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24226"/>
  <bookViews>
    <workbookView xWindow="0" yWindow="0" windowWidth="28800" windowHeight="11505" activeTab="1"/>
  </bookViews>
  <sheets>
    <sheet name="자산배분" sheetId="6" r:id="rId1"/>
    <sheet name="리밸런싱정리_202104" sheetId="1" r:id="rId2"/>
    <sheet name="MP_20210416" sheetId="21" r:id="rId3"/>
    <sheet name="MP_EXDIV" sheetId="14" r:id="rId4"/>
    <sheet name="리츠" sheetId="3" r:id="rId5"/>
    <sheet name="배당주" sheetId="4" r:id="rId6"/>
    <sheet name="HYPFCB" sheetId="5" r:id="rId7"/>
    <sheet name="PEF" sheetId="15" r:id="rId8"/>
    <sheet name="인프라" sheetId="16" r:id="rId9"/>
    <sheet name="MTR 종목 등록" sheetId="10" r:id="rId10"/>
    <sheet name="MTR 기등록 종목_GF1406" sheetId="17" r:id="rId11"/>
    <sheet name="p2301" sheetId="8" r:id="rId12"/>
    <sheet name="201910 매매" sheetId="7" r:id="rId13"/>
    <sheet name="country_code" sheetId="18" r:id="rId14"/>
  </sheets>
  <definedNames>
    <definedName name="_xlnm._FilterDatabase" localSheetId="12" hidden="1">'201910 매매'!$A$97:$AG$97</definedName>
    <definedName name="_xlnm._FilterDatabase" localSheetId="2" hidden="1">MP_20210416!$A$2:$AX$187</definedName>
    <definedName name="_xlnm._FilterDatabase" localSheetId="3" hidden="1">MP_EXDIV!$A$2:$AE$111</definedName>
    <definedName name="_xlnm._FilterDatabase" localSheetId="10" hidden="1">'MTR 기등록 종목_GF1406'!$A$1:$I$12143</definedName>
    <definedName name="_xlnm._FilterDatabase" localSheetId="11" hidden="1">'p2301'!$A$1:$AP$268</definedName>
    <definedName name="_xlnm._FilterDatabase" localSheetId="4" hidden="1">리츠!$A$1:$T$55</definedName>
    <definedName name="_xlnm._FilterDatabase" localSheetId="5" hidden="1">배당주!$A$1:$L$51</definedName>
    <definedName name="_xlnm._FilterDatabase" localSheetId="8" hidden="1">인프라!$A$1:$I$1</definedName>
    <definedName name="_xlnm.Print_Area" localSheetId="1">리밸런싱정리_202104!$A$1:$AA$53</definedName>
  </definedNames>
  <calcPr calcId="162913"/>
</workbook>
</file>

<file path=xl/calcChain.xml><?xml version="1.0" encoding="utf-8"?>
<calcChain xmlns="http://schemas.openxmlformats.org/spreadsheetml/2006/main">
  <c r="E188" i="21" l="1"/>
  <c r="F188" i="21" s="1"/>
  <c r="H188" i="21" s="1"/>
  <c r="G188" i="21"/>
  <c r="N188" i="21"/>
  <c r="E189" i="21"/>
  <c r="F189" i="21"/>
  <c r="H189" i="21" s="1"/>
  <c r="G189" i="21"/>
  <c r="N189" i="21"/>
  <c r="E190" i="21"/>
  <c r="F190" i="21" s="1"/>
  <c r="H190" i="21" s="1"/>
  <c r="G190" i="21"/>
  <c r="N190" i="21"/>
  <c r="E191" i="21"/>
  <c r="F191" i="21" s="1"/>
  <c r="H191" i="21" s="1"/>
  <c r="G191" i="21"/>
  <c r="N191" i="21"/>
  <c r="E192" i="21"/>
  <c r="F192" i="21" s="1"/>
  <c r="H192" i="21" s="1"/>
  <c r="G192" i="21"/>
  <c r="N192" i="21"/>
  <c r="E193" i="21"/>
  <c r="F193" i="21"/>
  <c r="H193" i="21" s="1"/>
  <c r="G193" i="21"/>
  <c r="N193" i="21"/>
  <c r="E194" i="21"/>
  <c r="F194" i="21" s="1"/>
  <c r="H194" i="21" s="1"/>
  <c r="G194" i="21"/>
  <c r="N194" i="21"/>
  <c r="E195" i="21"/>
  <c r="F195" i="21" s="1"/>
  <c r="H195" i="21" s="1"/>
  <c r="G195" i="21"/>
  <c r="N195" i="21"/>
  <c r="E196" i="21"/>
  <c r="F196" i="21" s="1"/>
  <c r="H196" i="21" s="1"/>
  <c r="G196" i="21"/>
  <c r="N196" i="21"/>
  <c r="E197" i="21"/>
  <c r="F197" i="21" s="1"/>
  <c r="H197" i="21" s="1"/>
  <c r="G197" i="21"/>
  <c r="N197" i="21"/>
  <c r="E198" i="21"/>
  <c r="F198" i="21" s="1"/>
  <c r="H198" i="21" s="1"/>
  <c r="G198" i="21"/>
  <c r="N198" i="21"/>
  <c r="Q193" i="21"/>
  <c r="AW194" i="21"/>
  <c r="K195" i="21"/>
  <c r="P188" i="21"/>
  <c r="R189" i="21"/>
  <c r="J190" i="21"/>
  <c r="AX190" i="21"/>
  <c r="P192" i="21"/>
  <c r="R193" i="21"/>
  <c r="J194" i="21"/>
  <c r="AX194" i="21"/>
  <c r="P196" i="21"/>
  <c r="R197" i="21"/>
  <c r="J198" i="21"/>
  <c r="AX198" i="21"/>
  <c r="Q188" i="21"/>
  <c r="AW189" i="21"/>
  <c r="K190" i="21"/>
  <c r="Q198" i="21"/>
  <c r="Q192" i="21"/>
  <c r="AW193" i="21"/>
  <c r="K194" i="21"/>
  <c r="Q196" i="21"/>
  <c r="AW197" i="21"/>
  <c r="K198" i="21"/>
  <c r="Q195" i="21"/>
  <c r="AW196" i="21"/>
  <c r="K197" i="21"/>
  <c r="R188" i="21"/>
  <c r="J189" i="21"/>
  <c r="AX189" i="21"/>
  <c r="P191" i="21"/>
  <c r="R192" i="21"/>
  <c r="J193" i="21"/>
  <c r="AX193" i="21"/>
  <c r="P195" i="21"/>
  <c r="R196" i="21"/>
  <c r="J197" i="21"/>
  <c r="AX197" i="21"/>
  <c r="AW188" i="21"/>
  <c r="K189" i="21"/>
  <c r="Q191" i="21"/>
  <c r="AW192" i="21"/>
  <c r="K193" i="21"/>
  <c r="Q197" i="21"/>
  <c r="AW198" i="21"/>
  <c r="J188" i="21"/>
  <c r="AX188" i="21"/>
  <c r="P190" i="21"/>
  <c r="R191" i="21"/>
  <c r="J192" i="21"/>
  <c r="AX192" i="21"/>
  <c r="P194" i="21"/>
  <c r="R195" i="21"/>
  <c r="J196" i="21"/>
  <c r="AX196" i="21"/>
  <c r="P198" i="21"/>
  <c r="K188" i="21"/>
  <c r="Q194" i="21"/>
  <c r="AW195" i="21"/>
  <c r="K196" i="21"/>
  <c r="Q190" i="21"/>
  <c r="AW191" i="21"/>
  <c r="K192" i="21"/>
  <c r="P189" i="21"/>
  <c r="R190" i="21"/>
  <c r="J191" i="21"/>
  <c r="AX191" i="21"/>
  <c r="P193" i="21"/>
  <c r="R194" i="21"/>
  <c r="J195" i="21"/>
  <c r="AX195" i="21"/>
  <c r="P197" i="21"/>
  <c r="R198" i="21"/>
  <c r="Q189" i="21"/>
  <c r="AW190" i="21"/>
  <c r="K191" i="21"/>
  <c r="I188" i="21" l="1"/>
  <c r="M188" i="21"/>
  <c r="I192" i="21"/>
  <c r="M192" i="21"/>
  <c r="M198" i="21"/>
  <c r="I198" i="21"/>
  <c r="M195" i="21"/>
  <c r="I195" i="21"/>
  <c r="M190" i="21"/>
  <c r="I190" i="21"/>
  <c r="I197" i="21"/>
  <c r="M197" i="21"/>
  <c r="I194" i="21"/>
  <c r="M194" i="21"/>
  <c r="I189" i="21"/>
  <c r="M189" i="21"/>
  <c r="I196" i="21"/>
  <c r="M196" i="21"/>
  <c r="M191" i="21"/>
  <c r="I191" i="21"/>
  <c r="I193" i="21"/>
  <c r="M193" i="21"/>
  <c r="E104" i="21"/>
  <c r="E4" i="21" l="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3" i="21"/>
  <c r="AE26" i="1"/>
  <c r="AE27" i="1"/>
  <c r="AE28" i="1"/>
  <c r="AE29" i="1"/>
  <c r="AE30" i="1"/>
  <c r="AE31" i="1"/>
  <c r="AE25" i="1"/>
  <c r="AC26" i="1"/>
  <c r="AC27" i="1"/>
  <c r="AC28" i="1"/>
  <c r="AC29" i="1"/>
  <c r="AC30" i="1"/>
  <c r="AC31" i="1"/>
  <c r="AC25" i="1"/>
  <c r="K36" i="1" l="1"/>
  <c r="L36" i="1" l="1"/>
  <c r="S44" i="1" l="1"/>
  <c r="S42" i="1" s="1"/>
  <c r="R42" i="1"/>
  <c r="S28" i="1" l="1"/>
  <c r="S27" i="1"/>
  <c r="S26" i="1"/>
  <c r="S25" i="1"/>
  <c r="S24" i="1"/>
  <c r="S23" i="1"/>
  <c r="S22" i="1"/>
  <c r="S21" i="1"/>
  <c r="S20" i="1"/>
  <c r="S19" i="1"/>
  <c r="S18" i="1"/>
  <c r="R28" i="1"/>
  <c r="R27" i="1"/>
  <c r="R26" i="1"/>
  <c r="R25" i="1"/>
  <c r="R24" i="1"/>
  <c r="R23" i="1"/>
  <c r="R22" i="1"/>
  <c r="R21" i="1"/>
  <c r="R20" i="1"/>
  <c r="R19" i="1"/>
  <c r="R18" i="1"/>
  <c r="R49" i="1" l="1"/>
  <c r="S48" i="1"/>
  <c r="E7" i="1"/>
  <c r="E8" i="1"/>
  <c r="E9" i="1"/>
  <c r="E10" i="1"/>
  <c r="E11" i="1"/>
  <c r="E12" i="1"/>
  <c r="E13" i="1"/>
  <c r="N21" i="6"/>
  <c r="O21" i="6"/>
  <c r="P21" i="6"/>
  <c r="Q21" i="6"/>
  <c r="R21" i="6"/>
  <c r="S21" i="6"/>
  <c r="M21" i="6"/>
  <c r="N11" i="6"/>
  <c r="O11" i="6"/>
  <c r="P11" i="6"/>
  <c r="Q11" i="6"/>
  <c r="R11" i="6"/>
  <c r="S11" i="6"/>
  <c r="M11" i="6"/>
  <c r="K39" i="1" l="1"/>
  <c r="Y37" i="1"/>
  <c r="Y36" i="1"/>
  <c r="Y35" i="1"/>
  <c r="Y34" i="1"/>
  <c r="Y22" i="1"/>
  <c r="Y21" i="1"/>
  <c r="Y20" i="1"/>
  <c r="Y19" i="1"/>
  <c r="L42" i="1" l="1"/>
  <c r="N187" i="21" l="1"/>
  <c r="F187" i="21"/>
  <c r="R186" i="21"/>
  <c r="D7" i="16"/>
  <c r="D11" i="16"/>
  <c r="AW187" i="21"/>
  <c r="AX187" i="21"/>
  <c r="D13" i="16"/>
  <c r="D10" i="16"/>
  <c r="D5" i="16"/>
  <c r="D8" i="16"/>
  <c r="D12" i="16"/>
  <c r="P186" i="21"/>
  <c r="Q187" i="21"/>
  <c r="Q186" i="21"/>
  <c r="D6" i="16"/>
  <c r="P187" i="21"/>
  <c r="D3" i="16"/>
  <c r="K187" i="21"/>
  <c r="D4" i="16"/>
  <c r="D14" i="16"/>
  <c r="AW186" i="21"/>
  <c r="D9" i="16"/>
  <c r="R187" i="21"/>
  <c r="D2" i="16"/>
  <c r="J187" i="21"/>
  <c r="N186" i="21" l="1"/>
  <c r="F186" i="21"/>
  <c r="Q185" i="21"/>
  <c r="K186" i="21"/>
  <c r="AW185" i="21"/>
  <c r="P185" i="21"/>
  <c r="R185" i="21"/>
  <c r="J186" i="21"/>
  <c r="N185" i="21" l="1"/>
  <c r="F185" i="21"/>
  <c r="Q11" i="21"/>
  <c r="K185" i="21"/>
  <c r="R11" i="21"/>
  <c r="J185" i="21"/>
  <c r="P11" i="21"/>
  <c r="AW11" i="21"/>
  <c r="N11" i="21" l="1"/>
  <c r="F11" i="21"/>
  <c r="AW183" i="21"/>
  <c r="Q183" i="21"/>
  <c r="J11" i="21"/>
  <c r="R183" i="21"/>
  <c r="P183" i="21"/>
  <c r="K11" i="21"/>
  <c r="N183" i="21" l="1"/>
  <c r="F183" i="21"/>
  <c r="P171" i="21"/>
  <c r="AX171" i="21"/>
  <c r="AW171" i="21"/>
  <c r="J183" i="21"/>
  <c r="R171" i="21"/>
  <c r="K183" i="21"/>
  <c r="Q171" i="21"/>
  <c r="N171" i="21" l="1"/>
  <c r="F171" i="21"/>
  <c r="AW167" i="21"/>
  <c r="K171" i="21"/>
  <c r="P167" i="21"/>
  <c r="R167" i="21"/>
  <c r="Q167" i="21"/>
  <c r="J171" i="21"/>
  <c r="N167" i="21" l="1"/>
  <c r="F167" i="21"/>
  <c r="Q170" i="21"/>
  <c r="K167" i="21"/>
  <c r="R170" i="21"/>
  <c r="AW170" i="21"/>
  <c r="P170" i="21"/>
  <c r="AX170" i="21"/>
  <c r="J167" i="21"/>
  <c r="N170" i="21" l="1"/>
  <c r="F170" i="21"/>
  <c r="AW179" i="21"/>
  <c r="P179" i="21"/>
  <c r="J170" i="21"/>
  <c r="Q179" i="21"/>
  <c r="K170" i="21"/>
  <c r="R179" i="21"/>
  <c r="N179" i="21" l="1"/>
  <c r="F179" i="21"/>
  <c r="R166" i="21"/>
  <c r="AW166" i="21"/>
  <c r="K179" i="21"/>
  <c r="Q166" i="21"/>
  <c r="J179" i="21"/>
  <c r="P166" i="21"/>
  <c r="N166" i="21" l="1"/>
  <c r="F166" i="21"/>
  <c r="P178" i="21"/>
  <c r="K166" i="21"/>
  <c r="J166" i="21"/>
  <c r="AW178" i="21"/>
  <c r="Q178" i="21"/>
  <c r="R178" i="21"/>
  <c r="AX178" i="21"/>
  <c r="N178" i="21" l="1"/>
  <c r="F178" i="21"/>
  <c r="P177" i="21"/>
  <c r="K178" i="21"/>
  <c r="Q177" i="21"/>
  <c r="R177" i="21"/>
  <c r="J178" i="21"/>
  <c r="AW177" i="21"/>
  <c r="N177" i="21" l="1"/>
  <c r="F177" i="21"/>
  <c r="AX165" i="21"/>
  <c r="J177" i="21"/>
  <c r="Q165" i="21"/>
  <c r="K177" i="21"/>
  <c r="R165" i="21"/>
  <c r="P165" i="21"/>
  <c r="AW165" i="21"/>
  <c r="N165" i="21" l="1"/>
  <c r="F165" i="21"/>
  <c r="Q164" i="21"/>
  <c r="K165" i="21"/>
  <c r="R164" i="21"/>
  <c r="J165" i="21"/>
  <c r="P164" i="21"/>
  <c r="AW164" i="21"/>
  <c r="N164" i="21" l="1"/>
  <c r="F164" i="21"/>
  <c r="Q86" i="21"/>
  <c r="K164" i="21"/>
  <c r="P86" i="21"/>
  <c r="J164" i="21"/>
  <c r="AW86" i="21"/>
  <c r="R86" i="21"/>
  <c r="N86" i="21" l="1"/>
  <c r="F86" i="21"/>
  <c r="Q163" i="21"/>
  <c r="AX163" i="21"/>
  <c r="R163" i="21"/>
  <c r="K86" i="21"/>
  <c r="AW163" i="21"/>
  <c r="J86" i="21"/>
  <c r="P163" i="21"/>
  <c r="N163" i="21" l="1"/>
  <c r="F163" i="21"/>
  <c r="R181" i="21"/>
  <c r="Q181" i="21"/>
  <c r="P181" i="21"/>
  <c r="K163" i="21"/>
  <c r="J163" i="21"/>
  <c r="AW181" i="21"/>
  <c r="N181" i="21" l="1"/>
  <c r="F181" i="21"/>
  <c r="R162" i="21"/>
  <c r="P162" i="21"/>
  <c r="K181" i="21"/>
  <c r="J181" i="21"/>
  <c r="AW162" i="21"/>
  <c r="Q162" i="21"/>
  <c r="N162" i="21" l="1"/>
  <c r="F162" i="21"/>
  <c r="R161" i="21"/>
  <c r="AW161" i="21"/>
  <c r="K162" i="21"/>
  <c r="Q161" i="21"/>
  <c r="J162" i="21"/>
  <c r="P161" i="21"/>
  <c r="N161" i="21" l="1"/>
  <c r="F161" i="21"/>
  <c r="R176" i="21"/>
  <c r="Q176" i="21"/>
  <c r="AW176" i="21"/>
  <c r="K161" i="21"/>
  <c r="P176" i="21"/>
  <c r="J161" i="21"/>
  <c r="N176" i="21" l="1"/>
  <c r="F176" i="21"/>
  <c r="J176" i="21"/>
  <c r="R180" i="21"/>
  <c r="AW180" i="21"/>
  <c r="P180" i="21"/>
  <c r="K176" i="21"/>
  <c r="Q180" i="21"/>
  <c r="N180" i="21" l="1"/>
  <c r="F180" i="21"/>
  <c r="Q160" i="21"/>
  <c r="K180" i="21"/>
  <c r="P160" i="21"/>
  <c r="J180" i="21"/>
  <c r="AX160" i="21"/>
  <c r="R160" i="21"/>
  <c r="AW160" i="21"/>
  <c r="N160" i="21" l="1"/>
  <c r="F160" i="21"/>
  <c r="R169" i="21"/>
  <c r="Q169" i="21"/>
  <c r="AW169" i="21"/>
  <c r="P169" i="21"/>
  <c r="J160" i="21"/>
  <c r="K160" i="21"/>
  <c r="N169" i="21" l="1"/>
  <c r="F169" i="21"/>
  <c r="J169" i="21"/>
  <c r="AX107" i="21"/>
  <c r="P107" i="21"/>
  <c r="K169" i="21"/>
  <c r="AW107" i="21"/>
  <c r="Q107" i="21"/>
  <c r="R107" i="21"/>
  <c r="N107" i="21" l="1"/>
  <c r="F107" i="21"/>
  <c r="R159" i="21"/>
  <c r="Q159" i="21"/>
  <c r="P159" i="21"/>
  <c r="AW159" i="21"/>
  <c r="J107" i="21"/>
  <c r="AX159" i="21"/>
  <c r="K107" i="21"/>
  <c r="N159" i="21" l="1"/>
  <c r="F159" i="21"/>
  <c r="P158" i="21"/>
  <c r="J159" i="21"/>
  <c r="K159" i="21"/>
  <c r="AW158" i="21"/>
  <c r="Q158" i="21"/>
  <c r="R158" i="21"/>
  <c r="N158" i="21" l="1"/>
  <c r="F158" i="21"/>
  <c r="AW175" i="21"/>
  <c r="R175" i="21"/>
  <c r="P175" i="21"/>
  <c r="J158" i="21"/>
  <c r="Q175" i="21"/>
  <c r="K158" i="21"/>
  <c r="N175" i="21" l="1"/>
  <c r="F175" i="21"/>
  <c r="Q85" i="21"/>
  <c r="R85" i="21"/>
  <c r="K175" i="21"/>
  <c r="AW85" i="21"/>
  <c r="P85" i="21"/>
  <c r="J175" i="21"/>
  <c r="N85" i="21" l="1"/>
  <c r="F85" i="21"/>
  <c r="Q157" i="21"/>
  <c r="K85" i="21"/>
  <c r="J85" i="21"/>
  <c r="P157" i="21"/>
  <c r="R157" i="21"/>
  <c r="AW157" i="21"/>
  <c r="N157" i="21" l="1"/>
  <c r="F157" i="21"/>
  <c r="J157" i="21"/>
  <c r="K157" i="21"/>
  <c r="Q108" i="21"/>
  <c r="AX108" i="21"/>
  <c r="AW108" i="21"/>
  <c r="P108" i="21"/>
  <c r="R108" i="21"/>
  <c r="N108" i="21" l="1"/>
  <c r="F108" i="21"/>
  <c r="AW156" i="21"/>
  <c r="Q156" i="21"/>
  <c r="R156" i="21"/>
  <c r="K108" i="21"/>
  <c r="J108" i="21"/>
  <c r="P156" i="21"/>
  <c r="N156" i="21" l="1"/>
  <c r="F156" i="21"/>
  <c r="K156" i="21"/>
  <c r="AW155" i="21"/>
  <c r="Q155" i="21"/>
  <c r="R155" i="21"/>
  <c r="P155" i="21"/>
  <c r="J156" i="21"/>
  <c r="N155" i="21" l="1"/>
  <c r="F155" i="21"/>
  <c r="AW174" i="21"/>
  <c r="P174" i="21"/>
  <c r="Q174" i="21"/>
  <c r="R174" i="21"/>
  <c r="K155" i="21"/>
  <c r="J155" i="21"/>
  <c r="N174" i="21" l="1"/>
  <c r="F174" i="21"/>
  <c r="K174" i="21"/>
  <c r="J174" i="21"/>
  <c r="P154" i="21"/>
  <c r="R154" i="21"/>
  <c r="AW154" i="21"/>
  <c r="Q154" i="21"/>
  <c r="N154" i="21" l="1"/>
  <c r="F154" i="21"/>
  <c r="K154" i="21"/>
  <c r="P153" i="21"/>
  <c r="Q153" i="21"/>
  <c r="J154" i="21"/>
  <c r="AW153" i="21"/>
  <c r="R153" i="21"/>
  <c r="N153" i="21" l="1"/>
  <c r="F153" i="21"/>
  <c r="AW152" i="21"/>
  <c r="AX152" i="21"/>
  <c r="R152" i="21"/>
  <c r="K153" i="21"/>
  <c r="Q152" i="21"/>
  <c r="P152" i="21"/>
  <c r="J153" i="21"/>
  <c r="N152" i="21" l="1"/>
  <c r="F152" i="21"/>
  <c r="R151" i="21"/>
  <c r="AW151" i="21"/>
  <c r="Q151" i="21"/>
  <c r="K152" i="21"/>
  <c r="P151" i="21"/>
  <c r="J152" i="21"/>
  <c r="N151" i="21" l="1"/>
  <c r="N150" i="21"/>
  <c r="F150" i="21"/>
  <c r="Q150" i="21"/>
  <c r="K151" i="21"/>
  <c r="R149" i="21"/>
  <c r="K150" i="21"/>
  <c r="AW149" i="21"/>
  <c r="P149" i="21"/>
  <c r="J151" i="21"/>
  <c r="P150" i="21"/>
  <c r="R150" i="21"/>
  <c r="Q149" i="21"/>
  <c r="J150" i="21"/>
  <c r="AW150" i="21"/>
  <c r="N149" i="21" l="1"/>
  <c r="F149" i="21"/>
  <c r="Q148" i="21"/>
  <c r="P148" i="21"/>
  <c r="J149" i="21"/>
  <c r="K149" i="21"/>
  <c r="AW148" i="21"/>
  <c r="R148" i="21"/>
  <c r="N148" i="21" l="1"/>
  <c r="F148" i="21"/>
  <c r="P147" i="21"/>
  <c r="AW147" i="21"/>
  <c r="J148" i="21"/>
  <c r="R147" i="21"/>
  <c r="K148" i="21"/>
  <c r="Q147" i="21"/>
  <c r="N147" i="21" l="1"/>
  <c r="F147" i="21"/>
  <c r="Q35" i="21"/>
  <c r="P35" i="21"/>
  <c r="R35" i="21"/>
  <c r="K147" i="21"/>
  <c r="AW35" i="21"/>
  <c r="J147" i="21"/>
  <c r="N35" i="21" l="1"/>
  <c r="F35" i="21"/>
  <c r="Q41" i="21"/>
  <c r="J35" i="21"/>
  <c r="P41" i="21"/>
  <c r="K35" i="21"/>
  <c r="R41" i="21"/>
  <c r="AW41" i="21"/>
  <c r="N41" i="21" l="1"/>
  <c r="F41" i="21"/>
  <c r="R48" i="21"/>
  <c r="AW48" i="21"/>
  <c r="P48" i="21"/>
  <c r="Q48" i="21"/>
  <c r="K41" i="21"/>
  <c r="J41" i="21"/>
  <c r="N48" i="21" l="1"/>
  <c r="F48" i="21"/>
  <c r="AW146" i="21"/>
  <c r="R146" i="21"/>
  <c r="K48" i="21"/>
  <c r="P146" i="21"/>
  <c r="J48" i="21"/>
  <c r="Q146" i="21"/>
  <c r="N146" i="21" l="1"/>
  <c r="F146" i="21"/>
  <c r="K146" i="21"/>
  <c r="R37" i="21"/>
  <c r="AW37" i="21"/>
  <c r="P37" i="21"/>
  <c r="J146" i="21"/>
  <c r="Q37" i="21"/>
  <c r="N37" i="21" l="1"/>
  <c r="F37" i="21"/>
  <c r="P145" i="21"/>
  <c r="Q145" i="21"/>
  <c r="K37" i="21"/>
  <c r="AW145" i="21"/>
  <c r="R145" i="21"/>
  <c r="J37" i="21"/>
  <c r="N145" i="21" l="1"/>
  <c r="F145" i="21"/>
  <c r="K145" i="21"/>
  <c r="Q110" i="21"/>
  <c r="AW110" i="21"/>
  <c r="R110" i="21"/>
  <c r="P110" i="21"/>
  <c r="J145" i="21"/>
  <c r="N110" i="21" l="1"/>
  <c r="F110" i="21"/>
  <c r="AW109" i="21"/>
  <c r="J110" i="21"/>
  <c r="Q109" i="21"/>
  <c r="R109" i="21"/>
  <c r="P109" i="21"/>
  <c r="K110" i="21"/>
  <c r="N109" i="21" l="1"/>
  <c r="F109" i="21"/>
  <c r="AW144" i="21"/>
  <c r="J109" i="21"/>
  <c r="K109" i="21"/>
  <c r="R144" i="21"/>
  <c r="P144" i="21"/>
  <c r="Q144" i="21"/>
  <c r="N144" i="21" l="1"/>
  <c r="F144" i="21"/>
  <c r="Q91" i="21"/>
  <c r="J144" i="21"/>
  <c r="K144" i="21"/>
  <c r="P91" i="21"/>
  <c r="R91" i="21"/>
  <c r="AW91" i="21"/>
  <c r="N91" i="21" l="1"/>
  <c r="F91" i="21"/>
  <c r="K91" i="21"/>
  <c r="AX143" i="21"/>
  <c r="J91" i="21"/>
  <c r="P143" i="21"/>
  <c r="R143" i="21"/>
  <c r="Q143" i="21"/>
  <c r="AW143" i="21"/>
  <c r="N143" i="21" l="1"/>
  <c r="F143" i="21"/>
  <c r="Q40" i="21"/>
  <c r="R40" i="21"/>
  <c r="P40" i="21"/>
  <c r="AW40" i="21"/>
  <c r="J143" i="21"/>
  <c r="K143" i="21"/>
  <c r="N40" i="21" l="1"/>
  <c r="F40" i="21"/>
  <c r="AW36" i="21"/>
  <c r="Q36" i="21"/>
  <c r="K40" i="21"/>
  <c r="P36" i="21"/>
  <c r="R36" i="21"/>
  <c r="J40" i="21"/>
  <c r="N36" i="21" l="1"/>
  <c r="F36" i="21"/>
  <c r="K36" i="21"/>
  <c r="AX84" i="21"/>
  <c r="Q84" i="21"/>
  <c r="R84" i="21"/>
  <c r="P84" i="21"/>
  <c r="J36" i="21"/>
  <c r="AW84" i="21"/>
  <c r="N84" i="21" l="1"/>
  <c r="F84" i="21"/>
  <c r="P118" i="21"/>
  <c r="AX118" i="21"/>
  <c r="AW118" i="21"/>
  <c r="Q118" i="21"/>
  <c r="K84" i="21"/>
  <c r="J84" i="21"/>
  <c r="R118" i="21"/>
  <c r="N118" i="21" l="1"/>
  <c r="F118" i="21"/>
  <c r="K118" i="21"/>
  <c r="AX83" i="21"/>
  <c r="Q83" i="21"/>
  <c r="R83" i="21"/>
  <c r="J118" i="21"/>
  <c r="AW83" i="21"/>
  <c r="P83" i="21"/>
  <c r="N83" i="21" l="1"/>
  <c r="F83" i="21"/>
  <c r="K83" i="21"/>
  <c r="J83" i="21"/>
  <c r="AW142" i="21"/>
  <c r="Q142" i="21"/>
  <c r="R142" i="21"/>
  <c r="P142" i="21"/>
  <c r="N142" i="21" l="1"/>
  <c r="F142" i="21"/>
  <c r="K142" i="21"/>
  <c r="P141" i="21"/>
  <c r="R141" i="21"/>
  <c r="J142" i="21"/>
  <c r="AW141" i="21"/>
  <c r="Q141" i="21"/>
  <c r="N141" i="21" l="1"/>
  <c r="F141" i="21"/>
  <c r="AW82" i="21"/>
  <c r="P82" i="21"/>
  <c r="J141" i="21"/>
  <c r="Q82" i="21"/>
  <c r="R82" i="21"/>
  <c r="K141" i="21"/>
  <c r="N82" i="21" l="1"/>
  <c r="F82" i="21"/>
  <c r="R140" i="21"/>
  <c r="P140" i="21"/>
  <c r="Q140" i="21"/>
  <c r="J82" i="21"/>
  <c r="K82" i="21"/>
  <c r="AW140" i="21"/>
  <c r="N140" i="21" l="1"/>
  <c r="F140" i="21"/>
  <c r="P117" i="21"/>
  <c r="K140" i="21"/>
  <c r="AW117" i="21"/>
  <c r="R117" i="21"/>
  <c r="Q117" i="21"/>
  <c r="J140" i="21"/>
  <c r="N117" i="21" l="1"/>
  <c r="F117" i="21"/>
  <c r="R43" i="21"/>
  <c r="J117" i="21"/>
  <c r="P43" i="21"/>
  <c r="K117" i="21"/>
  <c r="Q43" i="21"/>
  <c r="AW43" i="21"/>
  <c r="N43" i="21" l="1"/>
  <c r="F43" i="21"/>
  <c r="K43" i="21"/>
  <c r="P139" i="21"/>
  <c r="AW139" i="21"/>
  <c r="R139" i="21"/>
  <c r="Q139" i="21"/>
  <c r="J43" i="21"/>
  <c r="N139" i="21" l="1"/>
  <c r="F139" i="21"/>
  <c r="AW50" i="21"/>
  <c r="P50" i="21"/>
  <c r="Q50" i="21"/>
  <c r="J139" i="21"/>
  <c r="R50" i="21"/>
  <c r="K139" i="21"/>
  <c r="N50" i="21" l="1"/>
  <c r="F50" i="21"/>
  <c r="Q138" i="21"/>
  <c r="J50" i="21"/>
  <c r="K50" i="21"/>
  <c r="P138" i="21"/>
  <c r="AW138" i="21"/>
  <c r="R138" i="21"/>
  <c r="N138" i="21" l="1"/>
  <c r="F138" i="21"/>
  <c r="J138" i="21"/>
  <c r="AW81" i="21"/>
  <c r="R81" i="21"/>
  <c r="Q81" i="21"/>
  <c r="P81" i="21"/>
  <c r="K138" i="21"/>
  <c r="N81" i="21" l="1"/>
  <c r="F81" i="21"/>
  <c r="J81" i="21"/>
  <c r="Q80" i="21"/>
  <c r="AW80" i="21"/>
  <c r="R80" i="21"/>
  <c r="P80" i="21"/>
  <c r="K81" i="21"/>
  <c r="N80" i="21" l="1"/>
  <c r="F80" i="21"/>
  <c r="K80" i="21"/>
  <c r="P79" i="21"/>
  <c r="J80" i="21"/>
  <c r="AW79" i="21"/>
  <c r="R79" i="21"/>
  <c r="Q79" i="21"/>
  <c r="N79" i="21" l="1"/>
  <c r="F79" i="21"/>
  <c r="K79" i="21"/>
  <c r="Q168" i="21"/>
  <c r="P168" i="21"/>
  <c r="J79" i="21"/>
  <c r="AW168" i="21"/>
  <c r="R168" i="21"/>
  <c r="N168" i="21" l="1"/>
  <c r="F168" i="21"/>
  <c r="J168" i="21"/>
  <c r="AW137" i="21"/>
  <c r="P137" i="21"/>
  <c r="Q137" i="21"/>
  <c r="K168" i="21"/>
  <c r="R137" i="21"/>
  <c r="N137" i="21" l="1"/>
  <c r="F137" i="21"/>
  <c r="AW136" i="21"/>
  <c r="Q136" i="21"/>
  <c r="J137" i="21"/>
  <c r="K137" i="21"/>
  <c r="R136" i="21"/>
  <c r="AX136" i="21"/>
  <c r="P136" i="21"/>
  <c r="N136" i="21" l="1"/>
  <c r="F136" i="21"/>
  <c r="P52" i="21"/>
  <c r="Q52" i="21"/>
  <c r="K136" i="21"/>
  <c r="AW52" i="21"/>
  <c r="J136" i="21"/>
  <c r="R52" i="21"/>
  <c r="N52" i="21" l="1"/>
  <c r="F52" i="21"/>
  <c r="P45" i="21"/>
  <c r="AW45" i="21"/>
  <c r="R45" i="21"/>
  <c r="Q45" i="21"/>
  <c r="J52" i="21"/>
  <c r="K52" i="21"/>
  <c r="N45" i="21" l="1"/>
  <c r="F45" i="21"/>
  <c r="AW135" i="21"/>
  <c r="J45" i="21"/>
  <c r="R135" i="21"/>
  <c r="P135" i="21"/>
  <c r="Q135" i="21"/>
  <c r="K45" i="21"/>
  <c r="N135" i="21" l="1"/>
  <c r="F135" i="21"/>
  <c r="P51" i="21"/>
  <c r="AW51" i="21"/>
  <c r="R51" i="21"/>
  <c r="Q51" i="21"/>
  <c r="K135" i="21"/>
  <c r="J135" i="21"/>
  <c r="N51" i="21" l="1"/>
  <c r="F51" i="21"/>
  <c r="P95" i="21"/>
  <c r="AW95" i="21"/>
  <c r="J51" i="21"/>
  <c r="K51" i="21"/>
  <c r="R95" i="21"/>
  <c r="Q95" i="21"/>
  <c r="N95" i="21" l="1"/>
  <c r="F95" i="21"/>
  <c r="AW134" i="21"/>
  <c r="Q134" i="21"/>
  <c r="R134" i="21"/>
  <c r="K95" i="21"/>
  <c r="P134" i="21"/>
  <c r="J95" i="21"/>
  <c r="N134" i="21" l="1"/>
  <c r="F134" i="21"/>
  <c r="P133" i="21"/>
  <c r="Q133" i="21"/>
  <c r="K134" i="21"/>
  <c r="AW133" i="21"/>
  <c r="R133" i="21"/>
  <c r="J134" i="21"/>
  <c r="N133" i="21" l="1"/>
  <c r="F133" i="21"/>
  <c r="P116" i="21"/>
  <c r="R116" i="21"/>
  <c r="AW116" i="21"/>
  <c r="J133" i="21"/>
  <c r="Q116" i="21"/>
  <c r="K133" i="21"/>
  <c r="N116" i="21" l="1"/>
  <c r="F116" i="21"/>
  <c r="AW78" i="21"/>
  <c r="K116" i="21"/>
  <c r="Q78" i="21"/>
  <c r="R78" i="21"/>
  <c r="P78" i="21"/>
  <c r="J116" i="21"/>
  <c r="N78" i="21" l="1"/>
  <c r="F78" i="21"/>
  <c r="J78" i="21"/>
  <c r="P115" i="21"/>
  <c r="Q115" i="21"/>
  <c r="AW115" i="21"/>
  <c r="R115" i="21"/>
  <c r="K78" i="21"/>
  <c r="N115" i="21" l="1"/>
  <c r="F115" i="21"/>
  <c r="J115" i="21"/>
  <c r="AW132" i="21"/>
  <c r="P132" i="21"/>
  <c r="Q132" i="21"/>
  <c r="R132" i="21"/>
  <c r="K115" i="21"/>
  <c r="N132" i="21" l="1"/>
  <c r="F132" i="21"/>
  <c r="AW89" i="21"/>
  <c r="K132" i="21"/>
  <c r="AX89" i="21"/>
  <c r="R89" i="21"/>
  <c r="Q89" i="21"/>
  <c r="P89" i="21"/>
  <c r="J132" i="21"/>
  <c r="N89" i="21" l="1"/>
  <c r="F89" i="21"/>
  <c r="AW20" i="21"/>
  <c r="J89" i="21"/>
  <c r="AX20" i="21"/>
  <c r="P20" i="21"/>
  <c r="Q20" i="21"/>
  <c r="R20" i="21"/>
  <c r="K89" i="21"/>
  <c r="N20" i="21" l="1"/>
  <c r="F20" i="21"/>
  <c r="K20" i="21"/>
  <c r="P106" i="21"/>
  <c r="AW106" i="21"/>
  <c r="Q106" i="21"/>
  <c r="R106" i="21"/>
  <c r="J20" i="21"/>
  <c r="N106" i="21" l="1"/>
  <c r="F106" i="21"/>
  <c r="AW39" i="21"/>
  <c r="Q39" i="21"/>
  <c r="J106" i="21"/>
  <c r="R39" i="21"/>
  <c r="P39" i="21"/>
  <c r="K106" i="21"/>
  <c r="N39" i="21" l="1"/>
  <c r="F39" i="21"/>
  <c r="K39" i="21"/>
  <c r="AW131" i="21"/>
  <c r="R131" i="21"/>
  <c r="J39" i="21"/>
  <c r="P131" i="21"/>
  <c r="Q131" i="21"/>
  <c r="N131" i="21" l="1"/>
  <c r="F131" i="21"/>
  <c r="J131" i="21"/>
  <c r="K131" i="21"/>
  <c r="Q130" i="21"/>
  <c r="R130" i="21"/>
  <c r="P130" i="21"/>
  <c r="AW130" i="21"/>
  <c r="N130" i="21" l="1"/>
  <c r="F130" i="21"/>
  <c r="K130" i="21"/>
  <c r="Q88" i="21"/>
  <c r="R88" i="21"/>
  <c r="J130" i="21"/>
  <c r="P88" i="21"/>
  <c r="AW88" i="21"/>
  <c r="N88" i="21" l="1"/>
  <c r="F88" i="21"/>
  <c r="K88" i="21"/>
  <c r="AW173" i="21"/>
  <c r="P173" i="21"/>
  <c r="J88" i="21"/>
  <c r="Q173" i="21"/>
  <c r="R173" i="21"/>
  <c r="N173" i="21" l="1"/>
  <c r="F173" i="21"/>
  <c r="AW129" i="21"/>
  <c r="J173" i="21"/>
  <c r="K173" i="21"/>
  <c r="Q129" i="21"/>
  <c r="R129" i="21"/>
  <c r="P129" i="21"/>
  <c r="N129" i="21" l="1"/>
  <c r="F129" i="21"/>
  <c r="P128" i="21"/>
  <c r="AW128" i="21"/>
  <c r="Q128" i="21"/>
  <c r="J129" i="21"/>
  <c r="K129" i="21"/>
  <c r="R128" i="21"/>
  <c r="N128" i="21" l="1"/>
  <c r="F128" i="21"/>
  <c r="AW34" i="21"/>
  <c r="Q34" i="21"/>
  <c r="R34" i="21"/>
  <c r="K128" i="21"/>
  <c r="J128" i="21"/>
  <c r="P34" i="21"/>
  <c r="N34" i="21" l="1"/>
  <c r="F34" i="21"/>
  <c r="J34" i="21"/>
  <c r="Q127" i="21"/>
  <c r="R127" i="21"/>
  <c r="AW127" i="21"/>
  <c r="P127" i="21"/>
  <c r="K34" i="21"/>
  <c r="N127" i="21" l="1"/>
  <c r="F127" i="21"/>
  <c r="P97" i="21"/>
  <c r="AW97" i="21"/>
  <c r="R97" i="21"/>
  <c r="J127" i="21"/>
  <c r="Q97" i="21"/>
  <c r="K127" i="21"/>
  <c r="N97" i="21" l="1"/>
  <c r="F97" i="21"/>
  <c r="Q96" i="21"/>
  <c r="R96" i="21"/>
  <c r="AW96" i="21"/>
  <c r="J97" i="21"/>
  <c r="P96" i="21"/>
  <c r="K97" i="21"/>
  <c r="N96" i="21" l="1"/>
  <c r="F96" i="21"/>
  <c r="P94" i="21"/>
  <c r="K96" i="21"/>
  <c r="J96" i="21"/>
  <c r="R94" i="21"/>
  <c r="Q94" i="21"/>
  <c r="AW94" i="21"/>
  <c r="N94" i="21" l="1"/>
  <c r="F94" i="21"/>
  <c r="K94" i="21"/>
  <c r="J94" i="21"/>
  <c r="AW93" i="21"/>
  <c r="R93" i="21"/>
  <c r="P93" i="21"/>
  <c r="Q93" i="21"/>
  <c r="N93" i="21" l="1"/>
  <c r="F93" i="21"/>
  <c r="AW92" i="21"/>
  <c r="P92" i="21"/>
  <c r="Q92" i="21"/>
  <c r="K93" i="21"/>
  <c r="R92" i="21"/>
  <c r="J93" i="21"/>
  <c r="N92" i="21" l="1"/>
  <c r="F92" i="21"/>
  <c r="J92" i="21"/>
  <c r="K92" i="21"/>
  <c r="AW90" i="21"/>
  <c r="R90" i="21"/>
  <c r="Q90" i="21"/>
  <c r="P90" i="21"/>
  <c r="N90" i="21" l="1"/>
  <c r="F90" i="21"/>
  <c r="Q182" i="21"/>
  <c r="P182" i="21"/>
  <c r="R182" i="21"/>
  <c r="J90" i="21"/>
  <c r="K90" i="21"/>
  <c r="AW182" i="21"/>
  <c r="N182" i="21" l="1"/>
  <c r="F182" i="21"/>
  <c r="R77" i="21"/>
  <c r="K182" i="21"/>
  <c r="AW77" i="21"/>
  <c r="AX77" i="21"/>
  <c r="P77" i="21"/>
  <c r="J182" i="21"/>
  <c r="Q77" i="21"/>
  <c r="N77" i="21" l="1"/>
  <c r="F77" i="21"/>
  <c r="P76" i="21"/>
  <c r="AW76" i="21"/>
  <c r="Q76" i="21"/>
  <c r="R76" i="21"/>
  <c r="K77" i="21"/>
  <c r="AX76" i="21"/>
  <c r="J77" i="21"/>
  <c r="N76" i="21" l="1"/>
  <c r="F76" i="21"/>
  <c r="Q114" i="21"/>
  <c r="P114" i="21"/>
  <c r="J76" i="21"/>
  <c r="AW114" i="21"/>
  <c r="R114" i="21"/>
  <c r="K76" i="21"/>
  <c r="N114" i="21" l="1"/>
  <c r="F114" i="21"/>
  <c r="AW75" i="21"/>
  <c r="J114" i="21"/>
  <c r="K114" i="21"/>
  <c r="Q75" i="21"/>
  <c r="P75" i="21"/>
  <c r="R75" i="21"/>
  <c r="N75" i="21" l="1"/>
  <c r="F75" i="21"/>
  <c r="Q74" i="21"/>
  <c r="K75" i="21"/>
  <c r="P74" i="21"/>
  <c r="AW74" i="21"/>
  <c r="J75" i="21"/>
  <c r="R74" i="21"/>
  <c r="N74" i="21" l="1"/>
  <c r="F74" i="21"/>
  <c r="K74" i="21"/>
  <c r="R73" i="21"/>
  <c r="AW73" i="21"/>
  <c r="P73" i="21"/>
  <c r="Q73" i="21"/>
  <c r="J74" i="21"/>
  <c r="N73" i="21" l="1"/>
  <c r="F73" i="21"/>
  <c r="K73" i="21"/>
  <c r="P72" i="21"/>
  <c r="Q72" i="21"/>
  <c r="R72" i="21"/>
  <c r="AW72" i="21"/>
  <c r="J73" i="21"/>
  <c r="N72" i="21" l="1"/>
  <c r="F72" i="21"/>
  <c r="R71" i="21"/>
  <c r="K72" i="21"/>
  <c r="P71" i="21"/>
  <c r="J72" i="21"/>
  <c r="AW71" i="21"/>
  <c r="Q71" i="21"/>
  <c r="N71" i="21" l="1"/>
  <c r="F71" i="21"/>
  <c r="AW30" i="21"/>
  <c r="K71" i="21"/>
  <c r="J71" i="21"/>
  <c r="P30" i="21"/>
  <c r="Q30" i="21"/>
  <c r="R30" i="21"/>
  <c r="N30" i="21" l="1"/>
  <c r="F30" i="21"/>
  <c r="R70" i="21"/>
  <c r="P70" i="21"/>
  <c r="J30" i="21"/>
  <c r="AW70" i="21"/>
  <c r="Q70" i="21"/>
  <c r="K30" i="21"/>
  <c r="N70" i="21" l="1"/>
  <c r="F70" i="21"/>
  <c r="J70" i="21"/>
  <c r="Q69" i="21"/>
  <c r="R69" i="21"/>
  <c r="P69" i="21"/>
  <c r="AW69" i="21"/>
  <c r="K70" i="21"/>
  <c r="N69" i="21" l="1"/>
  <c r="F69" i="21"/>
  <c r="P68" i="21"/>
  <c r="J69" i="21"/>
  <c r="R68" i="21"/>
  <c r="AX68" i="21"/>
  <c r="K69" i="21"/>
  <c r="Q68" i="21"/>
  <c r="AW68" i="21"/>
  <c r="N68" i="21" l="1"/>
  <c r="F68" i="21"/>
  <c r="Q29" i="21"/>
  <c r="K68" i="21"/>
  <c r="P29" i="21"/>
  <c r="J68" i="21"/>
  <c r="AW29" i="21"/>
  <c r="R29" i="21"/>
  <c r="N29" i="21" l="1"/>
  <c r="F29" i="21"/>
  <c r="R113" i="21"/>
  <c r="P113" i="21"/>
  <c r="Q113" i="21"/>
  <c r="J29" i="21"/>
  <c r="K29" i="21"/>
  <c r="AW113" i="21"/>
  <c r="N113" i="21" l="1"/>
  <c r="F113" i="21"/>
  <c r="K113" i="21"/>
  <c r="AW32" i="21"/>
  <c r="J113" i="21"/>
  <c r="P32" i="21"/>
  <c r="Q32" i="21"/>
  <c r="R32" i="21"/>
  <c r="N32" i="21" l="1"/>
  <c r="F32" i="21"/>
  <c r="Q67" i="21"/>
  <c r="AW67" i="21"/>
  <c r="P67" i="21"/>
  <c r="K32" i="21"/>
  <c r="J32" i="21"/>
  <c r="R67" i="21"/>
  <c r="N67" i="21" l="1"/>
  <c r="F67" i="21"/>
  <c r="J67" i="21"/>
  <c r="P103" i="21"/>
  <c r="K67" i="21"/>
  <c r="R103" i="21"/>
  <c r="AW103" i="21"/>
  <c r="Q103" i="21"/>
  <c r="N103" i="21" l="1"/>
  <c r="F103" i="21"/>
  <c r="R126" i="21"/>
  <c r="K103" i="21"/>
  <c r="AX126" i="21"/>
  <c r="J103" i="21"/>
  <c r="P126" i="21"/>
  <c r="AW126" i="21"/>
  <c r="Q126" i="21"/>
  <c r="N126" i="21" l="1"/>
  <c r="F126" i="21"/>
  <c r="K126" i="21"/>
  <c r="AW66" i="21"/>
  <c r="J126" i="21"/>
  <c r="Q66" i="21"/>
  <c r="P66" i="21"/>
  <c r="R66" i="21"/>
  <c r="N66" i="21" l="1"/>
  <c r="F66" i="21"/>
  <c r="J66" i="21"/>
  <c r="AW65" i="21"/>
  <c r="R65" i="21"/>
  <c r="K66" i="21"/>
  <c r="P65" i="21"/>
  <c r="Q65" i="21"/>
  <c r="N65" i="21" l="1"/>
  <c r="F65" i="21"/>
  <c r="Q112" i="21"/>
  <c r="K65" i="21"/>
  <c r="R112" i="21"/>
  <c r="J65" i="21"/>
  <c r="P112" i="21"/>
  <c r="AW112" i="21"/>
  <c r="N112" i="21" l="1"/>
  <c r="F112" i="21"/>
  <c r="Q64" i="21"/>
  <c r="K112" i="21"/>
  <c r="AW64" i="21"/>
  <c r="J112" i="21"/>
  <c r="R64" i="21"/>
  <c r="P64" i="21"/>
  <c r="N64" i="21" l="1"/>
  <c r="F64" i="21"/>
  <c r="K64" i="21"/>
  <c r="R63" i="21"/>
  <c r="J64" i="21"/>
  <c r="P63" i="21"/>
  <c r="AW63" i="21"/>
  <c r="Q63" i="21"/>
  <c r="N63" i="21" l="1"/>
  <c r="F63" i="21"/>
  <c r="P31" i="21"/>
  <c r="K63" i="21"/>
  <c r="Q31" i="21"/>
  <c r="R31" i="21"/>
  <c r="J63" i="21"/>
  <c r="AW31" i="21"/>
  <c r="N31" i="21" l="1"/>
  <c r="F31" i="21"/>
  <c r="K31" i="21"/>
  <c r="Q111" i="21"/>
  <c r="AW111" i="21"/>
  <c r="R111" i="21"/>
  <c r="P111" i="21"/>
  <c r="J31" i="21"/>
  <c r="N111" i="21" l="1"/>
  <c r="F111" i="21"/>
  <c r="K111" i="21"/>
  <c r="J111" i="21"/>
  <c r="Q62" i="21"/>
  <c r="P62" i="21"/>
  <c r="R62" i="21"/>
  <c r="AW62" i="21"/>
  <c r="N62" i="21" l="1"/>
  <c r="F62" i="21"/>
  <c r="R172" i="21"/>
  <c r="J62" i="21"/>
  <c r="P172" i="21"/>
  <c r="K62" i="21"/>
  <c r="Q172" i="21"/>
  <c r="AW172" i="21"/>
  <c r="N172" i="21" l="1"/>
  <c r="F172" i="21"/>
  <c r="P61" i="21"/>
  <c r="R61" i="21"/>
  <c r="Q61" i="21"/>
  <c r="AW61" i="21"/>
  <c r="J172" i="21"/>
  <c r="K172" i="21"/>
  <c r="N61" i="21" l="1"/>
  <c r="F61" i="21"/>
  <c r="R60" i="21"/>
  <c r="AW60" i="21"/>
  <c r="K61" i="21"/>
  <c r="Q60" i="21"/>
  <c r="P60" i="21"/>
  <c r="J61" i="21"/>
  <c r="N60" i="21" l="1"/>
  <c r="F60" i="21"/>
  <c r="Q53" i="21"/>
  <c r="AW53" i="21"/>
  <c r="P53" i="21"/>
  <c r="K60" i="21"/>
  <c r="R53" i="21"/>
  <c r="J60" i="21"/>
  <c r="N53" i="21" l="1"/>
  <c r="F53" i="21"/>
  <c r="J53" i="21"/>
  <c r="K53" i="21"/>
  <c r="P184" i="21"/>
  <c r="R184" i="21"/>
  <c r="AW184" i="21"/>
  <c r="Q184" i="21"/>
  <c r="N184" i="21" l="1"/>
  <c r="F184" i="21"/>
  <c r="J184" i="21"/>
  <c r="R49" i="21"/>
  <c r="K184" i="21"/>
  <c r="P49" i="21"/>
  <c r="Q49" i="21"/>
  <c r="AW49" i="21"/>
  <c r="N49" i="21" l="1"/>
  <c r="F49" i="21"/>
  <c r="R47" i="21"/>
  <c r="AW47" i="21"/>
  <c r="Q47" i="21"/>
  <c r="P47" i="21"/>
  <c r="K49" i="21"/>
  <c r="J49" i="21"/>
  <c r="N47" i="21" l="1"/>
  <c r="F47" i="21"/>
  <c r="AW28" i="21"/>
  <c r="R28" i="21"/>
  <c r="K47" i="21"/>
  <c r="J47" i="21"/>
  <c r="Q28" i="21"/>
  <c r="P28" i="21"/>
  <c r="N28" i="21" l="1"/>
  <c r="F28" i="21"/>
  <c r="P46" i="21"/>
  <c r="AW46" i="21"/>
  <c r="J28" i="21"/>
  <c r="K28" i="21"/>
  <c r="R46" i="21"/>
  <c r="Q46" i="21"/>
  <c r="N46" i="21" l="1"/>
  <c r="F46" i="21"/>
  <c r="R44" i="21"/>
  <c r="P44" i="21"/>
  <c r="K46" i="21"/>
  <c r="AW44" i="21"/>
  <c r="Q44" i="21"/>
  <c r="J46" i="21"/>
  <c r="N44" i="21" l="1"/>
  <c r="F44" i="21"/>
  <c r="Q25" i="21"/>
  <c r="J44" i="21"/>
  <c r="K44" i="21"/>
  <c r="P25" i="21"/>
  <c r="AW25" i="21"/>
  <c r="R25" i="21"/>
  <c r="N25" i="21" l="1"/>
  <c r="F25" i="21"/>
  <c r="Q42" i="21"/>
  <c r="K25" i="21"/>
  <c r="P42" i="21"/>
  <c r="AW42" i="21"/>
  <c r="R42" i="21"/>
  <c r="J25" i="21"/>
  <c r="N42" i="21" l="1"/>
  <c r="F42" i="21"/>
  <c r="Q105" i="21"/>
  <c r="J42" i="21"/>
  <c r="AW105" i="21"/>
  <c r="R105" i="21"/>
  <c r="P105" i="21"/>
  <c r="K42" i="21"/>
  <c r="N105" i="21" l="1"/>
  <c r="F105" i="21"/>
  <c r="AW125" i="21"/>
  <c r="R125" i="21"/>
  <c r="P125" i="21"/>
  <c r="Q125" i="21"/>
  <c r="J105" i="21"/>
  <c r="K105" i="21"/>
  <c r="N125" i="21" l="1"/>
  <c r="F125" i="21"/>
  <c r="P38" i="21"/>
  <c r="AW38" i="21"/>
  <c r="J125" i="21"/>
  <c r="Q38" i="21"/>
  <c r="K125" i="21"/>
  <c r="R38" i="21"/>
  <c r="N38" i="21" l="1"/>
  <c r="F38" i="21"/>
  <c r="AW24" i="21"/>
  <c r="J38" i="21"/>
  <c r="Q24" i="21"/>
  <c r="R24" i="21"/>
  <c r="P24" i="21"/>
  <c r="K38" i="21"/>
  <c r="N24" i="21" l="1"/>
  <c r="F24" i="21"/>
  <c r="P98" i="21"/>
  <c r="J24" i="21"/>
  <c r="K24" i="21"/>
  <c r="AW98" i="21"/>
  <c r="R98" i="21"/>
  <c r="Q98" i="21"/>
  <c r="N98" i="21" l="1"/>
  <c r="F98" i="21"/>
  <c r="R33" i="21"/>
  <c r="AW33" i="21"/>
  <c r="K98" i="21"/>
  <c r="Q33" i="21"/>
  <c r="P33" i="21"/>
  <c r="J98" i="21"/>
  <c r="N33" i="21" l="1"/>
  <c r="F33" i="21"/>
  <c r="AW19" i="21"/>
  <c r="P19" i="21"/>
  <c r="J33" i="21"/>
  <c r="K33" i="21"/>
  <c r="Q19" i="21"/>
  <c r="R19" i="21"/>
  <c r="N19" i="21" l="1"/>
  <c r="F19" i="21"/>
  <c r="AW23" i="21"/>
  <c r="R23" i="21"/>
  <c r="P23" i="21"/>
  <c r="J19" i="21"/>
  <c r="K19" i="21"/>
  <c r="Q23" i="21"/>
  <c r="N23" i="21" l="1"/>
  <c r="F23" i="21"/>
  <c r="P22" i="21"/>
  <c r="AW22" i="21"/>
  <c r="R22" i="21"/>
  <c r="J23" i="21"/>
  <c r="Q22" i="21"/>
  <c r="K23" i="21"/>
  <c r="N22" i="21" l="1"/>
  <c r="F22" i="21"/>
  <c r="P59" i="21"/>
  <c r="J22" i="21"/>
  <c r="K22" i="21"/>
  <c r="R59" i="21"/>
  <c r="AW59" i="21"/>
  <c r="Q59" i="21"/>
  <c r="N59" i="21" l="1"/>
  <c r="F59" i="21"/>
  <c r="P102" i="21"/>
  <c r="AW102" i="21"/>
  <c r="R102" i="21"/>
  <c r="Q102" i="21"/>
  <c r="K59" i="21"/>
  <c r="J59" i="21"/>
  <c r="N102" i="21" l="1"/>
  <c r="F102" i="21"/>
  <c r="AW101" i="21"/>
  <c r="Q101" i="21"/>
  <c r="P101" i="21"/>
  <c r="J102" i="21"/>
  <c r="R101" i="21"/>
  <c r="K102" i="21"/>
  <c r="N101" i="21" l="1"/>
  <c r="F101" i="21"/>
  <c r="K101" i="21"/>
  <c r="R124" i="21"/>
  <c r="J101" i="21"/>
  <c r="AW124" i="21"/>
  <c r="Q124" i="21"/>
  <c r="P124" i="21"/>
  <c r="N124" i="21" l="1"/>
  <c r="F124" i="21"/>
  <c r="R58" i="21"/>
  <c r="K124" i="21"/>
  <c r="P58" i="21"/>
  <c r="J124" i="21"/>
  <c r="AW58" i="21"/>
  <c r="Q58" i="21"/>
  <c r="N58" i="21" l="1"/>
  <c r="F58" i="21"/>
  <c r="P57" i="21"/>
  <c r="K58" i="21"/>
  <c r="Q57" i="21"/>
  <c r="AW57" i="21"/>
  <c r="R57" i="21"/>
  <c r="J58" i="21"/>
  <c r="N57" i="21" l="1"/>
  <c r="F57" i="21"/>
  <c r="R123" i="21"/>
  <c r="J57" i="21"/>
  <c r="AW123" i="21"/>
  <c r="K57" i="21"/>
  <c r="P123" i="21"/>
  <c r="Q123" i="21"/>
  <c r="N123" i="21" l="1"/>
  <c r="F123" i="21"/>
  <c r="R56" i="21"/>
  <c r="AW56" i="21"/>
  <c r="K123" i="21"/>
  <c r="Q56" i="21"/>
  <c r="P56" i="21"/>
  <c r="J123" i="21"/>
  <c r="N56" i="21" l="1"/>
  <c r="F56" i="21"/>
  <c r="Q122" i="21"/>
  <c r="K56" i="21"/>
  <c r="J56" i="21"/>
  <c r="AW122" i="21"/>
  <c r="P122" i="21"/>
  <c r="R122" i="21"/>
  <c r="N122" i="21" l="1"/>
  <c r="F122" i="21"/>
  <c r="Q55" i="21"/>
  <c r="R55" i="21"/>
  <c r="AW55" i="21"/>
  <c r="J122" i="21"/>
  <c r="K122" i="21"/>
  <c r="P55" i="21"/>
  <c r="N55" i="21" l="1"/>
  <c r="F55" i="21"/>
  <c r="AW121" i="21"/>
  <c r="K55" i="21"/>
  <c r="P121" i="21"/>
  <c r="R121" i="21"/>
  <c r="Q121" i="21"/>
  <c r="J55" i="21"/>
  <c r="N121" i="21" l="1"/>
  <c r="F121" i="21"/>
  <c r="K121" i="21"/>
  <c r="Q54" i="21"/>
  <c r="R54" i="21"/>
  <c r="J121" i="21"/>
  <c r="P54" i="21"/>
  <c r="AW54" i="21"/>
  <c r="N54" i="21" l="1"/>
  <c r="F54" i="21"/>
  <c r="J54" i="21"/>
  <c r="AW21" i="21"/>
  <c r="Q21" i="21"/>
  <c r="P21" i="21"/>
  <c r="R21" i="21"/>
  <c r="K54" i="21"/>
  <c r="N21" i="21" l="1"/>
  <c r="F21" i="21"/>
  <c r="K21" i="21"/>
  <c r="R100" i="21"/>
  <c r="AW100" i="21"/>
  <c r="P100" i="21"/>
  <c r="J21" i="21"/>
  <c r="Q100" i="21"/>
  <c r="N100" i="21" l="1"/>
  <c r="F100" i="21"/>
  <c r="Q120" i="21"/>
  <c r="R120" i="21"/>
  <c r="P120" i="21"/>
  <c r="AW120" i="21"/>
  <c r="J100" i="21"/>
  <c r="K100" i="21"/>
  <c r="N120" i="21" l="1"/>
  <c r="F120" i="21"/>
  <c r="P87" i="21"/>
  <c r="R87" i="21"/>
  <c r="J120" i="21"/>
  <c r="Q87" i="21"/>
  <c r="K120" i="21"/>
  <c r="AW87" i="21"/>
  <c r="N87" i="21" l="1"/>
  <c r="F87" i="21"/>
  <c r="P17" i="21"/>
  <c r="J87" i="21"/>
  <c r="R17" i="21"/>
  <c r="K87" i="21"/>
  <c r="Q17" i="21"/>
  <c r="AW17" i="21"/>
  <c r="N17" i="21" l="1"/>
  <c r="F17" i="21"/>
  <c r="J17" i="21"/>
  <c r="AW99" i="21"/>
  <c r="Q99" i="21"/>
  <c r="P99" i="21"/>
  <c r="K17" i="21"/>
  <c r="R99" i="21"/>
  <c r="N99" i="21" l="1"/>
  <c r="F99" i="21"/>
  <c r="J99" i="21"/>
  <c r="AW119" i="21"/>
  <c r="Q119" i="21"/>
  <c r="P119" i="21"/>
  <c r="K99" i="21"/>
  <c r="R119" i="21"/>
  <c r="N119" i="21" l="1"/>
  <c r="F119" i="21"/>
  <c r="AW27" i="21"/>
  <c r="K119" i="21"/>
  <c r="J119" i="21"/>
  <c r="P27" i="21"/>
  <c r="R27" i="21"/>
  <c r="Q27" i="21"/>
  <c r="N27" i="21" l="1"/>
  <c r="F27" i="21"/>
  <c r="J27" i="21"/>
  <c r="R26" i="21"/>
  <c r="AW26" i="21"/>
  <c r="AX26" i="21"/>
  <c r="K27" i="21"/>
  <c r="P26" i="21"/>
  <c r="Q26" i="21"/>
  <c r="N26" i="21" l="1"/>
  <c r="F26" i="21"/>
  <c r="Q104" i="21"/>
  <c r="J26" i="21"/>
  <c r="K26" i="21"/>
  <c r="AW104" i="21"/>
  <c r="P104" i="21"/>
  <c r="R104" i="21"/>
  <c r="N104" i="21" l="1"/>
  <c r="F104" i="21"/>
  <c r="AW18" i="21"/>
  <c r="P18" i="21"/>
  <c r="K104" i="21"/>
  <c r="J104" i="21"/>
  <c r="Q18" i="21"/>
  <c r="R18" i="21"/>
  <c r="N18" i="21" l="1"/>
  <c r="F18" i="21"/>
  <c r="Q15" i="21"/>
  <c r="AX15" i="21"/>
  <c r="J18" i="21"/>
  <c r="AW15" i="21"/>
  <c r="K18" i="21"/>
  <c r="P15" i="21"/>
  <c r="R15" i="21"/>
  <c r="N15" i="21" l="1"/>
  <c r="F15" i="21"/>
  <c r="K15" i="21"/>
  <c r="Q16" i="21"/>
  <c r="P16" i="21"/>
  <c r="J15" i="21"/>
  <c r="AW16" i="21"/>
  <c r="R16" i="21"/>
  <c r="N16" i="21" l="1"/>
  <c r="F16" i="21"/>
  <c r="Q14" i="21"/>
  <c r="P14" i="21"/>
  <c r="R14" i="21"/>
  <c r="AW14" i="21"/>
  <c r="J16" i="21"/>
  <c r="K16" i="21"/>
  <c r="N14" i="21" l="1"/>
  <c r="F14" i="21"/>
  <c r="K14" i="21"/>
  <c r="AW13" i="21"/>
  <c r="Q13" i="21"/>
  <c r="P13" i="21"/>
  <c r="R13" i="21"/>
  <c r="J14" i="21"/>
  <c r="AX13" i="21"/>
  <c r="N13" i="21" l="1"/>
  <c r="F13" i="21"/>
  <c r="AW12" i="21"/>
  <c r="P12" i="21"/>
  <c r="Q12" i="21"/>
  <c r="R12" i="21"/>
  <c r="K13" i="21"/>
  <c r="J13" i="21"/>
  <c r="N12" i="21" l="1"/>
  <c r="F12" i="21"/>
  <c r="R10" i="21"/>
  <c r="J12" i="21"/>
  <c r="P10" i="21"/>
  <c r="K12" i="21"/>
  <c r="Q10" i="21"/>
  <c r="AW10" i="21"/>
  <c r="N10" i="21" l="1"/>
  <c r="F10" i="21"/>
  <c r="AW7" i="21"/>
  <c r="J10" i="21"/>
  <c r="P7" i="21"/>
  <c r="K10" i="21"/>
  <c r="R7" i="21"/>
  <c r="Q7" i="21"/>
  <c r="N7" i="21" l="1"/>
  <c r="F7" i="21"/>
  <c r="Q9" i="21"/>
  <c r="J7" i="21"/>
  <c r="K7" i="21"/>
  <c r="R9" i="21"/>
  <c r="AW9" i="21"/>
  <c r="P9" i="21"/>
  <c r="N9" i="21" l="1"/>
  <c r="F9" i="21"/>
  <c r="AW8" i="21"/>
  <c r="J9" i="21"/>
  <c r="Q8" i="21"/>
  <c r="R8" i="21"/>
  <c r="P8" i="21"/>
  <c r="K9" i="21"/>
  <c r="N8" i="21" l="1"/>
  <c r="F8" i="21"/>
  <c r="R5" i="21"/>
  <c r="K8" i="21"/>
  <c r="J8" i="21"/>
  <c r="P5" i="21"/>
  <c r="AW5" i="21"/>
  <c r="Q5" i="21"/>
  <c r="N5" i="21" l="1"/>
  <c r="F5" i="21"/>
  <c r="R6" i="21"/>
  <c r="AW6" i="21"/>
  <c r="Q6" i="21"/>
  <c r="P6" i="21"/>
  <c r="J5" i="21"/>
  <c r="K5" i="21"/>
  <c r="N6" i="21" l="1"/>
  <c r="F6" i="21"/>
  <c r="K6" i="21"/>
  <c r="Q4" i="21"/>
  <c r="R4" i="21"/>
  <c r="AW4" i="21"/>
  <c r="P4" i="21"/>
  <c r="J6" i="21"/>
  <c r="N4" i="21" l="1"/>
  <c r="F4" i="21"/>
  <c r="AW3" i="21"/>
  <c r="Q3" i="21"/>
  <c r="K4" i="21"/>
  <c r="J4" i="21"/>
  <c r="R3" i="21"/>
  <c r="P3" i="21"/>
  <c r="N3" i="21" l="1"/>
  <c r="F3" i="21"/>
  <c r="J3" i="21"/>
  <c r="K3" i="21"/>
  <c r="AI1" i="21"/>
  <c r="AF1" i="21" l="1"/>
  <c r="G1" i="21"/>
  <c r="D1" i="21"/>
  <c r="E1" i="21" s="1"/>
  <c r="AB1" i="21"/>
  <c r="K1" i="21"/>
  <c r="Y1" i="21"/>
  <c r="J1" i="21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" i="8"/>
  <c r="AR74" i="8"/>
  <c r="AR70" i="8"/>
  <c r="G187" i="21" l="1"/>
  <c r="H187" i="21" s="1"/>
  <c r="G186" i="21"/>
  <c r="H186" i="21" s="1"/>
  <c r="G185" i="21"/>
  <c r="H185" i="21" s="1"/>
  <c r="G11" i="21"/>
  <c r="H11" i="21" s="1"/>
  <c r="G183" i="21"/>
  <c r="H183" i="21" s="1"/>
  <c r="G171" i="21"/>
  <c r="H171" i="21" s="1"/>
  <c r="G167" i="21"/>
  <c r="H167" i="21" s="1"/>
  <c r="G170" i="21"/>
  <c r="H170" i="21" s="1"/>
  <c r="G179" i="21"/>
  <c r="H179" i="21" s="1"/>
  <c r="G166" i="21"/>
  <c r="H166" i="21" s="1"/>
  <c r="G178" i="21"/>
  <c r="H178" i="21" s="1"/>
  <c r="G177" i="21"/>
  <c r="H177" i="21" s="1"/>
  <c r="G165" i="21"/>
  <c r="H165" i="21" s="1"/>
  <c r="G164" i="21"/>
  <c r="H164" i="21" s="1"/>
  <c r="G86" i="21"/>
  <c r="H86" i="21" s="1"/>
  <c r="G163" i="21"/>
  <c r="H163" i="21" s="1"/>
  <c r="G181" i="21"/>
  <c r="H181" i="21" s="1"/>
  <c r="G162" i="21"/>
  <c r="H162" i="21" s="1"/>
  <c r="G161" i="21"/>
  <c r="H161" i="21" s="1"/>
  <c r="G176" i="21"/>
  <c r="H176" i="21" s="1"/>
  <c r="G180" i="21"/>
  <c r="H180" i="21" s="1"/>
  <c r="G160" i="21"/>
  <c r="H160" i="21" s="1"/>
  <c r="G169" i="21"/>
  <c r="H169" i="21" s="1"/>
  <c r="G107" i="21"/>
  <c r="H107" i="21" s="1"/>
  <c r="G159" i="21"/>
  <c r="H159" i="21" s="1"/>
  <c r="G158" i="21"/>
  <c r="H158" i="21" s="1"/>
  <c r="G175" i="21"/>
  <c r="H175" i="21" s="1"/>
  <c r="G85" i="21"/>
  <c r="H85" i="21" s="1"/>
  <c r="G157" i="21"/>
  <c r="H157" i="21" s="1"/>
  <c r="G108" i="21"/>
  <c r="H108" i="21" s="1"/>
  <c r="G156" i="21"/>
  <c r="H156" i="21" s="1"/>
  <c r="G155" i="21"/>
  <c r="H155" i="21" s="1"/>
  <c r="G174" i="21"/>
  <c r="H174" i="21" s="1"/>
  <c r="G154" i="21"/>
  <c r="H154" i="21" s="1"/>
  <c r="G153" i="21"/>
  <c r="H153" i="21" s="1"/>
  <c r="G152" i="21"/>
  <c r="H152" i="21" s="1"/>
  <c r="G150" i="21"/>
  <c r="H150" i="21" s="1"/>
  <c r="M151" i="21"/>
  <c r="G151" i="21"/>
  <c r="H151" i="21" s="1"/>
  <c r="I151" i="21" s="1"/>
  <c r="G149" i="21"/>
  <c r="H149" i="21" s="1"/>
  <c r="G148" i="21"/>
  <c r="H148" i="21" s="1"/>
  <c r="G147" i="21"/>
  <c r="H147" i="21" s="1"/>
  <c r="G35" i="21"/>
  <c r="H35" i="21" s="1"/>
  <c r="G41" i="21"/>
  <c r="H41" i="21" s="1"/>
  <c r="G48" i="21"/>
  <c r="H48" i="21" s="1"/>
  <c r="G146" i="21"/>
  <c r="H146" i="21" s="1"/>
  <c r="G37" i="21"/>
  <c r="H37" i="21" s="1"/>
  <c r="G145" i="21"/>
  <c r="H145" i="21" s="1"/>
  <c r="G110" i="21"/>
  <c r="H110" i="21" s="1"/>
  <c r="G109" i="21"/>
  <c r="H109" i="21" s="1"/>
  <c r="G144" i="21"/>
  <c r="H144" i="21" s="1"/>
  <c r="G91" i="21"/>
  <c r="H91" i="21" s="1"/>
  <c r="G143" i="21"/>
  <c r="H143" i="21" s="1"/>
  <c r="G40" i="21"/>
  <c r="H40" i="21" s="1"/>
  <c r="G36" i="21"/>
  <c r="H36" i="21" s="1"/>
  <c r="G84" i="21"/>
  <c r="H84" i="21" s="1"/>
  <c r="G118" i="21"/>
  <c r="H118" i="21" s="1"/>
  <c r="G83" i="21"/>
  <c r="H83" i="21" s="1"/>
  <c r="G142" i="21"/>
  <c r="H142" i="21" s="1"/>
  <c r="G141" i="21"/>
  <c r="H141" i="21" s="1"/>
  <c r="G82" i="21"/>
  <c r="H82" i="21" s="1"/>
  <c r="G140" i="21"/>
  <c r="H140" i="21" s="1"/>
  <c r="G117" i="21"/>
  <c r="H117" i="21" s="1"/>
  <c r="G43" i="21"/>
  <c r="H43" i="21" s="1"/>
  <c r="G139" i="21"/>
  <c r="H139" i="21" s="1"/>
  <c r="G50" i="21"/>
  <c r="H50" i="21" s="1"/>
  <c r="G138" i="21"/>
  <c r="H138" i="21" s="1"/>
  <c r="G81" i="21"/>
  <c r="H81" i="21" s="1"/>
  <c r="G80" i="21"/>
  <c r="H80" i="21" s="1"/>
  <c r="G79" i="21"/>
  <c r="H79" i="21" s="1"/>
  <c r="G168" i="21"/>
  <c r="H168" i="21" s="1"/>
  <c r="G137" i="21"/>
  <c r="H137" i="21" s="1"/>
  <c r="G136" i="21"/>
  <c r="H136" i="21" s="1"/>
  <c r="G52" i="21"/>
  <c r="H52" i="21" s="1"/>
  <c r="G45" i="21"/>
  <c r="H45" i="21" s="1"/>
  <c r="G135" i="21"/>
  <c r="H135" i="21" s="1"/>
  <c r="G51" i="21"/>
  <c r="H51" i="21" s="1"/>
  <c r="G95" i="21"/>
  <c r="H95" i="21" s="1"/>
  <c r="G134" i="21"/>
  <c r="H134" i="21" s="1"/>
  <c r="G133" i="21"/>
  <c r="H133" i="21" s="1"/>
  <c r="G116" i="21"/>
  <c r="H116" i="21" s="1"/>
  <c r="G78" i="21"/>
  <c r="H78" i="21" s="1"/>
  <c r="G115" i="21"/>
  <c r="H115" i="21" s="1"/>
  <c r="G132" i="21"/>
  <c r="H132" i="21" s="1"/>
  <c r="G89" i="21"/>
  <c r="H89" i="21" s="1"/>
  <c r="G20" i="21"/>
  <c r="H20" i="21" s="1"/>
  <c r="G106" i="21"/>
  <c r="H106" i="21" s="1"/>
  <c r="G39" i="21"/>
  <c r="H39" i="21" s="1"/>
  <c r="G131" i="21"/>
  <c r="H131" i="21" s="1"/>
  <c r="G130" i="21"/>
  <c r="H130" i="21" s="1"/>
  <c r="G88" i="21"/>
  <c r="H88" i="21" s="1"/>
  <c r="G173" i="21"/>
  <c r="H173" i="21" s="1"/>
  <c r="G129" i="21"/>
  <c r="H129" i="21" s="1"/>
  <c r="G128" i="21"/>
  <c r="H128" i="21" s="1"/>
  <c r="G34" i="21"/>
  <c r="H34" i="21" s="1"/>
  <c r="G127" i="21"/>
  <c r="H127" i="21" s="1"/>
  <c r="G97" i="21"/>
  <c r="H97" i="21" s="1"/>
  <c r="G96" i="21"/>
  <c r="H96" i="21" s="1"/>
  <c r="G94" i="21"/>
  <c r="H94" i="21" s="1"/>
  <c r="G93" i="21"/>
  <c r="H93" i="21" s="1"/>
  <c r="G92" i="21"/>
  <c r="H92" i="21" s="1"/>
  <c r="G90" i="21"/>
  <c r="H90" i="21" s="1"/>
  <c r="G182" i="21"/>
  <c r="H182" i="21" s="1"/>
  <c r="G77" i="21"/>
  <c r="H77" i="21" s="1"/>
  <c r="G76" i="21"/>
  <c r="H76" i="21" s="1"/>
  <c r="G114" i="21"/>
  <c r="H114" i="21" s="1"/>
  <c r="G75" i="21"/>
  <c r="H75" i="21" s="1"/>
  <c r="G74" i="21"/>
  <c r="H74" i="21" s="1"/>
  <c r="G73" i="21"/>
  <c r="H73" i="21" s="1"/>
  <c r="G72" i="21"/>
  <c r="H72" i="21" s="1"/>
  <c r="G71" i="21"/>
  <c r="H71" i="21" s="1"/>
  <c r="G30" i="21"/>
  <c r="H30" i="21" s="1"/>
  <c r="G70" i="21"/>
  <c r="H70" i="21" s="1"/>
  <c r="G69" i="21"/>
  <c r="H69" i="21" s="1"/>
  <c r="G68" i="21"/>
  <c r="H68" i="21" s="1"/>
  <c r="G29" i="21"/>
  <c r="H29" i="21" s="1"/>
  <c r="G113" i="21"/>
  <c r="H113" i="21" s="1"/>
  <c r="G32" i="21"/>
  <c r="H32" i="21" s="1"/>
  <c r="G67" i="21"/>
  <c r="H67" i="21" s="1"/>
  <c r="G103" i="21"/>
  <c r="H103" i="21" s="1"/>
  <c r="G126" i="21"/>
  <c r="H126" i="21" s="1"/>
  <c r="G66" i="21"/>
  <c r="H66" i="21" s="1"/>
  <c r="G65" i="21"/>
  <c r="H65" i="21" s="1"/>
  <c r="G112" i="21"/>
  <c r="H112" i="21" s="1"/>
  <c r="G64" i="21"/>
  <c r="H64" i="21" s="1"/>
  <c r="G63" i="21"/>
  <c r="H63" i="21" s="1"/>
  <c r="G31" i="21"/>
  <c r="H31" i="21" s="1"/>
  <c r="G111" i="21"/>
  <c r="H111" i="21" s="1"/>
  <c r="G62" i="21"/>
  <c r="H62" i="21" s="1"/>
  <c r="G172" i="21"/>
  <c r="H172" i="21" s="1"/>
  <c r="G61" i="21"/>
  <c r="H61" i="21" s="1"/>
  <c r="G60" i="21"/>
  <c r="H60" i="21" s="1"/>
  <c r="G53" i="21"/>
  <c r="H53" i="21" s="1"/>
  <c r="G184" i="21"/>
  <c r="H184" i="21" s="1"/>
  <c r="G49" i="21"/>
  <c r="H49" i="21" s="1"/>
  <c r="G47" i="21"/>
  <c r="H47" i="21" s="1"/>
  <c r="G28" i="21"/>
  <c r="H28" i="21" s="1"/>
  <c r="G46" i="21"/>
  <c r="H46" i="21" s="1"/>
  <c r="G44" i="21"/>
  <c r="H44" i="21" s="1"/>
  <c r="G25" i="21"/>
  <c r="H25" i="21" s="1"/>
  <c r="G42" i="21"/>
  <c r="H42" i="21" s="1"/>
  <c r="G105" i="21"/>
  <c r="H105" i="21" s="1"/>
  <c r="G125" i="21"/>
  <c r="H125" i="21" s="1"/>
  <c r="G38" i="21"/>
  <c r="H38" i="21" s="1"/>
  <c r="G24" i="21"/>
  <c r="H24" i="21" s="1"/>
  <c r="G98" i="21"/>
  <c r="H98" i="21" s="1"/>
  <c r="G33" i="21"/>
  <c r="H33" i="21" s="1"/>
  <c r="G19" i="21"/>
  <c r="H19" i="21" s="1"/>
  <c r="G23" i="21"/>
  <c r="H23" i="21" s="1"/>
  <c r="G22" i="21"/>
  <c r="H22" i="21" s="1"/>
  <c r="G59" i="21"/>
  <c r="H59" i="21" s="1"/>
  <c r="G102" i="21"/>
  <c r="H102" i="21" s="1"/>
  <c r="G101" i="21"/>
  <c r="H101" i="21" s="1"/>
  <c r="G124" i="21"/>
  <c r="H124" i="21" s="1"/>
  <c r="G58" i="21"/>
  <c r="H58" i="21" s="1"/>
  <c r="G57" i="21"/>
  <c r="H57" i="21" s="1"/>
  <c r="G123" i="21"/>
  <c r="H123" i="21" s="1"/>
  <c r="G56" i="21"/>
  <c r="H56" i="21" s="1"/>
  <c r="G122" i="21"/>
  <c r="H122" i="21" s="1"/>
  <c r="G55" i="21"/>
  <c r="H55" i="21" s="1"/>
  <c r="G121" i="21"/>
  <c r="H121" i="21" s="1"/>
  <c r="G54" i="21"/>
  <c r="H54" i="21" s="1"/>
  <c r="G21" i="21"/>
  <c r="H21" i="21" s="1"/>
  <c r="G100" i="21"/>
  <c r="H100" i="21" s="1"/>
  <c r="G120" i="21"/>
  <c r="H120" i="21" s="1"/>
  <c r="G87" i="21"/>
  <c r="H87" i="21" s="1"/>
  <c r="G17" i="21"/>
  <c r="H17" i="21" s="1"/>
  <c r="G99" i="21"/>
  <c r="H99" i="21" s="1"/>
  <c r="G119" i="21"/>
  <c r="H119" i="21" s="1"/>
  <c r="G27" i="21"/>
  <c r="H27" i="21" s="1"/>
  <c r="G26" i="21"/>
  <c r="H26" i="21" s="1"/>
  <c r="G104" i="21"/>
  <c r="H104" i="21" s="1"/>
  <c r="G18" i="21"/>
  <c r="H18" i="21" s="1"/>
  <c r="G15" i="21"/>
  <c r="H15" i="21" s="1"/>
  <c r="G16" i="21"/>
  <c r="H16" i="21" s="1"/>
  <c r="G14" i="21"/>
  <c r="H14" i="21" s="1"/>
  <c r="G13" i="21"/>
  <c r="H13" i="21" s="1"/>
  <c r="G12" i="21"/>
  <c r="H12" i="21" s="1"/>
  <c r="G10" i="21"/>
  <c r="H10" i="21" s="1"/>
  <c r="G7" i="21"/>
  <c r="H7" i="21" s="1"/>
  <c r="G9" i="21"/>
  <c r="H9" i="21" s="1"/>
  <c r="G8" i="21"/>
  <c r="H8" i="21" s="1"/>
  <c r="G5" i="21"/>
  <c r="H5" i="21" s="1"/>
  <c r="G6" i="21"/>
  <c r="H6" i="21" s="1"/>
  <c r="G4" i="21"/>
  <c r="H4" i="21" s="1"/>
  <c r="G3" i="21"/>
  <c r="H3" i="21" s="1"/>
  <c r="AS74" i="8"/>
  <c r="AT74" i="8" s="1"/>
  <c r="AS70" i="8"/>
  <c r="AT70" i="8" s="1"/>
  <c r="R11" i="4"/>
  <c r="S11" i="4"/>
  <c r="T11" i="4"/>
  <c r="U11" i="4"/>
  <c r="V11" i="4"/>
  <c r="W11" i="4"/>
  <c r="X11" i="4"/>
  <c r="Y11" i="4"/>
  <c r="Z11" i="4"/>
  <c r="AA11" i="4"/>
  <c r="AB11" i="4"/>
  <c r="R12" i="4"/>
  <c r="S12" i="4"/>
  <c r="T12" i="4"/>
  <c r="U12" i="4"/>
  <c r="V12" i="4"/>
  <c r="W12" i="4"/>
  <c r="X12" i="4"/>
  <c r="Y12" i="4"/>
  <c r="Z12" i="4"/>
  <c r="AA12" i="4"/>
  <c r="AB12" i="4"/>
  <c r="R13" i="4"/>
  <c r="S13" i="4"/>
  <c r="T13" i="4"/>
  <c r="U13" i="4"/>
  <c r="V13" i="4"/>
  <c r="W13" i="4"/>
  <c r="X13" i="4"/>
  <c r="Y13" i="4"/>
  <c r="Z13" i="4"/>
  <c r="AA13" i="4"/>
  <c r="AB13" i="4"/>
  <c r="R14" i="4"/>
  <c r="S14" i="4"/>
  <c r="T14" i="4"/>
  <c r="U14" i="4"/>
  <c r="V14" i="4"/>
  <c r="W14" i="4"/>
  <c r="X14" i="4"/>
  <c r="Y14" i="4"/>
  <c r="Z14" i="4"/>
  <c r="AA14" i="4"/>
  <c r="AB14" i="4"/>
  <c r="R15" i="4"/>
  <c r="S15" i="4"/>
  <c r="T15" i="4"/>
  <c r="U15" i="4"/>
  <c r="V15" i="4"/>
  <c r="W15" i="4"/>
  <c r="X15" i="4"/>
  <c r="Y15" i="4"/>
  <c r="Z15" i="4"/>
  <c r="AA15" i="4"/>
  <c r="AB15" i="4"/>
  <c r="R16" i="4"/>
  <c r="S16" i="4"/>
  <c r="T16" i="4"/>
  <c r="U16" i="4"/>
  <c r="V16" i="4"/>
  <c r="W16" i="4"/>
  <c r="X16" i="4"/>
  <c r="Y16" i="4"/>
  <c r="Z16" i="4"/>
  <c r="AA16" i="4"/>
  <c r="AB16" i="4"/>
  <c r="R17" i="4"/>
  <c r="Q17" i="4" s="1"/>
  <c r="S17" i="4"/>
  <c r="T17" i="4"/>
  <c r="U17" i="4"/>
  <c r="V17" i="4"/>
  <c r="W17" i="4"/>
  <c r="X17" i="4"/>
  <c r="Y17" i="4"/>
  <c r="Z17" i="4"/>
  <c r="AA17" i="4"/>
  <c r="AB17" i="4"/>
  <c r="R18" i="4"/>
  <c r="S18" i="4"/>
  <c r="T18" i="4"/>
  <c r="U18" i="4"/>
  <c r="V18" i="4"/>
  <c r="W18" i="4"/>
  <c r="X18" i="4"/>
  <c r="Y18" i="4"/>
  <c r="Z18" i="4"/>
  <c r="AA18" i="4"/>
  <c r="AB18" i="4"/>
  <c r="R19" i="4"/>
  <c r="S19" i="4"/>
  <c r="T19" i="4"/>
  <c r="U19" i="4"/>
  <c r="V19" i="4"/>
  <c r="W19" i="4"/>
  <c r="X19" i="4"/>
  <c r="Y19" i="4"/>
  <c r="Z19" i="4"/>
  <c r="AA19" i="4"/>
  <c r="AB19" i="4"/>
  <c r="R9" i="4"/>
  <c r="S9" i="4"/>
  <c r="T9" i="4"/>
  <c r="U9" i="4"/>
  <c r="V9" i="4"/>
  <c r="W9" i="4"/>
  <c r="X9" i="4"/>
  <c r="Y9" i="4"/>
  <c r="Y8" i="4" s="1"/>
  <c r="Z9" i="4"/>
  <c r="Z8" i="4" s="1"/>
  <c r="AA9" i="4"/>
  <c r="AB9" i="4"/>
  <c r="S10" i="4"/>
  <c r="T10" i="4"/>
  <c r="U10" i="4"/>
  <c r="V10" i="4"/>
  <c r="W10" i="4"/>
  <c r="X10" i="4"/>
  <c r="Y10" i="4"/>
  <c r="Z10" i="4"/>
  <c r="AA10" i="4"/>
  <c r="AB10" i="4"/>
  <c r="R10" i="4"/>
  <c r="AP74" i="8"/>
  <c r="M47" i="21" l="1"/>
  <c r="I47" i="21"/>
  <c r="M137" i="21"/>
  <c r="I137" i="21"/>
  <c r="M155" i="21"/>
  <c r="I155" i="21"/>
  <c r="M107" i="21"/>
  <c r="I107" i="21"/>
  <c r="M163" i="21"/>
  <c r="I163" i="21"/>
  <c r="M170" i="21"/>
  <c r="I170" i="21"/>
  <c r="M5" i="21"/>
  <c r="I5" i="21"/>
  <c r="M16" i="21"/>
  <c r="I16" i="21"/>
  <c r="M17" i="21"/>
  <c r="I17" i="21"/>
  <c r="M122" i="21"/>
  <c r="I122" i="21"/>
  <c r="M59" i="21"/>
  <c r="I59" i="21"/>
  <c r="I125" i="21"/>
  <c r="M125" i="21"/>
  <c r="M49" i="21"/>
  <c r="I49" i="21"/>
  <c r="M31" i="21"/>
  <c r="I31" i="21"/>
  <c r="I67" i="21"/>
  <c r="M67" i="21"/>
  <c r="M71" i="21"/>
  <c r="I71" i="21"/>
  <c r="M182" i="21"/>
  <c r="I182" i="21"/>
  <c r="I34" i="21"/>
  <c r="M34" i="21"/>
  <c r="M106" i="21"/>
  <c r="I106" i="21"/>
  <c r="M134" i="21"/>
  <c r="I134" i="21"/>
  <c r="M168" i="21"/>
  <c r="I168" i="21"/>
  <c r="M117" i="21"/>
  <c r="I117" i="21"/>
  <c r="M36" i="21"/>
  <c r="I36" i="21"/>
  <c r="M37" i="21"/>
  <c r="I37" i="21"/>
  <c r="M156" i="21"/>
  <c r="I156" i="21"/>
  <c r="M169" i="21"/>
  <c r="I169" i="21"/>
  <c r="M86" i="21"/>
  <c r="I86" i="21"/>
  <c r="M167" i="21"/>
  <c r="I167" i="21"/>
  <c r="I111" i="21"/>
  <c r="M111" i="21"/>
  <c r="M84" i="21"/>
  <c r="I84" i="21"/>
  <c r="M145" i="21"/>
  <c r="I145" i="21"/>
  <c r="M15" i="21"/>
  <c r="I15" i="21"/>
  <c r="M87" i="21"/>
  <c r="I87" i="21"/>
  <c r="M56" i="21"/>
  <c r="I56" i="21"/>
  <c r="M22" i="21"/>
  <c r="I22" i="21"/>
  <c r="M105" i="21"/>
  <c r="I105" i="21"/>
  <c r="M184" i="21"/>
  <c r="I184" i="21"/>
  <c r="M63" i="21"/>
  <c r="I63" i="21"/>
  <c r="M32" i="21"/>
  <c r="I32" i="21"/>
  <c r="I72" i="21"/>
  <c r="M72" i="21"/>
  <c r="M90" i="21"/>
  <c r="I90" i="21"/>
  <c r="I128" i="21"/>
  <c r="M128" i="21"/>
  <c r="M20" i="21"/>
  <c r="I20" i="21"/>
  <c r="I95" i="21"/>
  <c r="M95" i="21"/>
  <c r="I79" i="21"/>
  <c r="M79" i="21"/>
  <c r="M140" i="21"/>
  <c r="I140" i="21"/>
  <c r="M40" i="21"/>
  <c r="I40" i="21"/>
  <c r="M146" i="21"/>
  <c r="I146" i="21"/>
  <c r="M108" i="21"/>
  <c r="I108" i="21"/>
  <c r="M160" i="21"/>
  <c r="I160" i="21"/>
  <c r="M164" i="21"/>
  <c r="I164" i="21"/>
  <c r="M171" i="21"/>
  <c r="I171" i="21"/>
  <c r="M99" i="21"/>
  <c r="I99" i="21"/>
  <c r="M149" i="21"/>
  <c r="I149" i="21"/>
  <c r="M120" i="21"/>
  <c r="I120" i="21"/>
  <c r="M123" i="21"/>
  <c r="I123" i="21"/>
  <c r="M23" i="21"/>
  <c r="I23" i="21"/>
  <c r="M42" i="21"/>
  <c r="I42" i="21"/>
  <c r="M53" i="21"/>
  <c r="I53" i="21"/>
  <c r="M64" i="21"/>
  <c r="I64" i="21"/>
  <c r="I113" i="21"/>
  <c r="M113" i="21"/>
  <c r="M73" i="21"/>
  <c r="I73" i="21"/>
  <c r="M92" i="21"/>
  <c r="I92" i="21"/>
  <c r="M129" i="21"/>
  <c r="I129" i="21"/>
  <c r="M89" i="21"/>
  <c r="I89" i="21"/>
  <c r="I51" i="21"/>
  <c r="M51" i="21"/>
  <c r="I80" i="21"/>
  <c r="M80" i="21"/>
  <c r="M82" i="21"/>
  <c r="I82" i="21"/>
  <c r="I143" i="21"/>
  <c r="M143" i="21"/>
  <c r="M48" i="21"/>
  <c r="I48" i="21"/>
  <c r="I150" i="21"/>
  <c r="M150" i="21"/>
  <c r="I157" i="21"/>
  <c r="M157" i="21"/>
  <c r="M180" i="21"/>
  <c r="I180" i="21"/>
  <c r="M165" i="21"/>
  <c r="I165" i="21"/>
  <c r="M183" i="21"/>
  <c r="I183" i="21"/>
  <c r="I38" i="21"/>
  <c r="M38" i="21"/>
  <c r="M9" i="21"/>
  <c r="I9" i="21"/>
  <c r="I57" i="21"/>
  <c r="M57" i="21"/>
  <c r="M25" i="21"/>
  <c r="I25" i="21"/>
  <c r="M112" i="21"/>
  <c r="I112" i="21"/>
  <c r="M29" i="21"/>
  <c r="I29" i="21"/>
  <c r="M74" i="21"/>
  <c r="I74" i="21"/>
  <c r="I93" i="21"/>
  <c r="M93" i="21"/>
  <c r="I173" i="21"/>
  <c r="M173" i="21"/>
  <c r="M132" i="21"/>
  <c r="I132" i="21"/>
  <c r="I135" i="21"/>
  <c r="M135" i="21"/>
  <c r="M81" i="21"/>
  <c r="I81" i="21"/>
  <c r="M141" i="21"/>
  <c r="I141" i="21"/>
  <c r="I91" i="21"/>
  <c r="M91" i="21"/>
  <c r="M41" i="21"/>
  <c r="I41" i="21"/>
  <c r="I152" i="21"/>
  <c r="M152" i="21"/>
  <c r="I85" i="21"/>
  <c r="M85" i="21"/>
  <c r="M176" i="21"/>
  <c r="I176" i="21"/>
  <c r="M177" i="21"/>
  <c r="I177" i="21"/>
  <c r="M11" i="21"/>
  <c r="I11" i="21"/>
  <c r="M14" i="21"/>
  <c r="I14" i="21"/>
  <c r="M133" i="21"/>
  <c r="I133" i="21"/>
  <c r="M43" i="21"/>
  <c r="I43" i="21"/>
  <c r="M18" i="21"/>
  <c r="I18" i="21"/>
  <c r="I104" i="21"/>
  <c r="M104" i="21"/>
  <c r="I19" i="21"/>
  <c r="M19" i="21"/>
  <c r="M60" i="21"/>
  <c r="I60" i="21"/>
  <c r="M10" i="21"/>
  <c r="I10" i="21"/>
  <c r="I26" i="21"/>
  <c r="M26" i="21"/>
  <c r="M21" i="21"/>
  <c r="I21" i="21"/>
  <c r="M58" i="21"/>
  <c r="I58" i="21"/>
  <c r="M33" i="21"/>
  <c r="I33" i="21"/>
  <c r="M44" i="21"/>
  <c r="I44" i="21"/>
  <c r="M61" i="21"/>
  <c r="I61" i="21"/>
  <c r="M65" i="21"/>
  <c r="I65" i="21"/>
  <c r="M68" i="21"/>
  <c r="I68" i="21"/>
  <c r="I75" i="21"/>
  <c r="M75" i="21"/>
  <c r="M94" i="21"/>
  <c r="I94" i="21"/>
  <c r="M88" i="21"/>
  <c r="I88" i="21"/>
  <c r="M115" i="21"/>
  <c r="I115" i="21"/>
  <c r="M45" i="21"/>
  <c r="I45" i="21"/>
  <c r="M138" i="21"/>
  <c r="I138" i="21"/>
  <c r="M142" i="21"/>
  <c r="I142" i="21"/>
  <c r="M144" i="21"/>
  <c r="I144" i="21"/>
  <c r="M35" i="21"/>
  <c r="I35" i="21"/>
  <c r="I153" i="21"/>
  <c r="M153" i="21"/>
  <c r="M175" i="21"/>
  <c r="I175" i="21"/>
  <c r="M161" i="21"/>
  <c r="I161" i="21"/>
  <c r="M178" i="21"/>
  <c r="I178" i="21"/>
  <c r="I185" i="21"/>
  <c r="M185" i="21"/>
  <c r="I6" i="21"/>
  <c r="M6" i="21"/>
  <c r="M55" i="21"/>
  <c r="I55" i="21"/>
  <c r="M30" i="21"/>
  <c r="I30" i="21"/>
  <c r="M77" i="21"/>
  <c r="I77" i="21"/>
  <c r="I127" i="21"/>
  <c r="M127" i="21"/>
  <c r="M7" i="21"/>
  <c r="I7" i="21"/>
  <c r="M3" i="21"/>
  <c r="I3" i="21"/>
  <c r="M12" i="21"/>
  <c r="I12" i="21"/>
  <c r="M124" i="21"/>
  <c r="I124" i="21"/>
  <c r="M98" i="21"/>
  <c r="I98" i="21"/>
  <c r="M46" i="21"/>
  <c r="I46" i="21"/>
  <c r="M172" i="21"/>
  <c r="I172" i="21"/>
  <c r="M66" i="21"/>
  <c r="I66" i="21"/>
  <c r="I69" i="21"/>
  <c r="M69" i="21"/>
  <c r="M114" i="21"/>
  <c r="I114" i="21"/>
  <c r="I96" i="21"/>
  <c r="M96" i="21"/>
  <c r="M130" i="21"/>
  <c r="I130" i="21"/>
  <c r="M78" i="21"/>
  <c r="I78" i="21"/>
  <c r="M52" i="21"/>
  <c r="I52" i="21"/>
  <c r="I50" i="21"/>
  <c r="M50" i="21"/>
  <c r="I83" i="21"/>
  <c r="M83" i="21"/>
  <c r="M109" i="21"/>
  <c r="I109" i="21"/>
  <c r="M147" i="21"/>
  <c r="I147" i="21"/>
  <c r="M154" i="21"/>
  <c r="I154" i="21"/>
  <c r="I158" i="21"/>
  <c r="M158" i="21"/>
  <c r="I162" i="21"/>
  <c r="M162" i="21"/>
  <c r="M166" i="21"/>
  <c r="I166" i="21"/>
  <c r="M186" i="21"/>
  <c r="I186" i="21"/>
  <c r="M102" i="21"/>
  <c r="I102" i="21"/>
  <c r="I103" i="21"/>
  <c r="M103" i="21"/>
  <c r="M39" i="21"/>
  <c r="I39" i="21"/>
  <c r="M8" i="21"/>
  <c r="I8" i="21"/>
  <c r="M100" i="21"/>
  <c r="I100" i="21"/>
  <c r="I27" i="21"/>
  <c r="M27" i="21"/>
  <c r="M54" i="21"/>
  <c r="I54" i="21"/>
  <c r="I4" i="21"/>
  <c r="M4" i="21"/>
  <c r="I13" i="21"/>
  <c r="M13" i="21"/>
  <c r="I119" i="21"/>
  <c r="M119" i="21"/>
  <c r="M121" i="21"/>
  <c r="I121" i="21"/>
  <c r="M101" i="21"/>
  <c r="I101" i="21"/>
  <c r="M24" i="21"/>
  <c r="I24" i="21"/>
  <c r="M28" i="21"/>
  <c r="I28" i="21"/>
  <c r="M62" i="21"/>
  <c r="I62" i="21"/>
  <c r="M126" i="21"/>
  <c r="I126" i="21"/>
  <c r="M70" i="21"/>
  <c r="I70" i="21"/>
  <c r="I76" i="21"/>
  <c r="M76" i="21"/>
  <c r="I97" i="21"/>
  <c r="M97" i="21"/>
  <c r="M131" i="21"/>
  <c r="I131" i="21"/>
  <c r="M116" i="21"/>
  <c r="I116" i="21"/>
  <c r="M136" i="21"/>
  <c r="I136" i="21"/>
  <c r="M139" i="21"/>
  <c r="I139" i="21"/>
  <c r="M118" i="21"/>
  <c r="I118" i="21"/>
  <c r="M110" i="21"/>
  <c r="I110" i="21"/>
  <c r="M148" i="21"/>
  <c r="I148" i="21"/>
  <c r="M174" i="21"/>
  <c r="I174" i="21"/>
  <c r="I159" i="21"/>
  <c r="M159" i="21"/>
  <c r="M181" i="21"/>
  <c r="I181" i="21"/>
  <c r="M179" i="21"/>
  <c r="I179" i="21"/>
  <c r="M187" i="21"/>
  <c r="I187" i="21"/>
  <c r="V8" i="4"/>
  <c r="Q16" i="4"/>
  <c r="U8" i="4"/>
  <c r="Q14" i="4"/>
  <c r="Q13" i="4"/>
  <c r="AB8" i="4"/>
  <c r="T8" i="4"/>
  <c r="Q18" i="4"/>
  <c r="AA8" i="4"/>
  <c r="S8" i="4"/>
  <c r="Q15" i="4"/>
  <c r="Q12" i="4"/>
  <c r="Q9" i="4"/>
  <c r="X8" i="4"/>
  <c r="Q10" i="4"/>
  <c r="W8" i="4"/>
  <c r="Q19" i="4"/>
  <c r="Q11" i="4"/>
  <c r="R8" i="4"/>
  <c r="I1" i="21" l="1"/>
  <c r="H1" i="21" s="1"/>
  <c r="Z53" i="1" l="1"/>
  <c r="Z46" i="1"/>
  <c r="Z23" i="1"/>
  <c r="S14" i="1"/>
  <c r="L16" i="1"/>
  <c r="R13" i="1"/>
  <c r="L24" i="1" l="1"/>
  <c r="L25" i="1"/>
  <c r="L32" i="1"/>
  <c r="L33" i="1"/>
  <c r="L34" i="1"/>
  <c r="L27" i="1"/>
  <c r="L35" i="1"/>
  <c r="L28" i="1"/>
  <c r="L22" i="1"/>
  <c r="L30" i="1"/>
  <c r="L21" i="1"/>
  <c r="L39" i="1"/>
  <c r="L37" i="1"/>
  <c r="L23" i="1"/>
  <c r="L31" i="1"/>
  <c r="L26" i="1"/>
  <c r="L20" i="1"/>
  <c r="L29" i="1"/>
  <c r="L38" i="1"/>
  <c r="Z21" i="1"/>
  <c r="Z20" i="1"/>
  <c r="Z19" i="1"/>
  <c r="Z22" i="1"/>
  <c r="S35" i="1"/>
  <c r="S43" i="1"/>
  <c r="S34" i="1"/>
  <c r="S39" i="1"/>
  <c r="S41" i="1"/>
  <c r="S33" i="1"/>
  <c r="S40" i="1"/>
  <c r="S38" i="1"/>
  <c r="S37" i="1"/>
  <c r="S36" i="1"/>
  <c r="Z51" i="1"/>
  <c r="Z50" i="1"/>
  <c r="Z18" i="1"/>
  <c r="Z13" i="1"/>
  <c r="Z12" i="1"/>
  <c r="Z8" i="1"/>
  <c r="Z37" i="1"/>
  <c r="Z10" i="1"/>
  <c r="Z36" i="1"/>
  <c r="Z15" i="1"/>
  <c r="Z9" i="1"/>
  <c r="Z35" i="1"/>
  <c r="Z6" i="1"/>
  <c r="Z5" i="1"/>
  <c r="Z34" i="1"/>
  <c r="Z7" i="1"/>
  <c r="Z14" i="1"/>
  <c r="Z43" i="1"/>
  <c r="Z42" i="1"/>
  <c r="Z45" i="1"/>
  <c r="Z44" i="1"/>
  <c r="R41" i="1" l="1"/>
  <c r="R40" i="1"/>
  <c r="R39" i="1"/>
  <c r="R38" i="1"/>
  <c r="E12" i="15" l="1"/>
  <c r="G17" i="16" l="1"/>
  <c r="G16" i="16"/>
  <c r="G15" i="16"/>
  <c r="G12" i="16"/>
  <c r="E12" i="16" l="1"/>
  <c r="E11" i="15"/>
  <c r="E10" i="15"/>
  <c r="X266" i="7" l="1"/>
  <c r="W266" i="7"/>
  <c r="R266" i="7"/>
  <c r="Z266" i="7" s="1"/>
  <c r="Q266" i="7"/>
  <c r="S266" i="7" s="1"/>
  <c r="AG266" i="7" s="1"/>
  <c r="X265" i="7"/>
  <c r="W265" i="7"/>
  <c r="S265" i="7"/>
  <c r="AG265" i="7" s="1"/>
  <c r="R265" i="7"/>
  <c r="Z265" i="7" s="1"/>
  <c r="Q265" i="7"/>
  <c r="Z264" i="7"/>
  <c r="X264" i="7"/>
  <c r="W264" i="7"/>
  <c r="S264" i="7"/>
  <c r="AG264" i="7" s="1"/>
  <c r="Q264" i="7"/>
  <c r="R264" i="7" s="1"/>
  <c r="G264" i="7"/>
  <c r="F264" i="7"/>
  <c r="W263" i="7"/>
  <c r="Q263" i="7"/>
  <c r="G263" i="7"/>
  <c r="F263" i="7"/>
  <c r="W262" i="7"/>
  <c r="Q262" i="7"/>
  <c r="S262" i="7" s="1"/>
  <c r="AG262" i="7" s="1"/>
  <c r="F262" i="7"/>
  <c r="G262" i="7" s="1"/>
  <c r="W261" i="7"/>
  <c r="Q261" i="7"/>
  <c r="F261" i="7"/>
  <c r="G261" i="7" s="1"/>
  <c r="W260" i="7"/>
  <c r="Q260" i="7"/>
  <c r="R260" i="7" s="1"/>
  <c r="Z260" i="7" s="1"/>
  <c r="Z259" i="7"/>
  <c r="X259" i="7"/>
  <c r="W259" i="7"/>
  <c r="S259" i="7"/>
  <c r="AG259" i="7" s="1"/>
  <c r="R259" i="7"/>
  <c r="Q259" i="7"/>
  <c r="F259" i="7"/>
  <c r="G259" i="7" s="1"/>
  <c r="AG258" i="7"/>
  <c r="W258" i="7"/>
  <c r="Q258" i="7"/>
  <c r="S258" i="7" s="1"/>
  <c r="X257" i="7"/>
  <c r="W257" i="7"/>
  <c r="S257" i="7"/>
  <c r="AG257" i="7" s="1"/>
  <c r="Q257" i="7"/>
  <c r="R257" i="7" s="1"/>
  <c r="Z257" i="7" s="1"/>
  <c r="Z256" i="7"/>
  <c r="X256" i="7"/>
  <c r="W256" i="7"/>
  <c r="S256" i="7"/>
  <c r="AG256" i="7" s="1"/>
  <c r="Q256" i="7"/>
  <c r="R256" i="7" s="1"/>
  <c r="W255" i="7"/>
  <c r="S255" i="7"/>
  <c r="AG255" i="7" s="1"/>
  <c r="R255" i="7"/>
  <c r="Z255" i="7" s="1"/>
  <c r="Q255" i="7"/>
  <c r="X255" i="7" s="1"/>
  <c r="X254" i="7"/>
  <c r="W254" i="7"/>
  <c r="S254" i="7"/>
  <c r="AG254" i="7" s="1"/>
  <c r="Q254" i="7"/>
  <c r="R254" i="7" s="1"/>
  <c r="Z254" i="7" s="1"/>
  <c r="F254" i="7"/>
  <c r="G254" i="7" s="1"/>
  <c r="X253" i="7"/>
  <c r="W253" i="7"/>
  <c r="Q253" i="7"/>
  <c r="G253" i="7"/>
  <c r="F253" i="7"/>
  <c r="W252" i="7"/>
  <c r="S252" i="7"/>
  <c r="AG252" i="7" s="1"/>
  <c r="Q252" i="7"/>
  <c r="X252" i="7" s="1"/>
  <c r="Z251" i="7"/>
  <c r="X251" i="7"/>
  <c r="W251" i="7"/>
  <c r="S251" i="7"/>
  <c r="AG251" i="7" s="1"/>
  <c r="R251" i="7"/>
  <c r="Q251" i="7"/>
  <c r="G251" i="7"/>
  <c r="F251" i="7"/>
  <c r="W250" i="7"/>
  <c r="Q250" i="7"/>
  <c r="W249" i="7"/>
  <c r="Q249" i="7"/>
  <c r="X249" i="7" s="1"/>
  <c r="X248" i="7"/>
  <c r="W248" i="7"/>
  <c r="S248" i="7"/>
  <c r="AG248" i="7" s="1"/>
  <c r="Q248" i="7"/>
  <c r="R248" i="7" s="1"/>
  <c r="Z248" i="7" s="1"/>
  <c r="G248" i="7"/>
  <c r="F248" i="7"/>
  <c r="W247" i="7"/>
  <c r="Q247" i="7"/>
  <c r="X247" i="7" s="1"/>
  <c r="W246" i="7"/>
  <c r="Q246" i="7"/>
  <c r="X246" i="7" s="1"/>
  <c r="X245" i="7"/>
  <c r="W245" i="7"/>
  <c r="Q245" i="7"/>
  <c r="W244" i="7"/>
  <c r="S244" i="7"/>
  <c r="AG244" i="7" s="1"/>
  <c r="R244" i="7"/>
  <c r="Z244" i="7" s="1"/>
  <c r="Q244" i="7"/>
  <c r="X244" i="7" s="1"/>
  <c r="X243" i="7"/>
  <c r="W243" i="7"/>
  <c r="S243" i="7"/>
  <c r="AG243" i="7" s="1"/>
  <c r="R243" i="7"/>
  <c r="Z243" i="7" s="1"/>
  <c r="Q243" i="7"/>
  <c r="F243" i="7"/>
  <c r="G243" i="7" s="1"/>
  <c r="P243" i="7" s="1"/>
  <c r="AG242" i="7"/>
  <c r="X242" i="7"/>
  <c r="W242" i="7"/>
  <c r="Q242" i="7"/>
  <c r="S242" i="7" s="1"/>
  <c r="W241" i="7"/>
  <c r="Q241" i="7"/>
  <c r="X241" i="7" s="1"/>
  <c r="AG240" i="7"/>
  <c r="X240" i="7"/>
  <c r="W240" i="7"/>
  <c r="S240" i="7"/>
  <c r="Q240" i="7"/>
  <c r="R240" i="7" s="1"/>
  <c r="Z240" i="7" s="1"/>
  <c r="G240" i="7"/>
  <c r="F240" i="7"/>
  <c r="W239" i="7"/>
  <c r="Q239" i="7"/>
  <c r="X239" i="7" s="1"/>
  <c r="W238" i="7"/>
  <c r="Q238" i="7"/>
  <c r="X238" i="7" s="1"/>
  <c r="F238" i="7"/>
  <c r="G238" i="7" s="1"/>
  <c r="X237" i="7"/>
  <c r="W237" i="7"/>
  <c r="Q237" i="7"/>
  <c r="F237" i="7"/>
  <c r="G237" i="7" s="1"/>
  <c r="W236" i="7"/>
  <c r="S236" i="7"/>
  <c r="AG236" i="7" s="1"/>
  <c r="R236" i="7"/>
  <c r="Z236" i="7" s="1"/>
  <c r="Q236" i="7"/>
  <c r="X236" i="7" s="1"/>
  <c r="X235" i="7"/>
  <c r="W235" i="7"/>
  <c r="S235" i="7"/>
  <c r="AG235" i="7" s="1"/>
  <c r="R235" i="7"/>
  <c r="Z235" i="7" s="1"/>
  <c r="Q235" i="7"/>
  <c r="W234" i="7"/>
  <c r="Q234" i="7"/>
  <c r="F234" i="7"/>
  <c r="G234" i="7" s="1"/>
  <c r="P234" i="7" s="1"/>
  <c r="X233" i="7"/>
  <c r="W233" i="7"/>
  <c r="S233" i="7"/>
  <c r="AG233" i="7" s="1"/>
  <c r="R233" i="7"/>
  <c r="Z233" i="7" s="1"/>
  <c r="Q233" i="7"/>
  <c r="AG232" i="7"/>
  <c r="Z232" i="7"/>
  <c r="X232" i="7"/>
  <c r="W232" i="7"/>
  <c r="S232" i="7"/>
  <c r="Q232" i="7"/>
  <c r="R232" i="7" s="1"/>
  <c r="F232" i="7"/>
  <c r="G232" i="7" s="1"/>
  <c r="W231" i="7"/>
  <c r="Q231" i="7"/>
  <c r="F231" i="7"/>
  <c r="G231" i="7" s="1"/>
  <c r="W230" i="7"/>
  <c r="Q230" i="7"/>
  <c r="S230" i="7" s="1"/>
  <c r="AG230" i="7" s="1"/>
  <c r="F230" i="7"/>
  <c r="G230" i="7" s="1"/>
  <c r="W229" i="7"/>
  <c r="Q229" i="7"/>
  <c r="F229" i="7"/>
  <c r="G229" i="7" s="1"/>
  <c r="P229" i="7" s="1"/>
  <c r="W228" i="7"/>
  <c r="Q228" i="7"/>
  <c r="Z227" i="7"/>
  <c r="X227" i="7"/>
  <c r="W227" i="7"/>
  <c r="S227" i="7"/>
  <c r="AG227" i="7" s="1"/>
  <c r="R227" i="7"/>
  <c r="Q227" i="7"/>
  <c r="F227" i="7"/>
  <c r="G227" i="7" s="1"/>
  <c r="AG226" i="7"/>
  <c r="X226" i="7"/>
  <c r="W226" i="7"/>
  <c r="Q226" i="7"/>
  <c r="S226" i="7" s="1"/>
  <c r="X225" i="7"/>
  <c r="W225" i="7"/>
  <c r="S225" i="7"/>
  <c r="AG225" i="7" s="1"/>
  <c r="R225" i="7"/>
  <c r="Z225" i="7" s="1"/>
  <c r="Q225" i="7"/>
  <c r="X224" i="7"/>
  <c r="W224" i="7"/>
  <c r="S224" i="7"/>
  <c r="AG224" i="7" s="1"/>
  <c r="Q224" i="7"/>
  <c r="R224" i="7" s="1"/>
  <c r="Z224" i="7" s="1"/>
  <c r="W223" i="7"/>
  <c r="S223" i="7"/>
  <c r="AG223" i="7" s="1"/>
  <c r="R223" i="7"/>
  <c r="Z223" i="7" s="1"/>
  <c r="Q223" i="7"/>
  <c r="X223" i="7" s="1"/>
  <c r="X222" i="7"/>
  <c r="W222" i="7"/>
  <c r="S222" i="7"/>
  <c r="AG222" i="7" s="1"/>
  <c r="Q222" i="7"/>
  <c r="R222" i="7" s="1"/>
  <c r="Z222" i="7" s="1"/>
  <c r="F222" i="7"/>
  <c r="G222" i="7" s="1"/>
  <c r="X221" i="7"/>
  <c r="W221" i="7"/>
  <c r="Q221" i="7"/>
  <c r="F221" i="7"/>
  <c r="G221" i="7" s="1"/>
  <c r="AG220" i="7"/>
  <c r="W220" i="7"/>
  <c r="S220" i="7"/>
  <c r="Q220" i="7"/>
  <c r="X220" i="7" s="1"/>
  <c r="Z219" i="7"/>
  <c r="X219" i="7"/>
  <c r="W219" i="7"/>
  <c r="S219" i="7"/>
  <c r="AG219" i="7" s="1"/>
  <c r="R219" i="7"/>
  <c r="Q219" i="7"/>
  <c r="F219" i="7"/>
  <c r="G219" i="7" s="1"/>
  <c r="P219" i="7" s="1"/>
  <c r="W218" i="7"/>
  <c r="Q218" i="7"/>
  <c r="R218" i="7" s="1"/>
  <c r="Z218" i="7" s="1"/>
  <c r="G218" i="7"/>
  <c r="F218" i="7"/>
  <c r="W217" i="7"/>
  <c r="Q217" i="7"/>
  <c r="X217" i="7" s="1"/>
  <c r="AG216" i="7"/>
  <c r="X216" i="7"/>
  <c r="W216" i="7"/>
  <c r="S216" i="7"/>
  <c r="Q216" i="7"/>
  <c r="R216" i="7" s="1"/>
  <c r="Z216" i="7" s="1"/>
  <c r="F216" i="7"/>
  <c r="G216" i="7" s="1"/>
  <c r="W215" i="7"/>
  <c r="Q215" i="7"/>
  <c r="X215" i="7" s="1"/>
  <c r="X214" i="7"/>
  <c r="W214" i="7"/>
  <c r="Q214" i="7"/>
  <c r="S214" i="7" s="1"/>
  <c r="AG214" i="7" s="1"/>
  <c r="X213" i="7"/>
  <c r="W213" i="7"/>
  <c r="Q213" i="7"/>
  <c r="W212" i="7"/>
  <c r="Q212" i="7"/>
  <c r="X211" i="7"/>
  <c r="W211" i="7"/>
  <c r="S211" i="7"/>
  <c r="AG211" i="7" s="1"/>
  <c r="R211" i="7"/>
  <c r="Z211" i="7" s="1"/>
  <c r="Q211" i="7"/>
  <c r="F211" i="7"/>
  <c r="G211" i="7" s="1"/>
  <c r="AG210" i="7"/>
  <c r="X210" i="7"/>
  <c r="W210" i="7"/>
  <c r="Q210" i="7"/>
  <c r="S210" i="7" s="1"/>
  <c r="G210" i="7"/>
  <c r="F210" i="7"/>
  <c r="W209" i="7"/>
  <c r="Q209" i="7"/>
  <c r="AG208" i="7"/>
  <c r="AD208" i="7"/>
  <c r="X208" i="7"/>
  <c r="W208" i="7"/>
  <c r="S208" i="7"/>
  <c r="Q208" i="7"/>
  <c r="R208" i="7" s="1"/>
  <c r="Z208" i="7" s="1"/>
  <c r="F208" i="7"/>
  <c r="G208" i="7" s="1"/>
  <c r="P208" i="7" s="1"/>
  <c r="W207" i="7"/>
  <c r="Q207" i="7"/>
  <c r="X207" i="7" s="1"/>
  <c r="G207" i="7"/>
  <c r="F207" i="7"/>
  <c r="W206" i="7"/>
  <c r="Q206" i="7"/>
  <c r="X206" i="7" s="1"/>
  <c r="F206" i="7"/>
  <c r="G206" i="7" s="1"/>
  <c r="X205" i="7"/>
  <c r="W205" i="7"/>
  <c r="Q205" i="7"/>
  <c r="F205" i="7"/>
  <c r="G205" i="7" s="1"/>
  <c r="W204" i="7"/>
  <c r="S204" i="7"/>
  <c r="AG204" i="7" s="1"/>
  <c r="R204" i="7"/>
  <c r="Z204" i="7" s="1"/>
  <c r="Q204" i="7"/>
  <c r="X204" i="7" s="1"/>
  <c r="X203" i="7"/>
  <c r="W203" i="7"/>
  <c r="S203" i="7"/>
  <c r="AG203" i="7" s="1"/>
  <c r="R203" i="7"/>
  <c r="Z203" i="7" s="1"/>
  <c r="Q203" i="7"/>
  <c r="W202" i="7"/>
  <c r="Q202" i="7"/>
  <c r="S202" i="7" s="1"/>
  <c r="AG202" i="7" s="1"/>
  <c r="F202" i="7"/>
  <c r="G202" i="7" s="1"/>
  <c r="AG201" i="7"/>
  <c r="X201" i="7"/>
  <c r="W201" i="7"/>
  <c r="S201" i="7"/>
  <c r="R201" i="7"/>
  <c r="Z201" i="7" s="1"/>
  <c r="Q201" i="7"/>
  <c r="AG200" i="7"/>
  <c r="Z200" i="7"/>
  <c r="X200" i="7"/>
  <c r="W200" i="7"/>
  <c r="S200" i="7"/>
  <c r="Q200" i="7"/>
  <c r="R200" i="7" s="1"/>
  <c r="F200" i="7"/>
  <c r="G200" i="7" s="1"/>
  <c r="P200" i="7" s="1"/>
  <c r="AD199" i="7"/>
  <c r="W199" i="7"/>
  <c r="Q199" i="7"/>
  <c r="P199" i="7"/>
  <c r="F199" i="7"/>
  <c r="X198" i="7"/>
  <c r="W198" i="7"/>
  <c r="Q198" i="7"/>
  <c r="AG197" i="7"/>
  <c r="Z197" i="7"/>
  <c r="X197" i="7"/>
  <c r="W197" i="7"/>
  <c r="S197" i="7"/>
  <c r="Q197" i="7"/>
  <c r="R197" i="7" s="1"/>
  <c r="F197" i="7"/>
  <c r="G197" i="7" s="1"/>
  <c r="AG196" i="7"/>
  <c r="W196" i="7"/>
  <c r="S196" i="7"/>
  <c r="Q196" i="7"/>
  <c r="X196" i="7" s="1"/>
  <c r="F196" i="7"/>
  <c r="G196" i="7" s="1"/>
  <c r="X195" i="7"/>
  <c r="W195" i="7"/>
  <c r="S195" i="7"/>
  <c r="Q195" i="7"/>
  <c r="R195" i="7" s="1"/>
  <c r="X194" i="7"/>
  <c r="W194" i="7"/>
  <c r="S194" i="7"/>
  <c r="AG194" i="7" s="1"/>
  <c r="R194" i="7"/>
  <c r="Z194" i="7" s="1"/>
  <c r="Q194" i="7"/>
  <c r="F194" i="7"/>
  <c r="G194" i="7" s="1"/>
  <c r="AD193" i="7"/>
  <c r="X193" i="7"/>
  <c r="W193" i="7"/>
  <c r="Q193" i="7"/>
  <c r="S193" i="7" s="1"/>
  <c r="AG193" i="7" s="1"/>
  <c r="P193" i="7"/>
  <c r="W192" i="7"/>
  <c r="S192" i="7"/>
  <c r="AG192" i="7" s="1"/>
  <c r="R192" i="7"/>
  <c r="Z192" i="7" s="1"/>
  <c r="Q192" i="7"/>
  <c r="X192" i="7" s="1"/>
  <c r="X191" i="7"/>
  <c r="W191" i="7"/>
  <c r="S191" i="7"/>
  <c r="AG191" i="7" s="1"/>
  <c r="R191" i="7"/>
  <c r="Z191" i="7" s="1"/>
  <c r="Q191" i="7"/>
  <c r="AG190" i="7"/>
  <c r="X190" i="7"/>
  <c r="W190" i="7"/>
  <c r="R190" i="7"/>
  <c r="Z190" i="7" s="1"/>
  <c r="Q190" i="7"/>
  <c r="S190" i="7" s="1"/>
  <c r="G190" i="7"/>
  <c r="F190" i="7"/>
  <c r="X189" i="7"/>
  <c r="W189" i="7"/>
  <c r="S189" i="7"/>
  <c r="AG189" i="7" s="1"/>
  <c r="Q189" i="7"/>
  <c r="R189" i="7" s="1"/>
  <c r="Z189" i="7" s="1"/>
  <c r="AG188" i="7"/>
  <c r="Z188" i="7"/>
  <c r="X188" i="7"/>
  <c r="W188" i="7"/>
  <c r="S188" i="7"/>
  <c r="Q188" i="7"/>
  <c r="R188" i="7" s="1"/>
  <c r="G188" i="7"/>
  <c r="F188" i="7"/>
  <c r="W187" i="7"/>
  <c r="Q187" i="7"/>
  <c r="R187" i="7" s="1"/>
  <c r="Z187" i="7" s="1"/>
  <c r="W186" i="7"/>
  <c r="Q186" i="7"/>
  <c r="X186" i="7" s="1"/>
  <c r="F186" i="7"/>
  <c r="G186" i="7" s="1"/>
  <c r="W185" i="7"/>
  <c r="Q185" i="7"/>
  <c r="F185" i="7"/>
  <c r="G185" i="7" s="1"/>
  <c r="W184" i="7"/>
  <c r="Q184" i="7"/>
  <c r="X184" i="7" s="1"/>
  <c r="X183" i="7"/>
  <c r="W183" i="7"/>
  <c r="S183" i="7"/>
  <c r="AG183" i="7" s="1"/>
  <c r="R183" i="7"/>
  <c r="Z183" i="7" s="1"/>
  <c r="Q183" i="7"/>
  <c r="F183" i="7"/>
  <c r="G183" i="7" s="1"/>
  <c r="X182" i="7"/>
  <c r="W182" i="7"/>
  <c r="Q182" i="7"/>
  <c r="S182" i="7" s="1"/>
  <c r="AG182" i="7" s="1"/>
  <c r="X181" i="7"/>
  <c r="W181" i="7"/>
  <c r="S181" i="7"/>
  <c r="AG181" i="7" s="1"/>
  <c r="R181" i="7"/>
  <c r="Z181" i="7" s="1"/>
  <c r="Q181" i="7"/>
  <c r="X180" i="7"/>
  <c r="W180" i="7"/>
  <c r="S180" i="7"/>
  <c r="AG180" i="7" s="1"/>
  <c r="Q180" i="7"/>
  <c r="R180" i="7" s="1"/>
  <c r="Z180" i="7" s="1"/>
  <c r="F180" i="7"/>
  <c r="G180" i="7" s="1"/>
  <c r="P180" i="7" s="1"/>
  <c r="AD179" i="7"/>
  <c r="W179" i="7"/>
  <c r="S179" i="7"/>
  <c r="AG179" i="7" s="1"/>
  <c r="Q179" i="7"/>
  <c r="X179" i="7" s="1"/>
  <c r="P179" i="7"/>
  <c r="F179" i="7"/>
  <c r="X178" i="7"/>
  <c r="W178" i="7"/>
  <c r="S178" i="7"/>
  <c r="AG178" i="7" s="1"/>
  <c r="Q178" i="7"/>
  <c r="R178" i="7" s="1"/>
  <c r="Z178" i="7" s="1"/>
  <c r="AG177" i="7"/>
  <c r="Z177" i="7"/>
  <c r="X177" i="7"/>
  <c r="W177" i="7"/>
  <c r="S177" i="7"/>
  <c r="Q177" i="7"/>
  <c r="R177" i="7" s="1"/>
  <c r="G177" i="7"/>
  <c r="F177" i="7"/>
  <c r="W176" i="7"/>
  <c r="Q176" i="7"/>
  <c r="W175" i="7"/>
  <c r="Q175" i="7"/>
  <c r="X175" i="7" s="1"/>
  <c r="F175" i="7"/>
  <c r="G175" i="7" s="1"/>
  <c r="W174" i="7"/>
  <c r="Q174" i="7"/>
  <c r="F174" i="7"/>
  <c r="G174" i="7" s="1"/>
  <c r="W173" i="7"/>
  <c r="Q173" i="7"/>
  <c r="X173" i="7" s="1"/>
  <c r="X172" i="7"/>
  <c r="W172" i="7"/>
  <c r="S172" i="7"/>
  <c r="AG172" i="7" s="1"/>
  <c r="R172" i="7"/>
  <c r="Z172" i="7" s="1"/>
  <c r="Q172" i="7"/>
  <c r="F172" i="7"/>
  <c r="G172" i="7" s="1"/>
  <c r="X171" i="7"/>
  <c r="W171" i="7"/>
  <c r="Q171" i="7"/>
  <c r="S171" i="7" s="1"/>
  <c r="AG171" i="7" s="1"/>
  <c r="X170" i="7"/>
  <c r="W170" i="7"/>
  <c r="S170" i="7"/>
  <c r="AG170" i="7" s="1"/>
  <c r="R170" i="7"/>
  <c r="Z170" i="7" s="1"/>
  <c r="Q170" i="7"/>
  <c r="X169" i="7"/>
  <c r="W169" i="7"/>
  <c r="S169" i="7"/>
  <c r="AG169" i="7" s="1"/>
  <c r="Q169" i="7"/>
  <c r="R169" i="7" s="1"/>
  <c r="Z169" i="7" s="1"/>
  <c r="F169" i="7"/>
  <c r="G169" i="7" s="1"/>
  <c r="P169" i="7" s="1"/>
  <c r="W168" i="7"/>
  <c r="S168" i="7"/>
  <c r="AG168" i="7" s="1"/>
  <c r="Q168" i="7"/>
  <c r="X168" i="7" s="1"/>
  <c r="W167" i="7"/>
  <c r="Q167" i="7"/>
  <c r="X167" i="7" s="1"/>
  <c r="F167" i="7"/>
  <c r="G167" i="7" s="1"/>
  <c r="X166" i="7"/>
  <c r="W166" i="7"/>
  <c r="Q166" i="7"/>
  <c r="F166" i="7"/>
  <c r="G166" i="7" s="1"/>
  <c r="W165" i="7"/>
  <c r="Q165" i="7"/>
  <c r="Z164" i="7"/>
  <c r="X164" i="7"/>
  <c r="W164" i="7"/>
  <c r="S164" i="7"/>
  <c r="AG164" i="7" s="1"/>
  <c r="R164" i="7"/>
  <c r="Q164" i="7"/>
  <c r="F164" i="7"/>
  <c r="G164" i="7" s="1"/>
  <c r="W163" i="7"/>
  <c r="Q163" i="7"/>
  <c r="F163" i="7"/>
  <c r="G163" i="7" s="1"/>
  <c r="W162" i="7"/>
  <c r="S162" i="7"/>
  <c r="AG162" i="7" s="1"/>
  <c r="Q162" i="7"/>
  <c r="X162" i="7" s="1"/>
  <c r="X161" i="7"/>
  <c r="W161" i="7"/>
  <c r="S161" i="7"/>
  <c r="AG161" i="7" s="1"/>
  <c r="Q161" i="7"/>
  <c r="R161" i="7" s="1"/>
  <c r="Z161" i="7" s="1"/>
  <c r="W160" i="7"/>
  <c r="S160" i="7"/>
  <c r="AG160" i="7" s="1"/>
  <c r="R160" i="7"/>
  <c r="Z160" i="7" s="1"/>
  <c r="Q160" i="7"/>
  <c r="X160" i="7" s="1"/>
  <c r="X159" i="7"/>
  <c r="W159" i="7"/>
  <c r="S159" i="7"/>
  <c r="AG159" i="7" s="1"/>
  <c r="R159" i="7"/>
  <c r="Z159" i="7" s="1"/>
  <c r="Q159" i="7"/>
  <c r="W158" i="7"/>
  <c r="Q158" i="7"/>
  <c r="F158" i="7"/>
  <c r="G158" i="7" s="1"/>
  <c r="P158" i="7" s="1"/>
  <c r="AG157" i="7"/>
  <c r="W157" i="7"/>
  <c r="S157" i="7"/>
  <c r="R157" i="7"/>
  <c r="Z157" i="7" s="1"/>
  <c r="Q157" i="7"/>
  <c r="X157" i="7" s="1"/>
  <c r="Z156" i="7"/>
  <c r="X156" i="7"/>
  <c r="W156" i="7"/>
  <c r="S156" i="7"/>
  <c r="AG156" i="7" s="1"/>
  <c r="R156" i="7"/>
  <c r="Q156" i="7"/>
  <c r="F156" i="7"/>
  <c r="G156" i="7" s="1"/>
  <c r="W155" i="7"/>
  <c r="Q155" i="7"/>
  <c r="F155" i="7"/>
  <c r="G155" i="7" s="1"/>
  <c r="W154" i="7"/>
  <c r="Q154" i="7"/>
  <c r="S154" i="7" s="1"/>
  <c r="AG154" i="7" s="1"/>
  <c r="AG153" i="7"/>
  <c r="AD153" i="7"/>
  <c r="X153" i="7"/>
  <c r="W153" i="7"/>
  <c r="S153" i="7"/>
  <c r="Q153" i="7"/>
  <c r="R153" i="7" s="1"/>
  <c r="Z153" i="7" s="1"/>
  <c r="F153" i="7"/>
  <c r="G153" i="7" s="1"/>
  <c r="P153" i="7" s="1"/>
  <c r="W152" i="7"/>
  <c r="Q152" i="7"/>
  <c r="X152" i="7" s="1"/>
  <c r="X151" i="7"/>
  <c r="W151" i="7"/>
  <c r="Q151" i="7"/>
  <c r="S151" i="7" s="1"/>
  <c r="AG151" i="7" s="1"/>
  <c r="F151" i="7"/>
  <c r="G151" i="7" s="1"/>
  <c r="X150" i="7"/>
  <c r="W150" i="7"/>
  <c r="Q150" i="7"/>
  <c r="W149" i="7"/>
  <c r="Q149" i="7"/>
  <c r="X148" i="7"/>
  <c r="W148" i="7"/>
  <c r="S148" i="7"/>
  <c r="AG148" i="7" s="1"/>
  <c r="R148" i="7"/>
  <c r="Z148" i="7" s="1"/>
  <c r="Q148" i="7"/>
  <c r="AG147" i="7"/>
  <c r="X147" i="7"/>
  <c r="W147" i="7"/>
  <c r="R147" i="7"/>
  <c r="Z147" i="7" s="1"/>
  <c r="Q147" i="7"/>
  <c r="S147" i="7" s="1"/>
  <c r="F147" i="7"/>
  <c r="G147" i="7" s="1"/>
  <c r="AG146" i="7"/>
  <c r="X146" i="7"/>
  <c r="W146" i="7"/>
  <c r="S146" i="7"/>
  <c r="Q146" i="7"/>
  <c r="R146" i="7" s="1"/>
  <c r="Z146" i="7" s="1"/>
  <c r="AG145" i="7"/>
  <c r="Z145" i="7"/>
  <c r="X145" i="7"/>
  <c r="W145" i="7"/>
  <c r="S145" i="7"/>
  <c r="Q145" i="7"/>
  <c r="R145" i="7" s="1"/>
  <c r="F145" i="7"/>
  <c r="G145" i="7" s="1"/>
  <c r="P145" i="7" s="1"/>
  <c r="W144" i="7"/>
  <c r="Q144" i="7"/>
  <c r="G144" i="7"/>
  <c r="F144" i="7"/>
  <c r="W143" i="7"/>
  <c r="Q143" i="7"/>
  <c r="X143" i="7" s="1"/>
  <c r="F143" i="7"/>
  <c r="G143" i="7" s="1"/>
  <c r="W142" i="7"/>
  <c r="Q142" i="7"/>
  <c r="F142" i="7"/>
  <c r="G142" i="7" s="1"/>
  <c r="AG141" i="7"/>
  <c r="W141" i="7"/>
  <c r="S141" i="7"/>
  <c r="Q141" i="7"/>
  <c r="X141" i="7" s="1"/>
  <c r="X140" i="7"/>
  <c r="W140" i="7"/>
  <c r="S140" i="7"/>
  <c r="AG140" i="7" s="1"/>
  <c r="R140" i="7"/>
  <c r="Z140" i="7" s="1"/>
  <c r="Q140" i="7"/>
  <c r="F140" i="7"/>
  <c r="G140" i="7" s="1"/>
  <c r="Z139" i="7"/>
  <c r="X139" i="7"/>
  <c r="W139" i="7"/>
  <c r="R139" i="7"/>
  <c r="Q139" i="7"/>
  <c r="S139" i="7" s="1"/>
  <c r="AG139" i="7" s="1"/>
  <c r="X138" i="7"/>
  <c r="W138" i="7"/>
  <c r="S138" i="7"/>
  <c r="AG138" i="7" s="1"/>
  <c r="R138" i="7"/>
  <c r="Z138" i="7" s="1"/>
  <c r="Q138" i="7"/>
  <c r="X137" i="7"/>
  <c r="W137" i="7"/>
  <c r="S137" i="7"/>
  <c r="AG137" i="7" s="1"/>
  <c r="Q137" i="7"/>
  <c r="R137" i="7" s="1"/>
  <c r="Z137" i="7" s="1"/>
  <c r="F137" i="7"/>
  <c r="G137" i="7" s="1"/>
  <c r="W136" i="7"/>
  <c r="S136" i="7"/>
  <c r="AG136" i="7" s="1"/>
  <c r="Q136" i="7"/>
  <c r="X136" i="7" s="1"/>
  <c r="G136" i="7"/>
  <c r="F136" i="7"/>
  <c r="W135" i="7"/>
  <c r="Q135" i="7"/>
  <c r="F135" i="7"/>
  <c r="G135" i="7" s="1"/>
  <c r="AD134" i="7"/>
  <c r="X134" i="7"/>
  <c r="W134" i="7"/>
  <c r="Q134" i="7"/>
  <c r="F134" i="7"/>
  <c r="G134" i="7" s="1"/>
  <c r="P134" i="7" s="1"/>
  <c r="W133" i="7"/>
  <c r="Q133" i="7"/>
  <c r="AG132" i="7"/>
  <c r="Z132" i="7"/>
  <c r="X132" i="7"/>
  <c r="W132" i="7"/>
  <c r="S132" i="7"/>
  <c r="R132" i="7"/>
  <c r="Q132" i="7"/>
  <c r="F132" i="7"/>
  <c r="G132" i="7" s="1"/>
  <c r="AG131" i="7"/>
  <c r="X131" i="7"/>
  <c r="W131" i="7"/>
  <c r="Q131" i="7"/>
  <c r="S131" i="7" s="1"/>
  <c r="X130" i="7"/>
  <c r="W130" i="7"/>
  <c r="S130" i="7"/>
  <c r="AG130" i="7" s="1"/>
  <c r="Q130" i="7"/>
  <c r="R130" i="7" s="1"/>
  <c r="Z130" i="7" s="1"/>
  <c r="Z129" i="7"/>
  <c r="X129" i="7"/>
  <c r="W129" i="7"/>
  <c r="S129" i="7"/>
  <c r="AG129" i="7" s="1"/>
  <c r="Q129" i="7"/>
  <c r="R129" i="7" s="1"/>
  <c r="W128" i="7"/>
  <c r="S128" i="7"/>
  <c r="AG128" i="7" s="1"/>
  <c r="R128" i="7"/>
  <c r="Z128" i="7" s="1"/>
  <c r="Q128" i="7"/>
  <c r="X128" i="7" s="1"/>
  <c r="X127" i="7"/>
  <c r="W127" i="7"/>
  <c r="S127" i="7"/>
  <c r="AG127" i="7" s="1"/>
  <c r="Q127" i="7"/>
  <c r="R127" i="7" s="1"/>
  <c r="Z127" i="7" s="1"/>
  <c r="F127" i="7"/>
  <c r="G127" i="7" s="1"/>
  <c r="X126" i="7"/>
  <c r="W126" i="7"/>
  <c r="Q126" i="7"/>
  <c r="G126" i="7"/>
  <c r="F126" i="7"/>
  <c r="W125" i="7"/>
  <c r="S125" i="7"/>
  <c r="AG125" i="7" s="1"/>
  <c r="Q125" i="7"/>
  <c r="X125" i="7" s="1"/>
  <c r="Z124" i="7"/>
  <c r="X124" i="7"/>
  <c r="W124" i="7"/>
  <c r="S124" i="7"/>
  <c r="AG124" i="7" s="1"/>
  <c r="R124" i="7"/>
  <c r="Q124" i="7"/>
  <c r="G124" i="7"/>
  <c r="F124" i="7"/>
  <c r="W123" i="7"/>
  <c r="Q123" i="7"/>
  <c r="R123" i="7" s="1"/>
  <c r="Z123" i="7" s="1"/>
  <c r="W122" i="7"/>
  <c r="Q122" i="7"/>
  <c r="X122" i="7" s="1"/>
  <c r="X121" i="7"/>
  <c r="W121" i="7"/>
  <c r="S121" i="7"/>
  <c r="AG121" i="7" s="1"/>
  <c r="Q121" i="7"/>
  <c r="R121" i="7" s="1"/>
  <c r="Z121" i="7" s="1"/>
  <c r="G121" i="7"/>
  <c r="F121" i="7"/>
  <c r="W120" i="7"/>
  <c r="Q120" i="7"/>
  <c r="X120" i="7" s="1"/>
  <c r="W119" i="7"/>
  <c r="Q119" i="7"/>
  <c r="X119" i="7" s="1"/>
  <c r="X118" i="7"/>
  <c r="W118" i="7"/>
  <c r="Q118" i="7"/>
  <c r="W117" i="7"/>
  <c r="S117" i="7"/>
  <c r="AG117" i="7" s="1"/>
  <c r="R117" i="7"/>
  <c r="Z117" i="7" s="1"/>
  <c r="Q117" i="7"/>
  <c r="X117" i="7" s="1"/>
  <c r="X116" i="7"/>
  <c r="W116" i="7"/>
  <c r="S116" i="7"/>
  <c r="AG116" i="7" s="1"/>
  <c r="R116" i="7"/>
  <c r="Z116" i="7" s="1"/>
  <c r="Q116" i="7"/>
  <c r="F116" i="7"/>
  <c r="G116" i="7" s="1"/>
  <c r="P116" i="7" s="1"/>
  <c r="AG115" i="7"/>
  <c r="X115" i="7"/>
  <c r="W115" i="7"/>
  <c r="Q115" i="7"/>
  <c r="S115" i="7" s="1"/>
  <c r="W114" i="7"/>
  <c r="Q114" i="7"/>
  <c r="X114" i="7" s="1"/>
  <c r="AG113" i="7"/>
  <c r="X113" i="7"/>
  <c r="W113" i="7"/>
  <c r="S113" i="7"/>
  <c r="Q113" i="7"/>
  <c r="R113" i="7" s="1"/>
  <c r="Z113" i="7" s="1"/>
  <c r="G113" i="7"/>
  <c r="F113" i="7"/>
  <c r="W112" i="7"/>
  <c r="Q112" i="7"/>
  <c r="X112" i="7" s="1"/>
  <c r="W111" i="7"/>
  <c r="Q111" i="7"/>
  <c r="X111" i="7" s="1"/>
  <c r="F111" i="7"/>
  <c r="G111" i="7" s="1"/>
  <c r="W110" i="7"/>
  <c r="Q110" i="7"/>
  <c r="S110" i="7" s="1"/>
  <c r="AG110" i="7" s="1"/>
  <c r="F110" i="7"/>
  <c r="G110" i="7" s="1"/>
  <c r="AD109" i="7"/>
  <c r="X109" i="7"/>
  <c r="W109" i="7"/>
  <c r="S109" i="7"/>
  <c r="AG109" i="7" s="1"/>
  <c r="R109" i="7"/>
  <c r="Z109" i="7" s="1"/>
  <c r="Q109" i="7"/>
  <c r="P109" i="7"/>
  <c r="F109" i="7"/>
  <c r="W108" i="7"/>
  <c r="Q108" i="7"/>
  <c r="R108" i="7" s="1"/>
  <c r="Z108" i="7" s="1"/>
  <c r="G108" i="7"/>
  <c r="F108" i="7"/>
  <c r="W107" i="7"/>
  <c r="Q107" i="7"/>
  <c r="W106" i="7"/>
  <c r="S106" i="7"/>
  <c r="AG106" i="7" s="1"/>
  <c r="R106" i="7"/>
  <c r="Z106" i="7" s="1"/>
  <c r="Q106" i="7"/>
  <c r="X106" i="7" s="1"/>
  <c r="Z105" i="7"/>
  <c r="X105" i="7"/>
  <c r="W105" i="7"/>
  <c r="S105" i="7"/>
  <c r="AG105" i="7" s="1"/>
  <c r="R105" i="7"/>
  <c r="Q105" i="7"/>
  <c r="F105" i="7"/>
  <c r="G105" i="7" s="1"/>
  <c r="AD105" i="7" s="1"/>
  <c r="Z104" i="7"/>
  <c r="X104" i="7"/>
  <c r="W104" i="7"/>
  <c r="Q104" i="7"/>
  <c r="R104" i="7" s="1"/>
  <c r="F104" i="7"/>
  <c r="G104" i="7" s="1"/>
  <c r="AD103" i="7"/>
  <c r="W103" i="7"/>
  <c r="Q103" i="7"/>
  <c r="X103" i="7" s="1"/>
  <c r="P103" i="7"/>
  <c r="AG102" i="7"/>
  <c r="X102" i="7"/>
  <c r="W102" i="7"/>
  <c r="S102" i="7"/>
  <c r="R102" i="7"/>
  <c r="Z102" i="7" s="1"/>
  <c r="Q102" i="7"/>
  <c r="AG101" i="7"/>
  <c r="AD101" i="7"/>
  <c r="X101" i="7"/>
  <c r="W101" i="7"/>
  <c r="S101" i="7"/>
  <c r="R101" i="7"/>
  <c r="Z101" i="7" s="1"/>
  <c r="Q101" i="7"/>
  <c r="P101" i="7"/>
  <c r="F101" i="7"/>
  <c r="W100" i="7"/>
  <c r="Q100" i="7"/>
  <c r="R100" i="7" s="1"/>
  <c r="Z100" i="7" s="1"/>
  <c r="X99" i="7"/>
  <c r="W99" i="7"/>
  <c r="S99" i="7"/>
  <c r="AG99" i="7" s="1"/>
  <c r="R99" i="7"/>
  <c r="Z99" i="7" s="1"/>
  <c r="Q99" i="7"/>
  <c r="F99" i="7"/>
  <c r="G99" i="7" s="1"/>
  <c r="AG98" i="7"/>
  <c r="X98" i="7"/>
  <c r="W98" i="7"/>
  <c r="S98" i="7"/>
  <c r="Q98" i="7"/>
  <c r="R98" i="7" s="1"/>
  <c r="Z98" i="7" s="1"/>
  <c r="F98" i="7"/>
  <c r="G98" i="7" s="1"/>
  <c r="AD98" i="7" s="1"/>
  <c r="AG93" i="7"/>
  <c r="Z93" i="7"/>
  <c r="X93" i="7"/>
  <c r="W93" i="7"/>
  <c r="S93" i="7"/>
  <c r="R93" i="7"/>
  <c r="Q93" i="7"/>
  <c r="G93" i="7"/>
  <c r="AD93" i="7" s="1"/>
  <c r="AD92" i="7"/>
  <c r="Z92" i="7"/>
  <c r="X92" i="7"/>
  <c r="W92" i="7"/>
  <c r="S92" i="7"/>
  <c r="AG92" i="7" s="1"/>
  <c r="R92" i="7"/>
  <c r="Q92" i="7"/>
  <c r="G92" i="7"/>
  <c r="AG91" i="7"/>
  <c r="AD91" i="7"/>
  <c r="Z91" i="7"/>
  <c r="X91" i="7"/>
  <c r="W91" i="7"/>
  <c r="G91" i="7"/>
  <c r="AG90" i="7"/>
  <c r="Z90" i="7"/>
  <c r="X90" i="7"/>
  <c r="W90" i="7"/>
  <c r="G90" i="7"/>
  <c r="AD90" i="7" s="1"/>
  <c r="AG89" i="7"/>
  <c r="Z89" i="7"/>
  <c r="X89" i="7"/>
  <c r="W89" i="7"/>
  <c r="G89" i="7"/>
  <c r="AD89" i="7" s="1"/>
  <c r="AG88" i="7"/>
  <c r="AD88" i="7"/>
  <c r="Z88" i="7"/>
  <c r="X88" i="7"/>
  <c r="W88" i="7"/>
  <c r="G88" i="7"/>
  <c r="AG87" i="7"/>
  <c r="AD87" i="7"/>
  <c r="Z87" i="7"/>
  <c r="X87" i="7"/>
  <c r="W87" i="7"/>
  <c r="S87" i="7"/>
  <c r="R87" i="7"/>
  <c r="Q87" i="7"/>
  <c r="G87" i="7"/>
  <c r="AG86" i="7"/>
  <c r="AD86" i="7"/>
  <c r="Z86" i="7"/>
  <c r="X86" i="7"/>
  <c r="W86" i="7"/>
  <c r="S86" i="7"/>
  <c r="Q86" i="7"/>
  <c r="R86" i="7" s="1"/>
  <c r="G86" i="7"/>
  <c r="AG85" i="7"/>
  <c r="AD85" i="7"/>
  <c r="Z85" i="7"/>
  <c r="X85" i="7"/>
  <c r="W85" i="7"/>
  <c r="R85" i="7"/>
  <c r="Q85" i="7"/>
  <c r="S85" i="7" s="1"/>
  <c r="G85" i="7"/>
  <c r="AD84" i="7"/>
  <c r="Z84" i="7"/>
  <c r="X84" i="7"/>
  <c r="W84" i="7"/>
  <c r="Q84" i="7"/>
  <c r="R84" i="7" s="1"/>
  <c r="G84" i="7"/>
  <c r="AD83" i="7"/>
  <c r="W83" i="7"/>
  <c r="Q83" i="7"/>
  <c r="G83" i="7"/>
  <c r="AG82" i="7"/>
  <c r="AD82" i="7"/>
  <c r="X82" i="7"/>
  <c r="W82" i="7"/>
  <c r="S82" i="7"/>
  <c r="Q82" i="7"/>
  <c r="R82" i="7" s="1"/>
  <c r="Z82" i="7" s="1"/>
  <c r="G82" i="7"/>
  <c r="Z81" i="7"/>
  <c r="X81" i="7"/>
  <c r="W81" i="7"/>
  <c r="S81" i="7"/>
  <c r="AG81" i="7" s="1"/>
  <c r="Q81" i="7"/>
  <c r="R81" i="7" s="1"/>
  <c r="G81" i="7"/>
  <c r="AD81" i="7" s="1"/>
  <c r="AD80" i="7"/>
  <c r="W80" i="7"/>
  <c r="Q80" i="7"/>
  <c r="G80" i="7"/>
  <c r="AG79" i="7"/>
  <c r="AD79" i="7"/>
  <c r="X79" i="7"/>
  <c r="W79" i="7"/>
  <c r="S79" i="7"/>
  <c r="R79" i="7"/>
  <c r="Z79" i="7" s="1"/>
  <c r="Q79" i="7"/>
  <c r="G79" i="7"/>
  <c r="AD78" i="7"/>
  <c r="Z78" i="7"/>
  <c r="X78" i="7"/>
  <c r="W78" i="7"/>
  <c r="S78" i="7"/>
  <c r="AG78" i="7" s="1"/>
  <c r="Q78" i="7"/>
  <c r="R78" i="7" s="1"/>
  <c r="G78" i="7"/>
  <c r="AD77" i="7"/>
  <c r="X77" i="7"/>
  <c r="W77" i="7"/>
  <c r="R77" i="7"/>
  <c r="Z77" i="7" s="1"/>
  <c r="Q77" i="7"/>
  <c r="S77" i="7" s="1"/>
  <c r="AG77" i="7" s="1"/>
  <c r="G77" i="7"/>
  <c r="AD76" i="7"/>
  <c r="Z76" i="7"/>
  <c r="X76" i="7"/>
  <c r="W76" i="7"/>
  <c r="S76" i="7"/>
  <c r="AG76" i="7" s="1"/>
  <c r="R76" i="7"/>
  <c r="Q76" i="7"/>
  <c r="G76" i="7"/>
  <c r="AD75" i="7"/>
  <c r="Z75" i="7"/>
  <c r="W75" i="7"/>
  <c r="S75" i="7"/>
  <c r="AG75" i="7" s="1"/>
  <c r="R75" i="7"/>
  <c r="Q75" i="7"/>
  <c r="X75" i="7" s="1"/>
  <c r="G75" i="7"/>
  <c r="AD74" i="7"/>
  <c r="X74" i="7"/>
  <c r="W74" i="7"/>
  <c r="S74" i="7"/>
  <c r="AG74" i="7" s="1"/>
  <c r="R74" i="7"/>
  <c r="Z74" i="7" s="1"/>
  <c r="Q74" i="7"/>
  <c r="G74" i="7"/>
  <c r="Z73" i="7"/>
  <c r="X73" i="7"/>
  <c r="W73" i="7"/>
  <c r="S73" i="7"/>
  <c r="AG73" i="7" s="1"/>
  <c r="R73" i="7"/>
  <c r="Q73" i="7"/>
  <c r="G73" i="7"/>
  <c r="AD73" i="7" s="1"/>
  <c r="AD72" i="7"/>
  <c r="Z72" i="7"/>
  <c r="X72" i="7"/>
  <c r="W72" i="7"/>
  <c r="S72" i="7"/>
  <c r="AG72" i="7" s="1"/>
  <c r="R72" i="7"/>
  <c r="Q72" i="7"/>
  <c r="G72" i="7"/>
  <c r="AD71" i="7"/>
  <c r="Z71" i="7"/>
  <c r="X71" i="7"/>
  <c r="W71" i="7"/>
  <c r="S71" i="7"/>
  <c r="AG71" i="7" s="1"/>
  <c r="R71" i="7"/>
  <c r="Q71" i="7"/>
  <c r="G71" i="7"/>
  <c r="AG70" i="7"/>
  <c r="AD70" i="7"/>
  <c r="X70" i="7"/>
  <c r="W70" i="7"/>
  <c r="S70" i="7"/>
  <c r="Q70" i="7"/>
  <c r="R70" i="7" s="1"/>
  <c r="Z70" i="7" s="1"/>
  <c r="G70" i="7"/>
  <c r="AD69" i="7"/>
  <c r="X69" i="7"/>
  <c r="W69" i="7"/>
  <c r="R69" i="7"/>
  <c r="Z69" i="7" s="1"/>
  <c r="Q69" i="7"/>
  <c r="S69" i="7" s="1"/>
  <c r="AG69" i="7" s="1"/>
  <c r="G69" i="7"/>
  <c r="AD68" i="7"/>
  <c r="X68" i="7"/>
  <c r="W68" i="7"/>
  <c r="S68" i="7"/>
  <c r="AG68" i="7" s="1"/>
  <c r="R68" i="7"/>
  <c r="Z68" i="7" s="1"/>
  <c r="Q68" i="7"/>
  <c r="G68" i="7"/>
  <c r="W67" i="7"/>
  <c r="Q67" i="7"/>
  <c r="G67" i="7"/>
  <c r="AD67" i="7" s="1"/>
  <c r="W66" i="7"/>
  <c r="Q66" i="7"/>
  <c r="S66" i="7" s="1"/>
  <c r="AG66" i="7" s="1"/>
  <c r="G66" i="7"/>
  <c r="AD66" i="7" s="1"/>
  <c r="W65" i="7"/>
  <c r="Q65" i="7"/>
  <c r="X65" i="7" s="1"/>
  <c r="G65" i="7"/>
  <c r="AD65" i="7" s="1"/>
  <c r="AD64" i="7"/>
  <c r="W64" i="7"/>
  <c r="Q64" i="7"/>
  <c r="X64" i="7" s="1"/>
  <c r="G64" i="7"/>
  <c r="AG63" i="7"/>
  <c r="Z63" i="7"/>
  <c r="X63" i="7"/>
  <c r="W63" i="7"/>
  <c r="S63" i="7"/>
  <c r="R63" i="7"/>
  <c r="Q63" i="7"/>
  <c r="G63" i="7"/>
  <c r="AD63" i="7" s="1"/>
  <c r="AD62" i="7"/>
  <c r="Z62" i="7"/>
  <c r="X62" i="7"/>
  <c r="W62" i="7"/>
  <c r="Q62" i="7"/>
  <c r="R62" i="7" s="1"/>
  <c r="G62" i="7"/>
  <c r="AD61" i="7"/>
  <c r="X61" i="7"/>
  <c r="W61" i="7"/>
  <c r="Q61" i="7"/>
  <c r="S61" i="7" s="1"/>
  <c r="AG61" i="7" s="1"/>
  <c r="G61" i="7"/>
  <c r="AD60" i="7"/>
  <c r="X60" i="7"/>
  <c r="W60" i="7"/>
  <c r="S60" i="7"/>
  <c r="AG60" i="7" s="1"/>
  <c r="Q60" i="7"/>
  <c r="R60" i="7" s="1"/>
  <c r="Z60" i="7" s="1"/>
  <c r="G60" i="7"/>
  <c r="AG59" i="7"/>
  <c r="AD59" i="7"/>
  <c r="W59" i="7"/>
  <c r="S59" i="7"/>
  <c r="Q59" i="7"/>
  <c r="X59" i="7" s="1"/>
  <c r="G59" i="7"/>
  <c r="AG58" i="7"/>
  <c r="AD58" i="7"/>
  <c r="X58" i="7"/>
  <c r="W58" i="7"/>
  <c r="S58" i="7"/>
  <c r="Q58" i="7"/>
  <c r="R58" i="7" s="1"/>
  <c r="Z58" i="7" s="1"/>
  <c r="G58" i="7"/>
  <c r="AG57" i="7"/>
  <c r="X57" i="7"/>
  <c r="W57" i="7"/>
  <c r="S57" i="7"/>
  <c r="Q57" i="7"/>
  <c r="R57" i="7" s="1"/>
  <c r="Z57" i="7" s="1"/>
  <c r="G57" i="7"/>
  <c r="AD57" i="7" s="1"/>
  <c r="AD56" i="7"/>
  <c r="X56" i="7"/>
  <c r="W56" i="7"/>
  <c r="S56" i="7"/>
  <c r="AG56" i="7" s="1"/>
  <c r="Q56" i="7"/>
  <c r="R56" i="7" s="1"/>
  <c r="Z56" i="7" s="1"/>
  <c r="G56" i="7"/>
  <c r="AG55" i="7"/>
  <c r="AD55" i="7"/>
  <c r="Z55" i="7"/>
  <c r="X55" i="7"/>
  <c r="W55" i="7"/>
  <c r="S55" i="7"/>
  <c r="R55" i="7"/>
  <c r="Q55" i="7"/>
  <c r="G55" i="7"/>
  <c r="AG54" i="7"/>
  <c r="AD54" i="7"/>
  <c r="Z54" i="7"/>
  <c r="X54" i="7"/>
  <c r="W54" i="7"/>
  <c r="S54" i="7"/>
  <c r="Q54" i="7"/>
  <c r="R54" i="7" s="1"/>
  <c r="G54" i="7"/>
  <c r="AG53" i="7"/>
  <c r="AD53" i="7"/>
  <c r="Z53" i="7"/>
  <c r="X53" i="7"/>
  <c r="W53" i="7"/>
  <c r="R53" i="7"/>
  <c r="Q53" i="7"/>
  <c r="S53" i="7" s="1"/>
  <c r="G53" i="7"/>
  <c r="AD52" i="7"/>
  <c r="Z52" i="7"/>
  <c r="X52" i="7"/>
  <c r="W52" i="7"/>
  <c r="Q52" i="7"/>
  <c r="R52" i="7" s="1"/>
  <c r="G52" i="7"/>
  <c r="AD51" i="7"/>
  <c r="W51" i="7"/>
  <c r="Q51" i="7"/>
  <c r="G51" i="7"/>
  <c r="AG50" i="7"/>
  <c r="AD50" i="7"/>
  <c r="X50" i="7"/>
  <c r="W50" i="7"/>
  <c r="S50" i="7"/>
  <c r="Q50" i="7"/>
  <c r="R50" i="7" s="1"/>
  <c r="Z50" i="7" s="1"/>
  <c r="G50" i="7"/>
  <c r="Z49" i="7"/>
  <c r="X49" i="7"/>
  <c r="W49" i="7"/>
  <c r="S49" i="7"/>
  <c r="AG49" i="7" s="1"/>
  <c r="Q49" i="7"/>
  <c r="R49" i="7" s="1"/>
  <c r="G49" i="7"/>
  <c r="AD49" i="7" s="1"/>
  <c r="AD48" i="7"/>
  <c r="W48" i="7"/>
  <c r="Q48" i="7"/>
  <c r="G48" i="7"/>
  <c r="AG47" i="7"/>
  <c r="AD47" i="7"/>
  <c r="X47" i="7"/>
  <c r="W47" i="7"/>
  <c r="S47" i="7"/>
  <c r="R47" i="7"/>
  <c r="Z47" i="7" s="1"/>
  <c r="Q47" i="7"/>
  <c r="G47" i="7"/>
  <c r="AD46" i="7"/>
  <c r="Z46" i="7"/>
  <c r="X46" i="7"/>
  <c r="W46" i="7"/>
  <c r="S46" i="7"/>
  <c r="AG46" i="7" s="1"/>
  <c r="Q46" i="7"/>
  <c r="R46" i="7" s="1"/>
  <c r="G46" i="7"/>
  <c r="AD45" i="7"/>
  <c r="X45" i="7"/>
  <c r="W45" i="7"/>
  <c r="R45" i="7"/>
  <c r="Z45" i="7" s="1"/>
  <c r="Q45" i="7"/>
  <c r="S45" i="7" s="1"/>
  <c r="AG45" i="7" s="1"/>
  <c r="G45" i="7"/>
  <c r="AD44" i="7"/>
  <c r="Z44" i="7"/>
  <c r="X44" i="7"/>
  <c r="W44" i="7"/>
  <c r="S44" i="7"/>
  <c r="AG44" i="7" s="1"/>
  <c r="R44" i="7"/>
  <c r="Q44" i="7"/>
  <c r="G44" i="7"/>
  <c r="AD43" i="7"/>
  <c r="Z43" i="7"/>
  <c r="W43" i="7"/>
  <c r="S43" i="7"/>
  <c r="AG43" i="7" s="1"/>
  <c r="R43" i="7"/>
  <c r="Q43" i="7"/>
  <c r="X43" i="7" s="1"/>
  <c r="G43" i="7"/>
  <c r="AD42" i="7"/>
  <c r="X42" i="7"/>
  <c r="W42" i="7"/>
  <c r="S42" i="7"/>
  <c r="AG42" i="7" s="1"/>
  <c r="R42" i="7"/>
  <c r="Z42" i="7" s="1"/>
  <c r="Q42" i="7"/>
  <c r="G42" i="7"/>
  <c r="Z41" i="7"/>
  <c r="X41" i="7"/>
  <c r="W41" i="7"/>
  <c r="S41" i="7"/>
  <c r="AG41" i="7" s="1"/>
  <c r="R41" i="7"/>
  <c r="Q41" i="7"/>
  <c r="G41" i="7"/>
  <c r="AD41" i="7" s="1"/>
  <c r="AD40" i="7"/>
  <c r="Z40" i="7"/>
  <c r="X40" i="7"/>
  <c r="W40" i="7"/>
  <c r="S40" i="7"/>
  <c r="AG40" i="7" s="1"/>
  <c r="R40" i="7"/>
  <c r="Q40" i="7"/>
  <c r="G40" i="7"/>
  <c r="AD39" i="7"/>
  <c r="Z39" i="7"/>
  <c r="X39" i="7"/>
  <c r="W39" i="7"/>
  <c r="S39" i="7"/>
  <c r="AG39" i="7" s="1"/>
  <c r="R39" i="7"/>
  <c r="Q39" i="7"/>
  <c r="G39" i="7"/>
  <c r="AG38" i="7"/>
  <c r="AD38" i="7"/>
  <c r="X38" i="7"/>
  <c r="W38" i="7"/>
  <c r="S38" i="7"/>
  <c r="Q38" i="7"/>
  <c r="R38" i="7" s="1"/>
  <c r="Z38" i="7" s="1"/>
  <c r="G38" i="7"/>
  <c r="AD37" i="7"/>
  <c r="X37" i="7"/>
  <c r="W37" i="7"/>
  <c r="R37" i="7"/>
  <c r="Z37" i="7" s="1"/>
  <c r="Q37" i="7"/>
  <c r="S37" i="7" s="1"/>
  <c r="AG37" i="7" s="1"/>
  <c r="G37" i="7"/>
  <c r="X33" i="7"/>
  <c r="W33" i="7"/>
  <c r="S33" i="7"/>
  <c r="AG33" i="7" s="1"/>
  <c r="R33" i="7"/>
  <c r="Z33" i="7" s="1"/>
  <c r="Q33" i="7"/>
  <c r="X32" i="7"/>
  <c r="W32" i="7"/>
  <c r="S32" i="7"/>
  <c r="AG32" i="7" s="1"/>
  <c r="R32" i="7"/>
  <c r="Z32" i="7" s="1"/>
  <c r="Q32" i="7"/>
  <c r="X31" i="7"/>
  <c r="W31" i="7"/>
  <c r="S31" i="7"/>
  <c r="AG31" i="7" s="1"/>
  <c r="R31" i="7"/>
  <c r="Z31" i="7" s="1"/>
  <c r="Q31" i="7"/>
  <c r="W30" i="7"/>
  <c r="Q30" i="7"/>
  <c r="F30" i="7"/>
  <c r="G30" i="7" s="1"/>
  <c r="AD30" i="7" s="1"/>
  <c r="W29" i="7"/>
  <c r="Q29" i="7"/>
  <c r="W26" i="7"/>
  <c r="Q26" i="7"/>
  <c r="S26" i="7" s="1"/>
  <c r="AG26" i="7" s="1"/>
  <c r="G26" i="7"/>
  <c r="F26" i="7"/>
  <c r="W25" i="7"/>
  <c r="Q25" i="7"/>
  <c r="S25" i="7" s="1"/>
  <c r="AG25" i="7" s="1"/>
  <c r="X24" i="7"/>
  <c r="W24" i="7"/>
  <c r="S24" i="7"/>
  <c r="AG24" i="7" s="1"/>
  <c r="R24" i="7"/>
  <c r="Z24" i="7" s="1"/>
  <c r="Q24" i="7"/>
  <c r="W23" i="7"/>
  <c r="Q23" i="7"/>
  <c r="W22" i="7"/>
  <c r="Q22" i="7"/>
  <c r="W21" i="7"/>
  <c r="Q21" i="7"/>
  <c r="X20" i="7"/>
  <c r="W20" i="7"/>
  <c r="S20" i="7"/>
  <c r="AG20" i="7" s="1"/>
  <c r="R20" i="7"/>
  <c r="Z20" i="7" s="1"/>
  <c r="Q20" i="7"/>
  <c r="F20" i="7"/>
  <c r="G20" i="7" s="1"/>
  <c r="AD20" i="7" s="1"/>
  <c r="AG19" i="7"/>
  <c r="X19" i="7"/>
  <c r="W19" i="7"/>
  <c r="R19" i="7"/>
  <c r="Z19" i="7" s="1"/>
  <c r="Q19" i="7"/>
  <c r="S19" i="7" s="1"/>
  <c r="W18" i="7"/>
  <c r="Q18" i="7"/>
  <c r="W15" i="7"/>
  <c r="Q15" i="7"/>
  <c r="X14" i="7"/>
  <c r="W14" i="7"/>
  <c r="S14" i="7"/>
  <c r="AG14" i="7" s="1"/>
  <c r="R14" i="7"/>
  <c r="Z14" i="7" s="1"/>
  <c r="Q14" i="7"/>
  <c r="X13" i="7"/>
  <c r="W13" i="7"/>
  <c r="R13" i="7"/>
  <c r="Z13" i="7" s="1"/>
  <c r="Q13" i="7"/>
  <c r="S13" i="7" s="1"/>
  <c r="AG13" i="7" s="1"/>
  <c r="W10" i="7"/>
  <c r="S10" i="7"/>
  <c r="AG10" i="7" s="1"/>
  <c r="R10" i="7"/>
  <c r="Z10" i="7" s="1"/>
  <c r="Q10" i="7"/>
  <c r="X10" i="7" s="1"/>
  <c r="X9" i="7"/>
  <c r="W9" i="7"/>
  <c r="S9" i="7"/>
  <c r="AG9" i="7" s="1"/>
  <c r="R9" i="7"/>
  <c r="Z9" i="7" s="1"/>
  <c r="Q9" i="7"/>
  <c r="X6" i="7"/>
  <c r="W6" i="7"/>
  <c r="S6" i="7"/>
  <c r="AG6" i="7" s="1"/>
  <c r="R6" i="7"/>
  <c r="Z6" i="7" s="1"/>
  <c r="Q6" i="7"/>
  <c r="AG5" i="7"/>
  <c r="X5" i="7"/>
  <c r="W5" i="7"/>
  <c r="R5" i="7"/>
  <c r="Z5" i="7" s="1"/>
  <c r="Q5" i="7"/>
  <c r="S5" i="7" s="1"/>
  <c r="W4" i="7"/>
  <c r="S4" i="7"/>
  <c r="AG4" i="7" s="1"/>
  <c r="Q4" i="7"/>
  <c r="X3" i="7"/>
  <c r="W3" i="7"/>
  <c r="R3" i="7"/>
  <c r="Z3" i="7" s="1"/>
  <c r="Q3" i="7"/>
  <c r="S3" i="7" s="1"/>
  <c r="AG3" i="7" s="1"/>
  <c r="F1" i="7"/>
  <c r="AP243" i="8"/>
  <c r="AP242" i="8"/>
  <c r="AP241" i="8"/>
  <c r="AP240" i="8"/>
  <c r="AP239" i="8"/>
  <c r="AP238" i="8"/>
  <c r="AP237" i="8"/>
  <c r="AP236" i="8"/>
  <c r="AP235" i="8"/>
  <c r="AP234" i="8"/>
  <c r="AP233" i="8"/>
  <c r="AP232" i="8"/>
  <c r="AP231" i="8"/>
  <c r="AP224" i="8"/>
  <c r="AP223" i="8"/>
  <c r="AP222" i="8"/>
  <c r="AP221" i="8"/>
  <c r="AP220" i="8"/>
  <c r="AP219" i="8"/>
  <c r="AP218" i="8"/>
  <c r="AP217" i="8"/>
  <c r="AP216" i="8"/>
  <c r="AP215" i="8"/>
  <c r="AP214" i="8"/>
  <c r="AP213" i="8"/>
  <c r="AP212" i="8"/>
  <c r="AP211" i="8"/>
  <c r="AP210" i="8"/>
  <c r="AP209" i="8"/>
  <c r="AP208" i="8"/>
  <c r="AP207" i="8"/>
  <c r="AP206" i="8"/>
  <c r="AP205" i="8"/>
  <c r="AP204" i="8"/>
  <c r="AP203" i="8"/>
  <c r="AP202" i="8"/>
  <c r="AP201" i="8"/>
  <c r="AP200" i="8"/>
  <c r="AP199" i="8"/>
  <c r="AP198" i="8"/>
  <c r="AP197" i="8"/>
  <c r="AP196" i="8"/>
  <c r="AP195" i="8"/>
  <c r="AP194" i="8"/>
  <c r="AP193" i="8"/>
  <c r="AP192" i="8"/>
  <c r="AP191" i="8"/>
  <c r="AP190" i="8"/>
  <c r="AP189" i="8"/>
  <c r="AP188" i="8"/>
  <c r="AP187" i="8"/>
  <c r="AP186" i="8"/>
  <c r="AP185" i="8"/>
  <c r="AP184" i="8"/>
  <c r="AP183" i="8"/>
  <c r="AP72" i="8"/>
  <c r="AP70" i="8"/>
  <c r="H2" i="10"/>
  <c r="G13" i="16"/>
  <c r="F36" i="4"/>
  <c r="I18" i="6"/>
  <c r="AR80" i="8"/>
  <c r="J50" i="3"/>
  <c r="I21" i="3"/>
  <c r="J40" i="3"/>
  <c r="E33" i="4"/>
  <c r="AR35" i="8"/>
  <c r="AR47" i="8"/>
  <c r="F24" i="4"/>
  <c r="E45" i="4"/>
  <c r="AR85" i="8"/>
  <c r="AR128" i="8"/>
  <c r="J2" i="10"/>
  <c r="I7" i="15"/>
  <c r="I9" i="15"/>
  <c r="E7" i="4"/>
  <c r="I2" i="10"/>
  <c r="AR53" i="8"/>
  <c r="J13" i="3"/>
  <c r="AR48" i="8"/>
  <c r="AR11" i="8"/>
  <c r="AR123" i="8"/>
  <c r="F19" i="6"/>
  <c r="K3" i="16"/>
  <c r="E8" i="4"/>
  <c r="AR118" i="8"/>
  <c r="AR170" i="8"/>
  <c r="E46" i="4"/>
  <c r="AR38" i="8"/>
  <c r="AR14" i="8"/>
  <c r="AR162" i="8"/>
  <c r="AR89" i="8"/>
  <c r="E22" i="4"/>
  <c r="AR45" i="8"/>
  <c r="F26" i="4"/>
  <c r="AR28" i="8"/>
  <c r="J18" i="3"/>
  <c r="I24" i="3"/>
  <c r="AR50" i="8"/>
  <c r="AR33" i="8"/>
  <c r="K10" i="16"/>
  <c r="K7" i="16"/>
  <c r="J28" i="3"/>
  <c r="F5" i="4"/>
  <c r="F51" i="4"/>
  <c r="AR146" i="8"/>
  <c r="J6" i="3"/>
  <c r="AR62" i="8"/>
  <c r="J41" i="3"/>
  <c r="F47" i="4"/>
  <c r="AR182" i="8"/>
  <c r="J31" i="3"/>
  <c r="I41" i="3"/>
  <c r="AR58" i="8"/>
  <c r="AR122" i="8"/>
  <c r="J12" i="3"/>
  <c r="AR175" i="8"/>
  <c r="AR142" i="8"/>
  <c r="AR8" i="8"/>
  <c r="E43" i="4"/>
  <c r="E49" i="4"/>
  <c r="K17" i="16"/>
  <c r="C13" i="6"/>
  <c r="E5" i="4"/>
  <c r="AR13" i="8"/>
  <c r="I12" i="15"/>
  <c r="F33" i="4"/>
  <c r="AR73" i="8"/>
  <c r="E48" i="4"/>
  <c r="C18" i="6"/>
  <c r="AR59" i="8"/>
  <c r="E6" i="4"/>
  <c r="I27" i="3"/>
  <c r="G2" i="10"/>
  <c r="AR41" i="8"/>
  <c r="F2" i="4"/>
  <c r="F18" i="4"/>
  <c r="AR133" i="8"/>
  <c r="AR71" i="8"/>
  <c r="I18" i="3"/>
  <c r="F12" i="6"/>
  <c r="AR87" i="8"/>
  <c r="F4" i="4"/>
  <c r="AR64" i="8"/>
  <c r="F50" i="4"/>
  <c r="AR37" i="8"/>
  <c r="F38" i="4"/>
  <c r="AR135" i="8"/>
  <c r="AR26" i="8"/>
  <c r="AR17" i="8"/>
  <c r="K16" i="16"/>
  <c r="AR96" i="8"/>
  <c r="F37" i="4"/>
  <c r="I2" i="3"/>
  <c r="I45" i="3"/>
  <c r="F43" i="4"/>
  <c r="K5" i="16"/>
  <c r="E9" i="4"/>
  <c r="J33" i="3"/>
  <c r="G13" i="6"/>
  <c r="AR138" i="8"/>
  <c r="I19" i="3"/>
  <c r="AR22" i="8"/>
  <c r="AR143" i="8"/>
  <c r="AR30" i="8"/>
  <c r="AR4" i="8"/>
  <c r="J17" i="3"/>
  <c r="I19" i="6"/>
  <c r="AR112" i="8"/>
  <c r="I8" i="15"/>
  <c r="AR65" i="8"/>
  <c r="AR178" i="8"/>
  <c r="E3" i="4"/>
  <c r="AR46" i="8"/>
  <c r="H18" i="6"/>
  <c r="E2" i="4"/>
  <c r="AR39" i="8"/>
  <c r="J35" i="3"/>
  <c r="AR101" i="8"/>
  <c r="I29" i="3"/>
  <c r="AR56" i="8"/>
  <c r="AR82" i="8"/>
  <c r="I39" i="3"/>
  <c r="AR158" i="8"/>
  <c r="E31" i="4"/>
  <c r="AR16" i="8"/>
  <c r="E19" i="4"/>
  <c r="AR157" i="8"/>
  <c r="AR102" i="8"/>
  <c r="F41" i="4"/>
  <c r="AR104" i="8"/>
  <c r="AR134" i="8"/>
  <c r="AR108" i="8"/>
  <c r="AR77" i="8"/>
  <c r="J8" i="3"/>
  <c r="I8" i="3"/>
  <c r="AR166" i="8"/>
  <c r="AR91" i="8"/>
  <c r="F25" i="4"/>
  <c r="I7" i="3"/>
  <c r="I10" i="15"/>
  <c r="E41" i="4"/>
  <c r="AR69" i="8"/>
  <c r="I16" i="3"/>
  <c r="J19" i="6"/>
  <c r="E37" i="4"/>
  <c r="AR129" i="8"/>
  <c r="I6" i="15"/>
  <c r="J11" i="3"/>
  <c r="AR115" i="8"/>
  <c r="AR79" i="8"/>
  <c r="AR132" i="8"/>
  <c r="F7" i="4"/>
  <c r="E34" i="4"/>
  <c r="K2" i="16"/>
  <c r="F20" i="4"/>
  <c r="AR126" i="8"/>
  <c r="AR117" i="8"/>
  <c r="I47" i="3"/>
  <c r="AR141" i="8"/>
  <c r="F12" i="4"/>
  <c r="J30" i="3"/>
  <c r="E42" i="4"/>
  <c r="AR86" i="8"/>
  <c r="AR51" i="8"/>
  <c r="J20" i="3"/>
  <c r="AR130" i="8"/>
  <c r="F40" i="4"/>
  <c r="J13" i="6"/>
  <c r="AR127" i="8"/>
  <c r="AR139" i="8"/>
  <c r="E13" i="4"/>
  <c r="AR63" i="8"/>
  <c r="F16" i="4"/>
  <c r="AR124" i="8"/>
  <c r="E35" i="4"/>
  <c r="K2" i="10"/>
  <c r="AR168" i="8"/>
  <c r="E16" i="4"/>
  <c r="AR173" i="8"/>
  <c r="J26" i="3"/>
  <c r="E20" i="4"/>
  <c r="G19" i="6"/>
  <c r="H12" i="6"/>
  <c r="I37" i="3"/>
  <c r="I5" i="3"/>
  <c r="E26" i="4"/>
  <c r="E36" i="4"/>
  <c r="I30" i="3"/>
  <c r="AR78" i="8"/>
  <c r="J23" i="3"/>
  <c r="AR95" i="8"/>
  <c r="AR24" i="8"/>
  <c r="F42" i="4"/>
  <c r="F21" i="4"/>
  <c r="F45" i="4"/>
  <c r="I3" i="3"/>
  <c r="E47" i="4"/>
  <c r="AR98" i="8"/>
  <c r="I35" i="3"/>
  <c r="F13" i="6"/>
  <c r="E11" i="4"/>
  <c r="AR152" i="8"/>
  <c r="J16" i="3"/>
  <c r="I32" i="3"/>
  <c r="K18" i="6"/>
  <c r="AR176" i="8"/>
  <c r="M2" i="10"/>
  <c r="J4" i="3"/>
  <c r="E18" i="4"/>
  <c r="I43" i="3"/>
  <c r="C12" i="6"/>
  <c r="J22" i="3"/>
  <c r="AR23" i="8"/>
  <c r="E30" i="4"/>
  <c r="I33" i="3"/>
  <c r="J2" i="3"/>
  <c r="AR27" i="8"/>
  <c r="E32" i="4"/>
  <c r="J9" i="3"/>
  <c r="I15" i="3"/>
  <c r="K6" i="16"/>
  <c r="F3" i="4"/>
  <c r="J42" i="3"/>
  <c r="AR140" i="8"/>
  <c r="AR88" i="8"/>
  <c r="G12" i="6"/>
  <c r="J44" i="3"/>
  <c r="J29" i="3"/>
  <c r="E12" i="6"/>
  <c r="K13" i="6"/>
  <c r="E38" i="4"/>
  <c r="E44" i="4"/>
  <c r="I2" i="15"/>
  <c r="AR49" i="8"/>
  <c r="I11" i="15"/>
  <c r="AR172" i="8"/>
  <c r="J46" i="3"/>
  <c r="E19" i="6"/>
  <c r="F28" i="4"/>
  <c r="I6" i="3"/>
  <c r="AR163" i="8"/>
  <c r="K12" i="16"/>
  <c r="F46" i="4"/>
  <c r="I23" i="3"/>
  <c r="AR3" i="8"/>
  <c r="AR154" i="8"/>
  <c r="E23" i="4"/>
  <c r="E12" i="4"/>
  <c r="J39" i="3"/>
  <c r="I5" i="15"/>
  <c r="AR18" i="8"/>
  <c r="AR10" i="8"/>
  <c r="H13" i="6"/>
  <c r="J5" i="3"/>
  <c r="AR150" i="8"/>
  <c r="K8" i="16"/>
  <c r="AR40" i="8"/>
  <c r="I26" i="3"/>
  <c r="AR75" i="8"/>
  <c r="I31" i="3"/>
  <c r="F30" i="4"/>
  <c r="AR164" i="8"/>
  <c r="AR148" i="8"/>
  <c r="I12" i="3"/>
  <c r="I50" i="3"/>
  <c r="G18" i="6"/>
  <c r="AR42" i="8"/>
  <c r="E27" i="4"/>
  <c r="I17" i="3"/>
  <c r="J24" i="3"/>
  <c r="I22" i="3"/>
  <c r="AR155" i="8"/>
  <c r="AR61" i="8"/>
  <c r="AR179" i="8"/>
  <c r="F39" i="4"/>
  <c r="K4" i="16"/>
  <c r="F44" i="4"/>
  <c r="I14" i="3"/>
  <c r="AR160" i="8"/>
  <c r="F23" i="4"/>
  <c r="I4" i="3"/>
  <c r="AR103" i="8"/>
  <c r="K19" i="6"/>
  <c r="AR169" i="8"/>
  <c r="AR5" i="8"/>
  <c r="AR25" i="8"/>
  <c r="AR20" i="8"/>
  <c r="F34" i="4"/>
  <c r="AR19" i="8"/>
  <c r="I49" i="3"/>
  <c r="AR100" i="8"/>
  <c r="F49" i="4"/>
  <c r="J7" i="3"/>
  <c r="F27" i="4"/>
  <c r="E39" i="4"/>
  <c r="AR177" i="8"/>
  <c r="AR144" i="8"/>
  <c r="F14" i="4"/>
  <c r="AR6" i="8"/>
  <c r="F32" i="4"/>
  <c r="J21" i="3"/>
  <c r="AR121" i="8"/>
  <c r="AR180" i="8"/>
  <c r="K9" i="16"/>
  <c r="F48" i="4"/>
  <c r="J45" i="3"/>
  <c r="AR55" i="8"/>
  <c r="AR31" i="8"/>
  <c r="AR111" i="8"/>
  <c r="J49" i="3"/>
  <c r="J38" i="3"/>
  <c r="E24" i="4"/>
  <c r="J34" i="3"/>
  <c r="AR113" i="8"/>
  <c r="J15" i="3"/>
  <c r="I52" i="3"/>
  <c r="J48" i="3"/>
  <c r="AR52" i="8"/>
  <c r="E51" i="4"/>
  <c r="AR181" i="8"/>
  <c r="AR15" i="8"/>
  <c r="AR94" i="8"/>
  <c r="AR92" i="8"/>
  <c r="F17" i="4"/>
  <c r="K11" i="16"/>
  <c r="E50" i="4"/>
  <c r="I13" i="3"/>
  <c r="I40" i="3"/>
  <c r="AR7" i="8"/>
  <c r="AR29" i="8"/>
  <c r="AR171" i="8"/>
  <c r="I48" i="3"/>
  <c r="E40" i="4"/>
  <c r="I9" i="3"/>
  <c r="E29" i="4"/>
  <c r="F10" i="4"/>
  <c r="AR84" i="8"/>
  <c r="AR81" i="8"/>
  <c r="H19" i="6"/>
  <c r="J19" i="3"/>
  <c r="E10" i="4"/>
  <c r="AR34" i="8"/>
  <c r="E25" i="4"/>
  <c r="K15" i="16"/>
  <c r="AR21" i="8"/>
  <c r="AR149" i="8"/>
  <c r="I44" i="3"/>
  <c r="AR125" i="8"/>
  <c r="AR105" i="8"/>
  <c r="I36" i="3"/>
  <c r="F15" i="4"/>
  <c r="E17" i="4"/>
  <c r="AR76" i="8"/>
  <c r="AR116" i="8"/>
  <c r="AR119" i="8"/>
  <c r="I42" i="3"/>
  <c r="K12" i="6"/>
  <c r="I13" i="6"/>
  <c r="E14" i="4"/>
  <c r="F11" i="4"/>
  <c r="I51" i="3"/>
  <c r="E13" i="6"/>
  <c r="C19" i="6"/>
  <c r="I28" i="3"/>
  <c r="AR145" i="8"/>
  <c r="AR137" i="8"/>
  <c r="AR60" i="8"/>
  <c r="J51" i="3"/>
  <c r="F31" i="4"/>
  <c r="J36" i="3"/>
  <c r="E4" i="4"/>
  <c r="I11" i="3"/>
  <c r="F19" i="4"/>
  <c r="J3" i="3"/>
  <c r="AR43" i="8"/>
  <c r="AR151" i="8"/>
  <c r="AR114" i="8"/>
  <c r="I34" i="3"/>
  <c r="F22" i="4"/>
  <c r="AR167" i="8"/>
  <c r="AR72" i="8"/>
  <c r="F8" i="4"/>
  <c r="J25" i="3"/>
  <c r="AR159" i="8"/>
  <c r="AR67" i="8"/>
  <c r="AR174" i="8"/>
  <c r="AR99" i="8"/>
  <c r="AR165" i="8"/>
  <c r="J43" i="3"/>
  <c r="J10" i="3"/>
  <c r="AR57" i="8"/>
  <c r="I3" i="15"/>
  <c r="L2" i="10"/>
  <c r="K14" i="16"/>
  <c r="J18" i="6"/>
  <c r="AR90" i="8"/>
  <c r="I46" i="3"/>
  <c r="AR153" i="8"/>
  <c r="J47" i="3"/>
  <c r="AR66" i="8"/>
  <c r="I4" i="15"/>
  <c r="J14" i="3"/>
  <c r="J52" i="3"/>
  <c r="AR32" i="8"/>
  <c r="F35" i="4"/>
  <c r="AR44" i="8"/>
  <c r="F6" i="4"/>
  <c r="N2" i="10"/>
  <c r="F18" i="6"/>
  <c r="J32" i="3"/>
  <c r="AR131" i="8"/>
  <c r="AR12" i="8"/>
  <c r="K13" i="16"/>
  <c r="F13" i="4"/>
  <c r="AR93" i="8"/>
  <c r="AR97" i="8"/>
  <c r="E28" i="4"/>
  <c r="AR106" i="8"/>
  <c r="AR161" i="8"/>
  <c r="I12" i="6"/>
  <c r="AR107" i="8"/>
  <c r="E15" i="4"/>
  <c r="AR9" i="8"/>
  <c r="F9" i="4"/>
  <c r="AR68" i="8"/>
  <c r="AR156" i="8"/>
  <c r="AR136" i="8"/>
  <c r="AR2" i="8"/>
  <c r="AR54" i="8"/>
  <c r="AR147" i="8"/>
  <c r="J27" i="3"/>
  <c r="I25" i="3"/>
  <c r="E21" i="4"/>
  <c r="I20" i="3"/>
  <c r="J37" i="3"/>
  <c r="I10" i="3"/>
  <c r="E18" i="6"/>
  <c r="AR120" i="8"/>
  <c r="J12" i="6"/>
  <c r="I38" i="3"/>
  <c r="AR36" i="8"/>
  <c r="AR83" i="8"/>
  <c r="AR110" i="8"/>
  <c r="AR109" i="8"/>
  <c r="F29" i="4"/>
  <c r="L8" i="1" l="1"/>
  <c r="L9" i="1"/>
  <c r="L12" i="1"/>
  <c r="F22" i="6"/>
  <c r="J22" i="6"/>
  <c r="K22" i="6"/>
  <c r="G22" i="6"/>
  <c r="H22" i="6"/>
  <c r="I22" i="6"/>
  <c r="E22" i="6"/>
  <c r="L19" i="1"/>
  <c r="K34" i="1"/>
  <c r="K37" i="1"/>
  <c r="L11" i="1"/>
  <c r="L14" i="1"/>
  <c r="L15" i="1"/>
  <c r="L5" i="1"/>
  <c r="L10" i="1"/>
  <c r="L13" i="1"/>
  <c r="L7" i="1"/>
  <c r="L6" i="1"/>
  <c r="AS13" i="8"/>
  <c r="AT13" i="8" s="1"/>
  <c r="AS53" i="8"/>
  <c r="AT53" i="8" s="1"/>
  <c r="AS94" i="8"/>
  <c r="AT94" i="8" s="1"/>
  <c r="AS111" i="8"/>
  <c r="AT111" i="8" s="1"/>
  <c r="AS127" i="8"/>
  <c r="AT127" i="8" s="1"/>
  <c r="AS167" i="8"/>
  <c r="AT167" i="8" s="1"/>
  <c r="AS23" i="8"/>
  <c r="AT23" i="8" s="1"/>
  <c r="AS55" i="8"/>
  <c r="AT55" i="8" s="1"/>
  <c r="AS88" i="8"/>
  <c r="AT88" i="8" s="1"/>
  <c r="AS104" i="8"/>
  <c r="AT104" i="8" s="1"/>
  <c r="AS128" i="8"/>
  <c r="AT128" i="8" s="1"/>
  <c r="AS160" i="8"/>
  <c r="AT160" i="8" s="1"/>
  <c r="AS8" i="8"/>
  <c r="AT8" i="8" s="1"/>
  <c r="AS16" i="8"/>
  <c r="AT16" i="8" s="1"/>
  <c r="AS24" i="8"/>
  <c r="AT24" i="8" s="1"/>
  <c r="AS32" i="8"/>
  <c r="AT32" i="8" s="1"/>
  <c r="AS40" i="8"/>
  <c r="AT40" i="8" s="1"/>
  <c r="AS48" i="8"/>
  <c r="AT48" i="8" s="1"/>
  <c r="AS56" i="8"/>
  <c r="AT56" i="8" s="1"/>
  <c r="AS64" i="8"/>
  <c r="AT64" i="8" s="1"/>
  <c r="AS81" i="8"/>
  <c r="AT81" i="8" s="1"/>
  <c r="AS113" i="8"/>
  <c r="AT113" i="8" s="1"/>
  <c r="AS45" i="8"/>
  <c r="AT45" i="8" s="1"/>
  <c r="AS30" i="8"/>
  <c r="AT30" i="8" s="1"/>
  <c r="AS62" i="8"/>
  <c r="AT62" i="8" s="1"/>
  <c r="AS103" i="8"/>
  <c r="AT103" i="8" s="1"/>
  <c r="AS159" i="8"/>
  <c r="AT159" i="8" s="1"/>
  <c r="AS15" i="8"/>
  <c r="AT15" i="8" s="1"/>
  <c r="AS31" i="8"/>
  <c r="AT31" i="8" s="1"/>
  <c r="AS47" i="8"/>
  <c r="AT47" i="8" s="1"/>
  <c r="AS72" i="8"/>
  <c r="AT72" i="8" s="1"/>
  <c r="AS71" i="8"/>
  <c r="AT71" i="8" s="1"/>
  <c r="AS80" i="8"/>
  <c r="AT80" i="8" s="1"/>
  <c r="AS112" i="8"/>
  <c r="AT112" i="8" s="1"/>
  <c r="AS136" i="8"/>
  <c r="AT136" i="8" s="1"/>
  <c r="AS152" i="8"/>
  <c r="AT152" i="8" s="1"/>
  <c r="AS168" i="8"/>
  <c r="AT168" i="8" s="1"/>
  <c r="AS89" i="8"/>
  <c r="AT89" i="8" s="1"/>
  <c r="AS97" i="8"/>
  <c r="AT97" i="8" s="1"/>
  <c r="AS105" i="8"/>
  <c r="AT105" i="8" s="1"/>
  <c r="AS121" i="8"/>
  <c r="AT121" i="8" s="1"/>
  <c r="AS129" i="8"/>
  <c r="AT129" i="8" s="1"/>
  <c r="AS137" i="8"/>
  <c r="AT137" i="8" s="1"/>
  <c r="AS145" i="8"/>
  <c r="AT145" i="8" s="1"/>
  <c r="AS153" i="8"/>
  <c r="AT153" i="8" s="1"/>
  <c r="AS161" i="8"/>
  <c r="AT161" i="8" s="1"/>
  <c r="AS169" i="8"/>
  <c r="AT169" i="8" s="1"/>
  <c r="AS177" i="8"/>
  <c r="AT177" i="8" s="1"/>
  <c r="AS9" i="8"/>
  <c r="AT9" i="8" s="1"/>
  <c r="AS17" i="8"/>
  <c r="AT17" i="8" s="1"/>
  <c r="AS25" i="8"/>
  <c r="AT25" i="8" s="1"/>
  <c r="AS33" i="8"/>
  <c r="AT33" i="8" s="1"/>
  <c r="AS41" i="8"/>
  <c r="AT41" i="8" s="1"/>
  <c r="AS49" i="8"/>
  <c r="AT49" i="8" s="1"/>
  <c r="AS57" i="8"/>
  <c r="AT57" i="8" s="1"/>
  <c r="AS65" i="8"/>
  <c r="AT65" i="8" s="1"/>
  <c r="AS73" i="8"/>
  <c r="AT73" i="8" s="1"/>
  <c r="AS82" i="8"/>
  <c r="AT82" i="8" s="1"/>
  <c r="AS90" i="8"/>
  <c r="AT90" i="8" s="1"/>
  <c r="AS98" i="8"/>
  <c r="AT98" i="8" s="1"/>
  <c r="AS106" i="8"/>
  <c r="AT106" i="8" s="1"/>
  <c r="AS114" i="8"/>
  <c r="AT114" i="8" s="1"/>
  <c r="AS122" i="8"/>
  <c r="AT122" i="8" s="1"/>
  <c r="AS130" i="8"/>
  <c r="AT130" i="8" s="1"/>
  <c r="AS138" i="8"/>
  <c r="AT138" i="8" s="1"/>
  <c r="AS146" i="8"/>
  <c r="AT146" i="8" s="1"/>
  <c r="AS154" i="8"/>
  <c r="AT154" i="8" s="1"/>
  <c r="AS162" i="8"/>
  <c r="AT162" i="8" s="1"/>
  <c r="AS170" i="8"/>
  <c r="AT170" i="8" s="1"/>
  <c r="AS178" i="8"/>
  <c r="AT178" i="8" s="1"/>
  <c r="AS2" i="8"/>
  <c r="AT2" i="8" s="1"/>
  <c r="AS10" i="8"/>
  <c r="AT10" i="8" s="1"/>
  <c r="AS18" i="8"/>
  <c r="AT18" i="8" s="1"/>
  <c r="AS26" i="8"/>
  <c r="AT26" i="8" s="1"/>
  <c r="AS34" i="8"/>
  <c r="AT34" i="8" s="1"/>
  <c r="AS42" i="8"/>
  <c r="AT42" i="8" s="1"/>
  <c r="AS50" i="8"/>
  <c r="AT50" i="8" s="1"/>
  <c r="AS58" i="8"/>
  <c r="AT58" i="8" s="1"/>
  <c r="AS66" i="8"/>
  <c r="AT66" i="8" s="1"/>
  <c r="AS75" i="8"/>
  <c r="AT75" i="8" s="1"/>
  <c r="AS83" i="8"/>
  <c r="AT83" i="8" s="1"/>
  <c r="AS91" i="8"/>
  <c r="AT91" i="8" s="1"/>
  <c r="AS99" i="8"/>
  <c r="AT99" i="8" s="1"/>
  <c r="AS107" i="8"/>
  <c r="AT107" i="8" s="1"/>
  <c r="AS115" i="8"/>
  <c r="AT115" i="8" s="1"/>
  <c r="AS123" i="8"/>
  <c r="AT123" i="8" s="1"/>
  <c r="AS131" i="8"/>
  <c r="AT131" i="8" s="1"/>
  <c r="AS139" i="8"/>
  <c r="AT139" i="8" s="1"/>
  <c r="AS147" i="8"/>
  <c r="AT147" i="8" s="1"/>
  <c r="AS155" i="8"/>
  <c r="AT155" i="8" s="1"/>
  <c r="AS163" i="8"/>
  <c r="AT163" i="8" s="1"/>
  <c r="AS171" i="8"/>
  <c r="AT171" i="8" s="1"/>
  <c r="AS179" i="8"/>
  <c r="AT179" i="8" s="1"/>
  <c r="AS29" i="8"/>
  <c r="AT29" i="8" s="1"/>
  <c r="AS69" i="8"/>
  <c r="AT69" i="8" s="1"/>
  <c r="AS86" i="8"/>
  <c r="AT86" i="8" s="1"/>
  <c r="AS102" i="8"/>
  <c r="AT102" i="8" s="1"/>
  <c r="AS118" i="8"/>
  <c r="AT118" i="8" s="1"/>
  <c r="AS134" i="8"/>
  <c r="AT134" i="8" s="1"/>
  <c r="AS142" i="8"/>
  <c r="AT142" i="8" s="1"/>
  <c r="AS158" i="8"/>
  <c r="AT158" i="8" s="1"/>
  <c r="AS166" i="8"/>
  <c r="AT166" i="8" s="1"/>
  <c r="AS174" i="8"/>
  <c r="AT174" i="8" s="1"/>
  <c r="AS182" i="8"/>
  <c r="AT182" i="8" s="1"/>
  <c r="AS14" i="8"/>
  <c r="AT14" i="8" s="1"/>
  <c r="AS38" i="8"/>
  <c r="AT38" i="8" s="1"/>
  <c r="AS54" i="8"/>
  <c r="AT54" i="8" s="1"/>
  <c r="AS95" i="8"/>
  <c r="AT95" i="8" s="1"/>
  <c r="AS151" i="8"/>
  <c r="AT151" i="8" s="1"/>
  <c r="AS7" i="8"/>
  <c r="AT7" i="8" s="1"/>
  <c r="AS39" i="8"/>
  <c r="AT39" i="8" s="1"/>
  <c r="AS63" i="8"/>
  <c r="AT63" i="8" s="1"/>
  <c r="AS96" i="8"/>
  <c r="AT96" i="8" s="1"/>
  <c r="AS120" i="8"/>
  <c r="AT120" i="8" s="1"/>
  <c r="AS144" i="8"/>
  <c r="AT144" i="8" s="1"/>
  <c r="AS176" i="8"/>
  <c r="AT176" i="8" s="1"/>
  <c r="AS3" i="8"/>
  <c r="AT3" i="8" s="1"/>
  <c r="AS11" i="8"/>
  <c r="AT11" i="8" s="1"/>
  <c r="AS19" i="8"/>
  <c r="AT19" i="8" s="1"/>
  <c r="AS27" i="8"/>
  <c r="AT27" i="8" s="1"/>
  <c r="AS35" i="8"/>
  <c r="AT35" i="8" s="1"/>
  <c r="AS43" i="8"/>
  <c r="AT43" i="8" s="1"/>
  <c r="AS51" i="8"/>
  <c r="AT51" i="8" s="1"/>
  <c r="AS59" i="8"/>
  <c r="AT59" i="8" s="1"/>
  <c r="AS67" i="8"/>
  <c r="AT67" i="8" s="1"/>
  <c r="AS76" i="8"/>
  <c r="AT76" i="8" s="1"/>
  <c r="AS84" i="8"/>
  <c r="AT84" i="8" s="1"/>
  <c r="AS92" i="8"/>
  <c r="AT92" i="8" s="1"/>
  <c r="AS100" i="8"/>
  <c r="AT100" i="8" s="1"/>
  <c r="AS108" i="8"/>
  <c r="AT108" i="8" s="1"/>
  <c r="AS116" i="8"/>
  <c r="AT116" i="8" s="1"/>
  <c r="AS124" i="8"/>
  <c r="AT124" i="8" s="1"/>
  <c r="AS132" i="8"/>
  <c r="AT132" i="8" s="1"/>
  <c r="AS140" i="8"/>
  <c r="AT140" i="8" s="1"/>
  <c r="AS148" i="8"/>
  <c r="AT148" i="8" s="1"/>
  <c r="AS156" i="8"/>
  <c r="AT156" i="8" s="1"/>
  <c r="AS164" i="8"/>
  <c r="AT164" i="8" s="1"/>
  <c r="AS172" i="8"/>
  <c r="AT172" i="8" s="1"/>
  <c r="AS180" i="8"/>
  <c r="AT180" i="8" s="1"/>
  <c r="AS4" i="8"/>
  <c r="AT4" i="8" s="1"/>
  <c r="AS12" i="8"/>
  <c r="AT12" i="8" s="1"/>
  <c r="AS20" i="8"/>
  <c r="AT20" i="8" s="1"/>
  <c r="AS28" i="8"/>
  <c r="AT28" i="8" s="1"/>
  <c r="AS36" i="8"/>
  <c r="AT36" i="8" s="1"/>
  <c r="AS44" i="8"/>
  <c r="AT44" i="8" s="1"/>
  <c r="AS52" i="8"/>
  <c r="AT52" i="8" s="1"/>
  <c r="AS60" i="8"/>
  <c r="AT60" i="8" s="1"/>
  <c r="AS68" i="8"/>
  <c r="AT68" i="8" s="1"/>
  <c r="AS77" i="8"/>
  <c r="AT77" i="8" s="1"/>
  <c r="AS85" i="8"/>
  <c r="AT85" i="8" s="1"/>
  <c r="AS93" i="8"/>
  <c r="AT93" i="8" s="1"/>
  <c r="AS101" i="8"/>
  <c r="AT101" i="8" s="1"/>
  <c r="AS109" i="8"/>
  <c r="AT109" i="8" s="1"/>
  <c r="AS117" i="8"/>
  <c r="AT117" i="8" s="1"/>
  <c r="AS125" i="8"/>
  <c r="AT125" i="8" s="1"/>
  <c r="AS133" i="8"/>
  <c r="AT133" i="8" s="1"/>
  <c r="AS141" i="8"/>
  <c r="AT141" i="8" s="1"/>
  <c r="AS149" i="8"/>
  <c r="AT149" i="8" s="1"/>
  <c r="AS157" i="8"/>
  <c r="AT157" i="8" s="1"/>
  <c r="AS165" i="8"/>
  <c r="AT165" i="8" s="1"/>
  <c r="AS173" i="8"/>
  <c r="AT173" i="8" s="1"/>
  <c r="AS181" i="8"/>
  <c r="AT181" i="8" s="1"/>
  <c r="AS5" i="8"/>
  <c r="AT5" i="8" s="1"/>
  <c r="AS21" i="8"/>
  <c r="AT21" i="8" s="1"/>
  <c r="AS37" i="8"/>
  <c r="AT37" i="8" s="1"/>
  <c r="AS61" i="8"/>
  <c r="AT61" i="8" s="1"/>
  <c r="AS78" i="8"/>
  <c r="AT78" i="8" s="1"/>
  <c r="AS110" i="8"/>
  <c r="AT110" i="8" s="1"/>
  <c r="AS126" i="8"/>
  <c r="AT126" i="8" s="1"/>
  <c r="AS150" i="8"/>
  <c r="AT150" i="8" s="1"/>
  <c r="AS6" i="8"/>
  <c r="AT6" i="8" s="1"/>
  <c r="AS22" i="8"/>
  <c r="AT22" i="8" s="1"/>
  <c r="AS46" i="8"/>
  <c r="AT46" i="8" s="1"/>
  <c r="AS79" i="8"/>
  <c r="AT79" i="8" s="1"/>
  <c r="AS87" i="8"/>
  <c r="AT87" i="8" s="1"/>
  <c r="AS119" i="8"/>
  <c r="AT119" i="8" s="1"/>
  <c r="AS135" i="8"/>
  <c r="AT135" i="8" s="1"/>
  <c r="AS143" i="8"/>
  <c r="AT143" i="8" s="1"/>
  <c r="AS175" i="8"/>
  <c r="AT175" i="8" s="1"/>
  <c r="AP13" i="8"/>
  <c r="AP53" i="8"/>
  <c r="AP94" i="8"/>
  <c r="AP111" i="8"/>
  <c r="AP127" i="8"/>
  <c r="AP167" i="8"/>
  <c r="AP23" i="8"/>
  <c r="AP55" i="8"/>
  <c r="AP88" i="8"/>
  <c r="AP104" i="8"/>
  <c r="AP128" i="8"/>
  <c r="AP160" i="8"/>
  <c r="AP8" i="8"/>
  <c r="AP16" i="8"/>
  <c r="AP24" i="8"/>
  <c r="AP32" i="8"/>
  <c r="AP40" i="8"/>
  <c r="AP48" i="8"/>
  <c r="AP56" i="8"/>
  <c r="AP64" i="8"/>
  <c r="AP81" i="8"/>
  <c r="AP113" i="8"/>
  <c r="AP45" i="8"/>
  <c r="AP30" i="8"/>
  <c r="AP62" i="8"/>
  <c r="AP103" i="8"/>
  <c r="AP159" i="8"/>
  <c r="AP15" i="8"/>
  <c r="AP31" i="8"/>
  <c r="AP47" i="8"/>
  <c r="AP71" i="8"/>
  <c r="AP80" i="8"/>
  <c r="AP112" i="8"/>
  <c r="AP136" i="8"/>
  <c r="AP152" i="8"/>
  <c r="AP168" i="8"/>
  <c r="AP89" i="8"/>
  <c r="AP97" i="8"/>
  <c r="AP105" i="8"/>
  <c r="AP121" i="8"/>
  <c r="AP129" i="8"/>
  <c r="AP137" i="8"/>
  <c r="AP145" i="8"/>
  <c r="AP153" i="8"/>
  <c r="AP161" i="8"/>
  <c r="AP169" i="8"/>
  <c r="AP177" i="8"/>
  <c r="AP9" i="8"/>
  <c r="AP17" i="8"/>
  <c r="AP25" i="8"/>
  <c r="AP33" i="8"/>
  <c r="AP41" i="8"/>
  <c r="AP49" i="8"/>
  <c r="AP57" i="8"/>
  <c r="AP65" i="8"/>
  <c r="AP73" i="8"/>
  <c r="AP82" i="8"/>
  <c r="AP90" i="8"/>
  <c r="AP98" i="8"/>
  <c r="AP106" i="8"/>
  <c r="AP114" i="8"/>
  <c r="AP122" i="8"/>
  <c r="AP130" i="8"/>
  <c r="AP138" i="8"/>
  <c r="AP146" i="8"/>
  <c r="AP154" i="8"/>
  <c r="AP162" i="8"/>
  <c r="AP170" i="8"/>
  <c r="AP178" i="8"/>
  <c r="AP10" i="8"/>
  <c r="AP18" i="8"/>
  <c r="AP26" i="8"/>
  <c r="AP34" i="8"/>
  <c r="AP42" i="8"/>
  <c r="AP50" i="8"/>
  <c r="AP58" i="8"/>
  <c r="AP66" i="8"/>
  <c r="AP75" i="8"/>
  <c r="AP83" i="8"/>
  <c r="AP91" i="8"/>
  <c r="AP99" i="8"/>
  <c r="AP107" i="8"/>
  <c r="AP115" i="8"/>
  <c r="AP123" i="8"/>
  <c r="AP131" i="8"/>
  <c r="AP139" i="8"/>
  <c r="AP147" i="8"/>
  <c r="AP155" i="8"/>
  <c r="AP163" i="8"/>
  <c r="AP171" i="8"/>
  <c r="AP179" i="8"/>
  <c r="AP29" i="8"/>
  <c r="AP69" i="8"/>
  <c r="AP86" i="8"/>
  <c r="AP102" i="8"/>
  <c r="AP118" i="8"/>
  <c r="AP134" i="8"/>
  <c r="AP142" i="8"/>
  <c r="AP158" i="8"/>
  <c r="AP166" i="8"/>
  <c r="AP174" i="8"/>
  <c r="AP182" i="8"/>
  <c r="AP14" i="8"/>
  <c r="AP38" i="8"/>
  <c r="AP54" i="8"/>
  <c r="AP95" i="8"/>
  <c r="AP151" i="8"/>
  <c r="AP7" i="8"/>
  <c r="AP39" i="8"/>
  <c r="AP63" i="8"/>
  <c r="AP96" i="8"/>
  <c r="AP120" i="8"/>
  <c r="AP144" i="8"/>
  <c r="AP176" i="8"/>
  <c r="AP3" i="8"/>
  <c r="AP11" i="8"/>
  <c r="AP19" i="8"/>
  <c r="AP27" i="8"/>
  <c r="AP35" i="8"/>
  <c r="AP43" i="8"/>
  <c r="AP51" i="8"/>
  <c r="AP59" i="8"/>
  <c r="AP67" i="8"/>
  <c r="AP76" i="8"/>
  <c r="AP84" i="8"/>
  <c r="AP92" i="8"/>
  <c r="AP100" i="8"/>
  <c r="AP108" i="8"/>
  <c r="AP116" i="8"/>
  <c r="AP124" i="8"/>
  <c r="AP132" i="8"/>
  <c r="AP140" i="8"/>
  <c r="AP148" i="8"/>
  <c r="AP156" i="8"/>
  <c r="AP164" i="8"/>
  <c r="AP172" i="8"/>
  <c r="AP180" i="8"/>
  <c r="AP4" i="8"/>
  <c r="AP12" i="8"/>
  <c r="AP20" i="8"/>
  <c r="AP28" i="8"/>
  <c r="AP36" i="8"/>
  <c r="AP44" i="8"/>
  <c r="AP52" i="8"/>
  <c r="AP60" i="8"/>
  <c r="AP68" i="8"/>
  <c r="AP77" i="8"/>
  <c r="AP85" i="8"/>
  <c r="AP93" i="8"/>
  <c r="AP101" i="8"/>
  <c r="AP109" i="8"/>
  <c r="AP117" i="8"/>
  <c r="AP125" i="8"/>
  <c r="AP133" i="8"/>
  <c r="AP141" i="8"/>
  <c r="AP149" i="8"/>
  <c r="AP157" i="8"/>
  <c r="AP165" i="8"/>
  <c r="AP173" i="8"/>
  <c r="AP181" i="8"/>
  <c r="AP5" i="8"/>
  <c r="AP21" i="8"/>
  <c r="AP37" i="8"/>
  <c r="AP61" i="8"/>
  <c r="AP78" i="8"/>
  <c r="AP110" i="8"/>
  <c r="AP126" i="8"/>
  <c r="AP150" i="8"/>
  <c r="AP6" i="8"/>
  <c r="AP22" i="8"/>
  <c r="AP46" i="8"/>
  <c r="AP79" i="8"/>
  <c r="AP87" i="8"/>
  <c r="AP119" i="8"/>
  <c r="AP135" i="8"/>
  <c r="AP143" i="8"/>
  <c r="AP175" i="8"/>
  <c r="AP2" i="8"/>
  <c r="E13" i="16"/>
  <c r="AD104" i="7"/>
  <c r="P104" i="7"/>
  <c r="S107" i="7"/>
  <c r="AG107" i="7" s="1"/>
  <c r="R107" i="7"/>
  <c r="Z107" i="7" s="1"/>
  <c r="X107" i="7"/>
  <c r="P207" i="7"/>
  <c r="AD207" i="7"/>
  <c r="R48" i="7"/>
  <c r="Z48" i="7" s="1"/>
  <c r="S48" i="7"/>
  <c r="AG48" i="7" s="1"/>
  <c r="X48" i="7"/>
  <c r="P140" i="7"/>
  <c r="AD140" i="7"/>
  <c r="R21" i="7"/>
  <c r="Z21" i="7" s="1"/>
  <c r="S21" i="7"/>
  <c r="AG21" i="7" s="1"/>
  <c r="X21" i="7"/>
  <c r="R80" i="7"/>
  <c r="Z80" i="7" s="1"/>
  <c r="X80" i="7"/>
  <c r="S80" i="7"/>
  <c r="AG80" i="7" s="1"/>
  <c r="P99" i="7"/>
  <c r="AD99" i="7"/>
  <c r="P108" i="7"/>
  <c r="AD108" i="7"/>
  <c r="AD142" i="7"/>
  <c r="P142" i="7"/>
  <c r="P144" i="7"/>
  <c r="AD144" i="7"/>
  <c r="P147" i="7"/>
  <c r="AD147" i="7"/>
  <c r="P172" i="7"/>
  <c r="AD172" i="7"/>
  <c r="P190" i="7"/>
  <c r="AD190" i="7"/>
  <c r="P218" i="7"/>
  <c r="AD218" i="7"/>
  <c r="P264" i="7"/>
  <c r="AD264" i="7"/>
  <c r="X18" i="7"/>
  <c r="R18" i="7"/>
  <c r="Z18" i="7" s="1"/>
  <c r="S18" i="7"/>
  <c r="AG18" i="7" s="1"/>
  <c r="P110" i="7"/>
  <c r="AD110" i="7"/>
  <c r="P136" i="7"/>
  <c r="AD136" i="7"/>
  <c r="X149" i="7"/>
  <c r="R149" i="7"/>
  <c r="Z149" i="7" s="1"/>
  <c r="S149" i="7"/>
  <c r="AG149" i="7" s="1"/>
  <c r="P156" i="7"/>
  <c r="AD156" i="7"/>
  <c r="P177" i="7"/>
  <c r="AD177" i="7"/>
  <c r="P197" i="7"/>
  <c r="AD197" i="7"/>
  <c r="P222" i="7"/>
  <c r="AD222" i="7"/>
  <c r="S23" i="7"/>
  <c r="AG23" i="7" s="1"/>
  <c r="R23" i="7"/>
  <c r="Z23" i="7" s="1"/>
  <c r="X23" i="7"/>
  <c r="R30" i="7"/>
  <c r="Z30" i="7" s="1"/>
  <c r="S30" i="7"/>
  <c r="AG30" i="7" s="1"/>
  <c r="X30" i="7"/>
  <c r="P113" i="7"/>
  <c r="AD113" i="7"/>
  <c r="P121" i="7"/>
  <c r="AD121" i="7"/>
  <c r="P126" i="7"/>
  <c r="AD126" i="7"/>
  <c r="P186" i="7"/>
  <c r="AD186" i="7"/>
  <c r="AD205" i="7"/>
  <c r="P205" i="7"/>
  <c r="X212" i="7"/>
  <c r="R212" i="7"/>
  <c r="Z212" i="7" s="1"/>
  <c r="S212" i="7"/>
  <c r="AG212" i="7" s="1"/>
  <c r="P232" i="7"/>
  <c r="AD232" i="7"/>
  <c r="AD237" i="7"/>
  <c r="P237" i="7"/>
  <c r="P251" i="7"/>
  <c r="AD251" i="7"/>
  <c r="AD155" i="7"/>
  <c r="P155" i="7"/>
  <c r="S15" i="7"/>
  <c r="AG15" i="7" s="1"/>
  <c r="X15" i="7"/>
  <c r="R15" i="7"/>
  <c r="Z15" i="7" s="1"/>
  <c r="P124" i="7"/>
  <c r="AD124" i="7"/>
  <c r="AD145" i="7"/>
  <c r="AD174" i="7"/>
  <c r="P174" i="7"/>
  <c r="P183" i="7"/>
  <c r="AD183" i="7"/>
  <c r="AD200" i="7"/>
  <c r="P202" i="7"/>
  <c r="AD202" i="7"/>
  <c r="P227" i="7"/>
  <c r="AD227" i="7"/>
  <c r="P240" i="7"/>
  <c r="AD240" i="7"/>
  <c r="P248" i="7"/>
  <c r="AD248" i="7"/>
  <c r="P253" i="7"/>
  <c r="AD253" i="7"/>
  <c r="X22" i="7"/>
  <c r="S22" i="7"/>
  <c r="AG22" i="7" s="1"/>
  <c r="R22" i="7"/>
  <c r="Z22" i="7" s="1"/>
  <c r="R29" i="7"/>
  <c r="Z29" i="7" s="1"/>
  <c r="S29" i="7"/>
  <c r="AG29" i="7" s="1"/>
  <c r="X29" i="7"/>
  <c r="AD163" i="7"/>
  <c r="P163" i="7"/>
  <c r="AD185" i="7"/>
  <c r="P185" i="7"/>
  <c r="P210" i="7"/>
  <c r="AD210" i="7"/>
  <c r="AD219" i="7"/>
  <c r="P231" i="7"/>
  <c r="AD231" i="7"/>
  <c r="S234" i="7"/>
  <c r="AG234" i="7" s="1"/>
  <c r="R234" i="7"/>
  <c r="Z234" i="7" s="1"/>
  <c r="X234" i="7"/>
  <c r="P259" i="7"/>
  <c r="AD259" i="7"/>
  <c r="P175" i="7"/>
  <c r="AD175" i="7"/>
  <c r="P188" i="7"/>
  <c r="AD188" i="7"/>
  <c r="P194" i="7"/>
  <c r="AD194" i="7"/>
  <c r="AD261" i="7"/>
  <c r="P261" i="7"/>
  <c r="P263" i="7"/>
  <c r="AD263" i="7"/>
  <c r="P111" i="7"/>
  <c r="AD111" i="7"/>
  <c r="P164" i="7"/>
  <c r="AD164" i="7"/>
  <c r="AD196" i="7"/>
  <c r="P196" i="7"/>
  <c r="AD229" i="7"/>
  <c r="X67" i="7"/>
  <c r="R67" i="7"/>
  <c r="Z67" i="7" s="1"/>
  <c r="S67" i="7"/>
  <c r="AG67" i="7" s="1"/>
  <c r="P132" i="7"/>
  <c r="AD132" i="7"/>
  <c r="P137" i="7"/>
  <c r="AD137" i="7"/>
  <c r="P166" i="7"/>
  <c r="AD166" i="7"/>
  <c r="P211" i="7"/>
  <c r="AD211" i="7"/>
  <c r="AD216" i="7"/>
  <c r="P216" i="7"/>
  <c r="P221" i="7"/>
  <c r="AD221" i="7"/>
  <c r="R110" i="7"/>
  <c r="Z110" i="7" s="1"/>
  <c r="S112" i="7"/>
  <c r="AG112" i="7" s="1"/>
  <c r="S135" i="7"/>
  <c r="AG135" i="7" s="1"/>
  <c r="R135" i="7"/>
  <c r="Z135" i="7" s="1"/>
  <c r="P151" i="7"/>
  <c r="AD151" i="7"/>
  <c r="S155" i="7"/>
  <c r="AG155" i="7" s="1"/>
  <c r="R155" i="7"/>
  <c r="Z155" i="7" s="1"/>
  <c r="S175" i="7"/>
  <c r="AG175" i="7" s="1"/>
  <c r="S186" i="7"/>
  <c r="AG186" i="7" s="1"/>
  <c r="R207" i="7"/>
  <c r="Z207" i="7" s="1"/>
  <c r="S209" i="7"/>
  <c r="AG209" i="7" s="1"/>
  <c r="R209" i="7"/>
  <c r="Z209" i="7" s="1"/>
  <c r="R217" i="7"/>
  <c r="Z217" i="7" s="1"/>
  <c r="X231" i="7"/>
  <c r="S231" i="7"/>
  <c r="AG231" i="7" s="1"/>
  <c r="R231" i="7"/>
  <c r="Z231" i="7" s="1"/>
  <c r="R238" i="7"/>
  <c r="Z238" i="7" s="1"/>
  <c r="S239" i="7"/>
  <c r="AG239" i="7" s="1"/>
  <c r="R247" i="7"/>
  <c r="Z247" i="7" s="1"/>
  <c r="S249" i="7"/>
  <c r="AG249" i="7" s="1"/>
  <c r="R262" i="7"/>
  <c r="Z262" i="7" s="1"/>
  <c r="X25" i="7"/>
  <c r="X100" i="7"/>
  <c r="R103" i="7"/>
  <c r="Z103" i="7" s="1"/>
  <c r="X108" i="7"/>
  <c r="S111" i="7"/>
  <c r="AG111" i="7" s="1"/>
  <c r="R119" i="7"/>
  <c r="Z119" i="7" s="1"/>
  <c r="S120" i="7"/>
  <c r="AG120" i="7" s="1"/>
  <c r="S163" i="7"/>
  <c r="AG163" i="7" s="1"/>
  <c r="X163" i="7"/>
  <c r="X199" i="7"/>
  <c r="S199" i="7"/>
  <c r="AG199" i="7" s="1"/>
  <c r="R199" i="7"/>
  <c r="Z199" i="7" s="1"/>
  <c r="S207" i="7"/>
  <c r="AG207" i="7" s="1"/>
  <c r="F260" i="7"/>
  <c r="G260" i="7" s="1"/>
  <c r="F252" i="7"/>
  <c r="G252" i="7" s="1"/>
  <c r="F244" i="7"/>
  <c r="G244" i="7" s="1"/>
  <c r="F236" i="7"/>
  <c r="G236" i="7" s="1"/>
  <c r="F228" i="7"/>
  <c r="G228" i="7" s="1"/>
  <c r="F220" i="7"/>
  <c r="G220" i="7" s="1"/>
  <c r="F212" i="7"/>
  <c r="G212" i="7" s="1"/>
  <c r="F204" i="7"/>
  <c r="G204" i="7" s="1"/>
  <c r="F195" i="7"/>
  <c r="G195" i="7" s="1"/>
  <c r="F192" i="7"/>
  <c r="G192" i="7" s="1"/>
  <c r="F184" i="7"/>
  <c r="G184" i="7" s="1"/>
  <c r="F173" i="7"/>
  <c r="G173" i="7" s="1"/>
  <c r="F165" i="7"/>
  <c r="G165" i="7" s="1"/>
  <c r="F157" i="7"/>
  <c r="G157" i="7" s="1"/>
  <c r="F149" i="7"/>
  <c r="G149" i="7" s="1"/>
  <c r="F141" i="7"/>
  <c r="G141" i="7" s="1"/>
  <c r="F133" i="7"/>
  <c r="G133" i="7" s="1"/>
  <c r="F125" i="7"/>
  <c r="G125" i="7" s="1"/>
  <c r="F117" i="7"/>
  <c r="G117" i="7" s="1"/>
  <c r="F106" i="7"/>
  <c r="G106" i="7" s="1"/>
  <c r="F103" i="7"/>
  <c r="F100" i="7"/>
  <c r="G100" i="7" s="1"/>
  <c r="F25" i="7"/>
  <c r="G25" i="7" s="1"/>
  <c r="AD25" i="7" s="1"/>
  <c r="F21" i="7"/>
  <c r="G21" i="7" s="1"/>
  <c r="AD21" i="7" s="1"/>
  <c r="F15" i="7"/>
  <c r="G15" i="7" s="1"/>
  <c r="AD15" i="7" s="1"/>
  <c r="F9" i="7"/>
  <c r="G9" i="7" s="1"/>
  <c r="AD9" i="7" s="1"/>
  <c r="F3" i="7"/>
  <c r="G3" i="7" s="1"/>
  <c r="AD3" i="7" s="1"/>
  <c r="F265" i="7"/>
  <c r="G265" i="7" s="1"/>
  <c r="F257" i="7"/>
  <c r="G257" i="7" s="1"/>
  <c r="F249" i="7"/>
  <c r="G249" i="7" s="1"/>
  <c r="F241" i="7"/>
  <c r="G241" i="7" s="1"/>
  <c r="F233" i="7"/>
  <c r="G233" i="7" s="1"/>
  <c r="F225" i="7"/>
  <c r="G225" i="7" s="1"/>
  <c r="F217" i="7"/>
  <c r="G217" i="7" s="1"/>
  <c r="F209" i="7"/>
  <c r="G209" i="7" s="1"/>
  <c r="F201" i="7"/>
  <c r="G201" i="7" s="1"/>
  <c r="F198" i="7"/>
  <c r="G198" i="7" s="1"/>
  <c r="F189" i="7"/>
  <c r="G189" i="7" s="1"/>
  <c r="F181" i="7"/>
  <c r="G181" i="7" s="1"/>
  <c r="F178" i="7"/>
  <c r="G178" i="7" s="1"/>
  <c r="F170" i="7"/>
  <c r="G170" i="7" s="1"/>
  <c r="F162" i="7"/>
  <c r="G162" i="7" s="1"/>
  <c r="F154" i="7"/>
  <c r="G154" i="7" s="1"/>
  <c r="F146" i="7"/>
  <c r="G146" i="7" s="1"/>
  <c r="F138" i="7"/>
  <c r="G138" i="7" s="1"/>
  <c r="F130" i="7"/>
  <c r="G130" i="7" s="1"/>
  <c r="F122" i="7"/>
  <c r="G122" i="7" s="1"/>
  <c r="F114" i="7"/>
  <c r="G114" i="7" s="1"/>
  <c r="F258" i="7"/>
  <c r="G258" i="7" s="1"/>
  <c r="F246" i="7"/>
  <c r="G246" i="7" s="1"/>
  <c r="F235" i="7"/>
  <c r="G235" i="7" s="1"/>
  <c r="F226" i="7"/>
  <c r="G226" i="7" s="1"/>
  <c r="F214" i="7"/>
  <c r="G214" i="7" s="1"/>
  <c r="F203" i="7"/>
  <c r="G203" i="7" s="1"/>
  <c r="F193" i="7"/>
  <c r="F161" i="7"/>
  <c r="G161" i="7" s="1"/>
  <c r="F152" i="7"/>
  <c r="G152" i="7" s="1"/>
  <c r="F150" i="7"/>
  <c r="G150" i="7" s="1"/>
  <c r="F131" i="7"/>
  <c r="G131" i="7" s="1"/>
  <c r="F119" i="7"/>
  <c r="G119" i="7" s="1"/>
  <c r="F102" i="7"/>
  <c r="G102" i="7" s="1"/>
  <c r="F32" i="7"/>
  <c r="G32" i="7" s="1"/>
  <c r="AD32" i="7" s="1"/>
  <c r="F31" i="7"/>
  <c r="G31" i="7" s="1"/>
  <c r="AD31" i="7" s="1"/>
  <c r="F256" i="7"/>
  <c r="G256" i="7" s="1"/>
  <c r="F247" i="7"/>
  <c r="G247" i="7" s="1"/>
  <c r="F245" i="7"/>
  <c r="G245" i="7" s="1"/>
  <c r="F224" i="7"/>
  <c r="G224" i="7" s="1"/>
  <c r="F215" i="7"/>
  <c r="G215" i="7" s="1"/>
  <c r="F213" i="7"/>
  <c r="G213" i="7" s="1"/>
  <c r="F191" i="7"/>
  <c r="G191" i="7" s="1"/>
  <c r="F182" i="7"/>
  <c r="G182" i="7" s="1"/>
  <c r="F171" i="7"/>
  <c r="G171" i="7" s="1"/>
  <c r="F159" i="7"/>
  <c r="G159" i="7" s="1"/>
  <c r="F148" i="7"/>
  <c r="G148" i="7" s="1"/>
  <c r="F139" i="7"/>
  <c r="G139" i="7" s="1"/>
  <c r="F129" i="7"/>
  <c r="G129" i="7" s="1"/>
  <c r="F120" i="7"/>
  <c r="G120" i="7" s="1"/>
  <c r="F118" i="7"/>
  <c r="G118" i="7" s="1"/>
  <c r="F4" i="7"/>
  <c r="G4" i="7" s="1"/>
  <c r="AD4" i="7" s="1"/>
  <c r="F5" i="7"/>
  <c r="G5" i="7" s="1"/>
  <c r="AD5" i="7" s="1"/>
  <c r="F10" i="7"/>
  <c r="G10" i="7" s="1"/>
  <c r="AD10" i="7" s="1"/>
  <c r="F13" i="7"/>
  <c r="G13" i="7" s="1"/>
  <c r="AD13" i="7" s="1"/>
  <c r="F14" i="7"/>
  <c r="G14" i="7" s="1"/>
  <c r="AD14" i="7" s="1"/>
  <c r="F33" i="7"/>
  <c r="G33" i="7" s="1"/>
  <c r="AD33" i="7" s="1"/>
  <c r="X51" i="7"/>
  <c r="R51" i="7"/>
  <c r="Z51" i="7" s="1"/>
  <c r="S52" i="7"/>
  <c r="AG52" i="7" s="1"/>
  <c r="S62" i="7"/>
  <c r="AG62" i="7" s="1"/>
  <c r="S64" i="7"/>
  <c r="AG64" i="7" s="1"/>
  <c r="X66" i="7"/>
  <c r="X83" i="7"/>
  <c r="R83" i="7"/>
  <c r="Z83" i="7" s="1"/>
  <c r="S84" i="7"/>
  <c r="AG84" i="7" s="1"/>
  <c r="S103" i="7"/>
  <c r="AG103" i="7" s="1"/>
  <c r="P105" i="7"/>
  <c r="F107" i="7"/>
  <c r="G107" i="7" s="1"/>
  <c r="X110" i="7"/>
  <c r="S119" i="7"/>
  <c r="AG119" i="7" s="1"/>
  <c r="F128" i="7"/>
  <c r="G128" i="7" s="1"/>
  <c r="R131" i="7"/>
  <c r="Z131" i="7" s="1"/>
  <c r="X133" i="7"/>
  <c r="S133" i="7"/>
  <c r="AG133" i="7" s="1"/>
  <c r="R133" i="7"/>
  <c r="Z133" i="7" s="1"/>
  <c r="X135" i="7"/>
  <c r="S142" i="7"/>
  <c r="AG142" i="7" s="1"/>
  <c r="R142" i="7"/>
  <c r="Z142" i="7" s="1"/>
  <c r="X142" i="7"/>
  <c r="R151" i="7"/>
  <c r="Z151" i="7" s="1"/>
  <c r="S152" i="7"/>
  <c r="AG152" i="7" s="1"/>
  <c r="X155" i="7"/>
  <c r="R163" i="7"/>
  <c r="Z163" i="7" s="1"/>
  <c r="AD169" i="7"/>
  <c r="R173" i="7"/>
  <c r="Z173" i="7" s="1"/>
  <c r="AD180" i="7"/>
  <c r="R184" i="7"/>
  <c r="Z184" i="7" s="1"/>
  <c r="S206" i="7"/>
  <c r="AG206" i="7" s="1"/>
  <c r="X209" i="7"/>
  <c r="R214" i="7"/>
  <c r="Z214" i="7" s="1"/>
  <c r="S215" i="7"/>
  <c r="AG215" i="7" s="1"/>
  <c r="X228" i="7"/>
  <c r="S228" i="7"/>
  <c r="AG228" i="7" s="1"/>
  <c r="S229" i="7"/>
  <c r="AG229" i="7" s="1"/>
  <c r="R229" i="7"/>
  <c r="Z229" i="7" s="1"/>
  <c r="X229" i="7"/>
  <c r="AD234" i="7"/>
  <c r="S237" i="7"/>
  <c r="AG237" i="7" s="1"/>
  <c r="R237" i="7"/>
  <c r="Z237" i="7" s="1"/>
  <c r="S246" i="7"/>
  <c r="AG246" i="7" s="1"/>
  <c r="F255" i="7"/>
  <c r="G255" i="7" s="1"/>
  <c r="R258" i="7"/>
  <c r="Z258" i="7" s="1"/>
  <c r="X262" i="7"/>
  <c r="R66" i="7"/>
  <c r="Z66" i="7" s="1"/>
  <c r="S100" i="7"/>
  <c r="AG100" i="7" s="1"/>
  <c r="S114" i="7"/>
  <c r="AG114" i="7" s="1"/>
  <c r="R114" i="7"/>
  <c r="Z114" i="7" s="1"/>
  <c r="R122" i="7"/>
  <c r="Z122" i="7" s="1"/>
  <c r="P135" i="7"/>
  <c r="AD135" i="7"/>
  <c r="X144" i="7"/>
  <c r="S144" i="7"/>
  <c r="AG144" i="7" s="1"/>
  <c r="S158" i="7"/>
  <c r="AG158" i="7" s="1"/>
  <c r="R158" i="7"/>
  <c r="Z158" i="7" s="1"/>
  <c r="R186" i="7"/>
  <c r="Z186" i="7" s="1"/>
  <c r="R202" i="7"/>
  <c r="Z202" i="7" s="1"/>
  <c r="S218" i="7"/>
  <c r="AG218" i="7" s="1"/>
  <c r="X218" i="7"/>
  <c r="R65" i="7"/>
  <c r="Z65" i="7" s="1"/>
  <c r="R111" i="7"/>
  <c r="Z111" i="7" s="1"/>
  <c r="R120" i="7"/>
  <c r="Z120" i="7" s="1"/>
  <c r="S122" i="7"/>
  <c r="AG122" i="7" s="1"/>
  <c r="R143" i="7"/>
  <c r="Z143" i="7" s="1"/>
  <c r="R144" i="7"/>
  <c r="Z144" i="7" s="1"/>
  <c r="R64" i="7"/>
  <c r="Z64" i="7" s="1"/>
  <c r="S65" i="7"/>
  <c r="AG65" i="7" s="1"/>
  <c r="P98" i="7"/>
  <c r="S143" i="7"/>
  <c r="AG143" i="7" s="1"/>
  <c r="R152" i="7"/>
  <c r="Z152" i="7" s="1"/>
  <c r="R154" i="7"/>
  <c r="Z154" i="7" s="1"/>
  <c r="X158" i="7"/>
  <c r="X165" i="7"/>
  <c r="S165" i="7"/>
  <c r="AG165" i="7" s="1"/>
  <c r="R165" i="7"/>
  <c r="Z165" i="7" s="1"/>
  <c r="S174" i="7"/>
  <c r="AG174" i="7" s="1"/>
  <c r="R174" i="7"/>
  <c r="Z174" i="7" s="1"/>
  <c r="X174" i="7"/>
  <c r="S185" i="7"/>
  <c r="AG185" i="7" s="1"/>
  <c r="R185" i="7"/>
  <c r="Z185" i="7" s="1"/>
  <c r="X185" i="7"/>
  <c r="X202" i="7"/>
  <c r="R206" i="7"/>
  <c r="Z206" i="7" s="1"/>
  <c r="R215" i="7"/>
  <c r="Z215" i="7" s="1"/>
  <c r="S217" i="7"/>
  <c r="AG217" i="7" s="1"/>
  <c r="R230" i="7"/>
  <c r="Z230" i="7" s="1"/>
  <c r="S238" i="7"/>
  <c r="AG238" i="7" s="1"/>
  <c r="R246" i="7"/>
  <c r="Z246" i="7" s="1"/>
  <c r="S247" i="7"/>
  <c r="AG247" i="7" s="1"/>
  <c r="X260" i="7"/>
  <c r="S260" i="7"/>
  <c r="AG260" i="7" s="1"/>
  <c r="S261" i="7"/>
  <c r="AG261" i="7" s="1"/>
  <c r="R261" i="7"/>
  <c r="Z261" i="7" s="1"/>
  <c r="X261" i="7"/>
  <c r="F6" i="7"/>
  <c r="G6" i="7" s="1"/>
  <c r="AD6" i="7" s="1"/>
  <c r="F18" i="7"/>
  <c r="G18" i="7" s="1"/>
  <c r="AD18" i="7" s="1"/>
  <c r="F19" i="7"/>
  <c r="G19" i="7" s="1"/>
  <c r="AD19" i="7" s="1"/>
  <c r="F22" i="7"/>
  <c r="G22" i="7" s="1"/>
  <c r="AD22" i="7" s="1"/>
  <c r="F23" i="7"/>
  <c r="G23" i="7" s="1"/>
  <c r="AD23" i="7" s="1"/>
  <c r="F24" i="7"/>
  <c r="G24" i="7" s="1"/>
  <c r="AD24" i="7" s="1"/>
  <c r="F29" i="7"/>
  <c r="G29" i="7" s="1"/>
  <c r="AD29" i="7" s="1"/>
  <c r="S51" i="7"/>
  <c r="AG51" i="7" s="1"/>
  <c r="R59" i="7"/>
  <c r="Z59" i="7" s="1"/>
  <c r="R61" i="7"/>
  <c r="Z61" i="7" s="1"/>
  <c r="S83" i="7"/>
  <c r="AG83" i="7" s="1"/>
  <c r="S104" i="7"/>
  <c r="AG104" i="7" s="1"/>
  <c r="F112" i="7"/>
  <c r="G112" i="7" s="1"/>
  <c r="F115" i="7"/>
  <c r="G115" i="7" s="1"/>
  <c r="AD116" i="7"/>
  <c r="S118" i="7"/>
  <c r="AG118" i="7" s="1"/>
  <c r="R118" i="7"/>
  <c r="Z118" i="7" s="1"/>
  <c r="F123" i="7"/>
  <c r="G123" i="7" s="1"/>
  <c r="R141" i="7"/>
  <c r="Z141" i="7" s="1"/>
  <c r="X154" i="7"/>
  <c r="AD158" i="7"/>
  <c r="F160" i="7"/>
  <c r="G160" i="7" s="1"/>
  <c r="R162" i="7"/>
  <c r="Z162" i="7" s="1"/>
  <c r="F168" i="7"/>
  <c r="G168" i="7" s="1"/>
  <c r="R171" i="7"/>
  <c r="Z171" i="7" s="1"/>
  <c r="S173" i="7"/>
  <c r="AG173" i="7" s="1"/>
  <c r="F176" i="7"/>
  <c r="G176" i="7" s="1"/>
  <c r="R182" i="7"/>
  <c r="Z182" i="7" s="1"/>
  <c r="S184" i="7"/>
  <c r="AG184" i="7" s="1"/>
  <c r="F187" i="7"/>
  <c r="G187" i="7" s="1"/>
  <c r="R193" i="7"/>
  <c r="Z193" i="7" s="1"/>
  <c r="R196" i="7"/>
  <c r="Z196" i="7" s="1"/>
  <c r="S198" i="7"/>
  <c r="AG198" i="7" s="1"/>
  <c r="R198" i="7"/>
  <c r="Z198" i="7" s="1"/>
  <c r="S205" i="7"/>
  <c r="AG205" i="7" s="1"/>
  <c r="R205" i="7"/>
  <c r="Z205" i="7" s="1"/>
  <c r="F223" i="7"/>
  <c r="G223" i="7" s="1"/>
  <c r="R226" i="7"/>
  <c r="Z226" i="7" s="1"/>
  <c r="R228" i="7"/>
  <c r="Z228" i="7" s="1"/>
  <c r="X230" i="7"/>
  <c r="F239" i="7"/>
  <c r="G239" i="7" s="1"/>
  <c r="F242" i="7"/>
  <c r="G242" i="7" s="1"/>
  <c r="AD243" i="7"/>
  <c r="S245" i="7"/>
  <c r="AG245" i="7" s="1"/>
  <c r="R245" i="7"/>
  <c r="Z245" i="7" s="1"/>
  <c r="F250" i="7"/>
  <c r="G250" i="7" s="1"/>
  <c r="F266" i="7"/>
  <c r="G266" i="7" s="1"/>
  <c r="R25" i="7"/>
  <c r="Z25" i="7" s="1"/>
  <c r="X4" i="7"/>
  <c r="R4" i="7"/>
  <c r="Z4" i="7" s="1"/>
  <c r="P127" i="7"/>
  <c r="AD127" i="7"/>
  <c r="S150" i="7"/>
  <c r="AG150" i="7" s="1"/>
  <c r="R150" i="7"/>
  <c r="Z150" i="7" s="1"/>
  <c r="S213" i="7"/>
  <c r="AG213" i="7" s="1"/>
  <c r="R213" i="7"/>
  <c r="Z213" i="7" s="1"/>
  <c r="P254" i="7"/>
  <c r="AD254" i="7"/>
  <c r="X258" i="7"/>
  <c r="S123" i="7"/>
  <c r="AG123" i="7" s="1"/>
  <c r="X123" i="7"/>
  <c r="P143" i="7"/>
  <c r="AD143" i="7"/>
  <c r="P167" i="7"/>
  <c r="AD167" i="7"/>
  <c r="X176" i="7"/>
  <c r="S176" i="7"/>
  <c r="AG176" i="7" s="1"/>
  <c r="X187" i="7"/>
  <c r="S187" i="7"/>
  <c r="AG187" i="7" s="1"/>
  <c r="P238" i="7"/>
  <c r="AD238" i="7"/>
  <c r="S250" i="7"/>
  <c r="AG250" i="7" s="1"/>
  <c r="X250" i="7"/>
  <c r="P262" i="7"/>
  <c r="AD262" i="7"/>
  <c r="R175" i="7"/>
  <c r="Z175" i="7" s="1"/>
  <c r="R176" i="7"/>
  <c r="Z176" i="7" s="1"/>
  <c r="P206" i="7"/>
  <c r="AD206" i="7"/>
  <c r="P230" i="7"/>
  <c r="AD230" i="7"/>
  <c r="R239" i="7"/>
  <c r="Z239" i="7" s="1"/>
  <c r="S241" i="7"/>
  <c r="AG241" i="7" s="1"/>
  <c r="R241" i="7"/>
  <c r="Z241" i="7" s="1"/>
  <c r="R249" i="7"/>
  <c r="Z249" i="7" s="1"/>
  <c r="R250" i="7"/>
  <c r="Z250" i="7" s="1"/>
  <c r="X263" i="7"/>
  <c r="S263" i="7"/>
  <c r="AG263" i="7" s="1"/>
  <c r="R263" i="7"/>
  <c r="Z263" i="7" s="1"/>
  <c r="X26" i="7"/>
  <c r="R26" i="7"/>
  <c r="Z26" i="7" s="1"/>
  <c r="S108" i="7"/>
  <c r="AG108" i="7" s="1"/>
  <c r="S167" i="7"/>
  <c r="AG167" i="7" s="1"/>
  <c r="R167" i="7"/>
  <c r="Z167" i="7" s="1"/>
  <c r="R112" i="7"/>
  <c r="Z112" i="7" s="1"/>
  <c r="S134" i="7"/>
  <c r="AG134" i="7" s="1"/>
  <c r="R134" i="7"/>
  <c r="Z134" i="7" s="1"/>
  <c r="S166" i="7"/>
  <c r="AG166" i="7" s="1"/>
  <c r="R166" i="7"/>
  <c r="Z166" i="7" s="1"/>
  <c r="R115" i="7"/>
  <c r="Z115" i="7" s="1"/>
  <c r="R125" i="7"/>
  <c r="Z125" i="7" s="1"/>
  <c r="S126" i="7"/>
  <c r="AG126" i="7" s="1"/>
  <c r="R126" i="7"/>
  <c r="Z126" i="7" s="1"/>
  <c r="R136" i="7"/>
  <c r="Z136" i="7" s="1"/>
  <c r="R168" i="7"/>
  <c r="Z168" i="7" s="1"/>
  <c r="R179" i="7"/>
  <c r="Z179" i="7" s="1"/>
  <c r="R210" i="7"/>
  <c r="Z210" i="7" s="1"/>
  <c r="R220" i="7"/>
  <c r="Z220" i="7" s="1"/>
  <c r="S221" i="7"/>
  <c r="AG221" i="7" s="1"/>
  <c r="R221" i="7"/>
  <c r="Z221" i="7" s="1"/>
  <c r="R242" i="7"/>
  <c r="Z242" i="7" s="1"/>
  <c r="R252" i="7"/>
  <c r="Z252" i="7" s="1"/>
  <c r="S253" i="7"/>
  <c r="AG253" i="7" s="1"/>
  <c r="R253" i="7"/>
  <c r="Z253" i="7" s="1"/>
  <c r="G14" i="16"/>
  <c r="K20" i="1" l="1"/>
  <c r="K35" i="1"/>
  <c r="K38" i="1"/>
  <c r="E14" i="16"/>
  <c r="P159" i="7"/>
  <c r="AD159" i="7"/>
  <c r="AD133" i="7"/>
  <c r="P133" i="7"/>
  <c r="P160" i="7"/>
  <c r="AD160" i="7"/>
  <c r="P235" i="7"/>
  <c r="AD235" i="7"/>
  <c r="P148" i="7"/>
  <c r="AD148" i="7"/>
  <c r="AD162" i="7"/>
  <c r="P162" i="7"/>
  <c r="AD176" i="7"/>
  <c r="P176" i="7"/>
  <c r="AD168" i="7"/>
  <c r="P168" i="7"/>
  <c r="AD118" i="7"/>
  <c r="P118" i="7"/>
  <c r="P191" i="7"/>
  <c r="AD191" i="7"/>
  <c r="P203" i="7"/>
  <c r="AD203" i="7"/>
  <c r="AD130" i="7"/>
  <c r="P130" i="7"/>
  <c r="AD189" i="7"/>
  <c r="P189" i="7"/>
  <c r="AD249" i="7"/>
  <c r="P249" i="7"/>
  <c r="AD100" i="7"/>
  <c r="P100" i="7"/>
  <c r="P157" i="7"/>
  <c r="AD157" i="7"/>
  <c r="AD220" i="7"/>
  <c r="P220" i="7"/>
  <c r="P266" i="7"/>
  <c r="AD266" i="7"/>
  <c r="AD120" i="7"/>
  <c r="P120" i="7"/>
  <c r="P213" i="7"/>
  <c r="AD213" i="7"/>
  <c r="P102" i="7"/>
  <c r="AD102" i="7"/>
  <c r="P214" i="7"/>
  <c r="AD214" i="7"/>
  <c r="AD138" i="7"/>
  <c r="P138" i="7"/>
  <c r="AD198" i="7"/>
  <c r="P198" i="7"/>
  <c r="AD257" i="7"/>
  <c r="P257" i="7"/>
  <c r="AD165" i="7"/>
  <c r="P165" i="7"/>
  <c r="P228" i="7"/>
  <c r="AD228" i="7"/>
  <c r="P223" i="7"/>
  <c r="AD223" i="7"/>
  <c r="P128" i="7"/>
  <c r="AD128" i="7"/>
  <c r="AD154" i="7"/>
  <c r="P154" i="7"/>
  <c r="P244" i="7"/>
  <c r="AD244" i="7"/>
  <c r="AD131" i="7"/>
  <c r="P131" i="7"/>
  <c r="P117" i="7"/>
  <c r="AD117" i="7"/>
  <c r="AD250" i="7"/>
  <c r="P250" i="7"/>
  <c r="AD115" i="7"/>
  <c r="P115" i="7"/>
  <c r="AD129" i="7"/>
  <c r="P129" i="7"/>
  <c r="AD146" i="7"/>
  <c r="P146" i="7"/>
  <c r="AD224" i="7"/>
  <c r="P224" i="7"/>
  <c r="AD187" i="7"/>
  <c r="P187" i="7"/>
  <c r="AD215" i="7"/>
  <c r="P215" i="7"/>
  <c r="P119" i="7"/>
  <c r="AD119" i="7"/>
  <c r="AD226" i="7"/>
  <c r="P226" i="7"/>
  <c r="AD265" i="7"/>
  <c r="P265" i="7"/>
  <c r="P106" i="7"/>
  <c r="AD106" i="7"/>
  <c r="AD173" i="7"/>
  <c r="P173" i="7"/>
  <c r="AD236" i="7"/>
  <c r="P236" i="7"/>
  <c r="AD112" i="7"/>
  <c r="P112" i="7"/>
  <c r="AD184" i="7"/>
  <c r="P184" i="7"/>
  <c r="AD245" i="7"/>
  <c r="P245" i="7"/>
  <c r="P246" i="7"/>
  <c r="AD246" i="7"/>
  <c r="AD217" i="7"/>
  <c r="P217" i="7"/>
  <c r="P125" i="7"/>
  <c r="AD125" i="7"/>
  <c r="P192" i="7"/>
  <c r="AD192" i="7"/>
  <c r="P252" i="7"/>
  <c r="AD252" i="7"/>
  <c r="AD242" i="7"/>
  <c r="P242" i="7"/>
  <c r="AD123" i="7"/>
  <c r="P123" i="7"/>
  <c r="P107" i="7"/>
  <c r="AD107" i="7"/>
  <c r="AD171" i="7"/>
  <c r="P171" i="7"/>
  <c r="AD256" i="7"/>
  <c r="P256" i="7"/>
  <c r="AD161" i="7"/>
  <c r="P161" i="7"/>
  <c r="AD114" i="7"/>
  <c r="P114" i="7"/>
  <c r="AD178" i="7"/>
  <c r="P178" i="7"/>
  <c r="AD233" i="7"/>
  <c r="P233" i="7"/>
  <c r="AD141" i="7"/>
  <c r="P141" i="7"/>
  <c r="AD204" i="7"/>
  <c r="P204" i="7"/>
  <c r="AD201" i="7"/>
  <c r="P201" i="7"/>
  <c r="AD139" i="7"/>
  <c r="P139" i="7"/>
  <c r="AD209" i="7"/>
  <c r="P209" i="7"/>
  <c r="AD150" i="7"/>
  <c r="P150" i="7"/>
  <c r="P255" i="7"/>
  <c r="AD255" i="7"/>
  <c r="AD247" i="7"/>
  <c r="P247" i="7"/>
  <c r="AD152" i="7"/>
  <c r="P152" i="7"/>
  <c r="AD258" i="7"/>
  <c r="P258" i="7"/>
  <c r="AD170" i="7"/>
  <c r="P170" i="7"/>
  <c r="AD225" i="7"/>
  <c r="P225" i="7"/>
  <c r="AD195" i="7"/>
  <c r="P195" i="7"/>
  <c r="AD260" i="7"/>
  <c r="P260" i="7"/>
  <c r="AD239" i="7"/>
  <c r="P239" i="7"/>
  <c r="AD182" i="7"/>
  <c r="P182" i="7"/>
  <c r="AD122" i="7"/>
  <c r="P122" i="7"/>
  <c r="AD181" i="7"/>
  <c r="P181" i="7"/>
  <c r="AD241" i="7"/>
  <c r="P241" i="7"/>
  <c r="P149" i="7"/>
  <c r="AD149" i="7"/>
  <c r="P212" i="7"/>
  <c r="AD212" i="7"/>
  <c r="G11" i="16" l="1"/>
  <c r="E11" i="16" l="1"/>
  <c r="G10" i="16"/>
  <c r="E10" i="16" l="1"/>
  <c r="G9" i="16"/>
  <c r="E9" i="16" l="1"/>
  <c r="G8" i="16"/>
  <c r="E8" i="16" l="1"/>
  <c r="G7" i="16"/>
  <c r="E7" i="16" l="1"/>
  <c r="G6" i="16"/>
  <c r="E6" i="16" l="1"/>
  <c r="G5" i="16" l="1"/>
  <c r="E5" i="16" l="1"/>
  <c r="G4" i="16"/>
  <c r="E4" i="16" l="1"/>
  <c r="G3" i="16" l="1"/>
  <c r="E3" i="16" l="1"/>
  <c r="G2" i="16"/>
  <c r="E2" i="16" l="1"/>
  <c r="E9" i="15"/>
  <c r="E8" i="15"/>
  <c r="E7" i="15"/>
  <c r="E6" i="15"/>
  <c r="E5" i="15"/>
  <c r="E4" i="15"/>
  <c r="E3" i="15"/>
  <c r="E2" i="15"/>
  <c r="E8" i="5"/>
  <c r="E7" i="5"/>
  <c r="E6" i="5"/>
  <c r="E5" i="5"/>
  <c r="E4" i="5"/>
  <c r="E3" i="5"/>
  <c r="E2" i="5"/>
  <c r="L111" i="14"/>
  <c r="F111" i="14"/>
  <c r="G111" i="14" s="1"/>
  <c r="H111" i="14" s="1"/>
  <c r="L110" i="14"/>
  <c r="F110" i="14"/>
  <c r="G110" i="14" s="1"/>
  <c r="H110" i="14" s="1"/>
  <c r="L109" i="14"/>
  <c r="F109" i="14"/>
  <c r="G109" i="14" s="1"/>
  <c r="H109" i="14" s="1"/>
  <c r="L108" i="14"/>
  <c r="F108" i="14"/>
  <c r="G108" i="14" s="1"/>
  <c r="H108" i="14" s="1"/>
  <c r="L107" i="14"/>
  <c r="F107" i="14"/>
  <c r="G107" i="14" s="1"/>
  <c r="H107" i="14" s="1"/>
  <c r="L106" i="14"/>
  <c r="F106" i="14"/>
  <c r="G106" i="14" s="1"/>
  <c r="H106" i="14" s="1"/>
  <c r="L105" i="14"/>
  <c r="F105" i="14"/>
  <c r="G105" i="14" s="1"/>
  <c r="H105" i="14" s="1"/>
  <c r="L104" i="14"/>
  <c r="F104" i="14"/>
  <c r="G104" i="14" s="1"/>
  <c r="H104" i="14" s="1"/>
  <c r="L103" i="14"/>
  <c r="F103" i="14"/>
  <c r="G103" i="14" s="1"/>
  <c r="H103" i="14" s="1"/>
  <c r="L102" i="14"/>
  <c r="F102" i="14"/>
  <c r="G102" i="14" s="1"/>
  <c r="H102" i="14" s="1"/>
  <c r="L101" i="14"/>
  <c r="F101" i="14"/>
  <c r="G101" i="14" s="1"/>
  <c r="H101" i="14" s="1"/>
  <c r="L100" i="14"/>
  <c r="F100" i="14"/>
  <c r="G100" i="14" s="1"/>
  <c r="H100" i="14" s="1"/>
  <c r="L99" i="14"/>
  <c r="F99" i="14"/>
  <c r="G99" i="14" s="1"/>
  <c r="H99" i="14" s="1"/>
  <c r="L98" i="14"/>
  <c r="F98" i="14"/>
  <c r="G98" i="14" s="1"/>
  <c r="H98" i="14" s="1"/>
  <c r="L97" i="14"/>
  <c r="F97" i="14"/>
  <c r="G97" i="14" s="1"/>
  <c r="H97" i="14" s="1"/>
  <c r="L96" i="14"/>
  <c r="F96" i="14"/>
  <c r="G96" i="14" s="1"/>
  <c r="H96" i="14" s="1"/>
  <c r="L95" i="14"/>
  <c r="F95" i="14"/>
  <c r="G95" i="14" s="1"/>
  <c r="H95" i="14" s="1"/>
  <c r="L94" i="14"/>
  <c r="F94" i="14"/>
  <c r="G94" i="14" s="1"/>
  <c r="H94" i="14" s="1"/>
  <c r="L93" i="14"/>
  <c r="F93" i="14"/>
  <c r="G93" i="14" s="1"/>
  <c r="H93" i="14" s="1"/>
  <c r="L92" i="14"/>
  <c r="F92" i="14"/>
  <c r="G92" i="14" s="1"/>
  <c r="H92" i="14" s="1"/>
  <c r="L91" i="14"/>
  <c r="F91" i="14"/>
  <c r="G91" i="14" s="1"/>
  <c r="H91" i="14" s="1"/>
  <c r="L90" i="14"/>
  <c r="F90" i="14"/>
  <c r="G90" i="14" s="1"/>
  <c r="H90" i="14" s="1"/>
  <c r="L89" i="14"/>
  <c r="F89" i="14"/>
  <c r="G89" i="14" s="1"/>
  <c r="H89" i="14" s="1"/>
  <c r="L88" i="14"/>
  <c r="F88" i="14"/>
  <c r="G88" i="14" s="1"/>
  <c r="H88" i="14" s="1"/>
  <c r="L87" i="14"/>
  <c r="F87" i="14"/>
  <c r="G87" i="14" s="1"/>
  <c r="H87" i="14" s="1"/>
  <c r="L86" i="14"/>
  <c r="F86" i="14"/>
  <c r="G86" i="14" s="1"/>
  <c r="H86" i="14" s="1"/>
  <c r="L85" i="14"/>
  <c r="F85" i="14"/>
  <c r="G85" i="14" s="1"/>
  <c r="H85" i="14" s="1"/>
  <c r="L84" i="14"/>
  <c r="F84" i="14"/>
  <c r="G84" i="14" s="1"/>
  <c r="H84" i="14" s="1"/>
  <c r="L83" i="14"/>
  <c r="F83" i="14"/>
  <c r="G83" i="14" s="1"/>
  <c r="H83" i="14" s="1"/>
  <c r="L82" i="14"/>
  <c r="F82" i="14"/>
  <c r="G82" i="14" s="1"/>
  <c r="H82" i="14" s="1"/>
  <c r="L81" i="14"/>
  <c r="F81" i="14"/>
  <c r="G81" i="14" s="1"/>
  <c r="H81" i="14" s="1"/>
  <c r="M80" i="14"/>
  <c r="F80" i="14"/>
  <c r="G80" i="14" s="1"/>
  <c r="M79" i="14"/>
  <c r="F79" i="14"/>
  <c r="G79" i="14" s="1"/>
  <c r="L79" i="14" s="1"/>
  <c r="M78" i="14"/>
  <c r="L78" i="14"/>
  <c r="F78" i="14"/>
  <c r="G78" i="14" s="1"/>
  <c r="H78" i="14" s="1"/>
  <c r="M77" i="14"/>
  <c r="F77" i="14"/>
  <c r="G77" i="14" s="1"/>
  <c r="M76" i="14"/>
  <c r="F76" i="14"/>
  <c r="G76" i="14" s="1"/>
  <c r="L76" i="14" s="1"/>
  <c r="M75" i="14"/>
  <c r="F75" i="14"/>
  <c r="G75" i="14" s="1"/>
  <c r="M74" i="14"/>
  <c r="F74" i="14"/>
  <c r="G74" i="14" s="1"/>
  <c r="H74" i="14" s="1"/>
  <c r="M73" i="14"/>
  <c r="F73" i="14"/>
  <c r="G73" i="14" s="1"/>
  <c r="M72" i="14"/>
  <c r="F72" i="14"/>
  <c r="G72" i="14" s="1"/>
  <c r="M71" i="14"/>
  <c r="F71" i="14"/>
  <c r="G71" i="14" s="1"/>
  <c r="L71" i="14" s="1"/>
  <c r="M70" i="14"/>
  <c r="F70" i="14"/>
  <c r="G70" i="14" s="1"/>
  <c r="H70" i="14" s="1"/>
  <c r="M69" i="14"/>
  <c r="F69" i="14"/>
  <c r="G69" i="14" s="1"/>
  <c r="H69" i="14" s="1"/>
  <c r="M68" i="14"/>
  <c r="F68" i="14"/>
  <c r="G68" i="14" s="1"/>
  <c r="M67" i="14"/>
  <c r="F67" i="14"/>
  <c r="G67" i="14" s="1"/>
  <c r="M66" i="14"/>
  <c r="F66" i="14"/>
  <c r="G66" i="14" s="1"/>
  <c r="M65" i="14"/>
  <c r="F65" i="14"/>
  <c r="G65" i="14" s="1"/>
  <c r="M64" i="14"/>
  <c r="F64" i="14"/>
  <c r="G64" i="14" s="1"/>
  <c r="M63" i="14"/>
  <c r="F63" i="14"/>
  <c r="G63" i="14" s="1"/>
  <c r="L63" i="14" s="1"/>
  <c r="M62" i="14"/>
  <c r="F62" i="14"/>
  <c r="G62" i="14" s="1"/>
  <c r="H62" i="14" s="1"/>
  <c r="M61" i="14"/>
  <c r="F61" i="14"/>
  <c r="G61" i="14" s="1"/>
  <c r="M60" i="14"/>
  <c r="F60" i="14"/>
  <c r="G60" i="14" s="1"/>
  <c r="M59" i="14"/>
  <c r="F59" i="14"/>
  <c r="G59" i="14" s="1"/>
  <c r="M58" i="14"/>
  <c r="F58" i="14"/>
  <c r="G58" i="14" s="1"/>
  <c r="M57" i="14"/>
  <c r="F57" i="14"/>
  <c r="G57" i="14" s="1"/>
  <c r="M56" i="14"/>
  <c r="F56" i="14"/>
  <c r="G56" i="14" s="1"/>
  <c r="M55" i="14"/>
  <c r="F55" i="14"/>
  <c r="G55" i="14" s="1"/>
  <c r="L55" i="14" s="1"/>
  <c r="M54" i="14"/>
  <c r="F54" i="14"/>
  <c r="G54" i="14" s="1"/>
  <c r="H54" i="14" s="1"/>
  <c r="M53" i="14"/>
  <c r="F53" i="14"/>
  <c r="G53" i="14" s="1"/>
  <c r="M52" i="14"/>
  <c r="F52" i="14"/>
  <c r="G52" i="14" s="1"/>
  <c r="M51" i="14"/>
  <c r="F51" i="14"/>
  <c r="G51" i="14" s="1"/>
  <c r="M50" i="14"/>
  <c r="F50" i="14"/>
  <c r="G50" i="14" s="1"/>
  <c r="M49" i="14"/>
  <c r="F49" i="14"/>
  <c r="G49" i="14" s="1"/>
  <c r="M48" i="14"/>
  <c r="F48" i="14"/>
  <c r="G48" i="14" s="1"/>
  <c r="M47" i="14"/>
  <c r="F47" i="14"/>
  <c r="G47" i="14" s="1"/>
  <c r="L47" i="14" s="1"/>
  <c r="M46" i="14"/>
  <c r="F46" i="14"/>
  <c r="G46" i="14" s="1"/>
  <c r="M45" i="14"/>
  <c r="F45" i="14"/>
  <c r="G45" i="14" s="1"/>
  <c r="L45" i="14" s="1"/>
  <c r="M44" i="14"/>
  <c r="F44" i="14"/>
  <c r="G44" i="14" s="1"/>
  <c r="L44" i="14" s="1"/>
  <c r="M43" i="14"/>
  <c r="F43" i="14"/>
  <c r="G43" i="14" s="1"/>
  <c r="H43" i="14" s="1"/>
  <c r="M42" i="14"/>
  <c r="F42" i="14"/>
  <c r="G42" i="14" s="1"/>
  <c r="H42" i="14" s="1"/>
  <c r="M41" i="14"/>
  <c r="F41" i="14"/>
  <c r="G41" i="14" s="1"/>
  <c r="M40" i="14"/>
  <c r="F40" i="14"/>
  <c r="G40" i="14" s="1"/>
  <c r="M39" i="14"/>
  <c r="F39" i="14"/>
  <c r="G39" i="14" s="1"/>
  <c r="L39" i="14" s="1"/>
  <c r="M38" i="14"/>
  <c r="F38" i="14"/>
  <c r="G38" i="14" s="1"/>
  <c r="L38" i="14" s="1"/>
  <c r="M37" i="14"/>
  <c r="F37" i="14"/>
  <c r="G37" i="14" s="1"/>
  <c r="L37" i="14" s="1"/>
  <c r="M36" i="14"/>
  <c r="F36" i="14"/>
  <c r="G36" i="14" s="1"/>
  <c r="L36" i="14" s="1"/>
  <c r="M35" i="14"/>
  <c r="F35" i="14"/>
  <c r="G35" i="14" s="1"/>
  <c r="M34" i="14"/>
  <c r="F34" i="14"/>
  <c r="G34" i="14" s="1"/>
  <c r="L34" i="14" s="1"/>
  <c r="M33" i="14"/>
  <c r="F33" i="14"/>
  <c r="G33" i="14" s="1"/>
  <c r="M32" i="14"/>
  <c r="F32" i="14"/>
  <c r="G32" i="14" s="1"/>
  <c r="M31" i="14"/>
  <c r="F31" i="14"/>
  <c r="G31" i="14" s="1"/>
  <c r="L31" i="14" s="1"/>
  <c r="M30" i="14"/>
  <c r="F30" i="14"/>
  <c r="G30" i="14" s="1"/>
  <c r="H30" i="14" s="1"/>
  <c r="M29" i="14"/>
  <c r="F29" i="14"/>
  <c r="G29" i="14" s="1"/>
  <c r="L29" i="14" s="1"/>
  <c r="M28" i="14"/>
  <c r="F28" i="14"/>
  <c r="G28" i="14" s="1"/>
  <c r="L28" i="14" s="1"/>
  <c r="M27" i="14"/>
  <c r="F27" i="14"/>
  <c r="G27" i="14" s="1"/>
  <c r="M26" i="14"/>
  <c r="F26" i="14"/>
  <c r="G26" i="14" s="1"/>
  <c r="L26" i="14" s="1"/>
  <c r="M25" i="14"/>
  <c r="F25" i="14"/>
  <c r="G25" i="14" s="1"/>
  <c r="M24" i="14"/>
  <c r="F24" i="14"/>
  <c r="G24" i="14" s="1"/>
  <c r="L24" i="14" s="1"/>
  <c r="M23" i="14"/>
  <c r="F23" i="14"/>
  <c r="G23" i="14" s="1"/>
  <c r="M22" i="14"/>
  <c r="F22" i="14"/>
  <c r="G22" i="14" s="1"/>
  <c r="H22" i="14" s="1"/>
  <c r="M21" i="14"/>
  <c r="F21" i="14"/>
  <c r="G21" i="14" s="1"/>
  <c r="M20" i="14"/>
  <c r="F20" i="14"/>
  <c r="G20" i="14" s="1"/>
  <c r="L20" i="14" s="1"/>
  <c r="M19" i="14"/>
  <c r="F19" i="14"/>
  <c r="G19" i="14" s="1"/>
  <c r="M18" i="14"/>
  <c r="F18" i="14"/>
  <c r="G18" i="14" s="1"/>
  <c r="L18" i="14" s="1"/>
  <c r="M17" i="14"/>
  <c r="F17" i="14"/>
  <c r="G17" i="14" s="1"/>
  <c r="M16" i="14"/>
  <c r="F16" i="14"/>
  <c r="G16" i="14" s="1"/>
  <c r="M15" i="14"/>
  <c r="F15" i="14"/>
  <c r="G15" i="14" s="1"/>
  <c r="M14" i="14"/>
  <c r="F14" i="14"/>
  <c r="G14" i="14" s="1"/>
  <c r="H14" i="14" s="1"/>
  <c r="M13" i="14"/>
  <c r="F13" i="14"/>
  <c r="G13" i="14" s="1"/>
  <c r="L13" i="14" s="1"/>
  <c r="M12" i="14"/>
  <c r="F12" i="14"/>
  <c r="G12" i="14" s="1"/>
  <c r="M11" i="14"/>
  <c r="F11" i="14"/>
  <c r="G11" i="14" s="1"/>
  <c r="M10" i="14"/>
  <c r="F10" i="14"/>
  <c r="G10" i="14" s="1"/>
  <c r="H10" i="14" s="1"/>
  <c r="M9" i="14"/>
  <c r="F9" i="14"/>
  <c r="G9" i="14" s="1"/>
  <c r="M8" i="14"/>
  <c r="F8" i="14"/>
  <c r="G8" i="14" s="1"/>
  <c r="M7" i="14"/>
  <c r="F7" i="14"/>
  <c r="G7" i="14" s="1"/>
  <c r="M6" i="14"/>
  <c r="F6" i="14"/>
  <c r="G6" i="14" s="1"/>
  <c r="M5" i="14"/>
  <c r="F5" i="14"/>
  <c r="G5" i="14" s="1"/>
  <c r="L5" i="14" s="1"/>
  <c r="M4" i="14"/>
  <c r="F4" i="14"/>
  <c r="G4" i="14" s="1"/>
  <c r="M3" i="14"/>
  <c r="F3" i="14"/>
  <c r="G3" i="14" s="1"/>
  <c r="Z1" i="14"/>
  <c r="V1" i="14"/>
  <c r="S1" i="14"/>
  <c r="AC1" i="14"/>
  <c r="H21" i="14" l="1"/>
  <c r="L21" i="14"/>
  <c r="L16" i="14"/>
  <c r="H16" i="14"/>
  <c r="H29" i="14"/>
  <c r="H39" i="14"/>
  <c r="L42" i="14"/>
  <c r="L8" i="14"/>
  <c r="H8" i="14"/>
  <c r="L56" i="14"/>
  <c r="H56" i="14"/>
  <c r="H53" i="14"/>
  <c r="L53" i="14"/>
  <c r="L64" i="14"/>
  <c r="H64" i="14"/>
  <c r="H35" i="14"/>
  <c r="L35" i="14"/>
  <c r="H61" i="14"/>
  <c r="L61" i="14"/>
  <c r="L69" i="14"/>
  <c r="H24" i="14"/>
  <c r="H38" i="14"/>
  <c r="L43" i="14"/>
  <c r="L27" i="14"/>
  <c r="H27" i="14"/>
  <c r="L52" i="14"/>
  <c r="H52" i="14"/>
  <c r="L57" i="14"/>
  <c r="H57" i="14"/>
  <c r="L66" i="14"/>
  <c r="H66" i="14"/>
  <c r="L40" i="14"/>
  <c r="H40" i="14"/>
  <c r="L17" i="14"/>
  <c r="H17" i="14"/>
  <c r="L33" i="14"/>
  <c r="H33" i="14"/>
  <c r="L49" i="14"/>
  <c r="H49" i="14"/>
  <c r="L58" i="14"/>
  <c r="H58" i="14"/>
  <c r="L67" i="14"/>
  <c r="H67" i="14"/>
  <c r="L73" i="14"/>
  <c r="H73" i="14"/>
  <c r="H6" i="14"/>
  <c r="L6" i="14"/>
  <c r="L15" i="14"/>
  <c r="H15" i="14"/>
  <c r="L25" i="14"/>
  <c r="H25" i="14"/>
  <c r="L41" i="14"/>
  <c r="H41" i="14"/>
  <c r="L77" i="14"/>
  <c r="H77" i="14"/>
  <c r="L50" i="14"/>
  <c r="H50" i="14"/>
  <c r="L59" i="14"/>
  <c r="H59" i="14"/>
  <c r="L68" i="14"/>
  <c r="H68" i="14"/>
  <c r="L80" i="14"/>
  <c r="H80" i="14"/>
  <c r="L7" i="14"/>
  <c r="H7" i="14"/>
  <c r="L19" i="14"/>
  <c r="H19" i="14"/>
  <c r="L32" i="14"/>
  <c r="H32" i="14"/>
  <c r="L48" i="14"/>
  <c r="H48" i="14"/>
  <c r="L72" i="14"/>
  <c r="H72" i="14"/>
  <c r="L11" i="14"/>
  <c r="H11" i="14"/>
  <c r="H12" i="14"/>
  <c r="L12" i="14"/>
  <c r="H46" i="14"/>
  <c r="L46" i="14"/>
  <c r="L3" i="14"/>
  <c r="H3" i="14"/>
  <c r="L9" i="14"/>
  <c r="H9" i="14"/>
  <c r="L23" i="14"/>
  <c r="H23" i="14"/>
  <c r="L4" i="14"/>
  <c r="H4" i="14"/>
  <c r="L51" i="14"/>
  <c r="H51" i="14"/>
  <c r="L60" i="14"/>
  <c r="H60" i="14"/>
  <c r="L65" i="14"/>
  <c r="H65" i="14"/>
  <c r="H75" i="14"/>
  <c r="L75" i="14"/>
  <c r="L14" i="14"/>
  <c r="L22" i="14"/>
  <c r="L30" i="14"/>
  <c r="L54" i="14"/>
  <c r="L62" i="14"/>
  <c r="L70" i="14"/>
  <c r="H13" i="14"/>
  <c r="H37" i="14"/>
  <c r="H45" i="14"/>
  <c r="H18" i="14"/>
  <c r="H26" i="14"/>
  <c r="H34" i="14"/>
  <c r="H79" i="14"/>
  <c r="H31" i="14"/>
  <c r="H47" i="14"/>
  <c r="H55" i="14"/>
  <c r="H63" i="14"/>
  <c r="H71" i="14"/>
  <c r="H76" i="14"/>
  <c r="H5" i="14"/>
  <c r="H20" i="14"/>
  <c r="H28" i="14"/>
  <c r="H36" i="14"/>
  <c r="H44" i="14"/>
  <c r="L10" i="14"/>
  <c r="I1" i="14"/>
  <c r="J1" i="14"/>
  <c r="H1" i="14" l="1"/>
  <c r="Y51" i="1" l="1"/>
  <c r="Y50" i="1"/>
  <c r="R48" i="1"/>
  <c r="L43" i="1"/>
  <c r="K43" i="1"/>
  <c r="Y45" i="1"/>
  <c r="K42" i="1"/>
  <c r="Y44" i="1"/>
  <c r="Y43" i="1"/>
  <c r="R43" i="1"/>
  <c r="Y42" i="1"/>
  <c r="R37" i="1"/>
  <c r="R36" i="1"/>
  <c r="R35" i="1"/>
  <c r="R34" i="1"/>
  <c r="R33" i="1"/>
  <c r="K33" i="1"/>
  <c r="K30" i="1"/>
  <c r="Z31" i="1"/>
  <c r="Y31" i="1"/>
  <c r="K29" i="1"/>
  <c r="Z30" i="1"/>
  <c r="Y30" i="1"/>
  <c r="K28" i="1"/>
  <c r="Z29" i="1"/>
  <c r="Y29" i="1"/>
  <c r="K27" i="1"/>
  <c r="Z28" i="1"/>
  <c r="Y28" i="1"/>
  <c r="K26" i="1"/>
  <c r="Z27" i="1"/>
  <c r="Y27" i="1"/>
  <c r="K25" i="1"/>
  <c r="Z26" i="1"/>
  <c r="Y26" i="1"/>
  <c r="K24" i="1"/>
  <c r="K23" i="1"/>
  <c r="K21" i="1"/>
  <c r="Y18" i="1"/>
  <c r="K19" i="1"/>
  <c r="S17" i="1"/>
  <c r="R17" i="1"/>
  <c r="Y8" i="1"/>
  <c r="K15" i="1"/>
  <c r="Y15" i="1"/>
  <c r="K14" i="1"/>
  <c r="Y6" i="1"/>
  <c r="S13" i="1"/>
  <c r="K13" i="1"/>
  <c r="Y7" i="1"/>
  <c r="S12" i="1"/>
  <c r="R12" i="1"/>
  <c r="K12" i="1"/>
  <c r="Y14" i="1"/>
  <c r="S11" i="1"/>
  <c r="R11" i="1"/>
  <c r="K11" i="1"/>
  <c r="Y13" i="1"/>
  <c r="S10" i="1"/>
  <c r="R10" i="1"/>
  <c r="K10" i="1"/>
  <c r="Y12" i="1"/>
  <c r="S9" i="1"/>
  <c r="R9" i="1"/>
  <c r="K9" i="1"/>
  <c r="S8" i="1"/>
  <c r="R8" i="1"/>
  <c r="K8" i="1"/>
  <c r="Y10" i="1"/>
  <c r="S7" i="1"/>
  <c r="R7" i="1"/>
  <c r="K7" i="1"/>
  <c r="Y9" i="1"/>
  <c r="S6" i="1"/>
  <c r="R6" i="1"/>
  <c r="K6" i="1"/>
  <c r="E6" i="1"/>
  <c r="Y5" i="1"/>
  <c r="S5" i="1"/>
  <c r="R5" i="1"/>
  <c r="K5" i="1"/>
  <c r="E5" i="1"/>
  <c r="L8" i="6"/>
  <c r="AA3" i="6"/>
  <c r="Z3" i="6"/>
  <c r="Y3" i="6"/>
  <c r="X3" i="6"/>
  <c r="W3" i="6"/>
  <c r="V3" i="6"/>
  <c r="U3" i="6"/>
  <c r="Z38" i="1" l="1"/>
  <c r="S50" i="1"/>
  <c r="S29" i="1"/>
  <c r="L40" i="1"/>
  <c r="L44" i="1" s="1"/>
</calcChain>
</file>

<file path=xl/sharedStrings.xml><?xml version="1.0" encoding="utf-8"?>
<sst xmlns="http://schemas.openxmlformats.org/spreadsheetml/2006/main" count="107230" uniqueCount="59424">
  <si>
    <t>기존 전략 비중</t>
    <phoneticPr fontId="10" type="noConversion"/>
  </si>
  <si>
    <t>국내채권</t>
    <phoneticPr fontId="10" type="noConversion"/>
  </si>
  <si>
    <t>해외채권</t>
    <phoneticPr fontId="10" type="noConversion"/>
  </si>
  <si>
    <t>배당주</t>
    <phoneticPr fontId="10" type="noConversion"/>
  </si>
  <si>
    <t>리츠</t>
    <phoneticPr fontId="10" type="noConversion"/>
  </si>
  <si>
    <t>인프라</t>
    <phoneticPr fontId="10" type="noConversion"/>
  </si>
  <si>
    <t>우선주</t>
    <phoneticPr fontId="10" type="noConversion"/>
  </si>
  <si>
    <t>전환사채</t>
    <phoneticPr fontId="10" type="noConversion"/>
  </si>
  <si>
    <t>PEF</t>
    <phoneticPr fontId="10" type="noConversion"/>
  </si>
  <si>
    <t>하이일드</t>
    <phoneticPr fontId="10" type="noConversion"/>
  </si>
  <si>
    <t>변경 전략 비중</t>
    <phoneticPr fontId="10" type="noConversion"/>
  </si>
  <si>
    <t>차이</t>
    <phoneticPr fontId="10" type="noConversion"/>
  </si>
  <si>
    <t>NA CN EQUITY</t>
  </si>
  <si>
    <t>RY CN EQUITY</t>
  </si>
  <si>
    <t>BA/ LN EQUITY</t>
  </si>
  <si>
    <t>BATS LN EQUITY</t>
  </si>
  <si>
    <t>RDSA LN EQUITY</t>
  </si>
  <si>
    <t>ETN US EQUITY</t>
  </si>
  <si>
    <t>LYB US EQUITY</t>
  </si>
  <si>
    <t>T US EQUITY</t>
  </si>
  <si>
    <t>CVX US EQUITY</t>
  </si>
  <si>
    <t>INTC US EQUITY</t>
  </si>
  <si>
    <t>IBM US EQUITY</t>
  </si>
  <si>
    <t>IP US EQUITY</t>
  </si>
  <si>
    <t>KLAC US EQUITY</t>
  </si>
  <si>
    <t>KSS US EQUITY</t>
  </si>
  <si>
    <t>M US EQUITY</t>
  </si>
  <si>
    <t>MS US EQUITY</t>
  </si>
  <si>
    <t>TPR US EQUITY</t>
  </si>
  <si>
    <t>VZ US EQUITY</t>
  </si>
  <si>
    <t>RIO LN Equity</t>
  </si>
  <si>
    <t>8001 JP Equity</t>
  </si>
  <si>
    <t>8053 JP Equity</t>
  </si>
  <si>
    <t>8002 JP Equity</t>
  </si>
  <si>
    <t>PG US Equity</t>
  </si>
  <si>
    <t>DGE LN Equity</t>
  </si>
  <si>
    <t>4503 JP Equity</t>
  </si>
  <si>
    <t>3 HK Equity</t>
  </si>
  <si>
    <t>GOZ AU Equity</t>
  </si>
  <si>
    <t>NSI NA EQUITY</t>
  </si>
  <si>
    <t>LMP LN Equity</t>
  </si>
  <si>
    <t>3292 JP EQUITY</t>
  </si>
  <si>
    <t>8967 JP EQUITY</t>
  </si>
  <si>
    <t>8954 JP EQUITY</t>
  </si>
  <si>
    <t>NHI US EQUITY</t>
  </si>
  <si>
    <t>EPR US EQUITY</t>
  </si>
  <si>
    <t>CORR US EQUITY</t>
  </si>
  <si>
    <t>STAG US Equity</t>
  </si>
  <si>
    <t>OHI US Equity</t>
  </si>
  <si>
    <t>GNL US Equity</t>
  </si>
  <si>
    <t>CCT SP Equity</t>
  </si>
  <si>
    <t>KDCREIT SP Equity</t>
  </si>
  <si>
    <t>FLT SP Equity</t>
  </si>
  <si>
    <t>778 HK Equity</t>
  </si>
  <si>
    <t>435 HK Equity</t>
  </si>
  <si>
    <t>8956 JP Equity</t>
  </si>
  <si>
    <t>3290 JP Equity</t>
  </si>
  <si>
    <t>DIGS LN Equity</t>
  </si>
  <si>
    <t>FIBRAMQ MM Equity</t>
  </si>
  <si>
    <t>HR-U CN Equity</t>
  </si>
  <si>
    <t>HICL LN EQUITY</t>
  </si>
  <si>
    <t>INPP LN EQUITY</t>
  </si>
  <si>
    <t>088980 KS EQUITY</t>
  </si>
  <si>
    <t>1052 HK Equity</t>
  </si>
  <si>
    <t>SEQI LN Equity</t>
  </si>
  <si>
    <t>3IN LN Equity</t>
  </si>
  <si>
    <t>SSM AU Equity</t>
  </si>
  <si>
    <t>BIP US EQUITY</t>
  </si>
  <si>
    <t>FPE US EQUITY</t>
  </si>
  <si>
    <t>CWB US EQUITY</t>
  </si>
  <si>
    <t>ICVT US EQUITY</t>
  </si>
  <si>
    <t>PGHN SW EQUITY</t>
  </si>
  <si>
    <t>III LN EQUITY</t>
  </si>
  <si>
    <t>APO US EQUITY</t>
  </si>
  <si>
    <t>CG US EQUITY</t>
  </si>
  <si>
    <t>BX US EQUITY</t>
  </si>
  <si>
    <t>현재 비중</t>
    <phoneticPr fontId="10" type="noConversion"/>
  </si>
  <si>
    <t>전략별 세부 포트 변화</t>
    <phoneticPr fontId="10" type="noConversion"/>
  </si>
  <si>
    <t>섹터</t>
    <phoneticPr fontId="10" type="noConversion"/>
  </si>
  <si>
    <t>Financials</t>
  </si>
  <si>
    <t>UNITED STATES</t>
  </si>
  <si>
    <t>CANADA</t>
  </si>
  <si>
    <t>Utilities</t>
  </si>
  <si>
    <t>Energy</t>
  </si>
  <si>
    <t>Communication Services</t>
  </si>
  <si>
    <t>Consumer Discretionary</t>
  </si>
  <si>
    <t>SWITZERLAND</t>
  </si>
  <si>
    <t>Industrials</t>
  </si>
  <si>
    <t>BRITAIN</t>
  </si>
  <si>
    <t>Consumer Staples</t>
  </si>
  <si>
    <t>Health Care</t>
  </si>
  <si>
    <t>NETHERLANDS</t>
  </si>
  <si>
    <t>HONG KONG</t>
  </si>
  <si>
    <t>Information Technology</t>
  </si>
  <si>
    <t>Materials</t>
  </si>
  <si>
    <t>JAPAN</t>
  </si>
  <si>
    <t>SOUTH KOREA</t>
  </si>
  <si>
    <t>Real Estate</t>
  </si>
  <si>
    <t>AUSTRALIA</t>
  </si>
  <si>
    <t>SINGAPORE</t>
  </si>
  <si>
    <t>MEXICO</t>
  </si>
  <si>
    <t>GERMANY</t>
  </si>
  <si>
    <t>CHINA</t>
  </si>
  <si>
    <t>FRANCE</t>
  </si>
  <si>
    <t>ITALY</t>
  </si>
  <si>
    <t>BRAZIL</t>
  </si>
  <si>
    <t>SWEDEN</t>
  </si>
  <si>
    <t>UAE</t>
  </si>
  <si>
    <t>기존</t>
    <phoneticPr fontId="10" type="noConversion"/>
  </si>
  <si>
    <t>변경</t>
    <phoneticPr fontId="10" type="noConversion"/>
  </si>
  <si>
    <t>배당프리미엄</t>
    <phoneticPr fontId="10" type="noConversion"/>
  </si>
  <si>
    <t>차이나배당프리미엄</t>
    <phoneticPr fontId="10" type="noConversion"/>
  </si>
  <si>
    <t>기존</t>
    <phoneticPr fontId="10" type="noConversion"/>
  </si>
  <si>
    <t>변경</t>
    <phoneticPr fontId="10" type="noConversion"/>
  </si>
  <si>
    <t>펀드 내 비중</t>
    <phoneticPr fontId="10" type="noConversion"/>
  </si>
  <si>
    <t>펀드 내 비중</t>
    <phoneticPr fontId="10" type="noConversion"/>
  </si>
  <si>
    <t>Singapore</t>
  </si>
  <si>
    <t>Europe</t>
  </si>
  <si>
    <t>Health Care REITs</t>
  </si>
  <si>
    <t>Specialized REITs</t>
  </si>
  <si>
    <t>Industrial REITs</t>
  </si>
  <si>
    <t>Residential REITs</t>
  </si>
  <si>
    <t>Office REITs</t>
  </si>
  <si>
    <t>Diversified REITs</t>
  </si>
  <si>
    <t>Retail REITs</t>
  </si>
  <si>
    <t>기존</t>
    <phoneticPr fontId="10" type="noConversion"/>
  </si>
  <si>
    <t>International Public Partnerships Ltd</t>
  </si>
  <si>
    <t>Sequoia Economic Infrastructure Income Fund Ltd</t>
  </si>
  <si>
    <t>HICL Infrastructure Co Ltd/Fund</t>
  </si>
  <si>
    <t>3i Infrastructure PLC</t>
  </si>
  <si>
    <t>Brookfield Infrastructure Partners LP</t>
  </si>
  <si>
    <t>Service Stream Ltd</t>
  </si>
  <si>
    <t>MACQUARIE Korea Infra Fund</t>
  </si>
  <si>
    <t>Yuexiu Transport Infrastructure Ltd</t>
  </si>
  <si>
    <t>종목명</t>
    <phoneticPr fontId="10" type="noConversion"/>
  </si>
  <si>
    <t>소셜인프라</t>
  </si>
  <si>
    <t>유틸리티</t>
  </si>
  <si>
    <t>자원/에너지</t>
  </si>
  <si>
    <t>커뮤니케이션</t>
  </si>
  <si>
    <t>교통/운송</t>
  </si>
  <si>
    <t>기타</t>
  </si>
  <si>
    <t>America</t>
  </si>
  <si>
    <t>Asia</t>
  </si>
  <si>
    <t>하이일드</t>
    <phoneticPr fontId="10" type="noConversion"/>
  </si>
  <si>
    <t>PEF</t>
    <phoneticPr fontId="10" type="noConversion"/>
  </si>
  <si>
    <t>전환사채</t>
    <phoneticPr fontId="10" type="noConversion"/>
  </si>
  <si>
    <t>CWB US</t>
    <phoneticPr fontId="10" type="noConversion"/>
  </si>
  <si>
    <t>Blackstone Group LP/The</t>
  </si>
  <si>
    <t>Partners Group Holding AG</t>
  </si>
  <si>
    <t>Apollo Global Management LLC</t>
  </si>
  <si>
    <t>3i Group PLC</t>
  </si>
  <si>
    <t>Carlyle Group</t>
  </si>
  <si>
    <t>합계</t>
    <phoneticPr fontId="10" type="noConversion"/>
  </si>
  <si>
    <t>국내채권</t>
    <phoneticPr fontId="10" type="noConversion"/>
  </si>
  <si>
    <t>배당주</t>
    <phoneticPr fontId="10" type="noConversion"/>
  </si>
  <si>
    <t>리츠</t>
    <phoneticPr fontId="10" type="noConversion"/>
  </si>
  <si>
    <t>인프라</t>
    <phoneticPr fontId="10" type="noConversion"/>
  </si>
  <si>
    <t>Momentum Based</t>
    <phoneticPr fontId="10" type="noConversion"/>
  </si>
  <si>
    <t>Macro Based</t>
    <phoneticPr fontId="10" type="noConversion"/>
  </si>
  <si>
    <t>최종</t>
    <phoneticPr fontId="10" type="noConversion"/>
  </si>
  <si>
    <t>기존</t>
    <phoneticPr fontId="10" type="noConversion"/>
  </si>
  <si>
    <t>변경</t>
    <phoneticPr fontId="10" type="noConversion"/>
  </si>
  <si>
    <t>우선주</t>
    <phoneticPr fontId="10" type="noConversion"/>
  </si>
  <si>
    <t>전환사채</t>
    <phoneticPr fontId="10" type="noConversion"/>
  </si>
  <si>
    <t>PEF</t>
    <phoneticPr fontId="10" type="noConversion"/>
  </si>
  <si>
    <t>하이일드</t>
    <phoneticPr fontId="10" type="noConversion"/>
  </si>
  <si>
    <t>M1WD</t>
    <phoneticPr fontId="10" type="noConversion"/>
  </si>
  <si>
    <t>RUGL</t>
    <phoneticPr fontId="10" type="noConversion"/>
  </si>
  <si>
    <t>SPGTINTR</t>
    <phoneticPr fontId="10" type="noConversion"/>
  </si>
  <si>
    <t>SPTREFTR</t>
    <phoneticPr fontId="10" type="noConversion"/>
  </si>
  <si>
    <t>BCS5TRUU</t>
    <phoneticPr fontId="10" type="noConversion"/>
  </si>
  <si>
    <t>GLPEXUTR</t>
    <phoneticPr fontId="10" type="noConversion"/>
  </si>
  <si>
    <t>LF98TRUU</t>
    <phoneticPr fontId="10" type="noConversion"/>
  </si>
  <si>
    <t>모멘텀</t>
    <phoneticPr fontId="10" type="noConversion"/>
  </si>
  <si>
    <t>+</t>
    <phoneticPr fontId="10" type="noConversion"/>
  </si>
  <si>
    <t>-</t>
    <phoneticPr fontId="10" type="noConversion"/>
  </si>
  <si>
    <t>-</t>
    <phoneticPr fontId="10" type="noConversion"/>
  </si>
  <si>
    <t>--</t>
    <phoneticPr fontId="10" type="noConversion"/>
  </si>
  <si>
    <t>++</t>
    <phoneticPr fontId="10" type="noConversion"/>
  </si>
  <si>
    <t>리스크</t>
    <phoneticPr fontId="10" type="noConversion"/>
  </si>
  <si>
    <t>-</t>
    <phoneticPr fontId="10" type="noConversion"/>
  </si>
  <si>
    <t>↓</t>
  </si>
  <si>
    <t>↑</t>
  </si>
  <si>
    <t>↑</t>
    <phoneticPr fontId="10" type="noConversion"/>
  </si>
  <si>
    <t>매크로</t>
    <phoneticPr fontId="10" type="noConversion"/>
  </si>
  <si>
    <t>↓</t>
    <phoneticPr fontId="10" type="noConversion"/>
  </si>
  <si>
    <t>STOR US Equity</t>
  </si>
  <si>
    <t>VER US Equity</t>
  </si>
  <si>
    <t>WPC US Equity</t>
  </si>
  <si>
    <t>GOOD US Equity</t>
  </si>
  <si>
    <t>SBRA US Equity</t>
  </si>
  <si>
    <t>NHI US Equity</t>
  </si>
  <si>
    <t>DEA US Equity</t>
  </si>
  <si>
    <t>BRT US Equity</t>
  </si>
  <si>
    <t>KIM US Equity</t>
  </si>
  <si>
    <t>SRC US Equity</t>
  </si>
  <si>
    <t>CORR US Equity</t>
  </si>
  <si>
    <t>LSI US Equity</t>
  </si>
  <si>
    <t>EPR US Equity</t>
  </si>
  <si>
    <t>MLT SP Equity</t>
  </si>
  <si>
    <t>IREIT SP Equity</t>
  </si>
  <si>
    <t>MUST SP Equity</t>
  </si>
  <si>
    <t>ART SP Equity</t>
  </si>
  <si>
    <t>CRCT SP Equity</t>
  </si>
  <si>
    <t>KPG NZ Equity</t>
  </si>
  <si>
    <t>NSI NA Equity</t>
  </si>
  <si>
    <t>NSI NV</t>
  </si>
  <si>
    <t>3451 JP Equity</t>
  </si>
  <si>
    <t>3296 JP Equity</t>
  </si>
  <si>
    <t>3459 JP Equity</t>
  </si>
  <si>
    <t>3455 JP Equity</t>
  </si>
  <si>
    <t>3487 JP Equity</t>
  </si>
  <si>
    <t>3234 JP Equity</t>
  </si>
  <si>
    <t>3278 JP Equity</t>
  </si>
  <si>
    <t>GRN ID Equity</t>
  </si>
  <si>
    <t>IRES ID Equity</t>
  </si>
  <si>
    <t>823 HK Equity</t>
  </si>
  <si>
    <t>AOX GR Equity</t>
  </si>
  <si>
    <t>GRT-U CN Equity</t>
  </si>
  <si>
    <t>NVU-U CN Equity</t>
  </si>
  <si>
    <t>AGR LN Equity</t>
  </si>
  <si>
    <t>SGRO LN Equity</t>
  </si>
  <si>
    <t>BBOX LN Equity</t>
  </si>
  <si>
    <t>CLW AU Equity</t>
  </si>
  <si>
    <t>ARF AU Equity</t>
  </si>
  <si>
    <t>ARENA REIT</t>
  </si>
  <si>
    <t>CIP AU Equity</t>
  </si>
  <si>
    <t>CMW AU Equity</t>
  </si>
  <si>
    <t>CQE AU Equity</t>
  </si>
  <si>
    <t>CMA AU EQUITY</t>
  </si>
  <si>
    <t>IRES ID EQUITY</t>
  </si>
  <si>
    <t>CREI LN EQUITY</t>
  </si>
  <si>
    <t>국가</t>
    <phoneticPr fontId="10" type="noConversion"/>
  </si>
  <si>
    <t>기존</t>
    <phoneticPr fontId="10" type="noConversion"/>
  </si>
  <si>
    <t>변경</t>
    <phoneticPr fontId="10" type="noConversion"/>
  </si>
  <si>
    <t>차이</t>
    <phoneticPr fontId="10" type="noConversion"/>
  </si>
  <si>
    <t>펀드 내 비중</t>
    <phoneticPr fontId="10" type="noConversion"/>
  </si>
  <si>
    <t>종목명</t>
    <phoneticPr fontId="10" type="noConversion"/>
  </si>
  <si>
    <t>Hotel &amp; Resort REIT</t>
  </si>
  <si>
    <t>DOMINION ENERGY INC</t>
  </si>
  <si>
    <t>First Trust Preferred Securities and Income ETF</t>
  </si>
  <si>
    <t>VanEck Vectors Preferred Securities ex Financials ETF</t>
  </si>
  <si>
    <t>Global X U.S. Preferred ETF</t>
  </si>
  <si>
    <t>ANGL US</t>
    <phoneticPr fontId="10" type="noConversion"/>
  </si>
  <si>
    <t>ICVT US</t>
    <phoneticPr fontId="10" type="noConversion"/>
  </si>
  <si>
    <t>합계</t>
    <phoneticPr fontId="10" type="noConversion"/>
  </si>
  <si>
    <t>종목명</t>
  </si>
  <si>
    <t>USD</t>
  </si>
  <si>
    <t>Vaneck Fallen Angel High Yield</t>
  </si>
  <si>
    <t>HYG US EQUITY</t>
  </si>
  <si>
    <t>HYHG US EQUITY</t>
  </si>
  <si>
    <t>HYS US EQUITY</t>
  </si>
  <si>
    <t>ANGL US EQUITY</t>
    <phoneticPr fontId="10" type="noConversion"/>
  </si>
  <si>
    <t>CCY</t>
  </si>
  <si>
    <t>일자</t>
  </si>
  <si>
    <t>펀드</t>
  </si>
  <si>
    <t>펀드명</t>
  </si>
  <si>
    <t>자산구분</t>
  </si>
  <si>
    <t>종목코드</t>
  </si>
  <si>
    <t>발행일</t>
  </si>
  <si>
    <t>만기일</t>
  </si>
  <si>
    <t>액면(수량)</t>
  </si>
  <si>
    <t>취득가(장부평가)</t>
  </si>
  <si>
    <t>평가금액</t>
  </si>
  <si>
    <t>평가손익</t>
  </si>
  <si>
    <t>당일평가손익</t>
  </si>
  <si>
    <t>미수이자</t>
  </si>
  <si>
    <t>당일미수이자</t>
  </si>
  <si>
    <t>상환손익</t>
  </si>
  <si>
    <t>취득단가</t>
  </si>
  <si>
    <t>평가단가</t>
  </si>
  <si>
    <t>순자산비</t>
  </si>
  <si>
    <t>매입수익율</t>
  </si>
  <si>
    <t>시장수익율</t>
  </si>
  <si>
    <t>Ticker</t>
  </si>
  <si>
    <t>유가증권종류</t>
  </si>
  <si>
    <t>표준코드</t>
  </si>
  <si>
    <t>협회코드</t>
  </si>
  <si>
    <t>업종</t>
  </si>
  <si>
    <t>거래국가</t>
  </si>
  <si>
    <t>신용등급</t>
  </si>
  <si>
    <t>최초거래일</t>
  </si>
  <si>
    <t>최초중개기관</t>
  </si>
  <si>
    <t>장부가(결산전)</t>
  </si>
  <si>
    <t>평가손익(결산전)</t>
  </si>
  <si>
    <t>표면이율</t>
  </si>
  <si>
    <t>종가환율</t>
  </si>
  <si>
    <t>발행국가</t>
  </si>
  <si>
    <t>외화기준취득가</t>
  </si>
  <si>
    <t>상대종목</t>
  </si>
  <si>
    <t>미래에셋글로벌인컴증권모투자신탁(채권혼합)</t>
  </si>
  <si>
    <t>10: 주식</t>
  </si>
  <si>
    <t>AU000000ARF6</t>
  </si>
  <si>
    <t>AUD</t>
  </si>
  <si>
    <t>ARF AU EQUITY</t>
  </si>
  <si>
    <t>Unclassified</t>
  </si>
  <si>
    <t>호주</t>
  </si>
  <si>
    <t>AU000000CIP0</t>
  </si>
  <si>
    <t>Centuria Industrial REIT</t>
  </si>
  <si>
    <t>CIP AU EQUITY</t>
  </si>
  <si>
    <t>AU000000CLW0</t>
  </si>
  <si>
    <t>CHARTER HALL LONG WALE REIT</t>
  </si>
  <si>
    <t>CLW AU EQUITY</t>
  </si>
  <si>
    <t>AU000000CMW8</t>
  </si>
  <si>
    <t>Cromwell Property Group</t>
  </si>
  <si>
    <t>CMW AU EQUITY</t>
  </si>
  <si>
    <t>AU000000FMG4</t>
  </si>
  <si>
    <t>Fortescue Metals Group Ltd</t>
  </si>
  <si>
    <t>FMG AU EQUITY</t>
  </si>
  <si>
    <t>AU000000GOZ8</t>
  </si>
  <si>
    <t>Growthpoint Properties Australia Ltd</t>
  </si>
  <si>
    <t>GOZ AU EQUITY</t>
  </si>
  <si>
    <t>AU000000RIO1</t>
  </si>
  <si>
    <t>Rio Tinto Ltd</t>
  </si>
  <si>
    <t>RIO AU EQUITY</t>
  </si>
  <si>
    <t>영국</t>
  </si>
  <si>
    <t>AU000000S320</t>
  </si>
  <si>
    <t>South32 Ltd</t>
  </si>
  <si>
    <t>S32 AU EQUITY</t>
  </si>
  <si>
    <t>AU000000SSM2</t>
  </si>
  <si>
    <t>SSM AU EQUITY</t>
  </si>
  <si>
    <t>AU000000WBC1</t>
  </si>
  <si>
    <t>Westpac Banking Corp</t>
  </si>
  <si>
    <t>WBC AU EQUITY</t>
  </si>
  <si>
    <t>AU0000030645</t>
  </si>
  <si>
    <t>CHARTER HALL EDUCATION TRUST</t>
  </si>
  <si>
    <t>CQE AU EQUITY</t>
  </si>
  <si>
    <t>BMG162521014</t>
  </si>
  <si>
    <t>미국</t>
  </si>
  <si>
    <t>캐나다</t>
  </si>
  <si>
    <t>BMG668971101</t>
  </si>
  <si>
    <t>NWS Holdings Ltd</t>
  </si>
  <si>
    <t>HKD</t>
  </si>
  <si>
    <t>659 HK EQUITY</t>
  </si>
  <si>
    <t>홍콩</t>
  </si>
  <si>
    <t>BMG9880L1028</t>
  </si>
  <si>
    <t>1052 HK EQUITY</t>
  </si>
  <si>
    <t>CA1125851040</t>
  </si>
  <si>
    <t>BAM US EQUITY</t>
  </si>
  <si>
    <t>CA3874371147</t>
  </si>
  <si>
    <t>Granite Real Estate Investment Trust</t>
  </si>
  <si>
    <t>CAD</t>
  </si>
  <si>
    <t>GRT-U CN EQUITY</t>
  </si>
  <si>
    <t>CA4039254079</t>
  </si>
  <si>
    <t>H&amp;R Real Estate Investment Trust</t>
  </si>
  <si>
    <t>HR-U CN EQUITY</t>
  </si>
  <si>
    <t>CA6330671034</t>
  </si>
  <si>
    <t>National Bank of Canada</t>
  </si>
  <si>
    <t>CA6671851021</t>
  </si>
  <si>
    <t>Northview Apartment Real Estate Investment Trust</t>
  </si>
  <si>
    <t>NVU-U CN EQUITY</t>
  </si>
  <si>
    <t>CA7800871021</t>
  </si>
  <si>
    <t>Royal Bank of Canada</t>
  </si>
  <si>
    <t>CH0011075394</t>
  </si>
  <si>
    <t>Zurich Insurance Group AG</t>
  </si>
  <si>
    <t>CHF</t>
  </si>
  <si>
    <t>ZURN SW EQUITY</t>
  </si>
  <si>
    <t>스위스</t>
  </si>
  <si>
    <t>CH0012138605</t>
  </si>
  <si>
    <t>Adecco Group AG</t>
  </si>
  <si>
    <t>ADEN SW EQUITY</t>
  </si>
  <si>
    <t>CH0012214059</t>
  </si>
  <si>
    <t>LafargeHolcim Ltd</t>
  </si>
  <si>
    <t>LHN SW EQUITY</t>
  </si>
  <si>
    <t>CH0024608827</t>
  </si>
  <si>
    <t>CH0038863350</t>
  </si>
  <si>
    <t>Nestle SA</t>
  </si>
  <si>
    <t>NESN SW EQUITY</t>
  </si>
  <si>
    <t>CNE1000004L9</t>
  </si>
  <si>
    <t>Weichai Power Co Ltd</t>
  </si>
  <si>
    <t>2338 HK EQUITY</t>
  </si>
  <si>
    <t>중국</t>
  </si>
  <si>
    <t>DE0005552004</t>
  </si>
  <si>
    <t>Deutsche Post AG</t>
  </si>
  <si>
    <t>EUR</t>
  </si>
  <si>
    <t>DPW GR EQUITY</t>
  </si>
  <si>
    <t>독일</t>
  </si>
  <si>
    <t>DE0005785802</t>
  </si>
  <si>
    <t>Fresenius Medical Care AG &amp; Co KGaA</t>
  </si>
  <si>
    <t>FME GR EQUITY</t>
  </si>
  <si>
    <t>DE0006062144</t>
  </si>
  <si>
    <t>Covestro AG</t>
  </si>
  <si>
    <t>1COV GR EQUITY</t>
  </si>
  <si>
    <t>DE000A0LD2U1</t>
  </si>
  <si>
    <t>alstria office REIT-AG</t>
  </si>
  <si>
    <t>AOX GR EQUITY</t>
  </si>
  <si>
    <t>DK0010274414</t>
  </si>
  <si>
    <t>Danske Bank A/S</t>
  </si>
  <si>
    <t>DKK</t>
  </si>
  <si>
    <t>DANSKE DC EQUITY</t>
  </si>
  <si>
    <t>ES0144580Y14</t>
  </si>
  <si>
    <t>Iberdrola SA</t>
  </si>
  <si>
    <t>IBE SM EQUITY</t>
  </si>
  <si>
    <t>ES0173516115</t>
  </si>
  <si>
    <t>Repsol SA</t>
  </si>
  <si>
    <t>REP SM EQUITY</t>
  </si>
  <si>
    <t>ES0178430E18</t>
  </si>
  <si>
    <t>Telefonica SA</t>
  </si>
  <si>
    <t>TEF SM EQUITY</t>
  </si>
  <si>
    <t>FI0009005987</t>
  </si>
  <si>
    <t>UPM-Kymmene Oyj</t>
  </si>
  <si>
    <t>UPM FH EQUITY</t>
  </si>
  <si>
    <t>FR0000045072</t>
  </si>
  <si>
    <t>Credit Agricole SA</t>
  </si>
  <si>
    <t>ACA FP EQUITY</t>
  </si>
  <si>
    <t>프랑스</t>
  </si>
  <si>
    <t>FR0000120644</t>
  </si>
  <si>
    <t>Danone SA</t>
  </si>
  <si>
    <t>BN FP EQUITY</t>
  </si>
  <si>
    <t>FR0000130577</t>
  </si>
  <si>
    <t>Publicis Groupe SA</t>
  </si>
  <si>
    <t>PUB FP EQUITY</t>
  </si>
  <si>
    <t>FR0000131906</t>
  </si>
  <si>
    <t>Renault SA</t>
  </si>
  <si>
    <t>RNO FP EQUITY</t>
  </si>
  <si>
    <t>GB0002162385</t>
  </si>
  <si>
    <t>Aviva PLC</t>
  </si>
  <si>
    <t>GBP</t>
  </si>
  <si>
    <t>AV/ LN EQUITY</t>
  </si>
  <si>
    <t>GB0002634946</t>
  </si>
  <si>
    <t>BAE Systems PLC</t>
  </si>
  <si>
    <t>GB0002875804</t>
  </si>
  <si>
    <t>British American Tobacco PLC</t>
  </si>
  <si>
    <t>GB0006825383</t>
  </si>
  <si>
    <t>Persimmon PLC</t>
  </si>
  <si>
    <t>PSN LN EQUITY</t>
  </si>
  <si>
    <t>GB0007188757</t>
  </si>
  <si>
    <t>Rio Tinto PLC</t>
  </si>
  <si>
    <t>RIO LN EQUITY</t>
  </si>
  <si>
    <t>GB0007980591</t>
  </si>
  <si>
    <t>BP PLC</t>
  </si>
  <si>
    <t>BP/ LN EQUITY</t>
  </si>
  <si>
    <t>GB0008782301</t>
  </si>
  <si>
    <t>Taylor Wimpey PLC</t>
  </si>
  <si>
    <t>TW/ LN EQUITY</t>
  </si>
  <si>
    <t>GB00B03MLX29</t>
  </si>
  <si>
    <t>Royal Dutch Shell PLC</t>
  </si>
  <si>
    <t>네덜란드</t>
  </si>
  <si>
    <t>GB00B188SR50</t>
  </si>
  <si>
    <t>건지 섬</t>
  </si>
  <si>
    <t>GB00B1YW4409</t>
  </si>
  <si>
    <t>GB00B4WFW713</t>
  </si>
  <si>
    <t>LondonMetric Property PLC</t>
  </si>
  <si>
    <t>LMP LN EQUITY</t>
  </si>
  <si>
    <t>GB00B5ZN1N88</t>
  </si>
  <si>
    <t>Segro PLC</t>
  </si>
  <si>
    <t>SGRO LN EQUITY</t>
  </si>
  <si>
    <t>GB00B8460Z43</t>
  </si>
  <si>
    <t>GCP Student Living PLC</t>
  </si>
  <si>
    <t>DIGS LN EQUITY</t>
  </si>
  <si>
    <t>GB00BDCPN049</t>
  </si>
  <si>
    <t>Coca-Cola European Partners PLC</t>
  </si>
  <si>
    <t>CCEP US EQUITY</t>
  </si>
  <si>
    <t>GB00BG49KP99</t>
  </si>
  <si>
    <t>Tritax Big Box REIT PLC</t>
  </si>
  <si>
    <t>BBOX LN EQUITY</t>
  </si>
  <si>
    <t>GB00BJLP1Y77</t>
  </si>
  <si>
    <t>Hicl Infrastructure PLC</t>
  </si>
  <si>
    <t>GB00BVGBWW93</t>
  </si>
  <si>
    <t>Assura PLC</t>
  </si>
  <si>
    <t>AGR LN EQUITY</t>
  </si>
  <si>
    <t>GG00BV54HY67</t>
  </si>
  <si>
    <t>SEQI LN EQUITY</t>
  </si>
  <si>
    <t>HK0011000095</t>
  </si>
  <si>
    <t>Hang Seng Bank Ltd</t>
  </si>
  <si>
    <t>11 HK EQUITY</t>
  </si>
  <si>
    <t>HK0435036626</t>
  </si>
  <si>
    <t>Sunlight Real Estate Investment Trust</t>
  </si>
  <si>
    <t>435 HK EQUITY</t>
  </si>
  <si>
    <t>HK0823032773</t>
  </si>
  <si>
    <t>Link REIT</t>
  </si>
  <si>
    <t>823 HK EQUITY</t>
  </si>
  <si>
    <t>IE00B8KQN827</t>
  </si>
  <si>
    <t>Eaton Corp PLC</t>
  </si>
  <si>
    <t>IE00BBR67J55</t>
  </si>
  <si>
    <t>Green REIT plc</t>
  </si>
  <si>
    <t>GRN ID EQUITY</t>
  </si>
  <si>
    <t>아일랜드</t>
  </si>
  <si>
    <t>IE00BJ34P519</t>
  </si>
  <si>
    <t>Irish Residential Properties REIT PLC</t>
  </si>
  <si>
    <t>IT0003128367</t>
  </si>
  <si>
    <t>Enel SpA</t>
  </si>
  <si>
    <t>ENEL IM EQUITY</t>
  </si>
  <si>
    <t>JE00BF5FX167</t>
  </si>
  <si>
    <t>3IN LN EQUITY</t>
  </si>
  <si>
    <t>저지 섬</t>
  </si>
  <si>
    <t>JP3041770003</t>
  </si>
  <si>
    <t>Premier Investment Corp</t>
  </si>
  <si>
    <t>JPY</t>
  </si>
  <si>
    <t>8956 JP EQUITY</t>
  </si>
  <si>
    <t>일본</t>
  </si>
  <si>
    <t>JP3046470005</t>
  </si>
  <si>
    <t>Mori Hills REIT Investment Corp</t>
  </si>
  <si>
    <t>3234 JP EQUITY</t>
  </si>
  <si>
    <t>JP3047480003</t>
  </si>
  <si>
    <t>Kenedix Residential Next Investment Corp</t>
  </si>
  <si>
    <t>3278 JP EQUITY</t>
  </si>
  <si>
    <t>JP3047640002</t>
  </si>
  <si>
    <t>One REIT Inc</t>
  </si>
  <si>
    <t>3290 JP EQUITY</t>
  </si>
  <si>
    <t>JP3047750009</t>
  </si>
  <si>
    <t>NIPPON REIT Investment Corp</t>
  </si>
  <si>
    <t>3296 JP EQUITY</t>
  </si>
  <si>
    <t>JP3047830009</t>
  </si>
  <si>
    <t>Tosei Reit Investment Corp</t>
  </si>
  <si>
    <t>3451 JP EQUITY</t>
  </si>
  <si>
    <t>JP3047910009</t>
  </si>
  <si>
    <t>Health Care &amp; Medical Investment Corp</t>
  </si>
  <si>
    <t>3455 JP EQUITY</t>
  </si>
  <si>
    <t>JP3047960004</t>
  </si>
  <si>
    <t>Samty Residential Investment Corp</t>
  </si>
  <si>
    <t>3459 JP EQUITY</t>
  </si>
  <si>
    <t>JP3048680007</t>
  </si>
  <si>
    <t>CRE Logistics REIT Inc</t>
  </si>
  <si>
    <t>3487 JP EQUITY</t>
  </si>
  <si>
    <t>JP3143600009</t>
  </si>
  <si>
    <t>ITOCHU Corp</t>
  </si>
  <si>
    <t>8001 JP EQUITY</t>
  </si>
  <si>
    <t>JP3190000004</t>
  </si>
  <si>
    <t>Obayashi Corp</t>
  </si>
  <si>
    <t>1802 JP EQUITY</t>
  </si>
  <si>
    <t>JP3404600003</t>
  </si>
  <si>
    <t>Sumitomo Corp</t>
  </si>
  <si>
    <t>8053 JP EQUITY</t>
  </si>
  <si>
    <t>JP3571400005</t>
  </si>
  <si>
    <t>Tokyo Electron Ltd</t>
  </si>
  <si>
    <t>8035 JP EQUITY</t>
  </si>
  <si>
    <t>JP3633400001</t>
  </si>
  <si>
    <t>Toyota Motor Corp</t>
  </si>
  <si>
    <t>7203 JP EQUITY</t>
  </si>
  <si>
    <t>JP3672400003</t>
  </si>
  <si>
    <t>Nissan Motor Co Ltd</t>
  </si>
  <si>
    <t>7201 JP EQUITY</t>
  </si>
  <si>
    <t>JP3735400008</t>
  </si>
  <si>
    <t>Nippon Telegraph &amp; Telephone Corp</t>
  </si>
  <si>
    <t>9432 JP EQUITY</t>
  </si>
  <si>
    <t>JP3830800003</t>
  </si>
  <si>
    <t>Bridgestone Corp</t>
  </si>
  <si>
    <t>5108 JP EQUITY</t>
  </si>
  <si>
    <t>JP3877600001</t>
  </si>
  <si>
    <t>Marubeni Corp</t>
  </si>
  <si>
    <t>8002 JP EQUITY</t>
  </si>
  <si>
    <t>JP3900000005</t>
  </si>
  <si>
    <t>Mitsubishi Heavy Industries Ltd</t>
  </si>
  <si>
    <t>7011 JP EQUITY</t>
  </si>
  <si>
    <t>JP3942400007</t>
  </si>
  <si>
    <t>Astellas Pharma Inc</t>
  </si>
  <si>
    <t>4503 JP EQUITY</t>
  </si>
  <si>
    <t>JP3942800008</t>
  </si>
  <si>
    <t>Yamaha Motor Co Ltd</t>
  </si>
  <si>
    <t>7272 JP EQUITY</t>
  </si>
  <si>
    <t>삼성전자</t>
  </si>
  <si>
    <t>KRW</t>
  </si>
  <si>
    <t>005930 KS EQUITY</t>
  </si>
  <si>
    <t>KOSPI</t>
  </si>
  <si>
    <t>KR7005930003</t>
  </si>
  <si>
    <t>한국</t>
  </si>
  <si>
    <t>이리츠코크렙</t>
  </si>
  <si>
    <t>088260 KS EQUITY</t>
  </si>
  <si>
    <t>KR7088260005</t>
  </si>
  <si>
    <t>70: 수익증권</t>
  </si>
  <si>
    <t>KR7088980008</t>
  </si>
  <si>
    <t>맥쿼리인프라</t>
  </si>
  <si>
    <t>맵스리얼티1</t>
  </si>
  <si>
    <t>094800 KS EQUITY</t>
  </si>
  <si>
    <t>KR7094800000</t>
  </si>
  <si>
    <t>신한알파리츠</t>
  </si>
  <si>
    <t>KR7293940003</t>
  </si>
  <si>
    <t>롯데위탁관리부동산투자회사</t>
  </si>
  <si>
    <t>330590 KR EQUITY</t>
  </si>
  <si>
    <t>KR7330590001</t>
  </si>
  <si>
    <t>KYG960071028</t>
  </si>
  <si>
    <t>WH Group Ltd</t>
  </si>
  <si>
    <t>288 HK EQUITY</t>
  </si>
  <si>
    <t>MXCFFI0U0002</t>
  </si>
  <si>
    <t>Macquarie Mexico Real Estate Management SA de CV</t>
  </si>
  <si>
    <t>MXN</t>
  </si>
  <si>
    <t>FIBRAMQ MM EQUITY</t>
  </si>
  <si>
    <t>멕시코</t>
  </si>
  <si>
    <t>NL0009434992</t>
  </si>
  <si>
    <t>LyondellBasell Industries NV</t>
  </si>
  <si>
    <t>NL0012365084</t>
  </si>
  <si>
    <t>NO0010031479</t>
  </si>
  <si>
    <t>DNB ASA</t>
  </si>
  <si>
    <t>NOK</t>
  </si>
  <si>
    <t>DNB NO EQUITY</t>
  </si>
  <si>
    <t>NZKPGE0001S9</t>
  </si>
  <si>
    <t>Kiwi Property Group Ltd</t>
  </si>
  <si>
    <t>NZD</t>
  </si>
  <si>
    <t>KPG NZ EQUITY</t>
  </si>
  <si>
    <t>PA1436583006</t>
  </si>
  <si>
    <t>Carnival Corp</t>
  </si>
  <si>
    <t>CCL US EQUITY</t>
  </si>
  <si>
    <t>SE0000115446</t>
  </si>
  <si>
    <t>Volvo AB</t>
  </si>
  <si>
    <t>SEK</t>
  </si>
  <si>
    <t>VOLVB SS EQUITY</t>
  </si>
  <si>
    <t>SE0000242455</t>
  </si>
  <si>
    <t>Swedbank AB</t>
  </si>
  <si>
    <t>SWEDA SS EQUITY</t>
  </si>
  <si>
    <t>SE0000667891</t>
  </si>
  <si>
    <t>Sandvik AB</t>
  </si>
  <si>
    <t>SAND SS EQUITY</t>
  </si>
  <si>
    <t>SE0011166628</t>
  </si>
  <si>
    <t>Atlas Copco AB</t>
  </si>
  <si>
    <t>ATCOB SS EQUITY</t>
  </si>
  <si>
    <t>SG1AB8000006</t>
  </si>
  <si>
    <t>IREIT Global</t>
  </si>
  <si>
    <t>SGD</t>
  </si>
  <si>
    <t>IREIT SP EQUITY</t>
  </si>
  <si>
    <t>싱가포르</t>
  </si>
  <si>
    <t>SG1AF6000009</t>
  </si>
  <si>
    <t>Keppel DC REIT</t>
  </si>
  <si>
    <t>KDCREIT SP EQUITY</t>
  </si>
  <si>
    <t>SG1CI1000004</t>
  </si>
  <si>
    <t>Manulife US Real Estate Investment Trust</t>
  </si>
  <si>
    <t>MUST SP EQUITY</t>
  </si>
  <si>
    <t>SG1L01001701</t>
  </si>
  <si>
    <t>DBS Group Holdings Ltd</t>
  </si>
  <si>
    <t>DBS SP EQUITY</t>
  </si>
  <si>
    <t>SG1O3391213A</t>
  </si>
  <si>
    <t>Fortune Real Estate Investment Trust</t>
  </si>
  <si>
    <t>778 HK EQUITY</t>
  </si>
  <si>
    <t>SG1O33912138</t>
  </si>
  <si>
    <t>SG1T08929278</t>
  </si>
  <si>
    <t>Ascott Residence Trust</t>
  </si>
  <si>
    <t>ART SP EQUITY</t>
  </si>
  <si>
    <t>SG1U25933169</t>
  </si>
  <si>
    <t>CapitaLand Retail China Trust</t>
  </si>
  <si>
    <t>CRCT SP EQUITY</t>
  </si>
  <si>
    <t>US0028241000</t>
  </si>
  <si>
    <t>Abbott Laboratories</t>
  </si>
  <si>
    <t>ABT US EQUITY</t>
  </si>
  <si>
    <t>US0185811082</t>
  </si>
  <si>
    <t>Alliance Data Systems Corp</t>
  </si>
  <si>
    <t>ADS US EQUITY</t>
  </si>
  <si>
    <t>US03768E1055</t>
  </si>
  <si>
    <t>Apollo Global Management Inc</t>
  </si>
  <si>
    <t>US0556453035</t>
  </si>
  <si>
    <t>BRT Apartments Corp</t>
  </si>
  <si>
    <t>BRT US EQUITY</t>
  </si>
  <si>
    <t>US09260D1072</t>
  </si>
  <si>
    <t>Blackstone Group Inc/The</t>
  </si>
  <si>
    <t>US1101221083</t>
  </si>
  <si>
    <t>Bristol-Myers Squibb Co</t>
  </si>
  <si>
    <t>BMY US EQUITY</t>
  </si>
  <si>
    <t>US11135F1012</t>
  </si>
  <si>
    <t>Broadcom Inc</t>
  </si>
  <si>
    <t>AVGO US EQUITY</t>
  </si>
  <si>
    <t>US1264081035</t>
  </si>
  <si>
    <t>CSX Corp</t>
  </si>
  <si>
    <t>CSX US EQUITY</t>
  </si>
  <si>
    <t>US14309L1026</t>
  </si>
  <si>
    <t>US1729674242</t>
  </si>
  <si>
    <t>Citigroup Inc</t>
  </si>
  <si>
    <t>C US EQUITY</t>
  </si>
  <si>
    <t>US1890541097</t>
  </si>
  <si>
    <t>Clorox Co/The</t>
  </si>
  <si>
    <t>CLX US EQUITY</t>
  </si>
  <si>
    <t>US1912161007</t>
  </si>
  <si>
    <t>Coca-Cola Co/The</t>
  </si>
  <si>
    <t>KO US EQUITY</t>
  </si>
  <si>
    <t>US21870U5020</t>
  </si>
  <si>
    <t>CorEnergy Infrastructure Trust Inc</t>
  </si>
  <si>
    <t>US2600031080</t>
  </si>
  <si>
    <t>Dover Corp</t>
  </si>
  <si>
    <t>DOV US EQUITY</t>
  </si>
  <si>
    <t>US26884U1097</t>
  </si>
  <si>
    <t>EPR Properties</t>
  </si>
  <si>
    <t>US27616P1030</t>
  </si>
  <si>
    <t>Easterly Government Properties Inc</t>
  </si>
  <si>
    <t>DEA US EQUITY</t>
  </si>
  <si>
    <t>US3167731005</t>
  </si>
  <si>
    <t>Fifth Third Bancorp</t>
  </si>
  <si>
    <t>FITB US EQUITY</t>
  </si>
  <si>
    <t>80: ETF</t>
  </si>
  <si>
    <t>US33739E1082</t>
  </si>
  <si>
    <t>US3765361080</t>
  </si>
  <si>
    <t>Gladstone Commercial Corp</t>
  </si>
  <si>
    <t>GOOD US EQUITY</t>
  </si>
  <si>
    <t>US37954Y6573</t>
  </si>
  <si>
    <t>Global X US Preferred ETF</t>
  </si>
  <si>
    <t>PFFD US EQUITY</t>
  </si>
  <si>
    <t>US4385161066</t>
  </si>
  <si>
    <t>Honeywell International Inc</t>
  </si>
  <si>
    <t>HON US EQUITY</t>
  </si>
  <si>
    <t>US4581401001</t>
  </si>
  <si>
    <t>Intel Corp</t>
  </si>
  <si>
    <t>US4592001014</t>
  </si>
  <si>
    <t>International Business Machines Corp</t>
  </si>
  <si>
    <t>US4601461035</t>
  </si>
  <si>
    <t>International Paper Co</t>
  </si>
  <si>
    <t>US4642885135</t>
  </si>
  <si>
    <t>iShares iBoxx High Yield Corporate Bond ETF</t>
  </si>
  <si>
    <t>US46435G1022</t>
  </si>
  <si>
    <t>iShares Convertible Bond ETF</t>
  </si>
  <si>
    <t>US4781601046</t>
  </si>
  <si>
    <t>Johnson &amp; Johnson</t>
  </si>
  <si>
    <t>JNJ US EQUITY</t>
  </si>
  <si>
    <t>US4824801009</t>
  </si>
  <si>
    <t>KLA Corp</t>
  </si>
  <si>
    <t>US49446R1095</t>
  </si>
  <si>
    <t>Kimco Realty Corp</t>
  </si>
  <si>
    <t>KIM US EQUITY</t>
  </si>
  <si>
    <t>US5002551043</t>
  </si>
  <si>
    <t>Kohl's Corp</t>
  </si>
  <si>
    <t>US5218652049</t>
  </si>
  <si>
    <t>Lear Corp</t>
  </si>
  <si>
    <t>LEA US EQUITY</t>
  </si>
  <si>
    <t>US53223X1072</t>
  </si>
  <si>
    <t>Life Storage Inc</t>
  </si>
  <si>
    <t>LSI US EQUITY</t>
  </si>
  <si>
    <t>US5324571083</t>
  </si>
  <si>
    <t>Eli Lilly &amp; Co</t>
  </si>
  <si>
    <t>LLY US EQUITY</t>
  </si>
  <si>
    <t>US55616P1049</t>
  </si>
  <si>
    <t>Macy's Inc</t>
  </si>
  <si>
    <t>US58933Y1055</t>
  </si>
  <si>
    <t>Merck &amp; Co Inc</t>
  </si>
  <si>
    <t>MRK US EQUITY</t>
  </si>
  <si>
    <t>US6174464486</t>
  </si>
  <si>
    <t>Morgan Stanley</t>
  </si>
  <si>
    <t>US63633D1046</t>
  </si>
  <si>
    <t>National Health Investors Inc</t>
  </si>
  <si>
    <t>US64110D1046</t>
  </si>
  <si>
    <t>NetApp Inc</t>
  </si>
  <si>
    <t>NTAP US EQUITY</t>
  </si>
  <si>
    <t>US6819361006</t>
  </si>
  <si>
    <t>Omega Healthcare Investors Inc</t>
  </si>
  <si>
    <t>OHI US EQUITY</t>
  </si>
  <si>
    <t>US68389X1054</t>
  </si>
  <si>
    <t>Oracle Corp</t>
  </si>
  <si>
    <t>ORCL US EQUITY</t>
  </si>
  <si>
    <t>US7010941042</t>
  </si>
  <si>
    <t>Parker-Hannifin Corp</t>
  </si>
  <si>
    <t>PH US EQUITY</t>
  </si>
  <si>
    <t>US7170811035</t>
  </si>
  <si>
    <t>Pfizer Inc</t>
  </si>
  <si>
    <t>PFE US EQUITY</t>
  </si>
  <si>
    <t>US72201R7834</t>
  </si>
  <si>
    <t>PIMCO 0-5 Year High Yield Corporate Bond Index Exchange-Traded Fund</t>
  </si>
  <si>
    <t>US7427181091</t>
  </si>
  <si>
    <t>Procter &amp; Gamble Co/The</t>
  </si>
  <si>
    <t>PG US EQUITY</t>
  </si>
  <si>
    <t>US74348A5415</t>
  </si>
  <si>
    <t>ProShares High Yield-Interest Rate Hedged ETF</t>
  </si>
  <si>
    <t>US78464A3591</t>
  </si>
  <si>
    <t>SPDR Bloomberg Barclays Convertible Securities ETF</t>
  </si>
  <si>
    <t>US78573L1061</t>
  </si>
  <si>
    <t>Sabra Health Care REIT Inc</t>
  </si>
  <si>
    <t>SBRA US EQUITY</t>
  </si>
  <si>
    <t>US84860W3007</t>
  </si>
  <si>
    <t>Spirit Realty Capital Inc</t>
  </si>
  <si>
    <t>SRC US EQUITY</t>
  </si>
  <si>
    <t>US85254J1025</t>
  </si>
  <si>
    <t>STAG Industrial Inc</t>
  </si>
  <si>
    <t>STAG US EQUITY</t>
  </si>
  <si>
    <t>US8621211007</t>
  </si>
  <si>
    <t>STORE Capital Corp</t>
  </si>
  <si>
    <t>STOR US EQUITY</t>
  </si>
  <si>
    <t>US8718291078</t>
  </si>
  <si>
    <t>Sysco Corp</t>
  </si>
  <si>
    <t>SYY US EQUITY</t>
  </si>
  <si>
    <t>US8760301072</t>
  </si>
  <si>
    <t>Tapestry Inc</t>
  </si>
  <si>
    <t>US87612E106A</t>
  </si>
  <si>
    <t>Target Corp</t>
  </si>
  <si>
    <t>TGT US EQUITY</t>
  </si>
  <si>
    <t>US87612E1064</t>
  </si>
  <si>
    <t>US9024941034</t>
  </si>
  <si>
    <t>Tyson Foods Inc</t>
  </si>
  <si>
    <t>TSN US EQUITY</t>
  </si>
  <si>
    <t>US92189F4292</t>
  </si>
  <si>
    <t>PFXF US EQUITY</t>
  </si>
  <si>
    <t>US92339V1008</t>
  </si>
  <si>
    <t>VEREIT Inc</t>
  </si>
  <si>
    <t>VER US EQUITY</t>
  </si>
  <si>
    <t>US92343V1044</t>
  </si>
  <si>
    <t>Verizon Communications Inc</t>
  </si>
  <si>
    <t>US92936U1097</t>
  </si>
  <si>
    <t>WP Carey Inc</t>
  </si>
  <si>
    <t>WPC US EQUITY</t>
  </si>
  <si>
    <t>US9314271084</t>
  </si>
  <si>
    <t>Walgreens Boots Alliance Inc</t>
  </si>
  <si>
    <t>WBA US EQUITY</t>
  </si>
  <si>
    <t>US9581021055</t>
  </si>
  <si>
    <t>Western Digital Corp</t>
  </si>
  <si>
    <t>WDC US EQUITY</t>
  </si>
  <si>
    <t>KRYU31484116</t>
  </si>
  <si>
    <t>미래에셋배당프리미엄증권자(주식혼합)C-F</t>
  </si>
  <si>
    <t>KRZ501745856</t>
  </si>
  <si>
    <t>KR5225A89050</t>
  </si>
  <si>
    <t>KRYU3153661A</t>
  </si>
  <si>
    <t>미래에셋차이나배당프리미엄증권자투자신탁1호(주식혼합)종류F</t>
  </si>
  <si>
    <t>KRZ501931269</t>
  </si>
  <si>
    <t>KR5301AW3954</t>
  </si>
  <si>
    <t>기존수량</t>
    <phoneticPr fontId="10" type="noConversion"/>
  </si>
  <si>
    <t>신규수량</t>
    <phoneticPr fontId="10" type="noConversion"/>
  </si>
  <si>
    <t>크레딧</t>
    <phoneticPr fontId="10" type="noConversion"/>
  </si>
  <si>
    <t>전환사채</t>
    <phoneticPr fontId="10" type="noConversion"/>
  </si>
  <si>
    <t>INPP LN Equity</t>
  </si>
  <si>
    <t>HICL LN Equity</t>
  </si>
  <si>
    <t>BIP US Equity</t>
  </si>
  <si>
    <t>D US EQUITY</t>
  </si>
  <si>
    <t>088980 KS Equity</t>
  </si>
  <si>
    <t>BX US EQUITY</t>
    <phoneticPr fontId="10" type="noConversion"/>
  </si>
  <si>
    <t>PGHN SW EQUITY</t>
    <phoneticPr fontId="10" type="noConversion"/>
  </si>
  <si>
    <t>APO US EQUITY</t>
    <phoneticPr fontId="10" type="noConversion"/>
  </si>
  <si>
    <t>III LN EQUITY</t>
    <phoneticPr fontId="10" type="noConversion"/>
  </si>
  <si>
    <t>CG US EQUITY</t>
    <phoneticPr fontId="10" type="noConversion"/>
  </si>
  <si>
    <t>SG1S03926213</t>
  </si>
  <si>
    <t>SK</t>
  </si>
  <si>
    <t>293940 KS EQUITY</t>
  </si>
  <si>
    <t>신규비중</t>
    <phoneticPr fontId="10" type="noConversion"/>
  </si>
  <si>
    <t>AT&amp;T Inc</t>
  </si>
  <si>
    <t>Walt Disney Co/The</t>
  </si>
  <si>
    <t>SoftBank Group Corp</t>
  </si>
  <si>
    <t>Home Depot Inc/The</t>
  </si>
  <si>
    <t>McDonald's Corp</t>
  </si>
  <si>
    <t>MC FP Equity</t>
  </si>
  <si>
    <t>LVMH Moet Hennessy Louis Vuitton SE</t>
  </si>
  <si>
    <t>NIKE Inc</t>
  </si>
  <si>
    <t>Starbucks Corp</t>
  </si>
  <si>
    <t>Lowe's Cos Inc</t>
  </si>
  <si>
    <t>Sony Corp</t>
  </si>
  <si>
    <t>TJX Cos Inc/The</t>
  </si>
  <si>
    <t>adidas AG</t>
  </si>
  <si>
    <t>EL FP Equity</t>
  </si>
  <si>
    <t>EssilorLuxottica SA</t>
  </si>
  <si>
    <t>Dollar General Corp</t>
  </si>
  <si>
    <t>KER FP Equity</t>
  </si>
  <si>
    <t>Kering SA</t>
  </si>
  <si>
    <t>Ross Stores Inc</t>
  </si>
  <si>
    <t>PepsiCo Inc</t>
  </si>
  <si>
    <t>Walmart Inc</t>
  </si>
  <si>
    <t>Philip Morris International Inc</t>
  </si>
  <si>
    <t>Diageo PLC</t>
  </si>
  <si>
    <t>UNA NA Equity</t>
  </si>
  <si>
    <t>Unilever NV</t>
  </si>
  <si>
    <t>BATS LN Equity</t>
  </si>
  <si>
    <t>Mondelez International Inc</t>
  </si>
  <si>
    <t>OR FP Equity</t>
  </si>
  <si>
    <t>L'Oreal SA</t>
  </si>
  <si>
    <t>ULVR LN Equity</t>
  </si>
  <si>
    <t>Unilever PLC</t>
  </si>
  <si>
    <t>Colgate-Palmolive Co</t>
  </si>
  <si>
    <t>Exxon Mobil Corp</t>
  </si>
  <si>
    <t>Chevron Corp</t>
  </si>
  <si>
    <t>BP/ LN Equity</t>
  </si>
  <si>
    <t>RDSA LN Equity</t>
  </si>
  <si>
    <t>FP FP Equity</t>
  </si>
  <si>
    <t>TOTAL SA</t>
  </si>
  <si>
    <t>Bank of America Corp</t>
  </si>
  <si>
    <t>Wells Fargo &amp; Co</t>
  </si>
  <si>
    <t>HSBA LN Equity</t>
  </si>
  <si>
    <t>HSBC Holdings PLC</t>
  </si>
  <si>
    <t>Allianz SE</t>
  </si>
  <si>
    <t>Commonwealth Bank of Australia</t>
  </si>
  <si>
    <t>American Express Co</t>
  </si>
  <si>
    <t>CME Group Inc</t>
  </si>
  <si>
    <t>Bank of Nova Scotia/The</t>
  </si>
  <si>
    <t>Chubb Ltd</t>
  </si>
  <si>
    <t>PNC Financial Services Group Inc/The</t>
  </si>
  <si>
    <t>S&amp;P Global Inc</t>
  </si>
  <si>
    <t>BlackRock Inc</t>
  </si>
  <si>
    <t>UnitedHealth Group Inc</t>
  </si>
  <si>
    <t>Roche Holding AG</t>
  </si>
  <si>
    <t>Novartis AG</t>
  </si>
  <si>
    <t>Medtronic PLC</t>
  </si>
  <si>
    <t>Boeing Co/The</t>
  </si>
  <si>
    <t>Union Pacific Corp</t>
  </si>
  <si>
    <t>3M Co</t>
  </si>
  <si>
    <t>Lockheed Martin Corp</t>
  </si>
  <si>
    <t>Siemens AG</t>
  </si>
  <si>
    <t>United Parcel Service Inc</t>
  </si>
  <si>
    <t>AIR FP Equity</t>
  </si>
  <si>
    <t>Airbus SE</t>
  </si>
  <si>
    <t>Caterpillar Inc</t>
  </si>
  <si>
    <t>Canadian National Railway Co</t>
  </si>
  <si>
    <t>Northrop Grumman Corp</t>
  </si>
  <si>
    <t>Raytheon Co</t>
  </si>
  <si>
    <t>DG FP Equity</t>
  </si>
  <si>
    <t>Vinci SA</t>
  </si>
  <si>
    <t>Illinois Tool Works Inc</t>
  </si>
  <si>
    <t>SU FP Equity</t>
  </si>
  <si>
    <t>Schneider Electric SE</t>
  </si>
  <si>
    <t>SAF FP Equity</t>
  </si>
  <si>
    <t>Safran SA</t>
  </si>
  <si>
    <t>Apple Inc</t>
  </si>
  <si>
    <t>Microsoft Corp</t>
  </si>
  <si>
    <t>Visa Inc</t>
  </si>
  <si>
    <t>Mastercard Inc</t>
  </si>
  <si>
    <t>2330 TT Equity</t>
  </si>
  <si>
    <t>TSMC</t>
  </si>
  <si>
    <t>Samsung Electronics Co Ltd</t>
  </si>
  <si>
    <t>Cisco Systems Inc</t>
  </si>
  <si>
    <t>Accenture PLC</t>
  </si>
  <si>
    <t>BHP Group Ltd</t>
  </si>
  <si>
    <t>AI FP Equity</t>
  </si>
  <si>
    <t>Air Liquide SA</t>
  </si>
  <si>
    <t>DuPont de Nemours Inc</t>
  </si>
  <si>
    <t>Ecolab Inc</t>
  </si>
  <si>
    <t>Sherwin-Williams Co/The</t>
  </si>
  <si>
    <t>Air Products &amp; Chemicals Inc</t>
  </si>
  <si>
    <t>Shin-Etsu Chemical Co Ltd</t>
  </si>
  <si>
    <t>VALE3 BS Equity</t>
  </si>
  <si>
    <t>Vale SA</t>
  </si>
  <si>
    <t>GLEN LN Equity</t>
  </si>
  <si>
    <t>PPG Industries Inc</t>
  </si>
  <si>
    <t>ENEL IM Equity</t>
  </si>
  <si>
    <t>Hong Kong &amp; China Gas Co Ltd</t>
  </si>
  <si>
    <t>주식</t>
    <phoneticPr fontId="10" type="noConversion"/>
  </si>
  <si>
    <t>DIS US EQUITY</t>
  </si>
  <si>
    <t>HD US EQUITY</t>
  </si>
  <si>
    <t>MCD US EQUITY</t>
  </si>
  <si>
    <t>NKE US EQUITY</t>
  </si>
  <si>
    <t>LOW US EQUITY</t>
  </si>
  <si>
    <t>TJX US EQUITY</t>
  </si>
  <si>
    <t>DG US EQUITY</t>
  </si>
  <si>
    <t>WMT US EQUITY</t>
  </si>
  <si>
    <t>PM US EQUITY</t>
  </si>
  <si>
    <t>CL US EQUITY</t>
  </si>
  <si>
    <t>XOM US EQUITY</t>
  </si>
  <si>
    <t>BAC US EQUITY</t>
  </si>
  <si>
    <t>WFC US EQUITY</t>
  </si>
  <si>
    <t>AXP US EQUITY</t>
  </si>
  <si>
    <t>CB US EQUITY</t>
  </si>
  <si>
    <t>PNC US EQUITY</t>
  </si>
  <si>
    <t>SPGI US EQUITY</t>
  </si>
  <si>
    <t>BLK US EQUITY</t>
  </si>
  <si>
    <t>UNH US EQUITY</t>
  </si>
  <si>
    <t>MDT US EQUITY</t>
  </si>
  <si>
    <t>BA US EQUITY</t>
  </si>
  <si>
    <t>UNP US EQUITY</t>
  </si>
  <si>
    <t>MMM US EQUITY</t>
  </si>
  <si>
    <t>LMT US EQUITY</t>
  </si>
  <si>
    <t>UPS US EQUITY</t>
  </si>
  <si>
    <t>CAT US EQUITY</t>
  </si>
  <si>
    <t>NOC US EQUITY</t>
  </si>
  <si>
    <t>RTN US EQUITY</t>
  </si>
  <si>
    <t>ITW US EQUITY</t>
  </si>
  <si>
    <t>V US EQUITY</t>
  </si>
  <si>
    <t>MA US EQUITY</t>
  </si>
  <si>
    <t>ACN US EQUITY</t>
  </si>
  <si>
    <t>DD US EQUITY</t>
  </si>
  <si>
    <t>ECL US EQUITY</t>
  </si>
  <si>
    <t>SHW US EQUITY</t>
  </si>
  <si>
    <t>APD US EQUITY</t>
  </si>
  <si>
    <t>PPG US EQUITY</t>
  </si>
  <si>
    <t>SBUX US EQUITY</t>
  </si>
  <si>
    <t>ROST US EQUITY</t>
  </si>
  <si>
    <t>PEP US EQUITY</t>
  </si>
  <si>
    <t>MDLZ US EQUITY</t>
  </si>
  <si>
    <t>CME US EQUITY</t>
  </si>
  <si>
    <t>AAPL US EQUITY</t>
  </si>
  <si>
    <t>MSFT US EQUITY</t>
  </si>
  <si>
    <t>CSCO US EQUITY</t>
  </si>
  <si>
    <t>BNS CN EQUITY</t>
  </si>
  <si>
    <t>CNR CN EQUITY</t>
  </si>
  <si>
    <t>CBA AU EQUITY</t>
  </si>
  <si>
    <t>BHP AU EQUITY</t>
  </si>
  <si>
    <t>ADS GR EQUITY</t>
  </si>
  <si>
    <t>ALV GR EQUITY</t>
  </si>
  <si>
    <t>SIE GR EQUITY</t>
  </si>
  <si>
    <t>ROG SW EQUITY</t>
  </si>
  <si>
    <t>NOVN SW EQUITY</t>
  </si>
  <si>
    <t>9984 JP EQUITY</t>
  </si>
  <si>
    <t>6758 JP EQUITY</t>
  </si>
  <si>
    <t>4063 JP EQUITY</t>
  </si>
  <si>
    <t>US00206R1023</t>
  </si>
  <si>
    <t>US2546871060</t>
  </si>
  <si>
    <t>JP3436100006</t>
  </si>
  <si>
    <t>US4370761029</t>
  </si>
  <si>
    <t>US5801351017</t>
  </si>
  <si>
    <t>FR0000121014</t>
  </si>
  <si>
    <t>US6541061031</t>
  </si>
  <si>
    <t>US8552441094</t>
  </si>
  <si>
    <t>US5486611073</t>
  </si>
  <si>
    <t>JP3435000009</t>
  </si>
  <si>
    <t>US8725401090</t>
  </si>
  <si>
    <t>DE000A1EWWW0</t>
  </si>
  <si>
    <t>FR0000121667</t>
  </si>
  <si>
    <t>US2566771059</t>
  </si>
  <si>
    <t>FR0000121485</t>
  </si>
  <si>
    <t>US7782961038</t>
  </si>
  <si>
    <t>US7134481081</t>
  </si>
  <si>
    <t>US9311421039</t>
  </si>
  <si>
    <t>US7181721090</t>
  </si>
  <si>
    <t>GB0002374006</t>
  </si>
  <si>
    <t>NL0000388619</t>
  </si>
  <si>
    <t>US6092071058</t>
  </si>
  <si>
    <t>FR0000120321</t>
  </si>
  <si>
    <t>GB00B10RZP78</t>
  </si>
  <si>
    <t>US1941621039</t>
  </si>
  <si>
    <t>US30231G1022</t>
  </si>
  <si>
    <t>US1667641005</t>
  </si>
  <si>
    <t>FR0000120271</t>
  </si>
  <si>
    <t>US0605051046</t>
  </si>
  <si>
    <t>US9497461015</t>
  </si>
  <si>
    <t>GB0005405286</t>
  </si>
  <si>
    <t>DE0008404005</t>
  </si>
  <si>
    <t>AU000000CBA7</t>
  </si>
  <si>
    <t>US0258161092</t>
  </si>
  <si>
    <t>US12572Q1058</t>
  </si>
  <si>
    <t>CA0641491075</t>
  </si>
  <si>
    <t>CH0044328745</t>
  </si>
  <si>
    <t>US6934751057</t>
  </si>
  <si>
    <t>US78409V1044</t>
  </si>
  <si>
    <t>US09247X1019</t>
  </si>
  <si>
    <t>US91324P1021</t>
  </si>
  <si>
    <t>CH0012032048</t>
  </si>
  <si>
    <t>CH0012005267</t>
  </si>
  <si>
    <t>IE00BTN1Y115</t>
  </si>
  <si>
    <t>US0970231058</t>
  </si>
  <si>
    <t>US9078181081</t>
  </si>
  <si>
    <t>US88579Y1010</t>
  </si>
  <si>
    <t>US5398301094</t>
  </si>
  <si>
    <t>DE0007236101</t>
  </si>
  <si>
    <t>US9113121068</t>
  </si>
  <si>
    <t>NL0000235190</t>
  </si>
  <si>
    <t>US1491231015</t>
  </si>
  <si>
    <t>CA1363751027</t>
  </si>
  <si>
    <t>US6668071029</t>
  </si>
  <si>
    <t>US7551115071</t>
  </si>
  <si>
    <t>FR0000125486</t>
  </si>
  <si>
    <t>US4523081093</t>
  </si>
  <si>
    <t>FR0000121972</t>
  </si>
  <si>
    <t>FR0000073272</t>
  </si>
  <si>
    <t>US0378331005</t>
  </si>
  <si>
    <t>US5949181045</t>
  </si>
  <si>
    <t>US92826C8394</t>
  </si>
  <si>
    <t>US57636Q1040</t>
  </si>
  <si>
    <t>TW0002330008</t>
  </si>
  <si>
    <t>US17275R1023</t>
  </si>
  <si>
    <t>IE00B4BNMY34</t>
  </si>
  <si>
    <t>AU000000BHP4</t>
  </si>
  <si>
    <t>FR0000120073</t>
  </si>
  <si>
    <t>US26614N1028</t>
  </si>
  <si>
    <t>US2788651006</t>
  </si>
  <si>
    <t>US8243481061</t>
  </si>
  <si>
    <t>US0091581068</t>
  </si>
  <si>
    <t>JP3371200001</t>
  </si>
  <si>
    <t>BRVALEACNOR0</t>
  </si>
  <si>
    <t>JE00B4T3BW64</t>
  </si>
  <si>
    <t>US6935061076</t>
  </si>
  <si>
    <t>HK0003000038</t>
  </si>
  <si>
    <t>US92189F4375</t>
  </si>
  <si>
    <t>US25746U1097</t>
  </si>
  <si>
    <t>MAPLETREE LOGISTICS TRUST</t>
  </si>
  <si>
    <t>US</t>
  </si>
  <si>
    <t>GS</t>
  </si>
  <si>
    <t>GBp</t>
  </si>
  <si>
    <t>GB</t>
  </si>
  <si>
    <t>JE</t>
  </si>
  <si>
    <t>CA</t>
  </si>
  <si>
    <t>AU</t>
  </si>
  <si>
    <t>HK</t>
  </si>
  <si>
    <t>SZ</t>
  </si>
  <si>
    <t>SI</t>
  </si>
  <si>
    <t>NZ</t>
  </si>
  <si>
    <t>NE</t>
  </si>
  <si>
    <t>MX</t>
  </si>
  <si>
    <t>JN</t>
  </si>
  <si>
    <t>IR</t>
  </si>
  <si>
    <t>GE</t>
  </si>
  <si>
    <t>FR</t>
  </si>
  <si>
    <t>TA</t>
  </si>
  <si>
    <t>TWD</t>
  </si>
  <si>
    <t>BZ</t>
  </si>
  <si>
    <t>BRL</t>
  </si>
  <si>
    <t>SP</t>
  </si>
  <si>
    <t>IT</t>
  </si>
  <si>
    <t>NO</t>
  </si>
  <si>
    <t>DE</t>
  </si>
  <si>
    <t>SW</t>
  </si>
  <si>
    <t>CH</t>
  </si>
  <si>
    <t>FI</t>
  </si>
  <si>
    <t>PX_LAST</t>
  </si>
  <si>
    <t>CRNCY_ADJ_PX_LAST","EQY_FUND_CRNCY","KRW</t>
  </si>
  <si>
    <t>B1VZ486</t>
  </si>
  <si>
    <t>ARCX</t>
  </si>
  <si>
    <t>B4521S3</t>
  </si>
  <si>
    <t>B97CB19</t>
  </si>
  <si>
    <t>BATS</t>
  </si>
  <si>
    <t>BZ6C532</t>
  </si>
  <si>
    <t>B3Z44V6</t>
  </si>
  <si>
    <t>BYZFXF3</t>
  </si>
  <si>
    <t>B90VK61</t>
  </si>
  <si>
    <t>BZ0WZ61</t>
  </si>
  <si>
    <t>BZ6C5X2</t>
  </si>
  <si>
    <t>B188SR5</t>
  </si>
  <si>
    <t>XLON</t>
  </si>
  <si>
    <t>BV54HY6</t>
  </si>
  <si>
    <t>BJLP1Y7</t>
  </si>
  <si>
    <t>BF5FX16</t>
  </si>
  <si>
    <t>B2NHY98</t>
  </si>
  <si>
    <t>XNYS</t>
  </si>
  <si>
    <t>2542049</t>
  </si>
  <si>
    <t>B04KLG8</t>
  </si>
  <si>
    <t>XASX</t>
  </si>
  <si>
    <t>B10S8B7</t>
  </si>
  <si>
    <t>XKRX</t>
  </si>
  <si>
    <t>6398787</t>
  </si>
  <si>
    <t>XHKG</t>
  </si>
  <si>
    <t>BKF2SL7</t>
  </si>
  <si>
    <t>B119QG0</t>
  </si>
  <si>
    <t>XVTX</t>
  </si>
  <si>
    <t>BKRLVD5</t>
  </si>
  <si>
    <t>B1YW440</t>
  </si>
  <si>
    <t>B7NGS09</t>
  </si>
  <si>
    <t>XNGS</t>
  </si>
  <si>
    <t>BSKRKJ5</t>
  </si>
  <si>
    <t>BYVVTJ1</t>
  </si>
  <si>
    <t>B826YT8</t>
  </si>
  <si>
    <t>2918479</t>
  </si>
  <si>
    <t>B5NLBP6</t>
  </si>
  <si>
    <t>2626125</t>
  </si>
  <si>
    <t>2043274</t>
  </si>
  <si>
    <t>B64BRQ5</t>
  </si>
  <si>
    <t>BVSS693</t>
  </si>
  <si>
    <t>2068512</t>
  </si>
  <si>
    <t>2491594</t>
  </si>
  <si>
    <t>BHHZBZ8</t>
  </si>
  <si>
    <t>BZ4BVL1</t>
  </si>
  <si>
    <t>BDCSFJ6</t>
  </si>
  <si>
    <t>B8XXZP1</t>
  </si>
  <si>
    <t>B0D6P43</t>
  </si>
  <si>
    <t>XSES</t>
  </si>
  <si>
    <t>BPYCTY3</t>
  </si>
  <si>
    <t>BYV9SY3</t>
  </si>
  <si>
    <t>B10SSL7</t>
  </si>
  <si>
    <t>B1HL3P8</t>
  </si>
  <si>
    <t>BTDY2M7</t>
  </si>
  <si>
    <t>XNZE</t>
  </si>
  <si>
    <t>BZBY737</t>
  </si>
  <si>
    <t>XAMS</t>
  </si>
  <si>
    <t>B80RZK1</t>
  </si>
  <si>
    <t>XMEX</t>
  </si>
  <si>
    <t>6543800</t>
  </si>
  <si>
    <t>XTKS</t>
  </si>
  <si>
    <t>BSKPSK6</t>
  </si>
  <si>
    <t>BLC7414</t>
  </si>
  <si>
    <t>BYRVCJ6</t>
  </si>
  <si>
    <t>BVVFD01</t>
  </si>
  <si>
    <t>BFXZ9X2</t>
  </si>
  <si>
    <t>B1GF9P3</t>
  </si>
  <si>
    <t>BDGTL31</t>
  </si>
  <si>
    <t>B76BZX3</t>
  </si>
  <si>
    <t>BBR67J5</t>
  </si>
  <si>
    <t>XDUB</t>
  </si>
  <si>
    <t>BJ34P51</t>
  </si>
  <si>
    <t>B1KR438</t>
  </si>
  <si>
    <t>B0PB4M7</t>
  </si>
  <si>
    <t>B1VP947</t>
  </si>
  <si>
    <t>XETR</t>
  </si>
  <si>
    <t>BGM8DW6</t>
  </si>
  <si>
    <t>XTSE</t>
  </si>
  <si>
    <t>B9GS088</t>
  </si>
  <si>
    <t>BYZGBB8</t>
  </si>
  <si>
    <t>B4WFW71</t>
  </si>
  <si>
    <t>BVGBWW9</t>
  </si>
  <si>
    <t>B5ZN1N8</t>
  </si>
  <si>
    <t>BG49KP9</t>
  </si>
  <si>
    <t>B8460Z4</t>
  </si>
  <si>
    <t>B1Y9BC8</t>
  </si>
  <si>
    <t>BDB46J2</t>
  </si>
  <si>
    <t>B99K263</t>
  </si>
  <si>
    <t>BD31FD8</t>
  </si>
  <si>
    <t>6225476</t>
  </si>
  <si>
    <t>BHJVMY0</t>
  </si>
  <si>
    <t>BFMDHV1</t>
  </si>
  <si>
    <t>B1VZ9T2</t>
  </si>
  <si>
    <t>BG0WBV5</t>
  </si>
  <si>
    <t>BT9Q186</t>
  </si>
  <si>
    <t>B5T50H7</t>
  </si>
  <si>
    <t>2831811</t>
  </si>
  <si>
    <t>2090571</t>
  </si>
  <si>
    <t>2270726</t>
  </si>
  <si>
    <t>6770620</t>
  </si>
  <si>
    <t>2434209</t>
  </si>
  <si>
    <t>6900643</t>
  </si>
  <si>
    <t>2550707</t>
  </si>
  <si>
    <t>4061412</t>
  </si>
  <si>
    <t>XPAR</t>
  </si>
  <si>
    <t>2640147</t>
  </si>
  <si>
    <t>2842255</t>
  </si>
  <si>
    <t>2536763</t>
  </si>
  <si>
    <t>6821506</t>
  </si>
  <si>
    <t>2989301</t>
  </si>
  <si>
    <t>2259101</t>
  </si>
  <si>
    <t>4031976</t>
  </si>
  <si>
    <t>7212477</t>
  </si>
  <si>
    <t>B5B1S13</t>
  </si>
  <si>
    <t>5505072</t>
  </si>
  <si>
    <t>2746711</t>
  </si>
  <si>
    <t>7123870</t>
  </si>
  <si>
    <t>2681511</t>
  </si>
  <si>
    <t>2936921</t>
  </si>
  <si>
    <t>B2PKRQ3</t>
  </si>
  <si>
    <t>0237400</t>
  </si>
  <si>
    <t>B1527V7</t>
  </si>
  <si>
    <t>0287580</t>
  </si>
  <si>
    <t>B8CKK03</t>
  </si>
  <si>
    <t>4057808</t>
  </si>
  <si>
    <t>B10RZP7</t>
  </si>
  <si>
    <t>2209106</t>
  </si>
  <si>
    <t>2326618</t>
  </si>
  <si>
    <t>2838555</t>
  </si>
  <si>
    <t>0798059</t>
  </si>
  <si>
    <t>B03MLX2</t>
  </si>
  <si>
    <t>B15C557</t>
  </si>
  <si>
    <t>2295677</t>
  </si>
  <si>
    <t>2649100</t>
  </si>
  <si>
    <t>2297907</t>
  </si>
  <si>
    <t>0540528</t>
  </si>
  <si>
    <t>2754383</t>
  </si>
  <si>
    <t>5231485</t>
  </si>
  <si>
    <t>6215035</t>
  </si>
  <si>
    <t>2026082</t>
  </si>
  <si>
    <t>2965839</t>
  </si>
  <si>
    <t>2076281</t>
  </si>
  <si>
    <t>B3BQMF6</t>
  </si>
  <si>
    <t>6076146</t>
  </si>
  <si>
    <t>2692665</t>
  </si>
  <si>
    <t>BYV2325</t>
  </si>
  <si>
    <t>5983816</t>
  </si>
  <si>
    <t>2262314</t>
  </si>
  <si>
    <t>2494504</t>
  </si>
  <si>
    <t>2475833</t>
  </si>
  <si>
    <t>2917766</t>
  </si>
  <si>
    <t>2778844</t>
  </si>
  <si>
    <t>7110388</t>
  </si>
  <si>
    <t>2684703</t>
  </si>
  <si>
    <t>7103065</t>
  </si>
  <si>
    <t>2002305</t>
  </si>
  <si>
    <t>BTN1Y11</t>
  </si>
  <si>
    <t>2108601</t>
  </si>
  <si>
    <t>2020459</t>
  </si>
  <si>
    <t>2914734</t>
  </si>
  <si>
    <t>2595708</t>
  </si>
  <si>
    <t>2522096</t>
  </si>
  <si>
    <t>5727973</t>
  </si>
  <si>
    <t>2517382</t>
  </si>
  <si>
    <t>4012250</t>
  </si>
  <si>
    <t>2180201</t>
  </si>
  <si>
    <t>2180632</t>
  </si>
  <si>
    <t>2648806</t>
  </si>
  <si>
    <t>2758051</t>
  </si>
  <si>
    <t>2160753</t>
  </si>
  <si>
    <t>B1XH026</t>
  </si>
  <si>
    <t>2457552</t>
  </si>
  <si>
    <t>4834108</t>
  </si>
  <si>
    <t>B058TZ6</t>
  </si>
  <si>
    <t>2046251</t>
  </si>
  <si>
    <t>2588173</t>
  </si>
  <si>
    <t>B2PZN04</t>
  </si>
  <si>
    <t>B121557</t>
  </si>
  <si>
    <t>6889106</t>
  </si>
  <si>
    <t>XTAI</t>
  </si>
  <si>
    <t>2463247</t>
  </si>
  <si>
    <t>6771720</t>
  </si>
  <si>
    <t>2198163</t>
  </si>
  <si>
    <t>2661568</t>
  </si>
  <si>
    <t>2005973</t>
  </si>
  <si>
    <t>B4BNMY3</t>
  </si>
  <si>
    <t>6144690</t>
  </si>
  <si>
    <t>B1YXBJ7</t>
  </si>
  <si>
    <t>0718875</t>
  </si>
  <si>
    <t>BK0VN47</t>
  </si>
  <si>
    <t>2304227</t>
  </si>
  <si>
    <t>2804211</t>
  </si>
  <si>
    <t>2011602</t>
  </si>
  <si>
    <t>6804585</t>
  </si>
  <si>
    <t>2196286</t>
  </si>
  <si>
    <t>BVMF</t>
  </si>
  <si>
    <t>B4T3BW6</t>
  </si>
  <si>
    <t>2698470</t>
  </si>
  <si>
    <t>B288C92</t>
  </si>
  <si>
    <t>XMAD</t>
  </si>
  <si>
    <t>7144569</t>
  </si>
  <si>
    <t>MTAA</t>
  </si>
  <si>
    <t>6436557</t>
  </si>
  <si>
    <t>2077303</t>
  </si>
  <si>
    <t>0263494</t>
  </si>
  <si>
    <t>B8KQN82</t>
  </si>
  <si>
    <t>B3SPXZ3</t>
  </si>
  <si>
    <t>2465254</t>
  </si>
  <si>
    <t>2480138</t>
  </si>
  <si>
    <t>2496113</t>
  </si>
  <si>
    <t>2345022</t>
  </si>
  <si>
    <t>BF09HX3</t>
  </si>
  <si>
    <t>6467803</t>
  </si>
  <si>
    <t>6858946</t>
  </si>
  <si>
    <t>6569464</t>
  </si>
  <si>
    <t>2704407</t>
  </si>
  <si>
    <t>6985383</t>
  </si>
  <si>
    <t>5732524</t>
  </si>
  <si>
    <t>6641373</t>
  </si>
  <si>
    <t>4380429</t>
  </si>
  <si>
    <t>0878230</t>
  </si>
  <si>
    <t>6985264</t>
  </si>
  <si>
    <t>4712798</t>
  </si>
  <si>
    <t>6132101</t>
  </si>
  <si>
    <t>0682538</t>
  </si>
  <si>
    <t>6642860</t>
  </si>
  <si>
    <t>B570P91</t>
  </si>
  <si>
    <t>2523044</t>
  </si>
  <si>
    <t>BTN1Y44</t>
  </si>
  <si>
    <t>BLLHKZ1</t>
  </si>
  <si>
    <t>2909730</t>
  </si>
  <si>
    <t>BYQQ3P5</t>
  </si>
  <si>
    <t>2868165</t>
  </si>
  <si>
    <t>B1Y9TB3</t>
  </si>
  <si>
    <t>2204026</t>
  </si>
  <si>
    <t>2206657</t>
  </si>
  <si>
    <t>5669354</t>
  </si>
  <si>
    <t>2336747</t>
  </si>
  <si>
    <t>4263304</t>
  </si>
  <si>
    <t>XOSL</t>
  </si>
  <si>
    <t>0216238</t>
  </si>
  <si>
    <t>6175203</t>
  </si>
  <si>
    <t>7262610</t>
  </si>
  <si>
    <t>4588825</t>
  </si>
  <si>
    <t>XCSE</t>
  </si>
  <si>
    <t>6408374</t>
  </si>
  <si>
    <t>4846523</t>
  </si>
  <si>
    <t>XSTO</t>
  </si>
  <si>
    <t>2126335</t>
  </si>
  <si>
    <t>2516152</t>
  </si>
  <si>
    <t>5129074</t>
  </si>
  <si>
    <t>B1QH830</t>
  </si>
  <si>
    <t>6568353</t>
  </si>
  <si>
    <t>6597067</t>
  </si>
  <si>
    <t>4617859</t>
  </si>
  <si>
    <t>6656407</t>
  </si>
  <si>
    <t>2671501</t>
  </si>
  <si>
    <t>6743956</t>
  </si>
  <si>
    <t>BD97BS7</t>
  </si>
  <si>
    <t>B1VQ252</t>
  </si>
  <si>
    <t>7110720</t>
  </si>
  <si>
    <t>2278407</t>
  </si>
  <si>
    <t>2954699</t>
  </si>
  <si>
    <t>BDZ78H9</t>
  </si>
  <si>
    <t>2762030</t>
  </si>
  <si>
    <t>2630643</t>
  </si>
  <si>
    <t>6895675</t>
  </si>
  <si>
    <t>6220103</t>
  </si>
  <si>
    <t>BWSW5D9</t>
  </si>
  <si>
    <t>7110753</t>
  </si>
  <si>
    <t>BYTBWY9</t>
  </si>
  <si>
    <t>6086253</t>
  </si>
  <si>
    <t>5051252</t>
  </si>
  <si>
    <t>XHEL</t>
  </si>
  <si>
    <t>Enbridge Inc</t>
  </si>
  <si>
    <t>941 HK EQUITY</t>
  </si>
  <si>
    <t>ARES CAPITAL CORP</t>
  </si>
  <si>
    <t>NextEra Energy Inc</t>
  </si>
  <si>
    <t>TERP US EQUITY</t>
  </si>
  <si>
    <t>WMB US EQUITY</t>
  </si>
  <si>
    <t>Williams Cos Inc/The</t>
  </si>
  <si>
    <t>매매수량</t>
    <phoneticPr fontId="10" type="noConversion"/>
  </si>
  <si>
    <t>Glencore PLC</t>
    <phoneticPr fontId="10" type="noConversion"/>
  </si>
  <si>
    <t>GBR</t>
    <phoneticPr fontId="10" type="noConversion"/>
  </si>
  <si>
    <t>GBP</t>
    <phoneticPr fontId="10" type="noConversion"/>
  </si>
  <si>
    <t>Name</t>
    <phoneticPr fontId="33" type="noConversion"/>
  </si>
  <si>
    <t>변경전</t>
    <phoneticPr fontId="33" type="noConversion"/>
  </si>
  <si>
    <t>변경후</t>
    <phoneticPr fontId="33" type="noConversion"/>
  </si>
  <si>
    <t>비중</t>
    <phoneticPr fontId="33" type="noConversion"/>
  </si>
  <si>
    <t>인프라
비중</t>
    <phoneticPr fontId="33" type="noConversion"/>
  </si>
  <si>
    <t>dvd</t>
    <phoneticPr fontId="33" type="noConversion"/>
  </si>
  <si>
    <t>인프라비중</t>
    <phoneticPr fontId="33" type="noConversion"/>
  </si>
  <si>
    <t>Southern Company</t>
  </si>
  <si>
    <t>합계</t>
  </si>
  <si>
    <t>KraneShares MSCI One Belt One Road</t>
    <phoneticPr fontId="10" type="noConversion"/>
  </si>
  <si>
    <t>U</t>
    <phoneticPr fontId="10" type="noConversion"/>
  </si>
  <si>
    <t>U</t>
    <phoneticPr fontId="10" type="noConversion"/>
  </si>
  <si>
    <t>D</t>
    <phoneticPr fontId="10" type="noConversion"/>
  </si>
  <si>
    <t>U</t>
    <phoneticPr fontId="10" type="noConversion"/>
  </si>
  <si>
    <t>D</t>
    <phoneticPr fontId="10" type="noConversion"/>
  </si>
  <si>
    <t>-</t>
    <phoneticPr fontId="10" type="noConversion"/>
  </si>
  <si>
    <t>U</t>
    <phoneticPr fontId="10" type="noConversion"/>
  </si>
  <si>
    <t>D</t>
    <phoneticPr fontId="10" type="noConversion"/>
  </si>
  <si>
    <t>U</t>
    <phoneticPr fontId="10" type="noConversion"/>
  </si>
  <si>
    <t>단기모멘텀</t>
    <phoneticPr fontId="10" type="noConversion"/>
  </si>
  <si>
    <t>1Y모멘텀</t>
    <phoneticPr fontId="10" type="noConversion"/>
  </si>
  <si>
    <t>장기</t>
    <phoneticPr fontId="10" type="noConversion"/>
  </si>
  <si>
    <t>단기</t>
    <phoneticPr fontId="10" type="noConversion"/>
  </si>
  <si>
    <t>Volatility Based</t>
    <phoneticPr fontId="10" type="noConversion"/>
  </si>
  <si>
    <t>Others</t>
    <phoneticPr fontId="10" type="noConversion"/>
  </si>
  <si>
    <t>KraneShares MSCI One Belt One Road Index ETF</t>
  </si>
  <si>
    <t>ARES MANAGEM- A</t>
  </si>
  <si>
    <t>CARLYLE GROUP IN</t>
  </si>
  <si>
    <t>KKR &amp; CO INC</t>
  </si>
  <si>
    <t>BLACKSTONE GRO-A</t>
  </si>
  <si>
    <t>APOLLO GLOBAL MA</t>
  </si>
  <si>
    <t>Oseania</t>
    <phoneticPr fontId="10" type="noConversion"/>
  </si>
  <si>
    <t>Date</t>
    <phoneticPr fontId="10" type="noConversion"/>
  </si>
  <si>
    <t>Portfolio Name</t>
    <phoneticPr fontId="10" type="noConversion"/>
  </si>
  <si>
    <t>Security ID</t>
    <phoneticPr fontId="10" type="noConversion"/>
  </si>
  <si>
    <t>Fixed Weight</t>
    <phoneticPr fontId="10" type="noConversion"/>
  </si>
  <si>
    <t>533700_INFRA</t>
    <phoneticPr fontId="10" type="noConversion"/>
  </si>
  <si>
    <t>OBOR US Equity</t>
  </si>
  <si>
    <t>T US Equity</t>
  </si>
  <si>
    <t>SO US Equity</t>
  </si>
  <si>
    <t>NEE US Equity</t>
  </si>
  <si>
    <t>IBDSF US EQUITY</t>
  </si>
  <si>
    <t>ENB US Equity</t>
  </si>
  <si>
    <t>533700_Weight</t>
    <phoneticPr fontId="10" type="noConversion"/>
  </si>
  <si>
    <t>533700_REIT</t>
    <phoneticPr fontId="10" type="noConversion"/>
  </si>
  <si>
    <t>IIPR US Equity</t>
  </si>
  <si>
    <t>EPRT US Equity</t>
  </si>
  <si>
    <t>HIW US Equity</t>
  </si>
  <si>
    <t>DOC US Equity</t>
  </si>
  <si>
    <t>OPI US Equity</t>
  </si>
  <si>
    <t>WRE US Equity</t>
  </si>
  <si>
    <t>MNR US Equity</t>
  </si>
  <si>
    <t>ILPT US Equity</t>
  </si>
  <si>
    <t>3471 JP Equity</t>
  </si>
  <si>
    <t>3283 JP Equity</t>
  </si>
  <si>
    <t>8967 JP Equity</t>
  </si>
  <si>
    <t>8952 JP Equity</t>
  </si>
  <si>
    <t>3281 JP Equity</t>
  </si>
  <si>
    <t>8986 JP Equity</t>
  </si>
  <si>
    <t>8984 JP Equity</t>
  </si>
  <si>
    <t>3309 JP Equity</t>
  </si>
  <si>
    <t>3226 JP Equity</t>
  </si>
  <si>
    <t>3481 JP Equity</t>
  </si>
  <si>
    <t>SASSR SP Equity</t>
  </si>
  <si>
    <t>CT SP Equity</t>
  </si>
  <si>
    <t>FCT SP Equity</t>
  </si>
  <si>
    <t>BWP AU Equity</t>
  </si>
  <si>
    <t>DIR-U CN Equity</t>
  </si>
  <si>
    <t>CRR-U CN Equity</t>
  </si>
  <si>
    <t>NWH-U CN Equity</t>
  </si>
  <si>
    <t>DANHOS13 MM Equity</t>
  </si>
  <si>
    <t>GMT NZ Equity</t>
  </si>
  <si>
    <t>AXRB MK Equity</t>
  </si>
  <si>
    <t>ASLI LN Equity</t>
  </si>
  <si>
    <t>DLN LN Equity</t>
  </si>
  <si>
    <t>IGBREIT MK Equity</t>
  </si>
  <si>
    <t>FIBRAPL MM Equity</t>
  </si>
  <si>
    <t>CSH LN Equity</t>
  </si>
  <si>
    <t>533700_HY</t>
    <phoneticPr fontId="10" type="noConversion"/>
  </si>
  <si>
    <t>ANGL US Equity</t>
    <phoneticPr fontId="10" type="noConversion"/>
  </si>
  <si>
    <t>FPE US EQUITY</t>
    <phoneticPr fontId="10" type="noConversion"/>
  </si>
  <si>
    <t>PFXF US EQUITY</t>
    <phoneticPr fontId="10" type="noConversion"/>
  </si>
  <si>
    <t>PFFD US EQUITY</t>
    <phoneticPr fontId="10" type="noConversion"/>
  </si>
  <si>
    <t>EPRF US EQUITY</t>
    <phoneticPr fontId="10" type="noConversion"/>
  </si>
  <si>
    <t>533700_PREF</t>
    <phoneticPr fontId="10" type="noConversion"/>
  </si>
  <si>
    <t>533700_CB</t>
    <phoneticPr fontId="10" type="noConversion"/>
  </si>
  <si>
    <t>ICVT US Equity</t>
    <phoneticPr fontId="10" type="noConversion"/>
  </si>
  <si>
    <t>CWB US EQUITY</t>
    <phoneticPr fontId="10" type="noConversion"/>
  </si>
  <si>
    <t>533700_PEF</t>
    <phoneticPr fontId="10" type="noConversion"/>
  </si>
  <si>
    <t>ARES US EQUITY</t>
    <phoneticPr fontId="10" type="noConversion"/>
  </si>
  <si>
    <t>KKR US EQUITY</t>
    <phoneticPr fontId="10" type="noConversion"/>
  </si>
  <si>
    <t>FSK US EQUITY</t>
    <phoneticPr fontId="10" type="noConversion"/>
  </si>
  <si>
    <t>ARCC US EQUITY</t>
    <phoneticPr fontId="10" type="noConversion"/>
  </si>
  <si>
    <t>기존</t>
  </si>
  <si>
    <t>변경</t>
  </si>
  <si>
    <t>India</t>
  </si>
  <si>
    <t>Denmark</t>
  </si>
  <si>
    <t>Security ID</t>
  </si>
  <si>
    <t>Arena REIT</t>
  </si>
  <si>
    <t>AU000000CQR9</t>
  </si>
  <si>
    <t>CQR AU EQUITY</t>
  </si>
  <si>
    <t>AU000000SCP9</t>
  </si>
  <si>
    <t>SCP AU EQUITY</t>
  </si>
  <si>
    <t>CA11275Q1072</t>
  </si>
  <si>
    <t>BIPC US EQUITY</t>
  </si>
  <si>
    <t>CA1363851017</t>
  </si>
  <si>
    <t>Canadian Natural Resources Ltd</t>
  </si>
  <si>
    <t>CNQ CN EQUITY</t>
  </si>
  <si>
    <t>CA1999101001</t>
  </si>
  <si>
    <t>CUF-U CN EQUITY</t>
  </si>
  <si>
    <t>ENB US EQUITY</t>
  </si>
  <si>
    <t>CA29250N1050</t>
  </si>
  <si>
    <t>Suncor Energy Inc</t>
  </si>
  <si>
    <t>SU CN EQUITY</t>
  </si>
  <si>
    <t>CA8672241079</t>
  </si>
  <si>
    <t>DE0005557508</t>
  </si>
  <si>
    <t>Deutsche Telekom AG</t>
  </si>
  <si>
    <t>DTE GR EQUITY</t>
  </si>
  <si>
    <t>TOTAL SE</t>
  </si>
  <si>
    <t>FP FP EQUITY</t>
  </si>
  <si>
    <t>OR FP EQUITY</t>
  </si>
  <si>
    <t>KER FP EQUITY</t>
  </si>
  <si>
    <t>EL FP EQUITY</t>
  </si>
  <si>
    <t>DGE LN EQUITY</t>
  </si>
  <si>
    <t>GB0005603997</t>
  </si>
  <si>
    <t>LGEN LN EQUITY</t>
  </si>
  <si>
    <t>ULVR LN EQUITY</t>
  </si>
  <si>
    <t>GB00BYW0PQ60</t>
  </si>
  <si>
    <t>LAND LN EQUITY</t>
  </si>
  <si>
    <t>HK0002007356</t>
  </si>
  <si>
    <t>CLP Holdings Ltd</t>
  </si>
  <si>
    <t>2 HK EQUITY</t>
  </si>
  <si>
    <t>3 HK EQUITY</t>
  </si>
  <si>
    <t>HK0006000050</t>
  </si>
  <si>
    <t>6 HK EQUITY</t>
  </si>
  <si>
    <t>IE00BGHQ1986</t>
  </si>
  <si>
    <t>Hibernia REIT plc</t>
  </si>
  <si>
    <t>HBRN ID EQUITY</t>
  </si>
  <si>
    <t>JP3027680002</t>
  </si>
  <si>
    <t>8952 JP EQUITY</t>
  </si>
  <si>
    <t>JP3040880001</t>
  </si>
  <si>
    <t>Orix JREIT Inc</t>
  </si>
  <si>
    <t>JP3046230003</t>
  </si>
  <si>
    <t>JP3046410001</t>
  </si>
  <si>
    <t>8986 JP EQUITY</t>
  </si>
  <si>
    <t>JP3047490002</t>
  </si>
  <si>
    <t>3279 JP EQUITY</t>
  </si>
  <si>
    <t>JP3047550003</t>
  </si>
  <si>
    <t>3283 JP EQUITY</t>
  </si>
  <si>
    <t>JP3165650007</t>
  </si>
  <si>
    <t>NTT DOCOMO Inc</t>
  </si>
  <si>
    <t>9437 JP EQUITY</t>
  </si>
  <si>
    <t>JP3183200009</t>
  </si>
  <si>
    <t>8697 JP EQUITY</t>
  </si>
  <si>
    <t>JP3197800000</t>
  </si>
  <si>
    <t>Omron Corp</t>
  </si>
  <si>
    <t>6645 JP EQUITY</t>
  </si>
  <si>
    <t>JP3256000005</t>
  </si>
  <si>
    <t>Kyowa Kirin Co Ltd</t>
  </si>
  <si>
    <t>4151 JP EQUITY</t>
  </si>
  <si>
    <t>JP3496400007</t>
  </si>
  <si>
    <t>KDDI Corp</t>
  </si>
  <si>
    <t>9433 JP EQUITY</t>
  </si>
  <si>
    <t>JP3684000007</t>
  </si>
  <si>
    <t>Nitto Denko Corp</t>
  </si>
  <si>
    <t>6988 JP EQUITY</t>
  </si>
  <si>
    <t>JP3814000000</t>
  </si>
  <si>
    <t>4901 JP EQUITY</t>
  </si>
  <si>
    <t>JP3933800009</t>
  </si>
  <si>
    <t>Z Holdings Corp</t>
  </si>
  <si>
    <t>4689 JP EQUITY</t>
  </si>
  <si>
    <t>JP3982800009</t>
  </si>
  <si>
    <t>Rohm Co Ltd</t>
  </si>
  <si>
    <t>6963 JP EQUITY</t>
  </si>
  <si>
    <t>000660 KS EQUITY</t>
  </si>
  <si>
    <t>KR7000660001</t>
  </si>
  <si>
    <t>005935 KS EQUITY</t>
  </si>
  <si>
    <t>KR7005931001</t>
  </si>
  <si>
    <t>021240 KS EQUITY</t>
  </si>
  <si>
    <t>KR7021240007</t>
  </si>
  <si>
    <t>036570 KS EQUITY</t>
  </si>
  <si>
    <t>KR7036570000</t>
  </si>
  <si>
    <t>롯데리츠</t>
  </si>
  <si>
    <t>330590 KS EQUITY</t>
  </si>
  <si>
    <t>MXCFFU000001</t>
  </si>
  <si>
    <t>Fibra Uno Administracion SA de CV</t>
  </si>
  <si>
    <t>FUNO11 MM EQUITY</t>
  </si>
  <si>
    <t>UNA NA EQUITY</t>
  </si>
  <si>
    <t>SG1M51904654</t>
  </si>
  <si>
    <t>CT SP EQUITY</t>
  </si>
  <si>
    <t>SG1P32918333</t>
  </si>
  <si>
    <t>CCT SP EQUITY</t>
  </si>
  <si>
    <t>MLT SP EQUITY</t>
  </si>
  <si>
    <t>SGXC16332337</t>
  </si>
  <si>
    <t>US00287Y1091</t>
  </si>
  <si>
    <t>AbbVie Inc</t>
  </si>
  <si>
    <t>ABBV US EQUITY</t>
  </si>
  <si>
    <t>US02209S1033</t>
  </si>
  <si>
    <t>Altria Group Inc</t>
  </si>
  <si>
    <t>MO US EQUITY</t>
  </si>
  <si>
    <t>US0311621009</t>
  </si>
  <si>
    <t>Amgen Inc</t>
  </si>
  <si>
    <t>AMGN US EQUITY</t>
  </si>
  <si>
    <t>US0382221051</t>
  </si>
  <si>
    <t>AMAT US EQUITY</t>
  </si>
  <si>
    <t>US04010L1035</t>
  </si>
  <si>
    <t>Ares Capital Corp</t>
  </si>
  <si>
    <t>ARCC US EQUITY</t>
  </si>
  <si>
    <t>US0865161014</t>
  </si>
  <si>
    <t>Best Buy Co Inc</t>
  </si>
  <si>
    <t>BBY US EQUITY</t>
  </si>
  <si>
    <t>US11120U1051</t>
  </si>
  <si>
    <t>BRX US EQUITY</t>
  </si>
  <si>
    <t>US14316J1088</t>
  </si>
  <si>
    <t>Carlyle Group Inc/The</t>
  </si>
  <si>
    <t>Dominion Energy Inc</t>
  </si>
  <si>
    <t>US3026352068</t>
  </si>
  <si>
    <t>FS KKR Capital Corp</t>
  </si>
  <si>
    <t>FSK US EQUITY</t>
  </si>
  <si>
    <t>US35086T1097</t>
  </si>
  <si>
    <t>FCPT US EQUITY</t>
  </si>
  <si>
    <t>US36467J1088</t>
  </si>
  <si>
    <t>GLPI US EQUITY</t>
  </si>
  <si>
    <t>US3755581036</t>
  </si>
  <si>
    <t>Gilead Sciences Inc</t>
  </si>
  <si>
    <t>GILD US EQUITY</t>
  </si>
  <si>
    <t>US3793782018</t>
  </si>
  <si>
    <t>Global Net Lease Inc</t>
  </si>
  <si>
    <t>GNL US EQUITY</t>
  </si>
  <si>
    <t>US46625H1005</t>
  </si>
  <si>
    <t>JPMorgan Chase &amp; Co</t>
  </si>
  <si>
    <t>JPM US EQUITY</t>
  </si>
  <si>
    <t>US5007678684</t>
  </si>
  <si>
    <t>OBOR US EQUITY</t>
  </si>
  <si>
    <t>US5128071082</t>
  </si>
  <si>
    <t>Lam Research Corp</t>
  </si>
  <si>
    <t>LRCX US EQUITY</t>
  </si>
  <si>
    <t>Eli Lilly and Co</t>
  </si>
  <si>
    <t>US57772K1016</t>
  </si>
  <si>
    <t>Maxim Integrated Products Inc</t>
  </si>
  <si>
    <t>MXIM US EQUITY</t>
  </si>
  <si>
    <t>US58463J3041</t>
  </si>
  <si>
    <t>MPW US EQUITY</t>
  </si>
  <si>
    <t>US64110W1027</t>
  </si>
  <si>
    <t>NetEase Inc</t>
  </si>
  <si>
    <t>NTES US EQUITY</t>
  </si>
  <si>
    <t>US65339F1012</t>
  </si>
  <si>
    <t>NEE US EQUITY</t>
  </si>
  <si>
    <t>US6745991058</t>
  </si>
  <si>
    <t>OXY US EQUITY</t>
  </si>
  <si>
    <t>US6745991629</t>
  </si>
  <si>
    <t>OXY/WS-W US EQUITY</t>
  </si>
  <si>
    <t>US75513E1010</t>
  </si>
  <si>
    <t>RTX US EQUITY</t>
  </si>
  <si>
    <t>US7739031091</t>
  </si>
  <si>
    <t>ROK US EQUITY</t>
  </si>
  <si>
    <t>US8425871071</t>
  </si>
  <si>
    <t>Southern Co/The</t>
  </si>
  <si>
    <t>SO US EQUITY</t>
  </si>
  <si>
    <t>US8865471085</t>
  </si>
  <si>
    <t>Tiffany &amp; Co</t>
  </si>
  <si>
    <t>TIF US EQUITY</t>
  </si>
  <si>
    <t>VanEck Vectors Fallen Angel High Yield Bond ETF</t>
  </si>
  <si>
    <t>ANGL US EQUITY</t>
  </si>
  <si>
    <t>US9396531017</t>
  </si>
  <si>
    <t>WRE US EQUITY</t>
  </si>
  <si>
    <t>20: 채권</t>
  </si>
  <si>
    <t>AAA</t>
  </si>
  <si>
    <t>US00206RGQ92</t>
  </si>
  <si>
    <t>T 4.3 02/15/30</t>
  </si>
  <si>
    <t>US00206RGQ92 CORP</t>
  </si>
  <si>
    <t>Communications</t>
  </si>
  <si>
    <t>BBB</t>
  </si>
  <si>
    <t>US00928QAS03</t>
  </si>
  <si>
    <t>AYR 4 1/4 06/15/26</t>
  </si>
  <si>
    <t>US00928QAS03 CORP</t>
  </si>
  <si>
    <t>Financial</t>
  </si>
  <si>
    <t>BBB-</t>
  </si>
  <si>
    <t>MERRIL</t>
  </si>
  <si>
    <t>버뮤다</t>
  </si>
  <si>
    <t>Consumer Non-cyclical</t>
  </si>
  <si>
    <t>골드만삭스증권</t>
  </si>
  <si>
    <t>US03765HAF82</t>
  </si>
  <si>
    <t>APO 2.65 06/05/30</t>
  </si>
  <si>
    <t>US03765HAF82 CORP</t>
  </si>
  <si>
    <t>A-</t>
  </si>
  <si>
    <t>Technology</t>
  </si>
  <si>
    <t>US05581LAC37</t>
  </si>
  <si>
    <t>BNP 4 5/8 03/13/27</t>
  </si>
  <si>
    <t>US05581LAC37 CORP</t>
  </si>
  <si>
    <t>US172967KA87</t>
  </si>
  <si>
    <t>C 4.45 09/29/27</t>
  </si>
  <si>
    <t>씨티그룹글로벌마켓증권</t>
  </si>
  <si>
    <t>Wells Fargo Bank</t>
  </si>
  <si>
    <t>US281020AN70</t>
  </si>
  <si>
    <t>EIX 5 3/4 06/15/27</t>
  </si>
  <si>
    <t>US281020AN70 CORP</t>
  </si>
  <si>
    <t>Jane Street Hong Kong Limited</t>
  </si>
  <si>
    <t>US37045XBT28</t>
  </si>
  <si>
    <t>Consumer Cyclical</t>
  </si>
  <si>
    <t>US49446RAW97</t>
  </si>
  <si>
    <t>KIM 2.7 10/01/30</t>
  </si>
  <si>
    <t>US49446RAW97 CORP</t>
  </si>
  <si>
    <t>BBB+</t>
  </si>
  <si>
    <t>US63859XAD93</t>
  </si>
  <si>
    <t>NWIDE 4 09/14/26</t>
  </si>
  <si>
    <t>US63859XAD93 CORP</t>
  </si>
  <si>
    <t>US71568QAN79</t>
  </si>
  <si>
    <t>PLNIJ 3 06/30/30</t>
  </si>
  <si>
    <t>US71568QAN79 CORP</t>
  </si>
  <si>
    <t>JEFFERIES</t>
  </si>
  <si>
    <t>인도</t>
  </si>
  <si>
    <t>US780097BG51</t>
  </si>
  <si>
    <t>US780097BG51 CORP</t>
  </si>
  <si>
    <t>US88032XAU81</t>
  </si>
  <si>
    <t>TENCNT 2.39 06/03/30</t>
  </si>
  <si>
    <t>US88032XAU81 CORP</t>
  </si>
  <si>
    <t>A+</t>
  </si>
  <si>
    <t>케이맨 제도</t>
  </si>
  <si>
    <t>US928563AC98</t>
  </si>
  <si>
    <t>BNP</t>
  </si>
  <si>
    <t>US931427AQ19</t>
  </si>
  <si>
    <t>USN06537AD10</t>
  </si>
  <si>
    <t>Government</t>
  </si>
  <si>
    <t>룩셈부르크</t>
  </si>
  <si>
    <t>JPM</t>
  </si>
  <si>
    <t>USU07265AF50</t>
  </si>
  <si>
    <t>BAYNGR 4 3/8 12/15/28</t>
  </si>
  <si>
    <t>USU07265AF50 CORP</t>
  </si>
  <si>
    <t>USU2645FAD25</t>
  </si>
  <si>
    <t>KDP 3.43 06/15/27</t>
  </si>
  <si>
    <t>USU2645FAD25 CORP</t>
  </si>
  <si>
    <t>XS1891434604</t>
  </si>
  <si>
    <t>SHIMAO 6 3/8 10/15/21</t>
  </si>
  <si>
    <t>XS1891434604 CORP</t>
  </si>
  <si>
    <t>30: 유동</t>
  </si>
  <si>
    <t>KRWDPT000000</t>
  </si>
  <si>
    <t>[KRW] 예금</t>
  </si>
  <si>
    <t>USDDPT000000</t>
  </si>
  <si>
    <t>[USD] 예금</t>
  </si>
  <si>
    <t>40: 파생</t>
  </si>
  <si>
    <t>스왑계약체결</t>
  </si>
  <si>
    <t>JPY&gt;KRW</t>
  </si>
  <si>
    <t>CAD&gt;KRW</t>
  </si>
  <si>
    <t>CHF&gt;KRW</t>
  </si>
  <si>
    <t>EUR&gt;KRW</t>
  </si>
  <si>
    <t>GBP&gt;KRW</t>
  </si>
  <si>
    <t>USD&gt;KRW</t>
  </si>
  <si>
    <t>Date</t>
  </si>
  <si>
    <t>Portfolio Name</t>
  </si>
  <si>
    <t>Fixed Weight</t>
  </si>
  <si>
    <t>533700_Weight</t>
  </si>
  <si>
    <t>533700_REIT</t>
  </si>
  <si>
    <t>533700_HY</t>
  </si>
  <si>
    <t>ANGL US Equity</t>
  </si>
  <si>
    <t>533700_PREF</t>
  </si>
  <si>
    <t>EPRF US EQUITY</t>
  </si>
  <si>
    <t>533700_CB</t>
  </si>
  <si>
    <t>ICVT US Equity</t>
  </si>
  <si>
    <t>533700_PEF</t>
  </si>
  <si>
    <t>ARES US EQUITY</t>
  </si>
  <si>
    <t>KKR US EQUITY</t>
  </si>
  <si>
    <t>533700_INFRA</t>
  </si>
  <si>
    <t>Curr_Weight</t>
    <phoneticPr fontId="10" type="noConversion"/>
  </si>
  <si>
    <t>매매구분</t>
  </si>
  <si>
    <t>BBG</t>
    <phoneticPr fontId="10" type="noConversion"/>
  </si>
  <si>
    <t>Order_Weight</t>
    <phoneticPr fontId="10" type="noConversion"/>
  </si>
  <si>
    <t>price</t>
    <phoneticPr fontId="10" type="noConversion"/>
  </si>
  <si>
    <t>KRW_PRICE</t>
    <phoneticPr fontId="10" type="noConversion"/>
  </si>
  <si>
    <t>Order</t>
    <phoneticPr fontId="10" type="noConversion"/>
  </si>
  <si>
    <t>New_Old</t>
    <phoneticPr fontId="10" type="noConversion"/>
  </si>
  <si>
    <t>MTR</t>
    <phoneticPr fontId="10" type="noConversion"/>
  </si>
  <si>
    <t>펀드코드</t>
    <phoneticPr fontId="10" type="noConversion"/>
  </si>
  <si>
    <t>ISIN</t>
    <phoneticPr fontId="10" type="noConversion"/>
  </si>
  <si>
    <t>TICKER</t>
  </si>
  <si>
    <t>TICKER</t>
    <phoneticPr fontId="10" type="noConversion"/>
  </si>
  <si>
    <t>국가</t>
  </si>
  <si>
    <t>국가</t>
    <phoneticPr fontId="10" type="noConversion"/>
  </si>
  <si>
    <t>주문수량</t>
    <phoneticPr fontId="10" type="noConversion"/>
  </si>
  <si>
    <t>통화</t>
  </si>
  <si>
    <t>통화</t>
    <phoneticPr fontId="10" type="noConversion"/>
  </si>
  <si>
    <t>Order_AMT</t>
    <phoneticPr fontId="10" type="noConversion"/>
  </si>
  <si>
    <t>NEW</t>
  </si>
  <si>
    <t>처리구분</t>
    <phoneticPr fontId="10" type="noConversion"/>
  </si>
  <si>
    <t>ISIN코드</t>
    <phoneticPr fontId="10" type="noConversion"/>
  </si>
  <si>
    <t>종목명</t>
    <phoneticPr fontId="10" type="noConversion"/>
  </si>
  <si>
    <t>SEDOL</t>
  </si>
  <si>
    <t>SEDOL</t>
    <phoneticPr fontId="10" type="noConversion"/>
  </si>
  <si>
    <t>전일종가</t>
  </si>
  <si>
    <t>전일종가</t>
    <phoneticPr fontId="10" type="noConversion"/>
  </si>
  <si>
    <t>MIC</t>
  </si>
  <si>
    <t>MIC</t>
    <phoneticPr fontId="10" type="noConversion"/>
  </si>
  <si>
    <t xml:space="preserve"> </t>
  </si>
  <si>
    <t>ISIN 코드</t>
  </si>
  <si>
    <t>1</t>
  </si>
  <si>
    <t>1088HKEQUITY</t>
  </si>
  <si>
    <t>CN000A0ERK49 EQUITY</t>
  </si>
  <si>
    <t>CHINA SHENHUA ENERGY</t>
  </si>
  <si>
    <t>HKG</t>
  </si>
  <si>
    <t>2</t>
  </si>
  <si>
    <t>3998HKEQUITY</t>
  </si>
  <si>
    <t>KYG126521064 EQUITY</t>
  </si>
  <si>
    <t>BOSIDENG INTL HLDGS</t>
  </si>
  <si>
    <t>3</t>
  </si>
  <si>
    <t>AED000701014</t>
  </si>
  <si>
    <t>DANA UH EQUITY</t>
  </si>
  <si>
    <t>DANA GAS</t>
  </si>
  <si>
    <t>B0VR4L8</t>
  </si>
  <si>
    <t>AED</t>
  </si>
  <si>
    <t>XADS</t>
  </si>
  <si>
    <t>4</t>
  </si>
  <si>
    <t>AED000901010</t>
  </si>
  <si>
    <t>DFM UH EQUITY</t>
  </si>
  <si>
    <t>DUBAI FINANCIAL MARK</t>
  </si>
  <si>
    <t>B1GPBP7</t>
  </si>
  <si>
    <t>XDFM</t>
  </si>
  <si>
    <t>5</t>
  </si>
  <si>
    <t>AEDFXA0M6V00</t>
  </si>
  <si>
    <t>DPW DU EQUITY</t>
  </si>
  <si>
    <t>DP World Ltd</t>
  </si>
  <si>
    <t>B291WY5</t>
  </si>
  <si>
    <t>DIFX</t>
  </si>
  <si>
    <t>6</t>
  </si>
  <si>
    <t>AEE000301011</t>
  </si>
  <si>
    <t>EMAAR UH EQUITY</t>
  </si>
  <si>
    <t>Emaar Properties PJS</t>
  </si>
  <si>
    <t>B01RM25</t>
  </si>
  <si>
    <t>7</t>
  </si>
  <si>
    <t>AEF000201010</t>
  </si>
  <si>
    <t>FGB UH EQUITY</t>
  </si>
  <si>
    <t>First Gulf Bank PJSC</t>
  </si>
  <si>
    <t>6122782</t>
  </si>
  <si>
    <t>8</t>
  </si>
  <si>
    <t>AEN000101016</t>
  </si>
  <si>
    <t>FAB UH EQUITY</t>
  </si>
  <si>
    <t>First Abu Dhabi Bank</t>
  </si>
  <si>
    <t>6624471</t>
  </si>
  <si>
    <t>9</t>
  </si>
  <si>
    <t>AGP8696W1045</t>
  </si>
  <si>
    <t>SVA US EQUITY</t>
  </si>
  <si>
    <t>SINOVAC BIOTECH LTD</t>
  </si>
  <si>
    <t>2384520</t>
  </si>
  <si>
    <t>USA</t>
  </si>
  <si>
    <t>10</t>
  </si>
  <si>
    <t>ALEXANDRIA03</t>
  </si>
  <si>
    <t>Alexandria 3 Corp</t>
  </si>
  <si>
    <t>11</t>
  </si>
  <si>
    <t>AN8068571086</t>
  </si>
  <si>
    <t>SLB US EQUITY</t>
  </si>
  <si>
    <t>Schlumberger Ltd</t>
  </si>
  <si>
    <t>2779201</t>
  </si>
  <si>
    <t>12</t>
  </si>
  <si>
    <t>ARP432631215</t>
  </si>
  <si>
    <t>PAMP AR EQUITY</t>
  </si>
  <si>
    <t>PAMPA ENERGIA SA</t>
  </si>
  <si>
    <t>2499974</t>
  </si>
  <si>
    <t>ARS</t>
  </si>
  <si>
    <t>ARG</t>
  </si>
  <si>
    <t>XBUE</t>
  </si>
  <si>
    <t>13</t>
  </si>
  <si>
    <t>AT0000606306</t>
  </si>
  <si>
    <t>RBI AV EQUITY</t>
  </si>
  <si>
    <t>Raiffeisen Bank Inte</t>
  </si>
  <si>
    <t>B0704T9</t>
  </si>
  <si>
    <t>AUT</t>
  </si>
  <si>
    <t>XWBO</t>
  </si>
  <si>
    <t>14</t>
  </si>
  <si>
    <t>AT0000641352</t>
  </si>
  <si>
    <t>CAI AV EQUITY</t>
  </si>
  <si>
    <t>CA IMMOBILIEN ANLAGE</t>
  </si>
  <si>
    <t>15</t>
  </si>
  <si>
    <t>AT0000642806</t>
  </si>
  <si>
    <t>IEA AV EQUITY</t>
  </si>
  <si>
    <t>IMMOEAST AG</t>
  </si>
  <si>
    <t>16</t>
  </si>
  <si>
    <t>AT0000652011</t>
  </si>
  <si>
    <t>EBS AV EQUITY</t>
  </si>
  <si>
    <t>Erste Group Bank AG</t>
  </si>
  <si>
    <t>5289837</t>
  </si>
  <si>
    <t>17</t>
  </si>
  <si>
    <t>AT0000652250</t>
  </si>
  <si>
    <t>SPI AV EQUITY</t>
  </si>
  <si>
    <t>S IMMO AG</t>
  </si>
  <si>
    <t>7390801</t>
  </si>
  <si>
    <t>18</t>
  </si>
  <si>
    <t>AT0000697750</t>
  </si>
  <si>
    <t>CWI AV EQUITY</t>
  </si>
  <si>
    <t>CONWERT IMMOBILIEN I</t>
  </si>
  <si>
    <t>19</t>
  </si>
  <si>
    <t>AT0000730007</t>
  </si>
  <si>
    <t>ANDR AV EQUITY</t>
  </si>
  <si>
    <t>ANDRITZ AG</t>
  </si>
  <si>
    <t>B1WVF68</t>
  </si>
  <si>
    <t>20</t>
  </si>
  <si>
    <t>AT0000737705</t>
  </si>
  <si>
    <t>BWT AV EQUITY</t>
  </si>
  <si>
    <t>BWT AG</t>
  </si>
  <si>
    <t>4119054</t>
  </si>
  <si>
    <t>WBAH</t>
  </si>
  <si>
    <t>21</t>
  </si>
  <si>
    <t>AT0000743059</t>
  </si>
  <si>
    <t>OMV AV EQUITY</t>
  </si>
  <si>
    <t>OMV AG</t>
  </si>
  <si>
    <t>4651459</t>
  </si>
  <si>
    <t>22</t>
  </si>
  <si>
    <t>AT0000746409</t>
  </si>
  <si>
    <t>VER AV EQUITY</t>
  </si>
  <si>
    <t>Verbund AG</t>
  </si>
  <si>
    <t>4661607</t>
  </si>
  <si>
    <t>23</t>
  </si>
  <si>
    <t>AT0000795737</t>
  </si>
  <si>
    <t>SIIG AV EQUITY</t>
  </si>
  <si>
    <t>SPARKASSEN IMMO INVE</t>
  </si>
  <si>
    <t>24</t>
  </si>
  <si>
    <t>AT0000809058</t>
  </si>
  <si>
    <t>IIA AV EQUITY</t>
  </si>
  <si>
    <t>IMMOFINANZ AG</t>
  </si>
  <si>
    <t>5679911</t>
  </si>
  <si>
    <t>25</t>
  </si>
  <si>
    <t>AT0000831706</t>
  </si>
  <si>
    <t>WIE AV EQUITY</t>
  </si>
  <si>
    <t>WIENERBERGER AG</t>
  </si>
  <si>
    <t>5699373</t>
  </si>
  <si>
    <t>26</t>
  </si>
  <si>
    <t>AT0000908504</t>
  </si>
  <si>
    <t>VIG AV EQUITY</t>
  </si>
  <si>
    <t>VIENNA INSURANCE GRO</t>
  </si>
  <si>
    <t>B0BKSS2</t>
  </si>
  <si>
    <t>27</t>
  </si>
  <si>
    <t>AT0000937503</t>
  </si>
  <si>
    <t>VOE AV EQUITY</t>
  </si>
  <si>
    <t>voestalpine AG</t>
  </si>
  <si>
    <t>4943402</t>
  </si>
  <si>
    <t>28</t>
  </si>
  <si>
    <t>AT0000938204</t>
  </si>
  <si>
    <t>MMK AV EQUITY</t>
  </si>
  <si>
    <t>MAYR-MELNHOF KARTON</t>
  </si>
  <si>
    <t>4563640</t>
  </si>
  <si>
    <t>29</t>
  </si>
  <si>
    <t>AT0000A18XM4</t>
  </si>
  <si>
    <t>AMS SW EQUITY</t>
  </si>
  <si>
    <t>ams AG</t>
  </si>
  <si>
    <t>BPF0548</t>
  </si>
  <si>
    <t>SUI</t>
  </si>
  <si>
    <t>30</t>
  </si>
  <si>
    <t>AU0000001091</t>
  </si>
  <si>
    <t>WPLR AU EQUITY</t>
  </si>
  <si>
    <t>Woodside Petroleum L</t>
  </si>
  <si>
    <t>BZ1CNB1</t>
  </si>
  <si>
    <t>AUS</t>
  </si>
  <si>
    <t>31</t>
  </si>
  <si>
    <t>AU0000008203</t>
  </si>
  <si>
    <t>CRED AU EQUITY</t>
  </si>
  <si>
    <t>Betashares Australia</t>
  </si>
  <si>
    <t>BFYDVH3</t>
  </si>
  <si>
    <t>32</t>
  </si>
  <si>
    <t>AU0000008641</t>
  </si>
  <si>
    <t>OMN AU EQUITY</t>
  </si>
  <si>
    <t>OneMarket Ltd</t>
  </si>
  <si>
    <t>BFM70D6</t>
  </si>
  <si>
    <t>33</t>
  </si>
  <si>
    <t>AU0000009771</t>
  </si>
  <si>
    <t>URW AU EQUITY</t>
  </si>
  <si>
    <t>Unibail-Rodamco SE &amp;</t>
  </si>
  <si>
    <t>BDDR365</t>
  </si>
  <si>
    <t>34</t>
  </si>
  <si>
    <t>AU000000AAA3</t>
  </si>
  <si>
    <t>AAA AU EQUITY</t>
  </si>
  <si>
    <t>BetaShares Australia</t>
  </si>
  <si>
    <t>B4Q6HY2</t>
  </si>
  <si>
    <t>35</t>
  </si>
  <si>
    <t>AU000000AAD7</t>
  </si>
  <si>
    <t>AAD AU EQUITY</t>
  </si>
  <si>
    <t>Ardent Leisure Group</t>
  </si>
  <si>
    <t>6117960</t>
  </si>
  <si>
    <t>36</t>
  </si>
  <si>
    <t>AU000000AAN6</t>
  </si>
  <si>
    <t>AAN AU EQUITY</t>
  </si>
  <si>
    <t>ALINTA LTD</t>
  </si>
  <si>
    <t>37</t>
  </si>
  <si>
    <t>AU000000ABP9</t>
  </si>
  <si>
    <t>ABP AU EQUITY</t>
  </si>
  <si>
    <t>ABACUS PROPERTY GROU</t>
  </si>
  <si>
    <t>6565707</t>
  </si>
  <si>
    <t>38</t>
  </si>
  <si>
    <t>AU000000ACR3</t>
  </si>
  <si>
    <t>ACR AU EQUITY</t>
  </si>
  <si>
    <t>ACRUX LTD</t>
  </si>
  <si>
    <t>B031K65</t>
  </si>
  <si>
    <t>39</t>
  </si>
  <si>
    <t>AU000000ADH2</t>
  </si>
  <si>
    <t>ADH AU EQUITY</t>
  </si>
  <si>
    <t>ADAIRS LTD</t>
  </si>
  <si>
    <t>BYYT7Q5</t>
  </si>
  <si>
    <t>40</t>
  </si>
  <si>
    <t>AU000000AGI3</t>
  </si>
  <si>
    <t>AGI AU EQUITY</t>
  </si>
  <si>
    <t>AINSWORTH GAME TECHN</t>
  </si>
  <si>
    <t>6427829</t>
  </si>
  <si>
    <t>41</t>
  </si>
  <si>
    <t>AU000000AGL7</t>
  </si>
  <si>
    <t>AGL AU EQUITY</t>
  </si>
  <si>
    <t>AGL Energy Ltd</t>
  </si>
  <si>
    <t>BSS7GP5</t>
  </si>
  <si>
    <t>42</t>
  </si>
  <si>
    <t>AU000000AGO1</t>
  </si>
  <si>
    <t>AGO AU EQUITY</t>
  </si>
  <si>
    <t>ATLAS IRON LTD</t>
  </si>
  <si>
    <t>B04NW20</t>
  </si>
  <si>
    <t>43</t>
  </si>
  <si>
    <t>AU000000AJA4</t>
  </si>
  <si>
    <t>AJA AU EQUITY</t>
  </si>
  <si>
    <t>ASTRO JAPAN PROPERTY</t>
  </si>
  <si>
    <t>B06HD83</t>
  </si>
  <si>
    <t>44</t>
  </si>
  <si>
    <t>AU000000AJL1</t>
  </si>
  <si>
    <t>AJL AU EQUITY</t>
  </si>
  <si>
    <t>AJ LUCAS GROUP LIMIT</t>
  </si>
  <si>
    <t>6166188</t>
  </si>
  <si>
    <t>45</t>
  </si>
  <si>
    <t>AU000000ALL7</t>
  </si>
  <si>
    <t>ALL AU EQUITY</t>
  </si>
  <si>
    <t>Aristocrat Leisure L</t>
  </si>
  <si>
    <t>6253983</t>
  </si>
  <si>
    <t>46</t>
  </si>
  <si>
    <t>AU000000ALQ6</t>
  </si>
  <si>
    <t>ALQ AU EQUITY</t>
  </si>
  <si>
    <t>ALS LTD</t>
  </si>
  <si>
    <t>B86SZR5</t>
  </si>
  <si>
    <t>47</t>
  </si>
  <si>
    <t>AU000000AMC4</t>
  </si>
  <si>
    <t>AMC AU EQUITY</t>
  </si>
  <si>
    <t>Amcor PLC</t>
  </si>
  <si>
    <t>6066608</t>
  </si>
  <si>
    <t>48</t>
  </si>
  <si>
    <t>AU000000AMP6</t>
  </si>
  <si>
    <t>AMP AU EQUITY</t>
  </si>
  <si>
    <t>AMP Ltd</t>
  </si>
  <si>
    <t>6709958</t>
  </si>
  <si>
    <t>49</t>
  </si>
  <si>
    <t>AU000000ANN9</t>
  </si>
  <si>
    <t>ANN AU EQUITY</t>
  </si>
  <si>
    <t>ANSELL</t>
  </si>
  <si>
    <t>50</t>
  </si>
  <si>
    <t>AU000000ANZ3</t>
  </si>
  <si>
    <t>ANZ AU EQUITY</t>
  </si>
  <si>
    <t>Australia &amp; New Zeal</t>
  </si>
  <si>
    <t>6065586</t>
  </si>
  <si>
    <t>51</t>
  </si>
  <si>
    <t>AU000000APA1</t>
  </si>
  <si>
    <t>APA AU EQUITY</t>
  </si>
  <si>
    <t>APA Group</t>
  </si>
  <si>
    <t>6247306</t>
  </si>
  <si>
    <t>52</t>
  </si>
  <si>
    <t>AU000000APN4</t>
  </si>
  <si>
    <t>APN AU EQUITY</t>
  </si>
  <si>
    <t>APN NEWS &amp; MEDIA LTD</t>
  </si>
  <si>
    <t>6068574</t>
  </si>
  <si>
    <t>53</t>
  </si>
  <si>
    <t>AU000000APT1</t>
  </si>
  <si>
    <t>APT AU EQUITY</t>
  </si>
  <si>
    <t>Afterpay Ltd</t>
  </si>
  <si>
    <t>BF5L8B9</t>
  </si>
  <si>
    <t>54</t>
  </si>
  <si>
    <t>55</t>
  </si>
  <si>
    <t>AU000000ARH2</t>
  </si>
  <si>
    <t>ARH AU EQUITY</t>
  </si>
  <si>
    <t>AUSTRALASIAN RESOURC</t>
  </si>
  <si>
    <t>6184373</t>
  </si>
  <si>
    <t>56</t>
  </si>
  <si>
    <t>AU000000ASB3</t>
  </si>
  <si>
    <t>ASB AU EQUITY</t>
  </si>
  <si>
    <t>Austal Ltd</t>
  </si>
  <si>
    <t>6137162</t>
  </si>
  <si>
    <t>57</t>
  </si>
  <si>
    <t>AU000000AST5</t>
  </si>
  <si>
    <t>AST AU EQUITY</t>
  </si>
  <si>
    <t>AusNet Services</t>
  </si>
  <si>
    <t>BPXR7J0</t>
  </si>
  <si>
    <t>58</t>
  </si>
  <si>
    <t>AU000000ASX7</t>
  </si>
  <si>
    <t>ASX AU EQUITY</t>
  </si>
  <si>
    <t>ASX Ltd</t>
  </si>
  <si>
    <t>6129222</t>
  </si>
  <si>
    <t>59</t>
  </si>
  <si>
    <t>AU000000AWC3</t>
  </si>
  <si>
    <t>AWC AU EQUITY</t>
  </si>
  <si>
    <t>Alumina Ltd</t>
  </si>
  <si>
    <t>6954985</t>
  </si>
  <si>
    <t>60</t>
  </si>
  <si>
    <t>AU000000AWE9</t>
  </si>
  <si>
    <t>AWE AU EQUITY</t>
  </si>
  <si>
    <t>AUSTRALIAN WORLDWIDE</t>
  </si>
  <si>
    <t>6003843</t>
  </si>
  <si>
    <t>61</t>
  </si>
  <si>
    <t>AU000000AZJ1</t>
  </si>
  <si>
    <t>AZJ AU EQUITY</t>
  </si>
  <si>
    <t>Aurizon Holdings Ltd</t>
  </si>
  <si>
    <t>B87CVM3</t>
  </si>
  <si>
    <t>62</t>
  </si>
  <si>
    <t>AU000000BAL8</t>
  </si>
  <si>
    <t>BAL AU EQUITY</t>
  </si>
  <si>
    <t>BELLAMY'S AUSTRALIA</t>
  </si>
  <si>
    <t>BPBG6S1</t>
  </si>
  <si>
    <t>63</t>
  </si>
  <si>
    <t>AU000000BBG6</t>
  </si>
  <si>
    <t>BBG AU EQUITY</t>
  </si>
  <si>
    <t>BILLABONG INTERNATIO</t>
  </si>
  <si>
    <t>6277916</t>
  </si>
  <si>
    <t>64</t>
  </si>
  <si>
    <t>AU000000BEN6</t>
  </si>
  <si>
    <t>BEN AU EQUITY</t>
  </si>
  <si>
    <t>BENDIGO AND ADELAIDE</t>
  </si>
  <si>
    <t>6091280</t>
  </si>
  <si>
    <t>65</t>
  </si>
  <si>
    <t>BHP AT EQUITY</t>
  </si>
  <si>
    <t>66</t>
  </si>
  <si>
    <t>67</t>
  </si>
  <si>
    <t>AU000000BLD2</t>
  </si>
  <si>
    <t>BLD AU EQUITY</t>
  </si>
  <si>
    <t>Boral Ltd</t>
  </si>
  <si>
    <t>6218670</t>
  </si>
  <si>
    <t>68</t>
  </si>
  <si>
    <t>AU000000BLY8</t>
  </si>
  <si>
    <t>BLY AU EQUITY</t>
  </si>
  <si>
    <t>BOART LONGYEAR GROUP</t>
  </si>
  <si>
    <t>B1PPRK5</t>
  </si>
  <si>
    <t>69</t>
  </si>
  <si>
    <t>AU000000BOQ8</t>
  </si>
  <si>
    <t>BOQ AU EQUITY</t>
  </si>
  <si>
    <t>Bank of Queensland L</t>
  </si>
  <si>
    <t>6076243</t>
  </si>
  <si>
    <t>70</t>
  </si>
  <si>
    <t>AU000000BPT9</t>
  </si>
  <si>
    <t>BPT AU EQUITY</t>
  </si>
  <si>
    <t>BEACH PETROLEUM FPO</t>
  </si>
  <si>
    <t>6088204</t>
  </si>
  <si>
    <t>71</t>
  </si>
  <si>
    <t>AU000000BSL0</t>
  </si>
  <si>
    <t>BSL AU EQUITY</t>
  </si>
  <si>
    <t>BlueScope Steel Ltd</t>
  </si>
  <si>
    <t>6533232</t>
  </si>
  <si>
    <t>72</t>
  </si>
  <si>
    <t>AU000000BWP3</t>
  </si>
  <si>
    <t>BWP AU EQUITY</t>
  </si>
  <si>
    <t>BWP Trust</t>
  </si>
  <si>
    <t>6127453</t>
  </si>
  <si>
    <t>73</t>
  </si>
  <si>
    <t>AU000000BXB1</t>
  </si>
  <si>
    <t>BXB AU EQUITY</t>
  </si>
  <si>
    <t>Brambles Ltd</t>
  </si>
  <si>
    <t>B1FJ0C0</t>
  </si>
  <si>
    <t>74</t>
  </si>
  <si>
    <t>AU000000CAB7</t>
  </si>
  <si>
    <t>CAB AU EQUITY</t>
  </si>
  <si>
    <t>CABCHARGE AUSTRALIA</t>
  </si>
  <si>
    <t>6194695</t>
  </si>
  <si>
    <t>75</t>
  </si>
  <si>
    <t>AU000000CAR3</t>
  </si>
  <si>
    <t>CAR AU EQUITY</t>
  </si>
  <si>
    <t>CARSALES.COM LTD</t>
  </si>
  <si>
    <t>BW0BGZ3</t>
  </si>
  <si>
    <t>76</t>
  </si>
  <si>
    <t>COMMONWEALTH BANK OF</t>
  </si>
  <si>
    <t>77</t>
  </si>
  <si>
    <t>AU000000CCL2</t>
  </si>
  <si>
    <t>CCL AU EQUITY</t>
  </si>
  <si>
    <t>Coca-Cola Amatil Ltd</t>
  </si>
  <si>
    <t>6123451</t>
  </si>
  <si>
    <t>78</t>
  </si>
  <si>
    <t>AU000000CCP3</t>
  </si>
  <si>
    <t>CCP AU EQUITY</t>
  </si>
  <si>
    <t>Credit Corp Group Lt</t>
  </si>
  <si>
    <t>6287658</t>
  </si>
  <si>
    <t>79</t>
  </si>
  <si>
    <t>AU000000CGF5</t>
  </si>
  <si>
    <t>CGF AU EQUITY</t>
  </si>
  <si>
    <t>Challenger Ltd</t>
  </si>
  <si>
    <t>6726300</t>
  </si>
  <si>
    <t>80</t>
  </si>
  <si>
    <t>AU000000CHC0</t>
  </si>
  <si>
    <t>CHC AU EQUITY</t>
  </si>
  <si>
    <t>CHARTER HALL GROUP</t>
  </si>
  <si>
    <t>B15F6S6</t>
  </si>
  <si>
    <t>81</t>
  </si>
  <si>
    <t>AU000000CHP2</t>
  </si>
  <si>
    <t>CHP AU EQUITY</t>
  </si>
  <si>
    <t>CHAPMANS LTD</t>
  </si>
  <si>
    <t>82</t>
  </si>
  <si>
    <t>AU000000CIM7</t>
  </si>
  <si>
    <t>CIM AU EQUITY</t>
  </si>
  <si>
    <t>CIMIC Group Ltd</t>
  </si>
  <si>
    <t>BX17Q13</t>
  </si>
  <si>
    <t>83</t>
  </si>
  <si>
    <t>Centuria Industrial</t>
  </si>
  <si>
    <t>84</t>
  </si>
  <si>
    <t>Charter Hall Long Wa</t>
  </si>
  <si>
    <t>85</t>
  </si>
  <si>
    <t>AU000000CMA4</t>
  </si>
  <si>
    <t>Centuria Metropolita</t>
  </si>
  <si>
    <t>BT6HT99</t>
  </si>
  <si>
    <t>86</t>
  </si>
  <si>
    <t>Cromwell Property Gr</t>
  </si>
  <si>
    <t>87</t>
  </si>
  <si>
    <t>AU000000COH5</t>
  </si>
  <si>
    <t>COH AU EQUITY</t>
  </si>
  <si>
    <t>Cochlear Ltd</t>
  </si>
  <si>
    <t>6211798</t>
  </si>
  <si>
    <t>88</t>
  </si>
  <si>
    <t>AU000000CPU5</t>
  </si>
  <si>
    <t>CPU AU EQUITY</t>
  </si>
  <si>
    <t>Computershare Ltd</t>
  </si>
  <si>
    <t>6180412</t>
  </si>
  <si>
    <t>89</t>
  </si>
  <si>
    <t>Charter Hall Retail</t>
  </si>
  <si>
    <t>6225595</t>
  </si>
  <si>
    <t>90</t>
  </si>
  <si>
    <t>AU000000CSF0</t>
  </si>
  <si>
    <t>CSF AU EQUITY</t>
  </si>
  <si>
    <t>CENTRO SHOPPING AMER</t>
  </si>
  <si>
    <t>91</t>
  </si>
  <si>
    <t>AU000000CSL8</t>
  </si>
  <si>
    <t>CSL AT EQUITY</t>
  </si>
  <si>
    <t>CSL Ltd</t>
  </si>
  <si>
    <t>6185495</t>
  </si>
  <si>
    <t>92</t>
  </si>
  <si>
    <t>CSL AU EQUITY</t>
  </si>
  <si>
    <t>93</t>
  </si>
  <si>
    <t>AU000000CSR5</t>
  </si>
  <si>
    <t>CSR AU EQUITY</t>
  </si>
  <si>
    <t>CSR Ltd</t>
  </si>
  <si>
    <t>6238645</t>
  </si>
  <si>
    <t>94</t>
  </si>
  <si>
    <t>AU000000CTD3</t>
  </si>
  <si>
    <t>CTD AU EQUITY</t>
  </si>
  <si>
    <t>Corporate Travel Man</t>
  </si>
  <si>
    <t>B3R1D52</t>
  </si>
  <si>
    <t>95</t>
  </si>
  <si>
    <t>AU000000CWN6</t>
  </si>
  <si>
    <t>CWN AU EQUITY</t>
  </si>
  <si>
    <t>Crown Resorts Ltd</t>
  </si>
  <si>
    <t>B29LCJ0</t>
  </si>
  <si>
    <t>96</t>
  </si>
  <si>
    <t>AU000000CYB7</t>
  </si>
  <si>
    <t>CYB AU EQUITY</t>
  </si>
  <si>
    <t>CYBG PLC</t>
  </si>
  <si>
    <t>BD6GND6</t>
  </si>
  <si>
    <t>97</t>
  </si>
  <si>
    <t>AU000000DHG9</t>
  </si>
  <si>
    <t>DHG AU EQUITY</t>
  </si>
  <si>
    <t>Domain Holdings Aust</t>
  </si>
  <si>
    <t>BF17Y13</t>
  </si>
  <si>
    <t>98</t>
  </si>
  <si>
    <t>AU000000DLX6</t>
  </si>
  <si>
    <t>DLX AU EQUITY</t>
  </si>
  <si>
    <t>DULUX GROUP LTD</t>
  </si>
  <si>
    <t>B3VL4P5</t>
  </si>
  <si>
    <t>99</t>
  </si>
  <si>
    <t>AU000000DMP0</t>
  </si>
  <si>
    <t>DMP AU EQUITY</t>
  </si>
  <si>
    <t>Domino's Pizza Enter</t>
  </si>
  <si>
    <t>B07SFG7</t>
  </si>
  <si>
    <t>100</t>
  </si>
  <si>
    <t>AU000000DOW2</t>
  </si>
  <si>
    <t>DOW AU EQUITY</t>
  </si>
  <si>
    <t>DOWNER EDI LIMITED</t>
  </si>
  <si>
    <t>6465573</t>
  </si>
  <si>
    <t>101</t>
  </si>
  <si>
    <t>AU000000DUE7</t>
  </si>
  <si>
    <t>DUE AU EQUITY</t>
  </si>
  <si>
    <t>DIVERSIFIED UTILITY</t>
  </si>
  <si>
    <t>B046NM6</t>
  </si>
  <si>
    <t>102</t>
  </si>
  <si>
    <t>AU000000DXS1</t>
  </si>
  <si>
    <t>DXS AU EQUITY</t>
  </si>
  <si>
    <t>Dexus</t>
  </si>
  <si>
    <t>B033YN6</t>
  </si>
  <si>
    <t>103</t>
  </si>
  <si>
    <t>AU000000ECX3</t>
  </si>
  <si>
    <t>ECX AU EQUITY</t>
  </si>
  <si>
    <t>ECLIPX GROUP LTD</t>
  </si>
  <si>
    <t>104</t>
  </si>
  <si>
    <t>AU000000ERA9</t>
  </si>
  <si>
    <t>ERA AU EQUITY</t>
  </si>
  <si>
    <t>ENERGY RES AUST</t>
  </si>
  <si>
    <t>6317715</t>
  </si>
  <si>
    <t>105</t>
  </si>
  <si>
    <t>AU000000EVN4</t>
  </si>
  <si>
    <t>EVN AU EQUITY</t>
  </si>
  <si>
    <t>Evolution Mining Ltd</t>
  </si>
  <si>
    <t>B3X0F91</t>
  </si>
  <si>
    <t>106</t>
  </si>
  <si>
    <t>AU000000FKP9</t>
  </si>
  <si>
    <t>FKP AU EQUITY</t>
  </si>
  <si>
    <t>FKP PROPERTY GROUP</t>
  </si>
  <si>
    <t>107</t>
  </si>
  <si>
    <t>AU000000FLT9</t>
  </si>
  <si>
    <t>FLT AU EQUITY</t>
  </si>
  <si>
    <t>Flight Centre Travel</t>
  </si>
  <si>
    <t>6352147</t>
  </si>
  <si>
    <t>108</t>
  </si>
  <si>
    <t>Fortescue Metals Gro</t>
  </si>
  <si>
    <t>109</t>
  </si>
  <si>
    <t>AU000000FXJ5</t>
  </si>
  <si>
    <t>FXJ AU EQUITY</t>
  </si>
  <si>
    <t>Fairfax Media Ltd</t>
  </si>
  <si>
    <t>6467074</t>
  </si>
  <si>
    <t>110</t>
  </si>
  <si>
    <t>AU000000GDF3</t>
  </si>
  <si>
    <t>GDF AU EQUITY</t>
  </si>
  <si>
    <t>Garda Diversified Pr</t>
  </si>
  <si>
    <t>BYP9CB4</t>
  </si>
  <si>
    <t>111</t>
  </si>
  <si>
    <t>AU000000GDI7</t>
  </si>
  <si>
    <t>GDI AU EQUITY</t>
  </si>
  <si>
    <t>GDI Property Group</t>
  </si>
  <si>
    <t>BHB0NV9</t>
  </si>
  <si>
    <t>112</t>
  </si>
  <si>
    <t>AU000000GEM7</t>
  </si>
  <si>
    <t>GEM AU EQUITY</t>
  </si>
  <si>
    <t>G8 Education Ltd</t>
  </si>
  <si>
    <t>B296314</t>
  </si>
  <si>
    <t>113</t>
  </si>
  <si>
    <t>AU000000GMG2</t>
  </si>
  <si>
    <t>GMG AU EQUITY</t>
  </si>
  <si>
    <t>Goodman Group</t>
  </si>
  <si>
    <t>B03FYZ4</t>
  </si>
  <si>
    <t>114</t>
  </si>
  <si>
    <t>AU000000GNC9</t>
  </si>
  <si>
    <t>GNC AU EQUITY</t>
  </si>
  <si>
    <t>GRAINCORP LTD</t>
  </si>
  <si>
    <t>6102331</t>
  </si>
  <si>
    <t>115</t>
  </si>
  <si>
    <t>Growthpoint Properti</t>
  </si>
  <si>
    <t>116</t>
  </si>
  <si>
    <t>AU000000GPT8</t>
  </si>
  <si>
    <t>GPT AU EQUITY</t>
  </si>
  <si>
    <t>GPT Group/The</t>
  </si>
  <si>
    <t>6365866</t>
  </si>
  <si>
    <t>117</t>
  </si>
  <si>
    <t>AU000000HPI9</t>
  </si>
  <si>
    <t>HPI AU EQUITY</t>
  </si>
  <si>
    <t>HOTEL PROPERTY INVES</t>
  </si>
  <si>
    <t>BGSHGN9</t>
  </si>
  <si>
    <t>118</t>
  </si>
  <si>
    <t>AU000000HSO1</t>
  </si>
  <si>
    <t>HSO AU EQUITY</t>
  </si>
  <si>
    <t>Healthscope Ltd</t>
  </si>
  <si>
    <t>BP46PW5</t>
  </si>
  <si>
    <t>119</t>
  </si>
  <si>
    <t>AU000000HUB4</t>
  </si>
  <si>
    <t>HUB AU EQUITY</t>
  </si>
  <si>
    <t>HUB24 LTD</t>
  </si>
  <si>
    <t>120</t>
  </si>
  <si>
    <t>AU000000HVN7</t>
  </si>
  <si>
    <t>HVN AU EQUITY</t>
  </si>
  <si>
    <t>Harvey Norman Holdin</t>
  </si>
  <si>
    <t>6173508</t>
  </si>
  <si>
    <t>121</t>
  </si>
  <si>
    <t>AU000000IAF5</t>
  </si>
  <si>
    <t>IAF AU EQUITY</t>
  </si>
  <si>
    <t>iShares CORE Composi</t>
  </si>
  <si>
    <t>B6XS507</t>
  </si>
  <si>
    <t>122</t>
  </si>
  <si>
    <t>AU000000IAG3</t>
  </si>
  <si>
    <t>IAG AU EQUITY</t>
  </si>
  <si>
    <t>Insurance Australia</t>
  </si>
  <si>
    <t>6271026</t>
  </si>
  <si>
    <t>123</t>
  </si>
  <si>
    <t>AU000000IDR4</t>
  </si>
  <si>
    <t>IDR AU EQUITY</t>
  </si>
  <si>
    <t>Industria REIT</t>
  </si>
  <si>
    <t>BGHQFH4</t>
  </si>
  <si>
    <t>124</t>
  </si>
  <si>
    <t>AU000000IEL5</t>
  </si>
  <si>
    <t>IEL AU EQUITY</t>
  </si>
  <si>
    <t>IDP EDUCATION LTD</t>
  </si>
  <si>
    <t>BDB6DD1</t>
  </si>
  <si>
    <t>125</t>
  </si>
  <si>
    <t>AU000000IFN8</t>
  </si>
  <si>
    <t>IFN AU EQUITY</t>
  </si>
  <si>
    <t>INFIGEN ENERGY</t>
  </si>
  <si>
    <t>B0LN825</t>
  </si>
  <si>
    <t>126</t>
  </si>
  <si>
    <t>AU000000IGO4</t>
  </si>
  <si>
    <t>IGO AU EQUITY</t>
  </si>
  <si>
    <t>INDEPENDENCE GROUP N</t>
  </si>
  <si>
    <t>127</t>
  </si>
  <si>
    <t>AU000000ILU1</t>
  </si>
  <si>
    <t>ILU AU EQUITY</t>
  </si>
  <si>
    <t>ILUKA RESOURCES LTD</t>
  </si>
  <si>
    <t>6957575</t>
  </si>
  <si>
    <t>128</t>
  </si>
  <si>
    <t>AU000000IMF0</t>
  </si>
  <si>
    <t>IMF AU EQUITY</t>
  </si>
  <si>
    <t>BENTHAM IMF LTD</t>
  </si>
  <si>
    <t>6209748</t>
  </si>
  <si>
    <t>129</t>
  </si>
  <si>
    <t>AU000000IOF6</t>
  </si>
  <si>
    <t>IOF AU EQUITY</t>
  </si>
  <si>
    <t>Investa Office Fund</t>
  </si>
  <si>
    <t>6205694</t>
  </si>
  <si>
    <t>130</t>
  </si>
  <si>
    <t>AU000000IPH9</t>
  </si>
  <si>
    <t>IPH AU EQUITY</t>
  </si>
  <si>
    <t>IPH LTD</t>
  </si>
  <si>
    <t>BS7K5S1</t>
  </si>
  <si>
    <t>131</t>
  </si>
  <si>
    <t>AU000000IPL1</t>
  </si>
  <si>
    <t>IPL AU EQUITY</t>
  </si>
  <si>
    <t>Incitec Pivot Ltd</t>
  </si>
  <si>
    <t>6673042</t>
  </si>
  <si>
    <t>132</t>
  </si>
  <si>
    <t>AU000000IRE2</t>
  </si>
  <si>
    <t>IRE AU EQUITY</t>
  </si>
  <si>
    <t>IRESS MARKET TECHNOL</t>
  </si>
  <si>
    <t>6297497</t>
  </si>
  <si>
    <t>133</t>
  </si>
  <si>
    <t>AU000000ISU6</t>
  </si>
  <si>
    <t>ISU AU EQUITY</t>
  </si>
  <si>
    <t>ISELECT LTD</t>
  </si>
  <si>
    <t>BBGBFG4</t>
  </si>
  <si>
    <t>134</t>
  </si>
  <si>
    <t>AU000000IVC8</t>
  </si>
  <si>
    <t>IVC AU EQUITY</t>
  </si>
  <si>
    <t>Invocare Ltd Ord fp</t>
  </si>
  <si>
    <t>6715267</t>
  </si>
  <si>
    <t>135</t>
  </si>
  <si>
    <t>AU000000JBH7</t>
  </si>
  <si>
    <t>JBH AU EQUITY</t>
  </si>
  <si>
    <t>JB Hi-Fi Ltd</t>
  </si>
  <si>
    <t>6702623</t>
  </si>
  <si>
    <t>136</t>
  </si>
  <si>
    <t>AU000000JHX1</t>
  </si>
  <si>
    <t>JHX AU EQUITY</t>
  </si>
  <si>
    <t>James Hardie Industr</t>
  </si>
  <si>
    <t>B60QWJ2</t>
  </si>
  <si>
    <t>137</t>
  </si>
  <si>
    <t>AU000000KAR6</t>
  </si>
  <si>
    <t>KAR AU EQUITY</t>
  </si>
  <si>
    <t>KAROON GAS AUSTRALIA</t>
  </si>
  <si>
    <t>B00SV00</t>
  </si>
  <si>
    <t>138</t>
  </si>
  <si>
    <t>AU000000LLC3</t>
  </si>
  <si>
    <t>LLC AU EQUITY</t>
  </si>
  <si>
    <t>Lendlease Corp Ltd</t>
  </si>
  <si>
    <t>6512004</t>
  </si>
  <si>
    <t>139</t>
  </si>
  <si>
    <t>AU000000LOV7</t>
  </si>
  <si>
    <t>LOV AU EQUITY</t>
  </si>
  <si>
    <t>LOVISA HOLDINGS LTD</t>
  </si>
  <si>
    <t>BT9PVP0</t>
  </si>
  <si>
    <t>140</t>
  </si>
  <si>
    <t>AU000000LYC6</t>
  </si>
  <si>
    <t>LYC AU EQUITY</t>
  </si>
  <si>
    <t>LYNAS CORPORATION LT</t>
  </si>
  <si>
    <t>6121176</t>
  </si>
  <si>
    <t>141</t>
  </si>
  <si>
    <t>AU000000MAH3</t>
  </si>
  <si>
    <t>MAH AU EQUITY</t>
  </si>
  <si>
    <t>MACMAHON HOLDINGS LI</t>
  </si>
  <si>
    <t>6551160</t>
  </si>
  <si>
    <t>142</t>
  </si>
  <si>
    <t>AU000000MFG4</t>
  </si>
  <si>
    <t>MFG AU EQUITY</t>
  </si>
  <si>
    <t>Magellan Financial G</t>
  </si>
  <si>
    <t>B015YX4</t>
  </si>
  <si>
    <t>143</t>
  </si>
  <si>
    <t>AU000000MGR9</t>
  </si>
  <si>
    <t>MGR AU EQUITY</t>
  </si>
  <si>
    <t>MIRVAC GROUP (Right)</t>
  </si>
  <si>
    <t>6161978</t>
  </si>
  <si>
    <t>144</t>
  </si>
  <si>
    <t>AU000000MGX7</t>
  </si>
  <si>
    <t>MGX AU EQUITY</t>
  </si>
  <si>
    <t>MOUNT GIBSON IRON LT</t>
  </si>
  <si>
    <t>6963743</t>
  </si>
  <si>
    <t>145</t>
  </si>
  <si>
    <t>AU000000MIG8</t>
  </si>
  <si>
    <t>MIG AU EQUITY</t>
  </si>
  <si>
    <t>MACQUARIE INFRASTRUC</t>
  </si>
  <si>
    <t>6456942</t>
  </si>
  <si>
    <t>146</t>
  </si>
  <si>
    <t>AU000000MIN4</t>
  </si>
  <si>
    <t>MIN AU EQUITY</t>
  </si>
  <si>
    <t>Mineral Resources Lt</t>
  </si>
  <si>
    <t>B17ZL56</t>
  </si>
  <si>
    <t>147</t>
  </si>
  <si>
    <t>AU000000MML0</t>
  </si>
  <si>
    <t>MML AU EQUITY</t>
  </si>
  <si>
    <t>MEDUSA MINING LTD</t>
  </si>
  <si>
    <t>6727165</t>
  </si>
  <si>
    <t>148</t>
  </si>
  <si>
    <t>AU000000MMS5</t>
  </si>
  <si>
    <t>MMS AU EQUITY</t>
  </si>
  <si>
    <t>MCMILLAN SHAKESPEARE</t>
  </si>
  <si>
    <t>149</t>
  </si>
  <si>
    <t>AU000000MND5</t>
  </si>
  <si>
    <t>MND AU EQUITY</t>
  </si>
  <si>
    <t>Monadelphous Group L</t>
  </si>
  <si>
    <t>6600471</t>
  </si>
  <si>
    <t>150</t>
  </si>
  <si>
    <t>AU000000MPL3</t>
  </si>
  <si>
    <t>MPL AU EQUITY</t>
  </si>
  <si>
    <t>Medibank Pvt Ltd</t>
  </si>
  <si>
    <t>BRTNNQ5</t>
  </si>
  <si>
    <t>151</t>
  </si>
  <si>
    <t>AU000000MQA4</t>
  </si>
  <si>
    <t>MQA AU EQUITY</t>
  </si>
  <si>
    <t>MACQUARIE ATLAS ROAD</t>
  </si>
  <si>
    <t>B5W7K25</t>
  </si>
  <si>
    <t>152</t>
  </si>
  <si>
    <t>AU000000MQG1</t>
  </si>
  <si>
    <t>MQG AU EQUITY</t>
  </si>
  <si>
    <t>Macquarie Group Ltd</t>
  </si>
  <si>
    <t>B28YTC2</t>
  </si>
  <si>
    <t>153</t>
  </si>
  <si>
    <t>AU000000MTS0</t>
  </si>
  <si>
    <t>MTS AU EQUITY</t>
  </si>
  <si>
    <t>METCASH LTD</t>
  </si>
  <si>
    <t>B0744W4</t>
  </si>
  <si>
    <t>154</t>
  </si>
  <si>
    <t>AU000000MXG7</t>
  </si>
  <si>
    <t>MXG AU EQUITY</t>
  </si>
  <si>
    <t>MULTIPLEX GROUP</t>
  </si>
  <si>
    <t>155</t>
  </si>
  <si>
    <t>AU000000MYR2</t>
  </si>
  <si>
    <t>MYR AU EQUITY</t>
  </si>
  <si>
    <t>MYER HOLDINGS LTD</t>
  </si>
  <si>
    <t>B50YPZ6</t>
  </si>
  <si>
    <t>156</t>
  </si>
  <si>
    <t>AU000000MYX0</t>
  </si>
  <si>
    <t>MYX AU EQUITY</t>
  </si>
  <si>
    <t>MAYNE PHARMA GROUP L</t>
  </si>
  <si>
    <t>157</t>
  </si>
  <si>
    <t>AU000000NAB4</t>
  </si>
  <si>
    <t>NAB AU EQUITY</t>
  </si>
  <si>
    <t>NATIONAL AUSTRALIA B</t>
  </si>
  <si>
    <t>6624608</t>
  </si>
  <si>
    <t>158</t>
  </si>
  <si>
    <t>AU000000NAN9</t>
  </si>
  <si>
    <t>NAN AU EQUITY</t>
  </si>
  <si>
    <t>NANOSONICS LTD</t>
  </si>
  <si>
    <t>159</t>
  </si>
  <si>
    <t>AU000000NCM7</t>
  </si>
  <si>
    <t>NCM AU EQUITY</t>
  </si>
  <si>
    <t>Newcrest Mining Ltd</t>
  </si>
  <si>
    <t>6637101</t>
  </si>
  <si>
    <t>160</t>
  </si>
  <si>
    <t>AU000000NEA8</t>
  </si>
  <si>
    <t>NEA AU EQUITY</t>
  </si>
  <si>
    <t>NEARMAP LTD</t>
  </si>
  <si>
    <t>161</t>
  </si>
  <si>
    <t>AU000000NSR2</t>
  </si>
  <si>
    <t>NSR AU EQUITY</t>
  </si>
  <si>
    <t>National Storage REI</t>
  </si>
  <si>
    <t>BGP6479</t>
  </si>
  <si>
    <t>162</t>
  </si>
  <si>
    <t>AU000000NST8</t>
  </si>
  <si>
    <t>NST AU EQUITY</t>
  </si>
  <si>
    <t>Northern Star Resour</t>
  </si>
  <si>
    <t>6717456</t>
  </si>
  <si>
    <t>163</t>
  </si>
  <si>
    <t>AU000000NUF3</t>
  </si>
  <si>
    <t>NUF AU EQUITY</t>
  </si>
  <si>
    <t>NUFARM LIMITED(Right</t>
  </si>
  <si>
    <t>6335331</t>
  </si>
  <si>
    <t>164</t>
  </si>
  <si>
    <t>AU000000NWH5</t>
  </si>
  <si>
    <t>NWH AU EQUITY</t>
  </si>
  <si>
    <t>NRW HOLDINGS LTD</t>
  </si>
  <si>
    <t>B23XW70</t>
  </si>
  <si>
    <t>165</t>
  </si>
  <si>
    <t>AU000000NWS2</t>
  </si>
  <si>
    <t>NWS AU EQUITY</t>
  </si>
  <si>
    <t>NEWS CORP-CDI CLASS</t>
  </si>
  <si>
    <t>B03Q907</t>
  </si>
  <si>
    <t>166</t>
  </si>
  <si>
    <t>AU000000NXT8</t>
  </si>
  <si>
    <t>NXT AU EQUITY</t>
  </si>
  <si>
    <t>NEXTDC LTD</t>
  </si>
  <si>
    <t>167</t>
  </si>
  <si>
    <t>AU000000OGD5</t>
  </si>
  <si>
    <t>OGD AU EQUITY</t>
  </si>
  <si>
    <t>OCEANA GOLD LTD</t>
  </si>
  <si>
    <t>B0V9S89</t>
  </si>
  <si>
    <t>168</t>
  </si>
  <si>
    <t>AU000000OOO6</t>
  </si>
  <si>
    <t>OOO AU EQUITY</t>
  </si>
  <si>
    <t>BETASHARES CRUDE OIL</t>
  </si>
  <si>
    <t>B5LSVH1</t>
  </si>
  <si>
    <t>169</t>
  </si>
  <si>
    <t>AU000000ORA8</t>
  </si>
  <si>
    <t>ORA AU EQUITY</t>
  </si>
  <si>
    <t>Orora Ltd</t>
  </si>
  <si>
    <t>BH4TCW7</t>
  </si>
  <si>
    <t>170</t>
  </si>
  <si>
    <t>AU000000ORG5</t>
  </si>
  <si>
    <t>ORG AU EQUITY</t>
  </si>
  <si>
    <t>ORIGIN ENERGY LTD(RI</t>
  </si>
  <si>
    <t>6214861</t>
  </si>
  <si>
    <t>171</t>
  </si>
  <si>
    <t>AU000000ORI1</t>
  </si>
  <si>
    <t>ORI AU EQUITY</t>
  </si>
  <si>
    <t>Orica Ltd</t>
  </si>
  <si>
    <t>6458001</t>
  </si>
  <si>
    <t>172</t>
  </si>
  <si>
    <t>AU000000OZL8</t>
  </si>
  <si>
    <t>OZL AU EQUITY</t>
  </si>
  <si>
    <t>OZ Minerals Ltd</t>
  </si>
  <si>
    <t>6397825</t>
  </si>
  <si>
    <t>173</t>
  </si>
  <si>
    <t>AU000000PDN8</t>
  </si>
  <si>
    <t>PDN AU EQUITY</t>
  </si>
  <si>
    <t>PALADIN ENERGY LTD</t>
  </si>
  <si>
    <t>6668468</t>
  </si>
  <si>
    <t>174</t>
  </si>
  <si>
    <t>AU000000PGH3</t>
  </si>
  <si>
    <t>PGH AU EQUITY</t>
  </si>
  <si>
    <t>PACT GROUP HOLDINGS</t>
  </si>
  <si>
    <t>BH57VC3</t>
  </si>
  <si>
    <t>175</t>
  </si>
  <si>
    <t>AU000000PME8</t>
  </si>
  <si>
    <t>PME AU EQUITY</t>
  </si>
  <si>
    <t>PRO MEDICUS LTD</t>
  </si>
  <si>
    <t>176</t>
  </si>
  <si>
    <t>AU000000PMP4</t>
  </si>
  <si>
    <t>PMP AU EQUITY</t>
  </si>
  <si>
    <t>PMP LIMITED</t>
  </si>
  <si>
    <t>B02PB21</t>
  </si>
  <si>
    <t>177</t>
  </si>
  <si>
    <t>AU000000PPT9</t>
  </si>
  <si>
    <t>PPT AU EQUITY</t>
  </si>
  <si>
    <t>PERPETUAL LTD</t>
  </si>
  <si>
    <t>178</t>
  </si>
  <si>
    <t>AU000000QAN2</t>
  </si>
  <si>
    <t>QAN AU EQUITY</t>
  </si>
  <si>
    <t>Qantas Airways Ltd</t>
  </si>
  <si>
    <t>6710347</t>
  </si>
  <si>
    <t>179</t>
  </si>
  <si>
    <t>AU000000QAU7</t>
  </si>
  <si>
    <t>QAU AU EQUITY</t>
  </si>
  <si>
    <t>BetaShares Gold Bull</t>
  </si>
  <si>
    <t>B57GXF1</t>
  </si>
  <si>
    <t>180</t>
  </si>
  <si>
    <t>AU000000QBE9</t>
  </si>
  <si>
    <t>QBE AU EQUITY</t>
  </si>
  <si>
    <t>QBE Insurance Group</t>
  </si>
  <si>
    <t>6715740</t>
  </si>
  <si>
    <t>181</t>
  </si>
  <si>
    <t>AU000000QOZ7</t>
  </si>
  <si>
    <t>QOZ AU EQUITY</t>
  </si>
  <si>
    <t>BETASHARES FTSE RAFI</t>
  </si>
  <si>
    <t>BBNBVM5</t>
  </si>
  <si>
    <t>182</t>
  </si>
  <si>
    <t>AU000000QRE5</t>
  </si>
  <si>
    <t>QRE AU EQUITY</t>
  </si>
  <si>
    <t>BetaShares S&amp;P/ASX 2</t>
  </si>
  <si>
    <t>B51W8B6</t>
  </si>
  <si>
    <t>183</t>
  </si>
  <si>
    <t>AU000000QUB5</t>
  </si>
  <si>
    <t>QUB AU EQUITY</t>
  </si>
  <si>
    <t>QUBE HOLDINGS LTD</t>
  </si>
  <si>
    <t>B1L4BC6</t>
  </si>
  <si>
    <t>184</t>
  </si>
  <si>
    <t>AU000000REA9</t>
  </si>
  <si>
    <t>REA AU EQUITY</t>
  </si>
  <si>
    <t>REA Group Ltd</t>
  </si>
  <si>
    <t>6198578</t>
  </si>
  <si>
    <t>185</t>
  </si>
  <si>
    <t>AU000000REH4</t>
  </si>
  <si>
    <t>REH AU EQUITY</t>
  </si>
  <si>
    <t>REECE LTD</t>
  </si>
  <si>
    <t>6728801</t>
  </si>
  <si>
    <t>186</t>
  </si>
  <si>
    <t>AU000000RHC8</t>
  </si>
  <si>
    <t>RHC AU EQUITY</t>
  </si>
  <si>
    <t>Ramsay Health Care L</t>
  </si>
  <si>
    <t>6041995</t>
  </si>
  <si>
    <t>187</t>
  </si>
  <si>
    <t>188</t>
  </si>
  <si>
    <t>AU000000RMD6</t>
  </si>
  <si>
    <t>RMD AU EQUITY</t>
  </si>
  <si>
    <t>RESMED INC-CDI</t>
  </si>
  <si>
    <t>6221667</t>
  </si>
  <si>
    <t>189</t>
  </si>
  <si>
    <t>AU000000RRL8</t>
  </si>
  <si>
    <t>RRL AT EQUITY</t>
  </si>
  <si>
    <t>Regis Resources Ltd</t>
  </si>
  <si>
    <t>6476542</t>
  </si>
  <si>
    <t>190</t>
  </si>
  <si>
    <t>RRL AU EQUITY</t>
  </si>
  <si>
    <t>191</t>
  </si>
  <si>
    <t>192</t>
  </si>
  <si>
    <t>S32 LN EQUITY</t>
  </si>
  <si>
    <t>BWSW5C8</t>
  </si>
  <si>
    <t>GBR</t>
  </si>
  <si>
    <t>193</t>
  </si>
  <si>
    <t>AU000000SBM8</t>
  </si>
  <si>
    <t>SBM AT EQUITY</t>
  </si>
  <si>
    <t>St Barbara Ltd</t>
  </si>
  <si>
    <t>6317072</t>
  </si>
  <si>
    <t>194</t>
  </si>
  <si>
    <t>SBM AU EQUITY</t>
  </si>
  <si>
    <t>ST BARBARA LTD</t>
  </si>
  <si>
    <t>195</t>
  </si>
  <si>
    <t>AU000000SCG8</t>
  </si>
  <si>
    <t>SCG AU EQUITY</t>
  </si>
  <si>
    <t>Scentre Group</t>
  </si>
  <si>
    <t>BLZH0Z7</t>
  </si>
  <si>
    <t>196</t>
  </si>
  <si>
    <t>Shopping Centres Aus</t>
  </si>
  <si>
    <t>B8K7J65</t>
  </si>
  <si>
    <t>197</t>
  </si>
  <si>
    <t>AU000000SDG6</t>
  </si>
  <si>
    <t>SDG AU EQUITY</t>
  </si>
  <si>
    <t>SUNLAND GROUP LIMITE</t>
  </si>
  <si>
    <t>6246165</t>
  </si>
  <si>
    <t>198</t>
  </si>
  <si>
    <t>AU000000SEK6</t>
  </si>
  <si>
    <t>SEK AU EQUITY</t>
  </si>
  <si>
    <t>SEEK Ltd</t>
  </si>
  <si>
    <t>B0767Y3</t>
  </si>
  <si>
    <t>199</t>
  </si>
  <si>
    <t>AU000000SFR8</t>
  </si>
  <si>
    <t>SFR AT EQUITY</t>
  </si>
  <si>
    <t>Sandfire Resources N</t>
  </si>
  <si>
    <t>6739739</t>
  </si>
  <si>
    <t>200</t>
  </si>
  <si>
    <t>AU000000SGH7</t>
  </si>
  <si>
    <t>SGH AU EQUITY</t>
  </si>
  <si>
    <t>SLATER &amp; GORDON LTD</t>
  </si>
  <si>
    <t>B1WW141</t>
  </si>
  <si>
    <t>201</t>
  </si>
  <si>
    <t>AU000000SGM7</t>
  </si>
  <si>
    <t>SGM AU EQUITY</t>
  </si>
  <si>
    <t>Sims Metal Managemen</t>
  </si>
  <si>
    <t>B0LCW75</t>
  </si>
  <si>
    <t>202</t>
  </si>
  <si>
    <t>AU000000SGP0</t>
  </si>
  <si>
    <t>SGP AU EQUITY</t>
  </si>
  <si>
    <t>Stockland</t>
  </si>
  <si>
    <t>6850856</t>
  </si>
  <si>
    <t>203</t>
  </si>
  <si>
    <t>AU000000SGR6</t>
  </si>
  <si>
    <t>SGR AU EQUITY</t>
  </si>
  <si>
    <t>STAR ENTERTAINMENT G</t>
  </si>
  <si>
    <t>BD5ZR98</t>
  </si>
  <si>
    <t>204</t>
  </si>
  <si>
    <t>AU000000SHL7</t>
  </si>
  <si>
    <t>SHL AU EQUITY</t>
  </si>
  <si>
    <t>Sonic Healthcare Ltd</t>
  </si>
  <si>
    <t>6821120</t>
  </si>
  <si>
    <t>205</t>
  </si>
  <si>
    <t>AU000000SKI7</t>
  </si>
  <si>
    <t>SKI AU EQUITY</t>
  </si>
  <si>
    <t>SPARK INFRASTRUCTURE</t>
  </si>
  <si>
    <t>B0T9JZ5</t>
  </si>
  <si>
    <t>206</t>
  </si>
  <si>
    <t>AU000000SLM7</t>
  </si>
  <si>
    <t>SLM AU EQUITY</t>
  </si>
  <si>
    <t>SALMAT LTD</t>
  </si>
  <si>
    <t>B06M0R6</t>
  </si>
  <si>
    <t>207</t>
  </si>
  <si>
    <t>AU000000SOL3</t>
  </si>
  <si>
    <t>SOL AU EQUITY</t>
  </si>
  <si>
    <t>Washington H Soul Pa</t>
  </si>
  <si>
    <t>6821807</t>
  </si>
  <si>
    <t>208</t>
  </si>
  <si>
    <t>AU000000SPO4</t>
  </si>
  <si>
    <t>SPO AU EQUITY</t>
  </si>
  <si>
    <t>SPOTLESS GROUP HOLDI</t>
  </si>
  <si>
    <t>BMJJMM7</t>
  </si>
  <si>
    <t>209</t>
  </si>
  <si>
    <t>AU000000SRF8</t>
  </si>
  <si>
    <t>SRF AU EQUITY</t>
  </si>
  <si>
    <t>SURFSTITCH GROUP LTD</t>
  </si>
  <si>
    <t>BTDC1M4</t>
  </si>
  <si>
    <t>210</t>
  </si>
  <si>
    <t>211</t>
  </si>
  <si>
    <t>AU000000STO6</t>
  </si>
  <si>
    <t>STO AT EQUITY</t>
  </si>
  <si>
    <t>Santos Ltd</t>
  </si>
  <si>
    <t>6776703</t>
  </si>
  <si>
    <t>212</t>
  </si>
  <si>
    <t>STO AU EQUITY</t>
  </si>
  <si>
    <t>213</t>
  </si>
  <si>
    <t>AU000000STW9</t>
  </si>
  <si>
    <t>STW AU EQUITY</t>
  </si>
  <si>
    <t>SPDR S&amp;P/ASX 200 FUN</t>
  </si>
  <si>
    <t>6397353</t>
  </si>
  <si>
    <t>214</t>
  </si>
  <si>
    <t>AU000000SUL0</t>
  </si>
  <si>
    <t>SUL AU EQUITY</t>
  </si>
  <si>
    <t>Super Retail Group L</t>
  </si>
  <si>
    <t>B01C7R0</t>
  </si>
  <si>
    <t>215</t>
  </si>
  <si>
    <t>AU000000SUN6</t>
  </si>
  <si>
    <t>SUN AU EQUITY</t>
  </si>
  <si>
    <t>SUNCORP-METWAY LIMIT</t>
  </si>
  <si>
    <t>6585084</t>
  </si>
  <si>
    <t>216</t>
  </si>
  <si>
    <t>AU000000SUZZ</t>
  </si>
  <si>
    <t>SUPER CHEAP AUTO GRO</t>
  </si>
  <si>
    <t>217</t>
  </si>
  <si>
    <t>AU000000SWK8</t>
  </si>
  <si>
    <t>SWK AU EQUITY</t>
  </si>
  <si>
    <t>SWICK MINING SERVICE</t>
  </si>
  <si>
    <t>B1GFB57</t>
  </si>
  <si>
    <t>218</t>
  </si>
  <si>
    <t>AU000000SYD9</t>
  </si>
  <si>
    <t>SYD AU EQUITY</t>
  </si>
  <si>
    <t>Sydney Airport</t>
  </si>
  <si>
    <t>B70DWB2</t>
  </si>
  <si>
    <t>219</t>
  </si>
  <si>
    <t>AU000000TAH8</t>
  </si>
  <si>
    <t>TAH AU EQUITY</t>
  </si>
  <si>
    <t>TABCORP HOLDINGS LTD</t>
  </si>
  <si>
    <t>6873262</t>
  </si>
  <si>
    <t>220</t>
  </si>
  <si>
    <t>AU000000TAP1</t>
  </si>
  <si>
    <t>TAP AU EQUITY</t>
  </si>
  <si>
    <t>TAP OIL LIMITED</t>
  </si>
  <si>
    <t>B01DRY0</t>
  </si>
  <si>
    <t>221</t>
  </si>
  <si>
    <t>AU000000TCL6</t>
  </si>
  <si>
    <t>TCL AU EQUITY</t>
  </si>
  <si>
    <t>TRANSURBAN GROUP(Rig</t>
  </si>
  <si>
    <t>6200882</t>
  </si>
  <si>
    <t>222</t>
  </si>
  <si>
    <t>AU000000TGR4</t>
  </si>
  <si>
    <t>TGR AU EQUITY</t>
  </si>
  <si>
    <t>Tassal Group Ltd</t>
  </si>
  <si>
    <t>6710701</t>
  </si>
  <si>
    <t>223</t>
  </si>
  <si>
    <t>AU000000TLS2</t>
  </si>
  <si>
    <t>TLS AU EQUITY</t>
  </si>
  <si>
    <t>Telstra Corp Ltd</t>
  </si>
  <si>
    <t>6087289</t>
  </si>
  <si>
    <t>224</t>
  </si>
  <si>
    <t>AU000000TOX6</t>
  </si>
  <si>
    <t>TOX AU EQUITY</t>
  </si>
  <si>
    <t>TOX FREE SOLUTIONS L</t>
  </si>
  <si>
    <t>6292027</t>
  </si>
  <si>
    <t>225</t>
  </si>
  <si>
    <t>AU000000TTS5</t>
  </si>
  <si>
    <t>TTS AU EQUITY</t>
  </si>
  <si>
    <t>Tatts Group Ltd</t>
  </si>
  <si>
    <t>B0CRCP7</t>
  </si>
  <si>
    <t>226</t>
  </si>
  <si>
    <t>AU000000TWE9</t>
  </si>
  <si>
    <t>TWE AU EQUITY</t>
  </si>
  <si>
    <t>Treasury Wine Estate</t>
  </si>
  <si>
    <t>B61JC67</t>
  </si>
  <si>
    <t>227</t>
  </si>
  <si>
    <t>AU000000VAP7</t>
  </si>
  <si>
    <t>VAP AU EQUITY</t>
  </si>
  <si>
    <t>Vanguard Australian</t>
  </si>
  <si>
    <t>B4M8582</t>
  </si>
  <si>
    <t>228</t>
  </si>
  <si>
    <t>AU000000VCX7</t>
  </si>
  <si>
    <t>VCX AU EQUITY</t>
  </si>
  <si>
    <t>Vicinity Centres</t>
  </si>
  <si>
    <t>BY7QXS7</t>
  </si>
  <si>
    <t>229</t>
  </si>
  <si>
    <t>AU000000VGB4</t>
  </si>
  <si>
    <t>VGB AU EQUITY</t>
  </si>
  <si>
    <t>Vanguard Australian Government Bond Index ETF</t>
  </si>
  <si>
    <t>B6TH1L1</t>
  </si>
  <si>
    <t>230</t>
  </si>
  <si>
    <t>AU000000VOC6</t>
  </si>
  <si>
    <t>VOC AU EQUITY</t>
  </si>
  <si>
    <t>VOCUS GROUP LTD</t>
  </si>
  <si>
    <t>B3WS5W9</t>
  </si>
  <si>
    <t>231</t>
  </si>
  <si>
    <t>AU000000VRT3</t>
  </si>
  <si>
    <t>VRT AU EQUITY</t>
  </si>
  <si>
    <t>VIRTUS HEALTH LTD</t>
  </si>
  <si>
    <t>BB36CD8</t>
  </si>
  <si>
    <t>232</t>
  </si>
  <si>
    <t>AU000000VVR9</t>
  </si>
  <si>
    <t>VVR AU EQUITY</t>
  </si>
  <si>
    <t>Viva Energy REIT</t>
  </si>
  <si>
    <t>BZ4SMX1</t>
  </si>
  <si>
    <t>233</t>
  </si>
  <si>
    <t>WESTPAC BANKING CORP</t>
  </si>
  <si>
    <t>234</t>
  </si>
  <si>
    <t>AU000000WEB7</t>
  </si>
  <si>
    <t>WEB AU EQUITY</t>
  </si>
  <si>
    <t>WEBJET LTD</t>
  </si>
  <si>
    <t>6015815</t>
  </si>
  <si>
    <t>235</t>
  </si>
  <si>
    <t>AU000000WES1</t>
  </si>
  <si>
    <t>WES AU EQUITY</t>
  </si>
  <si>
    <t>Wesfarmers Ltd</t>
  </si>
  <si>
    <t>6948836</t>
  </si>
  <si>
    <t>236</t>
  </si>
  <si>
    <t>AU000000WFD0</t>
  </si>
  <si>
    <t>WFD AU EQUITY</t>
  </si>
  <si>
    <t>Westfield Corp</t>
  </si>
  <si>
    <t>BMMVVX4</t>
  </si>
  <si>
    <t>237</t>
  </si>
  <si>
    <t>AU000000WHC8</t>
  </si>
  <si>
    <t>WHC AU EQUITY</t>
  </si>
  <si>
    <t>Whitehaven Coal Ltd</t>
  </si>
  <si>
    <t>B1XQXC4</t>
  </si>
  <si>
    <t>238</t>
  </si>
  <si>
    <t>AU000000WOR2</t>
  </si>
  <si>
    <t>WOR AU EQUITY</t>
  </si>
  <si>
    <t>Worley Ltd</t>
  </si>
  <si>
    <t>6562474</t>
  </si>
  <si>
    <t>239</t>
  </si>
  <si>
    <t>AU000000WOW2</t>
  </si>
  <si>
    <t>WOW AU EQUITY</t>
  </si>
  <si>
    <t>Woolworths Group Ltd</t>
  </si>
  <si>
    <t>6981239</t>
  </si>
  <si>
    <t>240</t>
  </si>
  <si>
    <t>AU000000WPL2</t>
  </si>
  <si>
    <t>WPL AU EQUITY</t>
  </si>
  <si>
    <t>6979728</t>
  </si>
  <si>
    <t>241</t>
  </si>
  <si>
    <t>AU000000WSA9</t>
  </si>
  <si>
    <t>WSA AU EQUITY</t>
  </si>
  <si>
    <t>WESTERN AREAS NL</t>
  </si>
  <si>
    <t>6261243</t>
  </si>
  <si>
    <t>242</t>
  </si>
  <si>
    <t>AU000000WTC3</t>
  </si>
  <si>
    <t>WTC AU EQUITY</t>
  </si>
  <si>
    <t>WiseTech Global Ltd</t>
  </si>
  <si>
    <t>BZ8GX83</t>
  </si>
  <si>
    <t>243</t>
  </si>
  <si>
    <t>AU0000013559</t>
  </si>
  <si>
    <t>ALX AU EQUITY</t>
  </si>
  <si>
    <t>Atlas Arteria Ltd</t>
  </si>
  <si>
    <t>BZ03TZ1</t>
  </si>
  <si>
    <t>244</t>
  </si>
  <si>
    <t>AU000001SUN6</t>
  </si>
  <si>
    <t>SUNCORP-METWAY(Right</t>
  </si>
  <si>
    <t>245</t>
  </si>
  <si>
    <t>AU0000023954</t>
  </si>
  <si>
    <t>HVNRA AU EQUITY</t>
  </si>
  <si>
    <t>BF5JP23</t>
  </si>
  <si>
    <t>246</t>
  </si>
  <si>
    <t>AU0000027765</t>
  </si>
  <si>
    <t>IAGDA AU EQUITY</t>
  </si>
  <si>
    <t>BF2Y3M7</t>
  </si>
  <si>
    <t>247</t>
  </si>
  <si>
    <t>Charter Hall Social</t>
  </si>
  <si>
    <t>248</t>
  </si>
  <si>
    <t>AU0000030678</t>
  </si>
  <si>
    <t>COL AU EQUITY</t>
  </si>
  <si>
    <t>Coles Group Ltd</t>
  </si>
  <si>
    <t>BYWR0T5</t>
  </si>
  <si>
    <t>249</t>
  </si>
  <si>
    <t>AU0000039711</t>
  </si>
  <si>
    <t>ADI AU EQUITY</t>
  </si>
  <si>
    <t>APN Industria REIT</t>
  </si>
  <si>
    <t>BJMC125</t>
  </si>
  <si>
    <t>250</t>
  </si>
  <si>
    <t>AU0000048258</t>
  </si>
  <si>
    <t>AMCDC AU EQUITY</t>
  </si>
  <si>
    <t>251</t>
  </si>
  <si>
    <t>AU0000054876</t>
  </si>
  <si>
    <t>SUNDC AU EQUITY</t>
  </si>
  <si>
    <t>Suncorp Group Ltd</t>
  </si>
  <si>
    <t>BJ9MBD9</t>
  </si>
  <si>
    <t>252</t>
  </si>
  <si>
    <t>AU0000056996</t>
  </si>
  <si>
    <t>HVNRB AU EQUITY</t>
  </si>
  <si>
    <t>BK4Q0B4</t>
  </si>
  <si>
    <t>253</t>
  </si>
  <si>
    <t>AU0000088338</t>
  </si>
  <si>
    <t>ALD AU EQUITY</t>
  </si>
  <si>
    <t>Ampol Ltd</t>
  </si>
  <si>
    <t>BM91201</t>
  </si>
  <si>
    <t>254</t>
  </si>
  <si>
    <t>AU0000089724</t>
  </si>
  <si>
    <t>TUA AU EQUITY</t>
  </si>
  <si>
    <t>Tuas Ltd</t>
  </si>
  <si>
    <t>BM94P78</t>
  </si>
  <si>
    <t>255</t>
  </si>
  <si>
    <t>AU0000090128</t>
  </si>
  <si>
    <t>TPG AU EQUITY</t>
  </si>
  <si>
    <t>TPG Telecom Ltd</t>
  </si>
  <si>
    <t>BMB2257</t>
  </si>
  <si>
    <t>256</t>
  </si>
  <si>
    <t>AU00000GLIN8</t>
  </si>
  <si>
    <t>GLIN AU EQUITY</t>
  </si>
  <si>
    <t>AMP Capital Global I</t>
  </si>
  <si>
    <t>BYVFF73</t>
  </si>
  <si>
    <t>257</t>
  </si>
  <si>
    <t>AU00000HVST1</t>
  </si>
  <si>
    <t>HVST AU EQUITY</t>
  </si>
  <si>
    <t>BRWQZ87</t>
  </si>
  <si>
    <t>258</t>
  </si>
  <si>
    <t>AU00000QPON6</t>
  </si>
  <si>
    <t>QPON AU EQUITY</t>
  </si>
  <si>
    <t>BF03BD3</t>
  </si>
  <si>
    <t>259</t>
  </si>
  <si>
    <t>AU00000UMAX3</t>
  </si>
  <si>
    <t>UMAX AU EQUITY</t>
  </si>
  <si>
    <t>BetaShares S&amp;P 500 Yield Maxim</t>
  </si>
  <si>
    <t>260</t>
  </si>
  <si>
    <t>AU00000YMAX5</t>
  </si>
  <si>
    <t>YMAX AU EQUITY</t>
  </si>
  <si>
    <t>B8Y0WB6</t>
  </si>
  <si>
    <t>261</t>
  </si>
  <si>
    <t>AU0000AIOXX9</t>
  </si>
  <si>
    <t>AIOXX AU EQUITY</t>
  </si>
  <si>
    <t>ASCIANO GROUP</t>
  </si>
  <si>
    <t>B5Q85Q3</t>
  </si>
  <si>
    <t>262</t>
  </si>
  <si>
    <t>AU0000AIOZZ9</t>
  </si>
  <si>
    <t>AIOZZ AU EQUITY</t>
  </si>
  <si>
    <t>B5WS9C1</t>
  </si>
  <si>
    <t>263</t>
  </si>
  <si>
    <t>AU0000ANZXX5</t>
  </si>
  <si>
    <t>ANZXX AU EQUITY</t>
  </si>
  <si>
    <t>AUST AND NZ BANKING</t>
  </si>
  <si>
    <t>B4ZD1R5</t>
  </si>
  <si>
    <t>264</t>
  </si>
  <si>
    <t>AU0000BBGXX8</t>
  </si>
  <si>
    <t>BBGXX AU EQUITY</t>
  </si>
  <si>
    <t>265</t>
  </si>
  <si>
    <t>AU0000BENXX8</t>
  </si>
  <si>
    <t>BENXX AU EQUITY</t>
  </si>
  <si>
    <t>B43BMX4</t>
  </si>
  <si>
    <t>266</t>
  </si>
  <si>
    <t>AU0000BLYXX0</t>
  </si>
  <si>
    <t>BLYXX AU EQUITY</t>
  </si>
  <si>
    <t>267</t>
  </si>
  <si>
    <t>AU0000CMJDA7</t>
  </si>
  <si>
    <t>CMJ AU EQUITY</t>
  </si>
  <si>
    <t>CONSOLIDATED MEDIA H</t>
  </si>
  <si>
    <t>268</t>
  </si>
  <si>
    <t>AU0000CRZXX2</t>
  </si>
  <si>
    <t>CRZXX AU EQUITY</t>
  </si>
  <si>
    <t>CARSALES.COM.AU LTD</t>
  </si>
  <si>
    <t>B40PT72</t>
  </si>
  <si>
    <t>269</t>
  </si>
  <si>
    <t>AU0000ISUXX8</t>
  </si>
  <si>
    <t>ISUXX AU EQUITY</t>
  </si>
  <si>
    <t>BBCRDX9</t>
  </si>
  <si>
    <t>270</t>
  </si>
  <si>
    <t>AU0000MAHXX5</t>
  </si>
  <si>
    <t>MAHXX AU EQUITY</t>
  </si>
  <si>
    <t>271</t>
  </si>
  <si>
    <t>AU0000MGRXX1</t>
  </si>
  <si>
    <t>MGRXX AU EQUITY</t>
  </si>
  <si>
    <t>MIRVAC GROUP</t>
  </si>
  <si>
    <t>B553XG5</t>
  </si>
  <si>
    <t>272</t>
  </si>
  <si>
    <t>AU0000NABXX6</t>
  </si>
  <si>
    <t>NABXX AU EQUITY</t>
  </si>
  <si>
    <t>B3YZZ95</t>
  </si>
  <si>
    <t>273</t>
  </si>
  <si>
    <t>AU0000NUFXX5</t>
  </si>
  <si>
    <t>NUFXX AU EQUITY</t>
  </si>
  <si>
    <t>NUFARM LTD</t>
  </si>
  <si>
    <t>274</t>
  </si>
  <si>
    <t>AU0000PDNXX0</t>
  </si>
  <si>
    <t>PDNXX AU EQUITY</t>
  </si>
  <si>
    <t>PALADIN ENERGY LIMIT</t>
  </si>
  <si>
    <t>B420K61</t>
  </si>
  <si>
    <t>275</t>
  </si>
  <si>
    <t>AU0000SGPXX2</t>
  </si>
  <si>
    <t>SGPXX AU EQUITY</t>
  </si>
  <si>
    <t>STOCKLAND</t>
  </si>
  <si>
    <t>276</t>
  </si>
  <si>
    <t>AU0000TPIXX6</t>
  </si>
  <si>
    <t>TPIXX AU EQUITY</t>
  </si>
  <si>
    <t>TRANSPACIFIC INDUSTR</t>
  </si>
  <si>
    <t>B3NLG68</t>
  </si>
  <si>
    <t>277</t>
  </si>
  <si>
    <t>AU0000VBAXX9</t>
  </si>
  <si>
    <t>VBAXX AU EQUITY</t>
  </si>
  <si>
    <t>VIRGIN BLUE HOLDINGS</t>
  </si>
  <si>
    <t>278</t>
  </si>
  <si>
    <t>AU0000VRTXX5</t>
  </si>
  <si>
    <t>VRTXX AU EQUITY</t>
  </si>
  <si>
    <t>Virtus Health Limite</t>
  </si>
  <si>
    <t>B8HXC67</t>
  </si>
  <si>
    <t>279</t>
  </si>
  <si>
    <t>BBG000C0T6W5</t>
  </si>
  <si>
    <t>813 HK EQUITY</t>
  </si>
  <si>
    <t>Shimao Group Holding</t>
  </si>
  <si>
    <t>B16YNS1</t>
  </si>
  <si>
    <t>280</t>
  </si>
  <si>
    <t>BBG000DB4238</t>
  </si>
  <si>
    <t>37646Z VN EQUITY</t>
  </si>
  <si>
    <t>Vietnam Prosperity J</t>
  </si>
  <si>
    <t>VND</t>
  </si>
  <si>
    <t>VIE</t>
  </si>
  <si>
    <t>281</t>
  </si>
  <si>
    <t>BBG000GM1662</t>
  </si>
  <si>
    <t>2930 HK EQUITY</t>
  </si>
  <si>
    <t>13 Holdings Ltd/The</t>
  </si>
  <si>
    <t>BFZT4L5</t>
  </si>
  <si>
    <t>282</t>
  </si>
  <si>
    <t>BBG000RPVM74</t>
  </si>
  <si>
    <t>150001 CH EQUITY</t>
  </si>
  <si>
    <t>UBS SDIC RUIFU CSI10</t>
  </si>
  <si>
    <t>B6239F6</t>
  </si>
  <si>
    <t>CNY</t>
  </si>
  <si>
    <t>CHN</t>
  </si>
  <si>
    <t>283</t>
  </si>
  <si>
    <t>BBG000TQ4LH1</t>
  </si>
  <si>
    <t>SEGCLZ CH EQUITY</t>
  </si>
  <si>
    <t>Shanghai Environment</t>
  </si>
  <si>
    <t>284</t>
  </si>
  <si>
    <t>BBG001J7FS03</t>
  </si>
  <si>
    <t>150028 CH EQUITY</t>
  </si>
  <si>
    <t>CITIC-PRUDENTI CSI 500 IDX-A</t>
  </si>
  <si>
    <t>B66F992</t>
  </si>
  <si>
    <t>XSHE</t>
  </si>
  <si>
    <t>285</t>
  </si>
  <si>
    <t>BBG001V6H484</t>
  </si>
  <si>
    <t>600936 CH EQUITY</t>
  </si>
  <si>
    <t>Guangxi Radio and Te</t>
  </si>
  <si>
    <t>BYZ5R17</t>
  </si>
  <si>
    <t>XSHG</t>
  </si>
  <si>
    <t>286</t>
  </si>
  <si>
    <t>BBG002CV34P4</t>
  </si>
  <si>
    <t>150055 CH EQUITY</t>
  </si>
  <si>
    <t>ICBC CS RUIZHI CSI 500 IN-A</t>
  </si>
  <si>
    <t>B7GS8X5</t>
  </si>
  <si>
    <t>287</t>
  </si>
  <si>
    <t>BBG002NF5FT6</t>
  </si>
  <si>
    <t>0175843D VN EQUITY</t>
  </si>
  <si>
    <t>PetroVietnam Power C</t>
  </si>
  <si>
    <t>288</t>
  </si>
  <si>
    <t>BBG002YML8M4</t>
  </si>
  <si>
    <t>510420 CH EQUITY</t>
  </si>
  <si>
    <t>INVESCO GREAT WALL S</t>
  </si>
  <si>
    <t>B8FGYK6</t>
  </si>
  <si>
    <t>289</t>
  </si>
  <si>
    <t>BBG0046L36Q3</t>
  </si>
  <si>
    <t>150121 CH EQUITY</t>
  </si>
  <si>
    <t>GALAXY EN CSI300 GW ST IN-A</t>
  </si>
  <si>
    <t>BBGT8S1</t>
  </si>
  <si>
    <t>290</t>
  </si>
  <si>
    <t>BBG004F9S5Y6</t>
  </si>
  <si>
    <t>511880 CH EQUITY</t>
  </si>
  <si>
    <t>Yinhua Traded Money</t>
  </si>
  <si>
    <t>B4VQYB3</t>
  </si>
  <si>
    <t>291</t>
  </si>
  <si>
    <t>BBG004KQV4W3</t>
  </si>
  <si>
    <t>150133 CH EQUITY</t>
  </si>
  <si>
    <t>TEBON DEX-CSI M/HY CB CLS-A</t>
  </si>
  <si>
    <t>BBG9X53</t>
  </si>
  <si>
    <t>292</t>
  </si>
  <si>
    <t>BBG004TR2YD9</t>
  </si>
  <si>
    <t>150145 CH EQUITY</t>
  </si>
  <si>
    <t>CHINA MER CSI 300 HBIC-A</t>
  </si>
  <si>
    <t>293</t>
  </si>
  <si>
    <t>BBG004XBCXJ4</t>
  </si>
  <si>
    <t>150140 CH EQUITY</t>
  </si>
  <si>
    <t>GFUND TNGYNG CSI300 CLS IN-A</t>
  </si>
  <si>
    <t>BVF8N73</t>
  </si>
  <si>
    <t>294</t>
  </si>
  <si>
    <t>BBG0055XHMF7</t>
  </si>
  <si>
    <t>0859792D VN EQUITY</t>
  </si>
  <si>
    <t>Vietnam Rubber Group</t>
  </si>
  <si>
    <t>295</t>
  </si>
  <si>
    <t>BBG0057Y3164</t>
  </si>
  <si>
    <t>150130 CH EQUITY</t>
  </si>
  <si>
    <t>GUOTAI GZ HEATHCARE INDEX A</t>
  </si>
  <si>
    <t>BDRZRL8</t>
  </si>
  <si>
    <t>296</t>
  </si>
  <si>
    <t>BBG00582S2N5</t>
  </si>
  <si>
    <t>150148 CH EQUITY</t>
  </si>
  <si>
    <t>CITIC PRUDENT CSI 800 HEAL-A</t>
  </si>
  <si>
    <t>297</t>
  </si>
  <si>
    <t>BBG0058PS3B5</t>
  </si>
  <si>
    <t>150150 CH EQUITY</t>
  </si>
  <si>
    <t>CITIC-PRU CSI800 N-FER MT-A</t>
  </si>
  <si>
    <t>298</t>
  </si>
  <si>
    <t>BBG005BPQ6X2</t>
  </si>
  <si>
    <t>150152 CH EQUITY</t>
  </si>
  <si>
    <t>FULLGOAL CHINEXT PRICE INX-A</t>
  </si>
  <si>
    <t>BJSPLV7</t>
  </si>
  <si>
    <t>299</t>
  </si>
  <si>
    <t>BBG005GB0PH2</t>
  </si>
  <si>
    <t>150138 CH EQUITY</t>
  </si>
  <si>
    <t>YINHUA CSI 800 IN ENH CLA -A</t>
  </si>
  <si>
    <t>BH6XPY0</t>
  </si>
  <si>
    <t>300</t>
  </si>
  <si>
    <t>BBG005V4XGX7</t>
  </si>
  <si>
    <t>150167 CH EQUITY</t>
  </si>
  <si>
    <t>YINHUA SHAN SHEN 300 CLASS-A</t>
  </si>
  <si>
    <t>BJ5B1H4</t>
  </si>
  <si>
    <t>301</t>
  </si>
  <si>
    <t>BBG005VM13J7</t>
  </si>
  <si>
    <t>150157 CH EQUITY</t>
  </si>
  <si>
    <t>CITIC-PRUDENTIAL CSI 800-A</t>
  </si>
  <si>
    <t>BJSPLZ1</t>
  </si>
  <si>
    <t>302</t>
  </si>
  <si>
    <t>BBG0067DDJF8</t>
  </si>
  <si>
    <t>150171 CH EQUITY</t>
  </si>
  <si>
    <t>SWS MU CSI SWS SEC IND CLS-A</t>
  </si>
  <si>
    <t>BL955Z2</t>
  </si>
  <si>
    <t>303</t>
  </si>
  <si>
    <t>BBG0067DDS77</t>
  </si>
  <si>
    <t>150181 CH EQUITY</t>
  </si>
  <si>
    <t>FULLGOAL NATIONAL DEFENSE CL</t>
  </si>
  <si>
    <t>BLTVTY7</t>
  </si>
  <si>
    <t>304</t>
  </si>
  <si>
    <t>BBG0068QL8L6</t>
  </si>
  <si>
    <t>150175 CH EQUITY</t>
  </si>
  <si>
    <t>YINHUA HS CHINA EN IX FD-A</t>
  </si>
  <si>
    <t>BMJJP84</t>
  </si>
  <si>
    <t>305</t>
  </si>
  <si>
    <t>BBG0068TXQ00</t>
  </si>
  <si>
    <t>150177 CH EQUITY</t>
  </si>
  <si>
    <t>PENGHUA CSI 800 SECU INSU-A</t>
  </si>
  <si>
    <t>BMP3784</t>
  </si>
  <si>
    <t>306</t>
  </si>
  <si>
    <t>BBG0068TXS51</t>
  </si>
  <si>
    <t>150179 CH EQUITY</t>
  </si>
  <si>
    <t>PENGHUA CSI INFO TECH IX F-A</t>
  </si>
  <si>
    <t>BMP3Q21</t>
  </si>
  <si>
    <t>307</t>
  </si>
  <si>
    <t>BBG0069KHDG8</t>
  </si>
  <si>
    <t>150169 CH EQUITY</t>
  </si>
  <si>
    <t>CHINA UNI HANG SENG IDX CL-A</t>
  </si>
  <si>
    <t>BLNMMF8</t>
  </si>
  <si>
    <t>308</t>
  </si>
  <si>
    <t>BBG0069LY315</t>
  </si>
  <si>
    <t>150164 CH EQUITY</t>
  </si>
  <si>
    <t>SOOCHOW CSI CON BD IX CLAS-A</t>
  </si>
  <si>
    <t>309</t>
  </si>
  <si>
    <t>BBG006R148W7</t>
  </si>
  <si>
    <t>603888 CH EQUITY</t>
  </si>
  <si>
    <t>Xinhuanet Co Ltd</t>
  </si>
  <si>
    <t>BYN92Q1</t>
  </si>
  <si>
    <t>310</t>
  </si>
  <si>
    <t>BBG006T0LS27</t>
  </si>
  <si>
    <t>150188 CH EQUITY</t>
  </si>
  <si>
    <t>CHINA MERCHANTS CONVERT BD-A</t>
  </si>
  <si>
    <t>BQ8NZ52</t>
  </si>
  <si>
    <t>311</t>
  </si>
  <si>
    <t>BBG006TJYT48</t>
  </si>
  <si>
    <t>150186 CH EQUITY</t>
  </si>
  <si>
    <t>SWS MU NATIONAL DEFENSE-A</t>
  </si>
  <si>
    <t>BPZ55X2</t>
  </si>
  <si>
    <t>312</t>
  </si>
  <si>
    <t>BBG006YJ6929</t>
  </si>
  <si>
    <t>150184 CH EQUITY</t>
  </si>
  <si>
    <t>SWS MU CSI ENVI PROTECTN  -A</t>
  </si>
  <si>
    <t>BNFX952</t>
  </si>
  <si>
    <t>313</t>
  </si>
  <si>
    <t>BBG006YJ6BD2</t>
  </si>
  <si>
    <t>150190 CH EQUITY</t>
  </si>
  <si>
    <t>NEW CHINA CSI ENVIR PROT I-A</t>
  </si>
  <si>
    <t>BRK9BW4</t>
  </si>
  <si>
    <t>314</t>
  </si>
  <si>
    <t>BBG0073DNN24</t>
  </si>
  <si>
    <t>150192 CH EQUITY</t>
  </si>
  <si>
    <t>PENGHUA CSI 800 REAL EST I-A</t>
  </si>
  <si>
    <t>BQY70C0</t>
  </si>
  <si>
    <t>315</t>
  </si>
  <si>
    <t>BBG0073GDB33</t>
  </si>
  <si>
    <t>150194 CH EQUITY</t>
  </si>
  <si>
    <t>FULLGOAL CSI MOB INTNT IX-A</t>
  </si>
  <si>
    <t>BQXWQ62</t>
  </si>
  <si>
    <t>316</t>
  </si>
  <si>
    <t>BBG007D1T8B6</t>
  </si>
  <si>
    <t>150198 CH EQUITY</t>
  </si>
  <si>
    <t>GUOTAI GUOZHENG F B IND IX-A</t>
  </si>
  <si>
    <t>BSJCWW8</t>
  </si>
  <si>
    <t>317</t>
  </si>
  <si>
    <t>BBG007D2CW83</t>
  </si>
  <si>
    <t>150200 CH EQUITY</t>
  </si>
  <si>
    <t>CHINA MER CSI ALL SHS IX C-A</t>
  </si>
  <si>
    <t>BSXNMC7</t>
  </si>
  <si>
    <t>318</t>
  </si>
  <si>
    <t>BBG007QWYDV5</t>
  </si>
  <si>
    <t>150173 CH EQUITY</t>
  </si>
  <si>
    <t>CITIC-PRU CSI TMT INDUSTRY-A</t>
  </si>
  <si>
    <t>BTLWW78</t>
  </si>
  <si>
    <t>319</t>
  </si>
  <si>
    <t>BBG007SSF238</t>
  </si>
  <si>
    <t>150203 CH EQUITY</t>
  </si>
  <si>
    <t>PENGHUA CSI MEDIA INDEX CL-A</t>
  </si>
  <si>
    <t>320</t>
  </si>
  <si>
    <t>BBG007TGRZN5</t>
  </si>
  <si>
    <t>150209 CH EQUITY</t>
  </si>
  <si>
    <t>F-G CSI STE-O EN IX-STB IN-A</t>
  </si>
  <si>
    <t>BVFZG19</t>
  </si>
  <si>
    <t>321</t>
  </si>
  <si>
    <t>BBG008CSZ4R1</t>
  </si>
  <si>
    <t>150213 CH EQUITY</t>
  </si>
  <si>
    <t>UBS-S RUIZE CSI INOVATION-A</t>
  </si>
  <si>
    <t>BW4NQC2</t>
  </si>
  <si>
    <t>322</t>
  </si>
  <si>
    <t>BBG008FC6SN6</t>
  </si>
  <si>
    <t>150135 CH EQUITY</t>
  </si>
  <si>
    <t>FRANKLIN-T S CSI100 IX ENH-A</t>
  </si>
  <si>
    <t>323</t>
  </si>
  <si>
    <t>BBG008FFB401</t>
  </si>
  <si>
    <t>150217 CH EQUITY</t>
  </si>
  <si>
    <t>BOCOM-S CNI NEW ENERGY-A</t>
  </si>
  <si>
    <t>BWV0BQ5</t>
  </si>
  <si>
    <t>324</t>
  </si>
  <si>
    <t>BBG008FFHGP1</t>
  </si>
  <si>
    <t>150223 CH EQUITY</t>
  </si>
  <si>
    <t>FG CSI ALL SHARE SECU INDE-A</t>
  </si>
  <si>
    <t>325</t>
  </si>
  <si>
    <t>BBG008GSKSH1</t>
  </si>
  <si>
    <t>150215 CH EQUITY</t>
  </si>
  <si>
    <t>GUOTAI  GUOTAI SZSE TMT50-A</t>
  </si>
  <si>
    <t>326</t>
  </si>
  <si>
    <t>BBG008GT29Q1</t>
  </si>
  <si>
    <t>150211 CH EQUITY</t>
  </si>
  <si>
    <t>FULLGOAL CSI NEW ENGERGY V-A</t>
  </si>
  <si>
    <t>327</t>
  </si>
  <si>
    <t>BBG008GYCFB1</t>
  </si>
  <si>
    <t>150196 CH EQUITY</t>
  </si>
  <si>
    <t>GUOTAI CNI NONFERERROUS ME-A</t>
  </si>
  <si>
    <t>BWWCBD7</t>
  </si>
  <si>
    <t>328</t>
  </si>
  <si>
    <t>BBG008H56FY5</t>
  </si>
  <si>
    <t>150221 CH EQUITY</t>
  </si>
  <si>
    <t>QH KY AVIC AERO DEFEN INDX-A</t>
  </si>
  <si>
    <t>BWXBYK1</t>
  </si>
  <si>
    <t>329</t>
  </si>
  <si>
    <t>BBG008KW5B72</t>
  </si>
  <si>
    <t>502049 CH EQUITY</t>
  </si>
  <si>
    <t>E FUND SSE50 INDX CLASS FD-A</t>
  </si>
  <si>
    <t>BX1DD76</t>
  </si>
  <si>
    <t>330</t>
  </si>
  <si>
    <t>BBG008KW75M6</t>
  </si>
  <si>
    <t>502001 CH EQUITY</t>
  </si>
  <si>
    <t>WEST LEADBK CSI 500 CLS FD-A</t>
  </si>
  <si>
    <t>BX3JF98</t>
  </si>
  <si>
    <t>331</t>
  </si>
  <si>
    <t>BBG008KWH590</t>
  </si>
  <si>
    <t>150227 CH EQUITY</t>
  </si>
  <si>
    <t>PENGHUA CSI BK IDX CLASS F-A</t>
  </si>
  <si>
    <t>BX7R1X4</t>
  </si>
  <si>
    <t>332</t>
  </si>
  <si>
    <t>BBG008LXZSN1</t>
  </si>
  <si>
    <t>150219 CH EQUITY</t>
  </si>
  <si>
    <t>QIANHAI KY CSI HEALTH INDU-A</t>
  </si>
  <si>
    <t>BXC8GZ9</t>
  </si>
  <si>
    <t>333</t>
  </si>
  <si>
    <t>BBG008MSHZB8</t>
  </si>
  <si>
    <t>150241 CH EQUITY</t>
  </si>
  <si>
    <t>FULLGOAL CSI BANKS INDEX C-A</t>
  </si>
  <si>
    <t>BXQ9539</t>
  </si>
  <si>
    <t>334</t>
  </si>
  <si>
    <t>BBG008N0JN32</t>
  </si>
  <si>
    <t>150229 CH EQUITY</t>
  </si>
  <si>
    <t>PENGHUA CSI ALCOHOLIC DR-A</t>
  </si>
  <si>
    <t>335</t>
  </si>
  <si>
    <t>BBG008NVSBH5</t>
  </si>
  <si>
    <t>150235 CH EQUITY</t>
  </si>
  <si>
    <t>PENGHUA CSI ALL SHS IX CLS-A</t>
  </si>
  <si>
    <t>BWX4CP1</t>
  </si>
  <si>
    <t>336</t>
  </si>
  <si>
    <t>BBG008QQQ3Z3</t>
  </si>
  <si>
    <t>150275 CH EQUITY</t>
  </si>
  <si>
    <t>ANXIN CSI ONE BELT ONE RD-A</t>
  </si>
  <si>
    <t>BY7SC53</t>
  </si>
  <si>
    <t>337</t>
  </si>
  <si>
    <t>BBG008THPP82</t>
  </si>
  <si>
    <t>150273 CH EQUITY</t>
  </si>
  <si>
    <t>PH CSI ONE BELT   ONE ROAD-A</t>
  </si>
  <si>
    <t>BYY0810</t>
  </si>
  <si>
    <t>338</t>
  </si>
  <si>
    <t>BBG0099PF785</t>
  </si>
  <si>
    <t>150231 CH EQUITY</t>
  </si>
  <si>
    <t>SWS MU-ELEC INDU INDX CLA-A</t>
  </si>
  <si>
    <t>339</t>
  </si>
  <si>
    <t>BBG0099PFB22</t>
  </si>
  <si>
    <t>150249 CH EQUITY</t>
  </si>
  <si>
    <t>CHINA MER CSI BK IX CLS FD-A</t>
  </si>
  <si>
    <t>BYMSXX3</t>
  </si>
  <si>
    <t>340</t>
  </si>
  <si>
    <t>BBG0099PFGK1</t>
  </si>
  <si>
    <t>150251 CH EQUITY</t>
  </si>
  <si>
    <t>CHINA MER CSI C CF EQU IX- A</t>
  </si>
  <si>
    <t>BYMSXV1</t>
  </si>
  <si>
    <t>341</t>
  </si>
  <si>
    <t>BBG0099PJ4T5</t>
  </si>
  <si>
    <t>150225 CH EQUITY</t>
  </si>
  <si>
    <t>BOSERA CSI 800 S I IDX FD- A</t>
  </si>
  <si>
    <t>BYMSXS8</t>
  </si>
  <si>
    <t>342</t>
  </si>
  <si>
    <t>BBG0099PKCB4</t>
  </si>
  <si>
    <t>150271 CH EQUITY</t>
  </si>
  <si>
    <t>CHINA MER BIO IDX CLS FD- A</t>
  </si>
  <si>
    <t>BYZS9M1</t>
  </si>
  <si>
    <t>343</t>
  </si>
  <si>
    <t>BBG0099PKG16</t>
  </si>
  <si>
    <t>150259 CH EQUITY</t>
  </si>
  <si>
    <t>E FUND M A IDX CLS FD- A</t>
  </si>
  <si>
    <t>BZ0PL40</t>
  </si>
  <si>
    <t>344</t>
  </si>
  <si>
    <t>BBG0099PKRP6</t>
  </si>
  <si>
    <t>150257 CH EQUITY</t>
  </si>
  <si>
    <t>E FUND BIO IDX CLS FD- A</t>
  </si>
  <si>
    <t>BZ0PLS4</t>
  </si>
  <si>
    <t>345</t>
  </si>
  <si>
    <t>BBG0099PKSJ1</t>
  </si>
  <si>
    <t>150255 CH EQUITY</t>
  </si>
  <si>
    <t>E FUND BK IDX CLS FD- A</t>
  </si>
  <si>
    <t>BZ0PLX9</t>
  </si>
  <si>
    <t>346</t>
  </si>
  <si>
    <t>BBG0099PL7G9</t>
  </si>
  <si>
    <t>150233 CH EQUITY</t>
  </si>
  <si>
    <t>SWS MU MEDIA IND INV CLS F-A</t>
  </si>
  <si>
    <t>BZ0CYK8</t>
  </si>
  <si>
    <t>347</t>
  </si>
  <si>
    <t>BBG0099PV698</t>
  </si>
  <si>
    <t>150279 CH EQUITY</t>
  </si>
  <si>
    <t>PENGHUA CSI NEW ENERGY CLS-A</t>
  </si>
  <si>
    <t>BYZG613</t>
  </si>
  <si>
    <t>348</t>
  </si>
  <si>
    <t>BBG0099Q32K3</t>
  </si>
  <si>
    <t>150277 CH EQUITY</t>
  </si>
  <si>
    <t>PENGHUA HI SP RAIL CLS FD- A</t>
  </si>
  <si>
    <t>BYZG635</t>
  </si>
  <si>
    <t>349</t>
  </si>
  <si>
    <t>BBG0099QM9C6</t>
  </si>
  <si>
    <t>150263 CH EQUITY</t>
  </si>
  <si>
    <t>FORTUNE SG CSI 1000 IDX - A</t>
  </si>
  <si>
    <t>BYMW5Z1</t>
  </si>
  <si>
    <t>350</t>
  </si>
  <si>
    <t>BBG0099QMD91</t>
  </si>
  <si>
    <t>150247 CH EQUITY</t>
  </si>
  <si>
    <t>ICBC CS CSI MEDIA INDX CLS-A</t>
  </si>
  <si>
    <t>BYPC5G9</t>
  </si>
  <si>
    <t>351</t>
  </si>
  <si>
    <t>BBG0099QNHP3</t>
  </si>
  <si>
    <t>502021 CH EQUITY</t>
  </si>
  <si>
    <t>GUOJIN GEN SSE50 IDX FD - A</t>
  </si>
  <si>
    <t>BYZS9T8</t>
  </si>
  <si>
    <t>352</t>
  </si>
  <si>
    <t>BBG0099XDNG6</t>
  </si>
  <si>
    <t>150265 CH EQUITY</t>
  </si>
  <si>
    <t>ZR CSI ONE BELT ONE ROAD-A</t>
  </si>
  <si>
    <t>BY9D2P6</t>
  </si>
  <si>
    <t>353</t>
  </si>
  <si>
    <t>BBG009BHRXM4</t>
  </si>
  <si>
    <t>150261 CH EQUITY</t>
  </si>
  <si>
    <t>FORTUNE SG CSI HEALTH CARE-A</t>
  </si>
  <si>
    <t>BYZZJV1</t>
  </si>
  <si>
    <t>354</t>
  </si>
  <si>
    <t>BBG009BPTV20</t>
  </si>
  <si>
    <t>150269 CH EQUITY</t>
  </si>
  <si>
    <t>CHINA MER CSI LIQ IDX CLS- A</t>
  </si>
  <si>
    <t>BYZS9P4</t>
  </si>
  <si>
    <t>355</t>
  </si>
  <si>
    <t>BBG009BW5T80</t>
  </si>
  <si>
    <t>502014 CH EQUITY</t>
  </si>
  <si>
    <t>CHANGSHENG CSI OBOR IDX- SI</t>
  </si>
  <si>
    <t>BZ07BT1</t>
  </si>
  <si>
    <t>356</t>
  </si>
  <si>
    <t>BBG009CQLF48</t>
  </si>
  <si>
    <t>150291 CH EQUITY</t>
  </si>
  <si>
    <t>ZR CSI BANKS INDEX CLSS F-A</t>
  </si>
  <si>
    <t>BYM16C2</t>
  </si>
  <si>
    <t>357</t>
  </si>
  <si>
    <t>BBG009CQLFV8</t>
  </si>
  <si>
    <t>150295 CH EQUITY</t>
  </si>
  <si>
    <t>CHINA ST CSI ST-OWN ENT R-A</t>
  </si>
  <si>
    <t>BYM1688</t>
  </si>
  <si>
    <t>358</t>
  </si>
  <si>
    <t>BBG009CXLLY7</t>
  </si>
  <si>
    <t>150289 CH EQUITY</t>
  </si>
  <si>
    <t>ZR CSI COAL AND CONSUMABLE-A</t>
  </si>
  <si>
    <t>359</t>
  </si>
  <si>
    <t>BBG009CXLMX6</t>
  </si>
  <si>
    <t>150287 CH EQUITY</t>
  </si>
  <si>
    <t>ZR CNI FERROUS METALS INDX-A</t>
  </si>
  <si>
    <t>BYY0111</t>
  </si>
  <si>
    <t>360</t>
  </si>
  <si>
    <t>BBG009CXMG22</t>
  </si>
  <si>
    <t>150301 CH EQUITY</t>
  </si>
  <si>
    <t>HUAAN CSI ALL SHARE SECURI-A</t>
  </si>
  <si>
    <t>BYNJGC5</t>
  </si>
  <si>
    <t>361</t>
  </si>
  <si>
    <t>BBG009DCB907</t>
  </si>
  <si>
    <t>150299 CH EQUITY</t>
  </si>
  <si>
    <t>HUAN AN CSI BANKS INDEX CL-A</t>
  </si>
  <si>
    <t>BYNJGL4</t>
  </si>
  <si>
    <t>362</t>
  </si>
  <si>
    <t>BBG009DCBCD6</t>
  </si>
  <si>
    <t>150309 CH EQUITY</t>
  </si>
  <si>
    <t>C-P CSI INFORMATION SECURI-A</t>
  </si>
  <si>
    <t>BYPKCS4</t>
  </si>
  <si>
    <t>363</t>
  </si>
  <si>
    <t>BBG009DCBP01</t>
  </si>
  <si>
    <t>150293 CH EQUITY</t>
  </si>
  <si>
    <t>C-S CSI HIGH-SPEED RAILWAY-A</t>
  </si>
  <si>
    <t>BYQR295</t>
  </si>
  <si>
    <t>364</t>
  </si>
  <si>
    <t>BBG009DJ3HC0</t>
  </si>
  <si>
    <t>150311 CH EQUITY</t>
  </si>
  <si>
    <t>C-P CSI SMART HOME INDEX C-A</t>
  </si>
  <si>
    <t>BYN77B5</t>
  </si>
  <si>
    <t>365</t>
  </si>
  <si>
    <t>BBG009DPS517</t>
  </si>
  <si>
    <t>150267 CH EQUITY</t>
  </si>
  <si>
    <t>BOSERA CSI BK IDX CLS FD- A</t>
  </si>
  <si>
    <t>BYNJFP1</t>
  </si>
  <si>
    <t>366</t>
  </si>
  <si>
    <t>BBG009DQBZX2</t>
  </si>
  <si>
    <t>150305 CH EQUITY</t>
  </si>
  <si>
    <t>GS ANBAO CSI PENSION INDUS-A</t>
  </si>
  <si>
    <t>BYMMV86</t>
  </si>
  <si>
    <t>367</t>
  </si>
  <si>
    <t>BBG009DQHLJ3</t>
  </si>
  <si>
    <t>150307 CH EQUITY</t>
  </si>
  <si>
    <t>FL CSI SPORT INDUSTRY INDX-A</t>
  </si>
  <si>
    <t>BZ21W21</t>
  </si>
  <si>
    <t>368</t>
  </si>
  <si>
    <t>BBG009DQKC18</t>
  </si>
  <si>
    <t>150315 CH EQUITY</t>
  </si>
  <si>
    <t>FG CSI INDUSTRY 4.0 INDEX-A</t>
  </si>
  <si>
    <t>BYTH849</t>
  </si>
  <si>
    <t>369</t>
  </si>
  <si>
    <t>BBG009DQKH71</t>
  </si>
  <si>
    <t>150321 CH EQUITY</t>
  </si>
  <si>
    <t>FG CSI COAL AND CONSUMABLE-A</t>
  </si>
  <si>
    <t>BYR51Q8</t>
  </si>
  <si>
    <t>370</t>
  </si>
  <si>
    <t>BBG009DQKR15</t>
  </si>
  <si>
    <t>502007 CH EQUITY</t>
  </si>
  <si>
    <t>E FUND SOE REFORM INDEX CL-A</t>
  </si>
  <si>
    <t>BYTHCC5</t>
  </si>
  <si>
    <t>371</t>
  </si>
  <si>
    <t>BBG009DQLT29</t>
  </si>
  <si>
    <t>150283 CH EQUITY</t>
  </si>
  <si>
    <t>S-M CSI SWS HEALTH CARE IN-A</t>
  </si>
  <si>
    <t>BZ3DGK2</t>
  </si>
  <si>
    <t>372</t>
  </si>
  <si>
    <t>BBG009DQMG26</t>
  </si>
  <si>
    <t>150281 CH EQUITY</t>
  </si>
  <si>
    <t>CS CSI FINANCIAL AND RL ES-A</t>
  </si>
  <si>
    <t>BYW74D7</t>
  </si>
  <si>
    <t>373</t>
  </si>
  <si>
    <t>BBG009DQML52</t>
  </si>
  <si>
    <t>150237 CH EQUITY</t>
  </si>
  <si>
    <t>PH CSI ENVIRONMENTAL PROTE-A</t>
  </si>
  <si>
    <t>BYW74P9</t>
  </si>
  <si>
    <t>374</t>
  </si>
  <si>
    <t>BBG009DQNC06</t>
  </si>
  <si>
    <t>150245 CH EQUITY</t>
  </si>
  <si>
    <t>PENGHUA CSI MOBILE INTERNE-A</t>
  </si>
  <si>
    <t>BYW74M6</t>
  </si>
  <si>
    <t>375</t>
  </si>
  <si>
    <t>BBG009DQND68</t>
  </si>
  <si>
    <t>150243 CH EQUITY</t>
  </si>
  <si>
    <t>PH CHINET BOARD INDEX CLAS-A</t>
  </si>
  <si>
    <t>BZ3DH54</t>
  </si>
  <si>
    <t>376</t>
  </si>
  <si>
    <t>BBG009K01FX6</t>
  </si>
  <si>
    <t>502037 CH EQUITY</t>
  </si>
  <si>
    <t>DACHENG CSI INT FIN IND CL-A</t>
  </si>
  <si>
    <t>377</t>
  </si>
  <si>
    <t>BBG009K3JBP9</t>
  </si>
  <si>
    <t>150317 CH EQUITY</t>
  </si>
  <si>
    <t>BOCOM-S CSI INTERNET FINAN-A</t>
  </si>
  <si>
    <t>BZ2JD11</t>
  </si>
  <si>
    <t>378</t>
  </si>
  <si>
    <t>BBG009KDMYG3</t>
  </si>
  <si>
    <t>150297 CH EQUITY</t>
  </si>
  <si>
    <t>CHINA-S CSI INTERNAL INDEX-A</t>
  </si>
  <si>
    <t>BYMXZQ5</t>
  </si>
  <si>
    <t>379</t>
  </si>
  <si>
    <t>BBG009KFPKJ2</t>
  </si>
  <si>
    <t>150335 CH EQUITY</t>
  </si>
  <si>
    <t>RONGTONG NATIONAL DEFENSE-A</t>
  </si>
  <si>
    <t>BYMKQ52</t>
  </si>
  <si>
    <t>380</t>
  </si>
  <si>
    <t>BBG009L4XSL7</t>
  </si>
  <si>
    <t>150303 CH EQUITY</t>
  </si>
  <si>
    <t>HUAAN CHINEXT 50 IND CLASS-A</t>
  </si>
  <si>
    <t>BYN77Q0</t>
  </si>
  <si>
    <t>381</t>
  </si>
  <si>
    <t>BBG009L50TT0</t>
  </si>
  <si>
    <t>502004 CH EQUITY</t>
  </si>
  <si>
    <t>E FUND NATIONAL DEFENSE CL-A</t>
  </si>
  <si>
    <t>BYN76C9</t>
  </si>
  <si>
    <t>382</t>
  </si>
  <si>
    <t>BBG009L51496</t>
  </si>
  <si>
    <t>502011 CH EQUITY</t>
  </si>
  <si>
    <t>E FUND SECURITIES IND CLAS-A</t>
  </si>
  <si>
    <t>BYN75P5</t>
  </si>
  <si>
    <t>383</t>
  </si>
  <si>
    <t>BBG009NNVYL2</t>
  </si>
  <si>
    <t>502031 CH EQUITY</t>
  </si>
  <si>
    <t>ZHONGHAI CSI HIGH-SPEED RL-A</t>
  </si>
  <si>
    <t>BYS2KG1</t>
  </si>
  <si>
    <t>384</t>
  </si>
  <si>
    <t>BBG009NP4SX7</t>
  </si>
  <si>
    <t>150327 CH EQUITY</t>
  </si>
  <si>
    <t>ICBC-CS CSI NEW ENERGY INX-A</t>
  </si>
  <si>
    <t>BZ04YX7</t>
  </si>
  <si>
    <t>385</t>
  </si>
  <si>
    <t>BBG009NP64N9</t>
  </si>
  <si>
    <t>150323 CH EQUITY</t>
  </si>
  <si>
    <t>I-CS CSI ENVIRONMENTAL PRO-A</t>
  </si>
  <si>
    <t>BZ036L6</t>
  </si>
  <si>
    <t>386</t>
  </si>
  <si>
    <t>BBG009NS41H8</t>
  </si>
  <si>
    <t>150325 CH EQUITY</t>
  </si>
  <si>
    <t>I-CS CSI HIGH-SPD INDUSTRY-A</t>
  </si>
  <si>
    <t>BYRLJT5</t>
  </si>
  <si>
    <t>387</t>
  </si>
  <si>
    <t>BBG009PKGW19</t>
  </si>
  <si>
    <t>502017 CH EQUITY</t>
  </si>
  <si>
    <t>CHANGXIN CSI OBOR TH CLAS -A</t>
  </si>
  <si>
    <t>BYXXFJ7</t>
  </si>
  <si>
    <t>388</t>
  </si>
  <si>
    <t>BBG009PLJPZ2</t>
  </si>
  <si>
    <t>502041 CH EQUITY</t>
  </si>
  <si>
    <t>CHANGSHENG SSE 50 CLASS-A</t>
  </si>
  <si>
    <t>BYXXDW6</t>
  </si>
  <si>
    <t>389</t>
  </si>
  <si>
    <t>BBG009PLQ668</t>
  </si>
  <si>
    <t>502024 CH EQUITY</t>
  </si>
  <si>
    <t>PENGHUA CNI FERROUS MET C-A</t>
  </si>
  <si>
    <t>BYXXFD1</t>
  </si>
  <si>
    <t>390</t>
  </si>
  <si>
    <t>BBG009PLQ7Z4</t>
  </si>
  <si>
    <t>502027 CH EQUITY</t>
  </si>
  <si>
    <t>PENGHUA NEW SILK RD IND C-A</t>
  </si>
  <si>
    <t>BYXXF08</t>
  </si>
  <si>
    <t>391</t>
  </si>
  <si>
    <t>BBG009PX8733</t>
  </si>
  <si>
    <t>502057 CH EQUITY</t>
  </si>
  <si>
    <t>GF CSI HEALTH CARE IDX FD-A</t>
  </si>
  <si>
    <t>392</t>
  </si>
  <si>
    <t>BBG009PXBR80</t>
  </si>
  <si>
    <t>150329 CH EQUITY</t>
  </si>
  <si>
    <t>FOUNDER FUBON CSI INSU IDX-A</t>
  </si>
  <si>
    <t>BYSQHW8</t>
  </si>
  <si>
    <t>393</t>
  </si>
  <si>
    <t>BBG009Q0HKX2</t>
  </si>
  <si>
    <t>150343 CH EQUITY</t>
  </si>
  <si>
    <t>RONGTONG CSI ALL SHARE CLS-A</t>
  </si>
  <si>
    <t>BZ04YQ0</t>
  </si>
  <si>
    <t>394</t>
  </si>
  <si>
    <t>BBG009QZDH02</t>
  </si>
  <si>
    <t>150331 CH EQUITY</t>
  </si>
  <si>
    <t>CCB PRIN CSI-INT-FI CLASS-A</t>
  </si>
  <si>
    <t>BZ4V5J7</t>
  </si>
  <si>
    <t>395</t>
  </si>
  <si>
    <t>BBG009R3HZQ0</t>
  </si>
  <si>
    <t>502054 CH EQUITY</t>
  </si>
  <si>
    <t>CHANGSHENG CSI A-SHARE SEC-A</t>
  </si>
  <si>
    <t>396</t>
  </si>
  <si>
    <t>BBG00B01LL11</t>
  </si>
  <si>
    <t>019520 SH EQUITY</t>
  </si>
  <si>
    <t>CAN</t>
  </si>
  <si>
    <t>397</t>
  </si>
  <si>
    <t>CGB 2.31 09/21/16 EQ EQUITY</t>
  </si>
  <si>
    <t>398</t>
  </si>
  <si>
    <t>CGB 2.31 09/21/16 EQUITY</t>
  </si>
  <si>
    <t>399</t>
  </si>
  <si>
    <t>BBG00DRMX382</t>
  </si>
  <si>
    <t>1437355D US EQUITY</t>
  </si>
  <si>
    <t>SEATTLE SPINCO INC-C</t>
  </si>
  <si>
    <t>400</t>
  </si>
  <si>
    <t>BBG00DWYMWB4</t>
  </si>
  <si>
    <t>1442528D VN EQUITY</t>
  </si>
  <si>
    <t>HDBank</t>
  </si>
  <si>
    <t>401</t>
  </si>
  <si>
    <t>BBG00DX062M9</t>
  </si>
  <si>
    <t>6099 HK EQUITY</t>
  </si>
  <si>
    <t>CHINA MERCHANTS SECURITIES-H</t>
  </si>
  <si>
    <t>BDCFSQ5</t>
  </si>
  <si>
    <t>402</t>
  </si>
  <si>
    <t>BBG00GK1CP64</t>
  </si>
  <si>
    <t>300740 CH EQUITY</t>
  </si>
  <si>
    <t>Yujiahui Co Ltd</t>
  </si>
  <si>
    <t>BDVNKB9</t>
  </si>
  <si>
    <t>403</t>
  </si>
  <si>
    <t>BBG00JXGLKL5</t>
  </si>
  <si>
    <t>TATAR IN EQUITY</t>
  </si>
  <si>
    <t>Tata Steel Ltd</t>
  </si>
  <si>
    <t>BG026Z4</t>
  </si>
  <si>
    <t>INR</t>
  </si>
  <si>
    <t>IND</t>
  </si>
  <si>
    <t>XBOM</t>
  </si>
  <si>
    <t>404</t>
  </si>
  <si>
    <t>BBG00JXGLR30</t>
  </si>
  <si>
    <t>TATAPPR IN EQUITY</t>
  </si>
  <si>
    <t>BG02FM4</t>
  </si>
  <si>
    <t>405</t>
  </si>
  <si>
    <t>BBG00JXGM0Y4</t>
  </si>
  <si>
    <t>PIELR IN EQUITY</t>
  </si>
  <si>
    <t>Piramal Enterprises</t>
  </si>
  <si>
    <t>BG02FK2</t>
  </si>
  <si>
    <t>406</t>
  </si>
  <si>
    <t>BBG00K645F65</t>
  </si>
  <si>
    <t>2931 HK EQUITY</t>
  </si>
  <si>
    <t>BD2BRS8</t>
  </si>
  <si>
    <t>407</t>
  </si>
  <si>
    <t>BBG00L1H7YF6</t>
  </si>
  <si>
    <t>1623912D US EQUITY</t>
  </si>
  <si>
    <t>STEVENS HOLDING CO I</t>
  </si>
  <si>
    <t>408</t>
  </si>
  <si>
    <t>BBG00L1K7CB1</t>
  </si>
  <si>
    <t>BTS-R4 TB EQUITY</t>
  </si>
  <si>
    <t>BTS Group Holdings P</t>
  </si>
  <si>
    <t>THB</t>
  </si>
  <si>
    <t>THA</t>
  </si>
  <si>
    <t>XBKK</t>
  </si>
  <si>
    <t>409</t>
  </si>
  <si>
    <t>BBG00LDFCGP9</t>
  </si>
  <si>
    <t>1639514D CN EQUITY</t>
  </si>
  <si>
    <t>Australis Capital In</t>
  </si>
  <si>
    <t>410</t>
  </si>
  <si>
    <t>BBG00NJ6V5V5</t>
  </si>
  <si>
    <t>MINT-R6 TB EQUITY</t>
  </si>
  <si>
    <t>Minor International</t>
  </si>
  <si>
    <t>411</t>
  </si>
  <si>
    <t>BBG00NNPT5P8</t>
  </si>
  <si>
    <t>IDEALR IN EQUITY</t>
  </si>
  <si>
    <t>Vodafone Idea Ltd</t>
  </si>
  <si>
    <t>BJVKGX6</t>
  </si>
  <si>
    <t>412</t>
  </si>
  <si>
    <t>BBG00Q3NTQ54</t>
  </si>
  <si>
    <t>1730598D HK EQUITY</t>
  </si>
  <si>
    <t>Shanghai Henlius Bio</t>
  </si>
  <si>
    <t>413</t>
  </si>
  <si>
    <t>BBG00V71S8B1</t>
  </si>
  <si>
    <t>688981 CH EQUITY</t>
  </si>
  <si>
    <t>Semiconductor Manufa</t>
  </si>
  <si>
    <t>BLN7Y13</t>
  </si>
  <si>
    <t>414</t>
  </si>
  <si>
    <t>BE0003470755</t>
  </si>
  <si>
    <t>SOLB BB EQUITY</t>
  </si>
  <si>
    <t>Solvay SA</t>
  </si>
  <si>
    <t>4821100</t>
  </si>
  <si>
    <t>BEL</t>
  </si>
  <si>
    <t>XBRU</t>
  </si>
  <si>
    <t>415</t>
  </si>
  <si>
    <t>BE0003565737</t>
  </si>
  <si>
    <t>KBC BB EQUITY</t>
  </si>
  <si>
    <t>KBC Group NV</t>
  </si>
  <si>
    <t>4497749</t>
  </si>
  <si>
    <t>416</t>
  </si>
  <si>
    <t>BE0003593044</t>
  </si>
  <si>
    <t>COFB BB EQUITY</t>
  </si>
  <si>
    <t>COFINIMMO</t>
  </si>
  <si>
    <t>4177988</t>
  </si>
  <si>
    <t>417</t>
  </si>
  <si>
    <t>BE0003678894</t>
  </si>
  <si>
    <t>BEFB BB EQUITY</t>
  </si>
  <si>
    <t>BEFIMMO S.C.A.</t>
  </si>
  <si>
    <t>4082628</t>
  </si>
  <si>
    <t>418</t>
  </si>
  <si>
    <t>BE0003717312</t>
  </si>
  <si>
    <t>SOF BB EQUITY</t>
  </si>
  <si>
    <t>Sofina SA</t>
  </si>
  <si>
    <t>4820301</t>
  </si>
  <si>
    <t>419</t>
  </si>
  <si>
    <t>BE0003724383</t>
  </si>
  <si>
    <t>WEHB BB EQUITY</t>
  </si>
  <si>
    <t>WERELDHAVE BELGIUM</t>
  </si>
  <si>
    <t>420</t>
  </si>
  <si>
    <t>BE0003739530</t>
  </si>
  <si>
    <t>UCB BB EQUITY</t>
  </si>
  <si>
    <t>UCB SA</t>
  </si>
  <si>
    <t>5596991</t>
  </si>
  <si>
    <t>421</t>
  </si>
  <si>
    <t>BE0003746600</t>
  </si>
  <si>
    <t>INTO BB EQUITY</t>
  </si>
  <si>
    <t>INTERVEST OFFICES</t>
  </si>
  <si>
    <t>422</t>
  </si>
  <si>
    <t>BE0003755692</t>
  </si>
  <si>
    <t>AGFB BB EQUITY</t>
  </si>
  <si>
    <t>AGFA GEVAERT NV</t>
  </si>
  <si>
    <t>423</t>
  </si>
  <si>
    <t>BE0003763779</t>
  </si>
  <si>
    <t>WDP BB EQUITY</t>
  </si>
  <si>
    <t>WAREHOUSES DE PAUW S</t>
  </si>
  <si>
    <t>424</t>
  </si>
  <si>
    <t>BE0003770840</t>
  </si>
  <si>
    <t>LEAS BB EQUITY</t>
  </si>
  <si>
    <t>LEASINVEST REAL ESTA</t>
  </si>
  <si>
    <t>425</t>
  </si>
  <si>
    <t>BE0003785020</t>
  </si>
  <si>
    <t>OME BB EQUITY</t>
  </si>
  <si>
    <t>OMEGA PHARMA SA</t>
  </si>
  <si>
    <t>426</t>
  </si>
  <si>
    <t>BE0003790079</t>
  </si>
  <si>
    <t>BAR BB EQUITY</t>
  </si>
  <si>
    <t>Barco NV</t>
  </si>
  <si>
    <t>4704096</t>
  </si>
  <si>
    <t>427</t>
  </si>
  <si>
    <t>BE0003797140</t>
  </si>
  <si>
    <t>GBLB BB EQUITY</t>
  </si>
  <si>
    <t>Groupe Bruxelles Lam</t>
  </si>
  <si>
    <t>7097328</t>
  </si>
  <si>
    <t>428</t>
  </si>
  <si>
    <t>BE0003807246</t>
  </si>
  <si>
    <t>PIC BB EQUITY</t>
  </si>
  <si>
    <t>PICANOL</t>
  </si>
  <si>
    <t>7584660</t>
  </si>
  <si>
    <t>429</t>
  </si>
  <si>
    <t>BE0003810273</t>
  </si>
  <si>
    <t>PROX BB EQUITY</t>
  </si>
  <si>
    <t>Proximus SADP</t>
  </si>
  <si>
    <t>B00D9P6</t>
  </si>
  <si>
    <t>430</t>
  </si>
  <si>
    <t>BE0003816338</t>
  </si>
  <si>
    <t>EURN BB EQUITY</t>
  </si>
  <si>
    <t>EURONAV SA</t>
  </si>
  <si>
    <t>B04M8J6</t>
  </si>
  <si>
    <t>431</t>
  </si>
  <si>
    <t>BE0003818359</t>
  </si>
  <si>
    <t>GLPG NA EQUITY</t>
  </si>
  <si>
    <t>Galapagos NV</t>
  </si>
  <si>
    <t>B07Q2V5</t>
  </si>
  <si>
    <t>NED</t>
  </si>
  <si>
    <t>432</t>
  </si>
  <si>
    <t>BE0003822393</t>
  </si>
  <si>
    <t>ELI BB EQUITY</t>
  </si>
  <si>
    <t>Elia Group SA/NV</t>
  </si>
  <si>
    <t>B09M9F4</t>
  </si>
  <si>
    <t>433</t>
  </si>
  <si>
    <t>BE0003826436</t>
  </si>
  <si>
    <t>TNET BB EQUITY</t>
  </si>
  <si>
    <t>Telenet Group Holdin</t>
  </si>
  <si>
    <t>B0LKSK4</t>
  </si>
  <si>
    <t>434</t>
  </si>
  <si>
    <t>BE0003867844</t>
  </si>
  <si>
    <t>KBCA BB EQUITY</t>
  </si>
  <si>
    <t>KBC ANCORA</t>
  </si>
  <si>
    <t>B1YWXY3</t>
  </si>
  <si>
    <t>435</t>
  </si>
  <si>
    <t>BE0003884047</t>
  </si>
  <si>
    <t>UMIT BB EQUITY</t>
  </si>
  <si>
    <t>Umicore SA</t>
  </si>
  <si>
    <t>4005001</t>
  </si>
  <si>
    <t>436</t>
  </si>
  <si>
    <t>BE0974256852</t>
  </si>
  <si>
    <t>COLR BB EQUITY</t>
  </si>
  <si>
    <t>Colruyt SA</t>
  </si>
  <si>
    <t>5806225</t>
  </si>
  <si>
    <t>437</t>
  </si>
  <si>
    <t>BE0974264930</t>
  </si>
  <si>
    <t>AGS BB EQUITY</t>
  </si>
  <si>
    <t>Ageas SA/NV</t>
  </si>
  <si>
    <t>B86S2N0</t>
  </si>
  <si>
    <t>438</t>
  </si>
  <si>
    <t>BE0974266950</t>
  </si>
  <si>
    <t>ECONB BB EQUITY</t>
  </si>
  <si>
    <t>ECONOCOM GROUP</t>
  </si>
  <si>
    <t>B86ZRY7</t>
  </si>
  <si>
    <t>439</t>
  </si>
  <si>
    <t>BE0974293251</t>
  </si>
  <si>
    <t>ABI BB EQUITY</t>
  </si>
  <si>
    <t>Anheuser-Busch InBev</t>
  </si>
  <si>
    <t>BYYHL23</t>
  </si>
  <si>
    <t>440</t>
  </si>
  <si>
    <t>BE0974320526</t>
  </si>
  <si>
    <t>UMI BB EQUITY</t>
  </si>
  <si>
    <t>BF44466</t>
  </si>
  <si>
    <t>441</t>
  </si>
  <si>
    <t>BMG0154K1027</t>
  </si>
  <si>
    <t>328 HK EQUITY</t>
  </si>
  <si>
    <t>ALCO HOLDINGS LTD.</t>
  </si>
  <si>
    <t>6032308</t>
  </si>
  <si>
    <t>442</t>
  </si>
  <si>
    <t>BMG0171K1018</t>
  </si>
  <si>
    <t>241 HK EQUITY</t>
  </si>
  <si>
    <t>Alibaba Health Infor</t>
  </si>
  <si>
    <t>BRXVS60</t>
  </si>
  <si>
    <t>443</t>
  </si>
  <si>
    <t>BMG0171W1055</t>
  </si>
  <si>
    <t>1060 HK EQUITY</t>
  </si>
  <si>
    <t>Alibaba Pictures Gro</t>
  </si>
  <si>
    <t>BPYM749</t>
  </si>
  <si>
    <t>444</t>
  </si>
  <si>
    <t>BMG0403V1072</t>
  </si>
  <si>
    <t>1104 HK EQUITY</t>
  </si>
  <si>
    <t>APAC RESOURCES LTD</t>
  </si>
  <si>
    <t>6139555</t>
  </si>
  <si>
    <t>445</t>
  </si>
  <si>
    <t>BMG0438M1064</t>
  </si>
  <si>
    <t>1045 HK EQUITY</t>
  </si>
  <si>
    <t>APT SATELLITE HOLDIN</t>
  </si>
  <si>
    <t>6039644</t>
  </si>
  <si>
    <t>446</t>
  </si>
  <si>
    <t>BMG0450A1053</t>
  </si>
  <si>
    <t>ACGL US EQUITY</t>
  </si>
  <si>
    <t>Arch Capital Group L</t>
  </si>
  <si>
    <t>2740542</t>
  </si>
  <si>
    <t>447</t>
  </si>
  <si>
    <t>BMG045121024</t>
  </si>
  <si>
    <t>ARA SP EQUITY</t>
  </si>
  <si>
    <t>ARA ASSET MANAGEMENT</t>
  </si>
  <si>
    <t>B28SYT6</t>
  </si>
  <si>
    <t>SIN</t>
  </si>
  <si>
    <t>448</t>
  </si>
  <si>
    <t>BMG0532X1074</t>
  </si>
  <si>
    <t>662 HK EQUITY</t>
  </si>
  <si>
    <t>ASIA FINANCIAL HLDGS</t>
  </si>
  <si>
    <t>449</t>
  </si>
  <si>
    <t>BMG053841059</t>
  </si>
  <si>
    <t>AHL US EQUITY</t>
  </si>
  <si>
    <t>ASPEN INSURANCE HOLD</t>
  </si>
  <si>
    <t>2172372</t>
  </si>
  <si>
    <t>450</t>
  </si>
  <si>
    <t>BMG053841547</t>
  </si>
  <si>
    <t>EP0442657 PFD</t>
  </si>
  <si>
    <t>AHL 5.95 PERP</t>
  </si>
  <si>
    <t>B94QMV1</t>
  </si>
  <si>
    <t>451</t>
  </si>
  <si>
    <t>BMG0684D1074</t>
  </si>
  <si>
    <t>ATH US EQUITY</t>
  </si>
  <si>
    <t>Athene Holding Ltd</t>
  </si>
  <si>
    <t>BZ13MZ1</t>
  </si>
  <si>
    <t>452</t>
  </si>
  <si>
    <t>BMG0684D3054</t>
  </si>
  <si>
    <t>EP0572651 PFD</t>
  </si>
  <si>
    <t>ATH 6.35 PERP</t>
  </si>
  <si>
    <t>BK1MHD6</t>
  </si>
  <si>
    <t>453</t>
  </si>
  <si>
    <t>BMG0692U1099</t>
  </si>
  <si>
    <t>AXS US EQUITY</t>
  </si>
  <si>
    <t>Axis Capital Holding</t>
  </si>
  <si>
    <t>2677606</t>
  </si>
  <si>
    <t>454</t>
  </si>
  <si>
    <t>BMG0750C1082</t>
  </si>
  <si>
    <t>AXTA US EQUITY</t>
  </si>
  <si>
    <t>Axalta Coating Syste</t>
  </si>
  <si>
    <t>BSFWCF5</t>
  </si>
  <si>
    <t>455</t>
  </si>
  <si>
    <t>BMG0750W2037</t>
  </si>
  <si>
    <t>AXGT US EQUITY</t>
  </si>
  <si>
    <t>Axovant Gene Therapi</t>
  </si>
  <si>
    <t>BK5H4W5</t>
  </si>
  <si>
    <t>456</t>
  </si>
  <si>
    <t>BMG0957L1090</t>
  </si>
  <si>
    <t>371 HK EQUITY</t>
  </si>
  <si>
    <t>BEIJING ENTERPRISES</t>
  </si>
  <si>
    <t>B01YCG0</t>
  </si>
  <si>
    <t>457</t>
  </si>
  <si>
    <t>BMG1368B1028</t>
  </si>
  <si>
    <t>1114 HK EQUITY</t>
  </si>
  <si>
    <t>Brilliance China Aut</t>
  </si>
  <si>
    <t>6181482</t>
  </si>
  <si>
    <t>458</t>
  </si>
  <si>
    <t>BMG162341090</t>
  </si>
  <si>
    <t>BBU US EQUITY</t>
  </si>
  <si>
    <t>BROOKFIELD BUSINESS</t>
  </si>
  <si>
    <t>BYY9FP0</t>
  </si>
  <si>
    <t>459</t>
  </si>
  <si>
    <t>BMG162491077</t>
  </si>
  <si>
    <t>BPY US EQUITY</t>
  </si>
  <si>
    <t>Brookfield Property</t>
  </si>
  <si>
    <t>B9MSZT8</t>
  </si>
  <si>
    <t>460</t>
  </si>
  <si>
    <t>BMG162491648</t>
  </si>
  <si>
    <t>EP0585729 PFD</t>
  </si>
  <si>
    <t>BPY 5 3/4 PERP</t>
  </si>
  <si>
    <t>BLK7825</t>
  </si>
  <si>
    <t>461</t>
  </si>
  <si>
    <t>Brookfield Infrastru</t>
  </si>
  <si>
    <t>462</t>
  </si>
  <si>
    <t>BMG162582313</t>
  </si>
  <si>
    <t>EP0586206 PFD</t>
  </si>
  <si>
    <t>BEPUCN 5 1/4 PERP</t>
  </si>
  <si>
    <t>BL0FH99</t>
  </si>
  <si>
    <t>463</t>
  </si>
  <si>
    <t>BMG169621056</t>
  </si>
  <si>
    <t>BG US EQUITY</t>
  </si>
  <si>
    <t>Bunge Ltd</t>
  </si>
  <si>
    <t>2788713</t>
  </si>
  <si>
    <t>464</t>
  </si>
  <si>
    <t>BMG1744V1037</t>
  </si>
  <si>
    <t>341 HK EQUITY</t>
  </si>
  <si>
    <t>CAFE DE CORAL HOLDIN</t>
  </si>
  <si>
    <t>6160953</t>
  </si>
  <si>
    <t>465</t>
  </si>
  <si>
    <t>BMG1985B1138</t>
  </si>
  <si>
    <t>1224 HK EQUITY</t>
  </si>
  <si>
    <t>C C LAND HOLDINGS LT</t>
  </si>
  <si>
    <t>B1LYG76</t>
  </si>
  <si>
    <t>466</t>
  </si>
  <si>
    <t>BMG200452024</t>
  </si>
  <si>
    <t>CETV CP EQUITY</t>
  </si>
  <si>
    <t>CENTRAL EURO MED</t>
  </si>
  <si>
    <t>B0BK183</t>
  </si>
  <si>
    <t>CZK</t>
  </si>
  <si>
    <t>CZE</t>
  </si>
  <si>
    <t>XPRA</t>
  </si>
  <si>
    <t>467</t>
  </si>
  <si>
    <t>BMG2008E1003</t>
  </si>
  <si>
    <t>1028 HK EQUITY</t>
  </si>
  <si>
    <t>C.banner INTERNATION</t>
  </si>
  <si>
    <t>B76R5L9</t>
  </si>
  <si>
    <t>468</t>
  </si>
  <si>
    <t>BMG2108M2182</t>
  </si>
  <si>
    <t>127 HK EQUITY</t>
  </si>
  <si>
    <t>CHINESE ESTATES HOLD</t>
  </si>
  <si>
    <t>6191180</t>
  </si>
  <si>
    <t>469</t>
  </si>
  <si>
    <t>BMG210901242</t>
  </si>
  <si>
    <t>855 HK EQUITY</t>
  </si>
  <si>
    <t>CHINA WATER AFFAIRS</t>
  </si>
  <si>
    <t>6671477</t>
  </si>
  <si>
    <t>470</t>
  </si>
  <si>
    <t>BMG2109G1033</t>
  </si>
  <si>
    <t>384 HK EQUITY</t>
  </si>
  <si>
    <t>China Gas Holdings L</t>
  </si>
  <si>
    <t>6460794</t>
  </si>
  <si>
    <t>471</t>
  </si>
  <si>
    <t>BMG2113B1081</t>
  </si>
  <si>
    <t>1193 HK EQUITY</t>
  </si>
  <si>
    <t>China Resources Gas</t>
  </si>
  <si>
    <t>6535517</t>
  </si>
  <si>
    <t>472</t>
  </si>
  <si>
    <t>BMG2113M1203</t>
  </si>
  <si>
    <t>116 HK EQUITY</t>
  </si>
  <si>
    <t>CHOW SANG SANG HOLDI</t>
  </si>
  <si>
    <t>6193681</t>
  </si>
  <si>
    <t>473</t>
  </si>
  <si>
    <t>BMG211591018</t>
  </si>
  <si>
    <t>1068 HK EQUITY</t>
  </si>
  <si>
    <t>CHINA YURUN FOOD GRO</t>
  </si>
  <si>
    <t>B0D01C5</t>
  </si>
  <si>
    <t>474</t>
  </si>
  <si>
    <t>BMG2154D1121</t>
  </si>
  <si>
    <t>CHHS SP EQUITY</t>
  </si>
  <si>
    <t>CHINA HONGXING SPORT</t>
  </si>
  <si>
    <t>B1WN188</t>
  </si>
  <si>
    <t>475</t>
  </si>
  <si>
    <t>BMG2154F1095</t>
  </si>
  <si>
    <t>506 HK EQUITY</t>
  </si>
  <si>
    <t>CHINA FOODS LTD</t>
  </si>
  <si>
    <t>6105738</t>
  </si>
  <si>
    <t>476</t>
  </si>
  <si>
    <t>BMG2155D1294</t>
  </si>
  <si>
    <t>8161 HK EQUITY</t>
  </si>
  <si>
    <t>CHINA LOTSYNERGY HLD</t>
  </si>
  <si>
    <t>6418113</t>
  </si>
  <si>
    <t>477</t>
  </si>
  <si>
    <t>BMG2155D1450</t>
  </si>
  <si>
    <t>478</t>
  </si>
  <si>
    <t>BMG2155Y1075</t>
  </si>
  <si>
    <t>1205 HK EQUITY</t>
  </si>
  <si>
    <t>CITIC RESOURCE HOLDI</t>
  </si>
  <si>
    <t>6369233</t>
  </si>
  <si>
    <t>479</t>
  </si>
  <si>
    <t>BMG2161E1113</t>
  </si>
  <si>
    <t>750 HK EQUITY</t>
  </si>
  <si>
    <t>China Singyes Solar</t>
  </si>
  <si>
    <t>B3KSQY0</t>
  </si>
  <si>
    <t>480</t>
  </si>
  <si>
    <t>BMG2178K1009</t>
  </si>
  <si>
    <t>1038 HK EQUITY</t>
  </si>
  <si>
    <t>CK Infrastructure Ho</t>
  </si>
  <si>
    <t>BYVS6J1</t>
  </si>
  <si>
    <t>481</t>
  </si>
  <si>
    <t>BMG2202Z1077</t>
  </si>
  <si>
    <t>1091 HK EQUITY</t>
  </si>
  <si>
    <t>CITIC DAMENG HOLDING</t>
  </si>
  <si>
    <t>B5N4TM8</t>
  </si>
  <si>
    <t>482</t>
  </si>
  <si>
    <t>BMG2442N1048</t>
  </si>
  <si>
    <t>1199 HK EQUITY</t>
  </si>
  <si>
    <t>COSCO SHIPPING Ports</t>
  </si>
  <si>
    <t>6354251</t>
  </si>
  <si>
    <t>483</t>
  </si>
  <si>
    <t>BMG244311012</t>
  </si>
  <si>
    <t>1043 HK EQUITY</t>
  </si>
  <si>
    <t>COSLIGHT TECHNOLOGY</t>
  </si>
  <si>
    <t>6187361</t>
  </si>
  <si>
    <t>484</t>
  </si>
  <si>
    <t>BMG2519Y1084</t>
  </si>
  <si>
    <t>BAP US EQUITY</t>
  </si>
  <si>
    <t>Credicorp Ltd</t>
  </si>
  <si>
    <t>2232878</t>
  </si>
  <si>
    <t>485</t>
  </si>
  <si>
    <t>BMG253431073</t>
  </si>
  <si>
    <t>CZZ US EQUITY</t>
  </si>
  <si>
    <t>Cosan Ltd</t>
  </si>
  <si>
    <t>B23Z3F1</t>
  </si>
  <si>
    <t>486</t>
  </si>
  <si>
    <t>BMG2552X1083</t>
  </si>
  <si>
    <t>COV US EQUITY</t>
  </si>
  <si>
    <t>COVIDIEN LTD</t>
  </si>
  <si>
    <t>487</t>
  </si>
  <si>
    <t>BMG2624N1535</t>
  </si>
  <si>
    <t>DFI SP EQUITY</t>
  </si>
  <si>
    <t>Dairy Farm Internati</t>
  </si>
  <si>
    <t>6180274</t>
  </si>
  <si>
    <t>488</t>
  </si>
  <si>
    <t>BMG275871231</t>
  </si>
  <si>
    <t>113 HK EQUITY</t>
  </si>
  <si>
    <t>DICKSON CONCEPTS INT</t>
  </si>
  <si>
    <t>6266851</t>
  </si>
  <si>
    <t>489</t>
  </si>
  <si>
    <t>BMG2759B1072</t>
  </si>
  <si>
    <t>861 HK EQUITY</t>
  </si>
  <si>
    <t>DIGITAL CHINA HOLDIN</t>
  </si>
  <si>
    <t>6351865</t>
  </si>
  <si>
    <t>490</t>
  </si>
  <si>
    <t>BMG3122U1457</t>
  </si>
  <si>
    <t>330 HK EQUITY</t>
  </si>
  <si>
    <t>ESPRIT HOLDINGS LTD</t>
  </si>
  <si>
    <t>6321642</t>
  </si>
  <si>
    <t>491</t>
  </si>
  <si>
    <t>BMG3135M1148</t>
  </si>
  <si>
    <t>571 HK EQUITY</t>
  </si>
  <si>
    <t>ESUN HOLDINGS LIMITE</t>
  </si>
  <si>
    <t>6314103</t>
  </si>
  <si>
    <t>492</t>
  </si>
  <si>
    <t>BMG313751015</t>
  </si>
  <si>
    <t>717 HK EQUITY</t>
  </si>
  <si>
    <t>EMPEROR CAPITAL GROU</t>
  </si>
  <si>
    <t>B1PLHJ2</t>
  </si>
  <si>
    <t>493</t>
  </si>
  <si>
    <t>BMG3223R1088</t>
  </si>
  <si>
    <t>RE US EQUITY</t>
  </si>
  <si>
    <t>Everest Re Group Ltd</t>
  </si>
  <si>
    <t>2556868</t>
  </si>
  <si>
    <t>494</t>
  </si>
  <si>
    <t>BMG3305Y1619</t>
  </si>
  <si>
    <t>52 HK EQUITY</t>
  </si>
  <si>
    <t>Fairwood Holdings Lt</t>
  </si>
  <si>
    <t>6543048</t>
  </si>
  <si>
    <t>495</t>
  </si>
  <si>
    <t>BMG348041077</t>
  </si>
  <si>
    <t>142 HK EQUITY</t>
  </si>
  <si>
    <t>First Pacific Co Ltd</t>
  </si>
  <si>
    <t>6339872</t>
  </si>
  <si>
    <t>496</t>
  </si>
  <si>
    <t>BMG3729C1001</t>
  </si>
  <si>
    <t>500 HK EQUITY</t>
  </si>
  <si>
    <t>Frontier Services Gr</t>
  </si>
  <si>
    <t>BLC7K05</t>
  </si>
  <si>
    <t>497</t>
  </si>
  <si>
    <t>BMG392401094</t>
  </si>
  <si>
    <t>GLL SP EQUITY</t>
  </si>
  <si>
    <t>GL LTD</t>
  </si>
  <si>
    <t>BZ027D2</t>
  </si>
  <si>
    <t>498</t>
  </si>
  <si>
    <t>BMG3924T1062</t>
  </si>
  <si>
    <t>GENHK SP EQUITY</t>
  </si>
  <si>
    <t>Genting Hong Kong Lt</t>
  </si>
  <si>
    <t>499</t>
  </si>
  <si>
    <t>BMG3968F1370</t>
  </si>
  <si>
    <t>530 HK EQUITY</t>
  </si>
  <si>
    <t>GOLDIN FINANCIAL HOL</t>
  </si>
  <si>
    <t>500</t>
  </si>
  <si>
    <t>BMG3978C1249</t>
  </si>
  <si>
    <t>493 HK EQUITY</t>
  </si>
  <si>
    <t>GOME ELECTRICAL APPL</t>
  </si>
  <si>
    <t>B01Z8S7</t>
  </si>
  <si>
    <t>501</t>
  </si>
  <si>
    <t>BMG4069C1486</t>
  </si>
  <si>
    <t>41 HK EQUITY</t>
  </si>
  <si>
    <t>GREAT EAGLE HOLDINGS</t>
  </si>
  <si>
    <t>6387406</t>
  </si>
  <si>
    <t>502</t>
  </si>
  <si>
    <t>BMG4111M1029</t>
  </si>
  <si>
    <t>1051 HK EQUITY</t>
  </si>
  <si>
    <t>G-RESOURCES GROUP LT</t>
  </si>
  <si>
    <t>B11Z226</t>
  </si>
  <si>
    <t>503</t>
  </si>
  <si>
    <t>BMG420981224</t>
  </si>
  <si>
    <t>53 HK EQUITY</t>
  </si>
  <si>
    <t>GUOCO GROUP LTD</t>
  </si>
  <si>
    <t>B02TX50</t>
  </si>
  <si>
    <t>504</t>
  </si>
  <si>
    <t>BMG423131256</t>
  </si>
  <si>
    <t>1169 HK EQUITY</t>
  </si>
  <si>
    <t>Haier Electronics Gr</t>
  </si>
  <si>
    <t>B1TL3R8</t>
  </si>
  <si>
    <t>505</t>
  </si>
  <si>
    <t>BMG4232X1020</t>
  </si>
  <si>
    <t>665 HK EQUITY</t>
  </si>
  <si>
    <t>Haitong Internationa</t>
  </si>
  <si>
    <t>6898908</t>
  </si>
  <si>
    <t>506</t>
  </si>
  <si>
    <t>BMG4288J1062</t>
  </si>
  <si>
    <t>566 HK EQUITY</t>
  </si>
  <si>
    <t>Hanergy Thin Film Po</t>
  </si>
  <si>
    <t>BRJ8XY8</t>
  </si>
  <si>
    <t>507</t>
  </si>
  <si>
    <t>BMG4404N1065</t>
  </si>
  <si>
    <t>136 HK EQUITY</t>
  </si>
  <si>
    <t>HENGTEN NETWORKS GRO</t>
  </si>
  <si>
    <t>BZ5ZCC0</t>
  </si>
  <si>
    <t>508</t>
  </si>
  <si>
    <t>BMG4491W1001</t>
  </si>
  <si>
    <t>1200 HK EQUITY</t>
  </si>
  <si>
    <t>MIDLAND HOLDINGS LTD</t>
  </si>
  <si>
    <t>6597700</t>
  </si>
  <si>
    <t>509</t>
  </si>
  <si>
    <t>BMG4512G1261</t>
  </si>
  <si>
    <t>818 HK EQUITY</t>
  </si>
  <si>
    <t>HI SUN TECHNOLOGY CH</t>
  </si>
  <si>
    <t>B17MXJ5</t>
  </si>
  <si>
    <t>510</t>
  </si>
  <si>
    <t>BMG4587L1090</t>
  </si>
  <si>
    <t>HKL SP EQUITY</t>
  </si>
  <si>
    <t>Hongkong Land Holdin</t>
  </si>
  <si>
    <t>6434915</t>
  </si>
  <si>
    <t>511</t>
  </si>
  <si>
    <t>BMG4593F1389</t>
  </si>
  <si>
    <t>HSX LN EQUITY</t>
  </si>
  <si>
    <t>Hiscox Ltd</t>
  </si>
  <si>
    <t>BVZHXQ9</t>
  </si>
  <si>
    <t>512</t>
  </si>
  <si>
    <t>BMG4600H1016</t>
  </si>
  <si>
    <t>754 HK EQUITY</t>
  </si>
  <si>
    <t>HOPSON DEVELOPMENT H</t>
  </si>
  <si>
    <t>6116246</t>
  </si>
  <si>
    <t>513</t>
  </si>
  <si>
    <t>BMG4639H1227</t>
  </si>
  <si>
    <t>336 HK EQUITY</t>
  </si>
  <si>
    <t>HUABAO INTERNATIONAL</t>
  </si>
  <si>
    <t>B00HLY1</t>
  </si>
  <si>
    <t>514</t>
  </si>
  <si>
    <t>BMG475671050</t>
  </si>
  <si>
    <t>INFO US EQUITY</t>
  </si>
  <si>
    <t>IHS Markit Ltd</t>
  </si>
  <si>
    <t>BD0Q558</t>
  </si>
  <si>
    <t>515</t>
  </si>
  <si>
    <t>BMG4769M1156</t>
  </si>
  <si>
    <t>1076 HK EQUITY</t>
  </si>
  <si>
    <t>IMPERIAL PACIFIC INT</t>
  </si>
  <si>
    <t>516</t>
  </si>
  <si>
    <t>BMG491BT1088</t>
  </si>
  <si>
    <t>IVZ US EQUITY</t>
  </si>
  <si>
    <t>Invesco Ltd</t>
  </si>
  <si>
    <t>B28XP76</t>
  </si>
  <si>
    <t>517</t>
  </si>
  <si>
    <t>BMG4977W1038</t>
  </si>
  <si>
    <t>999 HK EQUITY</t>
  </si>
  <si>
    <t>IT LTD</t>
  </si>
  <si>
    <t>B0693Z6</t>
  </si>
  <si>
    <t>518</t>
  </si>
  <si>
    <t>BMG507361001</t>
  </si>
  <si>
    <t>JM SP EQUITY</t>
  </si>
  <si>
    <t>Jardine Matheson Hol</t>
  </si>
  <si>
    <t>6472119</t>
  </si>
  <si>
    <t>519</t>
  </si>
  <si>
    <t>BMG507641022</t>
  </si>
  <si>
    <t>JS SP EQUITY</t>
  </si>
  <si>
    <t>Jardine Strategic Ho</t>
  </si>
  <si>
    <t>6472960</t>
  </si>
  <si>
    <t>520</t>
  </si>
  <si>
    <t>BMG5150J1577</t>
  </si>
  <si>
    <t>179 HK EQUITY</t>
  </si>
  <si>
    <t>JOHNSON ELECTRIC HOL</t>
  </si>
  <si>
    <t>BP4JH17</t>
  </si>
  <si>
    <t>521</t>
  </si>
  <si>
    <t>BMG524181036</t>
  </si>
  <si>
    <t>636 HK EQUITY</t>
  </si>
  <si>
    <t>Kerry Logistics Netw</t>
  </si>
  <si>
    <t>BH0W286</t>
  </si>
  <si>
    <t>522</t>
  </si>
  <si>
    <t>BMG524401079</t>
  </si>
  <si>
    <t>683 HK EQUITY</t>
  </si>
  <si>
    <t>Kerry Properties Ltd</t>
  </si>
  <si>
    <t>6486314</t>
  </si>
  <si>
    <t>523</t>
  </si>
  <si>
    <t>BMG5266H1034</t>
  </si>
  <si>
    <t>1031 HK EQUITY</t>
  </si>
  <si>
    <t>Kingston Financial G</t>
  </si>
  <si>
    <t>B09WJX2</t>
  </si>
  <si>
    <t>524</t>
  </si>
  <si>
    <t>BMG5269C1010</t>
  </si>
  <si>
    <t>KNSA US EQUITY</t>
  </si>
  <si>
    <t>Kiniksa Pharmaceutic</t>
  </si>
  <si>
    <t>BD0MGM0</t>
  </si>
  <si>
    <t>525</t>
  </si>
  <si>
    <t>BMG5315B1072</t>
  </si>
  <si>
    <t>KOS US EQUITY</t>
  </si>
  <si>
    <t>KOSMOS ENERGY LTD</t>
  </si>
  <si>
    <t>B53HHH8</t>
  </si>
  <si>
    <t>526</t>
  </si>
  <si>
    <t>BMG5320C1082</t>
  </si>
  <si>
    <t>135 HK EQUITY</t>
  </si>
  <si>
    <t>Kunlun Energy Co Ltd</t>
  </si>
  <si>
    <t>6340078</t>
  </si>
  <si>
    <t>527</t>
  </si>
  <si>
    <t>BMG5321P1169</t>
  </si>
  <si>
    <t>173 HK EQUITY</t>
  </si>
  <si>
    <t>K Wah International</t>
  </si>
  <si>
    <t>6480082</t>
  </si>
  <si>
    <t>528</t>
  </si>
  <si>
    <t>BMG5485F1692</t>
  </si>
  <si>
    <t>494 HK EQUITY</t>
  </si>
  <si>
    <t>Li &amp; Fung Ltd</t>
  </si>
  <si>
    <t>6286257</t>
  </si>
  <si>
    <t>529</t>
  </si>
  <si>
    <t>BMG5695X1258</t>
  </si>
  <si>
    <t>590 HK EQUITY</t>
  </si>
  <si>
    <t>LUK FOOK HOLDINGS IN</t>
  </si>
  <si>
    <t>6536156</t>
  </si>
  <si>
    <t>530</t>
  </si>
  <si>
    <t>BMG570071099</t>
  </si>
  <si>
    <t>2186 HK EQUITY</t>
  </si>
  <si>
    <t>Luye Pharma Group Lt</t>
  </si>
  <si>
    <t>BNQ4GF3</t>
  </si>
  <si>
    <t>531</t>
  </si>
  <si>
    <t>BMG5700D1065</t>
  </si>
  <si>
    <t>366 HK EQUITY</t>
  </si>
  <si>
    <t>Luks Group Vietnam H</t>
  </si>
  <si>
    <t>6344081</t>
  </si>
  <si>
    <t>532</t>
  </si>
  <si>
    <t>BMG578481068</t>
  </si>
  <si>
    <t>MAND SP EQUITY</t>
  </si>
  <si>
    <t>Mandarin Oriental In</t>
  </si>
  <si>
    <t>533</t>
  </si>
  <si>
    <t>BMG5800U1071</t>
  </si>
  <si>
    <t>1999 HK EQUITY</t>
  </si>
  <si>
    <t>Man Wah Holdings Ltd</t>
  </si>
  <si>
    <t>B58YWF7</t>
  </si>
  <si>
    <t>534</t>
  </si>
  <si>
    <t>BMG5876H1051</t>
  </si>
  <si>
    <t>MRVL US EQUITY</t>
  </si>
  <si>
    <t>Marvell Technology G</t>
  </si>
  <si>
    <t>2594653</t>
  </si>
  <si>
    <t>535</t>
  </si>
  <si>
    <t>BMG6144P1014</t>
  </si>
  <si>
    <t>230 HK EQUITY</t>
  </si>
  <si>
    <t>MINMETALS LAND LTD</t>
  </si>
  <si>
    <t>6508478</t>
  </si>
  <si>
    <t>536</t>
  </si>
  <si>
    <t>BMG6179J1036</t>
  </si>
  <si>
    <t>233 HK EQUITY</t>
  </si>
  <si>
    <t>MINGYUAN MEDICARE DE</t>
  </si>
  <si>
    <t>6594046</t>
  </si>
  <si>
    <t>537</t>
  </si>
  <si>
    <t>BMG6260K1264</t>
  </si>
  <si>
    <t>276 HK EQUITY</t>
  </si>
  <si>
    <t>MONGOLIA ENERGY CO L</t>
  </si>
  <si>
    <t>538</t>
  </si>
  <si>
    <t>BMG6331W1091</t>
  </si>
  <si>
    <t>MPSX US EQUITY</t>
  </si>
  <si>
    <t>MULTI PACKAGING SOLU</t>
  </si>
  <si>
    <t>BYY8C56</t>
  </si>
  <si>
    <t>539</t>
  </si>
  <si>
    <t>BMG6361R1117</t>
  </si>
  <si>
    <t>NCL SP EQUITY</t>
  </si>
  <si>
    <t>NAM CHEONG LTD</t>
  </si>
  <si>
    <t>6142423</t>
  </si>
  <si>
    <t>540</t>
  </si>
  <si>
    <t>BMG6469T1009</t>
  </si>
  <si>
    <t>342 HK EQUITY</t>
  </si>
  <si>
    <t>NEWOCEAN ENERGY HLDG</t>
  </si>
  <si>
    <t>B03S8Z1</t>
  </si>
  <si>
    <t>541</t>
  </si>
  <si>
    <t>BMG653181005</t>
  </si>
  <si>
    <t>2689 HK EQUITY</t>
  </si>
  <si>
    <t>Nine Dragons Paper H</t>
  </si>
  <si>
    <t>B0WC2B8</t>
  </si>
  <si>
    <t>542</t>
  </si>
  <si>
    <t>BMG6542T1190</t>
  </si>
  <si>
    <t>NOBL SP EQUITY</t>
  </si>
  <si>
    <t>NOBLE GROUP LTD</t>
  </si>
  <si>
    <t>B01CLC3</t>
  </si>
  <si>
    <t>543</t>
  </si>
  <si>
    <t>BMG657731060</t>
  </si>
  <si>
    <t>NAT US EQUITY</t>
  </si>
  <si>
    <t>NORDIC AMER TANKERS</t>
  </si>
  <si>
    <t>2113876</t>
  </si>
  <si>
    <t>544</t>
  </si>
  <si>
    <t>BMG667211046</t>
  </si>
  <si>
    <t>NCLH US EQUITY</t>
  </si>
  <si>
    <t>Norwegian Cruise Lin</t>
  </si>
  <si>
    <t>B9CGTC3</t>
  </si>
  <si>
    <t>545</t>
  </si>
  <si>
    <t>546</t>
  </si>
  <si>
    <t>BMG677431071</t>
  </si>
  <si>
    <t>OEH US EQUITY</t>
  </si>
  <si>
    <t>ORIENT EXPRESS HOTEL</t>
  </si>
  <si>
    <t>547</t>
  </si>
  <si>
    <t>BMG677491539</t>
  </si>
  <si>
    <t>316 HK EQUITY</t>
  </si>
  <si>
    <t>ORIENT OVERSEAS INTL</t>
  </si>
  <si>
    <t>6659116</t>
  </si>
  <si>
    <t>548</t>
  </si>
  <si>
    <t>BMG684371393</t>
  </si>
  <si>
    <t>2343 HK EQUITY</t>
  </si>
  <si>
    <t>PACIFIC BASIN SHIPPI</t>
  </si>
  <si>
    <t>B01RQM3</t>
  </si>
  <si>
    <t>549</t>
  </si>
  <si>
    <t>BMG686031441</t>
  </si>
  <si>
    <t>EP0505511 PFD</t>
  </si>
  <si>
    <t>PRE 7 1/4 PERP</t>
  </si>
  <si>
    <t>BD36RR1</t>
  </si>
  <si>
    <t>550</t>
  </si>
  <si>
    <t>BMG6901M1010</t>
  </si>
  <si>
    <t>709 HK EQUITY</t>
  </si>
  <si>
    <t>Giordano Internation</t>
  </si>
  <si>
    <t>6282040</t>
  </si>
  <si>
    <t>551</t>
  </si>
  <si>
    <t>BMG6955J1036</t>
  </si>
  <si>
    <t>327 HK EQUITY</t>
  </si>
  <si>
    <t>PAX GLOBAL TECHNOLOG</t>
  </si>
  <si>
    <t>B3LX5R0</t>
  </si>
  <si>
    <t>552</t>
  </si>
  <si>
    <t>BMG6957A2098</t>
  </si>
  <si>
    <t>304 HK EQUITY</t>
  </si>
  <si>
    <t>Peace Mark Holdings</t>
  </si>
  <si>
    <t>6433774</t>
  </si>
  <si>
    <t>553</t>
  </si>
  <si>
    <t>BMG702781094</t>
  </si>
  <si>
    <t>PDL LN EQUITY</t>
  </si>
  <si>
    <t>Petra Diamonds Ltd</t>
  </si>
  <si>
    <t>0683564</t>
  </si>
  <si>
    <t>554</t>
  </si>
  <si>
    <t>BMG7208D1092</t>
  </si>
  <si>
    <t>3813 HK EQUITY</t>
  </si>
  <si>
    <t>POU SHENG INTERNATIO</t>
  </si>
  <si>
    <t>B39GMS1</t>
  </si>
  <si>
    <t>555</t>
  </si>
  <si>
    <t>BMG7475M1626</t>
  </si>
  <si>
    <t>78 HK EQUITY</t>
  </si>
  <si>
    <t>REGAL HOTELS INTL HL</t>
  </si>
  <si>
    <t>6730204</t>
  </si>
  <si>
    <t>556</t>
  </si>
  <si>
    <t>BMG7496G1033</t>
  </si>
  <si>
    <t>RNR US EQUITY</t>
  </si>
  <si>
    <t>RenaissanceRe Holdin</t>
  </si>
  <si>
    <t>2728429</t>
  </si>
  <si>
    <t>557</t>
  </si>
  <si>
    <t>BMG7498P1196</t>
  </si>
  <si>
    <t>EP0444109 PFD</t>
  </si>
  <si>
    <t>RNR 5 3/8 PERP</t>
  </si>
  <si>
    <t>BB2BRH3</t>
  </si>
  <si>
    <t>558</t>
  </si>
  <si>
    <t>BMG7541U1071</t>
  </si>
  <si>
    <t>555 HK EQUITY</t>
  </si>
  <si>
    <t>REXLOT HOLDINGS LTD</t>
  </si>
  <si>
    <t>6727284</t>
  </si>
  <si>
    <t>559</t>
  </si>
  <si>
    <t>BMG7945E1057</t>
  </si>
  <si>
    <t>SDRL NO EQUITY</t>
  </si>
  <si>
    <t>SEADRILL LTD</t>
  </si>
  <si>
    <t>B09RMQ1</t>
  </si>
  <si>
    <t>NOR</t>
  </si>
  <si>
    <t>560</t>
  </si>
  <si>
    <t>SDRL US EQUITY</t>
  </si>
  <si>
    <t>B0HWHV8</t>
  </si>
  <si>
    <t>561</t>
  </si>
  <si>
    <t>BMG8063F1068</t>
  </si>
  <si>
    <t>69 HK EQUITY</t>
  </si>
  <si>
    <t>SHANGRI-LA ASIA LTD(</t>
  </si>
  <si>
    <t>6771032</t>
  </si>
  <si>
    <t>562</t>
  </si>
  <si>
    <t>BMG8063F1142</t>
  </si>
  <si>
    <t>2957 HK EQUITY</t>
  </si>
  <si>
    <t>SHANGRI-LA ASIA LTD-</t>
  </si>
  <si>
    <t>563</t>
  </si>
  <si>
    <t>BMG8065B1037</t>
  </si>
  <si>
    <t>563 HK EQUITY</t>
  </si>
  <si>
    <t>Shanghai Industrial</t>
  </si>
  <si>
    <t>6433882</t>
  </si>
  <si>
    <t>564</t>
  </si>
  <si>
    <t>BMG8086V1467</t>
  </si>
  <si>
    <t>152 HK EQUITY</t>
  </si>
  <si>
    <t>Shenzhen Internation</t>
  </si>
  <si>
    <t>BJVBTY1</t>
  </si>
  <si>
    <t>565</t>
  </si>
  <si>
    <t>BMG810751062</t>
  </si>
  <si>
    <t>SFL US EQUITY</t>
  </si>
  <si>
    <t>SHIP FINANCE INTL LT</t>
  </si>
  <si>
    <t>B019MJ8</t>
  </si>
  <si>
    <t>566</t>
  </si>
  <si>
    <t>BMG8114Z1014</t>
  </si>
  <si>
    <t>517 HK EQUITY</t>
  </si>
  <si>
    <t>COSCO SHIPPING Inter</t>
  </si>
  <si>
    <t>6806280</t>
  </si>
  <si>
    <t>567</t>
  </si>
  <si>
    <t>BMG812761002</t>
  </si>
  <si>
    <t>SIG US EQUITY</t>
  </si>
  <si>
    <t>Signet Jewelers Ltd</t>
  </si>
  <si>
    <t>B3CTNK6</t>
  </si>
  <si>
    <t>568</t>
  </si>
  <si>
    <t>BMG814741010</t>
  </si>
  <si>
    <t>2000 HK EQUITY</t>
  </si>
  <si>
    <t>SIM TECHNOLOGY GROUP</t>
  </si>
  <si>
    <t>B0BY516</t>
  </si>
  <si>
    <t>569</t>
  </si>
  <si>
    <t>BMG8162K1137</t>
  </si>
  <si>
    <t>460 HK EQUITY</t>
  </si>
  <si>
    <t>Sihuan Pharmaceutica</t>
  </si>
  <si>
    <t>B4X3RF7</t>
  </si>
  <si>
    <t>570</t>
  </si>
  <si>
    <t>BMG8165U1009</t>
  </si>
  <si>
    <t>934 HK EQUITY</t>
  </si>
  <si>
    <t>Sinopec Kantons Hold</t>
  </si>
  <si>
    <t>6162692</t>
  </si>
  <si>
    <t>571</t>
  </si>
  <si>
    <t>BMG8181C1001</t>
  </si>
  <si>
    <t>751 HK EQUITY</t>
  </si>
  <si>
    <t>SKYWORTH DIGITAL HLD</t>
  </si>
  <si>
    <t>6228828</t>
  </si>
  <si>
    <t>572</t>
  </si>
  <si>
    <t>BMG8219Z1059</t>
  </si>
  <si>
    <t>315 HK EQUITY</t>
  </si>
  <si>
    <t>SMARTONE TELECOMMUNI</t>
  </si>
  <si>
    <t>6856995</t>
  </si>
  <si>
    <t>573</t>
  </si>
  <si>
    <t>BMG8226U1071</t>
  </si>
  <si>
    <t>SILV SP EQUITY</t>
  </si>
  <si>
    <t>Silverlake Axis Ltd</t>
  </si>
  <si>
    <t>6599825</t>
  </si>
  <si>
    <t>574</t>
  </si>
  <si>
    <t>BMG8310J1099</t>
  </si>
  <si>
    <t>970 HK EQUITY</t>
  </si>
  <si>
    <t>SPARKLE ROLL GROUP L</t>
  </si>
  <si>
    <t>6545527</t>
  </si>
  <si>
    <t>575</t>
  </si>
  <si>
    <t>BMG8403G1033</t>
  </si>
  <si>
    <t>297 HK EQUITY</t>
  </si>
  <si>
    <t>SINOFERT HOLDINGS LT</t>
  </si>
  <si>
    <t>B0CJMD1</t>
  </si>
  <si>
    <t>576</t>
  </si>
  <si>
    <t>BMG8403X1065</t>
  </si>
  <si>
    <t>1207 HK EQUITY</t>
  </si>
  <si>
    <t>SRE GROUP LIMITED</t>
  </si>
  <si>
    <t>6201830</t>
  </si>
  <si>
    <t>577</t>
  </si>
  <si>
    <t>BMG8565U1302</t>
  </si>
  <si>
    <t>102 HK EQUITY</t>
  </si>
  <si>
    <t>Summit Ascent Holdin</t>
  </si>
  <si>
    <t>BNC9DC8</t>
  </si>
  <si>
    <t>578</t>
  </si>
  <si>
    <t>BMG8770Z1068</t>
  </si>
  <si>
    <t>321 HK EQUITY</t>
  </si>
  <si>
    <t>TEXWINCA HOLDINGS LT</t>
  </si>
  <si>
    <t>6039558</t>
  </si>
  <si>
    <t>579</t>
  </si>
  <si>
    <t>BMG8827A1045</t>
  </si>
  <si>
    <t>577 HK EQUITY</t>
  </si>
  <si>
    <t>BYX9N24</t>
  </si>
  <si>
    <t>580</t>
  </si>
  <si>
    <t>BMG8827A1128</t>
  </si>
  <si>
    <t>BFZT4K4</t>
  </si>
  <si>
    <t>581</t>
  </si>
  <si>
    <t>BMG8827A1201</t>
  </si>
  <si>
    <t>582</t>
  </si>
  <si>
    <t>BMG8984D1074</t>
  </si>
  <si>
    <t>903 HK EQUITY</t>
  </si>
  <si>
    <t>TPV TECHNOLOGY LTD</t>
  </si>
  <si>
    <t>6179573</t>
  </si>
  <si>
    <t>583</t>
  </si>
  <si>
    <t>BMG9001E1021</t>
  </si>
  <si>
    <t>LILA US EQUITY</t>
  </si>
  <si>
    <t>LIBERTY LATIN AMERIC</t>
  </si>
  <si>
    <t>BD9Q3P5</t>
  </si>
  <si>
    <t>584</t>
  </si>
  <si>
    <t>BMG9001E1286</t>
  </si>
  <si>
    <t>LILAK US EQUITY</t>
  </si>
  <si>
    <t>BD9Q3Q6</t>
  </si>
  <si>
    <t>585</t>
  </si>
  <si>
    <t>BMG9078F1499</t>
  </si>
  <si>
    <t>EP0580365 PFD</t>
  </si>
  <si>
    <t>TRTN 7 3/8 PERP</t>
  </si>
  <si>
    <t>BK26FC2</t>
  </si>
  <si>
    <t>586</t>
  </si>
  <si>
    <t>BMG9108L1081</t>
  </si>
  <si>
    <t>TNP US EQUITY</t>
  </si>
  <si>
    <t>TSAKOS ENERGY NAVIGA</t>
  </si>
  <si>
    <t>2854829</t>
  </si>
  <si>
    <t>587</t>
  </si>
  <si>
    <t>BMG9400S1329</t>
  </si>
  <si>
    <t>303 HK EQUITY</t>
  </si>
  <si>
    <t>VTech Holdings Ltd</t>
  </si>
  <si>
    <t>6928560</t>
  </si>
  <si>
    <t>588</t>
  </si>
  <si>
    <t>BMG9456A1009</t>
  </si>
  <si>
    <t>GLNG US EQUITY</t>
  </si>
  <si>
    <t>GOLAR LNG LTD</t>
  </si>
  <si>
    <t>2367963</t>
  </si>
  <si>
    <t>589</t>
  </si>
  <si>
    <t>BMG982941046</t>
  </si>
  <si>
    <t>XL US EQUITY</t>
  </si>
  <si>
    <t>XL Group Ltd</t>
  </si>
  <si>
    <t>BD95VZ8</t>
  </si>
  <si>
    <t>590</t>
  </si>
  <si>
    <t>BMG988031446</t>
  </si>
  <si>
    <t>551 HK EQUITY</t>
  </si>
  <si>
    <t>Yue Yuen Industrial</t>
  </si>
  <si>
    <t>6586537</t>
  </si>
  <si>
    <t>591</t>
  </si>
  <si>
    <t>Yuexiu Transport Inf</t>
  </si>
  <si>
    <t>592</t>
  </si>
  <si>
    <t>BRABCBACNPR4</t>
  </si>
  <si>
    <t>ABCB4 BZ EQUITY</t>
  </si>
  <si>
    <t>Banco ABC Brasil SA</t>
  </si>
  <si>
    <t>B23DMP8</t>
  </si>
  <si>
    <t>BRA</t>
  </si>
  <si>
    <t>593</t>
  </si>
  <si>
    <t>BRABCBD12PR6</t>
  </si>
  <si>
    <t>ABCB2 BZ EQUITY</t>
  </si>
  <si>
    <t>BDRJQW4</t>
  </si>
  <si>
    <t>594</t>
  </si>
  <si>
    <t>BRABCBD13PR4</t>
  </si>
  <si>
    <t>BDDR1P0</t>
  </si>
  <si>
    <t>595</t>
  </si>
  <si>
    <t>BRABEVACNOR1</t>
  </si>
  <si>
    <t>ABEV3 BZ EQUITY</t>
  </si>
  <si>
    <t>AMBEV SA(Right)</t>
  </si>
  <si>
    <t>BG7ZWY7</t>
  </si>
  <si>
    <t>596</t>
  </si>
  <si>
    <t>BRALPAACNPR7</t>
  </si>
  <si>
    <t>ALPA4 BZ EQUITY</t>
  </si>
  <si>
    <t>SAO PAULO ALPARGATAS</t>
  </si>
  <si>
    <t>B07C796</t>
  </si>
  <si>
    <t>597</t>
  </si>
  <si>
    <t>BRALSCACNOR0</t>
  </si>
  <si>
    <t>ALSC3 BZ EQUITY</t>
  </si>
  <si>
    <t>ALIANSCE SHOPPING CE</t>
  </si>
  <si>
    <t>B23FNB7</t>
  </si>
  <si>
    <t>598</t>
  </si>
  <si>
    <t>BRALUPCDAM15</t>
  </si>
  <si>
    <t>ALUP11 BZ EQUITY</t>
  </si>
  <si>
    <t>Alupar Investimento</t>
  </si>
  <si>
    <t>B8DWT90</t>
  </si>
  <si>
    <t>599</t>
  </si>
  <si>
    <t>BRAMARACNOR4</t>
  </si>
  <si>
    <t>AMAR3 BZ EQUITY</t>
  </si>
  <si>
    <t>MARISA LOJAS SA</t>
  </si>
  <si>
    <t>B3V89C8</t>
  </si>
  <si>
    <t>600</t>
  </si>
  <si>
    <t>BRANIMACNOR6</t>
  </si>
  <si>
    <t>ANIM3 BZ EQUITY</t>
  </si>
  <si>
    <t>GAEC EDUCACAO SA</t>
  </si>
  <si>
    <t>BFMXX80</t>
  </si>
  <si>
    <t>601</t>
  </si>
  <si>
    <t>BRARZZACNOR3</t>
  </si>
  <si>
    <t>ARZZ3 BZ EQUITY</t>
  </si>
  <si>
    <t>Arezzo Industria e C</t>
  </si>
  <si>
    <t>B3NS1W0</t>
  </si>
  <si>
    <t>602</t>
  </si>
  <si>
    <t>BRAURABDR001</t>
  </si>
  <si>
    <t>AURA32 BZ EQUITY</t>
  </si>
  <si>
    <t>Aura Minerals Inc</t>
  </si>
  <si>
    <t>BLPJ3H6</t>
  </si>
  <si>
    <t>603</t>
  </si>
  <si>
    <t>BRAZULACNPR4</t>
  </si>
  <si>
    <t>AZUL4 BZ EQUITY</t>
  </si>
  <si>
    <t>Azul SA</t>
  </si>
  <si>
    <t>BD97PR4</t>
  </si>
  <si>
    <t>604</t>
  </si>
  <si>
    <t>BRB3SAACNOR6</t>
  </si>
  <si>
    <t>B3SA3 BZ EQUITY</t>
  </si>
  <si>
    <t>B3 SA - Brasil Bolsa</t>
  </si>
  <si>
    <t>BG36ZK1</t>
  </si>
  <si>
    <t>605</t>
  </si>
  <si>
    <t>BRBBASACNOR3</t>
  </si>
  <si>
    <t>BBAS3 BZ EQUITY</t>
  </si>
  <si>
    <t>Banco do Brasil SA</t>
  </si>
  <si>
    <t>2328595</t>
  </si>
  <si>
    <t>606</t>
  </si>
  <si>
    <t>BRBBDCACNOR1</t>
  </si>
  <si>
    <t>BBDC3 BZ EQUITY</t>
  </si>
  <si>
    <t>BANCO BRADESCO S.A.</t>
  </si>
  <si>
    <t>B00FM86</t>
  </si>
  <si>
    <t>607</t>
  </si>
  <si>
    <t>BRBBDCACNPR8</t>
  </si>
  <si>
    <t>BBDC4 BZ EQUITY</t>
  </si>
  <si>
    <t>BANCO BRADESCO SA-PR</t>
  </si>
  <si>
    <t>B00FM53</t>
  </si>
  <si>
    <t>608</t>
  </si>
  <si>
    <t>BRBBRKACNOR4</t>
  </si>
  <si>
    <t>BBRK3 BZ EQUITY</t>
  </si>
  <si>
    <t>BRASIL BROKERS PARTI</t>
  </si>
  <si>
    <t>B28XFX2</t>
  </si>
  <si>
    <t>609</t>
  </si>
  <si>
    <t>BRBBSEACNOR5</t>
  </si>
  <si>
    <t>BBSE3 BZ EQUITY</t>
  </si>
  <si>
    <t>BB Seguridade Partic</t>
  </si>
  <si>
    <t>B9N3SQ0</t>
  </si>
  <si>
    <t>610</t>
  </si>
  <si>
    <t>BRBBTGUNT007</t>
  </si>
  <si>
    <t>BBTG11 BZ EQUITY</t>
  </si>
  <si>
    <t>GRUPO BTG PACTUAL-UN</t>
  </si>
  <si>
    <t>B7MBV73</t>
  </si>
  <si>
    <t>611</t>
  </si>
  <si>
    <t>BRBEEFACNOR6</t>
  </si>
  <si>
    <t>BEEF3 BZ EQUITY</t>
  </si>
  <si>
    <t>Minerva SA/Brazil</t>
  </si>
  <si>
    <t>B23GH52</t>
  </si>
  <si>
    <t>612</t>
  </si>
  <si>
    <t>BRBIDIACNPR0</t>
  </si>
  <si>
    <t>BIDI4 BZ EQUITY</t>
  </si>
  <si>
    <t>Banco Inter SA</t>
  </si>
  <si>
    <t>BD8ZFB3</t>
  </si>
  <si>
    <t>613</t>
  </si>
  <si>
    <t>BRBIDICDAXX3</t>
  </si>
  <si>
    <t>BIDI11 BZ EQUITY</t>
  </si>
  <si>
    <t>BK8XXW3</t>
  </si>
  <si>
    <t>614</t>
  </si>
  <si>
    <t>BRBOVACTF003</t>
  </si>
  <si>
    <t>BOVA11 BZ EQUITY</t>
  </si>
  <si>
    <t>iShares Ibovespa</t>
  </si>
  <si>
    <t>B3K8189</t>
  </si>
  <si>
    <t>615</t>
  </si>
  <si>
    <t>BRBPACUNT006</t>
  </si>
  <si>
    <t>BPAC11 BZ EQUITY</t>
  </si>
  <si>
    <t>Banco BTG Pactual SA</t>
  </si>
  <si>
    <t>BZBZVC7</t>
  </si>
  <si>
    <t>616</t>
  </si>
  <si>
    <t>BRBPHAACNOR6</t>
  </si>
  <si>
    <t>BPHA3 BZ EQUITY</t>
  </si>
  <si>
    <t>BRAZIL PHARMA SA</t>
  </si>
  <si>
    <t>B3Q1YB6</t>
  </si>
  <si>
    <t>617</t>
  </si>
  <si>
    <t>BRBRAPACNPR2</t>
  </si>
  <si>
    <t>BRAP4 BZ EQUITY</t>
  </si>
  <si>
    <t>Bradespar SA</t>
  </si>
  <si>
    <t>B01SCS4</t>
  </si>
  <si>
    <t>618</t>
  </si>
  <si>
    <t>BRBRDTACNOR1</t>
  </si>
  <si>
    <t>BRDT3 BZ EQUITY</t>
  </si>
  <si>
    <t>Petrobras Distribuid</t>
  </si>
  <si>
    <t>2683777</t>
  </si>
  <si>
    <t>619</t>
  </si>
  <si>
    <t>BRBRFSACNOR8</t>
  </si>
  <si>
    <t>BRFS3 BZ EQUITY</t>
  </si>
  <si>
    <t>BRF SA</t>
  </si>
  <si>
    <t>2036995</t>
  </si>
  <si>
    <t>620</t>
  </si>
  <si>
    <t>BRBRKMACNPA4</t>
  </si>
  <si>
    <t>BRKM5 BZ EQUITY</t>
  </si>
  <si>
    <t>Braskem SA</t>
  </si>
  <si>
    <t>B0774N4</t>
  </si>
  <si>
    <t>621</t>
  </si>
  <si>
    <t>BRBRMLACNOR9</t>
  </si>
  <si>
    <t>BRML3 BZ EQUITY</t>
  </si>
  <si>
    <t>BR Malls Participaco</t>
  </si>
  <si>
    <t>B1RYG58</t>
  </si>
  <si>
    <t>622</t>
  </si>
  <si>
    <t>BRBRPRACNOR9</t>
  </si>
  <si>
    <t>BRPR3 BZ EQUITY</t>
  </si>
  <si>
    <t>BR Properties SA</t>
  </si>
  <si>
    <t>B1FLW42</t>
  </si>
  <si>
    <t>623</t>
  </si>
  <si>
    <t>BRBRSRACNPB4</t>
  </si>
  <si>
    <t>BRSR6 BZ EQUITY</t>
  </si>
  <si>
    <t>Banco do Estado do R</t>
  </si>
  <si>
    <t>B23F8S9</t>
  </si>
  <si>
    <t>624</t>
  </si>
  <si>
    <t>BRBTOWACNOR8</t>
  </si>
  <si>
    <t>BTOW3 BZ EQUITY</t>
  </si>
  <si>
    <t>B2W Cia Digital</t>
  </si>
  <si>
    <t>B1LH3Y1</t>
  </si>
  <si>
    <t>625</t>
  </si>
  <si>
    <t>BRBTOWD05OR4</t>
  </si>
  <si>
    <t>BTOW1 BZ EQUITY</t>
  </si>
  <si>
    <t>BK784Q0</t>
  </si>
  <si>
    <t>626</t>
  </si>
  <si>
    <t>BRBVMFACNOR3</t>
  </si>
  <si>
    <t>BVMF3 BZ EQUITY</t>
  </si>
  <si>
    <t>627</t>
  </si>
  <si>
    <t>BRCCPRACNOR9</t>
  </si>
  <si>
    <t>CCPR3 BZ EQUITY</t>
  </si>
  <si>
    <t>CYRELA COMMERCIAL PR</t>
  </si>
  <si>
    <t>B23WQR5</t>
  </si>
  <si>
    <t>XBSP</t>
  </si>
  <si>
    <t>628</t>
  </si>
  <si>
    <t>BRCCROACNOR2</t>
  </si>
  <si>
    <t>CCRO3 BZ EQUITY</t>
  </si>
  <si>
    <t>CCR SA</t>
  </si>
  <si>
    <t>2840970</t>
  </si>
  <si>
    <t>629</t>
  </si>
  <si>
    <t>BRCCXCACNOR5</t>
  </si>
  <si>
    <t>CCXC3 BZ EQUITY</t>
  </si>
  <si>
    <t>CCX CARVAO DA COLOMB</t>
  </si>
  <si>
    <t>B86LFL8</t>
  </si>
  <si>
    <t>630</t>
  </si>
  <si>
    <t>BRCESPACNOR3</t>
  </si>
  <si>
    <t>CESP3 BZ EQUITY</t>
  </si>
  <si>
    <t>CIA ENERGETICA DE SA</t>
  </si>
  <si>
    <t>2192671</t>
  </si>
  <si>
    <t>631</t>
  </si>
  <si>
    <t>BRCESPACNPB4</t>
  </si>
  <si>
    <t>CESP6 BZ EQUITY</t>
  </si>
  <si>
    <t>Cia Energetica de Sa</t>
  </si>
  <si>
    <t>B17MHG0</t>
  </si>
  <si>
    <t>632</t>
  </si>
  <si>
    <t>BRCGASACNPA3</t>
  </si>
  <si>
    <t>CGAS5 BZ EQUITY</t>
  </si>
  <si>
    <t>CIA DE GAS DE SAO PA</t>
  </si>
  <si>
    <t>2039110</t>
  </si>
  <si>
    <t>633</t>
  </si>
  <si>
    <t>BRCIELACNOR3</t>
  </si>
  <si>
    <t>CIEL3 BZ EQUITY</t>
  </si>
  <si>
    <t>Cielo SA</t>
  </si>
  <si>
    <t>B614LY3</t>
  </si>
  <si>
    <t>634</t>
  </si>
  <si>
    <t>BRCMIGACNOR6</t>
  </si>
  <si>
    <t>CMIG3 BZ EQUITY</t>
  </si>
  <si>
    <t>Cia Energetica de Mi</t>
  </si>
  <si>
    <t>B1YBRK4</t>
  </si>
  <si>
    <t>635</t>
  </si>
  <si>
    <t>BRCMIGACNPR3</t>
  </si>
  <si>
    <t>CMIG4 BZ EQUITY</t>
  </si>
  <si>
    <t>B1YBRG0</t>
  </si>
  <si>
    <t>636</t>
  </si>
  <si>
    <t>BRCMIGD02PR6</t>
  </si>
  <si>
    <t>CMIG2 BZ EQUITY</t>
  </si>
  <si>
    <t>BD6JBC0</t>
  </si>
  <si>
    <t>637</t>
  </si>
  <si>
    <t>BRCNTOACNOR5</t>
  </si>
  <si>
    <t>CNTO3 BZ EQUITY</t>
  </si>
  <si>
    <t>Grupo SBF SA</t>
  </si>
  <si>
    <t>BK1TVC4</t>
  </si>
  <si>
    <t>638</t>
  </si>
  <si>
    <t>BRCOGNACNOR2</t>
  </si>
  <si>
    <t>COGN3 BZ EQUITY</t>
  </si>
  <si>
    <t>Cogna Educacao</t>
  </si>
  <si>
    <t>BHNWPB7</t>
  </si>
  <si>
    <t>639</t>
  </si>
  <si>
    <t>BRCPFEACNOR0</t>
  </si>
  <si>
    <t>CPFE3 BZ EQUITY</t>
  </si>
  <si>
    <t>CPFL Energia SA</t>
  </si>
  <si>
    <t>B031NN3</t>
  </si>
  <si>
    <t>640</t>
  </si>
  <si>
    <t>BRCPLEACNPB9</t>
  </si>
  <si>
    <t>CPLE6 BZ EQUITY</t>
  </si>
  <si>
    <t>Cia Paranaense de En</t>
  </si>
  <si>
    <t>2200154</t>
  </si>
  <si>
    <t>641</t>
  </si>
  <si>
    <t>BRCREMACNOR2</t>
  </si>
  <si>
    <t>CREM3 BZ EQUITY</t>
  </si>
  <si>
    <t>CREMER SA</t>
  </si>
  <si>
    <t>642</t>
  </si>
  <si>
    <t>BRCRFBACNOR2</t>
  </si>
  <si>
    <t>CRFB3 BZ EQUITY</t>
  </si>
  <si>
    <t>Atacadao SA</t>
  </si>
  <si>
    <t>BF7LBH4</t>
  </si>
  <si>
    <t>643</t>
  </si>
  <si>
    <t>BRCSANACNOR6</t>
  </si>
  <si>
    <t>CSAN3 BZ EQUITY</t>
  </si>
  <si>
    <t>Cosan SA</t>
  </si>
  <si>
    <t>B0P72G5</t>
  </si>
  <si>
    <t>644</t>
  </si>
  <si>
    <t>BRCSMGACNOR5</t>
  </si>
  <si>
    <t>CSMG3 BZ EQUITY</t>
  </si>
  <si>
    <t>Cia de Saneamento de</t>
  </si>
  <si>
    <t>B0YBZJ2</t>
  </si>
  <si>
    <t>645</t>
  </si>
  <si>
    <t>BRCSNAACNOR6</t>
  </si>
  <si>
    <t>CSNA3 BZ EQUITY</t>
  </si>
  <si>
    <t>Cia Siderurgica Naci</t>
  </si>
  <si>
    <t>B019KX8</t>
  </si>
  <si>
    <t>646</t>
  </si>
  <si>
    <t>BRCTIPACNOR2</t>
  </si>
  <si>
    <t>CTIP3 BZ EQUITY</t>
  </si>
  <si>
    <t>CETIP SA - Mercados</t>
  </si>
  <si>
    <t>B55DVB6</t>
  </si>
  <si>
    <t>647</t>
  </si>
  <si>
    <t>BRCVCBACNOR1</t>
  </si>
  <si>
    <t>CVCB3 BZ EQUITY</t>
  </si>
  <si>
    <t>CVC Brasil Operadora</t>
  </si>
  <si>
    <t>BGSH2S6</t>
  </si>
  <si>
    <t>648</t>
  </si>
  <si>
    <t>BRCYREACNOR7</t>
  </si>
  <si>
    <t>CYRE3 BZ EQUITY</t>
  </si>
  <si>
    <t>Cyrela Brazil Realty</t>
  </si>
  <si>
    <t>2189855</t>
  </si>
  <si>
    <t>649</t>
  </si>
  <si>
    <t>BRDASAACNOR1</t>
  </si>
  <si>
    <t>DASA3 BZ EQUITY</t>
  </si>
  <si>
    <t>DIAGNOSTICOS DA AMER</t>
  </si>
  <si>
    <t>B03WBK9</t>
  </si>
  <si>
    <t>650</t>
  </si>
  <si>
    <t>BRDIRRACNOR0</t>
  </si>
  <si>
    <t>DIRR3 BZ EQUITY</t>
  </si>
  <si>
    <t>DIRECIONAL ENGENHARI</t>
  </si>
  <si>
    <t>B59VLC7</t>
  </si>
  <si>
    <t>651</t>
  </si>
  <si>
    <t>BRDTEXACNOR3</t>
  </si>
  <si>
    <t>DTEX3 BZ EQUITY</t>
  </si>
  <si>
    <t>Duratex SA</t>
  </si>
  <si>
    <t>B27WY88</t>
  </si>
  <si>
    <t>652</t>
  </si>
  <si>
    <t>BRECORACNOR8</t>
  </si>
  <si>
    <t>ECOR3 BZ EQUITY</t>
  </si>
  <si>
    <t>EcoRodovias Infraest</t>
  </si>
  <si>
    <t>B5720R0</t>
  </si>
  <si>
    <t>653</t>
  </si>
  <si>
    <t>BREGIEACNOR9</t>
  </si>
  <si>
    <t>EGIE3 BZ EQUITY</t>
  </si>
  <si>
    <t>Engie Brasil Energia</t>
  </si>
  <si>
    <t>BD1WX84</t>
  </si>
  <si>
    <t>654</t>
  </si>
  <si>
    <t>BRELETACNOR6</t>
  </si>
  <si>
    <t>ELET3 BZ EQUITY</t>
  </si>
  <si>
    <t>CENTRAIS ELETRICAS B</t>
  </si>
  <si>
    <t>2311120</t>
  </si>
  <si>
    <t>655</t>
  </si>
  <si>
    <t>BRELETACNPB7</t>
  </si>
  <si>
    <t>ELET6 BZ EQUITY</t>
  </si>
  <si>
    <t>Centrais Eletricas B</t>
  </si>
  <si>
    <t>2308445</t>
  </si>
  <si>
    <t>656</t>
  </si>
  <si>
    <t>BRELETD02OR9</t>
  </si>
  <si>
    <t>ELET1 BZ EQUITY</t>
  </si>
  <si>
    <t>BKY5873</t>
  </si>
  <si>
    <t>657</t>
  </si>
  <si>
    <t>BRELETD04PB6</t>
  </si>
  <si>
    <t>ELET11 BZ EQUITY</t>
  </si>
  <si>
    <t>BKY58B7</t>
  </si>
  <si>
    <t>658</t>
  </si>
  <si>
    <t>BRELPLACNPR6</t>
  </si>
  <si>
    <t>ELPL4 BZ EQUITY</t>
  </si>
  <si>
    <t>ELETROPAULO METROPOL</t>
  </si>
  <si>
    <t>B66HFL2</t>
  </si>
  <si>
    <t>659</t>
  </si>
  <si>
    <t>BREMBRACNOR4</t>
  </si>
  <si>
    <t>EMBR3 BZ EQUITY</t>
  </si>
  <si>
    <t>Embraer SA</t>
  </si>
  <si>
    <t>B16FPG6</t>
  </si>
  <si>
    <t>660</t>
  </si>
  <si>
    <t>BRENBRACNOR2</t>
  </si>
  <si>
    <t>ENBR3 BZ EQUITY</t>
  </si>
  <si>
    <t>EDP - Energias do Br</t>
  </si>
  <si>
    <t>B0D7494</t>
  </si>
  <si>
    <t>661</t>
  </si>
  <si>
    <t>BRENEVACNOR8</t>
  </si>
  <si>
    <t>ENEV3 BZ EQUITY</t>
  </si>
  <si>
    <t>ENEVA SA</t>
  </si>
  <si>
    <t>BFWHKM5</t>
  </si>
  <si>
    <t>662</t>
  </si>
  <si>
    <t>BRENGICDAM16</t>
  </si>
  <si>
    <t>ENGI11 BZ EQUITY</t>
  </si>
  <si>
    <t>Energisa SA</t>
  </si>
  <si>
    <t>B56XQT8</t>
  </si>
  <si>
    <t>663</t>
  </si>
  <si>
    <t>BREQTLACNOR0</t>
  </si>
  <si>
    <t>EQTL3 BZ EQUITY</t>
  </si>
  <si>
    <t>Equatorial Energia S</t>
  </si>
  <si>
    <t>B128R96</t>
  </si>
  <si>
    <t>664</t>
  </si>
  <si>
    <t>BREVENACNOR8</t>
  </si>
  <si>
    <t>EVEN3 BZ EQUITY</t>
  </si>
  <si>
    <t>EVEN CONSTRUTORA E I</t>
  </si>
  <si>
    <t>B1VD2Z3</t>
  </si>
  <si>
    <t>665</t>
  </si>
  <si>
    <t>BREZTCACNOR0</t>
  </si>
  <si>
    <t>EZTC3 BZ EQUITY</t>
  </si>
  <si>
    <t>Ez Tec Empreendiment</t>
  </si>
  <si>
    <t>B1YW5V4</t>
  </si>
  <si>
    <t>666</t>
  </si>
  <si>
    <t>BRFHERACNOR5</t>
  </si>
  <si>
    <t>FHER3 BZ EQUITY</t>
  </si>
  <si>
    <t>FERTILIZANTES HERING</t>
  </si>
  <si>
    <t>B1VQDQ0</t>
  </si>
  <si>
    <t>667</t>
  </si>
  <si>
    <t>BRFIBRACNOR9</t>
  </si>
  <si>
    <t>FIBR3 BZ EQUITY</t>
  </si>
  <si>
    <t>Fibria Celulose SA</t>
  </si>
  <si>
    <t>B04M7D3</t>
  </si>
  <si>
    <t>668</t>
  </si>
  <si>
    <t>BRFIXACTF002</t>
  </si>
  <si>
    <t>FIXA11 BZ EQUITY</t>
  </si>
  <si>
    <t>Mirae Asset Renda Fi</t>
  </si>
  <si>
    <t>669</t>
  </si>
  <si>
    <t>BRFLRYACNOR5</t>
  </si>
  <si>
    <t>FLRY3 BZ EQUITY</t>
  </si>
  <si>
    <t>Fleury SA</t>
  </si>
  <si>
    <t>B4X4D29</t>
  </si>
  <si>
    <t>670</t>
  </si>
  <si>
    <t>BRGFSAACNOR3</t>
  </si>
  <si>
    <t>GFSA3 BZ EQUITY</t>
  </si>
  <si>
    <t>GAFISA SA</t>
  </si>
  <si>
    <t>2479619</t>
  </si>
  <si>
    <t>671</t>
  </si>
  <si>
    <t>BRGGBRACNPR8</t>
  </si>
  <si>
    <t>GGBR4 BZ EQUITY</t>
  </si>
  <si>
    <t>Gerdau SA</t>
  </si>
  <si>
    <t>2645517</t>
  </si>
  <si>
    <t>672</t>
  </si>
  <si>
    <t>BRGNDIACNOR2</t>
  </si>
  <si>
    <t>GNDI3 BZ EQUITY</t>
  </si>
  <si>
    <t>Notre Dame Intermedi</t>
  </si>
  <si>
    <t>BF4J7K6</t>
  </si>
  <si>
    <t>673</t>
  </si>
  <si>
    <t>BRGOAUACNPR8</t>
  </si>
  <si>
    <t>GOAU4 BZ EQUITY</t>
  </si>
  <si>
    <t>Metalurgica Gerdau S</t>
  </si>
  <si>
    <t>2648862</t>
  </si>
  <si>
    <t>674</t>
  </si>
  <si>
    <t>BRGOLLACNPR4</t>
  </si>
  <si>
    <t>GOLL4 BZ EQUITY</t>
  </si>
  <si>
    <t>Gol Linhas Aereas In</t>
  </si>
  <si>
    <t>B01NTS8</t>
  </si>
  <si>
    <t>675</t>
  </si>
  <si>
    <t>BRGOLLD01M16</t>
  </si>
  <si>
    <t>GOLL12 BZ EQUITY</t>
  </si>
  <si>
    <t>BKC9H70</t>
  </si>
  <si>
    <t>676</t>
  </si>
  <si>
    <t>BRGOLLD02M15</t>
  </si>
  <si>
    <t>GOLL13 BZ EQUITY</t>
  </si>
  <si>
    <t>BKT6FW5</t>
  </si>
  <si>
    <t>677</t>
  </si>
  <si>
    <t>BRGOLLN02PR6</t>
  </si>
  <si>
    <t>BKT6FY7</t>
  </si>
  <si>
    <t>678</t>
  </si>
  <si>
    <t>BRGRNDACNOR3</t>
  </si>
  <si>
    <t>GRND3 BZ EQUITY</t>
  </si>
  <si>
    <t>GRENDENE SA</t>
  </si>
  <si>
    <t>B03L0B0</t>
  </si>
  <si>
    <t>679</t>
  </si>
  <si>
    <t>BRGSHPACNOR7</t>
  </si>
  <si>
    <t>GSHP3 BZ EQUITY</t>
  </si>
  <si>
    <t>GENERAL SHOPPING BRA</t>
  </si>
  <si>
    <t>B23PQP2</t>
  </si>
  <si>
    <t>680</t>
  </si>
  <si>
    <t>BRGUARACNOR4</t>
  </si>
  <si>
    <t>GUAR3 BZ EQUITY</t>
  </si>
  <si>
    <t>GUARARAPES CONFECCOE</t>
  </si>
  <si>
    <t>2211747</t>
  </si>
  <si>
    <t>681</t>
  </si>
  <si>
    <t>BRHAPVACNOR4</t>
  </si>
  <si>
    <t>HAPV3 BZ EQUITY</t>
  </si>
  <si>
    <t>Hapvida Participacoe</t>
  </si>
  <si>
    <t>BF4J7N9</t>
  </si>
  <si>
    <t>682</t>
  </si>
  <si>
    <t>BRHBORACNOR3</t>
  </si>
  <si>
    <t>HBOR3 BZ EQUITY</t>
  </si>
  <si>
    <t>HELBOR EMPREENDIMENT</t>
  </si>
  <si>
    <t>B28RS68</t>
  </si>
  <si>
    <t>683</t>
  </si>
  <si>
    <t>BRHGTXACNOR9</t>
  </si>
  <si>
    <t>HGTX3 BZ EQUITY</t>
  </si>
  <si>
    <t>Cia Hering</t>
  </si>
  <si>
    <t>B010V16</t>
  </si>
  <si>
    <t>684</t>
  </si>
  <si>
    <t>BRHYPEACNOR0</t>
  </si>
  <si>
    <t>HYPE3 BZ EQUITY</t>
  </si>
  <si>
    <t>Hypera SA</t>
  </si>
  <si>
    <t>B2QY968</t>
  </si>
  <si>
    <t>685</t>
  </si>
  <si>
    <t>BRIDNTACNOR5</t>
  </si>
  <si>
    <t>IDNT3 BZ EQUITY</t>
  </si>
  <si>
    <t>IDEIASNET S.A.</t>
  </si>
  <si>
    <t>2596897</t>
  </si>
  <si>
    <t>686</t>
  </si>
  <si>
    <t>BRIGTAACNOR5</t>
  </si>
  <si>
    <t>IGTA3 BZ EQUITY</t>
  </si>
  <si>
    <t>Iguatemi Empresa de</t>
  </si>
  <si>
    <t>B1NXMK6</t>
  </si>
  <si>
    <t>687</t>
  </si>
  <si>
    <t>BRIRBRACNOR4</t>
  </si>
  <si>
    <t>IRBR3 BZ EQUITY</t>
  </si>
  <si>
    <t>IRB Brasil Resseguro</t>
  </si>
  <si>
    <t>BYZ6D56</t>
  </si>
  <si>
    <t>688</t>
  </si>
  <si>
    <t>BRITSAACNPR7</t>
  </si>
  <si>
    <t>ITSA4 BZ EQUITY</t>
  </si>
  <si>
    <t>Itausa - Investiment</t>
  </si>
  <si>
    <t>2458771</t>
  </si>
  <si>
    <t>689</t>
  </si>
  <si>
    <t>BRITSAD18PR6</t>
  </si>
  <si>
    <t>ITSA2 BZ EQUITY</t>
  </si>
  <si>
    <t>BF0S989</t>
  </si>
  <si>
    <t>690</t>
  </si>
  <si>
    <t>BRITSAD19PR4</t>
  </si>
  <si>
    <t>BDGS8R1</t>
  </si>
  <si>
    <t>691</t>
  </si>
  <si>
    <t>BRITSAR18PR6</t>
  </si>
  <si>
    <t>ITSA10 BZ EQUITY</t>
  </si>
  <si>
    <t>BF0S934</t>
  </si>
  <si>
    <t>692</t>
  </si>
  <si>
    <t>BRITUBACNOR4</t>
  </si>
  <si>
    <t>ITUB3 BZ EQUITY</t>
  </si>
  <si>
    <t>Itau Unibanco Holdin</t>
  </si>
  <si>
    <t>B03DN17</t>
  </si>
  <si>
    <t>693</t>
  </si>
  <si>
    <t>BRITUBACNPR1</t>
  </si>
  <si>
    <t>ITUB4 BZ EQUITY</t>
  </si>
  <si>
    <t>B037HR3</t>
  </si>
  <si>
    <t>694</t>
  </si>
  <si>
    <t>BRJBSSACNOR8</t>
  </si>
  <si>
    <t>JBSS3 BZ EQUITY</t>
  </si>
  <si>
    <t>JBS SA</t>
  </si>
  <si>
    <t>B1V74X7</t>
  </si>
  <si>
    <t>695</t>
  </si>
  <si>
    <t>BRJBSSD02OR1</t>
  </si>
  <si>
    <t>JBSS1 BZ EQUITY</t>
  </si>
  <si>
    <t>JBS SA-RT ORD</t>
  </si>
  <si>
    <t>696</t>
  </si>
  <si>
    <t>BRJHSFACNOR2</t>
  </si>
  <si>
    <t>JHSF3 BZ EQUITY</t>
  </si>
  <si>
    <t>JHSF PARTICIPACOES S</t>
  </si>
  <si>
    <t>B1VN5C1</t>
  </si>
  <si>
    <t>697</t>
  </si>
  <si>
    <t>BRKLBNACNPR9</t>
  </si>
  <si>
    <t>KLBN4 BZ EQUITY</t>
  </si>
  <si>
    <t>KLABIN SA-PREF</t>
  </si>
  <si>
    <t>2813347</t>
  </si>
  <si>
    <t>698</t>
  </si>
  <si>
    <t>BRKLBNCDAM18</t>
  </si>
  <si>
    <t>KLBN11 BZ EQUITY</t>
  </si>
  <si>
    <t>Klabin SA</t>
  </si>
  <si>
    <t>BJ0K6Z9</t>
  </si>
  <si>
    <t>699</t>
  </si>
  <si>
    <t>BRKROTACNOR9</t>
  </si>
  <si>
    <t>KROT3 BZ EQUITY</t>
  </si>
  <si>
    <t>700</t>
  </si>
  <si>
    <t>BRLAMEACNOR9</t>
  </si>
  <si>
    <t>LAME3 BZ EQUITY</t>
  </si>
  <si>
    <t>Lojas Americanas SA</t>
  </si>
  <si>
    <t>2523367</t>
  </si>
  <si>
    <t>701</t>
  </si>
  <si>
    <t>BRLAMEACNPR6</t>
  </si>
  <si>
    <t>LAME4 BZ EQUITY</t>
  </si>
  <si>
    <t>2516710</t>
  </si>
  <si>
    <t>702</t>
  </si>
  <si>
    <t>BRLAMED02PR9</t>
  </si>
  <si>
    <t>LAME2 BZ EQUITY</t>
  </si>
  <si>
    <t>BJBKC05</t>
  </si>
  <si>
    <t>703</t>
  </si>
  <si>
    <t>BRLCAMACNOR3</t>
  </si>
  <si>
    <t>LCAM3 BZ EQUITY</t>
  </si>
  <si>
    <t>Cia de Locacao das A</t>
  </si>
  <si>
    <t>B82CQN4</t>
  </si>
  <si>
    <t>704</t>
  </si>
  <si>
    <t>BRLEVEACNOR2</t>
  </si>
  <si>
    <t>LEVE3 BZ EQUITY</t>
  </si>
  <si>
    <t>Mahle-Metal Leve SA</t>
  </si>
  <si>
    <t>B0HZY49</t>
  </si>
  <si>
    <t>705</t>
  </si>
  <si>
    <t>BRLIGTACNOR2</t>
  </si>
  <si>
    <t>LIGT3 BZ EQUITY</t>
  </si>
  <si>
    <t>Light SA</t>
  </si>
  <si>
    <t>B0W1X34</t>
  </si>
  <si>
    <t>706</t>
  </si>
  <si>
    <t>BRLINXACNOR0</t>
  </si>
  <si>
    <t>LINX3 BZ EQUITY</t>
  </si>
  <si>
    <t>LINX SA</t>
  </si>
  <si>
    <t>B9DL3B4</t>
  </si>
  <si>
    <t>707</t>
  </si>
  <si>
    <t>BRLOGGACNOR7</t>
  </si>
  <si>
    <t>LOGG3 BZ EQUITY</t>
  </si>
  <si>
    <t>LOG Commercial Prope</t>
  </si>
  <si>
    <t>BGYQQL8</t>
  </si>
  <si>
    <t>708</t>
  </si>
  <si>
    <t>BRLOGGD01OR2</t>
  </si>
  <si>
    <t>LOGG1 BZ EQUITY</t>
  </si>
  <si>
    <t>BHXH4T3</t>
  </si>
  <si>
    <t>709</t>
  </si>
  <si>
    <t>BRLOGNACNOR3</t>
  </si>
  <si>
    <t>LOGN3 BZ EQUITY</t>
  </si>
  <si>
    <t>LOG-IN LOGISTICA INT</t>
  </si>
  <si>
    <t>B1Y4WH5</t>
  </si>
  <si>
    <t>710</t>
  </si>
  <si>
    <t>BRLPSBACNOR0</t>
  </si>
  <si>
    <t>LPSB3 BZ EQUITY</t>
  </si>
  <si>
    <t>LPS Brasil Consultor</t>
  </si>
  <si>
    <t>B1L86W3</t>
  </si>
  <si>
    <t>711</t>
  </si>
  <si>
    <t>BRLRENACNOR1</t>
  </si>
  <si>
    <t>LREN3 BZ EQUITY</t>
  </si>
  <si>
    <t>Lojas Renner SA</t>
  </si>
  <si>
    <t>B0CGYD6</t>
  </si>
  <si>
    <t>712</t>
  </si>
  <si>
    <t>BRLUPAACNOR8</t>
  </si>
  <si>
    <t>LUPA3 BZ EQUITY</t>
  </si>
  <si>
    <t>LUPATECH SA</t>
  </si>
  <si>
    <t>B14TFV5</t>
  </si>
  <si>
    <t>713</t>
  </si>
  <si>
    <t>BRMAGGACNOR4</t>
  </si>
  <si>
    <t>MAGG3 BZ EQUITY</t>
  </si>
  <si>
    <t>MAGNESITA REFRATARIO</t>
  </si>
  <si>
    <t>B23VRX5</t>
  </si>
  <si>
    <t>714</t>
  </si>
  <si>
    <t>BRMDIAACNOR7</t>
  </si>
  <si>
    <t>MDIA3 BZ EQUITY</t>
  </si>
  <si>
    <t>M Dias Branco SA</t>
  </si>
  <si>
    <t>B1FRH89</t>
  </si>
  <si>
    <t>715</t>
  </si>
  <si>
    <t>BRMGLUACNOR2</t>
  </si>
  <si>
    <t>MGLU3 BZ EQUITY</t>
  </si>
  <si>
    <t>Magazine Luiza SA</t>
  </si>
  <si>
    <t>B4975P9</t>
  </si>
  <si>
    <t>716</t>
  </si>
  <si>
    <t>BRMILSACNOR2</t>
  </si>
  <si>
    <t>MILS3 BZ EQUITY</t>
  </si>
  <si>
    <t>Mills Estruturas e S</t>
  </si>
  <si>
    <t>B5LGRJ9</t>
  </si>
  <si>
    <t>717</t>
  </si>
  <si>
    <t>BRMMXMACNOR2</t>
  </si>
  <si>
    <t>MMXM3 BZ EQUITY</t>
  </si>
  <si>
    <t>MMX MINERACAO E META</t>
  </si>
  <si>
    <t>B18XCG7</t>
  </si>
  <si>
    <t>718</t>
  </si>
  <si>
    <t>BRMMXMTRV000</t>
  </si>
  <si>
    <t>MMXM11 BZ EQUITY</t>
  </si>
  <si>
    <t>B3RHZ65</t>
  </si>
  <si>
    <t>719</t>
  </si>
  <si>
    <t>BRMPLUACNOR3</t>
  </si>
  <si>
    <t>MPLU3 BZ EQUITY</t>
  </si>
  <si>
    <t>MULTIPLUS SA</t>
  </si>
  <si>
    <t>B3PRVV4</t>
  </si>
  <si>
    <t>720</t>
  </si>
  <si>
    <t>BRMRFGACNOR0</t>
  </si>
  <si>
    <t>MRFG3 BZ EQUITY</t>
  </si>
  <si>
    <t>Marfrig Global Foods</t>
  </si>
  <si>
    <t>B1YWHR4</t>
  </si>
  <si>
    <t>721</t>
  </si>
  <si>
    <t>BRMRVEACNOR2</t>
  </si>
  <si>
    <t>MRVE3 BZ EQUITY</t>
  </si>
  <si>
    <t>MRV Engenharia e Par</t>
  </si>
  <si>
    <t>B235JN1</t>
  </si>
  <si>
    <t>722</t>
  </si>
  <si>
    <t>BRMTREACNOR6</t>
  </si>
  <si>
    <t>MTRE3 BZ EQUITY</t>
  </si>
  <si>
    <t>Mitre Realty Empreen</t>
  </si>
  <si>
    <t>BL3W560</t>
  </si>
  <si>
    <t>723</t>
  </si>
  <si>
    <t>BRMULTACNOR5</t>
  </si>
  <si>
    <t>MULT3 BZ EQUITY</t>
  </si>
  <si>
    <t>MULTIPLAN EMPREENDIM</t>
  </si>
  <si>
    <t>B23DZG0</t>
  </si>
  <si>
    <t>724</t>
  </si>
  <si>
    <t>BRMULTD01OR0</t>
  </si>
  <si>
    <t>MULT1 BZ EQUITY</t>
  </si>
  <si>
    <t>BYV27H8</t>
  </si>
  <si>
    <t>725</t>
  </si>
  <si>
    <t>BRMYPKACNOR7</t>
  </si>
  <si>
    <t>MYPK3 BZ EQUITY</t>
  </si>
  <si>
    <t>IOCHPE-MAXION S.A.</t>
  </si>
  <si>
    <t>B06YX28</t>
  </si>
  <si>
    <t>726</t>
  </si>
  <si>
    <t>BRNATUACNOR6</t>
  </si>
  <si>
    <t>NATU3 BZ EQUITY</t>
  </si>
  <si>
    <t>Natura Cosmeticos SA</t>
  </si>
  <si>
    <t>B014K55</t>
  </si>
  <si>
    <t>727</t>
  </si>
  <si>
    <t>BRNTCOACNOR5</t>
  </si>
  <si>
    <t>NTCO3 BZ EQUITY</t>
  </si>
  <si>
    <t>Natura &amp; Co Holding</t>
  </si>
  <si>
    <t>BJRFY31</t>
  </si>
  <si>
    <t>728</t>
  </si>
  <si>
    <t>BRNTCOD01OR0</t>
  </si>
  <si>
    <t>NTCO1 BZ EQUITY</t>
  </si>
  <si>
    <t>BMFFXW6</t>
  </si>
  <si>
    <t>729</t>
  </si>
  <si>
    <t>BRODPVACNOR4</t>
  </si>
  <si>
    <t>ODPV3 BZ EQUITY</t>
  </si>
  <si>
    <t>Odontoprev SA</t>
  </si>
  <si>
    <t>B1H6R62</t>
  </si>
  <si>
    <t>730</t>
  </si>
  <si>
    <t>BROGXPACNOR3</t>
  </si>
  <si>
    <t>OGXP3 BZ EQUITY</t>
  </si>
  <si>
    <t>OGX PETROLEO E GAS P</t>
  </si>
  <si>
    <t>B19RPM5</t>
  </si>
  <si>
    <t>731</t>
  </si>
  <si>
    <t>BROIBRACNOR1</t>
  </si>
  <si>
    <t>OIBR3 BZ EQUITY</t>
  </si>
  <si>
    <t>Oi SA</t>
  </si>
  <si>
    <t>B7XL4M8</t>
  </si>
  <si>
    <t>732</t>
  </si>
  <si>
    <t>BROIBRACNPR8</t>
  </si>
  <si>
    <t>OIBR4 BZ EQUITY</t>
  </si>
  <si>
    <t>OI SA-PREFERENCE</t>
  </si>
  <si>
    <t>B7XL5Q9</t>
  </si>
  <si>
    <t>733</t>
  </si>
  <si>
    <t>BROIBRARNPC8</t>
  </si>
  <si>
    <t>OIBR12 BZ EQUITY</t>
  </si>
  <si>
    <t>OI SA-PREF CLASS C</t>
  </si>
  <si>
    <t>734</t>
  </si>
  <si>
    <t>BROSXBACNOR8</t>
  </si>
  <si>
    <t>OSXB3 BZ EQUITY</t>
  </si>
  <si>
    <t>OSX BRASIL SA</t>
  </si>
  <si>
    <t>B24C6X0</t>
  </si>
  <si>
    <t>735</t>
  </si>
  <si>
    <t>BRPCARACNOR3</t>
  </si>
  <si>
    <t>PCAR3 BZ EQUITY</t>
  </si>
  <si>
    <t>Cia Brasileira de Di</t>
  </si>
  <si>
    <t>2667793</t>
  </si>
  <si>
    <t>736</t>
  </si>
  <si>
    <t>BRPCARACNPR0</t>
  </si>
  <si>
    <t>PCAR4 BZ EQUITY</t>
  </si>
  <si>
    <t>CIA BRASILEIRA DE DI</t>
  </si>
  <si>
    <t>B5VGS74</t>
  </si>
  <si>
    <t>737</t>
  </si>
  <si>
    <t>BRPDGRACNOR8</t>
  </si>
  <si>
    <t>PDGR3 BZ EQUITY</t>
  </si>
  <si>
    <t>PDG REALTY SA</t>
  </si>
  <si>
    <t>B1N9YL9</t>
  </si>
  <si>
    <t>738</t>
  </si>
  <si>
    <t>BRPETRACNOR9</t>
  </si>
  <si>
    <t>PETR3 BZ EQUITY</t>
  </si>
  <si>
    <t>Petroleo Brasileiro</t>
  </si>
  <si>
    <t>2682365</t>
  </si>
  <si>
    <t>739</t>
  </si>
  <si>
    <t>BRPETRACNPR6</t>
  </si>
  <si>
    <t>PETR4 BZ EQUITY</t>
  </si>
  <si>
    <t>2684532</t>
  </si>
  <si>
    <t>740</t>
  </si>
  <si>
    <t>BRPFRMACNOR1</t>
  </si>
  <si>
    <t>PFRM3 BZ EQUITY</t>
  </si>
  <si>
    <t>PROFARMA DISTRIBUIDO</t>
  </si>
  <si>
    <t>741</t>
  </si>
  <si>
    <t>BRPIBBCTF005</t>
  </si>
  <si>
    <t>PIBB11 BZ EQUITY</t>
  </si>
  <si>
    <t>It Now PIBB IBrX-50</t>
  </si>
  <si>
    <t>B020DL9</t>
  </si>
  <si>
    <t>742</t>
  </si>
  <si>
    <t>BRPMAMACNOR3</t>
  </si>
  <si>
    <t>PMAM3 BZ EQUITY</t>
  </si>
  <si>
    <t>PARANAPANEMA S.A.</t>
  </si>
  <si>
    <t>B092PF6</t>
  </si>
  <si>
    <t>743</t>
  </si>
  <si>
    <t>BRPOMOACNPR7</t>
  </si>
  <si>
    <t>POMO4 BZ EQUITY</t>
  </si>
  <si>
    <t>MARCOPOLO SA-PREF</t>
  </si>
  <si>
    <t>2599131</t>
  </si>
  <si>
    <t>744</t>
  </si>
  <si>
    <t>BRPOSIACNOR9</t>
  </si>
  <si>
    <t>POSI3 BZ EQUITY</t>
  </si>
  <si>
    <t>POSITIVO INFORMATICA</t>
  </si>
  <si>
    <t>B1J04K5</t>
  </si>
  <si>
    <t>745</t>
  </si>
  <si>
    <t>BRPRBCACNPR8</t>
  </si>
  <si>
    <t>PRBC4 BZ EQUITY</t>
  </si>
  <si>
    <t>PARANA BANCO S/A</t>
  </si>
  <si>
    <t>B1YXJN7</t>
  </si>
  <si>
    <t>746</t>
  </si>
  <si>
    <t>BRPRMLACNOR9</t>
  </si>
  <si>
    <t>PRML3 BZ EQUITY</t>
  </si>
  <si>
    <t>PRUMO LOGISTICA SA</t>
  </si>
  <si>
    <t>BLD3273</t>
  </si>
  <si>
    <t>747</t>
  </si>
  <si>
    <t>BRPSSAACNOR7</t>
  </si>
  <si>
    <t>PSSA3 BZ EQUITY</t>
  </si>
  <si>
    <t>Porto Seguro SA</t>
  </si>
  <si>
    <t>B0498T7</t>
  </si>
  <si>
    <t>748</t>
  </si>
  <si>
    <t>BRQGEPACNOR8</t>
  </si>
  <si>
    <t>QGEP3 BZ EQUITY</t>
  </si>
  <si>
    <t>QGEP PARTICIPACOES S</t>
  </si>
  <si>
    <t>B3M5360</t>
  </si>
  <si>
    <t>749</t>
  </si>
  <si>
    <t>BRQUALACNOR6</t>
  </si>
  <si>
    <t>QUAL3 BZ EQUITY</t>
  </si>
  <si>
    <t>Qualicorp Consultori</t>
  </si>
  <si>
    <t>B4LHBQ0</t>
  </si>
  <si>
    <t>750</t>
  </si>
  <si>
    <t>BRRADLACNOR0</t>
  </si>
  <si>
    <t>RADL3 BZ EQUITY</t>
  </si>
  <si>
    <t>Raia Drogasil SA</t>
  </si>
  <si>
    <t>B7FQV64</t>
  </si>
  <si>
    <t>751</t>
  </si>
  <si>
    <t>BRRAILACNOR9</t>
  </si>
  <si>
    <t>RAIL3 BZ EQUITY</t>
  </si>
  <si>
    <t>Rumo SA</t>
  </si>
  <si>
    <t>BYXZ2W5</t>
  </si>
  <si>
    <t>752</t>
  </si>
  <si>
    <t>BRRAPTACNPR4</t>
  </si>
  <si>
    <t>RAPT4 BZ EQUITY</t>
  </si>
  <si>
    <t>Randon SA Implemento</t>
  </si>
  <si>
    <t>B010V49</t>
  </si>
  <si>
    <t>753</t>
  </si>
  <si>
    <t>BRRENTACNOR4</t>
  </si>
  <si>
    <t>RENT3 BZ EQUITY</t>
  </si>
  <si>
    <t>Localiza Rent a Car</t>
  </si>
  <si>
    <t>B08K3S0</t>
  </si>
  <si>
    <t>754</t>
  </si>
  <si>
    <t>BRRIPIACNPR0</t>
  </si>
  <si>
    <t>RIPI4 BZ EQUITY</t>
  </si>
  <si>
    <t>Refinaria Petroleo I</t>
  </si>
  <si>
    <t>B01C8F5</t>
  </si>
  <si>
    <t>755</t>
  </si>
  <si>
    <t>BRRLOGACNOR4</t>
  </si>
  <si>
    <t>RLOG3 BZ EQUITY</t>
  </si>
  <si>
    <t>COSAN LOGISTICA SA</t>
  </si>
  <si>
    <t>BR17H74</t>
  </si>
  <si>
    <t>756</t>
  </si>
  <si>
    <t>BRROMIACNOR8</t>
  </si>
  <si>
    <t>ROMI3 BZ EQUITY</t>
  </si>
  <si>
    <t>INDUSTRIAS ROMI SA</t>
  </si>
  <si>
    <t>B07C730</t>
  </si>
  <si>
    <t>757</t>
  </si>
  <si>
    <t>BRRSIDACNOR8</t>
  </si>
  <si>
    <t>RSID3 BZ EQUITY</t>
  </si>
  <si>
    <t>ROSSI RESIDENCIAL SA</t>
  </si>
  <si>
    <t>B0WPDR0</t>
  </si>
  <si>
    <t>758</t>
  </si>
  <si>
    <t>BRSANBCDAM13</t>
  </si>
  <si>
    <t>SANB11 BZ EQUITY</t>
  </si>
  <si>
    <t>Banco Santander Bras</t>
  </si>
  <si>
    <t>B4V5RY4</t>
  </si>
  <si>
    <t>759</t>
  </si>
  <si>
    <t>BRSAPRCDAM13</t>
  </si>
  <si>
    <t>SAPR11 BZ EQUITY</t>
  </si>
  <si>
    <t>Cia de Saneamento do</t>
  </si>
  <si>
    <t>BF0WB74</t>
  </si>
  <si>
    <t>760</t>
  </si>
  <si>
    <t>BRSBSPACNOR5</t>
  </si>
  <si>
    <t>SBSP3 BZ EQUITY</t>
  </si>
  <si>
    <t>Cia de Saneamento Ba</t>
  </si>
  <si>
    <t>B1YCHL8</t>
  </si>
  <si>
    <t>761</t>
  </si>
  <si>
    <t>BRSCARACNOR7</t>
  </si>
  <si>
    <t>SCAR3 BZ EQUITY</t>
  </si>
  <si>
    <t>SAO CARLOS EMPREENDI</t>
  </si>
  <si>
    <t>B1CHT86</t>
  </si>
  <si>
    <t>762</t>
  </si>
  <si>
    <t>BRSEERACNOR5</t>
  </si>
  <si>
    <t>SEER3 BZ EQUITY</t>
  </si>
  <si>
    <t>SER EDUCACIONAL SA</t>
  </si>
  <si>
    <t>BFH4PZ9</t>
  </si>
  <si>
    <t>763</t>
  </si>
  <si>
    <t>BRSGPSACNOR4</t>
  </si>
  <si>
    <t>SGPS3 BZ EQUITY</t>
  </si>
  <si>
    <t>SPRINGS GLOBAL PARTI</t>
  </si>
  <si>
    <t>B23F629</t>
  </si>
  <si>
    <t>764</t>
  </si>
  <si>
    <t>BRSHOWACNOR7</t>
  </si>
  <si>
    <t>SHOW3 BZ EQUITY</t>
  </si>
  <si>
    <t>T4F ENTRETENIMENTO S</t>
  </si>
  <si>
    <t>B5N8KL6</t>
  </si>
  <si>
    <t>765</t>
  </si>
  <si>
    <t>BRSJHOARNPR9</t>
  </si>
  <si>
    <t>1498744D BZ EQUITY</t>
  </si>
  <si>
    <t>CO SAO JOSE HOLDING-</t>
  </si>
  <si>
    <t>BDFZLF2</t>
  </si>
  <si>
    <t>766</t>
  </si>
  <si>
    <t>BRSLCEACNOR2</t>
  </si>
  <si>
    <t>SLCE3 BZ EQUITY</t>
  </si>
  <si>
    <t>SLC AGRICOLA SA</t>
  </si>
  <si>
    <t>B1Y4WK8</t>
  </si>
  <si>
    <t>767</t>
  </si>
  <si>
    <t>BRSLEDACNPR7</t>
  </si>
  <si>
    <t>SLED4 BZ EQUITY</t>
  </si>
  <si>
    <t>SARAIVA SA LIVREIROS</t>
  </si>
  <si>
    <t>2965141</t>
  </si>
  <si>
    <t>768</t>
  </si>
  <si>
    <t>BRSMALCTF002</t>
  </si>
  <si>
    <t>SMAL11 BZ EQUITY</t>
  </si>
  <si>
    <t>iShares BM&amp;FBovespa</t>
  </si>
  <si>
    <t>B3K8178</t>
  </si>
  <si>
    <t>769</t>
  </si>
  <si>
    <t>BRSMLEACNOR1</t>
  </si>
  <si>
    <t>SMLE3 BZ EQUITY</t>
  </si>
  <si>
    <t>Smiles SA</t>
  </si>
  <si>
    <t>B97PYY2</t>
  </si>
  <si>
    <t>770</t>
  </si>
  <si>
    <t>BRSMLSACNOR1</t>
  </si>
  <si>
    <t>SMLS3 BZ EQUITY</t>
  </si>
  <si>
    <t>Smiles Fidelidade SA</t>
  </si>
  <si>
    <t>BF2JKY3</t>
  </si>
  <si>
    <t>771</t>
  </si>
  <si>
    <t>BRSMTOACNOR3</t>
  </si>
  <si>
    <t>SMTO3 BZ EQUITY</t>
  </si>
  <si>
    <t>Sao Martinho SA</t>
  </si>
  <si>
    <t>B1P3R43</t>
  </si>
  <si>
    <t>772</t>
  </si>
  <si>
    <t>BRSSBRACNOR1</t>
  </si>
  <si>
    <t>SSBR3 BZ EQUITY</t>
  </si>
  <si>
    <t>SONAE SIERRA BRASIL</t>
  </si>
  <si>
    <t>B67HNG2</t>
  </si>
  <si>
    <t>773</t>
  </si>
  <si>
    <t>BRSULACDAM12</t>
  </si>
  <si>
    <t>SULA11 BZ EQUITY</t>
  </si>
  <si>
    <t>Sul America SA</t>
  </si>
  <si>
    <t>B27WYK0</t>
  </si>
  <si>
    <t>774</t>
  </si>
  <si>
    <t>BRSUZBACNOR0</t>
  </si>
  <si>
    <t>SUZB3 BZ EQUITY</t>
  </si>
  <si>
    <t>Suzano SA</t>
  </si>
  <si>
    <t>B02GKC7</t>
  </si>
  <si>
    <t>775</t>
  </si>
  <si>
    <t>BRSUZBACNPA3</t>
  </si>
  <si>
    <t>SUZB5 BZ EQUITY</t>
  </si>
  <si>
    <t>Suzano Papel e Celul</t>
  </si>
  <si>
    <t>B02GKF0</t>
  </si>
  <si>
    <t>776</t>
  </si>
  <si>
    <t>BRTAEECDAM10</t>
  </si>
  <si>
    <t>TAEE11 BZ EQUITY</t>
  </si>
  <si>
    <t>Transmissora Alianca</t>
  </si>
  <si>
    <t>B1G8KX7</t>
  </si>
  <si>
    <t>777</t>
  </si>
  <si>
    <t>BRTCSAACNOR3</t>
  </si>
  <si>
    <t>TCSA3 BZ EQUITY</t>
  </si>
  <si>
    <t>Tecnisa SA</t>
  </si>
  <si>
    <t>B1N9YM0</t>
  </si>
  <si>
    <t>778</t>
  </si>
  <si>
    <t>BRTGMAACNOR7</t>
  </si>
  <si>
    <t>TGMA3 BZ EQUITY</t>
  </si>
  <si>
    <t>Tegma Gestao Logisti</t>
  </si>
  <si>
    <t>B1ZBDK5</t>
  </si>
  <si>
    <t>779</t>
  </si>
  <si>
    <t>BRTIETCDAM15</t>
  </si>
  <si>
    <t>TIET11 BZ EQUITY</t>
  </si>
  <si>
    <t>AES Tiete Energia SA</t>
  </si>
  <si>
    <t>BZ8W2L7</t>
  </si>
  <si>
    <t>780</t>
  </si>
  <si>
    <t>BRTIETD02M19</t>
  </si>
  <si>
    <t>TIET12 BZ EQUITY</t>
  </si>
  <si>
    <t>BKM6N51</t>
  </si>
  <si>
    <t>781</t>
  </si>
  <si>
    <t>BRTIMPACNOR1</t>
  </si>
  <si>
    <t>TIMP3 BZ EQUITY</t>
  </si>
  <si>
    <t>TIM Participacoes SA</t>
  </si>
  <si>
    <t>2292560</t>
  </si>
  <si>
    <t>782</t>
  </si>
  <si>
    <t>BRTOTSACNOR8</t>
  </si>
  <si>
    <t>TOTS3 BZ EQUITY</t>
  </si>
  <si>
    <t>TOTVS SA</t>
  </si>
  <si>
    <t>B10LQP6</t>
  </si>
  <si>
    <t>783</t>
  </si>
  <si>
    <t>BRTRPLACNPR1</t>
  </si>
  <si>
    <t>TRPL4 BZ EQUITY</t>
  </si>
  <si>
    <t>CIA DE TRANSMISSAO D</t>
  </si>
  <si>
    <t>2440972</t>
  </si>
  <si>
    <t>784</t>
  </si>
  <si>
    <t>BRTUPYACNOR1</t>
  </si>
  <si>
    <t>TUPY3 BZ EQUITY</t>
  </si>
  <si>
    <t>Tupy SA</t>
  </si>
  <si>
    <t>2906786</t>
  </si>
  <si>
    <t>785</t>
  </si>
  <si>
    <t>BRUGPAACNOR8</t>
  </si>
  <si>
    <t>UGPA3 BZ EQUITY</t>
  </si>
  <si>
    <t>Ultrapar Participaco</t>
  </si>
  <si>
    <t>B0FHTN1</t>
  </si>
  <si>
    <t>786</t>
  </si>
  <si>
    <t>BRUGPAACNPR5</t>
  </si>
  <si>
    <t>3186991Z BZ EQUITY</t>
  </si>
  <si>
    <t>REFINARIA DE PETROLE</t>
  </si>
  <si>
    <t>787</t>
  </si>
  <si>
    <t>BRUSIMACNOR3</t>
  </si>
  <si>
    <t>USIM3 BZ EQUITY</t>
  </si>
  <si>
    <t>USINAS SIDERURGICAS</t>
  </si>
  <si>
    <t>2193696</t>
  </si>
  <si>
    <t>788</t>
  </si>
  <si>
    <t>BRUSIMACNPA6</t>
  </si>
  <si>
    <t>USIM5 BZ EQUITY</t>
  </si>
  <si>
    <t>USINAS SIDER MINAS G</t>
  </si>
  <si>
    <t>2386009</t>
  </si>
  <si>
    <t>789</t>
  </si>
  <si>
    <t>VALE3 BZ EQUITY</t>
  </si>
  <si>
    <t>790</t>
  </si>
  <si>
    <t>BRVALEACNPA3</t>
  </si>
  <si>
    <t>VALE5 BZ EQUITY</t>
  </si>
  <si>
    <t>2257127</t>
  </si>
  <si>
    <t>791</t>
  </si>
  <si>
    <t>BRVIVAACNOR0</t>
  </si>
  <si>
    <t>VIVA3 BZ EQUITY</t>
  </si>
  <si>
    <t>Vivara Participacoes</t>
  </si>
  <si>
    <t>BKTPCJ8</t>
  </si>
  <si>
    <t>792</t>
  </si>
  <si>
    <t>BRVIVTACNPR7</t>
  </si>
  <si>
    <t>VIVT4 BZ EQUITY</t>
  </si>
  <si>
    <t>Telefonica Brasil SA</t>
  </si>
  <si>
    <t>B3ZCNF7</t>
  </si>
  <si>
    <t>793</t>
  </si>
  <si>
    <t>BRVLIDACNOR5</t>
  </si>
  <si>
    <t>VLID3 BZ EQUITY</t>
  </si>
  <si>
    <t>Valid Solucoes e Ser</t>
  </si>
  <si>
    <t>B13NPP2</t>
  </si>
  <si>
    <t>794</t>
  </si>
  <si>
    <t>BRVVARACNOR1</t>
  </si>
  <si>
    <t>VVAR3 BZ EQUITY</t>
  </si>
  <si>
    <t>Via Varejo S/A</t>
  </si>
  <si>
    <t>B7VY430</t>
  </si>
  <si>
    <t>795</t>
  </si>
  <si>
    <t>BRVVARCDAM10</t>
  </si>
  <si>
    <t>VVAR11 BZ EQUITY</t>
  </si>
  <si>
    <t>Via Varejo SA</t>
  </si>
  <si>
    <t>BGSHPP4</t>
  </si>
  <si>
    <t>796</t>
  </si>
  <si>
    <t>BRWEGEACNOR0</t>
  </si>
  <si>
    <t>WEGE3 BZ EQUITY</t>
  </si>
  <si>
    <t>WEG SA</t>
  </si>
  <si>
    <t>2945422</t>
  </si>
  <si>
    <t>797</t>
  </si>
  <si>
    <t>BRXBOVCTF005</t>
  </si>
  <si>
    <t>XBOV11 BZ EQUITY</t>
  </si>
  <si>
    <t>CAIXA ETF IBOVESPA F</t>
  </si>
  <si>
    <t>B846PL5</t>
  </si>
  <si>
    <t>798</t>
  </si>
  <si>
    <t>BRYDUQACNOR3</t>
  </si>
  <si>
    <t>YDUQ3 BZ EQUITY</t>
  </si>
  <si>
    <t>YDUQS Participacoes</t>
  </si>
  <si>
    <t>BJGV3C2</t>
  </si>
  <si>
    <t>799</t>
  </si>
  <si>
    <t>CA00208D4084</t>
  </si>
  <si>
    <t>ARX CN EQUITY</t>
  </si>
  <si>
    <t>ARC Resources Ltd</t>
  </si>
  <si>
    <t>B6463M8</t>
  </si>
  <si>
    <t>800</t>
  </si>
  <si>
    <t>CA00762V1094</t>
  </si>
  <si>
    <t>ARE CN EQUITY</t>
  </si>
  <si>
    <t>Aecon Group Inc</t>
  </si>
  <si>
    <t>2699547</t>
  </si>
  <si>
    <t>801</t>
  </si>
  <si>
    <t>CA0084741085</t>
  </si>
  <si>
    <t>AEM CN EQUITY</t>
  </si>
  <si>
    <t>Agnico Eagle Mines L</t>
  </si>
  <si>
    <t>2009823</t>
  </si>
  <si>
    <t>802</t>
  </si>
  <si>
    <t>AEM US EQUITY</t>
  </si>
  <si>
    <t>2009834</t>
  </si>
  <si>
    <t>803</t>
  </si>
  <si>
    <t>CA0089118776</t>
  </si>
  <si>
    <t>AC CN EQUITY</t>
  </si>
  <si>
    <t>Air Canada</t>
  </si>
  <si>
    <t>BSDHYK1</t>
  </si>
  <si>
    <t>804</t>
  </si>
  <si>
    <t>CA0089161081</t>
  </si>
  <si>
    <t>AGU CN EQUITY</t>
  </si>
  <si>
    <t>AGRIUM INC</t>
  </si>
  <si>
    <t>2213538</t>
  </si>
  <si>
    <t>805</t>
  </si>
  <si>
    <t>AGU US EQUITY</t>
  </si>
  <si>
    <t>Agrium Inc</t>
  </si>
  <si>
    <t>2015530</t>
  </si>
  <si>
    <t>806</t>
  </si>
  <si>
    <t>CA01163Q4007</t>
  </si>
  <si>
    <t>AD CN EQUITY</t>
  </si>
  <si>
    <t>ALARIS ROYALTY CORP</t>
  </si>
  <si>
    <t>B95JCB9</t>
  </si>
  <si>
    <t>807</t>
  </si>
  <si>
    <t>CA0158571053</t>
  </si>
  <si>
    <t>AQN CN EQUITY</t>
  </si>
  <si>
    <t>Algonquin Power &amp; Ut</t>
  </si>
  <si>
    <t>B51BMR7</t>
  </si>
  <si>
    <t>808</t>
  </si>
  <si>
    <t>CA01626P4033</t>
  </si>
  <si>
    <t>ATD/B CN EQUITY</t>
  </si>
  <si>
    <t>Alimentation Couche-</t>
  </si>
  <si>
    <t>2011646</t>
  </si>
  <si>
    <t>809</t>
  </si>
  <si>
    <t>CA0194561027</t>
  </si>
  <si>
    <t>AP-U CN EQUITY</t>
  </si>
  <si>
    <t>ALLIED PROPERTIES RE</t>
  </si>
  <si>
    <t>810</t>
  </si>
  <si>
    <t>CA0213611001</t>
  </si>
  <si>
    <t>ALA CN EQUITY</t>
  </si>
  <si>
    <t>AltaGas Ltd</t>
  </si>
  <si>
    <t>B43WJC5</t>
  </si>
  <si>
    <t>811</t>
  </si>
  <si>
    <t>CA03852X1006</t>
  </si>
  <si>
    <t>ARLZ US EQUITY</t>
  </si>
  <si>
    <t>Aralez Pharmaceutica</t>
  </si>
  <si>
    <t>BD86CY8</t>
  </si>
  <si>
    <t>812</t>
  </si>
  <si>
    <t>CA03879J1003</t>
  </si>
  <si>
    <t>ABUS US EQUITY</t>
  </si>
  <si>
    <t>Arbutus Biopharma Co</t>
  </si>
  <si>
    <t>BZ0QMB7</t>
  </si>
  <si>
    <t>813</t>
  </si>
  <si>
    <t>CA04315L1058</t>
  </si>
  <si>
    <t>AX-U CN EQUITY</t>
  </si>
  <si>
    <t>Artis Real Estate In</t>
  </si>
  <si>
    <t>B0XZXV3</t>
  </si>
  <si>
    <t>814</t>
  </si>
  <si>
    <t>CA0467894006</t>
  </si>
  <si>
    <t>ACO/X CN EQUITY</t>
  </si>
  <si>
    <t>Atco Ltd/Canada</t>
  </si>
  <si>
    <t>2060615</t>
  </si>
  <si>
    <t>815</t>
  </si>
  <si>
    <t>CA05156V1022</t>
  </si>
  <si>
    <t>AUPH US EQUITY</t>
  </si>
  <si>
    <t>Aurinia Pharmaceutic</t>
  </si>
  <si>
    <t>BFWLC09</t>
  </si>
  <si>
    <t>XNMS</t>
  </si>
  <si>
    <t>816</t>
  </si>
  <si>
    <t>CA05156X8843</t>
  </si>
  <si>
    <t>ACB CN EQUITY</t>
  </si>
  <si>
    <t>Aurora Cannabis Inc</t>
  </si>
  <si>
    <t>BLB8BC8</t>
  </si>
  <si>
    <t>817</t>
  </si>
  <si>
    <t>CA05163P1062</t>
  </si>
  <si>
    <t>AXU CN EQUITY</t>
  </si>
  <si>
    <t>AURORA ENERGY RESOUR</t>
  </si>
  <si>
    <t>818</t>
  </si>
  <si>
    <t>CA05259R1073</t>
  </si>
  <si>
    <t>AUSA CN EQUITY</t>
  </si>
  <si>
    <t>XCNQ</t>
  </si>
  <si>
    <t>819</t>
  </si>
  <si>
    <t>CA05534B7604</t>
  </si>
  <si>
    <t>BCE CN EQUITY</t>
  </si>
  <si>
    <t>BCE Inc</t>
  </si>
  <si>
    <t>B188TH2</t>
  </si>
  <si>
    <t>820</t>
  </si>
  <si>
    <t>BCE US EQUITY</t>
  </si>
  <si>
    <t>B188TJ4</t>
  </si>
  <si>
    <t>821</t>
  </si>
  <si>
    <t>CA05577W2004</t>
  </si>
  <si>
    <t>DOO CN EQUITY</t>
  </si>
  <si>
    <t>BRP Inc</t>
  </si>
  <si>
    <t>B9B3FG1</t>
  </si>
  <si>
    <t>822</t>
  </si>
  <si>
    <t>CA0636711016</t>
  </si>
  <si>
    <t>BMO CN EQUITY</t>
  </si>
  <si>
    <t>Bank of Montreal</t>
  </si>
  <si>
    <t>2076009</t>
  </si>
  <si>
    <t>823</t>
  </si>
  <si>
    <t>Bank of Nova Scotia/</t>
  </si>
  <si>
    <t>824</t>
  </si>
  <si>
    <t>BNS US EQUITY</t>
  </si>
  <si>
    <t>2957665</t>
  </si>
  <si>
    <t>825</t>
  </si>
  <si>
    <t>CA0679011084</t>
  </si>
  <si>
    <t>0R22 LN EQUITY</t>
  </si>
  <si>
    <t>Barrick Gold Corp</t>
  </si>
  <si>
    <t>0028369</t>
  </si>
  <si>
    <t>826</t>
  </si>
  <si>
    <t>ABX CN EQUITY</t>
  </si>
  <si>
    <t>2024644</t>
  </si>
  <si>
    <t>827</t>
  </si>
  <si>
    <t>GOLD US EQUITY</t>
  </si>
  <si>
    <t>2024677</t>
  </si>
  <si>
    <t>828</t>
  </si>
  <si>
    <t>CA0717341071</t>
  </si>
  <si>
    <t>BHC CN EQUITY</t>
  </si>
  <si>
    <t>Bausch Health Cos In</t>
  </si>
  <si>
    <t>BFFY852</t>
  </si>
  <si>
    <t>829</t>
  </si>
  <si>
    <t>CA07317Q1054</t>
  </si>
  <si>
    <t>BTE CN EQUITY</t>
  </si>
  <si>
    <t>BAYTEX ENERGY CORP</t>
  </si>
  <si>
    <t>B4VGVM3</t>
  </si>
  <si>
    <t>830</t>
  </si>
  <si>
    <t>CA09067J1093</t>
  </si>
  <si>
    <t>BVF CN EQUITY</t>
  </si>
  <si>
    <t>BIOVAIL CORPORATION</t>
  </si>
  <si>
    <t>831</t>
  </si>
  <si>
    <t>CA09228F1036</t>
  </si>
  <si>
    <t>BB CN EQUITY</t>
  </si>
  <si>
    <t>BlackBerry Ltd</t>
  </si>
  <si>
    <t>BCBHZ31</t>
  </si>
  <si>
    <t>832</t>
  </si>
  <si>
    <t>CA0966311064</t>
  </si>
  <si>
    <t>BEI-U CN EQUITY</t>
  </si>
  <si>
    <t>BOARDWALK REAL ESTAT</t>
  </si>
  <si>
    <t>833</t>
  </si>
  <si>
    <t>CA0977512007</t>
  </si>
  <si>
    <t>BBD/B CN EQUITY</t>
  </si>
  <si>
    <t>Bombardier Inc</t>
  </si>
  <si>
    <t>2109723</t>
  </si>
  <si>
    <t>834</t>
  </si>
  <si>
    <t>CA09950M3003</t>
  </si>
  <si>
    <t>BLX CN EQUITY</t>
  </si>
  <si>
    <t>Boralex Inc</t>
  </si>
  <si>
    <t>2099084</t>
  </si>
  <si>
    <t>835</t>
  </si>
  <si>
    <t>Brookfield Asset Man</t>
  </si>
  <si>
    <t>2092555</t>
  </si>
  <si>
    <t>836</t>
  </si>
  <si>
    <t>BAM/A CN EQUITY</t>
  </si>
  <si>
    <t>2092599</t>
  </si>
  <si>
    <t>837</t>
  </si>
  <si>
    <t>BJP50C4</t>
  </si>
  <si>
    <t>838</t>
  </si>
  <si>
    <t>CA1129001055</t>
  </si>
  <si>
    <t>BPO CN EQUITY</t>
  </si>
  <si>
    <t>BROOKFIELD PROPERTIE</t>
  </si>
  <si>
    <t>839</t>
  </si>
  <si>
    <t>CA11777P3007</t>
  </si>
  <si>
    <t>BTB-U CN EQUITY</t>
  </si>
  <si>
    <t>BTB REAL ESTATE INVESTMENT T</t>
  </si>
  <si>
    <t>B896JK7</t>
  </si>
  <si>
    <t>캐</t>
  </si>
  <si>
    <t>840</t>
  </si>
  <si>
    <t>CA11777Q2099</t>
  </si>
  <si>
    <t>BTO CN EQUITY</t>
  </si>
  <si>
    <t>B2Gold Corp</t>
  </si>
  <si>
    <t>B29VFC4</t>
  </si>
  <si>
    <t>841</t>
  </si>
  <si>
    <t>CA1247651088</t>
  </si>
  <si>
    <t>CAE CN EQUITY</t>
  </si>
  <si>
    <t>CAE Inc</t>
  </si>
  <si>
    <t>2162760</t>
  </si>
  <si>
    <t>842</t>
  </si>
  <si>
    <t>CA1249003098</t>
  </si>
  <si>
    <t>CCL/B CN EQUITY</t>
  </si>
  <si>
    <t>CCL Industries Inc</t>
  </si>
  <si>
    <t>2159795</t>
  </si>
  <si>
    <t>843</t>
  </si>
  <si>
    <t>CA12532H1047</t>
  </si>
  <si>
    <t>GIB/A CN EQUITY</t>
  </si>
  <si>
    <t>CGI Inc</t>
  </si>
  <si>
    <t>BJ2L575</t>
  </si>
  <si>
    <t>844</t>
  </si>
  <si>
    <t>CA1254911003</t>
  </si>
  <si>
    <t>CIX CN EQUITY</t>
  </si>
  <si>
    <t>CI Financial Corp</t>
  </si>
  <si>
    <t>B3KT0S5</t>
  </si>
  <si>
    <t>845</t>
  </si>
  <si>
    <t>CA1264621006</t>
  </si>
  <si>
    <t>CRT-U CN EQUITY</t>
  </si>
  <si>
    <t>CT Real Estate Inves</t>
  </si>
  <si>
    <t>BFSRSC5</t>
  </si>
  <si>
    <t>846</t>
  </si>
  <si>
    <t>CA1312532056</t>
  </si>
  <si>
    <t>CWT-U CN EQUITY</t>
  </si>
  <si>
    <t>CALLOWAY REAL ESTATE</t>
  </si>
  <si>
    <t>847</t>
  </si>
  <si>
    <t>CA13321L1085</t>
  </si>
  <si>
    <t>CCJ US EQUITY</t>
  </si>
  <si>
    <t>Cameco Corp</t>
  </si>
  <si>
    <t>2158684</t>
  </si>
  <si>
    <t>848</t>
  </si>
  <si>
    <t>CCO CN EQUITY</t>
  </si>
  <si>
    <t>2166160</t>
  </si>
  <si>
    <t>849</t>
  </si>
  <si>
    <t>CA1349211054</t>
  </si>
  <si>
    <t>CAR-U CN EQUITY</t>
  </si>
  <si>
    <t>Canadian Apartment P</t>
  </si>
  <si>
    <t>2117599</t>
  </si>
  <si>
    <t>850</t>
  </si>
  <si>
    <t>CA1350861060</t>
  </si>
  <si>
    <t>GOOS US EQUITY</t>
  </si>
  <si>
    <t>Canada Goose Holding</t>
  </si>
  <si>
    <t>BF04K39</t>
  </si>
  <si>
    <t>851</t>
  </si>
  <si>
    <t>CA1359281096</t>
  </si>
  <si>
    <t>HOT-U CN EQUITY</t>
  </si>
  <si>
    <t>CAN HOTEL INC PROP-T</t>
  </si>
  <si>
    <t>852</t>
  </si>
  <si>
    <t>CA1360691010</t>
  </si>
  <si>
    <t>CM CN EQUITY</t>
  </si>
  <si>
    <t>Canadian Imperial Ba</t>
  </si>
  <si>
    <t>2170525</t>
  </si>
  <si>
    <t>853</t>
  </si>
  <si>
    <t>CNI US EQUITY</t>
  </si>
  <si>
    <t>Canadian National Ra</t>
  </si>
  <si>
    <t>2210959</t>
  </si>
  <si>
    <t>854</t>
  </si>
  <si>
    <t>855</t>
  </si>
  <si>
    <t>Canadian Natural Res</t>
  </si>
  <si>
    <t>2171573</t>
  </si>
  <si>
    <t>856</t>
  </si>
  <si>
    <t>CNQ US EQUITY</t>
  </si>
  <si>
    <t>2125202</t>
  </si>
  <si>
    <t>857</t>
  </si>
  <si>
    <t>CA13645T1003</t>
  </si>
  <si>
    <t>CP CN EQUITY</t>
  </si>
  <si>
    <t>Canadian Pacific Rai</t>
  </si>
  <si>
    <t>2793115</t>
  </si>
  <si>
    <t>858</t>
  </si>
  <si>
    <t>CP US EQUITY</t>
  </si>
  <si>
    <t>2793104</t>
  </si>
  <si>
    <t>859</t>
  </si>
  <si>
    <t>CA13650J1049</t>
  </si>
  <si>
    <t>REF-U CN EQUITY</t>
  </si>
  <si>
    <t>CAN REAL ESTATE INVE</t>
  </si>
  <si>
    <t>860</t>
  </si>
  <si>
    <t>CA1366351098</t>
  </si>
  <si>
    <t>CSIQ US EQUITY</t>
  </si>
  <si>
    <t>Canadian Solar Inc</t>
  </si>
  <si>
    <t>B1GKCH1</t>
  </si>
  <si>
    <t>861</t>
  </si>
  <si>
    <t>CA1366812024</t>
  </si>
  <si>
    <t>CTC/A CN EQUITY</t>
  </si>
  <si>
    <t>Canadian Tire Corp L</t>
  </si>
  <si>
    <t>2172286</t>
  </si>
  <si>
    <t>862</t>
  </si>
  <si>
    <t>CA1367178326</t>
  </si>
  <si>
    <t>CU CN EQUITY</t>
  </si>
  <si>
    <t>Canadian Utilities L</t>
  </si>
  <si>
    <t>2172639</t>
  </si>
  <si>
    <t>863</t>
  </si>
  <si>
    <t>CA1380351009</t>
  </si>
  <si>
    <t>CGC US EQUITY</t>
  </si>
  <si>
    <t>Canopy Growth Corp</t>
  </si>
  <si>
    <t>BYTWP54</t>
  </si>
  <si>
    <t>864</t>
  </si>
  <si>
    <t>WEED CN EQUITY</t>
  </si>
  <si>
    <t>BYTN3W0</t>
  </si>
  <si>
    <t>865</t>
  </si>
  <si>
    <t>CA14042M1023</t>
  </si>
  <si>
    <t>CPX CN EQUITY</t>
  </si>
  <si>
    <t>Capital Power Corp</t>
  </si>
  <si>
    <t>B61KF83</t>
  </si>
  <si>
    <t>866</t>
  </si>
  <si>
    <t>CA15135U1093</t>
  </si>
  <si>
    <t>CVE CN EQUITY</t>
  </si>
  <si>
    <t>Cenovus Energy Inc</t>
  </si>
  <si>
    <t>B57FG04</t>
  </si>
  <si>
    <t>867</t>
  </si>
  <si>
    <t>CA16140U1003</t>
  </si>
  <si>
    <t>CSH-U CN EQUITY</t>
  </si>
  <si>
    <t>CHARTWELL SENIORS HO</t>
  </si>
  <si>
    <t>868</t>
  </si>
  <si>
    <t>CA19239C1068</t>
  </si>
  <si>
    <t>CCA CN EQUITY</t>
  </si>
  <si>
    <t>Cogeco Communication</t>
  </si>
  <si>
    <t>BZCDFX9</t>
  </si>
  <si>
    <t>869</t>
  </si>
  <si>
    <t>Cominar Real Estate</t>
  </si>
  <si>
    <t>2419927</t>
  </si>
  <si>
    <t>870</t>
  </si>
  <si>
    <t>CA20653P1027</t>
  </si>
  <si>
    <t>CXRX US EQUITY</t>
  </si>
  <si>
    <t>CONCORDIA INTERNATIO</t>
  </si>
  <si>
    <t>BD6GBP4</t>
  </si>
  <si>
    <t>871</t>
  </si>
  <si>
    <t>CA21037X1006</t>
  </si>
  <si>
    <t>CSU CN EQUITY</t>
  </si>
  <si>
    <t>Constellation Softwa</t>
  </si>
  <si>
    <t>B15C4L6</t>
  </si>
  <si>
    <t>872</t>
  </si>
  <si>
    <t>CA22576C1014</t>
  </si>
  <si>
    <t>CPG CN EQUITY</t>
  </si>
  <si>
    <t>Crescent Point Energ</t>
  </si>
  <si>
    <t>B67C8W8</t>
  </si>
  <si>
    <t>873</t>
  </si>
  <si>
    <t>CA22717L1013</t>
  </si>
  <si>
    <t>CRON CN EQUITY</t>
  </si>
  <si>
    <t>Cronos Group Inc</t>
  </si>
  <si>
    <t>BF01YS3</t>
  </si>
  <si>
    <t>874</t>
  </si>
  <si>
    <t>CA2483561072</t>
  </si>
  <si>
    <t>DML CN EQUITY</t>
  </si>
  <si>
    <t>DENISON MINES CORP</t>
  </si>
  <si>
    <t>2003223</t>
  </si>
  <si>
    <t>875</t>
  </si>
  <si>
    <t>CA25675T1075</t>
  </si>
  <si>
    <t>DOL CN EQUITY</t>
  </si>
  <si>
    <t>Dollarama Inc</t>
  </si>
  <si>
    <t>B4TP9G2</t>
  </si>
  <si>
    <t>876</t>
  </si>
  <si>
    <t>CA2572871028</t>
  </si>
  <si>
    <t>DDC US EQUITY</t>
  </si>
  <si>
    <t>DOMINION DIAMOND COR</t>
  </si>
  <si>
    <t>B9FJX83</t>
  </si>
  <si>
    <t>877</t>
  </si>
  <si>
    <t>CA2652701087</t>
  </si>
  <si>
    <t>D-U CN EQUITY</t>
  </si>
  <si>
    <t>DUNDEE REAL ESTATE I</t>
  </si>
  <si>
    <t>878</t>
  </si>
  <si>
    <t>CA2849021035</t>
  </si>
  <si>
    <t>EGO US EQUITY</t>
  </si>
  <si>
    <t>ELDORADO GOLD CORP</t>
  </si>
  <si>
    <t>2304625</t>
  </si>
  <si>
    <t>XASE</t>
  </si>
  <si>
    <t>879</t>
  </si>
  <si>
    <t>CA2861812014</t>
  </si>
  <si>
    <t>EFN CN EQUITY</t>
  </si>
  <si>
    <t>Element Fleet Manage</t>
  </si>
  <si>
    <t>B7FNMQ2</t>
  </si>
  <si>
    <t>880</t>
  </si>
  <si>
    <t>CA2908761018</t>
  </si>
  <si>
    <t>EMA CN EQUITY</t>
  </si>
  <si>
    <t>Emera Inc</t>
  </si>
  <si>
    <t>2650050</t>
  </si>
  <si>
    <t>881</t>
  </si>
  <si>
    <t>CA2918434077</t>
  </si>
  <si>
    <t>EMP/A CN EQUITY</t>
  </si>
  <si>
    <t>Empire Co Ltd</t>
  </si>
  <si>
    <t>2314000</t>
  </si>
  <si>
    <t>882</t>
  </si>
  <si>
    <t>CA2925051047</t>
  </si>
  <si>
    <t>ECA CN EQUITY</t>
  </si>
  <si>
    <t>Encana Corp</t>
  </si>
  <si>
    <t>2793193</t>
  </si>
  <si>
    <t>883</t>
  </si>
  <si>
    <t>ECA US EQUITY</t>
  </si>
  <si>
    <t>2793182</t>
  </si>
  <si>
    <t>884</t>
  </si>
  <si>
    <t>ENB CN EQUITY</t>
  </si>
  <si>
    <t>2466149</t>
  </si>
  <si>
    <t>885</t>
  </si>
  <si>
    <t>2478906</t>
  </si>
  <si>
    <t>886</t>
  </si>
  <si>
    <t>CA29269R1055</t>
  </si>
  <si>
    <t>EFX CN EQUITY</t>
  </si>
  <si>
    <t>Enerflex Ltd</t>
  </si>
  <si>
    <t>B4Y2RV9</t>
  </si>
  <si>
    <t>887</t>
  </si>
  <si>
    <t>CA3039011026</t>
  </si>
  <si>
    <t>FFH CN EQUITY</t>
  </si>
  <si>
    <t>Fairfax Financial Ho</t>
  </si>
  <si>
    <t>2566351</t>
  </si>
  <si>
    <t>888</t>
  </si>
  <si>
    <t>CA3180714048</t>
  </si>
  <si>
    <t>FTT CN EQUITY</t>
  </si>
  <si>
    <t>Finning Internationa</t>
  </si>
  <si>
    <t>2339177</t>
  </si>
  <si>
    <t>889</t>
  </si>
  <si>
    <t>CA31890B1031</t>
  </si>
  <si>
    <t>FCR-U CN EQUITY</t>
  </si>
  <si>
    <t>First Capital Real E</t>
  </si>
  <si>
    <t>BKSLS55</t>
  </si>
  <si>
    <t>890</t>
  </si>
  <si>
    <t>CA31943B1004</t>
  </si>
  <si>
    <t>FCR CN EQUITY</t>
  </si>
  <si>
    <t>2185596</t>
  </si>
  <si>
    <t>891</t>
  </si>
  <si>
    <t>CA33564P1036</t>
  </si>
  <si>
    <t>FN CN EQUITY</t>
  </si>
  <si>
    <t>First National Finan</t>
  </si>
  <si>
    <t>B3NDMC2</t>
  </si>
  <si>
    <t>892</t>
  </si>
  <si>
    <t>CA3359341052</t>
  </si>
  <si>
    <t>FM CN EQUITY</t>
  </si>
  <si>
    <t>First Quantum Minera</t>
  </si>
  <si>
    <t>2347608</t>
  </si>
  <si>
    <t>893</t>
  </si>
  <si>
    <t>CA3495531079</t>
  </si>
  <si>
    <t>FTS CN EQUITY</t>
  </si>
  <si>
    <t>Fortis Inc/Canada</t>
  </si>
  <si>
    <t>2347200</t>
  </si>
  <si>
    <t>894</t>
  </si>
  <si>
    <t>CA3518581051</t>
  </si>
  <si>
    <t>FNV CN EQUITY</t>
  </si>
  <si>
    <t>Franco-Nevada Corp</t>
  </si>
  <si>
    <t>B29NF31</t>
  </si>
  <si>
    <t>895</t>
  </si>
  <si>
    <t>CA37252B1022</t>
  </si>
  <si>
    <t>MIC CN EQUITY</t>
  </si>
  <si>
    <t>Genworth MI Canada I</t>
  </si>
  <si>
    <t>B3NWJQ2</t>
  </si>
  <si>
    <t>896</t>
  </si>
  <si>
    <t>CA3748252069</t>
  </si>
  <si>
    <t>GEI CN EQUITY</t>
  </si>
  <si>
    <t>GIBSON ENERGY INC</t>
  </si>
  <si>
    <t>B44WH97</t>
  </si>
  <si>
    <t>897</t>
  </si>
  <si>
    <t>CA3759161035</t>
  </si>
  <si>
    <t>GIL CN EQUITY</t>
  </si>
  <si>
    <t>Gildan Activewear In</t>
  </si>
  <si>
    <t>2254645</t>
  </si>
  <si>
    <t>898</t>
  </si>
  <si>
    <t>GIL US EQUITY</t>
  </si>
  <si>
    <t>2257763</t>
  </si>
  <si>
    <t>899</t>
  </si>
  <si>
    <t>CA3809564097</t>
  </si>
  <si>
    <t>G CN EQUITY</t>
  </si>
  <si>
    <t>Goldcorp Inc</t>
  </si>
  <si>
    <t>2676302</t>
  </si>
  <si>
    <t>900</t>
  </si>
  <si>
    <t>GG US EQUITY</t>
  </si>
  <si>
    <t>GOLDCORP INC</t>
  </si>
  <si>
    <t>2676636</t>
  </si>
  <si>
    <t>901</t>
  </si>
  <si>
    <t>Granite Real Estate</t>
  </si>
  <si>
    <t>902</t>
  </si>
  <si>
    <t>CA39138C1068</t>
  </si>
  <si>
    <t>GWO CN EQUITY</t>
  </si>
  <si>
    <t>Great-West Lifeco In</t>
  </si>
  <si>
    <t>2384951</t>
  </si>
  <si>
    <t>903</t>
  </si>
  <si>
    <t>CA4039251000</t>
  </si>
  <si>
    <t>H&amp;R REAL ESTATE INVS</t>
  </si>
  <si>
    <t>904</t>
  </si>
  <si>
    <t>H&amp;R Real Estate Inve</t>
  </si>
  <si>
    <t>905</t>
  </si>
  <si>
    <t>CA44049N1006</t>
  </si>
  <si>
    <t>HEJ CN EQUITY</t>
  </si>
  <si>
    <t>Horizons Enhanced In</t>
  </si>
  <si>
    <t>B40HP92</t>
  </si>
  <si>
    <t>906</t>
  </si>
  <si>
    <t>CA44049W1005</t>
  </si>
  <si>
    <t>HEA/U CN EQUITY</t>
  </si>
  <si>
    <t>HORIZONS ENHNCD INC</t>
  </si>
  <si>
    <t>B4L4291</t>
  </si>
  <si>
    <t>907</t>
  </si>
  <si>
    <t>CA44049X3067</t>
  </si>
  <si>
    <t>HEE CN EQUITY</t>
  </si>
  <si>
    <t>BYV6316</t>
  </si>
  <si>
    <t>908</t>
  </si>
  <si>
    <t>CA44051D1078</t>
  </si>
  <si>
    <t>HPR CN EQUITY</t>
  </si>
  <si>
    <t>Horizons Active Pref</t>
  </si>
  <si>
    <t>B8Y4T51</t>
  </si>
  <si>
    <t>909</t>
  </si>
  <si>
    <t>CA44051G1000</t>
  </si>
  <si>
    <t>HAZ CN EQUITY</t>
  </si>
  <si>
    <t>Horizons Active Glob</t>
  </si>
  <si>
    <t>B7TH420</t>
  </si>
  <si>
    <t>910</t>
  </si>
  <si>
    <t>CA44051M2067</t>
  </si>
  <si>
    <t>HAJ CN EQUITY</t>
  </si>
  <si>
    <t>Horizons Active Emer</t>
  </si>
  <si>
    <t>B89H9F5</t>
  </si>
  <si>
    <t>911</t>
  </si>
  <si>
    <t>CA44051R1148</t>
  </si>
  <si>
    <t>HUF/U CN EQUITY</t>
  </si>
  <si>
    <t>Horizons Active US F</t>
  </si>
  <si>
    <t>B8KNWT7</t>
  </si>
  <si>
    <t>912</t>
  </si>
  <si>
    <t>CA44052A2011</t>
  </si>
  <si>
    <t>HFP CN EQUITY</t>
  </si>
  <si>
    <t>Horizons Active Floa</t>
  </si>
  <si>
    <t>BFCPVR1</t>
  </si>
  <si>
    <t>913</t>
  </si>
  <si>
    <t>CA44056A1084</t>
  </si>
  <si>
    <t>HXS/U CN EQUITY</t>
  </si>
  <si>
    <t>Horizons S&amp;P 500 Ind</t>
  </si>
  <si>
    <t>BKMD8Y6</t>
  </si>
  <si>
    <t>914</t>
  </si>
  <si>
    <t>CA44056G1054</t>
  </si>
  <si>
    <t>HXT CN EQUITY</t>
  </si>
  <si>
    <t>Horizon S&amp;P/TSX 60 I</t>
  </si>
  <si>
    <t>BKLQVD6</t>
  </si>
  <si>
    <t>915</t>
  </si>
  <si>
    <t>CA4480551031</t>
  </si>
  <si>
    <t>HSE CN EQUITY</t>
  </si>
  <si>
    <t>Husky Energy Inc</t>
  </si>
  <si>
    <t>2623836</t>
  </si>
  <si>
    <t>916</t>
  </si>
  <si>
    <t>CA4488112083</t>
  </si>
  <si>
    <t>H CN EQUITY</t>
  </si>
  <si>
    <t>Hydro One Ltd</t>
  </si>
  <si>
    <t>BYYXJY9</t>
  </si>
  <si>
    <t>917</t>
  </si>
  <si>
    <t>CA4495861060</t>
  </si>
  <si>
    <t>IGM CN EQUITY</t>
  </si>
  <si>
    <t>IGM Financial Inc</t>
  </si>
  <si>
    <t>2469375</t>
  </si>
  <si>
    <t>918</t>
  </si>
  <si>
    <t>CA45075E1043</t>
  </si>
  <si>
    <t>IAG CN EQUITY</t>
  </si>
  <si>
    <t>iA Financial Corp In</t>
  </si>
  <si>
    <t>BJ2ZH37</t>
  </si>
  <si>
    <t>919</t>
  </si>
  <si>
    <t>CA4509131088</t>
  </si>
  <si>
    <t>IAG US EQUITY</t>
  </si>
  <si>
    <t>IAMGOLD CORP</t>
  </si>
  <si>
    <t>2149525</t>
  </si>
  <si>
    <t>920</t>
  </si>
  <si>
    <t>CA4530384086</t>
  </si>
  <si>
    <t>IMO CN EQUITY</t>
  </si>
  <si>
    <t>Imperial Oil Ltd</t>
  </si>
  <si>
    <t>2454241</t>
  </si>
  <si>
    <t>921</t>
  </si>
  <si>
    <t>IMO US EQUITY</t>
  </si>
  <si>
    <t>2454252</t>
  </si>
  <si>
    <t>922</t>
  </si>
  <si>
    <t>CA45771T1084</t>
  </si>
  <si>
    <t>INN-U CN EQUITY</t>
  </si>
  <si>
    <t>INNVEST REAL ESTATE</t>
  </si>
  <si>
    <t>923</t>
  </si>
  <si>
    <t>CA45780E1007</t>
  </si>
  <si>
    <t>INO-U CN EQUITY</t>
  </si>
  <si>
    <t>Inovalis Real Estate</t>
  </si>
  <si>
    <t>B7SFSM3</t>
  </si>
  <si>
    <t>924</t>
  </si>
  <si>
    <t>CA45790B1040</t>
  </si>
  <si>
    <t>INE CN EQUITY</t>
  </si>
  <si>
    <t>Innergex Renewable E</t>
  </si>
  <si>
    <t>B29TNV3</t>
  </si>
  <si>
    <t>925</t>
  </si>
  <si>
    <t>CA45823T1066</t>
  </si>
  <si>
    <t>IFC CN EQUITY</t>
  </si>
  <si>
    <t>Intact Financial Cor</t>
  </si>
  <si>
    <t>B04YJV1</t>
  </si>
  <si>
    <t>926</t>
  </si>
  <si>
    <t>CA45833V1094</t>
  </si>
  <si>
    <t>IPL CN EQUITY</t>
  </si>
  <si>
    <t>Inter Pipeline Ltd</t>
  </si>
  <si>
    <t>BDD54N3</t>
  </si>
  <si>
    <t>927</t>
  </si>
  <si>
    <t>CA4609511064</t>
  </si>
  <si>
    <t>IOC US EQUITY</t>
  </si>
  <si>
    <t>INTEROIL CORP</t>
  </si>
  <si>
    <t>B02SJF9</t>
  </si>
  <si>
    <t>928</t>
  </si>
  <si>
    <t>CA46430W1023</t>
  </si>
  <si>
    <t>XDV CN EQUITY</t>
  </si>
  <si>
    <t>iShares Canadian Sel</t>
  </si>
  <si>
    <t>B0VN5Z7</t>
  </si>
  <si>
    <t>929</t>
  </si>
  <si>
    <t>CA46430Y1088</t>
  </si>
  <si>
    <t>XWD CN EQUITY</t>
  </si>
  <si>
    <t>ISHARES MSCI WORLD I</t>
  </si>
  <si>
    <t>B6176K3</t>
  </si>
  <si>
    <t>930</t>
  </si>
  <si>
    <t>CA47215Q1046</t>
  </si>
  <si>
    <t>PJC/A CN EQUITY</t>
  </si>
  <si>
    <t>Jean Coutu Group PJC</t>
  </si>
  <si>
    <t>2471541</t>
  </si>
  <si>
    <t>931</t>
  </si>
  <si>
    <t>CA4932711001</t>
  </si>
  <si>
    <t>KEY CN EQUITY</t>
  </si>
  <si>
    <t>Keyera Corp</t>
  </si>
  <si>
    <t>B3SGMV5</t>
  </si>
  <si>
    <t>932</t>
  </si>
  <si>
    <t>CA4969024047</t>
  </si>
  <si>
    <t>K CN EQUITY</t>
  </si>
  <si>
    <t>Kinross Gold Corp</t>
  </si>
  <si>
    <t>B03Z841</t>
  </si>
  <si>
    <t>933</t>
  </si>
  <si>
    <t>KGC US EQUITY</t>
  </si>
  <si>
    <t>KINROSS GOLD CORP</t>
  </si>
  <si>
    <t>B04NVW3</t>
  </si>
  <si>
    <t>934</t>
  </si>
  <si>
    <t>CA49741E1007</t>
  </si>
  <si>
    <t>KL CN EQUITY</t>
  </si>
  <si>
    <t>Kirkland Lake Gold L</t>
  </si>
  <si>
    <t>BD4G349</t>
  </si>
  <si>
    <t>935</t>
  </si>
  <si>
    <t>CA5054401073</t>
  </si>
  <si>
    <t>LIF CN EQUITY</t>
  </si>
  <si>
    <t>Labrador Iron Ore Ro</t>
  </si>
  <si>
    <t>B8L02P3</t>
  </si>
  <si>
    <t>936</t>
  </si>
  <si>
    <t>CA5249191076</t>
  </si>
  <si>
    <t>LGY-U CN EQUITY</t>
  </si>
  <si>
    <t>LEGACY HOTELS REAL E</t>
  </si>
  <si>
    <t>937</t>
  </si>
  <si>
    <t>CA53278L1076</t>
  </si>
  <si>
    <t>LNR CN EQUITY</t>
  </si>
  <si>
    <t>Linamar Corp</t>
  </si>
  <si>
    <t>2516022</t>
  </si>
  <si>
    <t>938</t>
  </si>
  <si>
    <t>CA5394811015</t>
  </si>
  <si>
    <t>L CN EQUITY</t>
  </si>
  <si>
    <t>Loblaw Cos Ltd</t>
  </si>
  <si>
    <t>2521800</t>
  </si>
  <si>
    <t>939</t>
  </si>
  <si>
    <t>CA5503721063</t>
  </si>
  <si>
    <t>LUN CN EQUITY</t>
  </si>
  <si>
    <t>Lundin Mining Corp</t>
  </si>
  <si>
    <t>2866857</t>
  </si>
  <si>
    <t>940</t>
  </si>
  <si>
    <t>CA55269P3025</t>
  </si>
  <si>
    <t>MDS CN EQUITY</t>
  </si>
  <si>
    <t>MDS INC</t>
  </si>
  <si>
    <t>941</t>
  </si>
  <si>
    <t>CA5527041084</t>
  </si>
  <si>
    <t>MEG CN EQUITY</t>
  </si>
  <si>
    <t>MEG Energy Corp</t>
  </si>
  <si>
    <t>B4XF9J1</t>
  </si>
  <si>
    <t>942</t>
  </si>
  <si>
    <t>CA5592224011</t>
  </si>
  <si>
    <t>MG CN EQUITY</t>
  </si>
  <si>
    <t>Magna International</t>
  </si>
  <si>
    <t>2554475</t>
  </si>
  <si>
    <t>943</t>
  </si>
  <si>
    <t>CA56501R1064</t>
  </si>
  <si>
    <t>MFC CN EQUITY</t>
  </si>
  <si>
    <t>Manulife Financial C</t>
  </si>
  <si>
    <t>2492519</t>
  </si>
  <si>
    <t>944</t>
  </si>
  <si>
    <t>CA5734591046</t>
  </si>
  <si>
    <t>MRE CN EQUITY</t>
  </si>
  <si>
    <t>Martinrea Internatio</t>
  </si>
  <si>
    <t>2107620</t>
  </si>
  <si>
    <t>945</t>
  </si>
  <si>
    <t>CA59151K1084</t>
  </si>
  <si>
    <t>MX CN EQUITY</t>
  </si>
  <si>
    <t>Methanex Corp</t>
  </si>
  <si>
    <t>2654416</t>
  </si>
  <si>
    <t>946</t>
  </si>
  <si>
    <t>CA59162N1096</t>
  </si>
  <si>
    <t>MRU CN EQUITY</t>
  </si>
  <si>
    <t>Metro Inc/CN</t>
  </si>
  <si>
    <t>2583952</t>
  </si>
  <si>
    <t>947</t>
  </si>
  <si>
    <t>CA6179141065</t>
  </si>
  <si>
    <t>MRT-U CN EQUITY</t>
  </si>
  <si>
    <t>MORGUARD REAL ESTATE</t>
  </si>
  <si>
    <t>948</t>
  </si>
  <si>
    <t>National Bank of Can</t>
  </si>
  <si>
    <t>949</t>
  </si>
  <si>
    <t>CA6656241024</t>
  </si>
  <si>
    <t>NPR-U CN EQUITY</t>
  </si>
  <si>
    <t>NORTHERN PROPERTY RE</t>
  </si>
  <si>
    <t>950</t>
  </si>
  <si>
    <t>CA6665111002</t>
  </si>
  <si>
    <t>NPI CN EQUITY</t>
  </si>
  <si>
    <t>Northland Power Inc</t>
  </si>
  <si>
    <t>B68XHC3</t>
  </si>
  <si>
    <t>951</t>
  </si>
  <si>
    <t>Northview Apartment</t>
  </si>
  <si>
    <t>952</t>
  </si>
  <si>
    <t>CA66987G1028</t>
  </si>
  <si>
    <t>NVDQ US EQUITY</t>
  </si>
  <si>
    <t>NOVADAQ TECHNOLOGIES</t>
  </si>
  <si>
    <t>B1GBXF9</t>
  </si>
  <si>
    <t>953</t>
  </si>
  <si>
    <t>CA67077M1086</t>
  </si>
  <si>
    <t>NTR CN EQUITY</t>
  </si>
  <si>
    <t>Nutrien Ltd</t>
  </si>
  <si>
    <t>BDRJLN0</t>
  </si>
  <si>
    <t>954</t>
  </si>
  <si>
    <t>NTR US EQUITY</t>
  </si>
  <si>
    <t>BDH3SB9</t>
  </si>
  <si>
    <t>955</t>
  </si>
  <si>
    <t>CA68272K1030</t>
  </si>
  <si>
    <t>ONEX CN EQUITY</t>
  </si>
  <si>
    <t>Onex Corp</t>
  </si>
  <si>
    <t>2659518</t>
  </si>
  <si>
    <t>956</t>
  </si>
  <si>
    <t>CA6837151068</t>
  </si>
  <si>
    <t>OTEX CN EQUITY</t>
  </si>
  <si>
    <t>Open Text Corp</t>
  </si>
  <si>
    <t>2260824</t>
  </si>
  <si>
    <t>957</t>
  </si>
  <si>
    <t>OTEX US EQUITY</t>
  </si>
  <si>
    <t>2655657</t>
  </si>
  <si>
    <t>958</t>
  </si>
  <si>
    <t>CA69444E1088</t>
  </si>
  <si>
    <t>PIH CN EQUITY</t>
  </si>
  <si>
    <t>PACIFIC INSIGHT ELEC</t>
  </si>
  <si>
    <t>2805377</t>
  </si>
  <si>
    <t>959</t>
  </si>
  <si>
    <t>CA6979001089</t>
  </si>
  <si>
    <t>PAAS CN EQUITY</t>
  </si>
  <si>
    <t>Pan American Silver</t>
  </si>
  <si>
    <t>2669272</t>
  </si>
  <si>
    <t>960</t>
  </si>
  <si>
    <t>CA70137W1086</t>
  </si>
  <si>
    <t>PKI CN EQUITY</t>
  </si>
  <si>
    <t>Parkland Corp/Canada</t>
  </si>
  <si>
    <t>BLFHPV8</t>
  </si>
  <si>
    <t>961</t>
  </si>
  <si>
    <t>CA7063271034</t>
  </si>
  <si>
    <t>PPL CN EQUITY</t>
  </si>
  <si>
    <t>Pembina Pipeline Cor</t>
  </si>
  <si>
    <t>B4PT2P8</t>
  </si>
  <si>
    <t>962</t>
  </si>
  <si>
    <t>CA7170461064</t>
  </si>
  <si>
    <t>PEY CN EQUITY</t>
  </si>
  <si>
    <t>Peyto Exploration &amp;</t>
  </si>
  <si>
    <t>B6775F5</t>
  </si>
  <si>
    <t>963</t>
  </si>
  <si>
    <t>CA73755L1076</t>
  </si>
  <si>
    <t>POT CN EQUITY</t>
  </si>
  <si>
    <t>POTASH CORP OF SASKA</t>
  </si>
  <si>
    <t>2696980</t>
  </si>
  <si>
    <t>964</t>
  </si>
  <si>
    <t>POT US EQUITY</t>
  </si>
  <si>
    <t>Potash Corp of Saska</t>
  </si>
  <si>
    <t>2696377</t>
  </si>
  <si>
    <t>965</t>
  </si>
  <si>
    <t>CA7392391016</t>
  </si>
  <si>
    <t>POW CN EQUITY</t>
  </si>
  <si>
    <t>Power Corp of Canada</t>
  </si>
  <si>
    <t>2697701</t>
  </si>
  <si>
    <t>966</t>
  </si>
  <si>
    <t>CA73927C1005</t>
  </si>
  <si>
    <t>PWF CN EQUITY</t>
  </si>
  <si>
    <t>Power Financial Corp</t>
  </si>
  <si>
    <t>2697864</t>
  </si>
  <si>
    <t>967</t>
  </si>
  <si>
    <t>CA7397211086</t>
  </si>
  <si>
    <t>PSK CN EQUITY</t>
  </si>
  <si>
    <t>PrairieSky Royalty L</t>
  </si>
  <si>
    <t>BN320L4</t>
  </si>
  <si>
    <t>968</t>
  </si>
  <si>
    <t>CA74157U1093</t>
  </si>
  <si>
    <t>PMZ-U CN EQUITY</t>
  </si>
  <si>
    <t>PRIMARIS RETAIL REAL</t>
  </si>
  <si>
    <t>969</t>
  </si>
  <si>
    <t>CA74624B2057</t>
  </si>
  <si>
    <t>PE CN EQUITY</t>
  </si>
  <si>
    <t>PURE ENERGY MINERALS LTD</t>
  </si>
  <si>
    <t>970</t>
  </si>
  <si>
    <t>CA7481932084</t>
  </si>
  <si>
    <t>QBR/B CN EQUITY</t>
  </si>
  <si>
    <t>Quebecor Inc</t>
  </si>
  <si>
    <t>2715777</t>
  </si>
  <si>
    <t>971</t>
  </si>
  <si>
    <t>CA76131D1033</t>
  </si>
  <si>
    <t>QSR CN EQUITY</t>
  </si>
  <si>
    <t>Restaurant Brands In</t>
  </si>
  <si>
    <t>BTF8CF0</t>
  </si>
  <si>
    <t>972</t>
  </si>
  <si>
    <t>QSR US EQUITY</t>
  </si>
  <si>
    <t>BTF8CG1</t>
  </si>
  <si>
    <t>973</t>
  </si>
  <si>
    <t>CA7669101031</t>
  </si>
  <si>
    <t>REI-U CN EQUITY</t>
  </si>
  <si>
    <t>RioCan Real Estate I</t>
  </si>
  <si>
    <t>2229610</t>
  </si>
  <si>
    <t>974</t>
  </si>
  <si>
    <t>CA7677441056</t>
  </si>
  <si>
    <t>RBA CN EQUITY</t>
  </si>
  <si>
    <t>Ritchie Bros Auction</t>
  </si>
  <si>
    <t>2345390</t>
  </si>
  <si>
    <t>975</t>
  </si>
  <si>
    <t>CA7751092007</t>
  </si>
  <si>
    <t>RCI/B CN EQUITY</t>
  </si>
  <si>
    <t>Rogers Communication</t>
  </si>
  <si>
    <t>2169051</t>
  </si>
  <si>
    <t>976</t>
  </si>
  <si>
    <t>977</t>
  </si>
  <si>
    <t>RY US EQUITY</t>
  </si>
  <si>
    <t>2756196</t>
  </si>
  <si>
    <t>978</t>
  </si>
  <si>
    <t>CA7819036046</t>
  </si>
  <si>
    <t>RUS CN EQUITY</t>
  </si>
  <si>
    <t>Russel Metals Inc</t>
  </si>
  <si>
    <t>2248808</t>
  </si>
  <si>
    <t>979</t>
  </si>
  <si>
    <t>CA78460T1057</t>
  </si>
  <si>
    <t>SNC CN EQUITY</t>
  </si>
  <si>
    <t>SNC-Lavalin Group In</t>
  </si>
  <si>
    <t>2763884</t>
  </si>
  <si>
    <t>980</t>
  </si>
  <si>
    <t>CA8029121057</t>
  </si>
  <si>
    <t>SAP CN EQUITY</t>
  </si>
  <si>
    <t>Saputo Inc</t>
  </si>
  <si>
    <t>2112226</t>
  </si>
  <si>
    <t>981</t>
  </si>
  <si>
    <t>CA81234D1096</t>
  </si>
  <si>
    <t>SCC CN EQUITY</t>
  </si>
  <si>
    <t>SEARS CANADA INC</t>
  </si>
  <si>
    <t>2787259</t>
  </si>
  <si>
    <t>982</t>
  </si>
  <si>
    <t>CA81783Q1054</t>
  </si>
  <si>
    <t>VII CN EQUITY</t>
  </si>
  <si>
    <t>Seven Generations En</t>
  </si>
  <si>
    <t>BRK0MM4</t>
  </si>
  <si>
    <t>983</t>
  </si>
  <si>
    <t>CA82028K2002</t>
  </si>
  <si>
    <t>SJR/B CN EQUITY</t>
  </si>
  <si>
    <t>Shaw Communications</t>
  </si>
  <si>
    <t>2801836</t>
  </si>
  <si>
    <t>984</t>
  </si>
  <si>
    <t>CA82509L1076</t>
  </si>
  <si>
    <t>SHOP CN EQUITY</t>
  </si>
  <si>
    <t>Shopify Inc</t>
  </si>
  <si>
    <t>BX865C7</t>
  </si>
  <si>
    <t>985</t>
  </si>
  <si>
    <t>SHOP US EQUITY</t>
  </si>
  <si>
    <t>BXDZ9Z0</t>
  </si>
  <si>
    <t>986</t>
  </si>
  <si>
    <t>CA8283361076</t>
  </si>
  <si>
    <t>SLW US EQUITY</t>
  </si>
  <si>
    <t>SILVER WHEATON CORP</t>
  </si>
  <si>
    <t>B059001</t>
  </si>
  <si>
    <t>987</t>
  </si>
  <si>
    <t>CA83179X1087</t>
  </si>
  <si>
    <t>SRU-U CN EQUITY</t>
  </si>
  <si>
    <t>SmartCentres Real Es</t>
  </si>
  <si>
    <t>BZ22BK5</t>
  </si>
  <si>
    <t>988</t>
  </si>
  <si>
    <t>CA8443751059</t>
  </si>
  <si>
    <t>1878 HK EQUITY</t>
  </si>
  <si>
    <t>SOUTHGOBI RESOURCES</t>
  </si>
  <si>
    <t>B3PL901</t>
  </si>
  <si>
    <t>989</t>
  </si>
  <si>
    <t>CA85472N1096</t>
  </si>
  <si>
    <t>STN CN EQUITY</t>
  </si>
  <si>
    <t>STANTEC INC</t>
  </si>
  <si>
    <t>2854238</t>
  </si>
  <si>
    <t>990</t>
  </si>
  <si>
    <t>CA85570W1005</t>
  </si>
  <si>
    <t>TSGI CN EQUITY</t>
  </si>
  <si>
    <t>Stars Group Inc/The</t>
  </si>
  <si>
    <t>BDG1MJ0</t>
  </si>
  <si>
    <t>991</t>
  </si>
  <si>
    <t>CA8661201167</t>
  </si>
  <si>
    <t>SMU-U CN EQUITY</t>
  </si>
  <si>
    <t>Summit Industrial In</t>
  </si>
  <si>
    <t>B928VJ0</t>
  </si>
  <si>
    <t>992</t>
  </si>
  <si>
    <t>CA8667961053</t>
  </si>
  <si>
    <t>SLF CN EQUITY</t>
  </si>
  <si>
    <t>Sun Life Financial I</t>
  </si>
  <si>
    <t>2566124</t>
  </si>
  <si>
    <t>993</t>
  </si>
  <si>
    <t>B3NB1P2</t>
  </si>
  <si>
    <t>994</t>
  </si>
  <si>
    <t>SU US EQUITY</t>
  </si>
  <si>
    <t>B3NB0P5</t>
  </si>
  <si>
    <t>995</t>
  </si>
  <si>
    <t>CA87262K1057</t>
  </si>
  <si>
    <t>X CN EQUITY</t>
  </si>
  <si>
    <t>TMX Group Ltd</t>
  </si>
  <si>
    <t>B8KH5G7</t>
  </si>
  <si>
    <t>996</t>
  </si>
  <si>
    <t>CA87807B1076</t>
  </si>
  <si>
    <t>TRP CN EQUITY</t>
  </si>
  <si>
    <t>TC Energy Corp</t>
  </si>
  <si>
    <t>BJMY6G0</t>
  </si>
  <si>
    <t>997</t>
  </si>
  <si>
    <t>TRP US EQUITY</t>
  </si>
  <si>
    <t>BJMY6F9</t>
  </si>
  <si>
    <t>998</t>
  </si>
  <si>
    <t>CA8787422044</t>
  </si>
  <si>
    <t>TECK/B CN EQUITY</t>
  </si>
  <si>
    <t>Teck Resources Ltd</t>
  </si>
  <si>
    <t>2879327</t>
  </si>
  <si>
    <t>999</t>
  </si>
  <si>
    <t>CA87971M1032</t>
  </si>
  <si>
    <t>T CN EQUITY</t>
  </si>
  <si>
    <t>TELUS Corp</t>
  </si>
  <si>
    <t>2381093</t>
  </si>
  <si>
    <t>1000</t>
  </si>
  <si>
    <t>CA8849037095</t>
  </si>
  <si>
    <t>TRI CN EQUITY</t>
  </si>
  <si>
    <t>Thomson Reuters Corp</t>
  </si>
  <si>
    <t>BFXPTB0</t>
  </si>
  <si>
    <t>1001</t>
  </si>
  <si>
    <t>CA8911605092</t>
  </si>
  <si>
    <t>TD CN EQUITY</t>
  </si>
  <si>
    <t>Toronto-Dominion Ban</t>
  </si>
  <si>
    <t>2897222</t>
  </si>
  <si>
    <t>1002</t>
  </si>
  <si>
    <t>CA89156V1067</t>
  </si>
  <si>
    <t>TOU CN EQUITY</t>
  </si>
  <si>
    <t>Tourmaline Oil Corp</t>
  </si>
  <si>
    <t>B3QJ0H8</t>
  </si>
  <si>
    <t>1003</t>
  </si>
  <si>
    <t>CA89353D1078</t>
  </si>
  <si>
    <t>1004</t>
  </si>
  <si>
    <t>CA8935781044</t>
  </si>
  <si>
    <t>TCL/A CN EQUITY</t>
  </si>
  <si>
    <t>Transcontinental Inc</t>
  </si>
  <si>
    <t>2357953</t>
  </si>
  <si>
    <t>1005</t>
  </si>
  <si>
    <t>CA8959451037</t>
  </si>
  <si>
    <t>TCW CN EQUITY</t>
  </si>
  <si>
    <t>TRICAN WELL SERVICE</t>
  </si>
  <si>
    <t>2869964</t>
  </si>
  <si>
    <t>1006</t>
  </si>
  <si>
    <t>CA89679A1003</t>
  </si>
  <si>
    <t>TSU CN EQUITY</t>
  </si>
  <si>
    <t>Trisura Group Ltd</t>
  </si>
  <si>
    <t>BDTMYK5</t>
  </si>
  <si>
    <t>1007</t>
  </si>
  <si>
    <t>CA89784Y2096</t>
  </si>
  <si>
    <t>TNT-U CN EQUITY</t>
  </si>
  <si>
    <t>TRUE NORTH COMMERCIAL REAL E</t>
  </si>
  <si>
    <t>BBN5Y95</t>
  </si>
  <si>
    <t>1008</t>
  </si>
  <si>
    <t>CA9004351081</t>
  </si>
  <si>
    <t>TRQ CN EQUITY</t>
  </si>
  <si>
    <t>Turquoise Hill Resou</t>
  </si>
  <si>
    <t>B7WJ1F5</t>
  </si>
  <si>
    <t>1009</t>
  </si>
  <si>
    <t>CA9026661061</t>
  </si>
  <si>
    <t>UEX CN EQUITY</t>
  </si>
  <si>
    <t>UEX CORP</t>
  </si>
  <si>
    <t>1010</t>
  </si>
  <si>
    <t>CA9170171057</t>
  </si>
  <si>
    <t>U CN EQUITY</t>
  </si>
  <si>
    <t>URANIUM PARTICIPATIO</t>
  </si>
  <si>
    <t>B085ST1</t>
  </si>
  <si>
    <t>1011</t>
  </si>
  <si>
    <t>CA91911K1021</t>
  </si>
  <si>
    <t>VRX US EQUITY</t>
  </si>
  <si>
    <t>Valeant Pharmaceutic</t>
  </si>
  <si>
    <t>B41NYV4</t>
  </si>
  <si>
    <t>1012</t>
  </si>
  <si>
    <t>CA92340R1064</t>
  </si>
  <si>
    <t>VSN CN EQUITY</t>
  </si>
  <si>
    <t>Veresen Inc</t>
  </si>
  <si>
    <t>B3MBSJ6</t>
  </si>
  <si>
    <t>1013</t>
  </si>
  <si>
    <t>CA9237251058</t>
  </si>
  <si>
    <t>VET CN EQUITY</t>
  </si>
  <si>
    <t>Vermilion Energy Inc</t>
  </si>
  <si>
    <t>B607XS1</t>
  </si>
  <si>
    <t>1014</t>
  </si>
  <si>
    <t>CA92938W2022</t>
  </si>
  <si>
    <t>WSP CN EQUITY</t>
  </si>
  <si>
    <t>WSP Global Inc</t>
  </si>
  <si>
    <t>BHR3R21</t>
  </si>
  <si>
    <t>1015</t>
  </si>
  <si>
    <t>CA94106B1013</t>
  </si>
  <si>
    <t>WCN CN EQUITY</t>
  </si>
  <si>
    <t>Waste Connections In</t>
  </si>
  <si>
    <t>BYQFRK5</t>
  </si>
  <si>
    <t>1016</t>
  </si>
  <si>
    <t>WCN US EQUITY</t>
  </si>
  <si>
    <t>BYVG1F6</t>
  </si>
  <si>
    <t>1017</t>
  </si>
  <si>
    <t>CA9528451052</t>
  </si>
  <si>
    <t>WFT CN EQUITY</t>
  </si>
  <si>
    <t>West Fraser Timber C</t>
  </si>
  <si>
    <t>2951098</t>
  </si>
  <si>
    <t>1018</t>
  </si>
  <si>
    <t>CA9600081009</t>
  </si>
  <si>
    <t>WZR CN EQUITY</t>
  </si>
  <si>
    <t>WESTERNZAGROS RESOUR</t>
  </si>
  <si>
    <t>B28C175</t>
  </si>
  <si>
    <t>XTSX</t>
  </si>
  <si>
    <t>1019</t>
  </si>
  <si>
    <t>CA9611485090</t>
  </si>
  <si>
    <t>WN CN EQUITY</t>
  </si>
  <si>
    <t>George Weston Ltd</t>
  </si>
  <si>
    <t>2956662</t>
  </si>
  <si>
    <t>1020</t>
  </si>
  <si>
    <t>CA96145A2002</t>
  </si>
  <si>
    <t>WTE CN EQUITY</t>
  </si>
  <si>
    <t>WESTSHORE TERMINALS</t>
  </si>
  <si>
    <t>B8KB138</t>
  </si>
  <si>
    <t>1021</t>
  </si>
  <si>
    <t>CA9628791027</t>
  </si>
  <si>
    <t>WPM CN EQUITY</t>
  </si>
  <si>
    <t>Wheaton Precious Met</t>
  </si>
  <si>
    <t>BF13KN5</t>
  </si>
  <si>
    <t>1022</t>
  </si>
  <si>
    <t>WPM US EQUITY</t>
  </si>
  <si>
    <t>BDG1S92</t>
  </si>
  <si>
    <t>1023</t>
  </si>
  <si>
    <t>CA98400H1029</t>
  </si>
  <si>
    <t>XBIT US EQUITY</t>
  </si>
  <si>
    <t>XBiotech Inc</t>
  </si>
  <si>
    <t>BWD1LM2</t>
  </si>
  <si>
    <t>1024</t>
  </si>
  <si>
    <t>CA98420N1050</t>
  </si>
  <si>
    <t>XENE US EQUITY</t>
  </si>
  <si>
    <t>Xenon Pharmaceutical</t>
  </si>
  <si>
    <t>BRJ3GY4</t>
  </si>
  <si>
    <t>1025</t>
  </si>
  <si>
    <t>CA98462Y1007</t>
  </si>
  <si>
    <t>AUY US EQUITY</t>
  </si>
  <si>
    <t>YAMANA GOLD INC</t>
  </si>
  <si>
    <t>2237646</t>
  </si>
  <si>
    <t>1026</t>
  </si>
  <si>
    <t>YRI CN EQUITY</t>
  </si>
  <si>
    <t>Yamana Gold Inc</t>
  </si>
  <si>
    <t>2219279</t>
  </si>
  <si>
    <t>1027</t>
  </si>
  <si>
    <t>CDBINTEREST0</t>
  </si>
  <si>
    <t>CDBINTEREST(BRL)</t>
  </si>
  <si>
    <t>1028</t>
  </si>
  <si>
    <t>CH0000587979</t>
  </si>
  <si>
    <t>SIK SW EQUITY</t>
  </si>
  <si>
    <t>Sika AG</t>
  </si>
  <si>
    <t>4808084</t>
  </si>
  <si>
    <t>1029</t>
  </si>
  <si>
    <t>SKFOF US EQUITY</t>
  </si>
  <si>
    <t>SIKA AG CHF45(BR)</t>
  </si>
  <si>
    <t>B3BJRX8</t>
  </si>
  <si>
    <t>OOTC</t>
  </si>
  <si>
    <t>1030</t>
  </si>
  <si>
    <t>CH0001752309</t>
  </si>
  <si>
    <t>FI/N SW EQUITY</t>
  </si>
  <si>
    <t>Georg Fischer AG</t>
  </si>
  <si>
    <t>4341783</t>
  </si>
  <si>
    <t>XSWX</t>
  </si>
  <si>
    <t>1031</t>
  </si>
  <si>
    <t>CH0002168083</t>
  </si>
  <si>
    <t>PWTN SW EQUITY</t>
  </si>
  <si>
    <t>PANALPINA WELTTRANSP</t>
  </si>
  <si>
    <t>B0KJTG5</t>
  </si>
  <si>
    <t>1032</t>
  </si>
  <si>
    <t>CH0002497458</t>
  </si>
  <si>
    <t>SGSN SW EQUITY</t>
  </si>
  <si>
    <t>SGS SA</t>
  </si>
  <si>
    <t>4824778</t>
  </si>
  <si>
    <t>1033</t>
  </si>
  <si>
    <t>CH0003541510</t>
  </si>
  <si>
    <t>FORN SW EQUITY</t>
  </si>
  <si>
    <t>Forbo Holding AG</t>
  </si>
  <si>
    <t>4350035</t>
  </si>
  <si>
    <t>1034</t>
  </si>
  <si>
    <t>CH0006227612</t>
  </si>
  <si>
    <t>VET SW EQUITY</t>
  </si>
  <si>
    <t>VETROPACK HOL-BR</t>
  </si>
  <si>
    <t>1035</t>
  </si>
  <si>
    <t>CH0008038389</t>
  </si>
  <si>
    <t>SPSN SW EQUITY</t>
  </si>
  <si>
    <t>Swiss Prime Site AG</t>
  </si>
  <si>
    <t>B083BH4</t>
  </si>
  <si>
    <t>1036</t>
  </si>
  <si>
    <t>CH0008742519</t>
  </si>
  <si>
    <t>SCMN SW EQUITY</t>
  </si>
  <si>
    <t>Swisscom AG</t>
  </si>
  <si>
    <t>5533976</t>
  </si>
  <si>
    <t>1037</t>
  </si>
  <si>
    <t>CH0008837566</t>
  </si>
  <si>
    <t>ALLN SW EQUITY</t>
  </si>
  <si>
    <t>ALLREAL HOLDING AG-R</t>
  </si>
  <si>
    <t>1038</t>
  </si>
  <si>
    <t>CH0009002962</t>
  </si>
  <si>
    <t>BARN SW EQUITY</t>
  </si>
  <si>
    <t>Barry Callebaut AG</t>
  </si>
  <si>
    <t>5476929</t>
  </si>
  <si>
    <t>1039</t>
  </si>
  <si>
    <t>CH0010532478</t>
  </si>
  <si>
    <t>ATLN SW EQUITY</t>
  </si>
  <si>
    <t>Actelion Ltd</t>
  </si>
  <si>
    <t>B1YD5Q2</t>
  </si>
  <si>
    <t>1040</t>
  </si>
  <si>
    <t>CH0010570759</t>
  </si>
  <si>
    <t>LISN SW EQUITY</t>
  </si>
  <si>
    <t>Chocoladefabriken Li</t>
  </si>
  <si>
    <t>5962309</t>
  </si>
  <si>
    <t>1041</t>
  </si>
  <si>
    <t>CH0010570767</t>
  </si>
  <si>
    <t>LISP SW EQUITY</t>
  </si>
  <si>
    <t>5962280</t>
  </si>
  <si>
    <t>1042</t>
  </si>
  <si>
    <t>CH0010645932</t>
  </si>
  <si>
    <t>GIVN SW EQUITY</t>
  </si>
  <si>
    <t>Givaudan SA</t>
  </si>
  <si>
    <t>5980613</t>
  </si>
  <si>
    <t>1043</t>
  </si>
  <si>
    <t>CH0011037469</t>
  </si>
  <si>
    <t>SYNN SW EQUITY</t>
  </si>
  <si>
    <t>Syngenta AG</t>
  </si>
  <si>
    <t>4356646</t>
  </si>
  <si>
    <t>1044</t>
  </si>
  <si>
    <t>Zurich Insurance Gro</t>
  </si>
  <si>
    <t>1045</t>
  </si>
  <si>
    <t>NOVN SE EQUITY</t>
  </si>
  <si>
    <t>1046</t>
  </si>
  <si>
    <t>1047</t>
  </si>
  <si>
    <t>ROG SE EQUITY</t>
  </si>
  <si>
    <t>1048</t>
  </si>
  <si>
    <t>1049</t>
  </si>
  <si>
    <t>CH0012032113</t>
  </si>
  <si>
    <t>RO SW EQUITY</t>
  </si>
  <si>
    <t>ROCHE HOLDING AG-BR</t>
  </si>
  <si>
    <t>7108918</t>
  </si>
  <si>
    <t>1050</t>
  </si>
  <si>
    <t>CH0012138530</t>
  </si>
  <si>
    <t>CSGN SW EQUITY</t>
  </si>
  <si>
    <t>Credit Suisse Group</t>
  </si>
  <si>
    <t>7171589</t>
  </si>
  <si>
    <t>1051</t>
  </si>
  <si>
    <t>1052</t>
  </si>
  <si>
    <t>CH0012142631</t>
  </si>
  <si>
    <t>CLN SW EQUITY</t>
  </si>
  <si>
    <t>Clariant AG</t>
  </si>
  <si>
    <t>7113990</t>
  </si>
  <si>
    <t>1053</t>
  </si>
  <si>
    <t>CLN VX EQUITY</t>
  </si>
  <si>
    <t>1054</t>
  </si>
  <si>
    <t>1055</t>
  </si>
  <si>
    <t>CH0012221716</t>
  </si>
  <si>
    <t>ABBN SW EQUITY</t>
  </si>
  <si>
    <t>ABB Ltd</t>
  </si>
  <si>
    <t>7108899</t>
  </si>
  <si>
    <t>1056</t>
  </si>
  <si>
    <t>CH0012255144</t>
  </si>
  <si>
    <t>UHRN SW EQUITY</t>
  </si>
  <si>
    <t>Swatch Group AG/The</t>
  </si>
  <si>
    <t>7184736</t>
  </si>
  <si>
    <t>1057</t>
  </si>
  <si>
    <t>CH0012255151</t>
  </si>
  <si>
    <t>UHR SW EQUITY</t>
  </si>
  <si>
    <t>7184725</t>
  </si>
  <si>
    <t>1058</t>
  </si>
  <si>
    <t>CH0012280076</t>
  </si>
  <si>
    <t>STMN SW EQUITY</t>
  </si>
  <si>
    <t>Straumann Holding AG</t>
  </si>
  <si>
    <t>7156832</t>
  </si>
  <si>
    <t>1059</t>
  </si>
  <si>
    <t>CH0012410517</t>
  </si>
  <si>
    <t>BALN SW EQUITY</t>
  </si>
  <si>
    <t>Baloise Holding AG</t>
  </si>
  <si>
    <t>7124594</t>
  </si>
  <si>
    <t>1060</t>
  </si>
  <si>
    <t>CH0012453913</t>
  </si>
  <si>
    <t>TEMN SW EQUITY</t>
  </si>
  <si>
    <t>Temenos AG</t>
  </si>
  <si>
    <t>7147892</t>
  </si>
  <si>
    <t>1061</t>
  </si>
  <si>
    <t>CH0012549785</t>
  </si>
  <si>
    <t>SOON SW EQUITY</t>
  </si>
  <si>
    <t>Sonova Holding AG</t>
  </si>
  <si>
    <t>7156036</t>
  </si>
  <si>
    <t>1062</t>
  </si>
  <si>
    <t>CH0013841017</t>
  </si>
  <si>
    <t>LONN SW EQUITY</t>
  </si>
  <si>
    <t>Lonza Group AG</t>
  </si>
  <si>
    <t>7333378</t>
  </si>
  <si>
    <t>1063</t>
  </si>
  <si>
    <t>CH0014424524</t>
  </si>
  <si>
    <t>ALTIN AG-REG</t>
  </si>
  <si>
    <t>4819053</t>
  </si>
  <si>
    <t>1064</t>
  </si>
  <si>
    <t>CH0014852781</t>
  </si>
  <si>
    <t>SLHN SW EQUITY</t>
  </si>
  <si>
    <t>Swiss Life Holding A</t>
  </si>
  <si>
    <t>7437805</t>
  </si>
  <si>
    <t>1065</t>
  </si>
  <si>
    <t>CH0015251710</t>
  </si>
  <si>
    <t>BCVN SW EQUITY</t>
  </si>
  <si>
    <t>BANQUE CANTONALE VAUDOIS-REG</t>
  </si>
  <si>
    <t>7520794</t>
  </si>
  <si>
    <t>SWI</t>
  </si>
  <si>
    <t>1066</t>
  </si>
  <si>
    <t>CH0015536466</t>
  </si>
  <si>
    <t>GALN VX EQUITY</t>
  </si>
  <si>
    <t>GALENICA AG-REG</t>
  </si>
  <si>
    <t>7552571</t>
  </si>
  <si>
    <t>1067</t>
  </si>
  <si>
    <t>CH0016440353</t>
  </si>
  <si>
    <t>EMSN SW EQUITY</t>
  </si>
  <si>
    <t>EMS-Chemie Holding A</t>
  </si>
  <si>
    <t>7635610</t>
  </si>
  <si>
    <t>1068</t>
  </si>
  <si>
    <t>CH0018294154</t>
  </si>
  <si>
    <t>PSPN SW EQUITY</t>
  </si>
  <si>
    <t>PSP SWISS PROPERTY A</t>
  </si>
  <si>
    <t>1069</t>
  </si>
  <si>
    <t>CH0021783391</t>
  </si>
  <si>
    <t>PARG SW EQUITY</t>
  </si>
  <si>
    <t>Pargesa Holding SA</t>
  </si>
  <si>
    <t>B0CDLF8</t>
  </si>
  <si>
    <t>1070</t>
  </si>
  <si>
    <t>CH0021831182</t>
  </si>
  <si>
    <t>ZUBN SW EQUITY</t>
  </si>
  <si>
    <t>ZUEBLIN IMMOBILIEN H</t>
  </si>
  <si>
    <t>1071</t>
  </si>
  <si>
    <t>CH0023405456</t>
  </si>
  <si>
    <t>DUFN SW EQUITY</t>
  </si>
  <si>
    <t>Dufry AG</t>
  </si>
  <si>
    <t>B0R80X9</t>
  </si>
  <si>
    <t>1072</t>
  </si>
  <si>
    <t>DUFN VX EQUITY</t>
  </si>
  <si>
    <t>1073</t>
  </si>
  <si>
    <t>CH0024590272</t>
  </si>
  <si>
    <t>ALSN SW EQUITY</t>
  </si>
  <si>
    <t>ALSO HOLDING AG-REG</t>
  </si>
  <si>
    <t>B11TD81</t>
  </si>
  <si>
    <t>1074</t>
  </si>
  <si>
    <t>Partners Group Holdi</t>
  </si>
  <si>
    <t>1075</t>
  </si>
  <si>
    <t>CH0024638196</t>
  </si>
  <si>
    <t>SCHP SW EQUITY</t>
  </si>
  <si>
    <t>Schindler Holding AG</t>
  </si>
  <si>
    <t>B11TCY0</t>
  </si>
  <si>
    <t>1076</t>
  </si>
  <si>
    <t>CH0024638212</t>
  </si>
  <si>
    <t>SCHN SW EQUITY</t>
  </si>
  <si>
    <t>B11WWH2</t>
  </si>
  <si>
    <t>1077</t>
  </si>
  <si>
    <t>CH0025238863</t>
  </si>
  <si>
    <t>KNIN SW EQUITY</t>
  </si>
  <si>
    <t>Kuehne + Nagel Inter</t>
  </si>
  <si>
    <t>B142S60</t>
  </si>
  <si>
    <t>1078</t>
  </si>
  <si>
    <t>CH0025751329</t>
  </si>
  <si>
    <t>LOGN SW EQUITY</t>
  </si>
  <si>
    <t>Logitech Internation</t>
  </si>
  <si>
    <t>B18ZRK2</t>
  </si>
  <si>
    <t>1079</t>
  </si>
  <si>
    <t>CH0030170408</t>
  </si>
  <si>
    <t>GEBN SW EQUITY</t>
  </si>
  <si>
    <t>Geberit AG</t>
  </si>
  <si>
    <t>B1WGG93</t>
  </si>
  <si>
    <t>1080</t>
  </si>
  <si>
    <t>CH0030486770</t>
  </si>
  <si>
    <t>DAE SW EQUITY</t>
  </si>
  <si>
    <t>DAETWYLER HOLDING AG</t>
  </si>
  <si>
    <t>B1Z4WD0</t>
  </si>
  <si>
    <t>1081</t>
  </si>
  <si>
    <t>CH0037851646</t>
  </si>
  <si>
    <t>NOBN VX EQUITY</t>
  </si>
  <si>
    <t>NOBEL BIOCARE HOLDIN</t>
  </si>
  <si>
    <t>1082</t>
  </si>
  <si>
    <t>CH0038388911</t>
  </si>
  <si>
    <t>SUN SW EQUITY</t>
  </si>
  <si>
    <t>SULZER AG-REG</t>
  </si>
  <si>
    <t>4854719</t>
  </si>
  <si>
    <t>1083</t>
  </si>
  <si>
    <t>1084</t>
  </si>
  <si>
    <t>CH0043238366</t>
  </si>
  <si>
    <t>ARYN VX EQUITY</t>
  </si>
  <si>
    <t>ARYZTA AG</t>
  </si>
  <si>
    <t>B39VJC9</t>
  </si>
  <si>
    <t>1085</t>
  </si>
  <si>
    <t>1086</t>
  </si>
  <si>
    <t>CH0048265513</t>
  </si>
  <si>
    <t>RIG US EQUITY</t>
  </si>
  <si>
    <t>Transocean Ltd</t>
  </si>
  <si>
    <t>B3KFWW1</t>
  </si>
  <si>
    <t>1087</t>
  </si>
  <si>
    <t>CH0102484968</t>
  </si>
  <si>
    <t>BAER SW EQUITY</t>
  </si>
  <si>
    <t>Julius Baer Group Lt</t>
  </si>
  <si>
    <t>B4R2R50</t>
  </si>
  <si>
    <t>1088</t>
  </si>
  <si>
    <t>CH0102993182</t>
  </si>
  <si>
    <t>TEL US EQUITY</t>
  </si>
  <si>
    <t>TE Connectivity Ltd</t>
  </si>
  <si>
    <t>B62B7C3</t>
  </si>
  <si>
    <t>1089</t>
  </si>
  <si>
    <t>CH0108503795</t>
  </si>
  <si>
    <t>MBTN SW EQUITY</t>
  </si>
  <si>
    <t>MEYER BURGER TECHNOL</t>
  </si>
  <si>
    <t>B5NC0D0</t>
  </si>
  <si>
    <t>1090</t>
  </si>
  <si>
    <t>CH0114405324</t>
  </si>
  <si>
    <t>GRMN US EQUITY</t>
  </si>
  <si>
    <t>Garmin Ltd</t>
  </si>
  <si>
    <t>B3Z5T14</t>
  </si>
  <si>
    <t>1091</t>
  </si>
  <si>
    <t>CH0126673539</t>
  </si>
  <si>
    <t>DKSH SW EQUITY</t>
  </si>
  <si>
    <t>DKSH HOLDING LTD</t>
  </si>
  <si>
    <t>B71QPM2</t>
  </si>
  <si>
    <t>1092</t>
  </si>
  <si>
    <t>CH0126881561</t>
  </si>
  <si>
    <t>SREN SW EQUITY</t>
  </si>
  <si>
    <t>Swiss Re AG</t>
  </si>
  <si>
    <t>B545MG5</t>
  </si>
  <si>
    <t>1093</t>
  </si>
  <si>
    <t>CH0130293662</t>
  </si>
  <si>
    <t>BKW SW EQUITY</t>
  </si>
  <si>
    <t>BKW AG</t>
  </si>
  <si>
    <t>B76D410</t>
  </si>
  <si>
    <t>1094</t>
  </si>
  <si>
    <t>CH0139101593</t>
  </si>
  <si>
    <t>ZGLD SW EQUITY</t>
  </si>
  <si>
    <t>ZKB Gold ETF</t>
  </si>
  <si>
    <t>B75JFC7</t>
  </si>
  <si>
    <t>1095</t>
  </si>
  <si>
    <t>CH0198251305</t>
  </si>
  <si>
    <t>CCH LN EQUITY</t>
  </si>
  <si>
    <t>Coca-Cola HBC AG</t>
  </si>
  <si>
    <t>B9895B7</t>
  </si>
  <si>
    <t>1096</t>
  </si>
  <si>
    <t>CH0210483332</t>
  </si>
  <si>
    <t>CFR SW EQUITY</t>
  </si>
  <si>
    <t>Cie Financiere Riche</t>
  </si>
  <si>
    <t>BCRWZ18</t>
  </si>
  <si>
    <t>1097</t>
  </si>
  <si>
    <t>CH0226274212</t>
  </si>
  <si>
    <t>SWUSAH SW EQUITY</t>
  </si>
  <si>
    <t>UBS ETF MSCI CH H US</t>
  </si>
  <si>
    <t>BFWH2G3</t>
  </si>
  <si>
    <t>1098</t>
  </si>
  <si>
    <t>CH0237935637</t>
  </si>
  <si>
    <t>CHDVD SW EQUITY</t>
  </si>
  <si>
    <t>iShares Swiss Divide</t>
  </si>
  <si>
    <t>BKM4H53</t>
  </si>
  <si>
    <t>1099</t>
  </si>
  <si>
    <t>CH0238627142</t>
  </si>
  <si>
    <t>BOSN SW EQUITY</t>
  </si>
  <si>
    <t>BOSSARD HOLDING AG-R</t>
  </si>
  <si>
    <t>BLNN0G8</t>
  </si>
  <si>
    <t>1100</t>
  </si>
  <si>
    <t>CH0244767585</t>
  </si>
  <si>
    <t>UBSG SW EQUITY</t>
  </si>
  <si>
    <t>UBS Group AG</t>
  </si>
  <si>
    <t>BRJL176</t>
  </si>
  <si>
    <t>1101</t>
  </si>
  <si>
    <t>CH0311864901</t>
  </si>
  <si>
    <t>VACN SW EQUITY</t>
  </si>
  <si>
    <t>VAT Group AG</t>
  </si>
  <si>
    <t>BYZWMR9</t>
  </si>
  <si>
    <t>1102</t>
  </si>
  <si>
    <t>CH0319416936</t>
  </si>
  <si>
    <t>FHZN SW EQUITY</t>
  </si>
  <si>
    <t>FLUGHAFEN ZURICH AG</t>
  </si>
  <si>
    <t>BYQ8481</t>
  </si>
  <si>
    <t>1103</t>
  </si>
  <si>
    <t>CH0329023102</t>
  </si>
  <si>
    <t>ACIU US EQUITY</t>
  </si>
  <si>
    <t>AC Immune SA</t>
  </si>
  <si>
    <t>BZC0D70</t>
  </si>
  <si>
    <t>1104</t>
  </si>
  <si>
    <t>CH0334081137</t>
  </si>
  <si>
    <t>CRSP US EQUITY</t>
  </si>
  <si>
    <t>CRISPR Therapeutics</t>
  </si>
  <si>
    <t>BDHF4K6</t>
  </si>
  <si>
    <t>1105</t>
  </si>
  <si>
    <t>CH0364749348</t>
  </si>
  <si>
    <t>VIFN SW EQUITY</t>
  </si>
  <si>
    <t>Vifor Pharma AG</t>
  </si>
  <si>
    <t>BZ12TW4</t>
  </si>
  <si>
    <t>1106</t>
  </si>
  <si>
    <t>CH0366349311</t>
  </si>
  <si>
    <t>CSGN1 SW EQUITY</t>
  </si>
  <si>
    <t>BYP78H6</t>
  </si>
  <si>
    <t>1107</t>
  </si>
  <si>
    <t>CH0418792922</t>
  </si>
  <si>
    <t>SIKA SW EQUITY</t>
  </si>
  <si>
    <t>BF2DSG3</t>
  </si>
  <si>
    <t>1108</t>
  </si>
  <si>
    <t>CH0432492467</t>
  </si>
  <si>
    <t>ALC SW EQUITY</t>
  </si>
  <si>
    <t>Alcon Inc</t>
  </si>
  <si>
    <t>BJT1GR5</t>
  </si>
  <si>
    <t>1109</t>
  </si>
  <si>
    <t>ALC US EQUITY</t>
  </si>
  <si>
    <t>BJXBP41</t>
  </si>
  <si>
    <t>1110</t>
  </si>
  <si>
    <t>CH0531751755</t>
  </si>
  <si>
    <t>Banque Cantonale Vau</t>
  </si>
  <si>
    <t>BMFY8R3</t>
  </si>
  <si>
    <t>1111</t>
  </si>
  <si>
    <t>CL0000000100</t>
  </si>
  <si>
    <t>CENCOSUD CI EQUITY</t>
  </si>
  <si>
    <t>CENCOSUD SA</t>
  </si>
  <si>
    <t>B00R3L2</t>
  </si>
  <si>
    <t>CLP</t>
  </si>
  <si>
    <t>CHI</t>
  </si>
  <si>
    <t>XSGO</t>
  </si>
  <si>
    <t>1112</t>
  </si>
  <si>
    <t>CL0000001314</t>
  </si>
  <si>
    <t>CMPC CC EQUITY</t>
  </si>
  <si>
    <t>EMPRESAS CMPC SA</t>
  </si>
  <si>
    <t>2196015</t>
  </si>
  <si>
    <t>1113</t>
  </si>
  <si>
    <t>CL0000001934</t>
  </si>
  <si>
    <t>SONDA CI EQUITY</t>
  </si>
  <si>
    <t>Sonda SA</t>
  </si>
  <si>
    <t>B1GBXT3</t>
  </si>
  <si>
    <t>1114</t>
  </si>
  <si>
    <t>CL0001880955</t>
  </si>
  <si>
    <t>AESGENER CI EQUITY</t>
  </si>
  <si>
    <t>AES Gener SA</t>
  </si>
  <si>
    <t>B83J214</t>
  </si>
  <si>
    <t>1115</t>
  </si>
  <si>
    <t>CLP0939W1081</t>
  </si>
  <si>
    <t>CHILE CI EQUITY</t>
  </si>
  <si>
    <t>Banco de Chile</t>
  </si>
  <si>
    <t>2100845</t>
  </si>
  <si>
    <t>1116</t>
  </si>
  <si>
    <t>CLP321331116</t>
  </si>
  <si>
    <t>BCI CI EQUITY</t>
  </si>
  <si>
    <t>Banco de Credito e I</t>
  </si>
  <si>
    <t>2069355</t>
  </si>
  <si>
    <t>1117</t>
  </si>
  <si>
    <t>CLP371151059</t>
  </si>
  <si>
    <t>ENTEL CI EQUITY</t>
  </si>
  <si>
    <t>Empresa Nacional de</t>
  </si>
  <si>
    <t>2297628</t>
  </si>
  <si>
    <t>1118</t>
  </si>
  <si>
    <t>CLP371861061</t>
  </si>
  <si>
    <t>ENELAM CI EQUITY</t>
  </si>
  <si>
    <t>Enel Americas SA</t>
  </si>
  <si>
    <t>2299453</t>
  </si>
  <si>
    <t>1119</t>
  </si>
  <si>
    <t>CLP3880F1085</t>
  </si>
  <si>
    <t>FALAB CI EQUITY</t>
  </si>
  <si>
    <t>SACI Falabella</t>
  </si>
  <si>
    <t>2771672</t>
  </si>
  <si>
    <t>1120</t>
  </si>
  <si>
    <t>CN0005815112</t>
  </si>
  <si>
    <t>600772 CH EQUITY</t>
  </si>
  <si>
    <t>PERFECT WORLD CO A</t>
  </si>
  <si>
    <t>B72TPR5</t>
  </si>
  <si>
    <t>1121</t>
  </si>
  <si>
    <t>CN000A0F65W9</t>
  </si>
  <si>
    <t>8390 HK EQUITY</t>
  </si>
  <si>
    <t>WUMART STORES INC-H</t>
  </si>
  <si>
    <t>1122</t>
  </si>
  <si>
    <t>CN000A0F65X7</t>
  </si>
  <si>
    <t>8277 HK EQUITY</t>
  </si>
  <si>
    <t>1123</t>
  </si>
  <si>
    <t>CNE000000016</t>
  </si>
  <si>
    <t>000516 CH EQUITY</t>
  </si>
  <si>
    <t>Xian International M</t>
  </si>
  <si>
    <t>6983934</t>
  </si>
  <si>
    <t>1124</t>
  </si>
  <si>
    <t>CNE000000024</t>
  </si>
  <si>
    <t>000501 CH EQUITY</t>
  </si>
  <si>
    <t>Wuhan Department Sto</t>
  </si>
  <si>
    <t>6984120</t>
  </si>
  <si>
    <t>1125</t>
  </si>
  <si>
    <t>CNE000000040</t>
  </si>
  <si>
    <t>000001 C2 EQUITY</t>
  </si>
  <si>
    <t>Ping An Bank Co Ltd</t>
  </si>
  <si>
    <t>BD5CPS4</t>
  </si>
  <si>
    <t>CNH</t>
  </si>
  <si>
    <t>XSEC</t>
  </si>
  <si>
    <t>1126</t>
  </si>
  <si>
    <t>000001 CH EQUITY</t>
  </si>
  <si>
    <t>6802006</t>
  </si>
  <si>
    <t>1127</t>
  </si>
  <si>
    <t>CNE000000073</t>
  </si>
  <si>
    <t>000656 C2 EQUITY</t>
  </si>
  <si>
    <t>Jinke Properties Gro</t>
  </si>
  <si>
    <t>BD5CKX4</t>
  </si>
  <si>
    <t>1128</t>
  </si>
  <si>
    <t>000656 CH EQUITY</t>
  </si>
  <si>
    <t>6188933</t>
  </si>
  <si>
    <t>1129</t>
  </si>
  <si>
    <t>CNE0000000B0</t>
  </si>
  <si>
    <t>000801 CH EQUITY</t>
  </si>
  <si>
    <t>Sichuan Jiuzhou Elec</t>
  </si>
  <si>
    <t>6115050</t>
  </si>
  <si>
    <t>1130</t>
  </si>
  <si>
    <t>CNE0000000D6</t>
  </si>
  <si>
    <t>000040 CH EQUITY</t>
  </si>
  <si>
    <t>Tunghsu Azure Renewa</t>
  </si>
  <si>
    <t>6765789</t>
  </si>
  <si>
    <t>1131</t>
  </si>
  <si>
    <t>CNE0000000F1</t>
  </si>
  <si>
    <t>000049 CH EQUITY</t>
  </si>
  <si>
    <t>Shenzhen Desay Battery Technology Co</t>
  </si>
  <si>
    <t>1132</t>
  </si>
  <si>
    <t>CNE0000000K1</t>
  </si>
  <si>
    <t>000591 CH EQUITY</t>
  </si>
  <si>
    <t>CECEP Solar Energy C</t>
  </si>
  <si>
    <t>6192893</t>
  </si>
  <si>
    <t>1133</t>
  </si>
  <si>
    <t>CNE0000000L9</t>
  </si>
  <si>
    <t>000810 CH EQUITY</t>
  </si>
  <si>
    <t>Skyworth Digital Co</t>
  </si>
  <si>
    <t>6145604</t>
  </si>
  <si>
    <t>1134</t>
  </si>
  <si>
    <t>CNE0000000S4</t>
  </si>
  <si>
    <t>000811 CH EQUITY</t>
  </si>
  <si>
    <t>YANTAI MOON CO LTD</t>
  </si>
  <si>
    <t>6117476</t>
  </si>
  <si>
    <t>1135</t>
  </si>
  <si>
    <t>CNE0000000T2</t>
  </si>
  <si>
    <t>000002 C2 EQUITY</t>
  </si>
  <si>
    <t>China Vanke Co Ltd</t>
  </si>
  <si>
    <t>BD5CPW8</t>
  </si>
  <si>
    <t>1136</t>
  </si>
  <si>
    <t>000002 CH EQUITY</t>
  </si>
  <si>
    <t>6803708</t>
  </si>
  <si>
    <t>1137</t>
  </si>
  <si>
    <t>CNE0000000V8</t>
  </si>
  <si>
    <t>000670 CH EQUITY</t>
  </si>
  <si>
    <t>INFOTMIC CO LTD-A</t>
  </si>
  <si>
    <t>6445382</t>
  </si>
  <si>
    <t>1138</t>
  </si>
  <si>
    <t>CNE0000000X4</t>
  </si>
  <si>
    <t>000719 CH EQUITY</t>
  </si>
  <si>
    <t>Central China Land Media Co Ltd</t>
  </si>
  <si>
    <t>1139</t>
  </si>
  <si>
    <t>CNE0000000Y2</t>
  </si>
  <si>
    <t>000004 CH EQUITY</t>
  </si>
  <si>
    <t>SHENZHEN CAU TECH</t>
  </si>
  <si>
    <t>6803087</t>
  </si>
  <si>
    <t>1140</t>
  </si>
  <si>
    <t>CNE0000000Z9</t>
  </si>
  <si>
    <t>000809 CH EQUITY</t>
  </si>
  <si>
    <t>Tieling Newcity Investment Holding Ltd</t>
  </si>
  <si>
    <t>1141</t>
  </si>
  <si>
    <t>CNE000000107</t>
  </si>
  <si>
    <t>001696 CH EQUITY</t>
  </si>
  <si>
    <t>Chongqing Zongshen P</t>
  </si>
  <si>
    <t>6199849</t>
  </si>
  <si>
    <t>1142</t>
  </si>
  <si>
    <t>CNE000000115</t>
  </si>
  <si>
    <t>000511 CH EQUITY</t>
  </si>
  <si>
    <t>INGENIOUS ENE-CARBON</t>
  </si>
  <si>
    <t>6810054</t>
  </si>
  <si>
    <t>1143</t>
  </si>
  <si>
    <t>CNE000000123</t>
  </si>
  <si>
    <t>000046 CH EQUITY</t>
  </si>
  <si>
    <t>Oceanwide Holdings C</t>
  </si>
  <si>
    <t>6781365</t>
  </si>
  <si>
    <t>1144</t>
  </si>
  <si>
    <t>CNE000000164</t>
  </si>
  <si>
    <t>000006 CH EQUITY</t>
  </si>
  <si>
    <t>Shenzhen Zhenye Grou</t>
  </si>
  <si>
    <t>6803065</t>
  </si>
  <si>
    <t>1145</t>
  </si>
  <si>
    <t>CNE000000172</t>
  </si>
  <si>
    <t>000510 CH EQUITY</t>
  </si>
  <si>
    <t>Sichuan Jinlu Group Co Ltd</t>
  </si>
  <si>
    <t>1146</t>
  </si>
  <si>
    <t>CNE000000180</t>
  </si>
  <si>
    <t>000759 CH EQUITY</t>
  </si>
  <si>
    <t>Zhongbai holdings gr</t>
  </si>
  <si>
    <t>6982050</t>
  </si>
  <si>
    <t>1147</t>
  </si>
  <si>
    <t>CNE000000198</t>
  </si>
  <si>
    <t>000519 CH EQUITY</t>
  </si>
  <si>
    <t>North Industries Gro</t>
  </si>
  <si>
    <t>6193261</t>
  </si>
  <si>
    <t>1148</t>
  </si>
  <si>
    <t>CNE0000001B8</t>
  </si>
  <si>
    <t>000667 CH EQUITY</t>
  </si>
  <si>
    <t>Myhome Real Estate D</t>
  </si>
  <si>
    <t>6109741</t>
  </si>
  <si>
    <t>1149</t>
  </si>
  <si>
    <t>CNE0000001C6</t>
  </si>
  <si>
    <t>000008 CH EQUITY</t>
  </si>
  <si>
    <t>China High Speed Rai</t>
  </si>
  <si>
    <t>6478957</t>
  </si>
  <si>
    <t>1150</t>
  </si>
  <si>
    <t>CNE0000001D4</t>
  </si>
  <si>
    <t>000651 C2 EQUITY</t>
  </si>
  <si>
    <t>Gree Electric Applia</t>
  </si>
  <si>
    <t>BD5CPN9</t>
  </si>
  <si>
    <t>1151</t>
  </si>
  <si>
    <t>000651 CH EQUITY</t>
  </si>
  <si>
    <t>6990257</t>
  </si>
  <si>
    <t>1152</t>
  </si>
  <si>
    <t>CNE0000001J1</t>
  </si>
  <si>
    <t>000703 CH EQUITY</t>
  </si>
  <si>
    <t>Hengyi Petrochemical</t>
  </si>
  <si>
    <t>6005515</t>
  </si>
  <si>
    <t>1153</t>
  </si>
  <si>
    <t>CNE0000001K9</t>
  </si>
  <si>
    <t>000587 CH EQUITY</t>
  </si>
  <si>
    <t>Jinzhou Cihang Group</t>
  </si>
  <si>
    <t>6419837</t>
  </si>
  <si>
    <t>1154</t>
  </si>
  <si>
    <t>CNE0000001R4</t>
  </si>
  <si>
    <t>000693 CH EQUITY</t>
  </si>
  <si>
    <t>Chengdu Huaze Cobalt &amp; Nickel Material C</t>
  </si>
  <si>
    <t>1155</t>
  </si>
  <si>
    <t>CNE0000001S2</t>
  </si>
  <si>
    <t>600601 CH EQUITY</t>
  </si>
  <si>
    <t>Founder Technology G</t>
  </si>
  <si>
    <t>6802880</t>
  </si>
  <si>
    <t>1156</t>
  </si>
  <si>
    <t>CNE0000001V6</t>
  </si>
  <si>
    <t>600651 CH EQUITY</t>
  </si>
  <si>
    <t>Shanghai Feilo Acous</t>
  </si>
  <si>
    <t>6772143</t>
  </si>
  <si>
    <t>1157</t>
  </si>
  <si>
    <t>CNE0000001W4</t>
  </si>
  <si>
    <t>600652 CH EQUITY</t>
  </si>
  <si>
    <t>Shanghai U9 Game Co</t>
  </si>
  <si>
    <t>6799818</t>
  </si>
  <si>
    <t>1158</t>
  </si>
  <si>
    <t>CNE0000001X2</t>
  </si>
  <si>
    <t>600653 CH EQUITY</t>
  </si>
  <si>
    <t>Shanghai Shenhua Hol</t>
  </si>
  <si>
    <t>6799636</t>
  </si>
  <si>
    <t>1159</t>
  </si>
  <si>
    <t>CNE0000001Y0</t>
  </si>
  <si>
    <t>600654 CH EQUITY</t>
  </si>
  <si>
    <t>China Security &amp; Fir</t>
  </si>
  <si>
    <t>6712257</t>
  </si>
  <si>
    <t>1160</t>
  </si>
  <si>
    <t>CNE000000206</t>
  </si>
  <si>
    <t>000671 CH EQUITY</t>
  </si>
  <si>
    <t>Yango Group Co Ltd</t>
  </si>
  <si>
    <t>6354574</t>
  </si>
  <si>
    <t>1161</t>
  </si>
  <si>
    <t>CNE000000222</t>
  </si>
  <si>
    <t>000009 CH EQUITY</t>
  </si>
  <si>
    <t>China Baoan Group Co</t>
  </si>
  <si>
    <t>6803098</t>
  </si>
  <si>
    <t>1162</t>
  </si>
  <si>
    <t>CNE000000230</t>
  </si>
  <si>
    <t>600660 C1 EQUITY</t>
  </si>
  <si>
    <t>FUYAO GLASS INDUSTRY</t>
  </si>
  <si>
    <t>BP3R6K4</t>
  </si>
  <si>
    <t>XSSC</t>
  </si>
  <si>
    <t>1163</t>
  </si>
  <si>
    <t>600660 CH EQUITY</t>
  </si>
  <si>
    <t>Fuyao Glass Industry</t>
  </si>
  <si>
    <t>6353537</t>
  </si>
  <si>
    <t>1164</t>
  </si>
  <si>
    <t>CNE000000255</t>
  </si>
  <si>
    <t>000503 CH EQUITY</t>
  </si>
  <si>
    <t>China Reform Health</t>
  </si>
  <si>
    <t>6803106</t>
  </si>
  <si>
    <t>1165</t>
  </si>
  <si>
    <t>CNE000000271</t>
  </si>
  <si>
    <t>000537 CH EQUITY</t>
  </si>
  <si>
    <t>Tianjin Guangyu Deve</t>
  </si>
  <si>
    <t>6902605</t>
  </si>
  <si>
    <t>1166</t>
  </si>
  <si>
    <t>CNE0000002D2</t>
  </si>
  <si>
    <t>000536 CH EQUITY</t>
  </si>
  <si>
    <t>CPT TECHNOLOGY GROUP</t>
  </si>
  <si>
    <t>6581736</t>
  </si>
  <si>
    <t>1167</t>
  </si>
  <si>
    <t>CNE0000002G5</t>
  </si>
  <si>
    <t>000581 C2 EQUITY</t>
  </si>
  <si>
    <t>Weifu High-Technolog</t>
  </si>
  <si>
    <t>BD5CJP9</t>
  </si>
  <si>
    <t>1168</t>
  </si>
  <si>
    <t>000581 CH EQUITY</t>
  </si>
  <si>
    <t>6129255</t>
  </si>
  <si>
    <t>1169</t>
  </si>
  <si>
    <t>CNE0000002J9</t>
  </si>
  <si>
    <t>000727 CH EQUITY</t>
  </si>
  <si>
    <t>Nanjing Huadong Elec</t>
  </si>
  <si>
    <t>6002925</t>
  </si>
  <si>
    <t>1170</t>
  </si>
  <si>
    <t>CNE0000002L5</t>
  </si>
  <si>
    <t>000793 CH EQUITY</t>
  </si>
  <si>
    <t>Huawen Media Group</t>
  </si>
  <si>
    <t>6016960</t>
  </si>
  <si>
    <t>1171</t>
  </si>
  <si>
    <t>CNE0000002M3</t>
  </si>
  <si>
    <t>200012 CH EQUITY</t>
  </si>
  <si>
    <t>CSG HOLDING CO LTD -</t>
  </si>
  <si>
    <t>6196174</t>
  </si>
  <si>
    <t>1172</t>
  </si>
  <si>
    <t>CNE0000002R2</t>
  </si>
  <si>
    <t>000012 CH EQUITY</t>
  </si>
  <si>
    <t>CSG Holding Co Ltd</t>
  </si>
  <si>
    <t>6192042</t>
  </si>
  <si>
    <t>1173</t>
  </si>
  <si>
    <t>CNE0000002T8</t>
  </si>
  <si>
    <t>000016 CH EQUITY</t>
  </si>
  <si>
    <t>Konka Group Co Ltd</t>
  </si>
  <si>
    <t>6807830</t>
  </si>
  <si>
    <t>1174</t>
  </si>
  <si>
    <t>CNE0000002W2</t>
  </si>
  <si>
    <t>600662 CH EQUITY</t>
  </si>
  <si>
    <t>Shanghai Qiangsheng</t>
  </si>
  <si>
    <t>6817282</t>
  </si>
  <si>
    <t>1175</t>
  </si>
  <si>
    <t>CNE0000002Y8</t>
  </si>
  <si>
    <t>000513 CH EQUITY</t>
  </si>
  <si>
    <t>Livzon Pharmaceutica</t>
  </si>
  <si>
    <t>6997139</t>
  </si>
  <si>
    <t>1176</t>
  </si>
  <si>
    <t>CNE0000002Z5</t>
  </si>
  <si>
    <t>000525 CH EQUITY</t>
  </si>
  <si>
    <t>Nanjing Redsun Co Ltd</t>
  </si>
  <si>
    <t>1177</t>
  </si>
  <si>
    <t>CNE000000362</t>
  </si>
  <si>
    <t>600604 CH EQUITY</t>
  </si>
  <si>
    <t>Shanghai Shibei Hi-T</t>
  </si>
  <si>
    <t>6803162</t>
  </si>
  <si>
    <t>1178</t>
  </si>
  <si>
    <t>CNE000000388</t>
  </si>
  <si>
    <t>600606 C1 EQUITY</t>
  </si>
  <si>
    <t>Greenland Holdings C</t>
  </si>
  <si>
    <t>BZ3F5X4</t>
  </si>
  <si>
    <t>1179</t>
  </si>
  <si>
    <t>600606 CH EQUITY</t>
  </si>
  <si>
    <t>6802943</t>
  </si>
  <si>
    <t>1180</t>
  </si>
  <si>
    <t>CNE0000003F5</t>
  </si>
  <si>
    <t>000688 CH EQUITY</t>
  </si>
  <si>
    <t>Guocheng Mining Co L</t>
  </si>
  <si>
    <t>6355566</t>
  </si>
  <si>
    <t>1181</t>
  </si>
  <si>
    <t>CNE0000003P4</t>
  </si>
  <si>
    <t>600816 C1 EQUITY</t>
  </si>
  <si>
    <t>ANXIN TRUST CO LTD-A</t>
  </si>
  <si>
    <t>BP3RD58</t>
  </si>
  <si>
    <t>1182</t>
  </si>
  <si>
    <t>600816 CH EQUITY</t>
  </si>
  <si>
    <t>Anxin Trust Co Ltd</t>
  </si>
  <si>
    <t>6044585</t>
  </si>
  <si>
    <t>1183</t>
  </si>
  <si>
    <t>CNE0000003S8</t>
  </si>
  <si>
    <t>600666 CH EQUITY</t>
  </si>
  <si>
    <t>Aurora Optoelectroni</t>
  </si>
  <si>
    <t>6784007</t>
  </si>
  <si>
    <t>1184</t>
  </si>
  <si>
    <t>CNE0000003V2</t>
  </si>
  <si>
    <t>000558 CH EQUITY</t>
  </si>
  <si>
    <t>Lander Sports Develo</t>
  </si>
  <si>
    <t>6330314</t>
  </si>
  <si>
    <t>1185</t>
  </si>
  <si>
    <t>CNE0000003Z3</t>
  </si>
  <si>
    <t>600634 CH EQUITY</t>
  </si>
  <si>
    <t>Shanghai Fukong Inte</t>
  </si>
  <si>
    <t>6770352</t>
  </si>
  <si>
    <t>1186</t>
  </si>
  <si>
    <t>CNE000000404</t>
  </si>
  <si>
    <t>600639 CH EQUITY</t>
  </si>
  <si>
    <t>Shanghai Jinqiao Exp</t>
  </si>
  <si>
    <t>6802749</t>
  </si>
  <si>
    <t>1187</t>
  </si>
  <si>
    <t>CNE000000438</t>
  </si>
  <si>
    <t>600648 CH EQUITY</t>
  </si>
  <si>
    <t>Shanghai Waigaoqiao</t>
  </si>
  <si>
    <t>6806611</t>
  </si>
  <si>
    <t>1188</t>
  </si>
  <si>
    <t>CNE000000479</t>
  </si>
  <si>
    <t>600686 CH EQUITY</t>
  </si>
  <si>
    <t>Xiamen King Long Mot</t>
  </si>
  <si>
    <t>6984357</t>
  </si>
  <si>
    <t>1189</t>
  </si>
  <si>
    <t>CNE000000487</t>
  </si>
  <si>
    <t>600687 CH EQUITY</t>
  </si>
  <si>
    <t>Gansu Gangtai Holdin</t>
  </si>
  <si>
    <t>6984346</t>
  </si>
  <si>
    <t>1190</t>
  </si>
  <si>
    <t>CNE0000004D8</t>
  </si>
  <si>
    <t>000506 CH EQUITY</t>
  </si>
  <si>
    <t>Zhongrun Resources Investment Corp</t>
  </si>
  <si>
    <t>1191</t>
  </si>
  <si>
    <t>CNE0000004F3</t>
  </si>
  <si>
    <t>000563 CH EQUITY</t>
  </si>
  <si>
    <t>Shaanxi Internationa</t>
  </si>
  <si>
    <t>6780287</t>
  </si>
  <si>
    <t>1192</t>
  </si>
  <si>
    <t>CNE0000004H9</t>
  </si>
  <si>
    <t>000686 CH EQUITY</t>
  </si>
  <si>
    <t>Northeast Securities</t>
  </si>
  <si>
    <t>6504476</t>
  </si>
  <si>
    <t>1193</t>
  </si>
  <si>
    <t>CNE0000004M9</t>
  </si>
  <si>
    <t>600650 CH EQUITY</t>
  </si>
  <si>
    <t>Shanghai Jinjiang In</t>
  </si>
  <si>
    <t>6800118</t>
  </si>
  <si>
    <t>1194</t>
  </si>
  <si>
    <t>CNE0000004P2</t>
  </si>
  <si>
    <t>600807 CH EQUITY</t>
  </si>
  <si>
    <t>Shandong Tyan Home C</t>
  </si>
  <si>
    <t>6485184</t>
  </si>
  <si>
    <t>1195</t>
  </si>
  <si>
    <t>CNE0000004Q0</t>
  </si>
  <si>
    <t>000672 CH EQUITY</t>
  </si>
  <si>
    <t>Gansu Shangfeng Ceme</t>
  </si>
  <si>
    <t>6073738</t>
  </si>
  <si>
    <t>1196</t>
  </si>
  <si>
    <t>CNE0000004V0</t>
  </si>
  <si>
    <t>000553 CH EQUITY</t>
  </si>
  <si>
    <t>ADAMA Ltd</t>
  </si>
  <si>
    <t>6434250</t>
  </si>
  <si>
    <t>1197</t>
  </si>
  <si>
    <t>CNE0000004W8</t>
  </si>
  <si>
    <t>000566 CH EQUITY</t>
  </si>
  <si>
    <t>Hainan Haiyao Co Ltd</t>
  </si>
  <si>
    <t>6425113</t>
  </si>
  <si>
    <t>1198</t>
  </si>
  <si>
    <t>CNE0000004X6</t>
  </si>
  <si>
    <t>000751 CH EQUITY</t>
  </si>
  <si>
    <t>Huludao Zinc Industr</t>
  </si>
  <si>
    <t>6108812</t>
  </si>
  <si>
    <t>1199</t>
  </si>
  <si>
    <t>CNE0000004Y4</t>
  </si>
  <si>
    <t>600636 CH EQUITY</t>
  </si>
  <si>
    <t>Shanghai 3F New Materials Co</t>
  </si>
  <si>
    <t>1200</t>
  </si>
  <si>
    <t>CNE0000004Z1</t>
  </si>
  <si>
    <t>600637 C1 EQUITY</t>
  </si>
  <si>
    <t>Shanghai Oriental Pe</t>
  </si>
  <si>
    <t>BP3R3X6</t>
  </si>
  <si>
    <t>1201</t>
  </si>
  <si>
    <t>600637 CH EQUITY</t>
  </si>
  <si>
    <t>Oriental Pearl Group</t>
  </si>
  <si>
    <t>6801382</t>
  </si>
  <si>
    <t>1202</t>
  </si>
  <si>
    <t>CNE000000511</t>
  </si>
  <si>
    <t>600611 CH EQUITY</t>
  </si>
  <si>
    <t>Dazhong Transportati</t>
  </si>
  <si>
    <t>6803292</t>
  </si>
  <si>
    <t>1203</t>
  </si>
  <si>
    <t>CNE000000529</t>
  </si>
  <si>
    <t>000630 C2 EQUITY</t>
  </si>
  <si>
    <t>Tongling Nonferrous</t>
  </si>
  <si>
    <t>BD5CMD8</t>
  </si>
  <si>
    <t>1204</t>
  </si>
  <si>
    <t>000630 CH EQUITY</t>
  </si>
  <si>
    <t>6040550</t>
  </si>
  <si>
    <t>1205</t>
  </si>
  <si>
    <t>CNE000000537</t>
  </si>
  <si>
    <t>600612 C1 EQUITY</t>
  </si>
  <si>
    <t>LAO FENG XIANG CO LT</t>
  </si>
  <si>
    <t>BP3RCP1</t>
  </si>
  <si>
    <t>1206</t>
  </si>
  <si>
    <t>600612 CH EQUITY</t>
  </si>
  <si>
    <t>Lao Feng Xiang Co Lt</t>
  </si>
  <si>
    <t>6191975</t>
  </si>
  <si>
    <t>1207</t>
  </si>
  <si>
    <t>CNE000000545</t>
  </si>
  <si>
    <t>600645 CH EQUITY</t>
  </si>
  <si>
    <t>Zhongyuan Union Cell</t>
  </si>
  <si>
    <t>6802642</t>
  </si>
  <si>
    <t>1208</t>
  </si>
  <si>
    <t>CNE000000552</t>
  </si>
  <si>
    <t>600614 CH EQUITY</t>
  </si>
  <si>
    <t>Pengqi Technology De</t>
  </si>
  <si>
    <t>6802716</t>
  </si>
  <si>
    <t>1209</t>
  </si>
  <si>
    <t>CNE000000578</t>
  </si>
  <si>
    <t>000413 C2 EQUITY</t>
  </si>
  <si>
    <t>Dongxu Optoelectroni</t>
  </si>
  <si>
    <t>BD5CKN4</t>
  </si>
  <si>
    <t>1210</t>
  </si>
  <si>
    <t>000413 CH EQUITY</t>
  </si>
  <si>
    <t>Tunghsu Optoelectron</t>
  </si>
  <si>
    <t>6795065</t>
  </si>
  <si>
    <t>1211</t>
  </si>
  <si>
    <t>CNE000000594</t>
  </si>
  <si>
    <t>600655 C1 EQUITY</t>
  </si>
  <si>
    <t>SHANGHAI YUYUAN TOUR</t>
  </si>
  <si>
    <t>BP3R8V9</t>
  </si>
  <si>
    <t>1212</t>
  </si>
  <si>
    <t>600655 CH EQUITY</t>
  </si>
  <si>
    <t>Shanghai Yuyuan Tour</t>
  </si>
  <si>
    <t>6802891</t>
  </si>
  <si>
    <t>1213</t>
  </si>
  <si>
    <t>CNE0000005D5</t>
  </si>
  <si>
    <t>000652 CH EQUITY</t>
  </si>
  <si>
    <t>Tianjin Teda Co Ltd</t>
  </si>
  <si>
    <t>6856757</t>
  </si>
  <si>
    <t>1214</t>
  </si>
  <si>
    <t>CNE0000005G8</t>
  </si>
  <si>
    <t>600616 CH EQUITY</t>
  </si>
  <si>
    <t>Shanghai Jinfeng Wine Co Ltd</t>
  </si>
  <si>
    <t>1215</t>
  </si>
  <si>
    <t>CNE0000005J2</t>
  </si>
  <si>
    <t>000723 CH EQUITY</t>
  </si>
  <si>
    <t>Shanxi Meijin Energy</t>
  </si>
  <si>
    <t>6003940</t>
  </si>
  <si>
    <t>1216</t>
  </si>
  <si>
    <t>CNE0000005N4</t>
  </si>
  <si>
    <t>600640 CH EQUITY</t>
  </si>
  <si>
    <t>Besttone Holdings Co</t>
  </si>
  <si>
    <t>6817107</t>
  </si>
  <si>
    <t>1217</t>
  </si>
  <si>
    <t>CNE0000005Q7</t>
  </si>
  <si>
    <t>600642 C1 EQUITY</t>
  </si>
  <si>
    <t>Shenergy Co Ltd</t>
  </si>
  <si>
    <t>BP3R5V8</t>
  </si>
  <si>
    <t>1218</t>
  </si>
  <si>
    <t>600642 CH EQUITY</t>
  </si>
  <si>
    <t>6817958</t>
  </si>
  <si>
    <t>1219</t>
  </si>
  <si>
    <t>CNE0000005R5</t>
  </si>
  <si>
    <t>600649 CH EQUITY</t>
  </si>
  <si>
    <t>Shanghai SMI Holding</t>
  </si>
  <si>
    <t>6817367</t>
  </si>
  <si>
    <t>1220</t>
  </si>
  <si>
    <t>CNE0000005W5</t>
  </si>
  <si>
    <t>000732 CH EQUITY</t>
  </si>
  <si>
    <t>Tahoe Group Co Ltd</t>
  </si>
  <si>
    <t>6009380</t>
  </si>
  <si>
    <t>1221</t>
  </si>
  <si>
    <t>CNE0000005Z8</t>
  </si>
  <si>
    <t>600618 CH EQUITY</t>
  </si>
  <si>
    <t>Shanghai Chlor-Alkali Chemical Co Ltd</t>
  </si>
  <si>
    <t>1222</t>
  </si>
  <si>
    <t>CNE000000636</t>
  </si>
  <si>
    <t>000560 CH EQUITY</t>
  </si>
  <si>
    <t>5I5J Holding Group C</t>
  </si>
  <si>
    <t>6503031</t>
  </si>
  <si>
    <t>1223</t>
  </si>
  <si>
    <t>CNE000000644</t>
  </si>
  <si>
    <t>000039 CH EQUITY</t>
  </si>
  <si>
    <t>China International</t>
  </si>
  <si>
    <t>6191340</t>
  </si>
  <si>
    <t>1224</t>
  </si>
  <si>
    <t>CNE000000693</t>
  </si>
  <si>
    <t>000669 CH EQUITY</t>
  </si>
  <si>
    <t>PetroChina Jinhong Energy Investment Co</t>
  </si>
  <si>
    <t>1225</t>
  </si>
  <si>
    <t>CNE0000006B7</t>
  </si>
  <si>
    <t>000685 CH EQUITY</t>
  </si>
  <si>
    <t>Zhongshan Public Uti</t>
  </si>
  <si>
    <t>6344520</t>
  </si>
  <si>
    <t>1226</t>
  </si>
  <si>
    <t>CNE0000006D3</t>
  </si>
  <si>
    <t>600621 CH EQUITY</t>
  </si>
  <si>
    <t>Shanghai Chinafortun</t>
  </si>
  <si>
    <t>6802965</t>
  </si>
  <si>
    <t>1227</t>
  </si>
  <si>
    <t>CNE0000006F8</t>
  </si>
  <si>
    <t>600622 CH EQUITY</t>
  </si>
  <si>
    <t>Everbright Jiabao Co</t>
  </si>
  <si>
    <t>6802932</t>
  </si>
  <si>
    <t>1228</t>
  </si>
  <si>
    <t>CNE0000006J0</t>
  </si>
  <si>
    <t>000539 CH EQUITY</t>
  </si>
  <si>
    <t>GUANGDONG ELEC POWER</t>
  </si>
  <si>
    <t>6388551</t>
  </si>
  <si>
    <t>1229</t>
  </si>
  <si>
    <t>CNE0000006L6</t>
  </si>
  <si>
    <t>000572 CH EQUITY</t>
  </si>
  <si>
    <t>Haima Automobile Gro</t>
  </si>
  <si>
    <t>6425276</t>
  </si>
  <si>
    <t>1230</t>
  </si>
  <si>
    <t>CNE0000006N2</t>
  </si>
  <si>
    <t>000662 CH EQUITY</t>
  </si>
  <si>
    <t>Teamax Smart City Te</t>
  </si>
  <si>
    <t>6398646</t>
  </si>
  <si>
    <t>1231</t>
  </si>
  <si>
    <t>CNE0000006X1</t>
  </si>
  <si>
    <t>600628 CH EQUITY</t>
  </si>
  <si>
    <t>SHANGHAI NEW WORLD C</t>
  </si>
  <si>
    <t>6829544</t>
  </si>
  <si>
    <t>1232</t>
  </si>
  <si>
    <t>CNE0000006Y9</t>
  </si>
  <si>
    <t>000423 C2 EQUITY</t>
  </si>
  <si>
    <t>SHANDONG DONG-E E-JI</t>
  </si>
  <si>
    <t>BD5CM61</t>
  </si>
  <si>
    <t>1233</t>
  </si>
  <si>
    <t>000423 CH EQUITY</t>
  </si>
  <si>
    <t>Dong-E-E-Jiao Co Ltd</t>
  </si>
  <si>
    <t>6276719</t>
  </si>
  <si>
    <t>1234</t>
  </si>
  <si>
    <t>CNE000000719</t>
  </si>
  <si>
    <t>000623 CH EQUITY</t>
  </si>
  <si>
    <t>Jilin Aodong Pharmac</t>
  </si>
  <si>
    <t>6086297</t>
  </si>
  <si>
    <t>1235</t>
  </si>
  <si>
    <t>CNE000000735</t>
  </si>
  <si>
    <t>000766 CH EQUITY</t>
  </si>
  <si>
    <t>Tonghua Golden-Horse</t>
  </si>
  <si>
    <t>6893099</t>
  </si>
  <si>
    <t>1236</t>
  </si>
  <si>
    <t>CNE000000750</t>
  </si>
  <si>
    <t>000883 C2 EQUITY</t>
  </si>
  <si>
    <t>Hubei Energy Group C</t>
  </si>
  <si>
    <t>BD5CN57</t>
  </si>
  <si>
    <t>1237</t>
  </si>
  <si>
    <t>000883 CH EQUITY</t>
  </si>
  <si>
    <t>6112891</t>
  </si>
  <si>
    <t>1238</t>
  </si>
  <si>
    <t>CNE000000776</t>
  </si>
  <si>
    <t>000767 CH EQUITY</t>
  </si>
  <si>
    <t>Shanxi Zhangze Elect</t>
  </si>
  <si>
    <t>6000167</t>
  </si>
  <si>
    <t>1239</t>
  </si>
  <si>
    <t>CNE000000792</t>
  </si>
  <si>
    <t>600630 CH EQUITY</t>
  </si>
  <si>
    <t>Shanghai Dragon Corp</t>
  </si>
  <si>
    <t>6817022</t>
  </si>
  <si>
    <t>1240</t>
  </si>
  <si>
    <t>CNE0000007C3</t>
  </si>
  <si>
    <t>200022 CH EQUITY</t>
  </si>
  <si>
    <t>SHENZHEN CHIWAN WHAR</t>
  </si>
  <si>
    <t>6803441</t>
  </si>
  <si>
    <t>1241</t>
  </si>
  <si>
    <t>CNE0000007D1</t>
  </si>
  <si>
    <t>000615 CH EQUITY</t>
  </si>
  <si>
    <t>Kinghand Industrial</t>
  </si>
  <si>
    <t>6430098</t>
  </si>
  <si>
    <t>1242</t>
  </si>
  <si>
    <t>CNE0000007F6</t>
  </si>
  <si>
    <t>000400 CH EQUITY</t>
  </si>
  <si>
    <t>Xuji Electric Co Ltd</t>
  </si>
  <si>
    <t>6007685</t>
  </si>
  <si>
    <t>1243</t>
  </si>
  <si>
    <t>CNE0000007H2</t>
  </si>
  <si>
    <t>000629 CH EQUITY</t>
  </si>
  <si>
    <t>Pangang Group Vanadi</t>
  </si>
  <si>
    <t>6674669</t>
  </si>
  <si>
    <t>1244</t>
  </si>
  <si>
    <t>CNE0000007J8</t>
  </si>
  <si>
    <t>000661 CH EQUITY</t>
  </si>
  <si>
    <t>Changchun High &amp; New</t>
  </si>
  <si>
    <t>6195308</t>
  </si>
  <si>
    <t>1245</t>
  </si>
  <si>
    <t>CNE0000007N0</t>
  </si>
  <si>
    <t>000718 CH EQUITY</t>
  </si>
  <si>
    <t>Suning Universal Co</t>
  </si>
  <si>
    <t>6486228</t>
  </si>
  <si>
    <t>1246</t>
  </si>
  <si>
    <t>CNE0000007Q3</t>
  </si>
  <si>
    <t>000820 CH EQUITY</t>
  </si>
  <si>
    <t>Shenwu Energy Saving</t>
  </si>
  <si>
    <t>6115533</t>
  </si>
  <si>
    <t>1247</t>
  </si>
  <si>
    <t>CNE0000007R1</t>
  </si>
  <si>
    <t>000838 CH EQUITY</t>
  </si>
  <si>
    <t>CASIN Guoxing Proper</t>
  </si>
  <si>
    <t>6112136</t>
  </si>
  <si>
    <t>1248</t>
  </si>
  <si>
    <t>CNE0000007W1</t>
  </si>
  <si>
    <t>000928 CH EQUITY</t>
  </si>
  <si>
    <t>Sinosteel Engineerin</t>
  </si>
  <si>
    <t>6147592</t>
  </si>
  <si>
    <t>1249</t>
  </si>
  <si>
    <t>CNE0000007X9</t>
  </si>
  <si>
    <t>600633 C1 EQUITY</t>
  </si>
  <si>
    <t>ZHE JIANG DAILY MEDI</t>
  </si>
  <si>
    <t>BP3R6N7</t>
  </si>
  <si>
    <t>1250</t>
  </si>
  <si>
    <t>600633 CH EQUITY</t>
  </si>
  <si>
    <t>Zhejiang Daily Digit</t>
  </si>
  <si>
    <t>6817969</t>
  </si>
  <si>
    <t>1251</t>
  </si>
  <si>
    <t>CNE0000007Y7</t>
  </si>
  <si>
    <t>600635 CH EQUITY</t>
  </si>
  <si>
    <t>Shanghai Dazhong Pub</t>
  </si>
  <si>
    <t>6801490</t>
  </si>
  <si>
    <t>1252</t>
  </si>
  <si>
    <t>CNE000000800</t>
  </si>
  <si>
    <t>000697 CH EQUITY</t>
  </si>
  <si>
    <t>Ligeance Aerospace T</t>
  </si>
  <si>
    <t>6981262</t>
  </si>
  <si>
    <t>1253</t>
  </si>
  <si>
    <t>CNE000000826</t>
  </si>
  <si>
    <t>000612 CH EQUITY</t>
  </si>
  <si>
    <t>JIAOZUO WANFANG ALUM</t>
  </si>
  <si>
    <t>6504324</t>
  </si>
  <si>
    <t>1254</t>
  </si>
  <si>
    <t>CNE000000842</t>
  </si>
  <si>
    <t>000881 CH EQUITY</t>
  </si>
  <si>
    <t>CGN Nuclear Technolo</t>
  </si>
  <si>
    <t>6120300</t>
  </si>
  <si>
    <t>1255</t>
  </si>
  <si>
    <t>CNE000000859</t>
  </si>
  <si>
    <t>000780 CH EQUITY</t>
  </si>
  <si>
    <t>Inner Mongolia Pingzhuang Energy Co Ltd</t>
  </si>
  <si>
    <t>1256</t>
  </si>
  <si>
    <t>CNE0000008H0</t>
  </si>
  <si>
    <t>000616 CH EQUITY</t>
  </si>
  <si>
    <t>HNA Investment Group</t>
  </si>
  <si>
    <t>6268211</t>
  </si>
  <si>
    <t>1257</t>
  </si>
  <si>
    <t>CNE0000008J6</t>
  </si>
  <si>
    <t>000708 CH EQUITY</t>
  </si>
  <si>
    <t>Citic Pacific Specia</t>
  </si>
  <si>
    <t>6268363</t>
  </si>
  <si>
    <t>1258</t>
  </si>
  <si>
    <t>CNE0000008K4</t>
  </si>
  <si>
    <t>000750 CH EQUITY</t>
  </si>
  <si>
    <t>Sealand Securities C</t>
  </si>
  <si>
    <t>6011318</t>
  </si>
  <si>
    <t>1259</t>
  </si>
  <si>
    <t>CNE0000008L2</t>
  </si>
  <si>
    <t>000776 C2 EQUITY</t>
  </si>
  <si>
    <t>GF Securities Co Ltd</t>
  </si>
  <si>
    <t>BD5CQ36</t>
  </si>
  <si>
    <t>1260</t>
  </si>
  <si>
    <t>000776 CH EQUITY</t>
  </si>
  <si>
    <t>6107176</t>
  </si>
  <si>
    <t>1261</t>
  </si>
  <si>
    <t>CNE0000008M0</t>
  </si>
  <si>
    <t>000788 CH EQUITY</t>
  </si>
  <si>
    <t>PKU HEALTHCARE CORP</t>
  </si>
  <si>
    <t>6108823</t>
  </si>
  <si>
    <t>1262</t>
  </si>
  <si>
    <t>CNE0000008R9</t>
  </si>
  <si>
    <t>000062 CH EQUITY</t>
  </si>
  <si>
    <t>Shenzhen Huaqiang In</t>
  </si>
  <si>
    <t>6813387</t>
  </si>
  <si>
    <t>1263</t>
  </si>
  <si>
    <t>CNE0000008S7</t>
  </si>
  <si>
    <t>600643 CH EQUITY</t>
  </si>
  <si>
    <t>Shanghai AJ Group Co</t>
  </si>
  <si>
    <t>6817000</t>
  </si>
  <si>
    <t>1264</t>
  </si>
  <si>
    <t>CNE0000008V1</t>
  </si>
  <si>
    <t>000061 CH EQUITY</t>
  </si>
  <si>
    <t>Shenzhen Agricultura</t>
  </si>
  <si>
    <t>6798105</t>
  </si>
  <si>
    <t>1265</t>
  </si>
  <si>
    <t>CNE0000008W9</t>
  </si>
  <si>
    <t>000410 CH EQUITY</t>
  </si>
  <si>
    <t>Shenyang Machine Too</t>
  </si>
  <si>
    <t>6765831</t>
  </si>
  <si>
    <t>1266</t>
  </si>
  <si>
    <t>CNE0000008X7</t>
  </si>
  <si>
    <t>000538 CH EQUITY</t>
  </si>
  <si>
    <t>Yunnan Baiyao Group</t>
  </si>
  <si>
    <t>6984045</t>
  </si>
  <si>
    <t>1267</t>
  </si>
  <si>
    <t>CNE000000925</t>
  </si>
  <si>
    <t>000900 CH EQUITY</t>
  </si>
  <si>
    <t>Xiandai Investment Co Ltd</t>
  </si>
  <si>
    <t>1268</t>
  </si>
  <si>
    <t>CNE000000933</t>
  </si>
  <si>
    <t>000027 C2 EQUITY</t>
  </si>
  <si>
    <t>Shenzhen Energy Grou</t>
  </si>
  <si>
    <t>BD5CN68</t>
  </si>
  <si>
    <t>1269</t>
  </si>
  <si>
    <t>000027 CH EQUITY</t>
  </si>
  <si>
    <t>6780403</t>
  </si>
  <si>
    <t>1270</t>
  </si>
  <si>
    <t>CNE000000958</t>
  </si>
  <si>
    <t>000620 CH EQUITY</t>
  </si>
  <si>
    <t>Macrolink Culturalta</t>
  </si>
  <si>
    <t>6609371</t>
  </si>
  <si>
    <t>1271</t>
  </si>
  <si>
    <t>CNE000000966</t>
  </si>
  <si>
    <t>600657 CH EQUITY</t>
  </si>
  <si>
    <t>Cinda Real Estate Co Ltd</t>
  </si>
  <si>
    <t>1272</t>
  </si>
  <si>
    <t>CNE000000990</t>
  </si>
  <si>
    <t>000631 CH EQUITY</t>
  </si>
  <si>
    <t>Shunfa Hengye Corp</t>
  </si>
  <si>
    <t>1273</t>
  </si>
  <si>
    <t>CNE0000009B1</t>
  </si>
  <si>
    <t>000415 CH EQUITY</t>
  </si>
  <si>
    <t>Bohai Leasing Co Ltd</t>
  </si>
  <si>
    <t>6981068</t>
  </si>
  <si>
    <t>1274</t>
  </si>
  <si>
    <t>CNE0000009C9</t>
  </si>
  <si>
    <t>000422 CH EQUITY</t>
  </si>
  <si>
    <t>HUBEI YIHUA CHEMICAL</t>
  </si>
  <si>
    <t>6446954</t>
  </si>
  <si>
    <t>1275</t>
  </si>
  <si>
    <t>CNE0000009F2</t>
  </si>
  <si>
    <t>000592 CH EQUITY</t>
  </si>
  <si>
    <t>Zhongfu Straits Ping</t>
  </si>
  <si>
    <t>6356042</t>
  </si>
  <si>
    <t>1276</t>
  </si>
  <si>
    <t>CNE0000009G0</t>
  </si>
  <si>
    <t>000597 CH EQUITY</t>
  </si>
  <si>
    <t>NORTHEAST PHARMACEUT</t>
  </si>
  <si>
    <t>6620435</t>
  </si>
  <si>
    <t>1277</t>
  </si>
  <si>
    <t>CNE0000009H8</t>
  </si>
  <si>
    <t>000601 CH EQUITY</t>
  </si>
  <si>
    <t>Guangdong Shaoneng G</t>
  </si>
  <si>
    <t>6390374</t>
  </si>
  <si>
    <t>1278</t>
  </si>
  <si>
    <t>CNE0000009M8</t>
  </si>
  <si>
    <t>200028 CH EQUITY</t>
  </si>
  <si>
    <t>SHENZHEN ACCORD PHAR</t>
  </si>
  <si>
    <t>6803225</t>
  </si>
  <si>
    <t>1279</t>
  </si>
  <si>
    <t>CNE0000009N6</t>
  </si>
  <si>
    <t>000028 CH EQUITY</t>
  </si>
  <si>
    <t>China National Accor</t>
  </si>
  <si>
    <t>6803601</t>
  </si>
  <si>
    <t>1280</t>
  </si>
  <si>
    <t>CNE0000009R7</t>
  </si>
  <si>
    <t>000806 CH EQUITY</t>
  </si>
  <si>
    <t>Galaxy Biomedical In</t>
  </si>
  <si>
    <t>6105147</t>
  </si>
  <si>
    <t>1281</t>
  </si>
  <si>
    <t>CNE0000009S5</t>
  </si>
  <si>
    <t>600663 CH EQUITY</t>
  </si>
  <si>
    <t>Shanghai Lujiazui Fi</t>
  </si>
  <si>
    <t>6514475</t>
  </si>
  <si>
    <t>1282</t>
  </si>
  <si>
    <t>CNE0000009T3</t>
  </si>
  <si>
    <t>600664 CH EQUITY</t>
  </si>
  <si>
    <t>Harbin Pharmaceutica</t>
  </si>
  <si>
    <t>6409883</t>
  </si>
  <si>
    <t>1283</t>
  </si>
  <si>
    <t>CNE0000009Y3</t>
  </si>
  <si>
    <t>600600 CH EQUITY</t>
  </si>
  <si>
    <t>Tsingtao Brewery Co</t>
  </si>
  <si>
    <t>6902854</t>
  </si>
  <si>
    <t>1284</t>
  </si>
  <si>
    <t>CNE0000009Z0</t>
  </si>
  <si>
    <t>000030 CH EQUITY</t>
  </si>
  <si>
    <t>FAWER Automotive Parts Ltd Co</t>
  </si>
  <si>
    <t>1285</t>
  </si>
  <si>
    <t>CNE000000B00</t>
  </si>
  <si>
    <t>600667 CH EQUITY</t>
  </si>
  <si>
    <t>Wuxi Taiji Industry</t>
  </si>
  <si>
    <t>6874061</t>
  </si>
  <si>
    <t>1286</t>
  </si>
  <si>
    <t>CNE000000B42</t>
  </si>
  <si>
    <t>600675 CH EQUITY</t>
  </si>
  <si>
    <t>China Enterprise Co</t>
  </si>
  <si>
    <t>6191845</t>
  </si>
  <si>
    <t>1287</t>
  </si>
  <si>
    <t>CNE000000B59</t>
  </si>
  <si>
    <t>600676 CH EQUITY</t>
  </si>
  <si>
    <t>Shanghai Jiao Yun Co</t>
  </si>
  <si>
    <t>6853941</t>
  </si>
  <si>
    <t>1288</t>
  </si>
  <si>
    <t>CNE000000B75</t>
  </si>
  <si>
    <t>600818 CH EQUITY</t>
  </si>
  <si>
    <t>ZHONGLU CO LTD-A</t>
  </si>
  <si>
    <t>6802813</t>
  </si>
  <si>
    <t>1289</t>
  </si>
  <si>
    <t>CNE000000B83</t>
  </si>
  <si>
    <t>600820 C1 EQUITY</t>
  </si>
  <si>
    <t>Shanghai Tunnel Engi</t>
  </si>
  <si>
    <t>BP3R7J0</t>
  </si>
  <si>
    <t>1290</t>
  </si>
  <si>
    <t>600820 CH EQUITY</t>
  </si>
  <si>
    <t>6808639</t>
  </si>
  <si>
    <t>1291</t>
  </si>
  <si>
    <t>CNE000000B91</t>
  </si>
  <si>
    <t>600835 C1 EQUITY</t>
  </si>
  <si>
    <t>SHANGHAI MECHANICAL</t>
  </si>
  <si>
    <t>BP3R7Q7</t>
  </si>
  <si>
    <t>1292</t>
  </si>
  <si>
    <t>600835 CH EQUITY</t>
  </si>
  <si>
    <t>Shanghai Mechanical</t>
  </si>
  <si>
    <t>6785851</t>
  </si>
  <si>
    <t>1293</t>
  </si>
  <si>
    <t>CNE000000BB2</t>
  </si>
  <si>
    <t>600688 C1 EQUITY</t>
  </si>
  <si>
    <t>Sinopec Shanghai Pet</t>
  </si>
  <si>
    <t>BP3R596</t>
  </si>
  <si>
    <t>1294</t>
  </si>
  <si>
    <t>600688 CH EQUITY</t>
  </si>
  <si>
    <t>6802794</t>
  </si>
  <si>
    <t>1295</t>
  </si>
  <si>
    <t>CNE000000BJ5</t>
  </si>
  <si>
    <t>000031 CH EQUITY</t>
  </si>
  <si>
    <t>Grandjoy Holdings Gr</t>
  </si>
  <si>
    <t>6780447</t>
  </si>
  <si>
    <t>1296</t>
  </si>
  <si>
    <t>CNE000000BL1</t>
  </si>
  <si>
    <t>600673 CH EQUITY</t>
  </si>
  <si>
    <t>Guangdong HEC Techno</t>
  </si>
  <si>
    <t>6190079</t>
  </si>
  <si>
    <t>1297</t>
  </si>
  <si>
    <t>CNE000000BP2</t>
  </si>
  <si>
    <t>600685 CH EQUITY</t>
  </si>
  <si>
    <t>CSSC Offshore and Ma</t>
  </si>
  <si>
    <t>6393243</t>
  </si>
  <si>
    <t>1298</t>
  </si>
  <si>
    <t>CNE000000BQ0</t>
  </si>
  <si>
    <t>600674 C1 EQUITY</t>
  </si>
  <si>
    <t>Sichuan Chuantou Ene</t>
  </si>
  <si>
    <t>BP3R4Y4</t>
  </si>
  <si>
    <t>1299</t>
  </si>
  <si>
    <t>600674 CH EQUITY</t>
  </si>
  <si>
    <t>6313092</t>
  </si>
  <si>
    <t>1300</t>
  </si>
  <si>
    <t>CNE000000BT4</t>
  </si>
  <si>
    <t>000521 CH EQUITY</t>
  </si>
  <si>
    <t>Hefei Meiling Co Ltd</t>
  </si>
  <si>
    <t>6427034</t>
  </si>
  <si>
    <t>1301</t>
  </si>
  <si>
    <t>CNE000000BV0</t>
  </si>
  <si>
    <t>000417 CH EQUITY</t>
  </si>
  <si>
    <t>HEFEI DEPARTMENT STO</t>
  </si>
  <si>
    <t>6449072</t>
  </si>
  <si>
    <t>1302</t>
  </si>
  <si>
    <t>CNE000000BW8</t>
  </si>
  <si>
    <t>000681 CH EQUITY</t>
  </si>
  <si>
    <t>Visual China Group C</t>
  </si>
  <si>
    <t>6332291</t>
  </si>
  <si>
    <t>1303</t>
  </si>
  <si>
    <t>CNE000000BX6</t>
  </si>
  <si>
    <t>000826 CH EQUITY</t>
  </si>
  <si>
    <t>Tus Environmental Sc</t>
  </si>
  <si>
    <t>6101725</t>
  </si>
  <si>
    <t>1304</t>
  </si>
  <si>
    <t>CNE000000C17</t>
  </si>
  <si>
    <t>600826 C1 EQUITY</t>
  </si>
  <si>
    <t>Shanghai Lansheng Co</t>
  </si>
  <si>
    <t>BP3RDV4</t>
  </si>
  <si>
    <t>1305</t>
  </si>
  <si>
    <t>600826 CH EQUITY</t>
  </si>
  <si>
    <t>6799937</t>
  </si>
  <si>
    <t>1306</t>
  </si>
  <si>
    <t>CNE000000C25</t>
  </si>
  <si>
    <t>600836 CH EQUITY</t>
  </si>
  <si>
    <t>SHANGHAI JIELONG IND</t>
  </si>
  <si>
    <t>6783952</t>
  </si>
  <si>
    <t>1307</t>
  </si>
  <si>
    <t>CNE000000C58</t>
  </si>
  <si>
    <t>600844 CH EQUITY</t>
  </si>
  <si>
    <t>Danhua Chemical Technology Co Ltd</t>
  </si>
  <si>
    <t>1308</t>
  </si>
  <si>
    <t>CNE000000C66</t>
  </si>
  <si>
    <t>600845 CH EQUITY</t>
  </si>
  <si>
    <t>Shanghai Baosight So</t>
  </si>
  <si>
    <t>6802824</t>
  </si>
  <si>
    <t>1309</t>
  </si>
  <si>
    <t>CNE000000C74</t>
  </si>
  <si>
    <t>600848 CH EQUITY</t>
  </si>
  <si>
    <t>Shanghai Lingang Hol</t>
  </si>
  <si>
    <t>6798729</t>
  </si>
  <si>
    <t>1310</t>
  </si>
  <si>
    <t>CNE000000C82</t>
  </si>
  <si>
    <t>601607 C1 EQUITY</t>
  </si>
  <si>
    <t>Shanghai Pharmaceuti</t>
  </si>
  <si>
    <t>BP3R4Z5</t>
  </si>
  <si>
    <t>1311</t>
  </si>
  <si>
    <t>601607 CH EQUITY</t>
  </si>
  <si>
    <t>6783941</t>
  </si>
  <si>
    <t>1312</t>
  </si>
  <si>
    <t>CNE000000C90</t>
  </si>
  <si>
    <t>600825 CH EQUITY</t>
  </si>
  <si>
    <t>Shanghai Xinhua Medi</t>
  </si>
  <si>
    <t>6770437</t>
  </si>
  <si>
    <t>1313</t>
  </si>
  <si>
    <t>CNE000000CB0</t>
  </si>
  <si>
    <t>600827 CH EQUITY</t>
  </si>
  <si>
    <t>Shanghai Bailian Gro</t>
  </si>
  <si>
    <t>6817088</t>
  </si>
  <si>
    <t>1314</t>
  </si>
  <si>
    <t>CNE000000CF1</t>
  </si>
  <si>
    <t>600851 CH EQUITY</t>
  </si>
  <si>
    <t>Shanghai Haixin Grou</t>
  </si>
  <si>
    <t>6826404</t>
  </si>
  <si>
    <t>1315</t>
  </si>
  <si>
    <t>CNE000000CG9</t>
  </si>
  <si>
    <t>600690 C1 EQUITY</t>
  </si>
  <si>
    <t>Qingdao Haier Co Ltd</t>
  </si>
  <si>
    <t>BP3R3G9</t>
  </si>
  <si>
    <t>1316</t>
  </si>
  <si>
    <t>600690 CH EQUITY</t>
  </si>
  <si>
    <t>Haier Smart Home Co</t>
  </si>
  <si>
    <t>6716884</t>
  </si>
  <si>
    <t>1317</t>
  </si>
  <si>
    <t>CNE000000CH7</t>
  </si>
  <si>
    <t>600823 CH EQUITY</t>
  </si>
  <si>
    <t>Shanghai Shimao Co L</t>
  </si>
  <si>
    <t>6770459</t>
  </si>
  <si>
    <t>1318</t>
  </si>
  <si>
    <t>CNE000000CJ3</t>
  </si>
  <si>
    <t>600824 CH EQUITY</t>
  </si>
  <si>
    <t>SHANGHAI YIMIN COMME</t>
  </si>
  <si>
    <t>6818081</t>
  </si>
  <si>
    <t>1319</t>
  </si>
  <si>
    <t>CNE000000CK1</t>
  </si>
  <si>
    <t>600837 C1 EQUITY</t>
  </si>
  <si>
    <t>Haitong Securities C</t>
  </si>
  <si>
    <t>BP3R2S4</t>
  </si>
  <si>
    <t>1320</t>
  </si>
  <si>
    <t>600837 CH EQUITY</t>
  </si>
  <si>
    <t>6766555</t>
  </si>
  <si>
    <t>1321</t>
  </si>
  <si>
    <t>CNE000000CM7</t>
  </si>
  <si>
    <t>600850 CH EQUITY</t>
  </si>
  <si>
    <t>Shanghai East China Computer Co Ltd</t>
  </si>
  <si>
    <t>1322</t>
  </si>
  <si>
    <t>CNE000000CR6</t>
  </si>
  <si>
    <t>000735 CH EQUITY</t>
  </si>
  <si>
    <t>Luoniushan Co Ltd</t>
  </si>
  <si>
    <t>6000394</t>
  </si>
  <si>
    <t>1323</t>
  </si>
  <si>
    <t>CNE000000CV8</t>
  </si>
  <si>
    <t>000550 CH EQUITY</t>
  </si>
  <si>
    <t>Jiangling Motors Cor</t>
  </si>
  <si>
    <t>6475282</t>
  </si>
  <si>
    <t>1324</t>
  </si>
  <si>
    <t>CNE000000CX4</t>
  </si>
  <si>
    <t>600682 CH EQUITY</t>
  </si>
  <si>
    <t>Nanjing Xinjiekou De</t>
  </si>
  <si>
    <t>6621591</t>
  </si>
  <si>
    <t>1325</t>
  </si>
  <si>
    <t>CNE000000D16</t>
  </si>
  <si>
    <t>600812 CH EQUITY</t>
  </si>
  <si>
    <t>North China Pharmace</t>
  </si>
  <si>
    <t>6649805</t>
  </si>
  <si>
    <t>1326</t>
  </si>
  <si>
    <t>CNE000000D24</t>
  </si>
  <si>
    <t>000426 CH EQUITY</t>
  </si>
  <si>
    <t>Inner Mongolia Xingy</t>
  </si>
  <si>
    <t>6204260</t>
  </si>
  <si>
    <t>1327</t>
  </si>
  <si>
    <t>CNE000000D32</t>
  </si>
  <si>
    <t>000418 CH EQUITY</t>
  </si>
  <si>
    <t>Wuxi Little Swan Co</t>
  </si>
  <si>
    <t>6982511</t>
  </si>
  <si>
    <t>1328</t>
  </si>
  <si>
    <t>CNE000000D40</t>
  </si>
  <si>
    <t>000552 CH EQUITY</t>
  </si>
  <si>
    <t>Gansu Jingyuan Coal Industry and Electri</t>
  </si>
  <si>
    <t>1329</t>
  </si>
  <si>
    <t>CNE000000D65</t>
  </si>
  <si>
    <t>000607 CH EQUITY</t>
  </si>
  <si>
    <t>Zhejiang Huamei Hold</t>
  </si>
  <si>
    <t>6193658</t>
  </si>
  <si>
    <t>1330</t>
  </si>
  <si>
    <t>CNE000000DB8</t>
  </si>
  <si>
    <t>000528 CH EQUITY</t>
  </si>
  <si>
    <t>Guangxi Liugong Mach</t>
  </si>
  <si>
    <t>6389316</t>
  </si>
  <si>
    <t>1331</t>
  </si>
  <si>
    <t>CNE000000DC6</t>
  </si>
  <si>
    <t>600801 C1 EQUITY</t>
  </si>
  <si>
    <t>HUAXIN CEMENT CO LTD</t>
  </si>
  <si>
    <t>BP3RD36</t>
  </si>
  <si>
    <t>1332</t>
  </si>
  <si>
    <t>600801 CH EQUITY</t>
  </si>
  <si>
    <t>Huaxin Cement Co Ltd</t>
  </si>
  <si>
    <t>6417228</t>
  </si>
  <si>
    <t>1333</t>
  </si>
  <si>
    <t>CNE000000DD4</t>
  </si>
  <si>
    <t>600808 C1 EQUITY</t>
  </si>
  <si>
    <t>Maanshan Iron &amp; Stee</t>
  </si>
  <si>
    <t>BP3R9K5</t>
  </si>
  <si>
    <t>1334</t>
  </si>
  <si>
    <t>600808 CH EQUITY</t>
  </si>
  <si>
    <t>6550930</t>
  </si>
  <si>
    <t>1335</t>
  </si>
  <si>
    <t>CNE000000DF9</t>
  </si>
  <si>
    <t>000543 CH EQUITY</t>
  </si>
  <si>
    <t>An Hui Wenergy Co Lt</t>
  </si>
  <si>
    <t>6037756</t>
  </si>
  <si>
    <t>1336</t>
  </si>
  <si>
    <t>CNE000000DG7</t>
  </si>
  <si>
    <t>600803 CH EQUITY</t>
  </si>
  <si>
    <t>ENN Ecological Holdi</t>
  </si>
  <si>
    <t>6445467</t>
  </si>
  <si>
    <t>1337</t>
  </si>
  <si>
    <t>CNE000000DH5</t>
  </si>
  <si>
    <t>600809 CH EQUITY</t>
  </si>
  <si>
    <t>Shanxi Xinghuacun Fe</t>
  </si>
  <si>
    <t>6808361</t>
  </si>
  <si>
    <t>1338</t>
  </si>
  <si>
    <t>CNE000000DJ1</t>
  </si>
  <si>
    <t>600699 CH EQUITY</t>
  </si>
  <si>
    <t>Ningbo Joyson Electr</t>
  </si>
  <si>
    <t>6503525</t>
  </si>
  <si>
    <t>1339</t>
  </si>
  <si>
    <t>CNE000000DM5</t>
  </si>
  <si>
    <t>000547 CH EQUITY</t>
  </si>
  <si>
    <t>Addsino Co Ltd</t>
  </si>
  <si>
    <t>6354347</t>
  </si>
  <si>
    <t>1340</t>
  </si>
  <si>
    <t>CNE000000DN3</t>
  </si>
  <si>
    <t>000541 CH EQUITY</t>
  </si>
  <si>
    <t>Foshan Electrical an</t>
  </si>
  <si>
    <t>6354303</t>
  </si>
  <si>
    <t>1341</t>
  </si>
  <si>
    <t>CNE000000DQ6</t>
  </si>
  <si>
    <t>000034 CH EQUITY</t>
  </si>
  <si>
    <t>Digital China Group</t>
  </si>
  <si>
    <t>6802329</t>
  </si>
  <si>
    <t>1342</t>
  </si>
  <si>
    <t>CNE000000DW4</t>
  </si>
  <si>
    <t>600694 C1 EQUITY</t>
  </si>
  <si>
    <t>DASHANG GROUP CO LTD</t>
  </si>
  <si>
    <t>BP3RBY3</t>
  </si>
  <si>
    <t>1343</t>
  </si>
  <si>
    <t>600694 CH EQUITY</t>
  </si>
  <si>
    <t>Dashang Co Ltd</t>
  </si>
  <si>
    <t>6248718</t>
  </si>
  <si>
    <t>1344</t>
  </si>
  <si>
    <t>CNE000000DY0</t>
  </si>
  <si>
    <t>600805 CH EQUITY</t>
  </si>
  <si>
    <t>Jiangsu Yueda Invest</t>
  </si>
  <si>
    <t>6478689</t>
  </si>
  <si>
    <t>1345</t>
  </si>
  <si>
    <t>CNE000000F14</t>
  </si>
  <si>
    <t>000403 CH EQUITY</t>
  </si>
  <si>
    <t>Zhenxing Biopharmace</t>
  </si>
  <si>
    <t>6987884</t>
  </si>
  <si>
    <t>1346</t>
  </si>
  <si>
    <t>CNE000000F48</t>
  </si>
  <si>
    <t>000627 C2 EQUITY</t>
  </si>
  <si>
    <t>Hubei Biocause Pharm</t>
  </si>
  <si>
    <t>BD5CFF1</t>
  </si>
  <si>
    <t>1347</t>
  </si>
  <si>
    <t>000627 CH EQUITY</t>
  </si>
  <si>
    <t>6438951</t>
  </si>
  <si>
    <t>1348</t>
  </si>
  <si>
    <t>CNE000000F71</t>
  </si>
  <si>
    <t>600697 C1 EQUITY</t>
  </si>
  <si>
    <t>CHANGCHUN EURASIA GR</t>
  </si>
  <si>
    <t>BP3RLJ8</t>
  </si>
  <si>
    <t>1349</t>
  </si>
  <si>
    <t>CNE000000F89</t>
  </si>
  <si>
    <t>000090 CH EQUITY</t>
  </si>
  <si>
    <t>Shenzhen Tagen Group</t>
  </si>
  <si>
    <t>6164353</t>
  </si>
  <si>
    <t>1350</t>
  </si>
  <si>
    <t>CNE000000FB3</t>
  </si>
  <si>
    <t>000559 C2 EQUITY</t>
  </si>
  <si>
    <t>Wanxiang Qianchao Co</t>
  </si>
  <si>
    <t>BD5CNG8</t>
  </si>
  <si>
    <t>1351</t>
  </si>
  <si>
    <t>000559 CH EQUITY</t>
  </si>
  <si>
    <t>6932323</t>
  </si>
  <si>
    <t>1352</t>
  </si>
  <si>
    <t>CNE000000FG2</t>
  </si>
  <si>
    <t>900923 CH EQUITY</t>
  </si>
  <si>
    <t>SHANGHAI FRIENDSHIP</t>
  </si>
  <si>
    <t>6802835</t>
  </si>
  <si>
    <t>1353</t>
  </si>
  <si>
    <t>CNE000000FH0</t>
  </si>
  <si>
    <t>000425 C2 EQUITY</t>
  </si>
  <si>
    <t>XCMG CONSTRUCTION MA</t>
  </si>
  <si>
    <t>BD5CM27</t>
  </si>
  <si>
    <t>1354</t>
  </si>
  <si>
    <t>000425 CH EQUITY</t>
  </si>
  <si>
    <t>XCMG Construction Ma</t>
  </si>
  <si>
    <t>6984249</t>
  </si>
  <si>
    <t>1355</t>
  </si>
  <si>
    <t>CNE000000FK4</t>
  </si>
  <si>
    <t>000021 CH EQUITY</t>
  </si>
  <si>
    <t>Shenzhen Kaifa Techn</t>
  </si>
  <si>
    <t>6802534</t>
  </si>
  <si>
    <t>1356</t>
  </si>
  <si>
    <t>CNE000000FL2</t>
  </si>
  <si>
    <t>000540 CH EQUITY</t>
  </si>
  <si>
    <t>Zhongtian Financial</t>
  </si>
  <si>
    <t>6997140</t>
  </si>
  <si>
    <t>1357</t>
  </si>
  <si>
    <t>CNE000000FM0</t>
  </si>
  <si>
    <t>000555 CH EQUITY</t>
  </si>
  <si>
    <t>Digital China Inform</t>
  </si>
  <si>
    <t>6397858</t>
  </si>
  <si>
    <t>1358</t>
  </si>
  <si>
    <t>CNE000000FN8</t>
  </si>
  <si>
    <t>000035 CH EQUITY</t>
  </si>
  <si>
    <t>China Tianying Inc</t>
  </si>
  <si>
    <t>6187327</t>
  </si>
  <si>
    <t>1359</t>
  </si>
  <si>
    <t>CNE000000FS7</t>
  </si>
  <si>
    <t>000060 C2 EQUITY</t>
  </si>
  <si>
    <t>Shenzhen Zhongjin Li</t>
  </si>
  <si>
    <t>BD5CLW0</t>
  </si>
  <si>
    <t>1360</t>
  </si>
  <si>
    <t>000060 CH EQUITY</t>
  </si>
  <si>
    <t>6188052</t>
  </si>
  <si>
    <t>1361</t>
  </si>
  <si>
    <t>CNE000000FT5</t>
  </si>
  <si>
    <t>000600 CH EQUITY</t>
  </si>
  <si>
    <t>Jointo Energy Invest</t>
  </si>
  <si>
    <t>6770233</t>
  </si>
  <si>
    <t>1362</t>
  </si>
  <si>
    <t>CNE000000FW9</t>
  </si>
  <si>
    <t>600804 CH EQUITY</t>
  </si>
  <si>
    <t>Dr Peng Telecom &amp; Me</t>
  </si>
  <si>
    <t>6201498</t>
  </si>
  <si>
    <t>1363</t>
  </si>
  <si>
    <t>CNE000000FX7</t>
  </si>
  <si>
    <t>600811 CH EQUITY</t>
  </si>
  <si>
    <t>Orient Group Inc</t>
  </si>
  <si>
    <t>6662385</t>
  </si>
  <si>
    <t>1364</t>
  </si>
  <si>
    <t>CNE000000FZ2</t>
  </si>
  <si>
    <t>600830 CH EQUITY</t>
  </si>
  <si>
    <t>Sunny Loan Top Co Ltd</t>
  </si>
  <si>
    <t>1365</t>
  </si>
  <si>
    <t>CNE000000G39</t>
  </si>
  <si>
    <t>900925 CH EQUITY</t>
  </si>
  <si>
    <t>6797436</t>
  </si>
  <si>
    <t>1366</t>
  </si>
  <si>
    <t>CNE000000GB1</t>
  </si>
  <si>
    <t>600831 CH EQUITY</t>
  </si>
  <si>
    <t>Shaanxi Broadcast &amp; TV Network Intermedi</t>
  </si>
  <si>
    <t>1367</t>
  </si>
  <si>
    <t>CNE000000GD7</t>
  </si>
  <si>
    <t>600856 CH EQUITY</t>
  </si>
  <si>
    <t>Changchun Sinoenergy</t>
  </si>
  <si>
    <t>6172516</t>
  </si>
  <si>
    <t>1368</t>
  </si>
  <si>
    <t>CNE000000GF2</t>
  </si>
  <si>
    <t>000568 CH EQUITY</t>
  </si>
  <si>
    <t>Luzhou Laojiao Co Lt</t>
  </si>
  <si>
    <t>6517485</t>
  </si>
  <si>
    <t>1369</t>
  </si>
  <si>
    <t>CNE000000GH8</t>
  </si>
  <si>
    <t>000636 CH EQUITY</t>
  </si>
  <si>
    <t>Guangdong Fenghua Ad</t>
  </si>
  <si>
    <t>6335052</t>
  </si>
  <si>
    <t>1370</t>
  </si>
  <si>
    <t>CNE000000GJ4</t>
  </si>
  <si>
    <t>600839 CH EQUITY</t>
  </si>
  <si>
    <t>Sichuan Changhong El</t>
  </si>
  <si>
    <t>6818207</t>
  </si>
  <si>
    <t>1371</t>
  </si>
  <si>
    <t>CNE000000GN6</t>
  </si>
  <si>
    <t>600863 CH EQUITY</t>
  </si>
  <si>
    <t>Inner Mongolia MengD</t>
  </si>
  <si>
    <t>6459446</t>
  </si>
  <si>
    <t>1372</t>
  </si>
  <si>
    <t>CNE000000GP1</t>
  </si>
  <si>
    <t>600855 CH EQUITY</t>
  </si>
  <si>
    <t>Beijing Aerospace Ch</t>
  </si>
  <si>
    <t>6091150</t>
  </si>
  <si>
    <t>1373</t>
  </si>
  <si>
    <t>CNE000000GQ9</t>
  </si>
  <si>
    <t>600859 CH EQUITY</t>
  </si>
  <si>
    <t>Wangfujing Group Co</t>
  </si>
  <si>
    <t>6091172</t>
  </si>
  <si>
    <t>1374</t>
  </si>
  <si>
    <t>CNE000000GX5</t>
  </si>
  <si>
    <t>000401 CH EQUITY</t>
  </si>
  <si>
    <t>Tangshan Jidong Ceme</t>
  </si>
  <si>
    <t>6889946</t>
  </si>
  <si>
    <t>1375</t>
  </si>
  <si>
    <t>CNE000000GZ0</t>
  </si>
  <si>
    <t>600862 CH EQUITY</t>
  </si>
  <si>
    <t>Avic Aviation High-T</t>
  </si>
  <si>
    <t>6628439</t>
  </si>
  <si>
    <t>1376</t>
  </si>
  <si>
    <t>CNE000000H04</t>
  </si>
  <si>
    <t>000603 CH EQUITY</t>
  </si>
  <si>
    <t>Shengda Mining Co Ltd</t>
  </si>
  <si>
    <t>1377</t>
  </si>
  <si>
    <t>CNE000000H12</t>
  </si>
  <si>
    <t>000626 CH EQUITY</t>
  </si>
  <si>
    <t>Grand Industrial Hol</t>
  </si>
  <si>
    <t>6512833</t>
  </si>
  <si>
    <t>1378</t>
  </si>
  <si>
    <t>CNE000000H20</t>
  </si>
  <si>
    <t>000709 C2 EQUITY</t>
  </si>
  <si>
    <t>Hesteel Co Ltd</t>
  </si>
  <si>
    <t>BD5CNS0</t>
  </si>
  <si>
    <t>1379</t>
  </si>
  <si>
    <t>000709 CH EQUITY</t>
  </si>
  <si>
    <t>6878331</t>
  </si>
  <si>
    <t>1380</t>
  </si>
  <si>
    <t>CNE000000H38</t>
  </si>
  <si>
    <t>600864 CH EQUITY</t>
  </si>
  <si>
    <t>Harbin Hatou Investment Co Ltd</t>
  </si>
  <si>
    <t>1381</t>
  </si>
  <si>
    <t>CNE000000H87</t>
  </si>
  <si>
    <t>600867 C1 EQUITY</t>
  </si>
  <si>
    <t>Tonghua Dongbao Phar</t>
  </si>
  <si>
    <t>BP3R808</t>
  </si>
  <si>
    <t>1382</t>
  </si>
  <si>
    <t>600867 CH EQUITY</t>
  </si>
  <si>
    <t>6882428</t>
  </si>
  <si>
    <t>1383</t>
  </si>
  <si>
    <t>CNE000000H95</t>
  </si>
  <si>
    <t>001914 CH EQUITY</t>
  </si>
  <si>
    <t>China Merchants Prop</t>
  </si>
  <si>
    <t>6781202</t>
  </si>
  <si>
    <t>1384</t>
  </si>
  <si>
    <t>CNE000000HB9</t>
  </si>
  <si>
    <t>600868 CH EQUITY</t>
  </si>
  <si>
    <t>Guangdong Meiyan Jix</t>
  </si>
  <si>
    <t>6398679</t>
  </si>
  <si>
    <t>1385</t>
  </si>
  <si>
    <t>CNE000000HH6</t>
  </si>
  <si>
    <t>900932 CH EQUITY</t>
  </si>
  <si>
    <t>SHANGHAI LUJIAZUI FI</t>
  </si>
  <si>
    <t>6798666</t>
  </si>
  <si>
    <t>1386</t>
  </si>
  <si>
    <t>CNE000000HK0</t>
  </si>
  <si>
    <t>600872 C1 EQUITY</t>
  </si>
  <si>
    <t>Jonjee Hi-Tech Indus</t>
  </si>
  <si>
    <t>BP3RB10</t>
  </si>
  <si>
    <t>1387</t>
  </si>
  <si>
    <t>600872 CH EQUITY</t>
  </si>
  <si>
    <t>6999889</t>
  </si>
  <si>
    <t>1388</t>
  </si>
  <si>
    <t>CNE000000HN4</t>
  </si>
  <si>
    <t>000598 CH EQUITY</t>
  </si>
  <si>
    <t>Chengdu Xingrong Env</t>
  </si>
  <si>
    <t>6103970</t>
  </si>
  <si>
    <t>1389</t>
  </si>
  <si>
    <t>CNE000000HP9</t>
  </si>
  <si>
    <t>600873 CH EQUITY</t>
  </si>
  <si>
    <t>Meihua Holdings Grou</t>
  </si>
  <si>
    <t>6878706</t>
  </si>
  <si>
    <t>1390</t>
  </si>
  <si>
    <t>CNE000000HQ7</t>
  </si>
  <si>
    <t>600869 CH EQUITY</t>
  </si>
  <si>
    <t>Far East Smarter Ene</t>
  </si>
  <si>
    <t>6712183</t>
  </si>
  <si>
    <t>1391</t>
  </si>
  <si>
    <t>CNE000000HS3</t>
  </si>
  <si>
    <t>600871 CH EQUITY</t>
  </si>
  <si>
    <t>Sinopec Oilfield Ser</t>
  </si>
  <si>
    <t>6986740</t>
  </si>
  <si>
    <t>1392</t>
  </si>
  <si>
    <t>CNE000000HT1</t>
  </si>
  <si>
    <t>000050 C2 EQUITY</t>
  </si>
  <si>
    <t>Tianma Microelectron</t>
  </si>
  <si>
    <t>BD5CKM3</t>
  </si>
  <si>
    <t>1393</t>
  </si>
  <si>
    <t>000050 CH EQUITY</t>
  </si>
  <si>
    <t>6823740</t>
  </si>
  <si>
    <t>1394</t>
  </si>
  <si>
    <t>CNE000000HW5</t>
  </si>
  <si>
    <t>200539 CH EQUITY</t>
  </si>
  <si>
    <t>GUANGDONG ELECTRIC P</t>
  </si>
  <si>
    <t>1395</t>
  </si>
  <si>
    <t>CNE000000HX3</t>
  </si>
  <si>
    <t>600874 CH EQUITY</t>
  </si>
  <si>
    <t>Tianjin Capital Envi</t>
  </si>
  <si>
    <t>6881908</t>
  </si>
  <si>
    <t>1396</t>
  </si>
  <si>
    <t>CNE000000J10</t>
  </si>
  <si>
    <t>200541 CH EQUITY</t>
  </si>
  <si>
    <t>FOSHAN ELECTRICAL &amp;</t>
  </si>
  <si>
    <t>1397</t>
  </si>
  <si>
    <t>CNE000000J28</t>
  </si>
  <si>
    <t>600875 CH EQUITY</t>
  </si>
  <si>
    <t>Dongfang Electric Co</t>
  </si>
  <si>
    <t>6278577</t>
  </si>
  <si>
    <t>1398</t>
  </si>
  <si>
    <t>CNE000000J36</t>
  </si>
  <si>
    <t>200581 CH EQUITY</t>
  </si>
  <si>
    <t>6944953</t>
  </si>
  <si>
    <t>1399</t>
  </si>
  <si>
    <t>CNE000000J44</t>
  </si>
  <si>
    <t>200550 CH EQUITY</t>
  </si>
  <si>
    <t>JIANGLING MOTORS COR</t>
  </si>
  <si>
    <t>6477482</t>
  </si>
  <si>
    <t>1400</t>
  </si>
  <si>
    <t>CNE000000J93</t>
  </si>
  <si>
    <t>600879 CH EQUITY</t>
  </si>
  <si>
    <t>China Aerospace Time</t>
  </si>
  <si>
    <t>6981789</t>
  </si>
  <si>
    <t>1401</t>
  </si>
  <si>
    <t>CNE000000JB5</t>
  </si>
  <si>
    <t>600880 CH EQUITY</t>
  </si>
  <si>
    <t>Chengdu B-Ray Media</t>
  </si>
  <si>
    <t>6778130</t>
  </si>
  <si>
    <t>1402</t>
  </si>
  <si>
    <t>CNE000000JC3</t>
  </si>
  <si>
    <t>600881 CH EQUITY</t>
  </si>
  <si>
    <t>Jilin Yatai Group Co</t>
  </si>
  <si>
    <t>6477374</t>
  </si>
  <si>
    <t>1403</t>
  </si>
  <si>
    <t>CNE000000JJ8</t>
  </si>
  <si>
    <t>600884 C1 EQUITY</t>
  </si>
  <si>
    <t>NINGBO SHANSHAN CO L</t>
  </si>
  <si>
    <t>BP3RF63</t>
  </si>
  <si>
    <t>1404</t>
  </si>
  <si>
    <t>600884 CH EQUITY</t>
  </si>
  <si>
    <t>Ningbo Shanshan Co L</t>
  </si>
  <si>
    <t>6616887</t>
  </si>
  <si>
    <t>1405</t>
  </si>
  <si>
    <t>CNE000000JK6</t>
  </si>
  <si>
    <t>600885 C1 EQUITY</t>
  </si>
  <si>
    <t>HONGFA TECHNOLOGY CO</t>
  </si>
  <si>
    <t>BYQDM93</t>
  </si>
  <si>
    <t>1406</t>
  </si>
  <si>
    <t>600885 CH EQUITY</t>
  </si>
  <si>
    <t>Hongfa Technology Co</t>
  </si>
  <si>
    <t>6950347</t>
  </si>
  <si>
    <t>1407</t>
  </si>
  <si>
    <t>CNE000000JM2</t>
  </si>
  <si>
    <t>600886 C1 EQUITY</t>
  </si>
  <si>
    <t>SDIC Power Holdings</t>
  </si>
  <si>
    <t>BP3R433</t>
  </si>
  <si>
    <t>1408</t>
  </si>
  <si>
    <t>600886 CH EQUITY</t>
  </si>
  <si>
    <t>6412687</t>
  </si>
  <si>
    <t>1409</t>
  </si>
  <si>
    <t>CNE000000JN0</t>
  </si>
  <si>
    <t>000666 CH EQUITY</t>
  </si>
  <si>
    <t>Jingwei Textile Mach</t>
  </si>
  <si>
    <t>6476423</t>
  </si>
  <si>
    <t>1410</t>
  </si>
  <si>
    <t>CNE000000JP5</t>
  </si>
  <si>
    <t>600887 C1 EQUITY</t>
  </si>
  <si>
    <t>Inner Mongolia Yili</t>
  </si>
  <si>
    <t>BP3R2V7</t>
  </si>
  <si>
    <t>1411</t>
  </si>
  <si>
    <t>600887 CH EQUITY</t>
  </si>
  <si>
    <t>6458841</t>
  </si>
  <si>
    <t>1412</t>
  </si>
  <si>
    <t>CNE000000JS9</t>
  </si>
  <si>
    <t>600894 CH EQUITY</t>
  </si>
  <si>
    <t>Guangzhou Guangri St</t>
  </si>
  <si>
    <t>6397104</t>
  </si>
  <si>
    <t>1413</t>
  </si>
  <si>
    <t>CNE000000JW1</t>
  </si>
  <si>
    <t>600893 C1 EQUITY</t>
  </si>
  <si>
    <t>AVIC AVIATION ENGINE</t>
  </si>
  <si>
    <t>BP3R518</t>
  </si>
  <si>
    <t>1414</t>
  </si>
  <si>
    <t>600893 CH EQUITY</t>
  </si>
  <si>
    <t>AECC Aviation Power</t>
  </si>
  <si>
    <t>6479024</t>
  </si>
  <si>
    <t>1415</t>
  </si>
  <si>
    <t>CNE000000JX9</t>
  </si>
  <si>
    <t>600895 CH EQUITY</t>
  </si>
  <si>
    <t>Shanghai Zhangjiang</t>
  </si>
  <si>
    <t>6801791</t>
  </si>
  <si>
    <t>1416</t>
  </si>
  <si>
    <t>CNE000000K25</t>
  </si>
  <si>
    <t>600896 CH EQUITY</t>
  </si>
  <si>
    <t>Lanhai Medical Inves</t>
  </si>
  <si>
    <t>6427993</t>
  </si>
  <si>
    <t>1417</t>
  </si>
  <si>
    <t>CNE000000K74</t>
  </si>
  <si>
    <t>600701 CH EQUITY</t>
  </si>
  <si>
    <t>Harbin Gong Da High-</t>
  </si>
  <si>
    <t>6433387</t>
  </si>
  <si>
    <t>1418</t>
  </si>
  <si>
    <t>CNE000000K90</t>
  </si>
  <si>
    <t>600702 CH EQUITY</t>
  </si>
  <si>
    <t>Shede Spirits Co Ltd</t>
  </si>
  <si>
    <t>6814517</t>
  </si>
  <si>
    <t>1419</t>
  </si>
  <si>
    <t>CNE000000KB3</t>
  </si>
  <si>
    <t>600703 C1 EQUITY</t>
  </si>
  <si>
    <t>Sanan Optoelectronic</t>
  </si>
  <si>
    <t>BP3R3R0</t>
  </si>
  <si>
    <t>1420</t>
  </si>
  <si>
    <t>600703 CH EQUITY</t>
  </si>
  <si>
    <t>6773511</t>
  </si>
  <si>
    <t>1421</t>
  </si>
  <si>
    <t>CNE000000KC1</t>
  </si>
  <si>
    <t>600705 C1 EQUITY</t>
  </si>
  <si>
    <t>Avic Capital Co Ltd</t>
  </si>
  <si>
    <t>BP3R4C2</t>
  </si>
  <si>
    <t>1422</t>
  </si>
  <si>
    <t>600705 CH EQUITY</t>
  </si>
  <si>
    <t>6110602</t>
  </si>
  <si>
    <t>1423</t>
  </si>
  <si>
    <t>CNE000000KF4</t>
  </si>
  <si>
    <t>600704 CH EQUITY</t>
  </si>
  <si>
    <t>Wuchan Zhongda Group</t>
  </si>
  <si>
    <t>6993289</t>
  </si>
  <si>
    <t>1424</t>
  </si>
  <si>
    <t>CNE000000KG2</t>
  </si>
  <si>
    <t>600707 CH EQUITY</t>
  </si>
  <si>
    <t>IRICO DISPLAY DEVICE</t>
  </si>
  <si>
    <t>6183273</t>
  </si>
  <si>
    <t>1425</t>
  </si>
  <si>
    <t>CNE000000KJ6</t>
  </si>
  <si>
    <t>600718 CH EQUITY</t>
  </si>
  <si>
    <t>Neusoft Corp</t>
  </si>
  <si>
    <t>6802471</t>
  </si>
  <si>
    <t>1426</t>
  </si>
  <si>
    <t>CNE000000KN8</t>
  </si>
  <si>
    <t>600711 CH EQUITY</t>
  </si>
  <si>
    <t>Chengtun Mining Grou</t>
  </si>
  <si>
    <t>6993502</t>
  </si>
  <si>
    <t>1427</t>
  </si>
  <si>
    <t>CNE000000KT5</t>
  </si>
  <si>
    <t>000402 C2 EQUITY</t>
  </si>
  <si>
    <t>Financial Street Hol</t>
  </si>
  <si>
    <t>BD5CMG1</t>
  </si>
  <si>
    <t>1428</t>
  </si>
  <si>
    <t>000402 CH EQUITY</t>
  </si>
  <si>
    <t>6177685</t>
  </si>
  <si>
    <t>1429</t>
  </si>
  <si>
    <t>CNE000000KV1</t>
  </si>
  <si>
    <t>600713 CH EQUITY</t>
  </si>
  <si>
    <t>NANJING PHARMACEUTIC</t>
  </si>
  <si>
    <t>6994011</t>
  </si>
  <si>
    <t>1430</t>
  </si>
  <si>
    <t>CNE000000KX7</t>
  </si>
  <si>
    <t>600726 CH EQUITY</t>
  </si>
  <si>
    <t>Huadian Energy Co Lt</t>
  </si>
  <si>
    <t>6416786</t>
  </si>
  <si>
    <t>1431</t>
  </si>
  <si>
    <t>CNE000000KY5</t>
  </si>
  <si>
    <t>600715 CH EQUITY</t>
  </si>
  <si>
    <t>Cultural Investment</t>
  </si>
  <si>
    <t>6817237</t>
  </si>
  <si>
    <t>1432</t>
  </si>
  <si>
    <t>CNE000000KZ2</t>
  </si>
  <si>
    <t>000680 CH EQUITY</t>
  </si>
  <si>
    <t>Shantui Construction Machinery Co Ltd</t>
  </si>
  <si>
    <t>1433</t>
  </si>
  <si>
    <t>CNE000000L08</t>
  </si>
  <si>
    <t>000408 CH EQUITY</t>
  </si>
  <si>
    <t>Zangge Holding Co Lt</t>
  </si>
  <si>
    <t>6445490</t>
  </si>
  <si>
    <t>1434</t>
  </si>
  <si>
    <t>CNE000000L16</t>
  </si>
  <si>
    <t>600717 CH EQUITY</t>
  </si>
  <si>
    <t>Tianjin Port Co Ltd</t>
  </si>
  <si>
    <t>6878870</t>
  </si>
  <si>
    <t>1435</t>
  </si>
  <si>
    <t>CNE000000L65</t>
  </si>
  <si>
    <t>600720 CH EQUITY</t>
  </si>
  <si>
    <t>GANSU QILIANSHAN CEM</t>
  </si>
  <si>
    <t>6359193</t>
  </si>
  <si>
    <t>1436</t>
  </si>
  <si>
    <t>CNE000000L99</t>
  </si>
  <si>
    <t>600728 CH EQUITY</t>
  </si>
  <si>
    <t>PCI-Suntek Technolog</t>
  </si>
  <si>
    <t>6515359</t>
  </si>
  <si>
    <t>1437</t>
  </si>
  <si>
    <t>CNE000000LC9</t>
  </si>
  <si>
    <t>000921 CH EQUITY</t>
  </si>
  <si>
    <t>Hisense Home Applian</t>
  </si>
  <si>
    <t>6158572</t>
  </si>
  <si>
    <t>1438</t>
  </si>
  <si>
    <t>CNE000000LD7</t>
  </si>
  <si>
    <t>600740 CH EQUITY</t>
  </si>
  <si>
    <t>Shanxi Coking Co Ltd</t>
  </si>
  <si>
    <t>6765886</t>
  </si>
  <si>
    <t>1439</t>
  </si>
  <si>
    <t>CNE000000LF2</t>
  </si>
  <si>
    <t>600729 CH EQUITY</t>
  </si>
  <si>
    <t>Chongqing Department</t>
  </si>
  <si>
    <t>6209533</t>
  </si>
  <si>
    <t>1440</t>
  </si>
  <si>
    <t>CNE000000LH8</t>
  </si>
  <si>
    <t>600737 CH EQUITY</t>
  </si>
  <si>
    <t>COFCO Tunhe Sugar Co</t>
  </si>
  <si>
    <t>6983990</t>
  </si>
  <si>
    <t>1441</t>
  </si>
  <si>
    <t>CNE000000LP1</t>
  </si>
  <si>
    <t>600733 CH EQUITY</t>
  </si>
  <si>
    <t>BAIC BluePark New En</t>
  </si>
  <si>
    <t>6187877</t>
  </si>
  <si>
    <t>1442</t>
  </si>
  <si>
    <t>CNE000000LV9</t>
  </si>
  <si>
    <t>600736 CH EQUITY</t>
  </si>
  <si>
    <t>Suzhou New District</t>
  </si>
  <si>
    <t>6861342</t>
  </si>
  <si>
    <t>1443</t>
  </si>
  <si>
    <t>CNE000000LY3</t>
  </si>
  <si>
    <t>600739 CH EQUITY</t>
  </si>
  <si>
    <t>Liaoning Cheng Da Co</t>
  </si>
  <si>
    <t>6515854</t>
  </si>
  <si>
    <t>1444</t>
  </si>
  <si>
    <t>CNE000000M07</t>
  </si>
  <si>
    <t>600742 CH EQUITY</t>
  </si>
  <si>
    <t>CHANGCHUN FAWAY AUTO</t>
  </si>
  <si>
    <t>6180393</t>
  </si>
  <si>
    <t>1445</t>
  </si>
  <si>
    <t>CNE000000M15</t>
  </si>
  <si>
    <t>600741 C1 EQUITY</t>
  </si>
  <si>
    <t>HUAYU AUTOMOTIVE SYS</t>
  </si>
  <si>
    <t>BP3R4T9</t>
  </si>
  <si>
    <t>1446</t>
  </si>
  <si>
    <t>600741 CH EQUITY</t>
  </si>
  <si>
    <t>Huayu Automotive Sys</t>
  </si>
  <si>
    <t>6801713</t>
  </si>
  <si>
    <t>1447</t>
  </si>
  <si>
    <t>CNE000000M31</t>
  </si>
  <si>
    <t>600743 CH EQUITY</t>
  </si>
  <si>
    <t>Huayuan Property Co Ltd</t>
  </si>
  <si>
    <t>1448</t>
  </si>
  <si>
    <t>CNE000000M56</t>
  </si>
  <si>
    <t>600744 CH EQUITY</t>
  </si>
  <si>
    <t>DATANG HUAYIN ELECTR</t>
  </si>
  <si>
    <t>6402064</t>
  </si>
  <si>
    <t>1449</t>
  </si>
  <si>
    <t>CNE000000M72</t>
  </si>
  <si>
    <t>600745 CH EQUITY</t>
  </si>
  <si>
    <t>Wingtech Technology</t>
  </si>
  <si>
    <t>6450847</t>
  </si>
  <si>
    <t>1450</t>
  </si>
  <si>
    <t>CNE000000M80</t>
  </si>
  <si>
    <t>600750 CH EQUITY</t>
  </si>
  <si>
    <t>Jiangzhong Pharmaceu</t>
  </si>
  <si>
    <t>6504313</t>
  </si>
  <si>
    <t>1451</t>
  </si>
  <si>
    <t>CNE000000MC7</t>
  </si>
  <si>
    <t>600747 CH EQUITY</t>
  </si>
  <si>
    <t>DALIAN DAFU ENTERPRI</t>
  </si>
  <si>
    <t>6258988</t>
  </si>
  <si>
    <t>1452</t>
  </si>
  <si>
    <t>CNE000000MD5</t>
  </si>
  <si>
    <t>000596 CH EQUITY</t>
  </si>
  <si>
    <t>Anhui Gujing Distill</t>
  </si>
  <si>
    <t>6048015</t>
  </si>
  <si>
    <t>1453</t>
  </si>
  <si>
    <t>CNE000000MF0</t>
  </si>
  <si>
    <t>600748 CH EQUITY</t>
  </si>
  <si>
    <t>6818962</t>
  </si>
  <si>
    <t>1454</t>
  </si>
  <si>
    <t>CNE000000MG8</t>
  </si>
  <si>
    <t>600751 CH EQUITY</t>
  </si>
  <si>
    <t>HNA Technology Co Lt</t>
  </si>
  <si>
    <t>6890584</t>
  </si>
  <si>
    <t>1455</t>
  </si>
  <si>
    <t>CNE000000MH6</t>
  </si>
  <si>
    <t>600760 CH EQUITY</t>
  </si>
  <si>
    <t>AVIC Shenyang Aircra</t>
  </si>
  <si>
    <t>6800709</t>
  </si>
  <si>
    <t>1456</t>
  </si>
  <si>
    <t>CNE000000MK0</t>
  </si>
  <si>
    <t>600754 CH EQUITY</t>
  </si>
  <si>
    <t>6817044</t>
  </si>
  <si>
    <t>1457</t>
  </si>
  <si>
    <t>CNE000000MN4</t>
  </si>
  <si>
    <t>600755 CH EQUITY</t>
  </si>
  <si>
    <t>Xiamen ITG Group Cor</t>
  </si>
  <si>
    <t>6662909</t>
  </si>
  <si>
    <t>1458</t>
  </si>
  <si>
    <t>CNE000000MQ7</t>
  </si>
  <si>
    <t>600757 CH EQUITY</t>
  </si>
  <si>
    <t>Changjiang Publishin</t>
  </si>
  <si>
    <t>6765897</t>
  </si>
  <si>
    <t>1459</t>
  </si>
  <si>
    <t>CNE000000MS3</t>
  </si>
  <si>
    <t>000617 CH EQUITY</t>
  </si>
  <si>
    <t>CNPC Capital Co Ltd</t>
  </si>
  <si>
    <t>6486109</t>
  </si>
  <si>
    <t>1460</t>
  </si>
  <si>
    <t>CNE000000MT1</t>
  </si>
  <si>
    <t>600773 CH EQUITY</t>
  </si>
  <si>
    <t>Tibet Urban Developm</t>
  </si>
  <si>
    <t>6890711</t>
  </si>
  <si>
    <t>1461</t>
  </si>
  <si>
    <t>CNE000000MV7</t>
  </si>
  <si>
    <t>600759 CH EQUITY</t>
  </si>
  <si>
    <t>Geo-Jade Petroleum C</t>
  </si>
  <si>
    <t>6403971</t>
  </si>
  <si>
    <t>1462</t>
  </si>
  <si>
    <t>CNE000000MX3</t>
  </si>
  <si>
    <t>600769 CH EQUITY</t>
  </si>
  <si>
    <t>JIANGSU HENGLI HYDRAUL A</t>
  </si>
  <si>
    <t>B4PT3T9</t>
  </si>
  <si>
    <t>1463</t>
  </si>
  <si>
    <t>CNE000000MY1</t>
  </si>
  <si>
    <t>600771 CH EQUITY</t>
  </si>
  <si>
    <t>GuangYuYuan Chinese</t>
  </si>
  <si>
    <t>6712321</t>
  </si>
  <si>
    <t>1464</t>
  </si>
  <si>
    <t>CNE000000MZ8</t>
  </si>
  <si>
    <t>600763 C1 EQUITY</t>
  </si>
  <si>
    <t>TOPCHOICE MEDICAL IN</t>
  </si>
  <si>
    <t>1465</t>
  </si>
  <si>
    <t>600763 CH EQUITY</t>
  </si>
  <si>
    <t>Topchoice Medical Co</t>
  </si>
  <si>
    <t>6091451</t>
  </si>
  <si>
    <t>1466</t>
  </si>
  <si>
    <t>CNE000000N14</t>
  </si>
  <si>
    <t>200625 CH EQUITY</t>
  </si>
  <si>
    <t>Chongqing Changan Au</t>
  </si>
  <si>
    <t>6159478</t>
  </si>
  <si>
    <t>1467</t>
  </si>
  <si>
    <t>CNE000000N22</t>
  </si>
  <si>
    <t>600765 CH EQUITY</t>
  </si>
  <si>
    <t>Avic Heavy Machinery</t>
  </si>
  <si>
    <t>6397609</t>
  </si>
  <si>
    <t>1468</t>
  </si>
  <si>
    <t>CNE000000N30</t>
  </si>
  <si>
    <t>600764 CH EQUITY</t>
  </si>
  <si>
    <t>JIANGSU CHANGSHU RURAL A</t>
  </si>
  <si>
    <t>BDFBDR6</t>
  </si>
  <si>
    <t>1469</t>
  </si>
  <si>
    <t>CNE000000N55</t>
  </si>
  <si>
    <t>600766 CH EQUITY</t>
  </si>
  <si>
    <t>ENN ECOLOGICAL HLDGS A</t>
  </si>
  <si>
    <t>1470</t>
  </si>
  <si>
    <t>CNE000000N63</t>
  </si>
  <si>
    <t>600768 CH EQUITY</t>
  </si>
  <si>
    <t>JASON FURNITURE A</t>
  </si>
  <si>
    <t>BYPH1S8</t>
  </si>
  <si>
    <t>1471</t>
  </si>
  <si>
    <t>CNE000000N89</t>
  </si>
  <si>
    <t>600767 CH EQUITY</t>
  </si>
  <si>
    <t>LAOBAIXING PHARMACY A</t>
  </si>
  <si>
    <t>BWTV847</t>
  </si>
  <si>
    <t>1472</t>
  </si>
  <si>
    <t>CNE000000N97</t>
  </si>
  <si>
    <t>600770 CH EQUITY</t>
  </si>
  <si>
    <t>Jiangsu Zongyi Co Lt</t>
  </si>
  <si>
    <t>6485548</t>
  </si>
  <si>
    <t>1473</t>
  </si>
  <si>
    <t>CNE000000NB7</t>
  </si>
  <si>
    <t>600775 CH EQUITY</t>
  </si>
  <si>
    <t>Nanjing Panda Electr</t>
  </si>
  <si>
    <t>6617567</t>
  </si>
  <si>
    <t>1474</t>
  </si>
  <si>
    <t>CNE000000NC5</t>
  </si>
  <si>
    <t>600774 CH EQUITY</t>
  </si>
  <si>
    <t>ASYMCHEM LABORATORIES A</t>
  </si>
  <si>
    <t>BZHJN94</t>
  </si>
  <si>
    <t>1475</t>
  </si>
  <si>
    <t>CNE000000ND3</t>
  </si>
  <si>
    <t>600776 CH EQUITY</t>
  </si>
  <si>
    <t>Eastern Communicatio</t>
  </si>
  <si>
    <t>6300102</t>
  </si>
  <si>
    <t>1476</t>
  </si>
  <si>
    <t>CNE000000NF8</t>
  </si>
  <si>
    <t>000650 CH EQUITY</t>
  </si>
  <si>
    <t>Renhe Pharmacy Co Lt</t>
  </si>
  <si>
    <t>6452854</t>
  </si>
  <si>
    <t>1477</t>
  </si>
  <si>
    <t>CNE000000NG6</t>
  </si>
  <si>
    <t>600778 CH EQUITY</t>
  </si>
  <si>
    <t>XIAMEN INTRETECH A</t>
  </si>
  <si>
    <t>BFFZ145</t>
  </si>
  <si>
    <t>1478</t>
  </si>
  <si>
    <t>CNE000000NH4</t>
  </si>
  <si>
    <t>600779 CH EQUITY</t>
  </si>
  <si>
    <t>Sichuan Swellfun Co</t>
  </si>
  <si>
    <t>6783048</t>
  </si>
  <si>
    <t>1479</t>
  </si>
  <si>
    <t>CNE000000NJ0</t>
  </si>
  <si>
    <t>600777 CH EQUITY</t>
  </si>
  <si>
    <t>Shandong Xinchao Ene</t>
  </si>
  <si>
    <t>6980894</t>
  </si>
  <si>
    <t>1480</t>
  </si>
  <si>
    <t>CNE000000NK8</t>
  </si>
  <si>
    <t>600780 CH EQUITY</t>
  </si>
  <si>
    <t>TOP Energy Co Ltd-A</t>
  </si>
  <si>
    <t>1481</t>
  </si>
  <si>
    <t>CNE000000NM4</t>
  </si>
  <si>
    <t>600781 CH EQUITY</t>
  </si>
  <si>
    <t>JIANGSU JIANGYIN RURAL A</t>
  </si>
  <si>
    <t>BYZ5QR6</t>
  </si>
  <si>
    <t>1482</t>
  </si>
  <si>
    <t>CNE000000NN2</t>
  </si>
  <si>
    <t>000676 CH EQUITY</t>
  </si>
  <si>
    <t>Genimous Technology</t>
  </si>
  <si>
    <t>6420464</t>
  </si>
  <si>
    <t>1483</t>
  </si>
  <si>
    <t>CNE000000NP7</t>
  </si>
  <si>
    <t>600782 CH EQUITY</t>
  </si>
  <si>
    <t>Xinyu Iron &amp; Steel C</t>
  </si>
  <si>
    <t>6982760</t>
  </si>
  <si>
    <t>1484</t>
  </si>
  <si>
    <t>CNE000000NS1</t>
  </si>
  <si>
    <t>600787 CH EQUITY</t>
  </si>
  <si>
    <t>CMST Development Co</t>
  </si>
  <si>
    <t>6883595</t>
  </si>
  <si>
    <t>1485</t>
  </si>
  <si>
    <t>CNE000000NW3</t>
  </si>
  <si>
    <t>600783 CH EQUITY</t>
  </si>
  <si>
    <t>Luxin Venture Capita</t>
  </si>
  <si>
    <t>6799410</t>
  </si>
  <si>
    <t>1486</t>
  </si>
  <si>
    <t>CNE000000NY9</t>
  </si>
  <si>
    <t>000059 CH EQUITY</t>
  </si>
  <si>
    <t>North Huajin Chemica</t>
  </si>
  <si>
    <t>6796143</t>
  </si>
  <si>
    <t>1487</t>
  </si>
  <si>
    <t>CNE000000P12</t>
  </si>
  <si>
    <t>000690 CH EQUITY</t>
  </si>
  <si>
    <t>Guangdong Baolihua N</t>
  </si>
  <si>
    <t>6384708</t>
  </si>
  <si>
    <t>1488</t>
  </si>
  <si>
    <t>CNE000000P38</t>
  </si>
  <si>
    <t>000687 CH EQUITY</t>
  </si>
  <si>
    <t>Huaxun Fangzhou Co L</t>
  </si>
  <si>
    <t>6087654</t>
  </si>
  <si>
    <t>1489</t>
  </si>
  <si>
    <t>CNE000000P46</t>
  </si>
  <si>
    <t>600790 CH EQUITY</t>
  </si>
  <si>
    <t>Zhejiang China Light &amp; Textile Industria</t>
  </si>
  <si>
    <t>1490</t>
  </si>
  <si>
    <t>CNE000000PC0</t>
  </si>
  <si>
    <t>600795 CH EQUITY</t>
  </si>
  <si>
    <t>GD Power Development</t>
  </si>
  <si>
    <t>6107284</t>
  </si>
  <si>
    <t>1491</t>
  </si>
  <si>
    <t>CNE000000PF3</t>
  </si>
  <si>
    <t>600060 C1 EQUITY</t>
  </si>
  <si>
    <t>HISENSE ELECTRIC CO</t>
  </si>
  <si>
    <t>BP3R7F6</t>
  </si>
  <si>
    <t>1492</t>
  </si>
  <si>
    <t>600060 CH EQUITY</t>
  </si>
  <si>
    <t>Hisense Visual Techn</t>
  </si>
  <si>
    <t>6718857</t>
  </si>
  <si>
    <t>1493</t>
  </si>
  <si>
    <t>CNE000000PH9</t>
  </si>
  <si>
    <t>600797 CH EQUITY</t>
  </si>
  <si>
    <t>Insigma Technology C</t>
  </si>
  <si>
    <t>6990644</t>
  </si>
  <si>
    <t>1494</t>
  </si>
  <si>
    <t>CNE000000PJ5</t>
  </si>
  <si>
    <t>000712 CH EQUITY</t>
  </si>
  <si>
    <t>Guangdong Golden Dra</t>
  </si>
  <si>
    <t>6393856</t>
  </si>
  <si>
    <t>1495</t>
  </si>
  <si>
    <t>CNE000000PK3</t>
  </si>
  <si>
    <t>000758 CH EQUITY</t>
  </si>
  <si>
    <t>China Nonferrous Met</t>
  </si>
  <si>
    <t>6018223</t>
  </si>
  <si>
    <t>1496</t>
  </si>
  <si>
    <t>CNE000000PP2</t>
  </si>
  <si>
    <t>600053 CH EQUITY</t>
  </si>
  <si>
    <t>Kunwu Jiuding Invest</t>
  </si>
  <si>
    <t>6004307</t>
  </si>
  <si>
    <t>1497</t>
  </si>
  <si>
    <t>CNE000000PT4</t>
  </si>
  <si>
    <t>600069 CH EQUITY</t>
  </si>
  <si>
    <t>Henan Yinge Industri</t>
  </si>
  <si>
    <t>6525897</t>
  </si>
  <si>
    <t>1498</t>
  </si>
  <si>
    <t>CNE000000PW8</t>
  </si>
  <si>
    <t>000717 CH EQUITY</t>
  </si>
  <si>
    <t>SGIS Songshan Co Ltd</t>
  </si>
  <si>
    <t>6801757</t>
  </si>
  <si>
    <t>1499</t>
  </si>
  <si>
    <t>CNE000000PX6</t>
  </si>
  <si>
    <t>600064 CH EQUITY</t>
  </si>
  <si>
    <t>Nanjing Gaoke Co Ltd</t>
  </si>
  <si>
    <t>6094900</t>
  </si>
  <si>
    <t>1500</t>
  </si>
  <si>
    <t>CNE000000PY4</t>
  </si>
  <si>
    <t>600066 C1 EQUITY</t>
  </si>
  <si>
    <t>Zhengzhou Yutong Bus</t>
  </si>
  <si>
    <t>BP3R5T6</t>
  </si>
  <si>
    <t>1501</t>
  </si>
  <si>
    <t>600066 CH EQUITY</t>
  </si>
  <si>
    <t>6990718</t>
  </si>
  <si>
    <t>1502</t>
  </si>
  <si>
    <t>CNE000000PZ1</t>
  </si>
  <si>
    <t>600055 CH EQUITY</t>
  </si>
  <si>
    <t>BEIJING WANDONG MEDI</t>
  </si>
  <si>
    <t>6079037</t>
  </si>
  <si>
    <t>1503</t>
  </si>
  <si>
    <t>CNE000000Q03</t>
  </si>
  <si>
    <t>600059 CH EQUITY</t>
  </si>
  <si>
    <t>Zhejiang Guyuelongshan Shaoxing Wine Co</t>
  </si>
  <si>
    <t>1504</t>
  </si>
  <si>
    <t>CNE000000Q11</t>
  </si>
  <si>
    <t>600061 C1 EQUITY</t>
  </si>
  <si>
    <t>SDIC Capital Co Ltd</t>
  </si>
  <si>
    <t>BYYFJ78</t>
  </si>
  <si>
    <t>1505</t>
  </si>
  <si>
    <t>600061 CH EQUITY</t>
  </si>
  <si>
    <t>6813116</t>
  </si>
  <si>
    <t>1506</t>
  </si>
  <si>
    <t>CNE000000Q29</t>
  </si>
  <si>
    <t>600056 CH EQUITY</t>
  </si>
  <si>
    <t>China Meheco Co Ltd</t>
  </si>
  <si>
    <t>6109398</t>
  </si>
  <si>
    <t>1507</t>
  </si>
  <si>
    <t>CNE000000Q45</t>
  </si>
  <si>
    <t>000739 CH EQUITY</t>
  </si>
  <si>
    <t>Apeloa Pharmaceutica</t>
  </si>
  <si>
    <t>6003650</t>
  </si>
  <si>
    <t>1508</t>
  </si>
  <si>
    <t>CNE000000Q78</t>
  </si>
  <si>
    <t>600058 CH EQUITY</t>
  </si>
  <si>
    <t>Minmetals Developmen</t>
  </si>
  <si>
    <t>6002817</t>
  </si>
  <si>
    <t>1509</t>
  </si>
  <si>
    <t>CNE000000Q94</t>
  </si>
  <si>
    <t>600062 CH EQUITY</t>
  </si>
  <si>
    <t>China Resources Doub</t>
  </si>
  <si>
    <t>6089597</t>
  </si>
  <si>
    <t>1510</t>
  </si>
  <si>
    <t>CNE000000QB0</t>
  </si>
  <si>
    <t>600076 CH EQUITY</t>
  </si>
  <si>
    <t>Kangxin New Material</t>
  </si>
  <si>
    <t>6944964</t>
  </si>
  <si>
    <t>1511</t>
  </si>
  <si>
    <t>CNE000000QD6</t>
  </si>
  <si>
    <t>600067 CH EQUITY</t>
  </si>
  <si>
    <t>Citychamp Dartong Co</t>
  </si>
  <si>
    <t>6113430</t>
  </si>
  <si>
    <t>1512</t>
  </si>
  <si>
    <t>CNE000000QF1</t>
  </si>
  <si>
    <t>600068 C1 EQUITY</t>
  </si>
  <si>
    <t>China Gezhouba Group</t>
  </si>
  <si>
    <t>BP3R693</t>
  </si>
  <si>
    <t>1513</t>
  </si>
  <si>
    <t>600068 CH EQUITY</t>
  </si>
  <si>
    <t>6377214</t>
  </si>
  <si>
    <t>1514</t>
  </si>
  <si>
    <t>CNE000000QG9</t>
  </si>
  <si>
    <t>000778 CH EQUITY</t>
  </si>
  <si>
    <t>Xinxing Ductile Iron</t>
  </si>
  <si>
    <t>6108793</t>
  </si>
  <si>
    <t>1515</t>
  </si>
  <si>
    <t>CNE000000QM7</t>
  </si>
  <si>
    <t>200488 CH EQUITY</t>
  </si>
  <si>
    <t>SHANDONG CHENMING PA</t>
  </si>
  <si>
    <t>6801832</t>
  </si>
  <si>
    <t>1516</t>
  </si>
  <si>
    <t>CNE000000QN5</t>
  </si>
  <si>
    <t>600057 CH EQUITY</t>
  </si>
  <si>
    <t>Xiamen Xiangyu Co Lt</t>
  </si>
  <si>
    <t>6005775</t>
  </si>
  <si>
    <t>1517</t>
  </si>
  <si>
    <t>CNE000000QR6</t>
  </si>
  <si>
    <t>600072 CH EQUITY</t>
  </si>
  <si>
    <t>CSSC Science &amp; Techn</t>
  </si>
  <si>
    <t>6002776</t>
  </si>
  <si>
    <t>1518</t>
  </si>
  <si>
    <t>CNE000000QS4</t>
  </si>
  <si>
    <t>000786 CH EQUITY</t>
  </si>
  <si>
    <t>Beijing New Building</t>
  </si>
  <si>
    <t>6112006</t>
  </si>
  <si>
    <t>1519</t>
  </si>
  <si>
    <t>CNE000000QW6</t>
  </si>
  <si>
    <t>600079 CH EQUITY</t>
  </si>
  <si>
    <t>Humanwell Healthcare</t>
  </si>
  <si>
    <t>6000190</t>
  </si>
  <si>
    <t>1520</t>
  </si>
  <si>
    <t>CNE000000QX4</t>
  </si>
  <si>
    <t>600086 CH EQUITY</t>
  </si>
  <si>
    <t>Eastern Gold Jade Co</t>
  </si>
  <si>
    <t>6001171</t>
  </si>
  <si>
    <t>1521</t>
  </si>
  <si>
    <t>CNE000000QY2</t>
  </si>
  <si>
    <t>600088 CH EQUITY</t>
  </si>
  <si>
    <t>China Television Media Ltd</t>
  </si>
  <si>
    <t>1522</t>
  </si>
  <si>
    <t>CNE000000QZ9</t>
  </si>
  <si>
    <t>000728 C2 EQUITY</t>
  </si>
  <si>
    <t>Guoyuan Securities C</t>
  </si>
  <si>
    <t>BD5CNY6</t>
  </si>
  <si>
    <t>1523</t>
  </si>
  <si>
    <t>000728 CH EQUITY</t>
  </si>
  <si>
    <t>6110088</t>
  </si>
  <si>
    <t>1524</t>
  </si>
  <si>
    <t>CNE000000R36</t>
  </si>
  <si>
    <t>000625 C2 EQUITY</t>
  </si>
  <si>
    <t>BD5CP62</t>
  </si>
  <si>
    <t>1525</t>
  </si>
  <si>
    <t>000625 CH EQUITY</t>
  </si>
  <si>
    <t>6193948</t>
  </si>
  <si>
    <t>1526</t>
  </si>
  <si>
    <t>CNE000000R44</t>
  </si>
  <si>
    <t>200725 CH EQUITY</t>
  </si>
  <si>
    <t>BOE TECHNOLOGY GROUP</t>
  </si>
  <si>
    <t>1527</t>
  </si>
  <si>
    <t>CNE000000R51</t>
  </si>
  <si>
    <t>600078 CH EQUITY</t>
  </si>
  <si>
    <t>Jiangsu Chengxing Phosph-Chemicals Co Lt</t>
  </si>
  <si>
    <t>1528</t>
  </si>
  <si>
    <t>CNE000000R69</t>
  </si>
  <si>
    <t>600085 CH EQUITY</t>
  </si>
  <si>
    <t>Beijing Tongrentang</t>
  </si>
  <si>
    <t>6003542</t>
  </si>
  <si>
    <t>1529</t>
  </si>
  <si>
    <t>CNE000000R85</t>
  </si>
  <si>
    <t>000800 CH EQUITY</t>
  </si>
  <si>
    <t>FAW Jiefang Group Co</t>
  </si>
  <si>
    <t>6003531</t>
  </si>
  <si>
    <t>1530</t>
  </si>
  <si>
    <t>CNE000000RB8</t>
  </si>
  <si>
    <t>600089 C1 EQUITY</t>
  </si>
  <si>
    <t>TBEA Co Ltd</t>
  </si>
  <si>
    <t>BP3R4H7</t>
  </si>
  <si>
    <t>1531</t>
  </si>
  <si>
    <t>600089 CH EQUITY</t>
  </si>
  <si>
    <t>6003973</t>
  </si>
  <si>
    <t>1532</t>
  </si>
  <si>
    <t>CNE000000RC6</t>
  </si>
  <si>
    <t>600074 CH EQUITY</t>
  </si>
  <si>
    <t>Jiangsu Protruly Vis</t>
  </si>
  <si>
    <t>6004404</t>
  </si>
  <si>
    <t>1533</t>
  </si>
  <si>
    <t>CNE000000RF9</t>
  </si>
  <si>
    <t>000768 C2 EQUITY</t>
  </si>
  <si>
    <t>AVIC Aircraft Co Ltd</t>
  </si>
  <si>
    <t>BD5CPB7</t>
  </si>
  <si>
    <t>1534</t>
  </si>
  <si>
    <t>000768 CH EQUITY</t>
  </si>
  <si>
    <t>6004017</t>
  </si>
  <si>
    <t>1535</t>
  </si>
  <si>
    <t>CNE000000RK9</t>
  </si>
  <si>
    <t>600100 CH EQUITY</t>
  </si>
  <si>
    <t>Tsinghua Tongfang Co</t>
  </si>
  <si>
    <t>6093060</t>
  </si>
  <si>
    <t>1536</t>
  </si>
  <si>
    <t>CNE000000RL7</t>
  </si>
  <si>
    <t>000066 CH EQUITY</t>
  </si>
  <si>
    <t>China Greatwall Tech</t>
  </si>
  <si>
    <t>6112095</t>
  </si>
  <si>
    <t>1537</t>
  </si>
  <si>
    <t>CNE000000RM5</t>
  </si>
  <si>
    <t>000738 CH EQUITY</t>
  </si>
  <si>
    <t>AECC Aero-Engine Con</t>
  </si>
  <si>
    <t>6005247</t>
  </si>
  <si>
    <t>1538</t>
  </si>
  <si>
    <t>CNE000000RN3</t>
  </si>
  <si>
    <t>200761 CH EQUITY</t>
  </si>
  <si>
    <t>BENGANG STEEL</t>
  </si>
  <si>
    <t>6008291</t>
  </si>
  <si>
    <t>1539</t>
  </si>
  <si>
    <t>CNE000000RS2</t>
  </si>
  <si>
    <t>600073 CH EQUITY</t>
  </si>
  <si>
    <t>Shanghai Maling Aqua</t>
  </si>
  <si>
    <t>6008473</t>
  </si>
  <si>
    <t>1540</t>
  </si>
  <si>
    <t>CNE000000RW4</t>
  </si>
  <si>
    <t>000777 CH EQUITY</t>
  </si>
  <si>
    <t>Sufa Technology Indu</t>
  </si>
  <si>
    <t>6007748</t>
  </si>
  <si>
    <t>1541</t>
  </si>
  <si>
    <t>CNE000000RY0</t>
  </si>
  <si>
    <t>000733 CH EQUITY</t>
  </si>
  <si>
    <t>China Zhenhua Group</t>
  </si>
  <si>
    <t>6008462</t>
  </si>
  <si>
    <t>1542</t>
  </si>
  <si>
    <t>CNE000000S01</t>
  </si>
  <si>
    <t>600096 CH EQUITY</t>
  </si>
  <si>
    <t>Yunnan Yuntianhua Co</t>
  </si>
  <si>
    <t>6011363</t>
  </si>
  <si>
    <t>1543</t>
  </si>
  <si>
    <t>CNE000000S19</t>
  </si>
  <si>
    <t>600103 CH EQUITY</t>
  </si>
  <si>
    <t>Fujian Qingshan Pape</t>
  </si>
  <si>
    <t>6009197</t>
  </si>
  <si>
    <t>1544</t>
  </si>
  <si>
    <t>CNE000000S27</t>
  </si>
  <si>
    <t>000762 CH EQUITY</t>
  </si>
  <si>
    <t>Tibet Mineral Development Co</t>
  </si>
  <si>
    <t>1545</t>
  </si>
  <si>
    <t>CNE000000S35</t>
  </si>
  <si>
    <t>000748 CH EQUITY</t>
  </si>
  <si>
    <t>GREATWALL INFORMATIO</t>
  </si>
  <si>
    <t>6008611</t>
  </si>
  <si>
    <t>1546</t>
  </si>
  <si>
    <t>CNE000000S50</t>
  </si>
  <si>
    <t>000796 CH EQUITY</t>
  </si>
  <si>
    <t>Hna-Caissa Travel Gr</t>
  </si>
  <si>
    <t>6011277</t>
  </si>
  <si>
    <t>1547</t>
  </si>
  <si>
    <t>CNE000000S76</t>
  </si>
  <si>
    <t>600094 CH EQUITY</t>
  </si>
  <si>
    <t>Greattown Holdings L</t>
  </si>
  <si>
    <t>6012560</t>
  </si>
  <si>
    <t>1548</t>
  </si>
  <si>
    <t>CNE000000S84</t>
  </si>
  <si>
    <t>000729 CH EQUITY</t>
  </si>
  <si>
    <t>Beijing Yanjing Brew</t>
  </si>
  <si>
    <t>6012827</t>
  </si>
  <si>
    <t>1549</t>
  </si>
  <si>
    <t>CNE000000S92</t>
  </si>
  <si>
    <t>000799 CH EQUITY</t>
  </si>
  <si>
    <t>JIUGUIJIU CO LTD</t>
  </si>
  <si>
    <t>6012849</t>
  </si>
  <si>
    <t>1550</t>
  </si>
  <si>
    <t>CNE000000SB6</t>
  </si>
  <si>
    <t>600098 CH EQUITY</t>
  </si>
  <si>
    <t>Guangzhou Developmen</t>
  </si>
  <si>
    <t>6012816</t>
  </si>
  <si>
    <t>1551</t>
  </si>
  <si>
    <t>CNE000000SF7</t>
  </si>
  <si>
    <t>000088 CH EQUITY</t>
  </si>
  <si>
    <t>Shenzhen Yan Tian Po</t>
  </si>
  <si>
    <t>6015569</t>
  </si>
  <si>
    <t>1552</t>
  </si>
  <si>
    <t>CNE000000SH3</t>
  </si>
  <si>
    <t>000783 C2 EQUITY</t>
  </si>
  <si>
    <t>Changjiang Securitie</t>
  </si>
  <si>
    <t>BD5CP40</t>
  </si>
  <si>
    <t>1553</t>
  </si>
  <si>
    <t>000783 CH EQUITY</t>
  </si>
  <si>
    <t>6016670</t>
  </si>
  <si>
    <t>1554</t>
  </si>
  <si>
    <t>CNE000000SJ9</t>
  </si>
  <si>
    <t>900947 CH EQUITY</t>
  </si>
  <si>
    <t>SHANGHAI ZHENHUA POR</t>
  </si>
  <si>
    <t>1555</t>
  </si>
  <si>
    <t>CNE000000SK7</t>
  </si>
  <si>
    <t>900948 CH EQUITY</t>
  </si>
  <si>
    <t>INNER MONGOLIA YITAI</t>
  </si>
  <si>
    <t>6019011</t>
  </si>
  <si>
    <t>1556</t>
  </si>
  <si>
    <t>CNE000000SM3</t>
  </si>
  <si>
    <t>600118 CH EQUITY</t>
  </si>
  <si>
    <t>China Spacesat Co Lt</t>
  </si>
  <si>
    <t>6018858</t>
  </si>
  <si>
    <t>1557</t>
  </si>
  <si>
    <t>CNE000000SP6</t>
  </si>
  <si>
    <t>600108 CH EQUITY</t>
  </si>
  <si>
    <t>Gansu Yasheng Indust</t>
  </si>
  <si>
    <t>6019389</t>
  </si>
  <si>
    <t>1558</t>
  </si>
  <si>
    <t>CNE000000SQ4</t>
  </si>
  <si>
    <t>000898 C2 EQUITY</t>
  </si>
  <si>
    <t>Angang Steel Co Ltd</t>
  </si>
  <si>
    <t>BD5CQ47</t>
  </si>
  <si>
    <t>1559</t>
  </si>
  <si>
    <t>000898 CH EQUITY</t>
  </si>
  <si>
    <t>6087331</t>
  </si>
  <si>
    <t>1560</t>
  </si>
  <si>
    <t>CNE000000SR2</t>
  </si>
  <si>
    <t>000816 CH EQUITY</t>
  </si>
  <si>
    <t>Jiangsu Nonghua Inte</t>
  </si>
  <si>
    <t>6093134</t>
  </si>
  <si>
    <t>1561</t>
  </si>
  <si>
    <t>CNE000000SS0</t>
  </si>
  <si>
    <t>000069 C2 EQUITY</t>
  </si>
  <si>
    <t>Shenzhen Overseas Ch</t>
  </si>
  <si>
    <t>BD5CP51</t>
  </si>
  <si>
    <t>1562</t>
  </si>
  <si>
    <t>000069 CH EQUITY</t>
  </si>
  <si>
    <t>6036991</t>
  </si>
  <si>
    <t>1563</t>
  </si>
  <si>
    <t>CNE000000ST8</t>
  </si>
  <si>
    <t>200726 CH EQUITY</t>
  </si>
  <si>
    <t>LUTHAI TEXTILE CO LT</t>
  </si>
  <si>
    <t>1564</t>
  </si>
  <si>
    <t>CNE000000SV4</t>
  </si>
  <si>
    <t>600109 C1 EQUITY</t>
  </si>
  <si>
    <t>Sinolink Securities</t>
  </si>
  <si>
    <t>BP3R4V1</t>
  </si>
  <si>
    <t>1565</t>
  </si>
  <si>
    <t>600109 CH EQUITY</t>
  </si>
  <si>
    <t>6093048</t>
  </si>
  <si>
    <t>1566</t>
  </si>
  <si>
    <t>CNE000000SW2</t>
  </si>
  <si>
    <t>000792 C2 EQUITY</t>
  </si>
  <si>
    <t>Qinghai Salt Lake In</t>
  </si>
  <si>
    <t>BD5CNB3</t>
  </si>
  <si>
    <t>1567</t>
  </si>
  <si>
    <t>000792 CH EQUITY</t>
  </si>
  <si>
    <t>6110107</t>
  </si>
  <si>
    <t>1568</t>
  </si>
  <si>
    <t>CNE000000T18</t>
  </si>
  <si>
    <t>600111 C1 EQUITY</t>
  </si>
  <si>
    <t>China Northern Rare</t>
  </si>
  <si>
    <t>BP3R370</t>
  </si>
  <si>
    <t>1569</t>
  </si>
  <si>
    <t>600111 CH EQUITY</t>
  </si>
  <si>
    <t>6042017</t>
  </si>
  <si>
    <t>1570</t>
  </si>
  <si>
    <t>CNE000000T26</t>
  </si>
  <si>
    <t>000823 CH EQUITY</t>
  </si>
  <si>
    <t>Guangdong Goworld Co Ltd</t>
  </si>
  <si>
    <t>1571</t>
  </si>
  <si>
    <t>CNE000000T59</t>
  </si>
  <si>
    <t>200869 CH EQUITY</t>
  </si>
  <si>
    <t>YANTAI CHANGYU PIONE</t>
  </si>
  <si>
    <t>6043645</t>
  </si>
  <si>
    <t>1572</t>
  </si>
  <si>
    <t>CNE000000T75</t>
  </si>
  <si>
    <t>900949 CH EQUITY</t>
  </si>
  <si>
    <t>ZHEJIANG SOUTH-B</t>
  </si>
  <si>
    <t>1573</t>
  </si>
  <si>
    <t>CNE000000TB4</t>
  </si>
  <si>
    <t>600110 CH EQUITY</t>
  </si>
  <si>
    <t>Nuode Investment Co</t>
  </si>
  <si>
    <t>6093037</t>
  </si>
  <si>
    <t>1574</t>
  </si>
  <si>
    <t>CNE000000TD0</t>
  </si>
  <si>
    <t>000839 C2 EQUITY</t>
  </si>
  <si>
    <t>CITIC Guoan Informat</t>
  </si>
  <si>
    <t>BD5CMB6</t>
  </si>
  <si>
    <t>1575</t>
  </si>
  <si>
    <t>000839 CH EQUITY</t>
  </si>
  <si>
    <t>6086286</t>
  </si>
  <si>
    <t>1576</t>
  </si>
  <si>
    <t>CNE000000TG3</t>
  </si>
  <si>
    <t>000848 CH EQUITY</t>
  </si>
  <si>
    <t>Hebei Chengde Lolo C</t>
  </si>
  <si>
    <t>6089155</t>
  </si>
  <si>
    <t>1577</t>
  </si>
  <si>
    <t>CNE000000TK5</t>
  </si>
  <si>
    <t>000063 CH EQUITY</t>
  </si>
  <si>
    <t>ZTE Corp</t>
  </si>
  <si>
    <t>6073062</t>
  </si>
  <si>
    <t>1578</t>
  </si>
  <si>
    <t>CNE000000TL3</t>
  </si>
  <si>
    <t>600132 CH EQUITY</t>
  </si>
  <si>
    <t>Chongqing Brewery Co</t>
  </si>
  <si>
    <t>6080794</t>
  </si>
  <si>
    <t>1579</t>
  </si>
  <si>
    <t>CNE000000TM1</t>
  </si>
  <si>
    <t>000829 CH EQUITY</t>
  </si>
  <si>
    <t>Telling Telecommunic</t>
  </si>
  <si>
    <t>6081816</t>
  </si>
  <si>
    <t>1580</t>
  </si>
  <si>
    <t>CNE000000TR0</t>
  </si>
  <si>
    <t>600115 C1 EQUITY</t>
  </si>
  <si>
    <t>China Eastern Airlin</t>
  </si>
  <si>
    <t>BP3R5X0</t>
  </si>
  <si>
    <t>1581</t>
  </si>
  <si>
    <t>600115 CH EQUITY</t>
  </si>
  <si>
    <t>6085261</t>
  </si>
  <si>
    <t>1582</t>
  </si>
  <si>
    <t>CNE000000TV2</t>
  </si>
  <si>
    <t>600112 CH EQUITY</t>
  </si>
  <si>
    <t>Guizhou Changzheng Tiacheng Holding Co L</t>
  </si>
  <si>
    <t>1583</t>
  </si>
  <si>
    <t>CNE000000TW0</t>
  </si>
  <si>
    <t>000802 CH EQUITY</t>
  </si>
  <si>
    <t>Beijing Jingxi Cultu</t>
  </si>
  <si>
    <t>6086178</t>
  </si>
  <si>
    <t>1584</t>
  </si>
  <si>
    <t>CNE000000TY6</t>
  </si>
  <si>
    <t>600104 C1 EQUITY</t>
  </si>
  <si>
    <t>SAIC Motor Corp Ltd</t>
  </si>
  <si>
    <t>BP3R2D9</t>
  </si>
  <si>
    <t>1585</t>
  </si>
  <si>
    <t>600104 CH EQUITY</t>
  </si>
  <si>
    <t>6086974</t>
  </si>
  <si>
    <t>1586</t>
  </si>
  <si>
    <t>CNE000000V06</t>
  </si>
  <si>
    <t>600120 CH EQUITY</t>
  </si>
  <si>
    <t>Zhejiang Orient Fina</t>
  </si>
  <si>
    <t>6088077</t>
  </si>
  <si>
    <t>1587</t>
  </si>
  <si>
    <t>CNE000000V14</t>
  </si>
  <si>
    <t>600138 CH EQUITY</t>
  </si>
  <si>
    <t>China CYTS Tours Hol</t>
  </si>
  <si>
    <t>6088055</t>
  </si>
  <si>
    <t>1588</t>
  </si>
  <si>
    <t>CNE000000V48</t>
  </si>
  <si>
    <t>000886 CH EQUITY</t>
  </si>
  <si>
    <t>Hainan Expressway Co Ltd</t>
  </si>
  <si>
    <t>1589</t>
  </si>
  <si>
    <t>CNE000000V89</t>
  </si>
  <si>
    <t>600009 C1 EQUITY</t>
  </si>
  <si>
    <t>Shanghai Internation</t>
  </si>
  <si>
    <t>BP3R4P5</t>
  </si>
  <si>
    <t>1590</t>
  </si>
  <si>
    <t>600009 CH EQUITY</t>
  </si>
  <si>
    <t>6104780</t>
  </si>
  <si>
    <t>1591</t>
  </si>
  <si>
    <t>CNE000000VB0</t>
  </si>
  <si>
    <t>000876 C2 EQUITY</t>
  </si>
  <si>
    <t>New Hope Liuhe Co Lt</t>
  </si>
  <si>
    <t>BD5CNF7</t>
  </si>
  <si>
    <t>1592</t>
  </si>
  <si>
    <t>000876 CH EQUITY</t>
  </si>
  <si>
    <t>6037596</t>
  </si>
  <si>
    <t>1593</t>
  </si>
  <si>
    <t>CNE000000VD6</t>
  </si>
  <si>
    <t>600139 CH EQUITY</t>
  </si>
  <si>
    <t>Sichuan Western Reso</t>
  </si>
  <si>
    <t>6106032</t>
  </si>
  <si>
    <t>1594</t>
  </si>
  <si>
    <t>CNE000000VF1</t>
  </si>
  <si>
    <t>600158 CH EQUITY</t>
  </si>
  <si>
    <t>China Sports Industr</t>
  </si>
  <si>
    <t>6105493</t>
  </si>
  <si>
    <t>1595</t>
  </si>
  <si>
    <t>CNE000000VG9</t>
  </si>
  <si>
    <t>000807 CH EQUITY</t>
  </si>
  <si>
    <t>Yunnan Aluminium Co</t>
  </si>
  <si>
    <t>6105794</t>
  </si>
  <si>
    <t>1596</t>
  </si>
  <si>
    <t>CNE000000VJ3</t>
  </si>
  <si>
    <t>600131 CH EQUITY</t>
  </si>
  <si>
    <t>State Grid Informati</t>
  </si>
  <si>
    <t>6107853</t>
  </si>
  <si>
    <t>1597</t>
  </si>
  <si>
    <t>CNE000000VK1</t>
  </si>
  <si>
    <t>000089 C2 EQUITY</t>
  </si>
  <si>
    <t>Shenzhen Airport Co</t>
  </si>
  <si>
    <t>BD5CDP7</t>
  </si>
  <si>
    <t>1598</t>
  </si>
  <si>
    <t>000089 CH EQUITY</t>
  </si>
  <si>
    <t>6108102</t>
  </si>
  <si>
    <t>1599</t>
  </si>
  <si>
    <t>CNE000000VP0</t>
  </si>
  <si>
    <t>600122 CH EQUITY</t>
  </si>
  <si>
    <t>Jiangsu Hongtu High</t>
  </si>
  <si>
    <t>6109729</t>
  </si>
  <si>
    <t>1600</t>
  </si>
  <si>
    <t>CNE000000VQ8</t>
  </si>
  <si>
    <t>000858 C2 EQUITY</t>
  </si>
  <si>
    <t>Wuliangye Yibin Co L</t>
  </si>
  <si>
    <t>BD5CPG2</t>
  </si>
  <si>
    <t>1601</t>
  </si>
  <si>
    <t>000858 CH EQUITY</t>
  </si>
  <si>
    <t>6109901</t>
  </si>
  <si>
    <t>1602</t>
  </si>
  <si>
    <t>CNE000000VW6</t>
  </si>
  <si>
    <t>600125 CH EQUITY</t>
  </si>
  <si>
    <t>China Railway Tielon</t>
  </si>
  <si>
    <t>6112103</t>
  </si>
  <si>
    <t>1603</t>
  </si>
  <si>
    <t>CNE000000VZ9</t>
  </si>
  <si>
    <t>000065 CH EQUITY</t>
  </si>
  <si>
    <t>Norinco Internationa</t>
  </si>
  <si>
    <t>6112125</t>
  </si>
  <si>
    <t>1604</t>
  </si>
  <si>
    <t>CNE000000W05</t>
  </si>
  <si>
    <t>600150 CH EQUITY</t>
  </si>
  <si>
    <t>China CSSC Holdings</t>
  </si>
  <si>
    <t>6112910</t>
  </si>
  <si>
    <t>1605</t>
  </si>
  <si>
    <t>CNE000000W13</t>
  </si>
  <si>
    <t>000878 CH EQUITY</t>
  </si>
  <si>
    <t>Yunnan Copper Co Ltd</t>
  </si>
  <si>
    <t>6145615</t>
  </si>
  <si>
    <t>1606</t>
  </si>
  <si>
    <t>CNE000000W54</t>
  </si>
  <si>
    <t>000815 CH EQUITY</t>
  </si>
  <si>
    <t>MCC Meili Cloud Comp</t>
  </si>
  <si>
    <t>6113861</t>
  </si>
  <si>
    <t>1607</t>
  </si>
  <si>
    <t>CNE000000W70</t>
  </si>
  <si>
    <t>000882 CH EQUITY</t>
  </si>
  <si>
    <t>Beijing Hualian Depa</t>
  </si>
  <si>
    <t>6114897</t>
  </si>
  <si>
    <t>1608</t>
  </si>
  <si>
    <t>CNE000000W96</t>
  </si>
  <si>
    <t>600151 CH EQUITY</t>
  </si>
  <si>
    <t>Shanghai Aerospace A</t>
  </si>
  <si>
    <t>6119267</t>
  </si>
  <si>
    <t>1609</t>
  </si>
  <si>
    <t>CNE000000WC6</t>
  </si>
  <si>
    <t>600166 CH EQUITY</t>
  </si>
  <si>
    <t>Beiqi Foton Motor Co</t>
  </si>
  <si>
    <t>6115522</t>
  </si>
  <si>
    <t>1610</t>
  </si>
  <si>
    <t>CNE000000WD4</t>
  </si>
  <si>
    <t>600157 CH EQUITY</t>
  </si>
  <si>
    <t>Wintime Energy Co Lt</t>
  </si>
  <si>
    <t>6116008</t>
  </si>
  <si>
    <t>1611</t>
  </si>
  <si>
    <t>CNE000000WF9</t>
  </si>
  <si>
    <t>600161 CH EQUITY</t>
  </si>
  <si>
    <t>Beijing Tiantan Biol</t>
  </si>
  <si>
    <t>6116666</t>
  </si>
  <si>
    <t>1612</t>
  </si>
  <si>
    <t>CNE000000WG7</t>
  </si>
  <si>
    <t>600162 CH EQUITY</t>
  </si>
  <si>
    <t>Shenzhen Heungkong Holding Co Ltd</t>
  </si>
  <si>
    <t>1613</t>
  </si>
  <si>
    <t>CNE000000WL7</t>
  </si>
  <si>
    <t>600153 C1 EQUITY</t>
  </si>
  <si>
    <t>Xiamen C &amp; D Inc</t>
  </si>
  <si>
    <t>BP3R6L5</t>
  </si>
  <si>
    <t>1614</t>
  </si>
  <si>
    <t>600153 CH EQUITY</t>
  </si>
  <si>
    <t>6116956</t>
  </si>
  <si>
    <t>1615</t>
  </si>
  <si>
    <t>CNE000000WM5</t>
  </si>
  <si>
    <t>000825 CH EQUITY</t>
  </si>
  <si>
    <t>Shanxi Taigang Stain</t>
  </si>
  <si>
    <t>6116901</t>
  </si>
  <si>
    <t>1616</t>
  </si>
  <si>
    <t>CNE000000WN3</t>
  </si>
  <si>
    <t>000830 CH EQUITY</t>
  </si>
  <si>
    <t>Luxi Chemical Group</t>
  </si>
  <si>
    <t>6116815</t>
  </si>
  <si>
    <t>1617</t>
  </si>
  <si>
    <t>CNE000000WQ6</t>
  </si>
  <si>
    <t>600160 CH EQUITY</t>
  </si>
  <si>
    <t>Zhejiang Juhua Co Lt</t>
  </si>
  <si>
    <t>6118383</t>
  </si>
  <si>
    <t>1618</t>
  </si>
  <si>
    <t>CNE000000WR4</t>
  </si>
  <si>
    <t>600170 CH EQUITY</t>
  </si>
  <si>
    <t>Shanghai Constructio</t>
  </si>
  <si>
    <t>6117874</t>
  </si>
  <si>
    <t>1619</t>
  </si>
  <si>
    <t>CNE000000WS2</t>
  </si>
  <si>
    <t>000831 CH EQUITY</t>
  </si>
  <si>
    <t>China Minmetals Rare</t>
  </si>
  <si>
    <t>6117885</t>
  </si>
  <si>
    <t>1620</t>
  </si>
  <si>
    <t>CNE000000WT0</t>
  </si>
  <si>
    <t>600180 C1 EQUITY</t>
  </si>
  <si>
    <t>CCS SUPPLY CHAIN MAN</t>
  </si>
  <si>
    <t>BTFRH52</t>
  </si>
  <si>
    <t>1621</t>
  </si>
  <si>
    <t>600180 CH EQUITY</t>
  </si>
  <si>
    <t>CCS Supply Chain Man</t>
  </si>
  <si>
    <t>6119353</t>
  </si>
  <si>
    <t>1622</t>
  </si>
  <si>
    <t>CNE000000WV6</t>
  </si>
  <si>
    <t>600188 CH EQUITY</t>
  </si>
  <si>
    <t>Yanzhou Coal Mining</t>
  </si>
  <si>
    <t>6119289</t>
  </si>
  <si>
    <t>1623</t>
  </si>
  <si>
    <t>CNE000000WX2</t>
  </si>
  <si>
    <t>000837 CH EQUITY</t>
  </si>
  <si>
    <t>QINCHUAN MACHINE TOO</t>
  </si>
  <si>
    <t>6119256</t>
  </si>
  <si>
    <t>1624</t>
  </si>
  <si>
    <t>CNE000000X12</t>
  </si>
  <si>
    <t>600169 CH EQUITY</t>
  </si>
  <si>
    <t>Taiyuan Heavy Indust</t>
  </si>
  <si>
    <t>6121046</t>
  </si>
  <si>
    <t>1625</t>
  </si>
  <si>
    <t>CNE000000X20</t>
  </si>
  <si>
    <t>000850 CH EQUITY</t>
  </si>
  <si>
    <t>ANHUI HUAMAO TEXTILE</t>
  </si>
  <si>
    <t>6120742</t>
  </si>
  <si>
    <t>1626</t>
  </si>
  <si>
    <t>CNE000000X38</t>
  </si>
  <si>
    <t>600196 C1 EQUITY</t>
  </si>
  <si>
    <t>Shanghai Fosun Pharm</t>
  </si>
  <si>
    <t>BP3R3M5</t>
  </si>
  <si>
    <t>1627</t>
  </si>
  <si>
    <t>600196 CH EQUITY</t>
  </si>
  <si>
    <t>6121187</t>
  </si>
  <si>
    <t>1628</t>
  </si>
  <si>
    <t>CNE000000X46</t>
  </si>
  <si>
    <t>000861 CH EQUITY</t>
  </si>
  <si>
    <t>Guangdong Highsun Gr</t>
  </si>
  <si>
    <t>6121080</t>
  </si>
  <si>
    <t>1629</t>
  </si>
  <si>
    <t>CNE000000X53</t>
  </si>
  <si>
    <t>600155 CH EQUITY</t>
  </si>
  <si>
    <t>Polaris Bay Group Co</t>
  </si>
  <si>
    <t>6121659</t>
  </si>
  <si>
    <t>1630</t>
  </si>
  <si>
    <t>CNE000000X61</t>
  </si>
  <si>
    <t>600199 CH EQUITY</t>
  </si>
  <si>
    <t>Anhui Golden Seed Winery Co Ltd</t>
  </si>
  <si>
    <t>1631</t>
  </si>
  <si>
    <t>CNE000000X87</t>
  </si>
  <si>
    <t>600198 CH EQUITY</t>
  </si>
  <si>
    <t>Datang Telecom Techn</t>
  </si>
  <si>
    <t>6126449</t>
  </si>
  <si>
    <t>1632</t>
  </si>
  <si>
    <t>CNE000000X95</t>
  </si>
  <si>
    <t>000078 CH EQUITY</t>
  </si>
  <si>
    <t>Shenzhen Neptunus Bi</t>
  </si>
  <si>
    <t>6139663</t>
  </si>
  <si>
    <t>1633</t>
  </si>
  <si>
    <t>CNE000000XB6</t>
  </si>
  <si>
    <t>600171 CH EQUITY</t>
  </si>
  <si>
    <t>Shanghai Belling Co</t>
  </si>
  <si>
    <t>6126944</t>
  </si>
  <si>
    <t>1634</t>
  </si>
  <si>
    <t>CNE000000XH3</t>
  </si>
  <si>
    <t>000860 CH EQUITY</t>
  </si>
  <si>
    <t>Beijing Shunxin Agri</t>
  </si>
  <si>
    <t>6128047</t>
  </si>
  <si>
    <t>1635</t>
  </si>
  <si>
    <t>CNE000000XK7</t>
  </si>
  <si>
    <t>000852 CH EQUITY</t>
  </si>
  <si>
    <t>Kingdream PLC</t>
  </si>
  <si>
    <t>1636</t>
  </si>
  <si>
    <t>CNE000000XL5</t>
  </si>
  <si>
    <t>600183 CH EQUITY</t>
  </si>
  <si>
    <t>Shengyi Technology C</t>
  </si>
  <si>
    <t>6128779</t>
  </si>
  <si>
    <t>1637</t>
  </si>
  <si>
    <t>CNE000000XM3</t>
  </si>
  <si>
    <t>000895 C2 EQUITY</t>
  </si>
  <si>
    <t>Henan Shuanghui Inve</t>
  </si>
  <si>
    <t>BD5CP84</t>
  </si>
  <si>
    <t>1638</t>
  </si>
  <si>
    <t>000895 CH EQUITY</t>
  </si>
  <si>
    <t>6128780</t>
  </si>
  <si>
    <t>1639</t>
  </si>
  <si>
    <t>CNE000000XN1</t>
  </si>
  <si>
    <t>600179 CH EQUITY</t>
  </si>
  <si>
    <t>Antong Holdings Co L</t>
  </si>
  <si>
    <t>6129095</t>
  </si>
  <si>
    <t>1640</t>
  </si>
  <si>
    <t>CNE000000XP6</t>
  </si>
  <si>
    <t>000887 CH EQUITY</t>
  </si>
  <si>
    <t>Anhui Zhongding Seal</t>
  </si>
  <si>
    <t>6129084</t>
  </si>
  <si>
    <t>1641</t>
  </si>
  <si>
    <t>CNE000000XQ4</t>
  </si>
  <si>
    <t>600187 CH EQUITY</t>
  </si>
  <si>
    <t>HEILONGJIANG INTERCH</t>
  </si>
  <si>
    <t>6129664</t>
  </si>
  <si>
    <t>1642</t>
  </si>
  <si>
    <t>CNE000000XR2</t>
  </si>
  <si>
    <t>600177 C1 EQUITY</t>
  </si>
  <si>
    <t>Youngor Group Co Ltd</t>
  </si>
  <si>
    <t>BP3R6R1</t>
  </si>
  <si>
    <t>1643</t>
  </si>
  <si>
    <t>600177 CH EQUITY</t>
  </si>
  <si>
    <t>6131012</t>
  </si>
  <si>
    <t>1644</t>
  </si>
  <si>
    <t>CNE000000XT8</t>
  </si>
  <si>
    <t>600172 C1 EQUITY</t>
  </si>
  <si>
    <t>HENAN HUANGHE WHIRLW</t>
  </si>
  <si>
    <t>BP3RKP7</t>
  </si>
  <si>
    <t>1645</t>
  </si>
  <si>
    <t>600172 CH EQUITY</t>
  </si>
  <si>
    <t>Henan Huanghe Whirlw</t>
  </si>
  <si>
    <t>6132510</t>
  </si>
  <si>
    <t>1646</t>
  </si>
  <si>
    <t>CNE000000XV4</t>
  </si>
  <si>
    <t>000877 CH EQUITY</t>
  </si>
  <si>
    <t>XINJIANG TIANSHAN CE</t>
  </si>
  <si>
    <t>6132695</t>
  </si>
  <si>
    <t>1647</t>
  </si>
  <si>
    <t>CNE000000XZ5</t>
  </si>
  <si>
    <t>600123 CH EQUITY</t>
  </si>
  <si>
    <t>Shanxi Lanhua Sci-Te</t>
  </si>
  <si>
    <t>6134839</t>
  </si>
  <si>
    <t>1648</t>
  </si>
  <si>
    <t>CNE000000Y03</t>
  </si>
  <si>
    <t>600195 CH EQUITY</t>
  </si>
  <si>
    <t>China Animal Husbandry Industry Co Ltd</t>
  </si>
  <si>
    <t>1649</t>
  </si>
  <si>
    <t>CNE000000Y37</t>
  </si>
  <si>
    <t>600201 C1 EQUITY</t>
  </si>
  <si>
    <t>JINYU BIO-TECHNOLOGY</t>
  </si>
  <si>
    <t>BP3RBF4</t>
  </si>
  <si>
    <t>1650</t>
  </si>
  <si>
    <t>600201 CH EQUITY</t>
  </si>
  <si>
    <t>Jinyu Bio-Technology</t>
  </si>
  <si>
    <t>6136716</t>
  </si>
  <si>
    <t>1651</t>
  </si>
  <si>
    <t>CNE000000Y52</t>
  </si>
  <si>
    <t>600266 C1 EQUITY</t>
  </si>
  <si>
    <t>BEIJING URBAN CONSTR</t>
  </si>
  <si>
    <t>BP3RBL0</t>
  </si>
  <si>
    <t>1652</t>
  </si>
  <si>
    <t>600266 CH EQUITY</t>
  </si>
  <si>
    <t>Beijing Urban Constr</t>
  </si>
  <si>
    <t>6138239</t>
  </si>
  <si>
    <t>1653</t>
  </si>
  <si>
    <t>CNE000000Y60</t>
  </si>
  <si>
    <t>000897 CH EQUITY</t>
  </si>
  <si>
    <t>TIANJIN JINBIN DEVEL</t>
  </si>
  <si>
    <t>6138842</t>
  </si>
  <si>
    <t>1654</t>
  </si>
  <si>
    <t>CNE000000Y86</t>
  </si>
  <si>
    <t>000901 CH EQUITY</t>
  </si>
  <si>
    <t>Aerospace Hi-Tech Ho</t>
  </si>
  <si>
    <t>6139566</t>
  </si>
  <si>
    <t>1655</t>
  </si>
  <si>
    <t>CNE000000Y94</t>
  </si>
  <si>
    <t>600167 CH EQUITY</t>
  </si>
  <si>
    <t>Luenmei Quantum Co L</t>
  </si>
  <si>
    <t>6140308</t>
  </si>
  <si>
    <t>1656</t>
  </si>
  <si>
    <t>CNE000000YB4</t>
  </si>
  <si>
    <t>000917 CH EQUITY</t>
  </si>
  <si>
    <t>Hunan TV &amp; Broadcast</t>
  </si>
  <si>
    <t>6140182</t>
  </si>
  <si>
    <t>1657</t>
  </si>
  <si>
    <t>CNE000000YF5</t>
  </si>
  <si>
    <t>600206 CH EQUITY</t>
  </si>
  <si>
    <t>Grinm Advanced Mater</t>
  </si>
  <si>
    <t>6141981</t>
  </si>
  <si>
    <t>1658</t>
  </si>
  <si>
    <t>CNE000000YG3</t>
  </si>
  <si>
    <t>000902 CH EQUITY</t>
  </si>
  <si>
    <t>Xinyangfeng Agricult</t>
  </si>
  <si>
    <t>6141970</t>
  </si>
  <si>
    <t>1659</t>
  </si>
  <si>
    <t>CNE000000YM1</t>
  </si>
  <si>
    <t>600176 CH EQUITY</t>
  </si>
  <si>
    <t>China Jushi Co Ltd</t>
  </si>
  <si>
    <t>6146845</t>
  </si>
  <si>
    <t>1660</t>
  </si>
  <si>
    <t>CNE000000YP4</t>
  </si>
  <si>
    <t>600200 CH EQUITY</t>
  </si>
  <si>
    <t>Jiangsu Wuzhong Indu</t>
  </si>
  <si>
    <t>6147473</t>
  </si>
  <si>
    <t>1661</t>
  </si>
  <si>
    <t>CNE000000YT6</t>
  </si>
  <si>
    <t>600175 C1 EQUITY</t>
  </si>
  <si>
    <t>MEIDU ENERGY CORP-A</t>
  </si>
  <si>
    <t>BP3RBD2</t>
  </si>
  <si>
    <t>1662</t>
  </si>
  <si>
    <t>600175 CH EQUITY</t>
  </si>
  <si>
    <t>Meidu Energy Corp</t>
  </si>
  <si>
    <t>6148896</t>
  </si>
  <si>
    <t>1663</t>
  </si>
  <si>
    <t>CNE000000Z28</t>
  </si>
  <si>
    <t>000915 CH EQUITY</t>
  </si>
  <si>
    <t>Shandong Shanda WIT</t>
  </si>
  <si>
    <t>6152251</t>
  </si>
  <si>
    <t>1664</t>
  </si>
  <si>
    <t>CNE000000ZC9</t>
  </si>
  <si>
    <t>600141 CH EQUITY</t>
  </si>
  <si>
    <t>Hubei Xingfa Chemicals Group Co Ltd</t>
  </si>
  <si>
    <t>1665</t>
  </si>
  <si>
    <t>CNE000000ZF2</t>
  </si>
  <si>
    <t>600185 CH EQUITY</t>
  </si>
  <si>
    <t>Gree Real Estate Co</t>
  </si>
  <si>
    <t>6157999</t>
  </si>
  <si>
    <t>1666</t>
  </si>
  <si>
    <t>CNE000000ZG0</t>
  </si>
  <si>
    <t>000926 CH EQUITY</t>
  </si>
  <si>
    <t>HUBEI FUXING SCIENCE</t>
  </si>
  <si>
    <t>6157502</t>
  </si>
  <si>
    <t>1667</t>
  </si>
  <si>
    <t>CNE000000ZH8</t>
  </si>
  <si>
    <t>600208 C1 EQUITY</t>
  </si>
  <si>
    <t>Xinhu Zhongbao Co Lt</t>
  </si>
  <si>
    <t>BP3R659</t>
  </si>
  <si>
    <t>1668</t>
  </si>
  <si>
    <t>600208 CH EQUITY</t>
  </si>
  <si>
    <t>6158594</t>
  </si>
  <si>
    <t>1669</t>
  </si>
  <si>
    <t>CNE000000ZL0</t>
  </si>
  <si>
    <t>600146 CH EQUITY</t>
  </si>
  <si>
    <t>Shangying Global Co</t>
  </si>
  <si>
    <t>6162056</t>
  </si>
  <si>
    <t>1670</t>
  </si>
  <si>
    <t>CNE000000ZM8</t>
  </si>
  <si>
    <t>000918 CH EQUITY</t>
  </si>
  <si>
    <t>China Calxon Group C</t>
  </si>
  <si>
    <t>6161990</t>
  </si>
  <si>
    <t>1671</t>
  </si>
  <si>
    <t>CNE000000ZR7</t>
  </si>
  <si>
    <t>000930 CH EQUITY</t>
  </si>
  <si>
    <t>COFCO Biotechnology</t>
  </si>
  <si>
    <t>6162766</t>
  </si>
  <si>
    <t>1672</t>
  </si>
  <si>
    <t>CNE000000ZT3</t>
  </si>
  <si>
    <t>600006 CH EQUITY</t>
  </si>
  <si>
    <t>DongFeng Automobile</t>
  </si>
  <si>
    <t>6163833</t>
  </si>
  <si>
    <t>1673</t>
  </si>
  <si>
    <t>CNE000000ZV9</t>
  </si>
  <si>
    <t>000927 CH EQUITY</t>
  </si>
  <si>
    <t>Tianjin Faw Xiali Automobile Co Ltd</t>
  </si>
  <si>
    <t>1674</t>
  </si>
  <si>
    <t>CNE000000ZZ0</t>
  </si>
  <si>
    <t>600005 CH EQUITY</t>
  </si>
  <si>
    <t>WUHAN IRON &amp; STEEL C</t>
  </si>
  <si>
    <t>6165011</t>
  </si>
  <si>
    <t>1675</t>
  </si>
  <si>
    <t>CNE000001006</t>
  </si>
  <si>
    <t>000932 CH EQUITY</t>
  </si>
  <si>
    <t>Hunan Valin Steel Co</t>
  </si>
  <si>
    <t>6165163</t>
  </si>
  <si>
    <t>1676</t>
  </si>
  <si>
    <t>CNE000001030</t>
  </si>
  <si>
    <t>000931 CH EQUITY</t>
  </si>
  <si>
    <t>Beijing Centergate Technologies Holding</t>
  </si>
  <si>
    <t>1677</t>
  </si>
  <si>
    <t>CNE000001048</t>
  </si>
  <si>
    <t>000935 CH EQUITY</t>
  </si>
  <si>
    <t>Sichuan Shuangma Cem</t>
  </si>
  <si>
    <t>6166843</t>
  </si>
  <si>
    <t>1678</t>
  </si>
  <si>
    <t>CNE000001055</t>
  </si>
  <si>
    <t>600210 CH EQUITY</t>
  </si>
  <si>
    <t>Shanghai Zi Jiang En</t>
  </si>
  <si>
    <t>6166832</t>
  </si>
  <si>
    <t>1679</t>
  </si>
  <si>
    <t>CNE000001089</t>
  </si>
  <si>
    <t>000939 CH EQUITY</t>
  </si>
  <si>
    <t>Kaidi Ecological and</t>
  </si>
  <si>
    <t>6167482</t>
  </si>
  <si>
    <t>1680</t>
  </si>
  <si>
    <t>CNE000001097</t>
  </si>
  <si>
    <t>000933 CH EQUITY</t>
  </si>
  <si>
    <t>Henan Shenhuo Coal &amp;</t>
  </si>
  <si>
    <t>6165431</t>
  </si>
  <si>
    <t>1681</t>
  </si>
  <si>
    <t>CNE0000010C7</t>
  </si>
  <si>
    <t>600197 CH EQUITY</t>
  </si>
  <si>
    <t>Xinjiang Yilite Industry Co Ltd</t>
  </si>
  <si>
    <t>1682</t>
  </si>
  <si>
    <t>CNE0000010H6</t>
  </si>
  <si>
    <t>000937 CH EQUITY</t>
  </si>
  <si>
    <t>Jizhong Energy Resou</t>
  </si>
  <si>
    <t>6170015</t>
  </si>
  <si>
    <t>1683</t>
  </si>
  <si>
    <t>CNE0000010J2</t>
  </si>
  <si>
    <t>600216 CH EQUITY</t>
  </si>
  <si>
    <t>Zhejiang Medicine Co</t>
  </si>
  <si>
    <t>6171159</t>
  </si>
  <si>
    <t>1684</t>
  </si>
  <si>
    <t>CNE0000010Q7</t>
  </si>
  <si>
    <t>600226 CH EQUITY</t>
  </si>
  <si>
    <t>Zhejiang Huge Leaf C</t>
  </si>
  <si>
    <t>6172248</t>
  </si>
  <si>
    <t>1685</t>
  </si>
  <si>
    <t>CNE0000010T1</t>
  </si>
  <si>
    <t>000938 CH EQUITY</t>
  </si>
  <si>
    <t>Unisplendour Corp Lt</t>
  </si>
  <si>
    <t>6172561</t>
  </si>
  <si>
    <t>1686</t>
  </si>
  <si>
    <t>CNE0000010V7</t>
  </si>
  <si>
    <t>600220 CH EQUITY</t>
  </si>
  <si>
    <t>Jiangsu Sunshine Co</t>
  </si>
  <si>
    <t>6172873</t>
  </si>
  <si>
    <t>1687</t>
  </si>
  <si>
    <t>CNE0000010W5</t>
  </si>
  <si>
    <t>000919 CH EQUITY</t>
  </si>
  <si>
    <t>JINLING PHARMACEUTIC</t>
  </si>
  <si>
    <t>6153522</t>
  </si>
  <si>
    <t>1688</t>
  </si>
  <si>
    <t>CNE0000010X3</t>
  </si>
  <si>
    <t>600239 CH EQUITY</t>
  </si>
  <si>
    <t>YunNan Metropolitan Real Estate Developm</t>
  </si>
  <si>
    <t>1689</t>
  </si>
  <si>
    <t>CNE0000010Y1</t>
  </si>
  <si>
    <t>000951 CH EQUITY</t>
  </si>
  <si>
    <t>CNHTC Jinan Truck Co Ltd</t>
  </si>
  <si>
    <t>1690</t>
  </si>
  <si>
    <t>CNE000001139</t>
  </si>
  <si>
    <t>600219 CH EQUITY</t>
  </si>
  <si>
    <t>Shandong Nanshan Alu</t>
  </si>
  <si>
    <t>6203375</t>
  </si>
  <si>
    <t>1691</t>
  </si>
  <si>
    <t>CNE000001154</t>
  </si>
  <si>
    <t>000958 CH EQUITY</t>
  </si>
  <si>
    <t>Shijiazhuang Dongfan</t>
  </si>
  <si>
    <t>6175537</t>
  </si>
  <si>
    <t>1692</t>
  </si>
  <si>
    <t>CNE000001196</t>
  </si>
  <si>
    <t>000959 CH EQUITY</t>
  </si>
  <si>
    <t>Beijing Shougang Co</t>
  </si>
  <si>
    <t>6242390</t>
  </si>
  <si>
    <t>1693</t>
  </si>
  <si>
    <t>CNE0000011B7</t>
  </si>
  <si>
    <t>600000 C1 EQUITY</t>
  </si>
  <si>
    <t>Shanghai Pudong Deve</t>
  </si>
  <si>
    <t>BP3R2B7</t>
  </si>
  <si>
    <t>1694</t>
  </si>
  <si>
    <t>600000 CH EQUITY</t>
  </si>
  <si>
    <t>6182043</t>
  </si>
  <si>
    <t>1695</t>
  </si>
  <si>
    <t>CNE0000011C5</t>
  </si>
  <si>
    <t>600221 CH EQUITY</t>
  </si>
  <si>
    <t>Hainan Airlines Hold</t>
  </si>
  <si>
    <t>6180809</t>
  </si>
  <si>
    <t>1696</t>
  </si>
  <si>
    <t>CNE0000011D3</t>
  </si>
  <si>
    <t>000960 CH EQUITY</t>
  </si>
  <si>
    <t>Yunnan Tin Co Ltd</t>
  </si>
  <si>
    <t>6183251</t>
  </si>
  <si>
    <t>1697</t>
  </si>
  <si>
    <t>CNE0000011K8</t>
  </si>
  <si>
    <t>000999 CH EQUITY</t>
  </si>
  <si>
    <t>China Resources Sanj</t>
  </si>
  <si>
    <t>6187446</t>
  </si>
  <si>
    <t>1698</t>
  </si>
  <si>
    <t>CNE0000011N2</t>
  </si>
  <si>
    <t>000962 CH EQUITY</t>
  </si>
  <si>
    <t>Ningxia Orient Tantalum Industry Co Ltd</t>
  </si>
  <si>
    <t>1699</t>
  </si>
  <si>
    <t>CNE0000011P7</t>
  </si>
  <si>
    <t>000961 CH EQUITY</t>
  </si>
  <si>
    <t>Jiangsu Zhongnan Con</t>
  </si>
  <si>
    <t>6201595</t>
  </si>
  <si>
    <t>1700</t>
  </si>
  <si>
    <t>CNE0000011R3</t>
  </si>
  <si>
    <t>600500 CH EQUITY</t>
  </si>
  <si>
    <t>Sinochem Internation</t>
  </si>
  <si>
    <t>6203104</t>
  </si>
  <si>
    <t>1701</t>
  </si>
  <si>
    <t>CNE0000011S1</t>
  </si>
  <si>
    <t>000963 CH EQUITY</t>
  </si>
  <si>
    <t>Huadong Medicine Co</t>
  </si>
  <si>
    <t>6203245</t>
  </si>
  <si>
    <t>1702</t>
  </si>
  <si>
    <t>CNE0000011Y9</t>
  </si>
  <si>
    <t>600236 C1 EQUITY</t>
  </si>
  <si>
    <t>GUANGXI GUIGUAN ELEC</t>
  </si>
  <si>
    <t>BP3RDX6</t>
  </si>
  <si>
    <t>1703</t>
  </si>
  <si>
    <t>600236 CH EQUITY</t>
  </si>
  <si>
    <t>6221753</t>
  </si>
  <si>
    <t>1704</t>
  </si>
  <si>
    <t>CNE000001204</t>
  </si>
  <si>
    <t>600230 CH EQUITY</t>
  </si>
  <si>
    <t>Cangzhou Dahua Co Lt</t>
  </si>
  <si>
    <t>6223447</t>
  </si>
  <si>
    <t>1705</t>
  </si>
  <si>
    <t>CNE000001220</t>
  </si>
  <si>
    <t>600289 CH EQUITY</t>
  </si>
  <si>
    <t>Bright Oceans Inter-</t>
  </si>
  <si>
    <t>6227018</t>
  </si>
  <si>
    <t>1706</t>
  </si>
  <si>
    <t>CNE000001253</t>
  </si>
  <si>
    <t>600299 CH EQUITY</t>
  </si>
  <si>
    <t>Bluestar Adisseo Co</t>
  </si>
  <si>
    <t>6246295</t>
  </si>
  <si>
    <t>1707</t>
  </si>
  <si>
    <t>CNE000001261</t>
  </si>
  <si>
    <t>000970 CH EQUITY</t>
  </si>
  <si>
    <t>Beijing Zhong Ke San</t>
  </si>
  <si>
    <t>6242442</t>
  </si>
  <si>
    <t>1708</t>
  </si>
  <si>
    <t>CNE000001279</t>
  </si>
  <si>
    <t>600231 CH EQUITY</t>
  </si>
  <si>
    <t>Ligyuan Iron &amp; Steel</t>
  </si>
  <si>
    <t>6246273</t>
  </si>
  <si>
    <t>1709</t>
  </si>
  <si>
    <t>CNE000001295</t>
  </si>
  <si>
    <t>600008 C1 EQUITY</t>
  </si>
  <si>
    <t>Beijing Capital Co L</t>
  </si>
  <si>
    <t>BP3R7K1</t>
  </si>
  <si>
    <t>1710</t>
  </si>
  <si>
    <t>600008 CH EQUITY</t>
  </si>
  <si>
    <t>6377098</t>
  </si>
  <si>
    <t>1711</t>
  </si>
  <si>
    <t>CNE0000012C3</t>
  </si>
  <si>
    <t>000972 CH EQUITY</t>
  </si>
  <si>
    <t>CHALKIS HEALTH INDUS</t>
  </si>
  <si>
    <t>6246370</t>
  </si>
  <si>
    <t>1712</t>
  </si>
  <si>
    <t>CNE0000012D1</t>
  </si>
  <si>
    <t>600269 CH EQUITY</t>
  </si>
  <si>
    <t>Jiangxi Ganyue Expre</t>
  </si>
  <si>
    <t>6242624</t>
  </si>
  <si>
    <t>1713</t>
  </si>
  <si>
    <t>CNE0000012F6</t>
  </si>
  <si>
    <t>000973 CH EQUITY</t>
  </si>
  <si>
    <t>FSPG Hi-Tech Co Ltd</t>
  </si>
  <si>
    <t>1714</t>
  </si>
  <si>
    <t>CNE0000012G4</t>
  </si>
  <si>
    <t>600256 CH EQUITY</t>
  </si>
  <si>
    <t>Guanghui Energy Co L</t>
  </si>
  <si>
    <t>6247964</t>
  </si>
  <si>
    <t>1715</t>
  </si>
  <si>
    <t>CNE0000012J8</t>
  </si>
  <si>
    <t>600233 CH EQUITY</t>
  </si>
  <si>
    <t>YTO Express Group Co</t>
  </si>
  <si>
    <t>6241483</t>
  </si>
  <si>
    <t>1716</t>
  </si>
  <si>
    <t>CNE0000012L4</t>
  </si>
  <si>
    <t>000975 CH EQUITY</t>
  </si>
  <si>
    <t>Yintai Gold Co Ltd</t>
  </si>
  <si>
    <t>6240662</t>
  </si>
  <si>
    <t>1717</t>
  </si>
  <si>
    <t>CNE0000012M2</t>
  </si>
  <si>
    <t>000977 CH EQUITY</t>
  </si>
  <si>
    <t>Inspur Electronic In</t>
  </si>
  <si>
    <t>6247726</t>
  </si>
  <si>
    <t>1718</t>
  </si>
  <si>
    <t>CNE0000012Q3</t>
  </si>
  <si>
    <t>600258 CH EQUITY</t>
  </si>
  <si>
    <t>BTG Hotels Group Co</t>
  </si>
  <si>
    <t>6246853</t>
  </si>
  <si>
    <t>1719</t>
  </si>
  <si>
    <t>CNE0000012R1</t>
  </si>
  <si>
    <t>600259 CH EQUITY</t>
  </si>
  <si>
    <t>Rising Nonferrous Me</t>
  </si>
  <si>
    <t>6246949</t>
  </si>
  <si>
    <t>1720</t>
  </si>
  <si>
    <t>CNE0000012X9</t>
  </si>
  <si>
    <t>000969 CH EQUITY</t>
  </si>
  <si>
    <t>Advanced Technology</t>
  </si>
  <si>
    <t>6248246</t>
  </si>
  <si>
    <t>1721</t>
  </si>
  <si>
    <t>CNE0000012Y7</t>
  </si>
  <si>
    <t>000979 CH EQUITY</t>
  </si>
  <si>
    <t>Zhonghong Holding Co</t>
  </si>
  <si>
    <t>6246820</t>
  </si>
  <si>
    <t>1722</t>
  </si>
  <si>
    <t>CNE000001303</t>
  </si>
  <si>
    <t>000988 CH EQUITY</t>
  </si>
  <si>
    <t>Huagong Tech Co Ltd</t>
  </si>
  <si>
    <t>6248008</t>
  </si>
  <si>
    <t>1723</t>
  </si>
  <si>
    <t>CNE000001337</t>
  </si>
  <si>
    <t>000980 CH EQUITY</t>
  </si>
  <si>
    <t>Anhui Zotye Automobi</t>
  </si>
  <si>
    <t>6248398</t>
  </si>
  <si>
    <t>1724</t>
  </si>
  <si>
    <t>CNE000001345</t>
  </si>
  <si>
    <t>600240 CH EQUITY</t>
  </si>
  <si>
    <t>Beijing Homyear Capi</t>
  </si>
  <si>
    <t>6258148</t>
  </si>
  <si>
    <t>1725</t>
  </si>
  <si>
    <t>CNE000001360</t>
  </si>
  <si>
    <t>000998 CH EQUITY</t>
  </si>
  <si>
    <t>Yuan Longping High-t</t>
  </si>
  <si>
    <t>6254339</t>
  </si>
  <si>
    <t>1726</t>
  </si>
  <si>
    <t>CNE000001378</t>
  </si>
  <si>
    <t>600300 CH EQUITY</t>
  </si>
  <si>
    <t>V V Food &amp; Beverage</t>
  </si>
  <si>
    <t>6260121</t>
  </si>
  <si>
    <t>1727</t>
  </si>
  <si>
    <t>CNE000001394</t>
  </si>
  <si>
    <t>000989 CH EQUITY</t>
  </si>
  <si>
    <t>Jiuzhitang Co Ltd</t>
  </si>
  <si>
    <t>6261599</t>
  </si>
  <si>
    <t>1728</t>
  </si>
  <si>
    <t>CNE0000013C1</t>
  </si>
  <si>
    <t>000982 CH EQUITY</t>
  </si>
  <si>
    <t>Ningxia Zhongyin Cas</t>
  </si>
  <si>
    <t>6264231</t>
  </si>
  <si>
    <t>1729</t>
  </si>
  <si>
    <t>CNE0000013G2</t>
  </si>
  <si>
    <t>000990 CH EQUITY</t>
  </si>
  <si>
    <t>Chengzhi Co Ltd</t>
  </si>
  <si>
    <t>6267467</t>
  </si>
  <si>
    <t>1730</t>
  </si>
  <si>
    <t>CNE0000013H0</t>
  </si>
  <si>
    <t>600260 CH EQUITY</t>
  </si>
  <si>
    <t>Hubei Kaile Science</t>
  </si>
  <si>
    <t>6263744</t>
  </si>
  <si>
    <t>1731</t>
  </si>
  <si>
    <t>CNE0000013L2</t>
  </si>
  <si>
    <t>600261 C1 EQUITY</t>
  </si>
  <si>
    <t>ZHEJIANG YANKON GROU</t>
  </si>
  <si>
    <t>BP3R8Z3</t>
  </si>
  <si>
    <t>1732</t>
  </si>
  <si>
    <t>600261 CH EQUITY</t>
  </si>
  <si>
    <t>Zhejiang Yankon Grou</t>
  </si>
  <si>
    <t>6269623</t>
  </si>
  <si>
    <t>1733</t>
  </si>
  <si>
    <t>CNE0000013N8</t>
  </si>
  <si>
    <t>600018 C1 EQUITY</t>
  </si>
  <si>
    <t>SHANGHAI INTERNATION</t>
  </si>
  <si>
    <t>BP3R2L7</t>
  </si>
  <si>
    <t>1734</t>
  </si>
  <si>
    <t>600018 CH EQUITY</t>
  </si>
  <si>
    <t>B1G9126</t>
  </si>
  <si>
    <t>1735</t>
  </si>
  <si>
    <t>CNE0000013Q1</t>
  </si>
  <si>
    <t>000099 CH EQUITY</t>
  </si>
  <si>
    <t>Citic Offshore Helicopter Co Ltd</t>
  </si>
  <si>
    <t>1736</t>
  </si>
  <si>
    <t>CNE0000013S7</t>
  </si>
  <si>
    <t>600277 CH EQUITY</t>
  </si>
  <si>
    <t>Elion Clean Energy C</t>
  </si>
  <si>
    <t>6270993</t>
  </si>
  <si>
    <t>1737</t>
  </si>
  <si>
    <t>CNE0000013X7</t>
  </si>
  <si>
    <t>000158 CH EQUITY</t>
  </si>
  <si>
    <t>Shijiazhuang Changsh</t>
  </si>
  <si>
    <t>6276968</t>
  </si>
  <si>
    <t>1738</t>
  </si>
  <si>
    <t>CNE0000013Y5</t>
  </si>
  <si>
    <t>000983 C2 EQUITY</t>
  </si>
  <si>
    <t>Shanxi Xishan Coal &amp;</t>
  </si>
  <si>
    <t>BD5CKB2</t>
  </si>
  <si>
    <t>1739</t>
  </si>
  <si>
    <t>000983 CH EQUITY</t>
  </si>
  <si>
    <t>6281519</t>
  </si>
  <si>
    <t>1740</t>
  </si>
  <si>
    <t>CNE0000013Z2</t>
  </si>
  <si>
    <t>600267 CH EQUITY</t>
  </si>
  <si>
    <t>Zhejiang Hisun Pharm</t>
  </si>
  <si>
    <t>6280066</t>
  </si>
  <si>
    <t>1741</t>
  </si>
  <si>
    <t>CNE000001451</t>
  </si>
  <si>
    <t>600291 CH EQUITY</t>
  </si>
  <si>
    <t>Xishui Strong Year C</t>
  </si>
  <si>
    <t>6275352</t>
  </si>
  <si>
    <t>1742</t>
  </si>
  <si>
    <t>CNE0000014B1</t>
  </si>
  <si>
    <t>000997 CH EQUITY</t>
  </si>
  <si>
    <t>Newland Digital Tech</t>
  </si>
  <si>
    <t>6275727</t>
  </si>
  <si>
    <t>1743</t>
  </si>
  <si>
    <t>CNE0000014D7</t>
  </si>
  <si>
    <t>000150 CH EQUITY</t>
  </si>
  <si>
    <t>Yihua Healthcare Co</t>
  </si>
  <si>
    <t>6281768</t>
  </si>
  <si>
    <t>1744</t>
  </si>
  <si>
    <t>CNE0000014G0</t>
  </si>
  <si>
    <t>600298 C1 EQUITY</t>
  </si>
  <si>
    <t>Angel Yeast Co Ltd</t>
  </si>
  <si>
    <t>BP3RH12</t>
  </si>
  <si>
    <t>1745</t>
  </si>
  <si>
    <t>600298 CH EQUITY</t>
  </si>
  <si>
    <t>6281508</t>
  </si>
  <si>
    <t>1746</t>
  </si>
  <si>
    <t>CNE0000014L0</t>
  </si>
  <si>
    <t>000156 CH EQUITY</t>
  </si>
  <si>
    <t>Wasu Media Holding C</t>
  </si>
  <si>
    <t>6283872</t>
  </si>
  <si>
    <t>1747</t>
  </si>
  <si>
    <t>CNE0000014Q9</t>
  </si>
  <si>
    <t>600282 CH EQUITY</t>
  </si>
  <si>
    <t>Nanjing Iron &amp; Steel</t>
  </si>
  <si>
    <t>6286934</t>
  </si>
  <si>
    <t>1748</t>
  </si>
  <si>
    <t>CNE0000014V9</t>
  </si>
  <si>
    <t>600280 CH EQUITY</t>
  </si>
  <si>
    <t>Nanjing Central Empo</t>
  </si>
  <si>
    <t>6286291</t>
  </si>
  <si>
    <t>1749</t>
  </si>
  <si>
    <t>CNE0000014W7</t>
  </si>
  <si>
    <t>600276 C1 EQUITY</t>
  </si>
  <si>
    <t>Jiangsu Hengrui Medi</t>
  </si>
  <si>
    <t>BP3R369</t>
  </si>
  <si>
    <t>1750</t>
  </si>
  <si>
    <t>600276 CH EQUITY</t>
  </si>
  <si>
    <t>6288457</t>
  </si>
  <si>
    <t>1751</t>
  </si>
  <si>
    <t>CNE000001527</t>
  </si>
  <si>
    <t>000157 C2 EQUITY</t>
  </si>
  <si>
    <t>Zoomlion Heavy Indus</t>
  </si>
  <si>
    <t>BD5CPZ1</t>
  </si>
  <si>
    <t>1752</t>
  </si>
  <si>
    <t>000157 CH EQUITY</t>
  </si>
  <si>
    <t>6289977</t>
  </si>
  <si>
    <t>1753</t>
  </si>
  <si>
    <t>CNE000001568</t>
  </si>
  <si>
    <t>000869 CH EQUITY</t>
  </si>
  <si>
    <t>Yantai Changyu Pione</t>
  </si>
  <si>
    <t>6293310</t>
  </si>
  <si>
    <t>1754</t>
  </si>
  <si>
    <t>CNE000001576</t>
  </si>
  <si>
    <t>600297 C1 EQUITY</t>
  </si>
  <si>
    <t>China Grand Automoti</t>
  </si>
  <si>
    <t>BYYFJB2</t>
  </si>
  <si>
    <t>1755</t>
  </si>
  <si>
    <t>600297 CH EQUITY</t>
  </si>
  <si>
    <t>6293558</t>
  </si>
  <si>
    <t>1756</t>
  </si>
  <si>
    <t>CNE000001584</t>
  </si>
  <si>
    <t>600366 C1 EQUITY</t>
  </si>
  <si>
    <t>Ningbo Yunsheng Grou</t>
  </si>
  <si>
    <t>BP3RCH3</t>
  </si>
  <si>
    <t>1757</t>
  </si>
  <si>
    <t>600366 CH EQUITY</t>
  </si>
  <si>
    <t>Ningbo Yunsheng Co L</t>
  </si>
  <si>
    <t>6293280</t>
  </si>
  <si>
    <t>1758</t>
  </si>
  <si>
    <t>CNE000001592</t>
  </si>
  <si>
    <t>600292 CH EQUITY</t>
  </si>
  <si>
    <t>SPIC Yuanda Environm</t>
  </si>
  <si>
    <t>6293547</t>
  </si>
  <si>
    <t>1759</t>
  </si>
  <si>
    <t>CNE0000015D4</t>
  </si>
  <si>
    <t>600255 CH EQUITY</t>
  </si>
  <si>
    <t>Kingswood Enterprise</t>
  </si>
  <si>
    <t>6294733</t>
  </si>
  <si>
    <t>1760</t>
  </si>
  <si>
    <t>CNE0000015F9</t>
  </si>
  <si>
    <t>600252 C1 EQUITY</t>
  </si>
  <si>
    <t>GUANGXI WUZHOU ZHONG</t>
  </si>
  <si>
    <t>BP3R7N4</t>
  </si>
  <si>
    <t>1761</t>
  </si>
  <si>
    <t>600252 CH EQUITY</t>
  </si>
  <si>
    <t>Guangxi Wuzhou Zhong</t>
  </si>
  <si>
    <t>6295963</t>
  </si>
  <si>
    <t>1762</t>
  </si>
  <si>
    <t>CNE0000015H5</t>
  </si>
  <si>
    <t>000488 CH EQUITY</t>
  </si>
  <si>
    <t>Shandong Chenming Pa</t>
  </si>
  <si>
    <t>6294960</t>
  </si>
  <si>
    <t>1763</t>
  </si>
  <si>
    <t>CNE0000015M5</t>
  </si>
  <si>
    <t>600337 C1 EQUITY</t>
  </si>
  <si>
    <t>MARKOR INTL HOME FUR</t>
  </si>
  <si>
    <t>BP3RJK5</t>
  </si>
  <si>
    <t>1764</t>
  </si>
  <si>
    <t>600337 CH EQUITY</t>
  </si>
  <si>
    <t>Markor International</t>
  </si>
  <si>
    <t>6301280</t>
  </si>
  <si>
    <t>1765</t>
  </si>
  <si>
    <t>CNE0000015N3</t>
  </si>
  <si>
    <t>600316 CH EQUITY</t>
  </si>
  <si>
    <t>Jiangxi Hongdu Aviat</t>
  </si>
  <si>
    <t>6304375</t>
  </si>
  <si>
    <t>1766</t>
  </si>
  <si>
    <t>CNE0000015P8</t>
  </si>
  <si>
    <t>600422 C1 EQUITY</t>
  </si>
  <si>
    <t>KUNMING PHARMACEUTIC</t>
  </si>
  <si>
    <t>BP3RC51</t>
  </si>
  <si>
    <t>1767</t>
  </si>
  <si>
    <t>600422 CH EQUITY</t>
  </si>
  <si>
    <t>KPC Pharmaceuticals</t>
  </si>
  <si>
    <t>6304416</t>
  </si>
  <si>
    <t>1768</t>
  </si>
  <si>
    <t>CNE0000015R4</t>
  </si>
  <si>
    <t>600019 C1 EQUITY</t>
  </si>
  <si>
    <t>Baoshan Iron &amp; Steel</t>
  </si>
  <si>
    <t>BP3R2Y0</t>
  </si>
  <si>
    <t>1769</t>
  </si>
  <si>
    <t>600019 CH EQUITY</t>
  </si>
  <si>
    <t>6307954</t>
  </si>
  <si>
    <t>1770</t>
  </si>
  <si>
    <t>CNE0000015V6</t>
  </si>
  <si>
    <t>600038 CH EQUITY</t>
  </si>
  <si>
    <t>AVICOPTER PLC</t>
  </si>
  <si>
    <t>6306586</t>
  </si>
  <si>
    <t>1771</t>
  </si>
  <si>
    <t>CNE0000015W4</t>
  </si>
  <si>
    <t>600333 CH EQUITY</t>
  </si>
  <si>
    <t>Changchun Gas Co Ltd</t>
  </si>
  <si>
    <t>1772</t>
  </si>
  <si>
    <t>CNE0000015Y0</t>
  </si>
  <si>
    <t>600016 C1 EQUITY</t>
  </si>
  <si>
    <t>China Minsheng Banki</t>
  </si>
  <si>
    <t>BP3R2C8</t>
  </si>
  <si>
    <t>1773</t>
  </si>
  <si>
    <t>600016 CH EQUITY</t>
  </si>
  <si>
    <t>6310747</t>
  </si>
  <si>
    <t>1774</t>
  </si>
  <si>
    <t>CNE0000015Z7</t>
  </si>
  <si>
    <t>600270 C1 EQUITY</t>
  </si>
  <si>
    <t>Sinotrans Air Transp</t>
  </si>
  <si>
    <t>BP3R8K8</t>
  </si>
  <si>
    <t>1775</t>
  </si>
  <si>
    <t>600270 CH EQUITY</t>
  </si>
  <si>
    <t>6312129</t>
  </si>
  <si>
    <t>1776</t>
  </si>
  <si>
    <t>CNE000001600</t>
  </si>
  <si>
    <t>600307 CH EQUITY</t>
  </si>
  <si>
    <t>Gansu Jiu Steel Grou</t>
  </si>
  <si>
    <t>6311999</t>
  </si>
  <si>
    <t>1777</t>
  </si>
  <si>
    <t>CNE000001642</t>
  </si>
  <si>
    <t>600339 CH EQUITY</t>
  </si>
  <si>
    <t>China Petroleum Engi</t>
  </si>
  <si>
    <t>6312947</t>
  </si>
  <si>
    <t>1778</t>
  </si>
  <si>
    <t>CNE000001667</t>
  </si>
  <si>
    <t>000726 CH EQUITY</t>
  </si>
  <si>
    <t>Luthai Textile Co Lt</t>
  </si>
  <si>
    <t>6312099</t>
  </si>
  <si>
    <t>1779</t>
  </si>
  <si>
    <t>CNE000001675</t>
  </si>
  <si>
    <t>600323 CH EQUITY</t>
  </si>
  <si>
    <t>Grandblue Environmen</t>
  </si>
  <si>
    <t>6312022</t>
  </si>
  <si>
    <t>1780</t>
  </si>
  <si>
    <t>CNE000001683</t>
  </si>
  <si>
    <t>600320 CH EQUITY</t>
  </si>
  <si>
    <t>Shanghai Zhenhua Hea</t>
  </si>
  <si>
    <t>6313854</t>
  </si>
  <si>
    <t>1781</t>
  </si>
  <si>
    <t>CNE0000016D2</t>
  </si>
  <si>
    <t>600338 CH EQUITY</t>
  </si>
  <si>
    <t>Tibet Summit Resourc</t>
  </si>
  <si>
    <t>6314404</t>
  </si>
  <si>
    <t>1782</t>
  </si>
  <si>
    <t>CNE0000016F7</t>
  </si>
  <si>
    <t>600399 CH EQUITY</t>
  </si>
  <si>
    <t>Fushun Special Steel</t>
  </si>
  <si>
    <t>6314794</t>
  </si>
  <si>
    <t>1783</t>
  </si>
  <si>
    <t>CNE0000016G5</t>
  </si>
  <si>
    <t>600388 C1 EQUITY</t>
  </si>
  <si>
    <t>FUJIAN LONGKING CO L</t>
  </si>
  <si>
    <t>BP3R916</t>
  </si>
  <si>
    <t>1784</t>
  </si>
  <si>
    <t>600388 CH EQUITY</t>
  </si>
  <si>
    <t>Fujian Longking Co L</t>
  </si>
  <si>
    <t>6314705</t>
  </si>
  <si>
    <t>1785</t>
  </si>
  <si>
    <t>CNE0000016H3</t>
  </si>
  <si>
    <t>600398 C1 EQUITY</t>
  </si>
  <si>
    <t>Heilan Home Co Ltd</t>
  </si>
  <si>
    <t>BS7K3T8</t>
  </si>
  <si>
    <t>1786</t>
  </si>
  <si>
    <t>600398 CH EQUITY</t>
  </si>
  <si>
    <t>HLA Corp Ltd</t>
  </si>
  <si>
    <t>6314589</t>
  </si>
  <si>
    <t>1787</t>
  </si>
  <si>
    <t>CNE0000016J9</t>
  </si>
  <si>
    <t>600309 C1 EQUITY</t>
  </si>
  <si>
    <t>Wanhua Chemical Grou</t>
  </si>
  <si>
    <t>BP3R3S1</t>
  </si>
  <si>
    <t>1788</t>
  </si>
  <si>
    <t>600309 CH EQUITY</t>
  </si>
  <si>
    <t>6314932</t>
  </si>
  <si>
    <t>1789</t>
  </si>
  <si>
    <t>CNE0000016L5</t>
  </si>
  <si>
    <t>000725 C2 EQUITY</t>
  </si>
  <si>
    <t>BOE Technology Group</t>
  </si>
  <si>
    <t>BD5CPL7</t>
  </si>
  <si>
    <t>1790</t>
  </si>
  <si>
    <t>000725 CH EQUITY</t>
  </si>
  <si>
    <t>6314697</t>
  </si>
  <si>
    <t>1791</t>
  </si>
  <si>
    <t>CNE0000016N1</t>
  </si>
  <si>
    <t>600390 CH EQUITY</t>
  </si>
  <si>
    <t>Minmetals Capital Co</t>
  </si>
  <si>
    <t>6315689</t>
  </si>
  <si>
    <t>1792</t>
  </si>
  <si>
    <t>CNE0000016P6</t>
  </si>
  <si>
    <t>600369 CH EQUITY</t>
  </si>
  <si>
    <t>Southwest Securities</t>
  </si>
  <si>
    <t>6315838</t>
  </si>
  <si>
    <t>1793</t>
  </si>
  <si>
    <t>CNE0000016Q4</t>
  </si>
  <si>
    <t>600400 CH EQUITY</t>
  </si>
  <si>
    <t>Jiangsu Hongdou Indu</t>
  </si>
  <si>
    <t>6315645</t>
  </si>
  <si>
    <t>1794</t>
  </si>
  <si>
    <t>CNE0000016S0</t>
  </si>
  <si>
    <t>600377 CH EQUITY</t>
  </si>
  <si>
    <t>Jiangsu Expressway C</t>
  </si>
  <si>
    <t>6316057</t>
  </si>
  <si>
    <t>1795</t>
  </si>
  <si>
    <t>CNE0000016W2</t>
  </si>
  <si>
    <t>600330 CH EQUITY</t>
  </si>
  <si>
    <t>TDG Holdings Co Ltd</t>
  </si>
  <si>
    <t>6316433</t>
  </si>
  <si>
    <t>1796</t>
  </si>
  <si>
    <t>CNE0000016X0</t>
  </si>
  <si>
    <t>600389 CH EQUITY</t>
  </si>
  <si>
    <t>Nantong Jiangshan Agrochemical &amp; Chemica</t>
  </si>
  <si>
    <t>1797</t>
  </si>
  <si>
    <t>CNE0000016Y8</t>
  </si>
  <si>
    <t>600037 CH EQUITY</t>
  </si>
  <si>
    <t>Beijing Gehua CATV N</t>
  </si>
  <si>
    <t>6317328</t>
  </si>
  <si>
    <t>1798</t>
  </si>
  <si>
    <t>CNE000001709</t>
  </si>
  <si>
    <t>600386 CH EQUITY</t>
  </si>
  <si>
    <t>BEIJING BASHI MEDIA</t>
  </si>
  <si>
    <t>6317306</t>
  </si>
  <si>
    <t>1799</t>
  </si>
  <si>
    <t>CNE000001717</t>
  </si>
  <si>
    <t>600033 CH EQUITY</t>
  </si>
  <si>
    <t>Fujian Expressway De</t>
  </si>
  <si>
    <t>6317447</t>
  </si>
  <si>
    <t>1800</t>
  </si>
  <si>
    <t>CNE000001733</t>
  </si>
  <si>
    <t>600332 C1 EQUITY</t>
  </si>
  <si>
    <t>GUANGZHOU BAIYUNSHAN</t>
  </si>
  <si>
    <t>BP3R4Q6</t>
  </si>
  <si>
    <t>1801</t>
  </si>
  <si>
    <t>600332 CH EQUITY</t>
  </si>
  <si>
    <t>Guangzhou Baiyunshan</t>
  </si>
  <si>
    <t>6317179</t>
  </si>
  <si>
    <t>1802</t>
  </si>
  <si>
    <t>CNE000001758</t>
  </si>
  <si>
    <t>600550 CH EQUITY</t>
  </si>
  <si>
    <t>Baoding Tianwei Baob</t>
  </si>
  <si>
    <t>6334101</t>
  </si>
  <si>
    <t>1803</t>
  </si>
  <si>
    <t>CNE000001774</t>
  </si>
  <si>
    <t>600312 C1 EQUITY</t>
  </si>
  <si>
    <t>HENAN PINGGAO ELECTR</t>
  </si>
  <si>
    <t>BP3R734</t>
  </si>
  <si>
    <t>1804</t>
  </si>
  <si>
    <t>600312 CH EQUITY</t>
  </si>
  <si>
    <t>Henan Pinggao Electr</t>
  </si>
  <si>
    <t>6320984</t>
  </si>
  <si>
    <t>1805</t>
  </si>
  <si>
    <t>CNE000001782</t>
  </si>
  <si>
    <t>600376 CH EQUITY</t>
  </si>
  <si>
    <t>Beijing Capital Deve</t>
  </si>
  <si>
    <t>6320887</t>
  </si>
  <si>
    <t>1806</t>
  </si>
  <si>
    <t>CNE000001790</t>
  </si>
  <si>
    <t>600383 C1 EQUITY</t>
  </si>
  <si>
    <t>Gemdale Corp</t>
  </si>
  <si>
    <t>BP3R3Q9</t>
  </si>
  <si>
    <t>1807</t>
  </si>
  <si>
    <t>600383 CH EQUITY</t>
  </si>
  <si>
    <t>6320973</t>
  </si>
  <si>
    <t>1808</t>
  </si>
  <si>
    <t>CNE0000017B4</t>
  </si>
  <si>
    <t>600466 CH EQUITY</t>
  </si>
  <si>
    <t>Sichuan Languang Dev</t>
  </si>
  <si>
    <t>6321039</t>
  </si>
  <si>
    <t>1809</t>
  </si>
  <si>
    <t>CNE0000017D0</t>
  </si>
  <si>
    <t>600335 CH EQUITY</t>
  </si>
  <si>
    <t>Sinomach Automobile Co Ltd</t>
  </si>
  <si>
    <t>1810</t>
  </si>
  <si>
    <t>CNE0000017H1</t>
  </si>
  <si>
    <t>600010 C1 EQUITY</t>
  </si>
  <si>
    <t>Inner Mongolia BaoTo</t>
  </si>
  <si>
    <t>BP3R488</t>
  </si>
  <si>
    <t>1811</t>
  </si>
  <si>
    <t>600010 CH EQUITY</t>
  </si>
  <si>
    <t>6335933</t>
  </si>
  <si>
    <t>1812</t>
  </si>
  <si>
    <t>CNE0000017K5</t>
  </si>
  <si>
    <t>600315 C1 EQUITY</t>
  </si>
  <si>
    <t>SHANGHAI JAHWA UNITE</t>
  </si>
  <si>
    <t>BP3R5H4</t>
  </si>
  <si>
    <t>1813</t>
  </si>
  <si>
    <t>600315 CH EQUITY</t>
  </si>
  <si>
    <t>Shanghai Jahwa Unite</t>
  </si>
  <si>
    <t>6330239</t>
  </si>
  <si>
    <t>1814</t>
  </si>
  <si>
    <t>CNE0000017M1</t>
  </si>
  <si>
    <t>600518 C1 EQUITY</t>
  </si>
  <si>
    <t>KANGMEI PHARMACEUTIC</t>
  </si>
  <si>
    <t>BP3R422</t>
  </si>
  <si>
    <t>1815</t>
  </si>
  <si>
    <t>600518 CH EQUITY</t>
  </si>
  <si>
    <t>6334350</t>
  </si>
  <si>
    <t>1816</t>
  </si>
  <si>
    <t>CNE0000017Q2</t>
  </si>
  <si>
    <t>600555 CH EQUITY</t>
  </si>
  <si>
    <t>HNA Innovation Co Lt</t>
  </si>
  <si>
    <t>6341468</t>
  </si>
  <si>
    <t>1817</t>
  </si>
  <si>
    <t>CNE0000017S8</t>
  </si>
  <si>
    <t>600393 CH EQUITY</t>
  </si>
  <si>
    <t>Guangzhou Yuetai Gro</t>
  </si>
  <si>
    <t>6338244</t>
  </si>
  <si>
    <t>1818</t>
  </si>
  <si>
    <t>CNE0000017V2</t>
  </si>
  <si>
    <t>600395 CH EQUITY</t>
  </si>
  <si>
    <t>Guizhou Panjiang Ref</t>
  </si>
  <si>
    <t>6345040</t>
  </si>
  <si>
    <t>1819</t>
  </si>
  <si>
    <t>CNE0000017X8</t>
  </si>
  <si>
    <t>600568 CH EQUITY</t>
  </si>
  <si>
    <t>Zhongzhu Healthcare</t>
  </si>
  <si>
    <t>6346719</t>
  </si>
  <si>
    <t>1820</t>
  </si>
  <si>
    <t>CNE0000017Y6</t>
  </si>
  <si>
    <t>600588 C1 EQUITY</t>
  </si>
  <si>
    <t>Yonyou Network Techn</t>
  </si>
  <si>
    <t>BP3R6C6</t>
  </si>
  <si>
    <t>1821</t>
  </si>
  <si>
    <t>600588 CH EQUITY</t>
  </si>
  <si>
    <t>6346678</t>
  </si>
  <si>
    <t>1822</t>
  </si>
  <si>
    <t>CNE0000017Z3</t>
  </si>
  <si>
    <t>600528 CH EQUITY</t>
  </si>
  <si>
    <t>China Railway Hi-tec</t>
  </si>
  <si>
    <t>6350378</t>
  </si>
  <si>
    <t>1823</t>
  </si>
  <si>
    <t>CNE000001808</t>
  </si>
  <si>
    <t>600329 CH EQUITY</t>
  </si>
  <si>
    <t>Tianjin ZhongXin Pha</t>
  </si>
  <si>
    <t>6218733</t>
  </si>
  <si>
    <t>1824</t>
  </si>
  <si>
    <t>CNE000001816</t>
  </si>
  <si>
    <t>600380 CH EQUITY</t>
  </si>
  <si>
    <t>Joincare Pharmaceuti</t>
  </si>
  <si>
    <t>6352318</t>
  </si>
  <si>
    <t>1825</t>
  </si>
  <si>
    <t>CNE000001832</t>
  </si>
  <si>
    <t>600468 CH EQUITY</t>
  </si>
  <si>
    <t>Tianjin Benefo Tejing Electric Co Ltd</t>
  </si>
  <si>
    <t>1826</t>
  </si>
  <si>
    <t>CNE000001840</t>
  </si>
  <si>
    <t>600488 CH EQUITY</t>
  </si>
  <si>
    <t>Tianjin Tianyao Pharmaceutical Co Ltd</t>
  </si>
  <si>
    <t>1827</t>
  </si>
  <si>
    <t>CNE000001865</t>
  </si>
  <si>
    <t>600589 CH EQUITY</t>
  </si>
  <si>
    <t>GUANGDONG RONGTAI IN</t>
  </si>
  <si>
    <t>6355801</t>
  </si>
  <si>
    <t>1828</t>
  </si>
  <si>
    <t>CNE0000018C0</t>
  </si>
  <si>
    <t>600372 CH EQUITY</t>
  </si>
  <si>
    <t>China Avionics Syste</t>
  </si>
  <si>
    <t>6371896</t>
  </si>
  <si>
    <t>1829</t>
  </si>
  <si>
    <t>CNE0000018G1</t>
  </si>
  <si>
    <t>600028 C1 EQUITY</t>
  </si>
  <si>
    <t>CHINA PETROLEUM &amp; CH</t>
  </si>
  <si>
    <t>BP3R240</t>
  </si>
  <si>
    <t>1830</t>
  </si>
  <si>
    <t>600028 CH EQUITY</t>
  </si>
  <si>
    <t>China Petroleum &amp; Ch</t>
  </si>
  <si>
    <t>6373728</t>
  </si>
  <si>
    <t>1831</t>
  </si>
  <si>
    <t>CNE0000018M9</t>
  </si>
  <si>
    <t>600418 C1 EQUITY</t>
  </si>
  <si>
    <t>ANHUI JIANGHUAI AUTO</t>
  </si>
  <si>
    <t>BP3R1R6</t>
  </si>
  <si>
    <t>1832</t>
  </si>
  <si>
    <t>600418 CH EQUITY</t>
  </si>
  <si>
    <t>Anhui Jianghuai Auto</t>
  </si>
  <si>
    <t>6389071</t>
  </si>
  <si>
    <t>1833</t>
  </si>
  <si>
    <t>CNE0000018P2</t>
  </si>
  <si>
    <t>600498 CH EQUITY</t>
  </si>
  <si>
    <t>Fiberhome Telecommun</t>
  </si>
  <si>
    <t>6388885</t>
  </si>
  <si>
    <t>1834</t>
  </si>
  <si>
    <t>CNE0000018R8</t>
  </si>
  <si>
    <t>600519 C1 EQUITY</t>
  </si>
  <si>
    <t>Kweichow Moutai Co L</t>
  </si>
  <si>
    <t>BP3R2F1</t>
  </si>
  <si>
    <t>1835</t>
  </si>
  <si>
    <t>600519 CH EQUITY</t>
  </si>
  <si>
    <t>6414832</t>
  </si>
  <si>
    <t>1836</t>
  </si>
  <si>
    <t>CNE0000018V0</t>
  </si>
  <si>
    <t>600346 CH EQUITY</t>
  </si>
  <si>
    <t>Hengli Petrochemical</t>
  </si>
  <si>
    <t>6422879</t>
  </si>
  <si>
    <t>1837</t>
  </si>
  <si>
    <t>CNE0000018X6</t>
  </si>
  <si>
    <t>600566 CH EQUITY</t>
  </si>
  <si>
    <t>Hubei Jumpcan Pharma</t>
  </si>
  <si>
    <t>6391560</t>
  </si>
  <si>
    <t>1838</t>
  </si>
  <si>
    <t>CNE000001907</t>
  </si>
  <si>
    <t>600596 CH EQUITY</t>
  </si>
  <si>
    <t>Zhejiang Xinan Chemical Industrial Group</t>
  </si>
  <si>
    <t>1839</t>
  </si>
  <si>
    <t>CNE000001931</t>
  </si>
  <si>
    <t>002181 CH EQUITY</t>
  </si>
  <si>
    <t>Guangdong Guangzhou</t>
  </si>
  <si>
    <t>B28SL06</t>
  </si>
  <si>
    <t>1840</t>
  </si>
  <si>
    <t>CNE000001980</t>
  </si>
  <si>
    <t>600361 CH EQUITY</t>
  </si>
  <si>
    <t>BEIJING HUALIAN HYPE</t>
  </si>
  <si>
    <t>6424574</t>
  </si>
  <si>
    <t>1841</t>
  </si>
  <si>
    <t>CNE000001998</t>
  </si>
  <si>
    <t>600011 C1 EQUITY</t>
  </si>
  <si>
    <t>Huaneng Power Intern</t>
  </si>
  <si>
    <t>BP3R314</t>
  </si>
  <si>
    <t>1842</t>
  </si>
  <si>
    <t>600011 CH EQUITY</t>
  </si>
  <si>
    <t>6422136</t>
  </si>
  <si>
    <t>1843</t>
  </si>
  <si>
    <t>CNE0000019B0</t>
  </si>
  <si>
    <t>600567 CH EQUITY</t>
  </si>
  <si>
    <t>Shanying Internation</t>
  </si>
  <si>
    <t>6427788</t>
  </si>
  <si>
    <t>1844</t>
  </si>
  <si>
    <t>CNE0000019D6</t>
  </si>
  <si>
    <t>600391 CH EQUITY</t>
  </si>
  <si>
    <t>AECC Aero Science an</t>
  </si>
  <si>
    <t>6426859</t>
  </si>
  <si>
    <t>1845</t>
  </si>
  <si>
    <t>CNE0000019F1</t>
  </si>
  <si>
    <t>600331 CH EQUITY</t>
  </si>
  <si>
    <t>Sichuan Hongda Co Lt</t>
  </si>
  <si>
    <t>6425908</t>
  </si>
  <si>
    <t>1846</t>
  </si>
  <si>
    <t>CNE0000019P0</t>
  </si>
  <si>
    <t>600362 C1 EQUITY</t>
  </si>
  <si>
    <t>Jiangxi Copper Co Lt</t>
  </si>
  <si>
    <t>BP3R4R7</t>
  </si>
  <si>
    <t>1847</t>
  </si>
  <si>
    <t>600362 CH EQUITY</t>
  </si>
  <si>
    <t>6434551</t>
  </si>
  <si>
    <t>1848</t>
  </si>
  <si>
    <t>CNE0000019S4</t>
  </si>
  <si>
    <t>600317 CH EQUITY</t>
  </si>
  <si>
    <t>Yingkou Port Liabili</t>
  </si>
  <si>
    <t>6439686</t>
  </si>
  <si>
    <t>1849</t>
  </si>
  <si>
    <t>CNE0000019T2</t>
  </si>
  <si>
    <t>600583 C1 EQUITY</t>
  </si>
  <si>
    <t>Offshore Oil Enginee</t>
  </si>
  <si>
    <t>BP3R455</t>
  </si>
  <si>
    <t>1850</t>
  </si>
  <si>
    <t>600583 CH EQUITY</t>
  </si>
  <si>
    <t>6439794</t>
  </si>
  <si>
    <t>1851</t>
  </si>
  <si>
    <t>CNE0000019V8</t>
  </si>
  <si>
    <t>600585 C1 EQUITY</t>
  </si>
  <si>
    <t>ANHUI CONCH CEMENT C</t>
  </si>
  <si>
    <t>BP3R2Z1</t>
  </si>
  <si>
    <t>1852</t>
  </si>
  <si>
    <t>600585 CH EQUITY</t>
  </si>
  <si>
    <t>Anhui Conch Cement C</t>
  </si>
  <si>
    <t>6441595</t>
  </si>
  <si>
    <t>1853</t>
  </si>
  <si>
    <t>CNE0000019W6</t>
  </si>
  <si>
    <t>600509 CH EQUITY</t>
  </si>
  <si>
    <t>Xinjiang Tianfu Energy Co Ltd</t>
  </si>
  <si>
    <t>1854</t>
  </si>
  <si>
    <t>CNE0000019X4</t>
  </si>
  <si>
    <t>600373 CH EQUITY</t>
  </si>
  <si>
    <t>Chinese Universe Pub</t>
  </si>
  <si>
    <t>6451226</t>
  </si>
  <si>
    <t>1855</t>
  </si>
  <si>
    <t>CNE0000019Y2</t>
  </si>
  <si>
    <t>600350 CH EQUITY</t>
  </si>
  <si>
    <t>SHANDONG HI-SPEED CO</t>
  </si>
  <si>
    <t>6517021</t>
  </si>
  <si>
    <t>1856</t>
  </si>
  <si>
    <t>CNE0000019Z9</t>
  </si>
  <si>
    <t>600598 CH EQUITY</t>
  </si>
  <si>
    <t>Heilongjiang Agricul</t>
  </si>
  <si>
    <t>6519599</t>
  </si>
  <si>
    <t>1857</t>
  </si>
  <si>
    <t>CNE000001B33</t>
  </si>
  <si>
    <t>600036 C1 EQUITY</t>
  </si>
  <si>
    <t>China Merchants Bank</t>
  </si>
  <si>
    <t>BP3R273</t>
  </si>
  <si>
    <t>1858</t>
  </si>
  <si>
    <t>600036 CH EQUITY</t>
  </si>
  <si>
    <t>CHINA MERCHANTS BANK</t>
  </si>
  <si>
    <t>6518723</t>
  </si>
  <si>
    <t>1859</t>
  </si>
  <si>
    <t>CNE000001B41</t>
  </si>
  <si>
    <t>600456 CH EQUITY</t>
  </si>
  <si>
    <t>Baoji Titanium Industry Co Ltd</t>
  </si>
  <si>
    <t>1860</t>
  </si>
  <si>
    <t>CNE000001B58</t>
  </si>
  <si>
    <t>600428 CH EQUITY</t>
  </si>
  <si>
    <t>COSCO SHIPPING Speci</t>
  </si>
  <si>
    <t>6520535</t>
  </si>
  <si>
    <t>1861</t>
  </si>
  <si>
    <t>CNE000001B66</t>
  </si>
  <si>
    <t>600486 CH EQUITY</t>
  </si>
  <si>
    <t>Jiangsu Yangnong Che</t>
  </si>
  <si>
    <t>6546069</t>
  </si>
  <si>
    <t>1862</t>
  </si>
  <si>
    <t>CNE000001B82</t>
  </si>
  <si>
    <t>600578 CH EQUITY</t>
  </si>
  <si>
    <t>Beijing Jingneng Pow</t>
  </si>
  <si>
    <t>6523330</t>
  </si>
  <si>
    <t>1863</t>
  </si>
  <si>
    <t>CNE000001B90</t>
  </si>
  <si>
    <t>600582 C1 EQUITY</t>
  </si>
  <si>
    <t>TIAN DI SCIENCE &amp; TE</t>
  </si>
  <si>
    <t>BP3R8L9</t>
  </si>
  <si>
    <t>1864</t>
  </si>
  <si>
    <t>600582 CH EQUITY</t>
  </si>
  <si>
    <t>Tian Di Science &amp; Te</t>
  </si>
  <si>
    <t>6546070</t>
  </si>
  <si>
    <t>1865</t>
  </si>
  <si>
    <t>CNE000001BB0</t>
  </si>
  <si>
    <t>600536 CH EQUITY</t>
  </si>
  <si>
    <t>China National Softw</t>
  </si>
  <si>
    <t>6536048</t>
  </si>
  <si>
    <t>1866</t>
  </si>
  <si>
    <t>CNE000001BC8</t>
  </si>
  <si>
    <t>600415 C1 EQUITY</t>
  </si>
  <si>
    <t>Zhejiang China Commo</t>
  </si>
  <si>
    <t>BP3R789</t>
  </si>
  <si>
    <t>1867</t>
  </si>
  <si>
    <t>600415 CH EQUITY</t>
  </si>
  <si>
    <t>6529532</t>
  </si>
  <si>
    <t>1868</t>
  </si>
  <si>
    <t>CNE000001BD6</t>
  </si>
  <si>
    <t>600026 CH EQUITY</t>
  </si>
  <si>
    <t>COSCO SHIPPING Energ</t>
  </si>
  <si>
    <t>6344627</t>
  </si>
  <si>
    <t>1869</t>
  </si>
  <si>
    <t>CNE000001BG9</t>
  </si>
  <si>
    <t>600529 CH EQUITY</t>
  </si>
  <si>
    <t>Shandong Pharmaceuti</t>
  </si>
  <si>
    <t>6530318</t>
  </si>
  <si>
    <t>1870</t>
  </si>
  <si>
    <t>CNE000001BH7</t>
  </si>
  <si>
    <t>600496 CH EQUITY</t>
  </si>
  <si>
    <t>Changjiang &amp; Jingong Steel Building Grou</t>
  </si>
  <si>
    <t>1871</t>
  </si>
  <si>
    <t>CNE000001BJ3</t>
  </si>
  <si>
    <t>600580 CH EQUITY</t>
  </si>
  <si>
    <t>Wolong Electric Grou</t>
  </si>
  <si>
    <t>6530017</t>
  </si>
  <si>
    <t>1872</t>
  </si>
  <si>
    <t>CNE000001BL9</t>
  </si>
  <si>
    <t>600510 CH EQUITY</t>
  </si>
  <si>
    <t>Black Peony Group Co Ltd</t>
  </si>
  <si>
    <t>1873</t>
  </si>
  <si>
    <t>CNE000001BM7</t>
  </si>
  <si>
    <t>600426 C1 EQUITY</t>
  </si>
  <si>
    <t>SHANDONG HUALU HENGS</t>
  </si>
  <si>
    <t>BP3RDC5</t>
  </si>
  <si>
    <t>1874</t>
  </si>
  <si>
    <t>600426 CH EQUITY</t>
  </si>
  <si>
    <t>Shandong Hualu Hengs</t>
  </si>
  <si>
    <t>6532897</t>
  </si>
  <si>
    <t>1875</t>
  </si>
  <si>
    <t>CNE000001BQ8</t>
  </si>
  <si>
    <t>600595 CH EQUITY</t>
  </si>
  <si>
    <t>Henan Zhongfu Indust</t>
  </si>
  <si>
    <t>6545914</t>
  </si>
  <si>
    <t>1876</t>
  </si>
  <si>
    <t>CNE000001BR6</t>
  </si>
  <si>
    <t>600397 CH EQUITY</t>
  </si>
  <si>
    <t>Anyuan Coal Industry Group Co Ltd</t>
  </si>
  <si>
    <t>1877</t>
  </si>
  <si>
    <t>CNE000001BT2</t>
  </si>
  <si>
    <t>600503 CH EQUITY</t>
  </si>
  <si>
    <t>Deluxe Family Co Ltd</t>
  </si>
  <si>
    <t>6536015</t>
  </si>
  <si>
    <t>1878</t>
  </si>
  <si>
    <t>CNE000001BY2</t>
  </si>
  <si>
    <t>600416 CH EQUITY</t>
  </si>
  <si>
    <t>Xiangtan Electric Ma</t>
  </si>
  <si>
    <t>6537494</t>
  </si>
  <si>
    <t>1879</t>
  </si>
  <si>
    <t>CNE000001C08</t>
  </si>
  <si>
    <t>600565 CH EQUITY</t>
  </si>
  <si>
    <t>Chongqing Dima Indus</t>
  </si>
  <si>
    <t>6538334</t>
  </si>
  <si>
    <t>1880</t>
  </si>
  <si>
    <t>CNE000001C32</t>
  </si>
  <si>
    <t>600515 CH EQUITY</t>
  </si>
  <si>
    <t>HNA Infrastructure I</t>
  </si>
  <si>
    <t>6541202</t>
  </si>
  <si>
    <t>1881</t>
  </si>
  <si>
    <t>CNE000001C57</t>
  </si>
  <si>
    <t>600586 CH EQUITY</t>
  </si>
  <si>
    <t>SHANDONG JINJING SCI</t>
  </si>
  <si>
    <t>6539683</t>
  </si>
  <si>
    <t>1882</t>
  </si>
  <si>
    <t>CNE000001C65</t>
  </si>
  <si>
    <t>600581 CH EQUITY</t>
  </si>
  <si>
    <t>XINJIANG BA YI IRON</t>
  </si>
  <si>
    <t>6539694</t>
  </si>
  <si>
    <t>1883</t>
  </si>
  <si>
    <t>CNE000001C81</t>
  </si>
  <si>
    <t>600535 C1 EQUITY</t>
  </si>
  <si>
    <t>TASLY PHARMACEUTICAL</t>
  </si>
  <si>
    <t>BP3R3K3</t>
  </si>
  <si>
    <t>1884</t>
  </si>
  <si>
    <t>600535 CH EQUITY</t>
  </si>
  <si>
    <t>Tasly Pharmaceutical</t>
  </si>
  <si>
    <t>6541525</t>
  </si>
  <si>
    <t>1885</t>
  </si>
  <si>
    <t>CNE000001C99</t>
  </si>
  <si>
    <t>600597 CH EQUITY</t>
  </si>
  <si>
    <t>Bright Dairy &amp; Food</t>
  </si>
  <si>
    <t>6543822</t>
  </si>
  <si>
    <t>1886</t>
  </si>
  <si>
    <t>CNE000001CC6</t>
  </si>
  <si>
    <t>600516 C1 EQUITY</t>
  </si>
  <si>
    <t>Fangda Carbon New Ma</t>
  </si>
  <si>
    <t>BP3R7V2</t>
  </si>
  <si>
    <t>1887</t>
  </si>
  <si>
    <t>600516 CH EQUITY</t>
  </si>
  <si>
    <t>6543242</t>
  </si>
  <si>
    <t>1888</t>
  </si>
  <si>
    <t>CNE000001CD4</t>
  </si>
  <si>
    <t>600551 CH EQUITY</t>
  </si>
  <si>
    <t>Time Publishing and Media Co Ltd</t>
  </si>
  <si>
    <t>1889</t>
  </si>
  <si>
    <t>CNE000001CG7</t>
  </si>
  <si>
    <t>600577 CH EQUITY</t>
  </si>
  <si>
    <t>Tongling Jingda Spec</t>
  </si>
  <si>
    <t>6545055</t>
  </si>
  <si>
    <t>1890</t>
  </si>
  <si>
    <t>CNE000001CL7</t>
  </si>
  <si>
    <t>600557 CH EQUITY</t>
  </si>
  <si>
    <t>Jiangsu Kanion Pharm</t>
  </si>
  <si>
    <t>6545839</t>
  </si>
  <si>
    <t>1891</t>
  </si>
  <si>
    <t>CNE000001CM5</t>
  </si>
  <si>
    <t>600351 CH EQUITY</t>
  </si>
  <si>
    <t>Yabao Pharmaceutical Group Co Ltd</t>
  </si>
  <si>
    <t>1892</t>
  </si>
  <si>
    <t>CNE000001CN3</t>
  </si>
  <si>
    <t>600587 CH EQUITY</t>
  </si>
  <si>
    <t>Shinva Medical Instr</t>
  </si>
  <si>
    <t>6545970</t>
  </si>
  <si>
    <t>1893</t>
  </si>
  <si>
    <t>CNE000001CP8</t>
  </si>
  <si>
    <t>600499 C1 EQUITY</t>
  </si>
  <si>
    <t>KEDA CLEAN ENERGY CO</t>
  </si>
  <si>
    <t>BP3R8B9</t>
  </si>
  <si>
    <t>1894</t>
  </si>
  <si>
    <t>600499 CH EQUITY</t>
  </si>
  <si>
    <t>Keda Clean Energy Co</t>
  </si>
  <si>
    <t>6546650</t>
  </si>
  <si>
    <t>1895</t>
  </si>
  <si>
    <t>CNE000001CR4</t>
  </si>
  <si>
    <t>000875 CH EQUITY</t>
  </si>
  <si>
    <t>Jilin Power Share Co</t>
  </si>
  <si>
    <t>6612959</t>
  </si>
  <si>
    <t>1896</t>
  </si>
  <si>
    <t>CNE000001CS2</t>
  </si>
  <si>
    <t>600050 CH EQUITY</t>
  </si>
  <si>
    <t>China United Network</t>
  </si>
  <si>
    <t>6547998</t>
  </si>
  <si>
    <t>1897</t>
  </si>
  <si>
    <t>CNE000001CW4</t>
  </si>
  <si>
    <t>600522 CH EQUITY</t>
  </si>
  <si>
    <t>Jiangsu Zhongtian Te</t>
  </si>
  <si>
    <t>6548764</t>
  </si>
  <si>
    <t>1898</t>
  </si>
  <si>
    <t>CNE000001CX2</t>
  </si>
  <si>
    <t>600559 CH EQUITY</t>
  </si>
  <si>
    <t>Hebei Hengshui Laoba</t>
  </si>
  <si>
    <t>6553821</t>
  </si>
  <si>
    <t>1899</t>
  </si>
  <si>
    <t>CNE000001CZ7</t>
  </si>
  <si>
    <t>600571 CH EQUITY</t>
  </si>
  <si>
    <t>Hangzhou Sunyard Sys</t>
  </si>
  <si>
    <t>6554512</t>
  </si>
  <si>
    <t>1900</t>
  </si>
  <si>
    <t>CNE000001D15</t>
  </si>
  <si>
    <t>600549 CH EQUITY</t>
  </si>
  <si>
    <t>Xiamen Tungsten Co L</t>
  </si>
  <si>
    <t>6561051</t>
  </si>
  <si>
    <t>1901</t>
  </si>
  <si>
    <t>CNE000001D56</t>
  </si>
  <si>
    <t>600511 C1 EQUITY</t>
  </si>
  <si>
    <t>China National Medic</t>
  </si>
  <si>
    <t>BP3R9B6</t>
  </si>
  <si>
    <t>1902</t>
  </si>
  <si>
    <t>600511 CH EQUITY</t>
  </si>
  <si>
    <t>6564919</t>
  </si>
  <si>
    <t>1903</t>
  </si>
  <si>
    <t>CNE000001D64</t>
  </si>
  <si>
    <t>600525 C1 EQUITY</t>
  </si>
  <si>
    <t>CHANGYUAN GROUP LTD</t>
  </si>
  <si>
    <t>BP3RBW1</t>
  </si>
  <si>
    <t>1904</t>
  </si>
  <si>
    <t>600525 CH EQUITY</t>
  </si>
  <si>
    <t>Changyuan Group Ltd</t>
  </si>
  <si>
    <t>6569419</t>
  </si>
  <si>
    <t>1905</t>
  </si>
  <si>
    <t>CNE000001D72</t>
  </si>
  <si>
    <t>600563 CH EQUITY</t>
  </si>
  <si>
    <t>Xiamen Faratronic Co Ltd</t>
  </si>
  <si>
    <t>1906</t>
  </si>
  <si>
    <t>CNE000001D80</t>
  </si>
  <si>
    <t>600458 CH EQUITY</t>
  </si>
  <si>
    <t>Zhuzhou Times New Ma</t>
  </si>
  <si>
    <t>6571232</t>
  </si>
  <si>
    <t>1907</t>
  </si>
  <si>
    <t>CNE000001DB6</t>
  </si>
  <si>
    <t>600030 C1 EQUITY</t>
  </si>
  <si>
    <t>CITIC Securities Co</t>
  </si>
  <si>
    <t>BP3R2J5</t>
  </si>
  <si>
    <t>1908</t>
  </si>
  <si>
    <t>600030 CH EQUITY</t>
  </si>
  <si>
    <t>6579355</t>
  </si>
  <si>
    <t>1909</t>
  </si>
  <si>
    <t>CNE000001DF7</t>
  </si>
  <si>
    <t>600537 CH EQUITY</t>
  </si>
  <si>
    <t>EGing Photovoltaic Technology Co Ltd</t>
  </si>
  <si>
    <t>1910</t>
  </si>
  <si>
    <t>CNE000001DG5</t>
  </si>
  <si>
    <t>600562 C1 EQUITY</t>
  </si>
  <si>
    <t>GLARUN TECHNOLOGY CO</t>
  </si>
  <si>
    <t>BTFRHD0</t>
  </si>
  <si>
    <t>1911</t>
  </si>
  <si>
    <t>600562 CH EQUITY</t>
  </si>
  <si>
    <t>Glarun Technology Co</t>
  </si>
  <si>
    <t>6582502</t>
  </si>
  <si>
    <t>1912</t>
  </si>
  <si>
    <t>CNE000001DJ9</t>
  </si>
  <si>
    <t>600576 CH EQUITY</t>
  </si>
  <si>
    <t>ZHEJIANG PEOPLE CULT A</t>
  </si>
  <si>
    <t>1913</t>
  </si>
  <si>
    <t>CNE000001DL5</t>
  </si>
  <si>
    <t>600521 C1 EQUITY</t>
  </si>
  <si>
    <t>ZHEJIANG HUAHAI PHAR</t>
  </si>
  <si>
    <t>BP3RBR6</t>
  </si>
  <si>
    <t>1914</t>
  </si>
  <si>
    <t>600521 CH EQUITY</t>
  </si>
  <si>
    <t>Zhejiang Huahai Phar</t>
  </si>
  <si>
    <t>6591058</t>
  </si>
  <si>
    <t>1915</t>
  </si>
  <si>
    <t>CNE000001DN1</t>
  </si>
  <si>
    <t>600460 CH EQUITY</t>
  </si>
  <si>
    <t>Hangzhou Silan Micro</t>
  </si>
  <si>
    <t>6592590</t>
  </si>
  <si>
    <t>1916</t>
  </si>
  <si>
    <t>CNE000001DQ4</t>
  </si>
  <si>
    <t>600039 CH EQUITY</t>
  </si>
  <si>
    <t>Sichuan Road &amp; Bridg</t>
  </si>
  <si>
    <t>6599803</t>
  </si>
  <si>
    <t>1917</t>
  </si>
  <si>
    <t>CNE000001DR2</t>
  </si>
  <si>
    <t>600575 CH EQUITY</t>
  </si>
  <si>
    <t>Anhui Wanjiang Logis</t>
  </si>
  <si>
    <t>6603908</t>
  </si>
  <si>
    <t>1918</t>
  </si>
  <si>
    <t>CNE000001DT8</t>
  </si>
  <si>
    <t>600343 CH EQUITY</t>
  </si>
  <si>
    <t>Shaanxi Aerospace Po</t>
  </si>
  <si>
    <t>6603890</t>
  </si>
  <si>
    <t>1919</t>
  </si>
  <si>
    <t>CNE000001DV4</t>
  </si>
  <si>
    <t>600502 CH EQUITY</t>
  </si>
  <si>
    <t>Anhui Water Resource</t>
  </si>
  <si>
    <t>6608583</t>
  </si>
  <si>
    <t>1920</t>
  </si>
  <si>
    <t>CNE000001DW2</t>
  </si>
  <si>
    <t>600481 C1 EQUITY</t>
  </si>
  <si>
    <t>SHUNGLING ECO-ENERGY</t>
  </si>
  <si>
    <t>BP3RBQ5</t>
  </si>
  <si>
    <t>1921</t>
  </si>
  <si>
    <t>600481 CH EQUITY</t>
  </si>
  <si>
    <t>Shuangliang Eco-Ener</t>
  </si>
  <si>
    <t>6609229</t>
  </si>
  <si>
    <t>1922</t>
  </si>
  <si>
    <t>CNE000001DX0</t>
  </si>
  <si>
    <t>600004 C1 EQUITY</t>
  </si>
  <si>
    <t>Guangzhou Baiyun Int</t>
  </si>
  <si>
    <t>BP3RBS7</t>
  </si>
  <si>
    <t>1923</t>
  </si>
  <si>
    <t>600004 CH EQUITY</t>
  </si>
  <si>
    <t>6610221</t>
  </si>
  <si>
    <t>1924</t>
  </si>
  <si>
    <t>CNE000001DZ5</t>
  </si>
  <si>
    <t>600392 CH EQUITY</t>
  </si>
  <si>
    <t>Shenghe Resources Ho</t>
  </si>
  <si>
    <t>6622293</t>
  </si>
  <si>
    <t>1925</t>
  </si>
  <si>
    <t>CNE000001F05</t>
  </si>
  <si>
    <t>600584 CH EQUITY</t>
  </si>
  <si>
    <t>JCET Group Co Ltd</t>
  </si>
  <si>
    <t>6616519</t>
  </si>
  <si>
    <t>1926</t>
  </si>
  <si>
    <t>CNE000001F13</t>
  </si>
  <si>
    <t>600251 CH EQUITY</t>
  </si>
  <si>
    <t>Xinjiang Guannong Fruit &amp; Antler Group C</t>
  </si>
  <si>
    <t>1927</t>
  </si>
  <si>
    <t>CNE000001F21</t>
  </si>
  <si>
    <t>600436 C1 EQUITY</t>
  </si>
  <si>
    <t>ZHANGZHOU PIENTZEHUA</t>
  </si>
  <si>
    <t>BP3R7Z6</t>
  </si>
  <si>
    <t>1928</t>
  </si>
  <si>
    <t>600436 CH EQUITY</t>
  </si>
  <si>
    <t>Zhangzhou Pientzehua</t>
  </si>
  <si>
    <t>6632162</t>
  </si>
  <si>
    <t>1929</t>
  </si>
  <si>
    <t>CNE000001F39</t>
  </si>
  <si>
    <t>600409 CH EQUITY</t>
  </si>
  <si>
    <t>Tangshan Sanyou Chem</t>
  </si>
  <si>
    <t>6623694</t>
  </si>
  <si>
    <t>1930</t>
  </si>
  <si>
    <t>CNE000001F47</t>
  </si>
  <si>
    <t>600433 C1 EQUITY</t>
  </si>
  <si>
    <t>GUANGDONG GUANHAO HI</t>
  </si>
  <si>
    <t>BP3R8S6</t>
  </si>
  <si>
    <t>1931</t>
  </si>
  <si>
    <t>600433 CH EQUITY</t>
  </si>
  <si>
    <t>Guangdong Guanhao Hi</t>
  </si>
  <si>
    <t>6623650</t>
  </si>
  <si>
    <t>1932</t>
  </si>
  <si>
    <t>CNE000001F54</t>
  </si>
  <si>
    <t>600490 CH EQUITY</t>
  </si>
  <si>
    <t>Pengxin Internationa</t>
  </si>
  <si>
    <t>6648857</t>
  </si>
  <si>
    <t>1933</t>
  </si>
  <si>
    <t>CNE000001F62</t>
  </si>
  <si>
    <t>600273 CH EQUITY</t>
  </si>
  <si>
    <t>Zhejiang Jiahua Ener</t>
  </si>
  <si>
    <t>6648794</t>
  </si>
  <si>
    <t>1934</t>
  </si>
  <si>
    <t>CNE000001F70</t>
  </si>
  <si>
    <t>600031 C1 EQUITY</t>
  </si>
  <si>
    <t>Sany Heavy Industry</t>
  </si>
  <si>
    <t>BP3R3H0</t>
  </si>
  <si>
    <t>1935</t>
  </si>
  <si>
    <t>600031 CH EQUITY</t>
  </si>
  <si>
    <t>6648824</t>
  </si>
  <si>
    <t>1936</t>
  </si>
  <si>
    <t>CNE000001F88</t>
  </si>
  <si>
    <t>600435 CH EQUITY</t>
  </si>
  <si>
    <t>North Navigation Con</t>
  </si>
  <si>
    <t>6649946</t>
  </si>
  <si>
    <t>1937</t>
  </si>
  <si>
    <t>CNE000001F96</t>
  </si>
  <si>
    <t>600439 CH EQUITY</t>
  </si>
  <si>
    <t>HENAN REBECCA HAIR P</t>
  </si>
  <si>
    <t>6654661</t>
  </si>
  <si>
    <t>1938</t>
  </si>
  <si>
    <t>CNE000001FB1</t>
  </si>
  <si>
    <t>600271 C1 EQUITY</t>
  </si>
  <si>
    <t>AISINO CORP-A</t>
  </si>
  <si>
    <t>BP3R660</t>
  </si>
  <si>
    <t>1939</t>
  </si>
  <si>
    <t>600271 CH EQUITY</t>
  </si>
  <si>
    <t>Aisino Corp</t>
  </si>
  <si>
    <t>6651297</t>
  </si>
  <si>
    <t>1940</t>
  </si>
  <si>
    <t>CNE000001FF2</t>
  </si>
  <si>
    <t>600425 CH EQUITY</t>
  </si>
  <si>
    <t>Xinjiang Qingsong Building Materials and</t>
  </si>
  <si>
    <t>1941</t>
  </si>
  <si>
    <t>CNE000001FG0</t>
  </si>
  <si>
    <t>600029 C1 EQUITY</t>
  </si>
  <si>
    <t>China Southern Airli</t>
  </si>
  <si>
    <t>BP3R6G0</t>
  </si>
  <si>
    <t>1942</t>
  </si>
  <si>
    <t>600029 CH EQUITY</t>
  </si>
  <si>
    <t>6664972</t>
  </si>
  <si>
    <t>1943</t>
  </si>
  <si>
    <t>CNE000001FH8</t>
  </si>
  <si>
    <t>600546 CH EQUITY</t>
  </si>
  <si>
    <t>Shanxi Coal Internat</t>
  </si>
  <si>
    <t>6673246</t>
  </si>
  <si>
    <t>1944</t>
  </si>
  <si>
    <t>CNE000001FJ4</t>
  </si>
  <si>
    <t>600352 C1 EQUITY</t>
  </si>
  <si>
    <t>ZHEJIANG LONGSHENG G</t>
  </si>
  <si>
    <t>BP3R4W2</t>
  </si>
  <si>
    <t>1945</t>
  </si>
  <si>
    <t>600352 CH EQUITY</t>
  </si>
  <si>
    <t>Zhejiang Longsheng G</t>
  </si>
  <si>
    <t>6673280</t>
  </si>
  <si>
    <t>1946</t>
  </si>
  <si>
    <t>CNE000001FK2</t>
  </si>
  <si>
    <t>600485 CH EQUITY</t>
  </si>
  <si>
    <t>Beijing Xinwei Techn</t>
  </si>
  <si>
    <t>6674506</t>
  </si>
  <si>
    <t>1947</t>
  </si>
  <si>
    <t>CNE000001FL0</t>
  </si>
  <si>
    <t>600020 CH EQUITY</t>
  </si>
  <si>
    <t>Henan Zhongyuan Expr</t>
  </si>
  <si>
    <t>6674517</t>
  </si>
  <si>
    <t>1948</t>
  </si>
  <si>
    <t>CNE000001FM8</t>
  </si>
  <si>
    <t>600489 C1 EQUITY</t>
  </si>
  <si>
    <t>Zhongjin Gold Corp L</t>
  </si>
  <si>
    <t>BP3R585</t>
  </si>
  <si>
    <t>1949</t>
  </si>
  <si>
    <t>600489 CH EQUITY</t>
  </si>
  <si>
    <t>6676825</t>
  </si>
  <si>
    <t>1950</t>
  </si>
  <si>
    <t>CNE000001FN6</t>
  </si>
  <si>
    <t>600480 CH EQUITY</t>
  </si>
  <si>
    <t>LINGYUN INDUSTRIAL C</t>
  </si>
  <si>
    <t>6676814</t>
  </si>
  <si>
    <t>1951</t>
  </si>
  <si>
    <t>CNE000001FP1</t>
  </si>
  <si>
    <t>600348 CH EQUITY</t>
  </si>
  <si>
    <t>Yang Quan Coal Indus</t>
  </si>
  <si>
    <t>6680729</t>
  </si>
  <si>
    <t>1952</t>
  </si>
  <si>
    <t>CNE000001FQ9</t>
  </si>
  <si>
    <t>600487 CH EQUITY</t>
  </si>
  <si>
    <t>Hengtong Optic-elect</t>
  </si>
  <si>
    <t>6676193</t>
  </si>
  <si>
    <t>1953</t>
  </si>
  <si>
    <t>CNE000001FR7</t>
  </si>
  <si>
    <t>600547 C1 EQUITY</t>
  </si>
  <si>
    <t>Shandong Gold Mining</t>
  </si>
  <si>
    <t>BP3R5D0</t>
  </si>
  <si>
    <t>1954</t>
  </si>
  <si>
    <t>600547 CH EQUITY</t>
  </si>
  <si>
    <t>6683461</t>
  </si>
  <si>
    <t>1955</t>
  </si>
  <si>
    <t>CNE000001FS5</t>
  </si>
  <si>
    <t>600449 CH EQUITY</t>
  </si>
  <si>
    <t>NINGXIA SAIMA INDUST</t>
  </si>
  <si>
    <t>6678111</t>
  </si>
  <si>
    <t>1956</t>
  </si>
  <si>
    <t>CNE000001FV9</t>
  </si>
  <si>
    <t>600432 CH EQUITY</t>
  </si>
  <si>
    <t>JILIN JI EN NICKEL I</t>
  </si>
  <si>
    <t>6680978</t>
  </si>
  <si>
    <t>1957</t>
  </si>
  <si>
    <t>CNE000001FW7</t>
  </si>
  <si>
    <t>600015 C1 EQUITY</t>
  </si>
  <si>
    <t>Huaxia Bank Co Ltd</t>
  </si>
  <si>
    <t>BP3R2T5</t>
  </si>
  <si>
    <t>1958</t>
  </si>
  <si>
    <t>600015 CH EQUITY</t>
  </si>
  <si>
    <t>6683438</t>
  </si>
  <si>
    <t>1959</t>
  </si>
  <si>
    <t>CNE000001FX5</t>
  </si>
  <si>
    <t>600429 CH EQUITY</t>
  </si>
  <si>
    <t>Beijing Sanyuan Foods Co Ltd</t>
  </si>
  <si>
    <t>1960</t>
  </si>
  <si>
    <t>CNE000001FY3</t>
  </si>
  <si>
    <t>600478 CH EQUITY</t>
  </si>
  <si>
    <t>Hunan Corun New Ener</t>
  </si>
  <si>
    <t>6693062</t>
  </si>
  <si>
    <t>1961</t>
  </si>
  <si>
    <t>CNE000001FZ0</t>
  </si>
  <si>
    <t>600401 CH EQUITY</t>
  </si>
  <si>
    <t>Hareon Solar Technol</t>
  </si>
  <si>
    <t>6691798</t>
  </si>
  <si>
    <t>1962</t>
  </si>
  <si>
    <t>CNE000001G04</t>
  </si>
  <si>
    <t>600507 CH EQUITY</t>
  </si>
  <si>
    <t>Fangda Special Steel</t>
  </si>
  <si>
    <t>6694065</t>
  </si>
  <si>
    <t>1963</t>
  </si>
  <si>
    <t>CNE000001G12</t>
  </si>
  <si>
    <t>600403 CH EQUITY</t>
  </si>
  <si>
    <t>HENAN DAYOU ENERGY C</t>
  </si>
  <si>
    <t>6693114</t>
  </si>
  <si>
    <t>1964</t>
  </si>
  <si>
    <t>CNE000001G20</t>
  </si>
  <si>
    <t>600517 C1 EQUITY</t>
  </si>
  <si>
    <t>Shanghai Zhixin Elec</t>
  </si>
  <si>
    <t>BP3R8D1</t>
  </si>
  <si>
    <t>1965</t>
  </si>
  <si>
    <t>600517 CH EQUITY</t>
  </si>
  <si>
    <t>State Grid Yingda Co</t>
  </si>
  <si>
    <t>6694560</t>
  </si>
  <si>
    <t>1966</t>
  </si>
  <si>
    <t>CNE000001G38</t>
  </si>
  <si>
    <t>600406 C1 EQUITY</t>
  </si>
  <si>
    <t>NARI Technology Co L</t>
  </si>
  <si>
    <t>BP3R444</t>
  </si>
  <si>
    <t>1967</t>
  </si>
  <si>
    <t>600406 CH EQUITY</t>
  </si>
  <si>
    <t>6695228</t>
  </si>
  <si>
    <t>1968</t>
  </si>
  <si>
    <t>CNE000001G53</t>
  </si>
  <si>
    <t>600021 CH EQUITY</t>
  </si>
  <si>
    <t>Shanghai Electric Po</t>
  </si>
  <si>
    <t>6709828</t>
  </si>
  <si>
    <t>1969</t>
  </si>
  <si>
    <t>CNE000001G61</t>
  </si>
  <si>
    <t>600184 CH EQUITY</t>
  </si>
  <si>
    <t>North Electro-Optic Co Ltd</t>
  </si>
  <si>
    <t>1970</t>
  </si>
  <si>
    <t>CNE000001G79</t>
  </si>
  <si>
    <t>600477 CH EQUITY</t>
  </si>
  <si>
    <t>Hangxiao Steel Struc</t>
  </si>
  <si>
    <t>6708706</t>
  </si>
  <si>
    <t>1971</t>
  </si>
  <si>
    <t>CNE000001G87</t>
  </si>
  <si>
    <t>600900 C1 EQUITY</t>
  </si>
  <si>
    <t>China Yangtze Power</t>
  </si>
  <si>
    <t>BP3R2M8</t>
  </si>
  <si>
    <t>1972</t>
  </si>
  <si>
    <t>600900 CH EQUITY</t>
  </si>
  <si>
    <t>6711630</t>
  </si>
  <si>
    <t>1973</t>
  </si>
  <si>
    <t>CNE000001GB9</t>
  </si>
  <si>
    <t>600545 CH EQUITY</t>
  </si>
  <si>
    <t>Saurer Intelligent T</t>
  </si>
  <si>
    <t>6714758</t>
  </si>
  <si>
    <t>1974</t>
  </si>
  <si>
    <t>CNE000001GD5</t>
  </si>
  <si>
    <t>600570 C1 EQUITY</t>
  </si>
  <si>
    <t>Hundsun Technologies</t>
  </si>
  <si>
    <t>BP3R6B5</t>
  </si>
  <si>
    <t>1975</t>
  </si>
  <si>
    <t>600570 CH EQUITY</t>
  </si>
  <si>
    <t>6610458</t>
  </si>
  <si>
    <t>1976</t>
  </si>
  <si>
    <t>CNE000001GF0</t>
  </si>
  <si>
    <t>600446 C1 EQUITY</t>
  </si>
  <si>
    <t>Shenzhen Kingdom Sci</t>
  </si>
  <si>
    <t>BP3RCG2</t>
  </si>
  <si>
    <t>1977</t>
  </si>
  <si>
    <t>600446 CH EQUITY</t>
  </si>
  <si>
    <t>6727079</t>
  </si>
  <si>
    <t>1978</t>
  </si>
  <si>
    <t>CNE000001GG8</t>
  </si>
  <si>
    <t>600340 C1 EQUITY</t>
  </si>
  <si>
    <t>China Fortune Land D</t>
  </si>
  <si>
    <t>BP3R3V4</t>
  </si>
  <si>
    <t>1979</t>
  </si>
  <si>
    <t>600340 CH EQUITY</t>
  </si>
  <si>
    <t>6727604</t>
  </si>
  <si>
    <t>1980</t>
  </si>
  <si>
    <t>CNE000001GL8</t>
  </si>
  <si>
    <t>000100 CH EQUITY</t>
  </si>
  <si>
    <t>TCL Technology Group</t>
  </si>
  <si>
    <t>6731133</t>
  </si>
  <si>
    <t>1981</t>
  </si>
  <si>
    <t>CNE000001GP9</t>
  </si>
  <si>
    <t>600387 CH EQUITY</t>
  </si>
  <si>
    <t>Zhejiang Haiyue Co Ltd</t>
  </si>
  <si>
    <t>1982</t>
  </si>
  <si>
    <t>CNE000001GR5</t>
  </si>
  <si>
    <t>600325 CH EQUITY</t>
  </si>
  <si>
    <t>Huafa Industrial Co</t>
  </si>
  <si>
    <t>6742243</t>
  </si>
  <si>
    <t>1983</t>
  </si>
  <si>
    <t>CNE000001GS3</t>
  </si>
  <si>
    <t>600438 C1 EQUITY</t>
  </si>
  <si>
    <t>Tongwei Co Ltd</t>
  </si>
  <si>
    <t>BP3RCK6</t>
  </si>
  <si>
    <t>1984</t>
  </si>
  <si>
    <t>600438 CH EQUITY</t>
  </si>
  <si>
    <t>6743815</t>
  </si>
  <si>
    <t>1985</t>
  </si>
  <si>
    <t>CNE000001GY1</t>
  </si>
  <si>
    <t>600284 CH EQUITY</t>
  </si>
  <si>
    <t>Shanghai Pudong Road</t>
  </si>
  <si>
    <t>B00FR58</t>
  </si>
  <si>
    <t>1986</t>
  </si>
  <si>
    <t>CNE000001H03</t>
  </si>
  <si>
    <t>600594 CH EQUITY</t>
  </si>
  <si>
    <t>Guizhou Yibai Pharma</t>
  </si>
  <si>
    <t>B00HM15</t>
  </si>
  <si>
    <t>1987</t>
  </si>
  <si>
    <t>CNE000001H52</t>
  </si>
  <si>
    <t>600467 CH EQUITY</t>
  </si>
  <si>
    <t>SHANDONG HOMEY AQUAT</t>
  </si>
  <si>
    <t>B00MQG3</t>
  </si>
  <si>
    <t>1988</t>
  </si>
  <si>
    <t>CNE000001H86</t>
  </si>
  <si>
    <t>600572 C1 EQUITY</t>
  </si>
  <si>
    <t>ZHEJIANG CONBA PHARM</t>
  </si>
  <si>
    <t>BP3R8M0</t>
  </si>
  <si>
    <t>1989</t>
  </si>
  <si>
    <t>600572 CH EQUITY</t>
  </si>
  <si>
    <t>Zhejiang Conba Pharm</t>
  </si>
  <si>
    <t>B00PJD0</t>
  </si>
  <si>
    <t>1990</t>
  </si>
  <si>
    <t>CNE000001HC5</t>
  </si>
  <si>
    <t>600497 CH EQUITY</t>
  </si>
  <si>
    <t>Yunnan Chihong Zinc&amp;</t>
  </si>
  <si>
    <t>B00SNZ9</t>
  </si>
  <si>
    <t>1991</t>
  </si>
  <si>
    <t>CNE000001HF8</t>
  </si>
  <si>
    <t>600986 CH EQUITY</t>
  </si>
  <si>
    <t>Keda Group Co Ltd</t>
  </si>
  <si>
    <t>B00VWB7</t>
  </si>
  <si>
    <t>1992</t>
  </si>
  <si>
    <t>CNE000001HG6</t>
  </si>
  <si>
    <t>600410 CH EQUITY</t>
  </si>
  <si>
    <t>Beijing Teamsun Tech</t>
  </si>
  <si>
    <t>B00X6G6</t>
  </si>
  <si>
    <t>1993</t>
  </si>
  <si>
    <t>CNE000001HN2</t>
  </si>
  <si>
    <t>600993 CH EQUITY</t>
  </si>
  <si>
    <t>Mayinglong Pharmaceutical Group Co Ltd</t>
  </si>
  <si>
    <t>1994</t>
  </si>
  <si>
    <t>CNE000001HP7</t>
  </si>
  <si>
    <t>600967 CH EQUITY</t>
  </si>
  <si>
    <t>Inner Mongolia First</t>
  </si>
  <si>
    <t>B0148Q2</t>
  </si>
  <si>
    <t>1995</t>
  </si>
  <si>
    <t>CNE000001HQ5</t>
  </si>
  <si>
    <t>600491 CH EQUITY</t>
  </si>
  <si>
    <t>Long Yuan Constructi</t>
  </si>
  <si>
    <t>B016697</t>
  </si>
  <si>
    <t>1996</t>
  </si>
  <si>
    <t>CNE000001HS1</t>
  </si>
  <si>
    <t>600495 CH EQUITY</t>
  </si>
  <si>
    <t>Jinxi Axle Co Ltd</t>
  </si>
  <si>
    <t>B018LV0</t>
  </si>
  <si>
    <t>1997</t>
  </si>
  <si>
    <t>CNE000001HX1</t>
  </si>
  <si>
    <t>600997 CH EQUITY</t>
  </si>
  <si>
    <t>KAILUAN ENERGY CHEMI</t>
  </si>
  <si>
    <t>B01BTS2</t>
  </si>
  <si>
    <t>1998</t>
  </si>
  <si>
    <t>CNE000001J84</t>
  </si>
  <si>
    <t>002001 CH EQUITY</t>
  </si>
  <si>
    <t>Zhejiang NHU Co Ltd</t>
  </si>
  <si>
    <t>B01KBG1</t>
  </si>
  <si>
    <t>1999</t>
  </si>
  <si>
    <t>CNE000001JF4</t>
  </si>
  <si>
    <t>002002 CH EQUITY</t>
  </si>
  <si>
    <t>Hongda Xingye Co Ltd</t>
  </si>
  <si>
    <t>B01KBC7</t>
  </si>
  <si>
    <t>2000</t>
  </si>
  <si>
    <t>CNE000001JG2</t>
  </si>
  <si>
    <t>600420 CH EQUITY</t>
  </si>
  <si>
    <t>Shanghai Shyndec Pha</t>
  </si>
  <si>
    <t>B01HLG2</t>
  </si>
  <si>
    <t>2001</t>
  </si>
  <si>
    <t>CNE000001JH0</t>
  </si>
  <si>
    <t>002003 CH EQUITY</t>
  </si>
  <si>
    <t>ZHEJIANG WEIXING IND</t>
  </si>
  <si>
    <t>B01KBH2</t>
  </si>
  <si>
    <t>2002</t>
  </si>
  <si>
    <t>CNE000001JJ6</t>
  </si>
  <si>
    <t>002004 CH EQUITY</t>
  </si>
  <si>
    <t>Huapont Life Science</t>
  </si>
  <si>
    <t>B01KB83</t>
  </si>
  <si>
    <t>2003</t>
  </si>
  <si>
    <t>CNE000001JK4</t>
  </si>
  <si>
    <t>002005 CH EQUITY</t>
  </si>
  <si>
    <t>Elec-Tech Internatio</t>
  </si>
  <si>
    <t>B01KB94</t>
  </si>
  <si>
    <t>2004</t>
  </si>
  <si>
    <t>CNE000001JN8</t>
  </si>
  <si>
    <t>002007 CH EQUITY</t>
  </si>
  <si>
    <t>Hualan Biological En</t>
  </si>
  <si>
    <t>B01KM02</t>
  </si>
  <si>
    <t>2005</t>
  </si>
  <si>
    <t>CNE000001JP3</t>
  </si>
  <si>
    <t>600143 C1 EQUITY</t>
  </si>
  <si>
    <t>KINGFA SCI.&amp; TECH CO</t>
  </si>
  <si>
    <t>BP3R8H5</t>
  </si>
  <si>
    <t>2006</t>
  </si>
  <si>
    <t>600143 CH EQUITY</t>
  </si>
  <si>
    <t>Kingfa Sci &amp; Tech Co</t>
  </si>
  <si>
    <t>B01KBB6</t>
  </si>
  <si>
    <t>2007</t>
  </si>
  <si>
    <t>CNE000001JQ1</t>
  </si>
  <si>
    <t>002008 C2 EQUITY</t>
  </si>
  <si>
    <t>Han's Laser Technolo</t>
  </si>
  <si>
    <t>BD5CKS9</t>
  </si>
  <si>
    <t>2008</t>
  </si>
  <si>
    <t>002008 CH EQUITY</t>
  </si>
  <si>
    <t>B01KLZ0</t>
  </si>
  <si>
    <t>2009</t>
  </si>
  <si>
    <t>CNE000001JS7</t>
  </si>
  <si>
    <t>002010 CH EQUITY</t>
  </si>
  <si>
    <t>Transfar Zhilian Co</t>
  </si>
  <si>
    <t>B01NVB5</t>
  </si>
  <si>
    <t>2010</t>
  </si>
  <si>
    <t>CNE000001JT5</t>
  </si>
  <si>
    <t>002011 CH EQUITY</t>
  </si>
  <si>
    <t>Zhejiang Dun'An Arti</t>
  </si>
  <si>
    <t>B01QZP6</t>
  </si>
  <si>
    <t>2011</t>
  </si>
  <si>
    <t>CNE000001JV1</t>
  </si>
  <si>
    <t>600022 CH EQUITY</t>
  </si>
  <si>
    <t>Shandong Iron and St</t>
  </si>
  <si>
    <t>B01NV71</t>
  </si>
  <si>
    <t>2012</t>
  </si>
  <si>
    <t>CNE000001JY5</t>
  </si>
  <si>
    <t>002013 CH EQUITY</t>
  </si>
  <si>
    <t>AVIC Electromechanic</t>
  </si>
  <si>
    <t>B01QZN4</t>
  </si>
  <si>
    <t>2013</t>
  </si>
  <si>
    <t>CNE000001K57</t>
  </si>
  <si>
    <t>002018 CH EQUITY</t>
  </si>
  <si>
    <t>CEFC Anhui Internati</t>
  </si>
  <si>
    <t>B01TJ19</t>
  </si>
  <si>
    <t>2014</t>
  </si>
  <si>
    <t>CNE000001K65</t>
  </si>
  <si>
    <t>002019 CH EQUITY</t>
  </si>
  <si>
    <t>Yifan Pharmaceutical</t>
  </si>
  <si>
    <t>B01TJ20</t>
  </si>
  <si>
    <t>2015</t>
  </si>
  <si>
    <t>CNE000001KB1</t>
  </si>
  <si>
    <t>600482 C1 EQUITY</t>
  </si>
  <si>
    <t>China Shipbuilding I</t>
  </si>
  <si>
    <t>BP3RG71</t>
  </si>
  <si>
    <t>2016</t>
  </si>
  <si>
    <t>600482 CH EQUITY</t>
  </si>
  <si>
    <t>B01WHX6</t>
  </si>
  <si>
    <t>2017</t>
  </si>
  <si>
    <t>CNE000001KC9</t>
  </si>
  <si>
    <t>002022 CH EQUITY</t>
  </si>
  <si>
    <t>Shanghai Kehua Bio-E</t>
  </si>
  <si>
    <t>B01Y2Z9</t>
  </si>
  <si>
    <t>2018</t>
  </si>
  <si>
    <t>CNE000001KD7</t>
  </si>
  <si>
    <t>002023 CH EQUITY</t>
  </si>
  <si>
    <t>Sichuan Haite High-t</t>
  </si>
  <si>
    <t>B01Y301</t>
  </si>
  <si>
    <t>2019</t>
  </si>
  <si>
    <t>CNE000001KF2</t>
  </si>
  <si>
    <t>002024 C2 EQUITY</t>
  </si>
  <si>
    <t>Suning.com Co Ltd</t>
  </si>
  <si>
    <t>BD5CPK6</t>
  </si>
  <si>
    <t>2020</t>
  </si>
  <si>
    <t>002024 CH EQUITY</t>
  </si>
  <si>
    <t>B01Y312</t>
  </si>
  <si>
    <t>2021</t>
  </si>
  <si>
    <t>CNE000001KG0</t>
  </si>
  <si>
    <t>002025 CH EQUITY</t>
  </si>
  <si>
    <t>Guizhou Space Applia</t>
  </si>
  <si>
    <t>B01Z1V1</t>
  </si>
  <si>
    <t>2022</t>
  </si>
  <si>
    <t>CNE000001KJ4</t>
  </si>
  <si>
    <t>600983 CH EQUITY</t>
  </si>
  <si>
    <t>Whirlpool China Co Ltd</t>
  </si>
  <si>
    <t>2023</t>
  </si>
  <si>
    <t>CNE000001KK2</t>
  </si>
  <si>
    <t>002027 C2 EQUITY</t>
  </si>
  <si>
    <t>Focus Media Informat</t>
  </si>
  <si>
    <t>BD5CND5</t>
  </si>
  <si>
    <t>2024</t>
  </si>
  <si>
    <t>002027 CH EQUITY</t>
  </si>
  <si>
    <t>B02FVZ4</t>
  </si>
  <si>
    <t>2025</t>
  </si>
  <si>
    <t>CNE000001KM8</t>
  </si>
  <si>
    <t>002028 CH EQUITY</t>
  </si>
  <si>
    <t>Sieyuan Electric Co</t>
  </si>
  <si>
    <t>B02F444</t>
  </si>
  <si>
    <t>2026</t>
  </si>
  <si>
    <t>CNE000001KN6</t>
  </si>
  <si>
    <t>002029 CH EQUITY</t>
  </si>
  <si>
    <t>Fujian Septwolves In</t>
  </si>
  <si>
    <t>B02FTR2</t>
  </si>
  <si>
    <t>2027</t>
  </si>
  <si>
    <t>CNE000001KP1</t>
  </si>
  <si>
    <t>002030 CH EQUITY</t>
  </si>
  <si>
    <t>Da An Gene Co Ltd of</t>
  </si>
  <si>
    <t>B02FTP0</t>
  </si>
  <si>
    <t>2028</t>
  </si>
  <si>
    <t>CNE000001KQ9</t>
  </si>
  <si>
    <t>600987 C1 EQUITY</t>
  </si>
  <si>
    <t>Zhejiang Hangmin Co</t>
  </si>
  <si>
    <t>BP3RKK2</t>
  </si>
  <si>
    <t>2029</t>
  </si>
  <si>
    <t>CNE000001KS5</t>
  </si>
  <si>
    <t>002032 CH EQUITY</t>
  </si>
  <si>
    <t>Zhejiang Supor Co Lt</t>
  </si>
  <si>
    <t>B02JCS6</t>
  </si>
  <si>
    <t>2030</t>
  </si>
  <si>
    <t>CNE000001KT3</t>
  </si>
  <si>
    <t>600971 CH EQUITY</t>
  </si>
  <si>
    <t>ANHUI HENGYUAN COAL</t>
  </si>
  <si>
    <t>B02JHR0</t>
  </si>
  <si>
    <t>2031</t>
  </si>
  <si>
    <t>CNE000001KX5</t>
  </si>
  <si>
    <t>600978 C1 EQUITY</t>
  </si>
  <si>
    <t>YIHUA LIFESTYLE TECH</t>
  </si>
  <si>
    <t>BP3RCD9</t>
  </si>
  <si>
    <t>2032</t>
  </si>
  <si>
    <t>600978 CH EQUITY</t>
  </si>
  <si>
    <t>Yihua Lifestyle Tech</t>
  </si>
  <si>
    <t>B02L5G1</t>
  </si>
  <si>
    <t>2033</t>
  </si>
  <si>
    <t>CNE000001KY3</t>
  </si>
  <si>
    <t>002035 CH EQUITY</t>
  </si>
  <si>
    <t>Vatti Corp Ltd</t>
  </si>
  <si>
    <t>B02P7R8</t>
  </si>
  <si>
    <t>2034</t>
  </si>
  <si>
    <t>CNE000001L07</t>
  </si>
  <si>
    <t>002036 CH EQUITY</t>
  </si>
  <si>
    <t>LianChuang Electroni</t>
  </si>
  <si>
    <t>B02PYB1</t>
  </si>
  <si>
    <t>2035</t>
  </si>
  <si>
    <t>CNE000001L15</t>
  </si>
  <si>
    <t>002037 CH EQUITY</t>
  </si>
  <si>
    <t>GUIZHOU JIULIAN INDU</t>
  </si>
  <si>
    <t>B02R570</t>
  </si>
  <si>
    <t>2036</t>
  </si>
  <si>
    <t>CNE000001L31</t>
  </si>
  <si>
    <t>002038 CH EQUITY</t>
  </si>
  <si>
    <t>Beijing SL Pharmaceu</t>
  </si>
  <si>
    <t>B02RJ67</t>
  </si>
  <si>
    <t>2037</t>
  </si>
  <si>
    <t>CNE000001LJ2</t>
  </si>
  <si>
    <t>600027 C1 EQUITY</t>
  </si>
  <si>
    <t>Huadian Power Intern</t>
  </si>
  <si>
    <t>BP3R637</t>
  </si>
  <si>
    <t>2038</t>
  </si>
  <si>
    <t>600027 CH EQUITY</t>
  </si>
  <si>
    <t>B05R5D3</t>
  </si>
  <si>
    <t>2039</t>
  </si>
  <si>
    <t>CNE000001LM6</t>
  </si>
  <si>
    <t>510050 CH EQUITY</t>
  </si>
  <si>
    <t>China 50 ETF</t>
  </si>
  <si>
    <t>B05GVN2</t>
  </si>
  <si>
    <t>2040</t>
  </si>
  <si>
    <t>CNE000001LQ7</t>
  </si>
  <si>
    <t>002041 CH EQUITY</t>
  </si>
  <si>
    <t>Shandong Denghai See</t>
  </si>
  <si>
    <t>B0766G8</t>
  </si>
  <si>
    <t>2041</t>
  </si>
  <si>
    <t>CNE000001LS3</t>
  </si>
  <si>
    <t>600970 C1 EQUITY</t>
  </si>
  <si>
    <t>SINOMA INTERNATIONAL</t>
  </si>
  <si>
    <t>BP3RBX2</t>
  </si>
  <si>
    <t>2042</t>
  </si>
  <si>
    <t>600970 CH EQUITY</t>
  </si>
  <si>
    <t>Sinoma International</t>
  </si>
  <si>
    <t>B0762D7</t>
  </si>
  <si>
    <t>2043</t>
  </si>
  <si>
    <t>CNE000001LV7</t>
  </si>
  <si>
    <t>002044 C2 EQUITY</t>
  </si>
  <si>
    <t>Meinian Onehealth He</t>
  </si>
  <si>
    <t>BD73L10</t>
  </si>
  <si>
    <t>2044</t>
  </si>
  <si>
    <t>002044 CH EQUITY</t>
  </si>
  <si>
    <t>B0766H9</t>
  </si>
  <si>
    <t>2045</t>
  </si>
  <si>
    <t>CNE000001LZ8</t>
  </si>
  <si>
    <t>002047 CH EQUITY</t>
  </si>
  <si>
    <t>Shenzhen Bauing Cons</t>
  </si>
  <si>
    <t>B08R8X1</t>
  </si>
  <si>
    <t>2046</t>
  </si>
  <si>
    <t>CNE000001M06</t>
  </si>
  <si>
    <t>002048 CH EQUITY</t>
  </si>
  <si>
    <t>Ningbo Huaxiang Electronic Co Ltd</t>
  </si>
  <si>
    <t>2047</t>
  </si>
  <si>
    <t>CNE000001M14</t>
  </si>
  <si>
    <t>002049 CH EQUITY</t>
  </si>
  <si>
    <t>Unigroup Guoxin Micr</t>
  </si>
  <si>
    <t>B07ZFV3</t>
  </si>
  <si>
    <t>2048</t>
  </si>
  <si>
    <t>CNE000001M22</t>
  </si>
  <si>
    <t>002050 CH EQUITY</t>
  </si>
  <si>
    <t>Zhejiang Sanhua Inte</t>
  </si>
  <si>
    <t>B0838P1</t>
  </si>
  <si>
    <t>2049</t>
  </si>
  <si>
    <t>CNE000001MV5</t>
  </si>
  <si>
    <t>159901 CH EQUITY</t>
  </si>
  <si>
    <t>E FUND SZSE100 INDEX</t>
  </si>
  <si>
    <t>B39QTC4</t>
  </si>
  <si>
    <t>2050</t>
  </si>
  <si>
    <t>CNE000001MW3</t>
  </si>
  <si>
    <t>159902 CH EQUITY</t>
  </si>
  <si>
    <t>CHINA SME ETF</t>
  </si>
  <si>
    <t>B2Q4L51</t>
  </si>
  <si>
    <t>2051</t>
  </si>
  <si>
    <t>CNE000001MZ6</t>
  </si>
  <si>
    <t>601001 CH EQUITY</t>
  </si>
  <si>
    <t>Datong Coal Industry</t>
  </si>
  <si>
    <t>B16FQY1</t>
  </si>
  <si>
    <t>2052</t>
  </si>
  <si>
    <t>CNE000001N05</t>
  </si>
  <si>
    <t>601988 C1 EQUITY</t>
  </si>
  <si>
    <t>Bank of China Ltd</t>
  </si>
  <si>
    <t>BP3R239</t>
  </si>
  <si>
    <t>2053</t>
  </si>
  <si>
    <t>601988 CH EQUITY</t>
  </si>
  <si>
    <t>B180B49</t>
  </si>
  <si>
    <t>2054</t>
  </si>
  <si>
    <t>CNE000001N13</t>
  </si>
  <si>
    <t>002051 CH EQUITY</t>
  </si>
  <si>
    <t>China CAMC Engineeri</t>
  </si>
  <si>
    <t>B15T1T4</t>
  </si>
  <si>
    <t>2055</t>
  </si>
  <si>
    <t>CNE000001N21</t>
  </si>
  <si>
    <t>002052 CH EQUITY</t>
  </si>
  <si>
    <t>Shenzhen Coship Electronics Co Ltd</t>
  </si>
  <si>
    <t>2056</t>
  </si>
  <si>
    <t>CNE000001N62</t>
  </si>
  <si>
    <t>002055 CH EQUITY</t>
  </si>
  <si>
    <t>Shenzhen Deren Elect</t>
  </si>
  <si>
    <t>B19H730</t>
  </si>
  <si>
    <t>2057</t>
  </si>
  <si>
    <t>CNE000001N70</t>
  </si>
  <si>
    <t>002056 CH EQUITY</t>
  </si>
  <si>
    <t>Hengdian Group DMEGC</t>
  </si>
  <si>
    <t>B18M2M0</t>
  </si>
  <si>
    <t>2058</t>
  </si>
  <si>
    <t>CNE000001ND1</t>
  </si>
  <si>
    <t>600048 C1 EQUITY</t>
  </si>
  <si>
    <t>POLY REAL ESTATE GRO</t>
  </si>
  <si>
    <t>BP3R336</t>
  </si>
  <si>
    <t>2059</t>
  </si>
  <si>
    <t>600048 CH EQUITY</t>
  </si>
  <si>
    <t>Poly Developments an</t>
  </si>
  <si>
    <t>B19RB38</t>
  </si>
  <si>
    <t>2060</t>
  </si>
  <si>
    <t>CNE000001NG4</t>
  </si>
  <si>
    <t>601006 C1 EQUITY</t>
  </si>
  <si>
    <t>Daqin Railway Co Ltd</t>
  </si>
  <si>
    <t>BP3R2N9</t>
  </si>
  <si>
    <t>2061</t>
  </si>
  <si>
    <t>601006 CH EQUITY</t>
  </si>
  <si>
    <t>B193HF0</t>
  </si>
  <si>
    <t>2062</t>
  </si>
  <si>
    <t>CNE000001NJ8</t>
  </si>
  <si>
    <t>002063 CH EQUITY</t>
  </si>
  <si>
    <t>YGSOFT Inc</t>
  </si>
  <si>
    <t>B19PMC8</t>
  </si>
  <si>
    <t>2063</t>
  </si>
  <si>
    <t>CNE000001NK6</t>
  </si>
  <si>
    <t>002064 CH EQUITY</t>
  </si>
  <si>
    <t>Zhejiang Huafeng Spa</t>
  </si>
  <si>
    <t>B19HV27</t>
  </si>
  <si>
    <t>2064</t>
  </si>
  <si>
    <t>CNE000001NL4</t>
  </si>
  <si>
    <t>002065 C2 EQUITY</t>
  </si>
  <si>
    <t>DHC Software Co Ltd</t>
  </si>
  <si>
    <t>BD5CNL3</t>
  </si>
  <si>
    <t>2065</t>
  </si>
  <si>
    <t>002065 CH EQUITY</t>
  </si>
  <si>
    <t>B18TH93</t>
  </si>
  <si>
    <t>2066</t>
  </si>
  <si>
    <t>CNE000001NN0</t>
  </si>
  <si>
    <t>601111 C1 EQUITY</t>
  </si>
  <si>
    <t>Air China Ltd</t>
  </si>
  <si>
    <t>BP3R4G6</t>
  </si>
  <si>
    <t>2067</t>
  </si>
  <si>
    <t>601111 CH EQUITY</t>
  </si>
  <si>
    <t>B1B8WM5</t>
  </si>
  <si>
    <t>2068</t>
  </si>
  <si>
    <t>CNE000001NP5</t>
  </si>
  <si>
    <t>002067 CH EQUITY</t>
  </si>
  <si>
    <t>Zhejiang Jingxing Pa</t>
  </si>
  <si>
    <t>B1CDC18</t>
  </si>
  <si>
    <t>2069</t>
  </si>
  <si>
    <t>CNE000001NR1</t>
  </si>
  <si>
    <t>002069 CH EQUITY</t>
  </si>
  <si>
    <t>ZHANGZHIDAO GROUP CO</t>
  </si>
  <si>
    <t>B1FHMT5</t>
  </si>
  <si>
    <t>2070</t>
  </si>
  <si>
    <t>CNE000001NS9</t>
  </si>
  <si>
    <t>002070 CH EQUITY</t>
  </si>
  <si>
    <t>Zhonghe Co Ltd</t>
  </si>
  <si>
    <t>B1FW557</t>
  </si>
  <si>
    <t>2071</t>
  </si>
  <si>
    <t>CNE000001NT7</t>
  </si>
  <si>
    <t>601699 C1 EQUITY</t>
  </si>
  <si>
    <t>Shanxi Lu'an Environ</t>
  </si>
  <si>
    <t>BP3R682</t>
  </si>
  <si>
    <t>2072</t>
  </si>
  <si>
    <t>601699 CH EQUITY</t>
  </si>
  <si>
    <t>B1CWSY0</t>
  </si>
  <si>
    <t>2073</t>
  </si>
  <si>
    <t>CNE000001NX9</t>
  </si>
  <si>
    <t>002073 CH EQUITY</t>
  </si>
  <si>
    <t>Mesnac Co Ltd</t>
  </si>
  <si>
    <t>B1FPYF9</t>
  </si>
  <si>
    <t>2074</t>
  </si>
  <si>
    <t>CNE000001NY7</t>
  </si>
  <si>
    <t>002074 CH EQUITY</t>
  </si>
  <si>
    <t>Gotion High-tech Co</t>
  </si>
  <si>
    <t>B1FPYN7</t>
  </si>
  <si>
    <t>2075</t>
  </si>
  <si>
    <t>CNE000001NZ4</t>
  </si>
  <si>
    <t>601588 CH EQUITY</t>
  </si>
  <si>
    <t>Beijing North Star C</t>
  </si>
  <si>
    <t>B1FD8D9</t>
  </si>
  <si>
    <t>2076</t>
  </si>
  <si>
    <t>CNE000001P03</t>
  </si>
  <si>
    <t>600017 CH EQUITY</t>
  </si>
  <si>
    <t>Rizhao Port Co Ltd</t>
  </si>
  <si>
    <t>B1G2SZ7</t>
  </si>
  <si>
    <t>2077</t>
  </si>
  <si>
    <t>CNE000001P11</t>
  </si>
  <si>
    <t>002075 CH EQUITY</t>
  </si>
  <si>
    <t>Jiangsu Shagang Co L</t>
  </si>
  <si>
    <t>B1G6T45</t>
  </si>
  <si>
    <t>2078</t>
  </si>
  <si>
    <t>CNE000001P37</t>
  </si>
  <si>
    <t>601398 C1 EQUITY</t>
  </si>
  <si>
    <t>Industrial &amp; Commerc</t>
  </si>
  <si>
    <t>BP3R217</t>
  </si>
  <si>
    <t>2079</t>
  </si>
  <si>
    <t>601398 CH EQUITY</t>
  </si>
  <si>
    <t>B1G2JY3</t>
  </si>
  <si>
    <t>2080</t>
  </si>
  <si>
    <t>CNE000001P52</t>
  </si>
  <si>
    <t>002078 CH EQUITY</t>
  </si>
  <si>
    <t>Shandong Sun Paper I</t>
  </si>
  <si>
    <t>B1G5XV7</t>
  </si>
  <si>
    <t>2081</t>
  </si>
  <si>
    <t>CNE000001P78</t>
  </si>
  <si>
    <t>002080 CH EQUITY</t>
  </si>
  <si>
    <t>Sinoma Science &amp; Tec</t>
  </si>
  <si>
    <t>B1FCHQ2</t>
  </si>
  <si>
    <t>2082</t>
  </si>
  <si>
    <t>CNE000001P86</t>
  </si>
  <si>
    <t>002081 C2 EQUITY</t>
  </si>
  <si>
    <t>Suzhou Gold Mantis C</t>
  </si>
  <si>
    <t>BD5CN91</t>
  </si>
  <si>
    <t>2083</t>
  </si>
  <si>
    <t>002081 CH EQUITY</t>
  </si>
  <si>
    <t>B1GGYB7</t>
  </si>
  <si>
    <t>2084</t>
  </si>
  <si>
    <t>CNE000001PC8</t>
  </si>
  <si>
    <t>002083 CH EQUITY</t>
  </si>
  <si>
    <t>Sunvim Group Co Ltd</t>
  </si>
  <si>
    <t>2085</t>
  </si>
  <si>
    <t>CNE000001PF1</t>
  </si>
  <si>
    <t>002085 CH EQUITY</t>
  </si>
  <si>
    <t>Zhejiang Wanfeng Aut</t>
  </si>
  <si>
    <t>B1FCHN9</t>
  </si>
  <si>
    <t>2086</t>
  </si>
  <si>
    <t>CNE000001PH7</t>
  </si>
  <si>
    <t>601666 CH EQUITY</t>
  </si>
  <si>
    <t>Pingdingshan Tianan</t>
  </si>
  <si>
    <t>B1GGYL7</t>
  </si>
  <si>
    <t>2087</t>
  </si>
  <si>
    <t>CNE000001PL9</t>
  </si>
  <si>
    <t>002089 CH EQUITY</t>
  </si>
  <si>
    <t>Suzhou New Sea Union</t>
  </si>
  <si>
    <t>B1GH8F2</t>
  </si>
  <si>
    <t>2088</t>
  </si>
  <si>
    <t>CNE000001PN5</t>
  </si>
  <si>
    <t>002091 CH EQUITY</t>
  </si>
  <si>
    <t>Jiangsu Guotai Inter</t>
  </si>
  <si>
    <t>B1HLWV7</t>
  </si>
  <si>
    <t>2089</t>
  </si>
  <si>
    <t>CNE000001PP0</t>
  </si>
  <si>
    <t>002092 CH EQUITY</t>
  </si>
  <si>
    <t>Xinjiang Zhongtai Ch</t>
  </si>
  <si>
    <t>B1GH863</t>
  </si>
  <si>
    <t>2090</t>
  </si>
  <si>
    <t>CNE000001PQ8</t>
  </si>
  <si>
    <t>601872 C1 EQUITY</t>
  </si>
  <si>
    <t>China Merchants Ener</t>
  </si>
  <si>
    <t>BP3R8G4</t>
  </si>
  <si>
    <t>2091</t>
  </si>
  <si>
    <t>601872 CH EQUITY</t>
  </si>
  <si>
    <t>B1H6P80</t>
  </si>
  <si>
    <t>2092</t>
  </si>
  <si>
    <t>CNE000001PR6</t>
  </si>
  <si>
    <t>002093 CH EQUITY</t>
  </si>
  <si>
    <t>Guomai Technologies</t>
  </si>
  <si>
    <t>B1JB4S6</t>
  </si>
  <si>
    <t>2093</t>
  </si>
  <si>
    <t>CNE000001PT2</t>
  </si>
  <si>
    <t>002095 CH EQUITY</t>
  </si>
  <si>
    <t>Zhejiang NetSun Co L</t>
  </si>
  <si>
    <t>B1GK9B4</t>
  </si>
  <si>
    <t>2094</t>
  </si>
  <si>
    <t>CNE000001PV8</t>
  </si>
  <si>
    <t>002096 CH EQUITY</t>
  </si>
  <si>
    <t>HUNAN NANLING INDUST</t>
  </si>
  <si>
    <t>B1KK9S7</t>
  </si>
  <si>
    <t>2095</t>
  </si>
  <si>
    <t>CNE000001PY2</t>
  </si>
  <si>
    <t>002099 CH EQUITY</t>
  </si>
  <si>
    <t>Zhejiang Hisoar Phar</t>
  </si>
  <si>
    <t>B1KL689</t>
  </si>
  <si>
    <t>2096</t>
  </si>
  <si>
    <t>CNE000001Q02</t>
  </si>
  <si>
    <t>601991 CH EQUITY</t>
  </si>
  <si>
    <t>Datang International</t>
  </si>
  <si>
    <t>B1JPCH3</t>
  </si>
  <si>
    <t>2097</t>
  </si>
  <si>
    <t>CNE000001Q44</t>
  </si>
  <si>
    <t>601333 C1 EQUITY</t>
  </si>
  <si>
    <t>Guangshen Railway Co</t>
  </si>
  <si>
    <t>BP3R6Y8</t>
  </si>
  <si>
    <t>2098</t>
  </si>
  <si>
    <t>601333 CH EQUITY</t>
  </si>
  <si>
    <t>B1L37D6</t>
  </si>
  <si>
    <t>2099</t>
  </si>
  <si>
    <t>CNE000001Q69</t>
  </si>
  <si>
    <t>002104 CH EQUITY</t>
  </si>
  <si>
    <t>Hengbao Co Ltd</t>
  </si>
  <si>
    <t>B1L8JW4</t>
  </si>
  <si>
    <t>2100</t>
  </si>
  <si>
    <t>CNE000001Q85</t>
  </si>
  <si>
    <t>002106 CH EQUITY</t>
  </si>
  <si>
    <t>SHENZHEN LAIBAO HI-T</t>
  </si>
  <si>
    <t>B1LBSJ3</t>
  </si>
  <si>
    <t>2101</t>
  </si>
  <si>
    <t>CNE000001Q93</t>
  </si>
  <si>
    <t>601628 C1 EQUITY</t>
  </si>
  <si>
    <t>China Life Insurance</t>
  </si>
  <si>
    <t>BP3R251</t>
  </si>
  <si>
    <t>2102</t>
  </si>
  <si>
    <t>601628 CH EQUITY</t>
  </si>
  <si>
    <t>B1LBS82</t>
  </si>
  <si>
    <t>2103</t>
  </si>
  <si>
    <t>CNE000001QC6</t>
  </si>
  <si>
    <t>002108 CH EQUITY</t>
  </si>
  <si>
    <t>Cangzhou Mingzhu Pla</t>
  </si>
  <si>
    <t>B1LH5V2</t>
  </si>
  <si>
    <t>2104</t>
  </si>
  <si>
    <t>CNE000001QF9</t>
  </si>
  <si>
    <t>002110 CH EQUITY</t>
  </si>
  <si>
    <t>Sansteel Minguang Co</t>
  </si>
  <si>
    <t>B1LH6H5</t>
  </si>
  <si>
    <t>2105</t>
  </si>
  <si>
    <t>CNE000001QM5</t>
  </si>
  <si>
    <t>300271 CH EQUITY</t>
  </si>
  <si>
    <t>Beijing Thunisoft Co</t>
  </si>
  <si>
    <t>B4QLB56</t>
  </si>
  <si>
    <t>2106</t>
  </si>
  <si>
    <t>CNE000001QT0</t>
  </si>
  <si>
    <t>002111 CH EQUITY</t>
  </si>
  <si>
    <t>WEIHAI GUANGTAI AIRP</t>
  </si>
  <si>
    <t>B1LJQ59</t>
  </si>
  <si>
    <t>2107</t>
  </si>
  <si>
    <t>CNE000001QW4</t>
  </si>
  <si>
    <t>601002 CH EQUITY</t>
  </si>
  <si>
    <t>GEM-YEAR INDUSTRIAL</t>
  </si>
  <si>
    <t>B1LH642</t>
  </si>
  <si>
    <t>2108</t>
  </si>
  <si>
    <t>CNE000001QZ7</t>
  </si>
  <si>
    <t>601166 C1 EQUITY</t>
  </si>
  <si>
    <t>Industrial Bank Co L</t>
  </si>
  <si>
    <t>BP3R295</t>
  </si>
  <si>
    <t>2109</t>
  </si>
  <si>
    <t>601166 CH EQUITY</t>
  </si>
  <si>
    <t>B1P13B6</t>
  </si>
  <si>
    <t>2110</t>
  </si>
  <si>
    <t>CNE000001R35</t>
  </si>
  <si>
    <t>002117 CH EQUITY</t>
  </si>
  <si>
    <t>Tungkong Inc</t>
  </si>
  <si>
    <t>B1Q2Z67</t>
  </si>
  <si>
    <t>2111</t>
  </si>
  <si>
    <t>CNE000001R43</t>
  </si>
  <si>
    <t>002118 CH EQUITY</t>
  </si>
  <si>
    <t>Jilin Zixin Pharmace</t>
  </si>
  <si>
    <t>B1Q2ZR8</t>
  </si>
  <si>
    <t>2112</t>
  </si>
  <si>
    <t>CNE000001R76</t>
  </si>
  <si>
    <t>601005 CH EQUITY</t>
  </si>
  <si>
    <t>Chongqing Iron &amp; Ste</t>
  </si>
  <si>
    <t>B1Q2HY9</t>
  </si>
  <si>
    <t>2113</t>
  </si>
  <si>
    <t>CNE000001R84</t>
  </si>
  <si>
    <t>601318 C1 EQUITY</t>
  </si>
  <si>
    <t>Ping An Insurance Gr</t>
  </si>
  <si>
    <t>BP3R284</t>
  </si>
  <si>
    <t>2114</t>
  </si>
  <si>
    <t>601318 CH EQUITY</t>
  </si>
  <si>
    <t>B1SVWB6</t>
  </si>
  <si>
    <t>2115</t>
  </si>
  <si>
    <t>CNE099900456</t>
  </si>
  <si>
    <t>511990 CH EQUITY</t>
  </si>
  <si>
    <t>Hwabao WP Cash Tiany</t>
  </si>
  <si>
    <t>BFN0PN9</t>
  </si>
  <si>
    <t>2116</t>
  </si>
  <si>
    <t>CNE099900464</t>
  </si>
  <si>
    <t>510500 CH EQUITY</t>
  </si>
  <si>
    <t>China CSI 500 ETF</t>
  </si>
  <si>
    <t>B9LC687</t>
  </si>
  <si>
    <t>2117</t>
  </si>
  <si>
    <t>CNE0999004C3</t>
  </si>
  <si>
    <t>510330 CH EQUITY</t>
  </si>
  <si>
    <t>CHINA AMC CSI 300 IN</t>
  </si>
  <si>
    <t>B7XL0R5</t>
  </si>
  <si>
    <t>2118</t>
  </si>
  <si>
    <t>CNE100000015</t>
  </si>
  <si>
    <t>002120 CH EQUITY</t>
  </si>
  <si>
    <t>Yunda Holding Co Ltd</t>
  </si>
  <si>
    <t>B1R0FF9</t>
  </si>
  <si>
    <t>2119</t>
  </si>
  <si>
    <t>CNE100000031</t>
  </si>
  <si>
    <t>002122 CH EQUITY</t>
  </si>
  <si>
    <t>Tianma Bearing Group</t>
  </si>
  <si>
    <t>B1V74Q0</t>
  </si>
  <si>
    <t>2120</t>
  </si>
  <si>
    <t>CNE100000049</t>
  </si>
  <si>
    <t>002123 CH EQUITY</t>
  </si>
  <si>
    <t>Montnets Rongxin Tec</t>
  </si>
  <si>
    <t>B1V74T3</t>
  </si>
  <si>
    <t>2121</t>
  </si>
  <si>
    <t>CNE100000056</t>
  </si>
  <si>
    <t>002124 CH EQUITY</t>
  </si>
  <si>
    <t>Tech-Bank Food Co Lt</t>
  </si>
  <si>
    <t>B1Q7L53</t>
  </si>
  <si>
    <t>2122</t>
  </si>
  <si>
    <t>CNE100000080</t>
  </si>
  <si>
    <t>002127 CH EQUITY</t>
  </si>
  <si>
    <t>NanJi E-Commerce Co</t>
  </si>
  <si>
    <t>B1VVLQ1</t>
  </si>
  <si>
    <t>2123</t>
  </si>
  <si>
    <t>CNE100000098</t>
  </si>
  <si>
    <t>002128 CH EQUITY</t>
  </si>
  <si>
    <t>Huolinhe Opencut Coa</t>
  </si>
  <si>
    <t>B1VVLT4</t>
  </si>
  <si>
    <t>2124</t>
  </si>
  <si>
    <t>CNE1000000B8</t>
  </si>
  <si>
    <t>002129 CH EQUITY</t>
  </si>
  <si>
    <t>Tianjin Zhonghuan Se</t>
  </si>
  <si>
    <t>B1VKWZ4</t>
  </si>
  <si>
    <t>2125</t>
  </si>
  <si>
    <t>CNE1000000C6</t>
  </si>
  <si>
    <t>002130 CH EQUITY</t>
  </si>
  <si>
    <t>Shenzhen Woer Heat-S</t>
  </si>
  <si>
    <t>B1VKX28</t>
  </si>
  <si>
    <t>2126</t>
  </si>
  <si>
    <t>CNE1000000D4</t>
  </si>
  <si>
    <t>000338 C2 EQUITY</t>
  </si>
  <si>
    <t>BD5CQ03</t>
  </si>
  <si>
    <t>2127</t>
  </si>
  <si>
    <t>000338 CH EQUITY</t>
  </si>
  <si>
    <t>B1WPGD4</t>
  </si>
  <si>
    <t>2128</t>
  </si>
  <si>
    <t>CNE1000000F9</t>
  </si>
  <si>
    <t>002131 CH EQUITY</t>
  </si>
  <si>
    <t>Leo Group Co Ltd</t>
  </si>
  <si>
    <t>B1VYT77</t>
  </si>
  <si>
    <t>2129</t>
  </si>
  <si>
    <t>CNE1000000M5</t>
  </si>
  <si>
    <t>002138 CH EQUITY</t>
  </si>
  <si>
    <t>Shenzhen Sunlord Ele</t>
  </si>
  <si>
    <t>B1Y1760</t>
  </si>
  <si>
    <t>2130</t>
  </si>
  <si>
    <t>CNE1000000R4</t>
  </si>
  <si>
    <t>601998 C1 EQUITY</t>
  </si>
  <si>
    <t>China CITIC Bank Cor</t>
  </si>
  <si>
    <t>BP3R2H3</t>
  </si>
  <si>
    <t>2131</t>
  </si>
  <si>
    <t>601998 CH EQUITY</t>
  </si>
  <si>
    <t>B1VXHG9</t>
  </si>
  <si>
    <t>2132</t>
  </si>
  <si>
    <t>CNE1000000S2</t>
  </si>
  <si>
    <t>601328 C1 EQUITY</t>
  </si>
  <si>
    <t>Bank of Communicatio</t>
  </si>
  <si>
    <t>BP3R2G2</t>
  </si>
  <si>
    <t>2133</t>
  </si>
  <si>
    <t>601328 CH EQUITY</t>
  </si>
  <si>
    <t>B1W9Z06</t>
  </si>
  <si>
    <t>2134</t>
  </si>
  <si>
    <t>CNE1000000T0</t>
  </si>
  <si>
    <t>601600 CH EQUITY</t>
  </si>
  <si>
    <t>Aluminum Corp of Chi</t>
  </si>
  <si>
    <t>B1WLHY0</t>
  </si>
  <si>
    <t>2135</t>
  </si>
  <si>
    <t>CNE100000114</t>
  </si>
  <si>
    <t>3993 HK EQUITY</t>
  </si>
  <si>
    <t>China Molybdenum Co</t>
  </si>
  <si>
    <t>B1VRCG6</t>
  </si>
  <si>
    <t>2136</t>
  </si>
  <si>
    <t>CNE100000171</t>
  </si>
  <si>
    <t>1066 HK EQUITY</t>
  </si>
  <si>
    <t>SHANDONG WEIGAO GP M</t>
  </si>
  <si>
    <t>6742340</t>
  </si>
  <si>
    <t>2137</t>
  </si>
  <si>
    <t>CNE1000001B6</t>
  </si>
  <si>
    <t>895 HK EQUITY</t>
  </si>
  <si>
    <t>Dongjiang Environmen</t>
  </si>
  <si>
    <t>6587057</t>
  </si>
  <si>
    <t>2138</t>
  </si>
  <si>
    <t>CNE1000001Q4</t>
  </si>
  <si>
    <t>998 HK EQUITY</t>
  </si>
  <si>
    <t>CHINA CITIC BANK COR</t>
  </si>
  <si>
    <t>B1W0JF2</t>
  </si>
  <si>
    <t>2139</t>
  </si>
  <si>
    <t>CNE1000001S0</t>
  </si>
  <si>
    <t>753 HK EQUITY</t>
  </si>
  <si>
    <t>B04KNF1</t>
  </si>
  <si>
    <t>2140</t>
  </si>
  <si>
    <t>CNE1000001T8</t>
  </si>
  <si>
    <t>2600 HK EQUITY</t>
  </si>
  <si>
    <t>6425395</t>
  </si>
  <si>
    <t>2141</t>
  </si>
  <si>
    <t>CNE1000001V4</t>
  </si>
  <si>
    <t>347 HK EQUITY</t>
  </si>
  <si>
    <t>6015644</t>
  </si>
  <si>
    <t>2142</t>
  </si>
  <si>
    <t>CNE1000001W2</t>
  </si>
  <si>
    <t>914 HK EQUITY</t>
  </si>
  <si>
    <t>6080396</t>
  </si>
  <si>
    <t>2143</t>
  </si>
  <si>
    <t>CNE1000001X0</t>
  </si>
  <si>
    <t>995 HK EQUITY</t>
  </si>
  <si>
    <t>ANHUI EXPRESSWAY CO</t>
  </si>
  <si>
    <t>6045180</t>
  </si>
  <si>
    <t>2144</t>
  </si>
  <si>
    <t>CNE1000001Y8</t>
  </si>
  <si>
    <t>2357 HK EQUITY</t>
  </si>
  <si>
    <t>AviChina Industry &amp;</t>
  </si>
  <si>
    <t>6707899</t>
  </si>
  <si>
    <t>2145</t>
  </si>
  <si>
    <t>CNE1000001Z5</t>
  </si>
  <si>
    <t>3988 HK EQUITY</t>
  </si>
  <si>
    <t>BANK OF CHINA LTD-H(</t>
  </si>
  <si>
    <t>B154564</t>
  </si>
  <si>
    <t>2146</t>
  </si>
  <si>
    <t>CNE100000205</t>
  </si>
  <si>
    <t>3328 HK EQUITY</t>
  </si>
  <si>
    <t>BANK OF COMMUNICATIO</t>
  </si>
  <si>
    <t>B0B8Z29</t>
  </si>
  <si>
    <t>2147</t>
  </si>
  <si>
    <t>CNE100000221</t>
  </si>
  <si>
    <t>694 HK EQUITY</t>
  </si>
  <si>
    <t>Beijing Capital Inte</t>
  </si>
  <si>
    <t>6208422</t>
  </si>
  <si>
    <t>2148</t>
  </si>
  <si>
    <t>CNE100000239</t>
  </si>
  <si>
    <t>2868 HK EQUITY</t>
  </si>
  <si>
    <t>BEIJING CAPITAL LAND</t>
  </si>
  <si>
    <t>6623360</t>
  </si>
  <si>
    <t>2149</t>
  </si>
  <si>
    <t>CNE100000247</t>
  </si>
  <si>
    <t>814 HK EQUITY</t>
  </si>
  <si>
    <t>BEIJING JINGKELONG C</t>
  </si>
  <si>
    <t>B1F3QY6</t>
  </si>
  <si>
    <t>2150</t>
  </si>
  <si>
    <t>CNE100000296</t>
  </si>
  <si>
    <t>1211 HK EQUITY</t>
  </si>
  <si>
    <t>BYD Co Ltd</t>
  </si>
  <si>
    <t>6536651</t>
  </si>
  <si>
    <t>2151</t>
  </si>
  <si>
    <t>CNE1000002D0</t>
  </si>
  <si>
    <t>3983 HK EQUITY</t>
  </si>
  <si>
    <t>CHINA BLUECHEMICAL L</t>
  </si>
  <si>
    <t>B1DN3X6</t>
  </si>
  <si>
    <t>2152</t>
  </si>
  <si>
    <t>CNE1000002F5</t>
  </si>
  <si>
    <t>1800 HK EQUITY</t>
  </si>
  <si>
    <t>China Communications</t>
  </si>
  <si>
    <t>B1JKTQ6</t>
  </si>
  <si>
    <t>2153</t>
  </si>
  <si>
    <t>CNE1000002G3</t>
  </si>
  <si>
    <t>552 HK EQUITY</t>
  </si>
  <si>
    <t>CHINA COMMUNICATIONS</t>
  </si>
  <si>
    <t>B1HVJ16</t>
  </si>
  <si>
    <t>2154</t>
  </si>
  <si>
    <t>CNE1000002H1</t>
  </si>
  <si>
    <t>939 HK EQUITY</t>
  </si>
  <si>
    <t>CHINA CONSTRUCTINO B</t>
  </si>
  <si>
    <t>B0LMTQ3</t>
  </si>
  <si>
    <t>2155</t>
  </si>
  <si>
    <t>CNE1000002J7</t>
  </si>
  <si>
    <t>1919 HK EQUITY</t>
  </si>
  <si>
    <t>CHINA COSCO HOLDINGS</t>
  </si>
  <si>
    <t>B0B8Z18</t>
  </si>
  <si>
    <t>2156</t>
  </si>
  <si>
    <t>CNE1000002K5</t>
  </si>
  <si>
    <t>670 HK EQUITY</t>
  </si>
  <si>
    <t>6171375</t>
  </si>
  <si>
    <t>2157</t>
  </si>
  <si>
    <t>CNE1000002L3</t>
  </si>
  <si>
    <t>2628 HK EQUITY</t>
  </si>
  <si>
    <t>6718976</t>
  </si>
  <si>
    <t>2158</t>
  </si>
  <si>
    <t>CNE1000002M1</t>
  </si>
  <si>
    <t>3968 HK EQUITY</t>
  </si>
  <si>
    <t>B1DYPZ5</t>
  </si>
  <si>
    <t>2159</t>
  </si>
  <si>
    <t>CNE1000002N9</t>
  </si>
  <si>
    <t>3323 HK EQUITY</t>
  </si>
  <si>
    <t>China National Build</t>
  </si>
  <si>
    <t>B0Y91C1</t>
  </si>
  <si>
    <t>2160</t>
  </si>
  <si>
    <t>CNE1000002P4</t>
  </si>
  <si>
    <t>2883 HK EQUITY</t>
  </si>
  <si>
    <t>China Oilfield Servi</t>
  </si>
  <si>
    <t>6560995</t>
  </si>
  <si>
    <t>2161</t>
  </si>
  <si>
    <t>CNE1000002Q2</t>
  </si>
  <si>
    <t>386 HK EQUITY</t>
  </si>
  <si>
    <t>6291819</t>
  </si>
  <si>
    <t>2162</t>
  </si>
  <si>
    <t>CNE1000002R0</t>
  </si>
  <si>
    <t>1088 HK EQUITY</t>
  </si>
  <si>
    <t>China Shenhua Energy</t>
  </si>
  <si>
    <t>B09N7M0</t>
  </si>
  <si>
    <t>2163</t>
  </si>
  <si>
    <t>CNE1000002S8</t>
  </si>
  <si>
    <t>1138 HK EQUITY</t>
  </si>
  <si>
    <t>6782045</t>
  </si>
  <si>
    <t>2164</t>
  </si>
  <si>
    <t>CNE1000002T6</t>
  </si>
  <si>
    <t>1055 HK EQUITY</t>
  </si>
  <si>
    <t>CHINA SOUTHERN AIRLI</t>
  </si>
  <si>
    <t>6013693</t>
  </si>
  <si>
    <t>2165</t>
  </si>
  <si>
    <t>CNE1000002V2</t>
  </si>
  <si>
    <t>728 HK EQUITY</t>
  </si>
  <si>
    <t>China Telecom Corp L</t>
  </si>
  <si>
    <t>6559335</t>
  </si>
  <si>
    <t>2166</t>
  </si>
  <si>
    <t>CNE1000002X8</t>
  </si>
  <si>
    <t>1292 HK EQUITY</t>
  </si>
  <si>
    <t>Changan Minsheng APL</t>
  </si>
  <si>
    <t>B0ZC0B1</t>
  </si>
  <si>
    <t>2167</t>
  </si>
  <si>
    <t>CNE1000002Y6</t>
  </si>
  <si>
    <t>2880 HK EQUITY</t>
  </si>
  <si>
    <t>DALIAN PORT PDA CO L</t>
  </si>
  <si>
    <t>B12YMD3</t>
  </si>
  <si>
    <t>2168</t>
  </si>
  <si>
    <t>CNE1000002Z3</t>
  </si>
  <si>
    <t>991 HK EQUITY</t>
  </si>
  <si>
    <t>DATANG INTL POWER GE</t>
  </si>
  <si>
    <t>6080716</t>
  </si>
  <si>
    <t>2169</t>
  </si>
  <si>
    <t>CNE100000304</t>
  </si>
  <si>
    <t>1072 HK EQUITY</t>
  </si>
  <si>
    <t>DONGFANG ELECTRIC CO</t>
  </si>
  <si>
    <t>6278566</t>
  </si>
  <si>
    <t>2170</t>
  </si>
  <si>
    <t>CNE100000312</t>
  </si>
  <si>
    <t>489 HK EQUITY</t>
  </si>
  <si>
    <t>Dongfeng Motor Group</t>
  </si>
  <si>
    <t>B0PH5N3</t>
  </si>
  <si>
    <t>2171</t>
  </si>
  <si>
    <t>CNE100000338</t>
  </si>
  <si>
    <t>2333 HK EQUITY</t>
  </si>
  <si>
    <t>Great Wall Motor Co</t>
  </si>
  <si>
    <t>6718255</t>
  </si>
  <si>
    <t>2172</t>
  </si>
  <si>
    <t>CNE100000353</t>
  </si>
  <si>
    <t>921 HK EQUITY</t>
  </si>
  <si>
    <t>6391935</t>
  </si>
  <si>
    <t>2173</t>
  </si>
  <si>
    <t>CNE100000379</t>
  </si>
  <si>
    <t>525 HK EQUITY</t>
  </si>
  <si>
    <t>GUANGSHEN RAILWAY CO</t>
  </si>
  <si>
    <t>6388700</t>
  </si>
  <si>
    <t>2174</t>
  </si>
  <si>
    <t>CNE100000387</t>
  </si>
  <si>
    <t>874 HK EQUITY</t>
  </si>
  <si>
    <t>GUANGZHOU PHARMACEUT</t>
  </si>
  <si>
    <t>6084387</t>
  </si>
  <si>
    <t>2175</t>
  </si>
  <si>
    <t>CNE100000395</t>
  </si>
  <si>
    <t>317 HK EQUITY</t>
  </si>
  <si>
    <t>GUANGZHOU SHIPYARD I</t>
  </si>
  <si>
    <t>6393317</t>
  </si>
  <si>
    <t>2176</t>
  </si>
  <si>
    <t>CNE1000003C0</t>
  </si>
  <si>
    <t>1133 HK EQUITY</t>
  </si>
  <si>
    <t>Harbin Electric Co L</t>
  </si>
  <si>
    <t>6422761</t>
  </si>
  <si>
    <t>2177</t>
  </si>
  <si>
    <t>CNE1000003D8</t>
  </si>
  <si>
    <t>1071 HK EQUITY</t>
  </si>
  <si>
    <t>6142780</t>
  </si>
  <si>
    <t>2178</t>
  </si>
  <si>
    <t>CNE1000003G1</t>
  </si>
  <si>
    <t>1398 HK EQUITY</t>
  </si>
  <si>
    <t>IND &amp; COMM BK OF CHI</t>
  </si>
  <si>
    <t>B1G1QD8</t>
  </si>
  <si>
    <t>2179</t>
  </si>
  <si>
    <t>CNE1000003J5</t>
  </si>
  <si>
    <t>177 HK EQUITY</t>
  </si>
  <si>
    <t>6005504</t>
  </si>
  <si>
    <t>2180</t>
  </si>
  <si>
    <t>CNE1000003K3</t>
  </si>
  <si>
    <t>358 HK EQUITY</t>
  </si>
  <si>
    <t>6000305</t>
  </si>
  <si>
    <t>2181</t>
  </si>
  <si>
    <t>CNE1000003L1</t>
  </si>
  <si>
    <t>300 HK EQUITY</t>
  </si>
  <si>
    <t>SHENJI GROUP KUNMING</t>
  </si>
  <si>
    <t>6500623</t>
  </si>
  <si>
    <t>2182</t>
  </si>
  <si>
    <t>CNE1000003P2</t>
  </si>
  <si>
    <t>980 HK EQUITY</t>
  </si>
  <si>
    <t>LIANHUA SUPERMARKET</t>
  </si>
  <si>
    <t>6633563</t>
  </si>
  <si>
    <t>2183</t>
  </si>
  <si>
    <t>CNE1000003R8</t>
  </si>
  <si>
    <t>323 HK EQUITY</t>
  </si>
  <si>
    <t>MAANSHAN IRON &amp; STEE</t>
  </si>
  <si>
    <t>6600879</t>
  </si>
  <si>
    <t>2184</t>
  </si>
  <si>
    <t>CNE1000003V0</t>
  </si>
  <si>
    <t>42 HK EQUITY</t>
  </si>
  <si>
    <t>NORTHEAST ELECTRIC D</t>
  </si>
  <si>
    <t>6618496</t>
  </si>
  <si>
    <t>2185</t>
  </si>
  <si>
    <t>CNE1000003W8</t>
  </si>
  <si>
    <t>857 HK EQUITY</t>
  </si>
  <si>
    <t>PetroChina Co Ltd</t>
  </si>
  <si>
    <t>6226576</t>
  </si>
  <si>
    <t>2186</t>
  </si>
  <si>
    <t>CNE1000003X6</t>
  </si>
  <si>
    <t>2318 HK EQUITY</t>
  </si>
  <si>
    <t>B01FLR7</t>
  </si>
  <si>
    <t>2187</t>
  </si>
  <si>
    <t>CNE1000003Y4</t>
  </si>
  <si>
    <t>1122 HK EQUITY</t>
  </si>
  <si>
    <t>QINGLING MOTORS</t>
  </si>
  <si>
    <t>6718158</t>
  </si>
  <si>
    <t>2188</t>
  </si>
  <si>
    <t>CNE1000003Z1</t>
  </si>
  <si>
    <t>2006 HK EQUITY</t>
  </si>
  <si>
    <t>SHANGHAI JIN JIANG I</t>
  </si>
  <si>
    <t>B1JXKZ1</t>
  </si>
  <si>
    <t>2189</t>
  </si>
  <si>
    <t>CNE100000437</t>
  </si>
  <si>
    <t>2727 HK EQUITY</t>
  </si>
  <si>
    <t>Shanghai Electric Gr</t>
  </si>
  <si>
    <t>B07J656</t>
  </si>
  <si>
    <t>2190</t>
  </si>
  <si>
    <t>CNE100000445</t>
  </si>
  <si>
    <t>2345 HK EQUITY</t>
  </si>
  <si>
    <t>SHANGHAI PRIME MACH</t>
  </si>
  <si>
    <t>B12L881</t>
  </si>
  <si>
    <t>2191</t>
  </si>
  <si>
    <t>CNE100000478</t>
  </si>
  <si>
    <t>548 HK EQUITY</t>
  </si>
  <si>
    <t>Shenzhen Expressway</t>
  </si>
  <si>
    <t>6848743</t>
  </si>
  <si>
    <t>2192</t>
  </si>
  <si>
    <t>CNE100000494</t>
  </si>
  <si>
    <t>107 HK EQUITY</t>
  </si>
  <si>
    <t>SICHUAN EXPRESSWAY C</t>
  </si>
  <si>
    <t>6055877</t>
  </si>
  <si>
    <t>2193</t>
  </si>
  <si>
    <t>CNE1000004C8</t>
  </si>
  <si>
    <t>338 HK EQUITY</t>
  </si>
  <si>
    <t>6797458</t>
  </si>
  <si>
    <t>2194</t>
  </si>
  <si>
    <t>CNE1000004D6</t>
  </si>
  <si>
    <t>1033 HK EQUITY</t>
  </si>
  <si>
    <t>SINOPEC OILFIELD SER</t>
  </si>
  <si>
    <t>6984669</t>
  </si>
  <si>
    <t>2195</t>
  </si>
  <si>
    <t>CNE1000004F1</t>
  </si>
  <si>
    <t>598 HK EQUITY</t>
  </si>
  <si>
    <t>Sinotrans Ltd</t>
  </si>
  <si>
    <t>6579010</t>
  </si>
  <si>
    <t>2196</t>
  </si>
  <si>
    <t>CNE1000004G9</t>
  </si>
  <si>
    <t>1065 HK EQUITY</t>
  </si>
  <si>
    <t>TIANJIN CAPITAL ENVI</t>
  </si>
  <si>
    <t>6908283</t>
  </si>
  <si>
    <t>2197</t>
  </si>
  <si>
    <t>CNE1000004J3</t>
  </si>
  <si>
    <t>696 HK EQUITY</t>
  </si>
  <si>
    <t>TravelSky Technology</t>
  </si>
  <si>
    <t>6321954</t>
  </si>
  <si>
    <t>2198</t>
  </si>
  <si>
    <t>CNE1000004K1</t>
  </si>
  <si>
    <t>168 HK EQUITY</t>
  </si>
  <si>
    <t>6905808</t>
  </si>
  <si>
    <t>2199</t>
  </si>
  <si>
    <t>2200</t>
  </si>
  <si>
    <t>CNE1000004M7</t>
  </si>
  <si>
    <t>2698 HK EQUITY</t>
  </si>
  <si>
    <t>WEIQIAO TEXTILE CO L</t>
  </si>
  <si>
    <t>6684594</t>
  </si>
  <si>
    <t>2201</t>
  </si>
  <si>
    <t>CNE1000004N5</t>
  </si>
  <si>
    <t>3378 HK EQUITY</t>
  </si>
  <si>
    <t>XIAMEN INTERNATIONAL</t>
  </si>
  <si>
    <t>B0SY092</t>
  </si>
  <si>
    <t>2202</t>
  </si>
  <si>
    <t>CNE1000004Q8</t>
  </si>
  <si>
    <t>1171 HK EQUITY</t>
  </si>
  <si>
    <t>6109893</t>
  </si>
  <si>
    <t>2203</t>
  </si>
  <si>
    <t>CNE1000004R6</t>
  </si>
  <si>
    <t>1818 HK EQUITY</t>
  </si>
  <si>
    <t>Zhaojin Mining Indus</t>
  </si>
  <si>
    <t>B1H5082</t>
  </si>
  <si>
    <t>2204</t>
  </si>
  <si>
    <t>CNE1000004S4</t>
  </si>
  <si>
    <t>576 HK EQUITY</t>
  </si>
  <si>
    <t>Zhejiang Expressway</t>
  </si>
  <si>
    <t>6990763</t>
  </si>
  <si>
    <t>2205</t>
  </si>
  <si>
    <t>CNE1000004X4</t>
  </si>
  <si>
    <t>3898 HK EQUITY</t>
  </si>
  <si>
    <t>Zhuzhou CRRC Times E</t>
  </si>
  <si>
    <t>B1L3XL6</t>
  </si>
  <si>
    <t>2206</t>
  </si>
  <si>
    <t>CNE1000004Y2</t>
  </si>
  <si>
    <t>763 HK EQUITY</t>
  </si>
  <si>
    <t>B04KP88</t>
  </si>
  <si>
    <t>2207</t>
  </si>
  <si>
    <t>CNE100000502</t>
  </si>
  <si>
    <t>2899 HK EQUITY</t>
  </si>
  <si>
    <t>Zijin Mining Group C</t>
  </si>
  <si>
    <t>6725299</t>
  </si>
  <si>
    <t>2208</t>
  </si>
  <si>
    <t>CNE100000528</t>
  </si>
  <si>
    <t>1898 HK EQUITY</t>
  </si>
  <si>
    <t>China Coal Energy Co</t>
  </si>
  <si>
    <t>B1JNK84</t>
  </si>
  <si>
    <t>2209</t>
  </si>
  <si>
    <t>CNE100000536</t>
  </si>
  <si>
    <t>2866 HK EQUITY</t>
  </si>
  <si>
    <t>CHINA SHIPPING CONTA</t>
  </si>
  <si>
    <t>B018L76</t>
  </si>
  <si>
    <t>2210</t>
  </si>
  <si>
    <t>CNE100000569</t>
  </si>
  <si>
    <t>2777 HK EQUITY</t>
  </si>
  <si>
    <t>Guangzhou R&amp;F Proper</t>
  </si>
  <si>
    <t>B19H8Y8</t>
  </si>
  <si>
    <t>2211</t>
  </si>
  <si>
    <t>CNE100000585</t>
  </si>
  <si>
    <t>1666 HK EQUITY</t>
  </si>
  <si>
    <t>Tong Ren Tang Techno</t>
  </si>
  <si>
    <t>6295048</t>
  </si>
  <si>
    <t>2212</t>
  </si>
  <si>
    <t>CNE100000593</t>
  </si>
  <si>
    <t>2328 HK EQUITY</t>
  </si>
  <si>
    <t>PICC PROPERTY &amp; CASU</t>
  </si>
  <si>
    <t>6706250</t>
  </si>
  <si>
    <t>2213</t>
  </si>
  <si>
    <t>CNE1000005N2</t>
  </si>
  <si>
    <t>002140 CH EQUITY</t>
  </si>
  <si>
    <t>East China Engineeri</t>
  </si>
  <si>
    <t>B1Z6WN6</t>
  </si>
  <si>
    <t>2214</t>
  </si>
  <si>
    <t>CNE1000005P7</t>
  </si>
  <si>
    <t>002142 C2 EQUITY</t>
  </si>
  <si>
    <t>Bank of Ningbo Co Lt</t>
  </si>
  <si>
    <t>BD5CP06</t>
  </si>
  <si>
    <t>2215</t>
  </si>
  <si>
    <t>002142 CH EQUITY</t>
  </si>
  <si>
    <t>B232Y04</t>
  </si>
  <si>
    <t>2216</t>
  </si>
  <si>
    <t>CNE1000005Y9</t>
  </si>
  <si>
    <t>002146 C2 EQUITY</t>
  </si>
  <si>
    <t>RiseSun Real Estate</t>
  </si>
  <si>
    <t>BD5CMZ0</t>
  </si>
  <si>
    <t>2217</t>
  </si>
  <si>
    <t>002146 CH EQUITY</t>
  </si>
  <si>
    <t>B23D6F6</t>
  </si>
  <si>
    <t>2218</t>
  </si>
  <si>
    <t>CNE100000601</t>
  </si>
  <si>
    <t>601919 C1 EQUITY</t>
  </si>
  <si>
    <t>COSCO SHIPPING Holdi</t>
  </si>
  <si>
    <t>BP3R552</t>
  </si>
  <si>
    <t>2219</t>
  </si>
  <si>
    <t>601919 CH EQUITY</t>
  </si>
  <si>
    <t>B1YQ5Q1</t>
  </si>
  <si>
    <t>2220</t>
  </si>
  <si>
    <t>CNE100000619</t>
  </si>
  <si>
    <t>601168 CH EQUITY</t>
  </si>
  <si>
    <t>Western Mining Co Lt</t>
  </si>
  <si>
    <t>B1Z6XM2</t>
  </si>
  <si>
    <t>2221</t>
  </si>
  <si>
    <t>CNE100000627</t>
  </si>
  <si>
    <t>601009 C1 EQUITY</t>
  </si>
  <si>
    <t>Bank of Nanjing Co L</t>
  </si>
  <si>
    <t>BP3R529</t>
  </si>
  <si>
    <t>2222</t>
  </si>
  <si>
    <t>601009 CH EQUITY</t>
  </si>
  <si>
    <t>B232ZB2</t>
  </si>
  <si>
    <t>2223</t>
  </si>
  <si>
    <t>CNE100000643</t>
  </si>
  <si>
    <t>002151 CH EQUITY</t>
  </si>
  <si>
    <t>Beijing BDStar Navig</t>
  </si>
  <si>
    <t>B23GZS1</t>
  </si>
  <si>
    <t>2224</t>
  </si>
  <si>
    <t>CNE100000650</t>
  </si>
  <si>
    <t>002152 CH EQUITY</t>
  </si>
  <si>
    <t>GRG Banking Equipmen</t>
  </si>
  <si>
    <t>B23GZT2</t>
  </si>
  <si>
    <t>2225</t>
  </si>
  <si>
    <t>CNE100000668</t>
  </si>
  <si>
    <t>002153 CH EQUITY</t>
  </si>
  <si>
    <t>Beijing Shiji Inform</t>
  </si>
  <si>
    <t>B23GZV4</t>
  </si>
  <si>
    <t>2226</t>
  </si>
  <si>
    <t>CNE100000676</t>
  </si>
  <si>
    <t>002148 CH EQUITY</t>
  </si>
  <si>
    <t>Beijing Bewinner Com</t>
  </si>
  <si>
    <t>B23DYS5</t>
  </si>
  <si>
    <t>2227</t>
  </si>
  <si>
    <t>CNE1000006B5</t>
  </si>
  <si>
    <t>002155 CH EQUITY</t>
  </si>
  <si>
    <t>Hunan Gold Corp Ltd</t>
  </si>
  <si>
    <t>B23K4Y2</t>
  </si>
  <si>
    <t>2228</t>
  </si>
  <si>
    <t>CNE1000006C3</t>
  </si>
  <si>
    <t>002156 CH EQUITY</t>
  </si>
  <si>
    <t>TongFu Microelectron</t>
  </si>
  <si>
    <t>B23K527</t>
  </si>
  <si>
    <t>2229</t>
  </si>
  <si>
    <t>CNE1000006G4</t>
  </si>
  <si>
    <t>002161 CH EQUITY</t>
  </si>
  <si>
    <t>Invengo Information</t>
  </si>
  <si>
    <t>B23PNZ1</t>
  </si>
  <si>
    <t>2230</t>
  </si>
  <si>
    <t>CNE1000006H2</t>
  </si>
  <si>
    <t>002157 CH EQUITY</t>
  </si>
  <si>
    <t>Jiangxi Zhengbang Te</t>
  </si>
  <si>
    <t>B23N9L3</t>
  </si>
  <si>
    <t>2231</t>
  </si>
  <si>
    <t>CNE1000006J8</t>
  </si>
  <si>
    <t>002158 CH EQUITY</t>
  </si>
  <si>
    <t>SHANGHAI HANBELL PRE</t>
  </si>
  <si>
    <t>B23NB06</t>
  </si>
  <si>
    <t>2232</t>
  </si>
  <si>
    <t>CNE1000006R1</t>
  </si>
  <si>
    <t>002167 CH EQUITY</t>
  </si>
  <si>
    <t>GUANGDONG ORIENT ZIR</t>
  </si>
  <si>
    <t>B246QS7</t>
  </si>
  <si>
    <t>2233</t>
  </si>
  <si>
    <t>CNE1000006S9</t>
  </si>
  <si>
    <t>002168 CH EQUITY</t>
  </si>
  <si>
    <t>Shenzhen Hifuture Electric Co Ltd</t>
  </si>
  <si>
    <t>2234</t>
  </si>
  <si>
    <t>CNE1000006T7</t>
  </si>
  <si>
    <t>002169 CH EQUITY</t>
  </si>
  <si>
    <t>GUANGZHOU ZHIGUANG E</t>
  </si>
  <si>
    <t>B2497G1</t>
  </si>
  <si>
    <t>2235</t>
  </si>
  <si>
    <t>CNE1000006V3</t>
  </si>
  <si>
    <t>002170 CH EQUITY</t>
  </si>
  <si>
    <t>Shenzhen Batian Ecot</t>
  </si>
  <si>
    <t>B2497J4</t>
  </si>
  <si>
    <t>2236</t>
  </si>
  <si>
    <t>CNE1000006Z4</t>
  </si>
  <si>
    <t>902 HK EQUITY</t>
  </si>
  <si>
    <t>6099671</t>
  </si>
  <si>
    <t>2237</t>
  </si>
  <si>
    <t>CNE100000734</t>
  </si>
  <si>
    <t>601169 C1 EQUITY</t>
  </si>
  <si>
    <t>Bank of Beijing Co L</t>
  </si>
  <si>
    <t>BP3R2W8</t>
  </si>
  <si>
    <t>2238</t>
  </si>
  <si>
    <t>601169 CH EQUITY</t>
  </si>
  <si>
    <t>B249NZ2</t>
  </si>
  <si>
    <t>2239</t>
  </si>
  <si>
    <t>CNE100000742</t>
  </si>
  <si>
    <t>601939 C1 EQUITY</t>
  </si>
  <si>
    <t>China Construction B</t>
  </si>
  <si>
    <t>BP3R3L4</t>
  </si>
  <si>
    <t>2240</t>
  </si>
  <si>
    <t>601939 CH EQUITY</t>
  </si>
  <si>
    <t>B24G126</t>
  </si>
  <si>
    <t>2241</t>
  </si>
  <si>
    <t>CNE100000759</t>
  </si>
  <si>
    <t>601808 C1 EQUITY</t>
  </si>
  <si>
    <t>CHINA OILFIELD SERVI</t>
  </si>
  <si>
    <t>BP3R347</t>
  </si>
  <si>
    <t>2242</t>
  </si>
  <si>
    <t>601808 CH EQUITY</t>
  </si>
  <si>
    <t>B24G115</t>
  </si>
  <si>
    <t>2243</t>
  </si>
  <si>
    <t>CNE100000767</t>
  </si>
  <si>
    <t>601088 C1 EQUITY</t>
  </si>
  <si>
    <t>BP3R262</t>
  </si>
  <si>
    <t>2244</t>
  </si>
  <si>
    <t>601088 CH EQUITY</t>
  </si>
  <si>
    <t>B281JM3</t>
  </si>
  <si>
    <t>2245</t>
  </si>
  <si>
    <t>CNE1000007D9</t>
  </si>
  <si>
    <t>002175 CH EQUITY</t>
  </si>
  <si>
    <t>ORIENTAL TIMES MEDIA A</t>
  </si>
  <si>
    <t>2246</t>
  </si>
  <si>
    <t>CNE1000007F4</t>
  </si>
  <si>
    <t>002176 CH EQUITY</t>
  </si>
  <si>
    <t>Jiangxi Special Elec</t>
  </si>
  <si>
    <t>B24HVJ6</t>
  </si>
  <si>
    <t>2247</t>
  </si>
  <si>
    <t>CNE1000007G2</t>
  </si>
  <si>
    <t>3833 HK EQUITY</t>
  </si>
  <si>
    <t>XINJIANG XINXIN MINI</t>
  </si>
  <si>
    <t>B24FHB4</t>
  </si>
  <si>
    <t>2248</t>
  </si>
  <si>
    <t>CNE1000007K4</t>
  </si>
  <si>
    <t>002174 CH EQUITY</t>
  </si>
  <si>
    <t>Youzu Interactive Co</t>
  </si>
  <si>
    <t>B24DSB5</t>
  </si>
  <si>
    <t>2249</t>
  </si>
  <si>
    <t>CNE1000007Q1</t>
  </si>
  <si>
    <t>601857 C1 EQUITY</t>
  </si>
  <si>
    <t>PETROCHINA CO LTD-A</t>
  </si>
  <si>
    <t>BP3R206</t>
  </si>
  <si>
    <t>2250</t>
  </si>
  <si>
    <t>601857 CH EQUITY</t>
  </si>
  <si>
    <t>B28SLD9</t>
  </si>
  <si>
    <t>2251</t>
  </si>
  <si>
    <t>CNE1000007T5</t>
  </si>
  <si>
    <t>002179 CH EQUITY</t>
  </si>
  <si>
    <t>AVIC Jonhon Optronic</t>
  </si>
  <si>
    <t>B28T7X4</t>
  </si>
  <si>
    <t>2252</t>
  </si>
  <si>
    <t>CNE1000007W9</t>
  </si>
  <si>
    <t>002180 CH EQUITY</t>
  </si>
  <si>
    <t>Ninestar Corp</t>
  </si>
  <si>
    <t>B28SL51</t>
  </si>
  <si>
    <t>2253</t>
  </si>
  <si>
    <t>CNE1000007Y5</t>
  </si>
  <si>
    <t>002183 CH EQUITY</t>
  </si>
  <si>
    <t>Eternal Asia Supply</t>
  </si>
  <si>
    <t>B28TM84</t>
  </si>
  <si>
    <t>2254</t>
  </si>
  <si>
    <t>CNE1000007Z2</t>
  </si>
  <si>
    <t>390 HK EQUITY</t>
  </si>
  <si>
    <t>China Railway Group</t>
  </si>
  <si>
    <t>B297KM7</t>
  </si>
  <si>
    <t>2255</t>
  </si>
  <si>
    <t>CNE100000825</t>
  </si>
  <si>
    <t>002185 CH EQUITY</t>
  </si>
  <si>
    <t>Tianshui Huatian Tec</t>
  </si>
  <si>
    <t>B28XJP2</t>
  </si>
  <si>
    <t>2256</t>
  </si>
  <si>
    <t>CNE100000866</t>
  </si>
  <si>
    <t>601390 CH EQUITY</t>
  </si>
  <si>
    <t>B292YZ3</t>
  </si>
  <si>
    <t>2257</t>
  </si>
  <si>
    <t>CNE100000874</t>
  </si>
  <si>
    <t>1893 HK EQUITY</t>
  </si>
  <si>
    <t>CHINA NATIONAL MATER</t>
  </si>
  <si>
    <t>B29MX56</t>
  </si>
  <si>
    <t>2258</t>
  </si>
  <si>
    <t>CNE100000890</t>
  </si>
  <si>
    <t>002190 CH EQUITY</t>
  </si>
  <si>
    <t>Sichuan Chengfei Int</t>
  </si>
  <si>
    <t>B292Z05</t>
  </si>
  <si>
    <t>2259</t>
  </si>
  <si>
    <t>CNE1000008B1</t>
  </si>
  <si>
    <t>002191 CH EQUITY</t>
  </si>
  <si>
    <t>Shenzhen Jinjia Grou</t>
  </si>
  <si>
    <t>B298V83</t>
  </si>
  <si>
    <t>2260</t>
  </si>
  <si>
    <t>CNE1000008C9</t>
  </si>
  <si>
    <t>002192 CH EQUITY</t>
  </si>
  <si>
    <t>Youngy Co Ltd</t>
  </si>
  <si>
    <t>B23QBS3</t>
  </si>
  <si>
    <t>2261</t>
  </si>
  <si>
    <t>CNE1000008D7</t>
  </si>
  <si>
    <t>601918 CH EQUITY</t>
  </si>
  <si>
    <t>China Coal Xinji Ene</t>
  </si>
  <si>
    <t>B29NK69</t>
  </si>
  <si>
    <t>2262</t>
  </si>
  <si>
    <t>CNE1000008F2</t>
  </si>
  <si>
    <t>601866 C1 EQUITY</t>
  </si>
  <si>
    <t>COSCO SHIPPING Devel</t>
  </si>
  <si>
    <t>BP3R6D7</t>
  </si>
  <si>
    <t>2263</t>
  </si>
  <si>
    <t>601866 CH EQUITY</t>
  </si>
  <si>
    <t>B29PXW2</t>
  </si>
  <si>
    <t>2264</t>
  </si>
  <si>
    <t>CNE1000008H8</t>
  </si>
  <si>
    <t>002194 CH EQUITY</t>
  </si>
  <si>
    <t>Wuhan Fingu Electronic Technology Co Ltd</t>
  </si>
  <si>
    <t>2265</t>
  </si>
  <si>
    <t>CNE1000008J4</t>
  </si>
  <si>
    <t>601999 CH EQUITY</t>
  </si>
  <si>
    <t>Northern United Publishing &amp; Media Group</t>
  </si>
  <si>
    <t>2266</t>
  </si>
  <si>
    <t>CNE1000008K2</t>
  </si>
  <si>
    <t>002195 C2 EQUITY</t>
  </si>
  <si>
    <t>Shanghai 2345 Networ</t>
  </si>
  <si>
    <t>BD5CMF0</t>
  </si>
  <si>
    <t>2267</t>
  </si>
  <si>
    <t>002195 CH EQUITY</t>
  </si>
  <si>
    <t>B29LC34</t>
  </si>
  <si>
    <t>2268</t>
  </si>
  <si>
    <t>CNE1000008M8</t>
  </si>
  <si>
    <t>601601 C1 EQUITY</t>
  </si>
  <si>
    <t>China Pacific Insura</t>
  </si>
  <si>
    <t>BP3R2K6</t>
  </si>
  <si>
    <t>2269</t>
  </si>
  <si>
    <t>601601 CH EQUITY</t>
  </si>
  <si>
    <t>B29WFR2</t>
  </si>
  <si>
    <t>2270</t>
  </si>
  <si>
    <t>CNE1000008S5</t>
  </si>
  <si>
    <t>002202 C2 EQUITY</t>
  </si>
  <si>
    <t>Xinjiang Goldwind Sc</t>
  </si>
  <si>
    <t>BD5CQ58</t>
  </si>
  <si>
    <t>2271</t>
  </si>
  <si>
    <t>002202 CH EQUITY</t>
  </si>
  <si>
    <t>B29VXG4</t>
  </si>
  <si>
    <t>2272</t>
  </si>
  <si>
    <t>CNE1000008V9</t>
  </si>
  <si>
    <t>601099 CH EQUITY</t>
  </si>
  <si>
    <t>Pacific Securities C</t>
  </si>
  <si>
    <t>B2NBQM7</t>
  </si>
  <si>
    <t>2273</t>
  </si>
  <si>
    <t>CNE1000008X5</t>
  </si>
  <si>
    <t>002203 CH EQUITY</t>
  </si>
  <si>
    <t>Zhejiang Hailiang Co</t>
  </si>
  <si>
    <t>B2N6LQ1</t>
  </si>
  <si>
    <t>2274</t>
  </si>
  <si>
    <t>CNE1000008Y3</t>
  </si>
  <si>
    <t>002204 CH EQUITY</t>
  </si>
  <si>
    <t>Dalian Huarui Heavy Industry Group Co Lt</t>
  </si>
  <si>
    <t>2275</t>
  </si>
  <si>
    <t>CNE100000957</t>
  </si>
  <si>
    <t>601898 CH EQUITY</t>
  </si>
  <si>
    <t>B2NWDF2</t>
  </si>
  <si>
    <t>2276</t>
  </si>
  <si>
    <t>CNE100000965</t>
  </si>
  <si>
    <t>002209 CH EQUITY</t>
  </si>
  <si>
    <t>GUANGZHOU TECH-LONG</t>
  </si>
  <si>
    <t>B2NLHM4</t>
  </si>
  <si>
    <t>2277</t>
  </si>
  <si>
    <t>CNE100000973</t>
  </si>
  <si>
    <t>002210 CH EQUITY</t>
  </si>
  <si>
    <t>Shenzhen Feima Inter</t>
  </si>
  <si>
    <t>B2NNM36</t>
  </si>
  <si>
    <t>2278</t>
  </si>
  <si>
    <t>CNE100000981</t>
  </si>
  <si>
    <t>1186 HK EQUITY</t>
  </si>
  <si>
    <t>China Railway Constr</t>
  </si>
  <si>
    <t>B2PFVH7</t>
  </si>
  <si>
    <t>2279</t>
  </si>
  <si>
    <t>CNE1000009B9</t>
  </si>
  <si>
    <t>002212 CH EQUITY</t>
  </si>
  <si>
    <t>Nanyang Topsec Techn</t>
  </si>
  <si>
    <t>B2NPBP7</t>
  </si>
  <si>
    <t>2280</t>
  </si>
  <si>
    <t>CNE1000009H6</t>
  </si>
  <si>
    <t>002215 CH EQUITY</t>
  </si>
  <si>
    <t>Shenzhen Noposion Ag</t>
  </si>
  <si>
    <t>B2NV393</t>
  </si>
  <si>
    <t>2281</t>
  </si>
  <si>
    <t>CNE1000009J2</t>
  </si>
  <si>
    <t>002216 CH EQUITY</t>
  </si>
  <si>
    <t>Sanquan Food Co Ltd</t>
  </si>
  <si>
    <t>B2PB5G2</t>
  </si>
  <si>
    <t>2282</t>
  </si>
  <si>
    <t>CNE1000009K0</t>
  </si>
  <si>
    <t>002217 CH EQUITY</t>
  </si>
  <si>
    <t>Holitech Technology</t>
  </si>
  <si>
    <t>B2PB5H3</t>
  </si>
  <si>
    <t>2283</t>
  </si>
  <si>
    <t>CNE1000009Q7</t>
  </si>
  <si>
    <t>2601 HK EQUITY</t>
  </si>
  <si>
    <t>B2Q5H56</t>
  </si>
  <si>
    <t>2284</t>
  </si>
  <si>
    <t>CNE1000009R5</t>
  </si>
  <si>
    <t>002219 CH EQUITY</t>
  </si>
  <si>
    <t>Hengkang Medical Gro</t>
  </si>
  <si>
    <t>B2PF7N5</t>
  </si>
  <si>
    <t>2285</t>
  </si>
  <si>
    <t>CNE1000009S3</t>
  </si>
  <si>
    <t>002221 CH EQUITY</t>
  </si>
  <si>
    <t>Oriental Energy Co L</t>
  </si>
  <si>
    <t>B2PP3F9</t>
  </si>
  <si>
    <t>2286</t>
  </si>
  <si>
    <t>CNE1000009T1</t>
  </si>
  <si>
    <t>601186 C1 EQUITY</t>
  </si>
  <si>
    <t>BP3R381</t>
  </si>
  <si>
    <t>2287</t>
  </si>
  <si>
    <t>601186 CH EQUITY</t>
  </si>
  <si>
    <t>B2PPPG4</t>
  </si>
  <si>
    <t>2288</t>
  </si>
  <si>
    <t>CNE1000009W5</t>
  </si>
  <si>
    <t>2722 HK EQUITY</t>
  </si>
  <si>
    <t>CHONGQING MACHINERY</t>
  </si>
  <si>
    <t>B2QKB60</t>
  </si>
  <si>
    <t>2289</t>
  </si>
  <si>
    <t>CNE1000009X3</t>
  </si>
  <si>
    <t>002223 CH EQUITY</t>
  </si>
  <si>
    <t>Jiangsu Yuyue Medica</t>
  </si>
  <si>
    <t>B2QNK62</t>
  </si>
  <si>
    <t>2290</t>
  </si>
  <si>
    <t>CNE1000009Y1</t>
  </si>
  <si>
    <t>601958 C1 EQUITY</t>
  </si>
  <si>
    <t>Jinduicheng Molybden</t>
  </si>
  <si>
    <t>BP3R5L8</t>
  </si>
  <si>
    <t>2291</t>
  </si>
  <si>
    <t>601958 CH EQUITY</t>
  </si>
  <si>
    <t>B2QQVG8</t>
  </si>
  <si>
    <t>2292</t>
  </si>
  <si>
    <t>CNE100000B16</t>
  </si>
  <si>
    <t>002225 CH EQUITY</t>
  </si>
  <si>
    <t>Puyang Refractories Group Co Ltd</t>
  </si>
  <si>
    <t>2293</t>
  </si>
  <si>
    <t>CNE100000B24</t>
  </si>
  <si>
    <t>601899 C1 EQUITY</t>
  </si>
  <si>
    <t>BP3R400</t>
  </si>
  <si>
    <t>2294</t>
  </si>
  <si>
    <t>601899 CH EQUITY</t>
  </si>
  <si>
    <t>B2QZ4S8</t>
  </si>
  <si>
    <t>2295</t>
  </si>
  <si>
    <t>CNE100000B57</t>
  </si>
  <si>
    <t>002226 CH EQUITY</t>
  </si>
  <si>
    <t>Anhui Jiangnan Chemical Industry Co Ltd</t>
  </si>
  <si>
    <t>2296</t>
  </si>
  <si>
    <t>CNE100000B73</t>
  </si>
  <si>
    <t>002232 CH EQUITY</t>
  </si>
  <si>
    <t>QIMING INFORMATION T</t>
  </si>
  <si>
    <t>B2R33J5</t>
  </si>
  <si>
    <t>2297</t>
  </si>
  <si>
    <t>CNE100000B81</t>
  </si>
  <si>
    <t>002230 C2 EQUITY</t>
  </si>
  <si>
    <t>Iflytek Co Ltd</t>
  </si>
  <si>
    <t>BD5CNN5</t>
  </si>
  <si>
    <t>2298</t>
  </si>
  <si>
    <t>002230 CH EQUITY</t>
  </si>
  <si>
    <t>B2R0YF9</t>
  </si>
  <si>
    <t>2299</t>
  </si>
  <si>
    <t>CNE100000BC9</t>
  </si>
  <si>
    <t>002233 CH EQUITY</t>
  </si>
  <si>
    <t>Guangdong Tapai Grou</t>
  </si>
  <si>
    <t>B2R82S2</t>
  </si>
  <si>
    <t>2300</t>
  </si>
  <si>
    <t>CNE100000BF2</t>
  </si>
  <si>
    <t>002234 CH EQUITY</t>
  </si>
  <si>
    <t>Shandong Minhe Anima</t>
  </si>
  <si>
    <t>B2R82X7</t>
  </si>
  <si>
    <t>2301</t>
  </si>
  <si>
    <t>CNE100000BG0</t>
  </si>
  <si>
    <t>1766 HK EQUITY</t>
  </si>
  <si>
    <t>CRRC Corp Ltd</t>
  </si>
  <si>
    <t>B2R2ZC9</t>
  </si>
  <si>
    <t>2302</t>
  </si>
  <si>
    <t>CNE100000BH8</t>
  </si>
  <si>
    <t>002237 CH EQUITY</t>
  </si>
  <si>
    <t>Shandong Humon Smelt</t>
  </si>
  <si>
    <t>B2R8356</t>
  </si>
  <si>
    <t>2303</t>
  </si>
  <si>
    <t>CNE100000BJ4</t>
  </si>
  <si>
    <t>002236 C2 EQUITY</t>
  </si>
  <si>
    <t>Zhejiang Dahua Techn</t>
  </si>
  <si>
    <t>BD5CNJ1</t>
  </si>
  <si>
    <t>2304</t>
  </si>
  <si>
    <t>002236 CH EQUITY</t>
  </si>
  <si>
    <t>B2R8334</t>
  </si>
  <si>
    <t>2305</t>
  </si>
  <si>
    <t>CNE100000BK2</t>
  </si>
  <si>
    <t>1812 HK EQUITY</t>
  </si>
  <si>
    <t>B2RJKP8</t>
  </si>
  <si>
    <t>2306</t>
  </si>
  <si>
    <t>CNE100000BL0</t>
  </si>
  <si>
    <t>002239 CH EQUITY</t>
  </si>
  <si>
    <t>Aotecar New Energy T</t>
  </si>
  <si>
    <t>B2R9WQ3</t>
  </si>
  <si>
    <t>2307</t>
  </si>
  <si>
    <t>CNE100000BM8</t>
  </si>
  <si>
    <t>002238 CH EQUITY</t>
  </si>
  <si>
    <t>Shenzhen Topway Video Communication Co L</t>
  </si>
  <si>
    <t>2308</t>
  </si>
  <si>
    <t>CNE100000BN6</t>
  </si>
  <si>
    <t>002240 CH EQUITY</t>
  </si>
  <si>
    <t>Guangdong Weihua Cor</t>
  </si>
  <si>
    <t>B2R9WR4</t>
  </si>
  <si>
    <t>2309</t>
  </si>
  <si>
    <t>CNE100000BP1</t>
  </si>
  <si>
    <t>002241 C2 EQUITY</t>
  </si>
  <si>
    <t>GoerTek Inc</t>
  </si>
  <si>
    <t>BD5CNT1</t>
  </si>
  <si>
    <t>2310</t>
  </si>
  <si>
    <t>002241 CH EQUITY</t>
  </si>
  <si>
    <t>B2R9WZ2</t>
  </si>
  <si>
    <t>2311</t>
  </si>
  <si>
    <t>CNE100000BQ9</t>
  </si>
  <si>
    <t>002242 CH EQUITY</t>
  </si>
  <si>
    <t>Joyoung Co Ltd</t>
  </si>
  <si>
    <t>B2RHJ00</t>
  </si>
  <si>
    <t>2312</t>
  </si>
  <si>
    <t>CNE100000BS5</t>
  </si>
  <si>
    <t>002244 CH EQUITY</t>
  </si>
  <si>
    <t>Hangzhou Binjiang Re</t>
  </si>
  <si>
    <t>B2RHJG6</t>
  </si>
  <si>
    <t>2313</t>
  </si>
  <si>
    <t>CNE100000C07</t>
  </si>
  <si>
    <t>002249 CH EQUITY</t>
  </si>
  <si>
    <t>Zhongshan Broad Ocea</t>
  </si>
  <si>
    <t>B2QR2Y6</t>
  </si>
  <si>
    <t>2314</t>
  </si>
  <si>
    <t>CNE100000C15</t>
  </si>
  <si>
    <t>002250 CH EQUITY</t>
  </si>
  <si>
    <t>Lianhe Chemical Tech</t>
  </si>
  <si>
    <t>B39N4W0</t>
  </si>
  <si>
    <t>2315</t>
  </si>
  <si>
    <t>CNE100000C23</t>
  </si>
  <si>
    <t>002251 CH EQUITY</t>
  </si>
  <si>
    <t>Better Life Commerci</t>
  </si>
  <si>
    <t>B2QZJP0</t>
  </si>
  <si>
    <t>2316</t>
  </si>
  <si>
    <t>CNE100000C31</t>
  </si>
  <si>
    <t>002252 CH EQUITY</t>
  </si>
  <si>
    <t>Shanghai RAAS Blood</t>
  </si>
  <si>
    <t>B39RLP4</t>
  </si>
  <si>
    <t>2317</t>
  </si>
  <si>
    <t>CNE100000C56</t>
  </si>
  <si>
    <t>002254 CH EQUITY</t>
  </si>
  <si>
    <t>Yantai Tayho Advanced Materials Co Ltd</t>
  </si>
  <si>
    <t>2318</t>
  </si>
  <si>
    <t>CNE100000C72</t>
  </si>
  <si>
    <t>002256 CH EQUITY</t>
  </si>
  <si>
    <t>Shenzhen Sunrise New</t>
  </si>
  <si>
    <t>B39TQ88</t>
  </si>
  <si>
    <t>2319</t>
  </si>
  <si>
    <t>CNE100000CD5</t>
  </si>
  <si>
    <t>002260 CH EQUITY</t>
  </si>
  <si>
    <t>GUANGDONG ELECPRO EL</t>
  </si>
  <si>
    <t>B3BCW65</t>
  </si>
  <si>
    <t>2320</t>
  </si>
  <si>
    <t>CNE100000CF0</t>
  </si>
  <si>
    <t>002261 CH EQUITY</t>
  </si>
  <si>
    <t>Talkweb Information</t>
  </si>
  <si>
    <t>B3BMTY2</t>
  </si>
  <si>
    <t>2321</t>
  </si>
  <si>
    <t>CNE100000CG8</t>
  </si>
  <si>
    <t>002262 CH EQUITY</t>
  </si>
  <si>
    <t>Jiangsu Nhwa Pharmac</t>
  </si>
  <si>
    <t>B3BMTZ3</t>
  </si>
  <si>
    <t>2322</t>
  </si>
  <si>
    <t>CNE100000CL8</t>
  </si>
  <si>
    <t>002266 CH EQUITY</t>
  </si>
  <si>
    <t>Zhefu Holding Group</t>
  </si>
  <si>
    <t>B3BXHY1</t>
  </si>
  <si>
    <t>2323</t>
  </si>
  <si>
    <t>CNE100000CM6</t>
  </si>
  <si>
    <t>002268 CH EQUITY</t>
  </si>
  <si>
    <t>Westone Information</t>
  </si>
  <si>
    <t>B3BXJ45</t>
  </si>
  <si>
    <t>2324</t>
  </si>
  <si>
    <t>CNE100000CN4</t>
  </si>
  <si>
    <t>002267 CH EQUITY</t>
  </si>
  <si>
    <t>Shaan Xi Provincial Natural Gas Co Ltd</t>
  </si>
  <si>
    <t>2325</t>
  </si>
  <si>
    <t>CNE100000CP9</t>
  </si>
  <si>
    <t>601766 C1 EQUITY</t>
  </si>
  <si>
    <t>CRRC CORP LTD-A</t>
  </si>
  <si>
    <t>BP3R358</t>
  </si>
  <si>
    <t>2326</t>
  </si>
  <si>
    <t>601766 CH EQUITY</t>
  </si>
  <si>
    <t>B3CPT84</t>
  </si>
  <si>
    <t>2327</t>
  </si>
  <si>
    <t>CNE100000CQ7</t>
  </si>
  <si>
    <t>002269 CH EQUITY</t>
  </si>
  <si>
    <t>Shanghai Metersbonwe</t>
  </si>
  <si>
    <t>B3CFCY1</t>
  </si>
  <si>
    <t>2328</t>
  </si>
  <si>
    <t>CNE100000CS3</t>
  </si>
  <si>
    <t>002271 CH EQUITY</t>
  </si>
  <si>
    <t>Beijing Oriental Yuh</t>
  </si>
  <si>
    <t>B3CTJX1</t>
  </si>
  <si>
    <t>2329</t>
  </si>
  <si>
    <t>CNE100000CT1</t>
  </si>
  <si>
    <t>002273 CH EQUITY</t>
  </si>
  <si>
    <t>Zhejiang Crystal-Opt</t>
  </si>
  <si>
    <t>B3CY710</t>
  </si>
  <si>
    <t>2330</t>
  </si>
  <si>
    <t>CNE100000D55</t>
  </si>
  <si>
    <t>601727 CH EQUITY</t>
  </si>
  <si>
    <t>B3FJ9X8</t>
  </si>
  <si>
    <t>2331</t>
  </si>
  <si>
    <t>CNE100000DY9</t>
  </si>
  <si>
    <t>002275 CH EQUITY</t>
  </si>
  <si>
    <t>GUILIN SANJIN PHARMA</t>
  </si>
  <si>
    <t>B3LB574</t>
  </si>
  <si>
    <t>2332</t>
  </si>
  <si>
    <t>CNE100000DZ6</t>
  </si>
  <si>
    <t>002276 CH EQUITY</t>
  </si>
  <si>
    <t>Zhejiang Wanma Co Lt</t>
  </si>
  <si>
    <t>B3LLFT6</t>
  </si>
  <si>
    <t>2333</t>
  </si>
  <si>
    <t>CNE100000F12</t>
  </si>
  <si>
    <t>002277 CH EQUITY</t>
  </si>
  <si>
    <t>YOUR-MART CO LTD -A</t>
  </si>
  <si>
    <t>B3NCCV8</t>
  </si>
  <si>
    <t>2334</t>
  </si>
  <si>
    <t>CNE100000F20</t>
  </si>
  <si>
    <t>2009 HK EQUITY</t>
  </si>
  <si>
    <t>BBMG Corp</t>
  </si>
  <si>
    <t>B3NFC51</t>
  </si>
  <si>
    <t>2335</t>
  </si>
  <si>
    <t>CNE100000F46</t>
  </si>
  <si>
    <t>601668 C1 EQUITY</t>
  </si>
  <si>
    <t>China State Construc</t>
  </si>
  <si>
    <t>BP3R2Q2</t>
  </si>
  <si>
    <t>2336</t>
  </si>
  <si>
    <t>601668 CH EQUITY</t>
  </si>
  <si>
    <t>B3Y6LV2</t>
  </si>
  <si>
    <t>2337</t>
  </si>
  <si>
    <t>CNE100000F79</t>
  </si>
  <si>
    <t>002283 CH EQUITY</t>
  </si>
  <si>
    <t>Tianrun Crankshaft C</t>
  </si>
  <si>
    <t>B3YKH94</t>
  </si>
  <si>
    <t>2338</t>
  </si>
  <si>
    <t>CNE100000F87</t>
  </si>
  <si>
    <t>002281 CH EQUITY</t>
  </si>
  <si>
    <t>Accelink Technologie</t>
  </si>
  <si>
    <t>B43J9J3</t>
  </si>
  <si>
    <t>2339</t>
  </si>
  <si>
    <t>CNE100000F95</t>
  </si>
  <si>
    <t>002280 CH EQUITY</t>
  </si>
  <si>
    <t>Hangzhou Lianluo Int</t>
  </si>
  <si>
    <t>B43DNL5</t>
  </si>
  <si>
    <t>2340</t>
  </si>
  <si>
    <t>CNE100000FD8</t>
  </si>
  <si>
    <t>601788 C1 EQUITY</t>
  </si>
  <si>
    <t>Everbright Securitie</t>
  </si>
  <si>
    <t>BZ0D1Y4</t>
  </si>
  <si>
    <t>2341</t>
  </si>
  <si>
    <t>601788 CH EQUITY</t>
  </si>
  <si>
    <t>B3WTV80</t>
  </si>
  <si>
    <t>2342</t>
  </si>
  <si>
    <t>CNE100000FF3</t>
  </si>
  <si>
    <t>1618 HK EQUITY</t>
  </si>
  <si>
    <t>Metallurgical Corp o</t>
  </si>
  <si>
    <t>B42SRM0</t>
  </si>
  <si>
    <t>2343</t>
  </si>
  <si>
    <t>CNE100000FJ5</t>
  </si>
  <si>
    <t>002284 CH EQUITY</t>
  </si>
  <si>
    <t>Zhejiang Asia-Pacifi</t>
  </si>
  <si>
    <t>B40KKY1</t>
  </si>
  <si>
    <t>2344</t>
  </si>
  <si>
    <t>CNE100000FK3</t>
  </si>
  <si>
    <t>002285 CH EQUITY</t>
  </si>
  <si>
    <t>Shenzhen World Union</t>
  </si>
  <si>
    <t>B3ZSXC2</t>
  </si>
  <si>
    <t>2345</t>
  </si>
  <si>
    <t>CNE100000FN7</t>
  </si>
  <si>
    <t>1099 HK EQUITY</t>
  </si>
  <si>
    <t>Sinopharm Group Co L</t>
  </si>
  <si>
    <t>B3ZVDV0</t>
  </si>
  <si>
    <t>2346</t>
  </si>
  <si>
    <t>CNE100000FT4</t>
  </si>
  <si>
    <t>002292 CH EQUITY</t>
  </si>
  <si>
    <t>Alpha Group</t>
  </si>
  <si>
    <t>B427D96</t>
  </si>
  <si>
    <t>2347</t>
  </si>
  <si>
    <t>CNE100000FV0</t>
  </si>
  <si>
    <t>002293 CH EQUITY</t>
  </si>
  <si>
    <t>LUOLAI HOME TEXTILE</t>
  </si>
  <si>
    <t>B41N8M3</t>
  </si>
  <si>
    <t>2348</t>
  </si>
  <si>
    <t>CNE100000FW8</t>
  </si>
  <si>
    <t>002294 C2 EQUITY</t>
  </si>
  <si>
    <t>SHENZHEN SALUBRIS PH</t>
  </si>
  <si>
    <t>BD5CM05</t>
  </si>
  <si>
    <t>2349</t>
  </si>
  <si>
    <t>002294 CH EQUITY</t>
  </si>
  <si>
    <t>Shenzhen Salubris Ph</t>
  </si>
  <si>
    <t>B3ZLX54</t>
  </si>
  <si>
    <t>2350</t>
  </si>
  <si>
    <t>CNE100000FX6</t>
  </si>
  <si>
    <t>601618 C1 EQUITY</t>
  </si>
  <si>
    <t>BP3R4K0</t>
  </si>
  <si>
    <t>2351</t>
  </si>
  <si>
    <t>601618 CH EQUITY</t>
  </si>
  <si>
    <t>B4KPYX3</t>
  </si>
  <si>
    <t>2352</t>
  </si>
  <si>
    <t>CNE100000G11</t>
  </si>
  <si>
    <t>002298 CH EQUITY</t>
  </si>
  <si>
    <t>Anhui Sinonet &amp; Xong</t>
  </si>
  <si>
    <t>B4LCXD6</t>
  </si>
  <si>
    <t>2353</t>
  </si>
  <si>
    <t>CNE100000G29</t>
  </si>
  <si>
    <t>601888 C1 EQUITY</t>
  </si>
  <si>
    <t>China Tourism Group</t>
  </si>
  <si>
    <t>BP3R466</t>
  </si>
  <si>
    <t>2354</t>
  </si>
  <si>
    <t>601888 CH EQUITY</t>
  </si>
  <si>
    <t>B42G7J1</t>
  </si>
  <si>
    <t>2355</t>
  </si>
  <si>
    <t>CNE100000G78</t>
  </si>
  <si>
    <t>002299 CH EQUITY</t>
  </si>
  <si>
    <t>Fujian Sunner Develo</t>
  </si>
  <si>
    <t>B4L9T62</t>
  </si>
  <si>
    <t>2356</t>
  </si>
  <si>
    <t>CNE100000G94</t>
  </si>
  <si>
    <t>002301 CH EQUITY</t>
  </si>
  <si>
    <t>Shenzhen Comix Stati</t>
  </si>
  <si>
    <t>B4S5HY7</t>
  </si>
  <si>
    <t>2357</t>
  </si>
  <si>
    <t>CNE100000GD6</t>
  </si>
  <si>
    <t>300027 CH EQUITY</t>
  </si>
  <si>
    <t>Huayi Brothers Media</t>
  </si>
  <si>
    <t>B4VJ489</t>
  </si>
  <si>
    <t>2358</t>
  </si>
  <si>
    <t>CNE100000GF1</t>
  </si>
  <si>
    <t>300026 CH EQUITY</t>
  </si>
  <si>
    <t>Tianjin Chase Sun Ph</t>
  </si>
  <si>
    <t>B4VJ218</t>
  </si>
  <si>
    <t>2359</t>
  </si>
  <si>
    <t>CNE100000GG9</t>
  </si>
  <si>
    <t>300025 CH EQUITY</t>
  </si>
  <si>
    <t>HANGZHOU HUAXING CHU</t>
  </si>
  <si>
    <t>B4W6CC9</t>
  </si>
  <si>
    <t>2360</t>
  </si>
  <si>
    <t>CNE100000GH7</t>
  </si>
  <si>
    <t>300024 CH EQUITY</t>
  </si>
  <si>
    <t>Siasun Robot &amp; Autom</t>
  </si>
  <si>
    <t>B4W6RJ1</t>
  </si>
  <si>
    <t>2361</t>
  </si>
  <si>
    <t>CNE100000GM7</t>
  </si>
  <si>
    <t>300020 CH EQUITY</t>
  </si>
  <si>
    <t>ENJOYOR CO LTD-A</t>
  </si>
  <si>
    <t>B4VJ3S2</t>
  </si>
  <si>
    <t>2362</t>
  </si>
  <si>
    <t>CNE100000GP0</t>
  </si>
  <si>
    <t>300018 CH EQUITY</t>
  </si>
  <si>
    <t>WUHAN ZHONGYUAN HUAD</t>
  </si>
  <si>
    <t>B4T1ML6</t>
  </si>
  <si>
    <t>2363</t>
  </si>
  <si>
    <t>CNE100000GQ8</t>
  </si>
  <si>
    <t>300017 C2 EQUITY</t>
  </si>
  <si>
    <t>WANGSU SCIENCE &amp; TEC</t>
  </si>
  <si>
    <t>BD5CN24</t>
  </si>
  <si>
    <t>2364</t>
  </si>
  <si>
    <t>300017 CH EQUITY</t>
  </si>
  <si>
    <t>Wangsu Science &amp; Tec</t>
  </si>
  <si>
    <t>B4RHV31</t>
  </si>
  <si>
    <t>2365</t>
  </si>
  <si>
    <t>CNE100000GR6</t>
  </si>
  <si>
    <t>300015 C2 EQUITY</t>
  </si>
  <si>
    <t>Aier Eye Hospital Gr</t>
  </si>
  <si>
    <t>BD5CLQ4</t>
  </si>
  <si>
    <t>2366</t>
  </si>
  <si>
    <t>300015 CH EQUITY</t>
  </si>
  <si>
    <t>B4W4ZY6</t>
  </si>
  <si>
    <t>2367</t>
  </si>
  <si>
    <t>CNE100000GS4</t>
  </si>
  <si>
    <t>300014 CH EQUITY</t>
  </si>
  <si>
    <t>Eve Energy Co Ltd</t>
  </si>
  <si>
    <t>B4TSW28</t>
  </si>
  <si>
    <t>2368</t>
  </si>
  <si>
    <t>CNE100000GV8</t>
  </si>
  <si>
    <t>300012 C2 EQUITY</t>
  </si>
  <si>
    <t>Centre Testing Inter</t>
  </si>
  <si>
    <t>BD5C7D3</t>
  </si>
  <si>
    <t>2369</t>
  </si>
  <si>
    <t>300012 CH EQUITY</t>
  </si>
  <si>
    <t>B4VM756</t>
  </si>
  <si>
    <t>2370</t>
  </si>
  <si>
    <t>CNE100000GX4</t>
  </si>
  <si>
    <t>300010 CH EQUITY</t>
  </si>
  <si>
    <t>BEIJING LANXUM TECHN</t>
  </si>
  <si>
    <t>B4N52D6</t>
  </si>
  <si>
    <t>2371</t>
  </si>
  <si>
    <t>CNE100000GY2</t>
  </si>
  <si>
    <t>300009 CH EQUITY</t>
  </si>
  <si>
    <t>Anhui Anke Biotechno</t>
  </si>
  <si>
    <t>B4N4Y60</t>
  </si>
  <si>
    <t>2372</t>
  </si>
  <si>
    <t>CNE100000H28</t>
  </si>
  <si>
    <t>300005 CH EQUITY</t>
  </si>
  <si>
    <t>TOREAD HOLDINGS GROU</t>
  </si>
  <si>
    <t>B4JQ2W2</t>
  </si>
  <si>
    <t>2373</t>
  </si>
  <si>
    <t>CNE100000H36</t>
  </si>
  <si>
    <t>300004 CH EQUITY</t>
  </si>
  <si>
    <t>NANFANG VENTILATOR C</t>
  </si>
  <si>
    <t>B4JQ222</t>
  </si>
  <si>
    <t>2374</t>
  </si>
  <si>
    <t>CNE100000H44</t>
  </si>
  <si>
    <t>300003 CH EQUITY</t>
  </si>
  <si>
    <t>Lepu Medical Technol</t>
  </si>
  <si>
    <t>B4MQG05</t>
  </si>
  <si>
    <t>2375</t>
  </si>
  <si>
    <t>CNE100000H51</t>
  </si>
  <si>
    <t>300002 CH EQUITY</t>
  </si>
  <si>
    <t>Beijing Ultrapower S</t>
  </si>
  <si>
    <t>B4MNT29</t>
  </si>
  <si>
    <t>2376</t>
  </si>
  <si>
    <t>CNE100000H69</t>
  </si>
  <si>
    <t>300001 CH EQUITY</t>
  </si>
  <si>
    <t>Qingdao TGOOD Electr</t>
  </si>
  <si>
    <t>B4MNP10</t>
  </si>
  <si>
    <t>2377</t>
  </si>
  <si>
    <t>CNE100000H77</t>
  </si>
  <si>
    <t>002302 CH EQUITY</t>
  </si>
  <si>
    <t>China West Construct</t>
  </si>
  <si>
    <t>B54LHS0</t>
  </si>
  <si>
    <t>2378</t>
  </si>
  <si>
    <t>CNE100000H85</t>
  </si>
  <si>
    <t>002303 CH EQUITY</t>
  </si>
  <si>
    <t>MYS Group Co Ltd</t>
  </si>
  <si>
    <t>B54Z8X4</t>
  </si>
  <si>
    <t>2379</t>
  </si>
  <si>
    <t>CNE100000HB8</t>
  </si>
  <si>
    <t>002304 CH EQUITY</t>
  </si>
  <si>
    <t>Jiangsu Yanghe Brewe</t>
  </si>
  <si>
    <t>B55JM22</t>
  </si>
  <si>
    <t>2380</t>
  </si>
  <si>
    <t>CNE100000HD4</t>
  </si>
  <si>
    <t>916 HK EQUITY</t>
  </si>
  <si>
    <t>China Longyuan Power</t>
  </si>
  <si>
    <t>B4Q2TX3</t>
  </si>
  <si>
    <t>2381</t>
  </si>
  <si>
    <t>CNE100000HF9</t>
  </si>
  <si>
    <t>1988 HK EQUITY</t>
  </si>
  <si>
    <t>B57JY24</t>
  </si>
  <si>
    <t>2382</t>
  </si>
  <si>
    <t>CNE100000HK9</t>
  </si>
  <si>
    <t>600999 C1 EQUITY</t>
  </si>
  <si>
    <t>China Merchants Secu</t>
  </si>
  <si>
    <t>BP3R303</t>
  </si>
  <si>
    <t>2383</t>
  </si>
  <si>
    <t>600999 CH EQUITY</t>
  </si>
  <si>
    <t>B59QNS2</t>
  </si>
  <si>
    <t>2384</t>
  </si>
  <si>
    <t>CNE100000HL7</t>
  </si>
  <si>
    <t>002308 CH EQUITY</t>
  </si>
  <si>
    <t>Vtron Group Co Ltd</t>
  </si>
  <si>
    <t>B598775</t>
  </si>
  <si>
    <t>2385</t>
  </si>
  <si>
    <t>CNE100000HM5</t>
  </si>
  <si>
    <t>002309 CH EQUITY</t>
  </si>
  <si>
    <t>Jiangsu Zhongli Grou</t>
  </si>
  <si>
    <t>B597W55</t>
  </si>
  <si>
    <t>2386</t>
  </si>
  <si>
    <t>CNE100000HN3</t>
  </si>
  <si>
    <t>002310 CH EQUITY</t>
  </si>
  <si>
    <t>Beijing Orient Lands</t>
  </si>
  <si>
    <t>B5B4NF1</t>
  </si>
  <si>
    <t>2387</t>
  </si>
  <si>
    <t>CNE100000HP8</t>
  </si>
  <si>
    <t>002311 CH EQUITY</t>
  </si>
  <si>
    <t>Guangdong Haid Group</t>
  </si>
  <si>
    <t>B597PH8</t>
  </si>
  <si>
    <t>2388</t>
  </si>
  <si>
    <t>CNE100000HQ6</t>
  </si>
  <si>
    <t>002312 CH EQUITY</t>
  </si>
  <si>
    <t>Chengdu Santai Holdi</t>
  </si>
  <si>
    <t>B3QF601</t>
  </si>
  <si>
    <t>2389</t>
  </si>
  <si>
    <t>CNE100000HT0</t>
  </si>
  <si>
    <t>002315 CH EQUITY</t>
  </si>
  <si>
    <t>FOCUS TECHNOLOGY CO</t>
  </si>
  <si>
    <t>B457003</t>
  </si>
  <si>
    <t>2390</t>
  </si>
  <si>
    <t>CNE100000HW4</t>
  </si>
  <si>
    <t>002317 CH EQUITY</t>
  </si>
  <si>
    <t>GUANGDONG ZHONGSHENG</t>
  </si>
  <si>
    <t>B4K1BL8</t>
  </si>
  <si>
    <t>2391</t>
  </si>
  <si>
    <t>CNE100000HX2</t>
  </si>
  <si>
    <t>002318 CH EQUITY</t>
  </si>
  <si>
    <t>Zhejiang JIULI Hi-te</t>
  </si>
  <si>
    <t>B4MVCH9</t>
  </si>
  <si>
    <t>2392</t>
  </si>
  <si>
    <t>CNE100000HY0</t>
  </si>
  <si>
    <t>002319 CH EQUITY</t>
  </si>
  <si>
    <t>LETONG CHEMICAL CO L</t>
  </si>
  <si>
    <t>B4L8BY1</t>
  </si>
  <si>
    <t>2393</t>
  </si>
  <si>
    <t>CNE100000J42</t>
  </si>
  <si>
    <t>002325 CH EQUITY</t>
  </si>
  <si>
    <t>Shenzhen Hongtao Dec</t>
  </si>
  <si>
    <t>B4XN8V0</t>
  </si>
  <si>
    <t>2394</t>
  </si>
  <si>
    <t>CNE100000J59</t>
  </si>
  <si>
    <t>002326 CH EQUITY</t>
  </si>
  <si>
    <t>Zhejiang Yongtai Tec</t>
  </si>
  <si>
    <t>B4VGLF6</t>
  </si>
  <si>
    <t>2395</t>
  </si>
  <si>
    <t>CNE100000J75</t>
  </si>
  <si>
    <t>601989 CH EQUITY</t>
  </si>
  <si>
    <t>B4X9DB3</t>
  </si>
  <si>
    <t>2396</t>
  </si>
  <si>
    <t>CNE100000J91</t>
  </si>
  <si>
    <t>150008 CH EQUITY</t>
  </si>
  <si>
    <t>UBS SDIC CSI 300-YUAN A</t>
  </si>
  <si>
    <t>2397</t>
  </si>
  <si>
    <t>CNE100000JF5</t>
  </si>
  <si>
    <t>300032 CH EQUITY</t>
  </si>
  <si>
    <t>JINLONG MACHINERY &amp;</t>
  </si>
  <si>
    <t>B4YLT09</t>
  </si>
  <si>
    <t>2398</t>
  </si>
  <si>
    <t>CNE100000JG3</t>
  </si>
  <si>
    <t>300033 C2 EQUITY</t>
  </si>
  <si>
    <t>Hithink RoyalFlush I</t>
  </si>
  <si>
    <t>BD5CN46</t>
  </si>
  <si>
    <t>2399</t>
  </si>
  <si>
    <t>300033 CH EQUITY</t>
  </si>
  <si>
    <t>B4ZW310</t>
  </si>
  <si>
    <t>2400</t>
  </si>
  <si>
    <t>CNE100000JH1</t>
  </si>
  <si>
    <t>300034 CH EQUITY</t>
  </si>
  <si>
    <t>BEIJING CISRI-GAONA</t>
  </si>
  <si>
    <t>B4ZFZX5</t>
  </si>
  <si>
    <t>2401</t>
  </si>
  <si>
    <t>CNE100000JK5</t>
  </si>
  <si>
    <t>300036 CH EQUITY</t>
  </si>
  <si>
    <t>Beijing SuperMap Sof</t>
  </si>
  <si>
    <t>B504YD7</t>
  </si>
  <si>
    <t>2402</t>
  </si>
  <si>
    <t>CNE100000JM1</t>
  </si>
  <si>
    <t>601139 CH EQUITY</t>
  </si>
  <si>
    <t>SHENZHEN GAS CORP LT</t>
  </si>
  <si>
    <t>B4ZV210</t>
  </si>
  <si>
    <t>2403</t>
  </si>
  <si>
    <t>CNE100000JP4</t>
  </si>
  <si>
    <t>002327 CH EQUITY</t>
  </si>
  <si>
    <t>SHENZHEN FUANNA BEDD</t>
  </si>
  <si>
    <t>B54DYJ6</t>
  </si>
  <si>
    <t>2404</t>
  </si>
  <si>
    <t>CNE100000JS8</t>
  </si>
  <si>
    <t>002329 CH EQUITY</t>
  </si>
  <si>
    <t>Royal Group Co Ltd</t>
  </si>
  <si>
    <t>B50KHM5</t>
  </si>
  <si>
    <t>2405</t>
  </si>
  <si>
    <t>CNE100000JW0</t>
  </si>
  <si>
    <t>300042 CH EQUITY</t>
  </si>
  <si>
    <t>NETAC TECHNOLOGY CO</t>
  </si>
  <si>
    <t>B50JQ36</t>
  </si>
  <si>
    <t>2406</t>
  </si>
  <si>
    <t>CNE100000JY6</t>
  </si>
  <si>
    <t>300040 CH EQUITY</t>
  </si>
  <si>
    <t>HARBIN JIUZHOU ELECT</t>
  </si>
  <si>
    <t>B51PWZ7</t>
  </si>
  <si>
    <t>2407</t>
  </si>
  <si>
    <t>CNE100000JZ3</t>
  </si>
  <si>
    <t>300039 CH EQUITY</t>
  </si>
  <si>
    <t>SHANGHAI KAIBAO PHAR</t>
  </si>
  <si>
    <t>B52F405</t>
  </si>
  <si>
    <t>2408</t>
  </si>
  <si>
    <t>CNE100000K07</t>
  </si>
  <si>
    <t>300038 CH EQUITY</t>
  </si>
  <si>
    <t>Beijing Shuzhi Techn</t>
  </si>
  <si>
    <t>B548RV4</t>
  </si>
  <si>
    <t>2409</t>
  </si>
  <si>
    <t>CNE100000K15</t>
  </si>
  <si>
    <t>300037 CH EQUITY</t>
  </si>
  <si>
    <t>Shenzhen Capchem Tec</t>
  </si>
  <si>
    <t>B54BB99</t>
  </si>
  <si>
    <t>2410</t>
  </si>
  <si>
    <t>CNE100000K23</t>
  </si>
  <si>
    <t>002336 CH EQUITY</t>
  </si>
  <si>
    <t>RENRENLE COMMERCIAL</t>
  </si>
  <si>
    <t>B5LD5D0</t>
  </si>
  <si>
    <t>2411</t>
  </si>
  <si>
    <t>CNE100000KB2</t>
  </si>
  <si>
    <t>601801 CH EQUITY</t>
  </si>
  <si>
    <t>Anhui Xinhua Media C</t>
  </si>
  <si>
    <t>B5V3YM2</t>
  </si>
  <si>
    <t>2412</t>
  </si>
  <si>
    <t>CNE100000KC0</t>
  </si>
  <si>
    <t>601117 C1 EQUITY</t>
  </si>
  <si>
    <t>China Nationa Chemic</t>
  </si>
  <si>
    <t>BP3R4J9</t>
  </si>
  <si>
    <t>2413</t>
  </si>
  <si>
    <t>601117 CH EQUITY</t>
  </si>
  <si>
    <t>China National Chemi</t>
  </si>
  <si>
    <t>B58R0Z2</t>
  </si>
  <si>
    <t>2414</t>
  </si>
  <si>
    <t>CNE100000KD8</t>
  </si>
  <si>
    <t>601877 C1 EQUITY</t>
  </si>
  <si>
    <t>Zhejiang Chint Elect</t>
  </si>
  <si>
    <t>BP3R5K7</t>
  </si>
  <si>
    <t>2415</t>
  </si>
  <si>
    <t>601877 CH EQUITY</t>
  </si>
  <si>
    <t>B5V7S33</t>
  </si>
  <si>
    <t>2416</t>
  </si>
  <si>
    <t>CNE100000KN7</t>
  </si>
  <si>
    <t>300043 CH EQUITY</t>
  </si>
  <si>
    <t>XINGHUI AUTO MODEL C</t>
  </si>
  <si>
    <t>B5M7JN9</t>
  </si>
  <si>
    <t>2417</t>
  </si>
  <si>
    <t>CNE100000KP2</t>
  </si>
  <si>
    <t>002344 CH EQUITY</t>
  </si>
  <si>
    <t>Haining China Leathe</t>
  </si>
  <si>
    <t>B5W7T40</t>
  </si>
  <si>
    <t>2418</t>
  </si>
  <si>
    <t>CNE100000KQ0</t>
  </si>
  <si>
    <t>002343 CH EQUITY</t>
  </si>
  <si>
    <t>Ciwen Media Co Ltd</t>
  </si>
  <si>
    <t>B59RGS6</t>
  </si>
  <si>
    <t>2419</t>
  </si>
  <si>
    <t>CNE100000KR8</t>
  </si>
  <si>
    <t>002342 CH EQUITY</t>
  </si>
  <si>
    <t>Juli Sling Co Ltd</t>
  </si>
  <si>
    <t>2420</t>
  </si>
  <si>
    <t>CNE100000KT4</t>
  </si>
  <si>
    <t>002340 CH EQUITY</t>
  </si>
  <si>
    <t>GEM Co Ltd</t>
  </si>
  <si>
    <t>B5KQVW1</t>
  </si>
  <si>
    <t>2421</t>
  </si>
  <si>
    <t>CNE100000KW8</t>
  </si>
  <si>
    <t>601179 CH EQUITY</t>
  </si>
  <si>
    <t>China XD Electric Co</t>
  </si>
  <si>
    <t>B5KRLQ8</t>
  </si>
  <si>
    <t>2422</t>
  </si>
  <si>
    <t>CNE100000KZ1</t>
  </si>
  <si>
    <t>002345 CH EQUITY</t>
  </si>
  <si>
    <t>Guangdong Chj Indust</t>
  </si>
  <si>
    <t>B5B3HB2</t>
  </si>
  <si>
    <t>2423</t>
  </si>
  <si>
    <t>CNE100000L48</t>
  </si>
  <si>
    <t>601106 CH EQUITY</t>
  </si>
  <si>
    <t>China First Heavy In</t>
  </si>
  <si>
    <t>B60B6Z1</t>
  </si>
  <si>
    <t>2424</t>
  </si>
  <si>
    <t>CNE100000L55</t>
  </si>
  <si>
    <t>002353 CH EQUITY</t>
  </si>
  <si>
    <t>Yantai Jereh Oilfiel</t>
  </si>
  <si>
    <t>B60Q9M4</t>
  </si>
  <si>
    <t>2425</t>
  </si>
  <si>
    <t>CNE100000L63</t>
  </si>
  <si>
    <t>002352 CH EQUITY</t>
  </si>
  <si>
    <t>SF Holding Co Ltd</t>
  </si>
  <si>
    <t>B3P1NF4</t>
  </si>
  <si>
    <t>2426</t>
  </si>
  <si>
    <t>CNE100000LB0</t>
  </si>
  <si>
    <t>002354 CH EQUITY</t>
  </si>
  <si>
    <t>Dalian Zeus Entertai</t>
  </si>
  <si>
    <t>B3P0B02</t>
  </si>
  <si>
    <t>2427</t>
  </si>
  <si>
    <t>CNE100000LG9</t>
  </si>
  <si>
    <t>002358 CH EQUITY</t>
  </si>
  <si>
    <t>Henan Senyuan Electr</t>
  </si>
  <si>
    <t>B3LDLF0</t>
  </si>
  <si>
    <t>2428</t>
  </si>
  <si>
    <t>CNE100000LH7</t>
  </si>
  <si>
    <t>002359 CH EQUITY</t>
  </si>
  <si>
    <t>Northcom Group Co Lt</t>
  </si>
  <si>
    <t>B3MXHD9</t>
  </si>
  <si>
    <t>2429</t>
  </si>
  <si>
    <t>CNE100000LQ8</t>
  </si>
  <si>
    <t>601688 C1 EQUITY</t>
  </si>
  <si>
    <t>Huatai Securities Co</t>
  </si>
  <si>
    <t>BP3R3B4</t>
  </si>
  <si>
    <t>2430</t>
  </si>
  <si>
    <t>601688 CH EQUITY</t>
  </si>
  <si>
    <t>B61VK25</t>
  </si>
  <si>
    <t>2431</t>
  </si>
  <si>
    <t>CNE100000LS4</t>
  </si>
  <si>
    <t>300056 CH EQUITY</t>
  </si>
  <si>
    <t>Xiamen Savings Envir</t>
  </si>
  <si>
    <t>B3MK611</t>
  </si>
  <si>
    <t>2432</t>
  </si>
  <si>
    <t>CNE100000LV8</t>
  </si>
  <si>
    <t>300058 CH EQUITY</t>
  </si>
  <si>
    <t>BLUEFOCUS COMMUNICAT</t>
  </si>
  <si>
    <t>B3N1WC6</t>
  </si>
  <si>
    <t>2433</t>
  </si>
  <si>
    <t>CNE100000LW6</t>
  </si>
  <si>
    <t>002362 CH EQUITY</t>
  </si>
  <si>
    <t>HANWANG TECHNOLOGY C</t>
  </si>
  <si>
    <t>B61LQF0</t>
  </si>
  <si>
    <t>2434</t>
  </si>
  <si>
    <t>CNE100000LX4</t>
  </si>
  <si>
    <t>002361 CH EQUITY</t>
  </si>
  <si>
    <t>ANHUI SHENJIAN NEW M</t>
  </si>
  <si>
    <t>B61C363</t>
  </si>
  <si>
    <t>2435</t>
  </si>
  <si>
    <t>CNE100000LY2</t>
  </si>
  <si>
    <t>002360 CH EQUITY</t>
  </si>
  <si>
    <t>SHANXI TOND CHEMICAL</t>
  </si>
  <si>
    <t>B617RH7</t>
  </si>
  <si>
    <t>2436</t>
  </si>
  <si>
    <t>CNE100000M05</t>
  </si>
  <si>
    <t>002364 CH EQUITY</t>
  </si>
  <si>
    <t>Hangzhou Zhongheng E</t>
  </si>
  <si>
    <t>B61DK32</t>
  </si>
  <si>
    <t>2437</t>
  </si>
  <si>
    <t>CNE100000M21</t>
  </si>
  <si>
    <t>002366 CH EQUITY</t>
  </si>
  <si>
    <t>Taihai Manoir Nuclea</t>
  </si>
  <si>
    <t>B61CJ10</t>
  </si>
  <si>
    <t>2438</t>
  </si>
  <si>
    <t>CNE100000M39</t>
  </si>
  <si>
    <t>002367 CH EQUITY</t>
  </si>
  <si>
    <t>Canny Elevator Co Lt</t>
  </si>
  <si>
    <t>B615KW7</t>
  </si>
  <si>
    <t>2439</t>
  </si>
  <si>
    <t>CNE100000M47</t>
  </si>
  <si>
    <t>002368 CH EQUITY</t>
  </si>
  <si>
    <t>Taiji Computer Corp</t>
  </si>
  <si>
    <t>B615HC6</t>
  </si>
  <si>
    <t>2440</t>
  </si>
  <si>
    <t>CNE100000M62</t>
  </si>
  <si>
    <t>002376 CH EQUITY</t>
  </si>
  <si>
    <t>SHANDONG NEW BEIYANG</t>
  </si>
  <si>
    <t>B640FM4</t>
  </si>
  <si>
    <t>2441</t>
  </si>
  <si>
    <t>CNE100000M70</t>
  </si>
  <si>
    <t>002375 CH EQUITY</t>
  </si>
  <si>
    <t>Zhejiang Yasha Decor</t>
  </si>
  <si>
    <t>B642H79</t>
  </si>
  <si>
    <t>2442</t>
  </si>
  <si>
    <t>CNE100000MD4</t>
  </si>
  <si>
    <t>300059 C2 EQUITY</t>
  </si>
  <si>
    <t>East Money Informati</t>
  </si>
  <si>
    <t>BD5CPC8</t>
  </si>
  <si>
    <t>2443</t>
  </si>
  <si>
    <t>300059 CH EQUITY</t>
  </si>
  <si>
    <t>B62Q4K5</t>
  </si>
  <si>
    <t>2444</t>
  </si>
  <si>
    <t>CNE100000MJ1</t>
  </si>
  <si>
    <t>002373 CH EQUITY</t>
  </si>
  <si>
    <t>China TransInfo Tech</t>
  </si>
  <si>
    <t>B62G7T5</t>
  </si>
  <si>
    <t>2445</t>
  </si>
  <si>
    <t>CNE100000MK9</t>
  </si>
  <si>
    <t>002372 CH EQUITY</t>
  </si>
  <si>
    <t>Zhejiang Weixing New</t>
  </si>
  <si>
    <t>B619MD4</t>
  </si>
  <si>
    <t>2446</t>
  </si>
  <si>
    <t>CNE100000ML7</t>
  </si>
  <si>
    <t>002371 C2 EQUITY</t>
  </si>
  <si>
    <t>NAURA Technology Gro</t>
  </si>
  <si>
    <t>BD5LYF1</t>
  </si>
  <si>
    <t>2447</t>
  </si>
  <si>
    <t>002371 CH EQUITY</t>
  </si>
  <si>
    <t>B66DNR2</t>
  </si>
  <si>
    <t>2448</t>
  </si>
  <si>
    <t>CNE100000MN3</t>
  </si>
  <si>
    <t>002369 CH EQUITY</t>
  </si>
  <si>
    <t>SHENZHEN ZOWEE TECH</t>
  </si>
  <si>
    <t>B65QBJ0</t>
  </si>
  <si>
    <t>2449</t>
  </si>
  <si>
    <t>CNE100000MT0</t>
  </si>
  <si>
    <t>601158 CH EQUITY</t>
  </si>
  <si>
    <t>CHONGQING WATER GROU</t>
  </si>
  <si>
    <t>B68W4B8</t>
  </si>
  <si>
    <t>2450</t>
  </si>
  <si>
    <t>CNE100000MY0</t>
  </si>
  <si>
    <t>002383 CH EQUITY</t>
  </si>
  <si>
    <t>Beijing UniStrong Sc</t>
  </si>
  <si>
    <t>B4QFBK3</t>
  </si>
  <si>
    <t>2451</t>
  </si>
  <si>
    <t>CNE100000N12</t>
  </si>
  <si>
    <t>601101 CH EQUITY</t>
  </si>
  <si>
    <t>BEIJING HAOHUA ENERG</t>
  </si>
  <si>
    <t>B3SDKF6</t>
  </si>
  <si>
    <t>2452</t>
  </si>
  <si>
    <t>CNE100000N20</t>
  </si>
  <si>
    <t>002389 CH EQUITY</t>
  </si>
  <si>
    <t>Aerospace CH UAV Co</t>
  </si>
  <si>
    <t>B52RWN0</t>
  </si>
  <si>
    <t>2453</t>
  </si>
  <si>
    <t>CNE100000N46</t>
  </si>
  <si>
    <t>002387 CH EQUITY</t>
  </si>
  <si>
    <t>Visionox Technology</t>
  </si>
  <si>
    <t>B50XV33</t>
  </si>
  <si>
    <t>2454</t>
  </si>
  <si>
    <t>CNE100000N61</t>
  </si>
  <si>
    <t>002385 C2 EQUITY</t>
  </si>
  <si>
    <t>Beijing Dabeinong Te</t>
  </si>
  <si>
    <t>BD5CMP0</t>
  </si>
  <si>
    <t>2455</t>
  </si>
  <si>
    <t>002385 CH EQUITY</t>
  </si>
  <si>
    <t>B4XRMZ4</t>
  </si>
  <si>
    <t>2456</t>
  </si>
  <si>
    <t>CNE100000N79</t>
  </si>
  <si>
    <t>002384 CH EQUITY</t>
  </si>
  <si>
    <t>Suzhou Dongshan Prec</t>
  </si>
  <si>
    <t>B4TJ298</t>
  </si>
  <si>
    <t>2457</t>
  </si>
  <si>
    <t>CNE100000N95</t>
  </si>
  <si>
    <t>300070 CH EQUITY</t>
  </si>
  <si>
    <t>Beijing Originwater</t>
  </si>
  <si>
    <t>B64W832</t>
  </si>
  <si>
    <t>2458</t>
  </si>
  <si>
    <t>CNE100000NB6</t>
  </si>
  <si>
    <t>300069 CH EQUITY</t>
  </si>
  <si>
    <t>ZHEJIANG JINLIHUA EL</t>
  </si>
  <si>
    <t>B58MHD4</t>
  </si>
  <si>
    <t>2459</t>
  </si>
  <si>
    <t>CNE100000NC4</t>
  </si>
  <si>
    <t>300068 CH EQUITY</t>
  </si>
  <si>
    <t>Zhejiang Narada Powe</t>
  </si>
  <si>
    <t>B57JFW1</t>
  </si>
  <si>
    <t>2460</t>
  </si>
  <si>
    <t>CNE100000NG5</t>
  </si>
  <si>
    <t>002390 CH EQUITY</t>
  </si>
  <si>
    <t>Guizhou Xinbang Phar</t>
  </si>
  <si>
    <t>B57FH01</t>
  </si>
  <si>
    <t>2461</t>
  </si>
  <si>
    <t>CNE100000NJ9</t>
  </si>
  <si>
    <t>002393 CH EQUITY</t>
  </si>
  <si>
    <t>Tianjin Lisheng Pharmaceutical Co Ltd</t>
  </si>
  <si>
    <t>2462</t>
  </si>
  <si>
    <t>CNE100000NK7</t>
  </si>
  <si>
    <t>002392 CH EQUITY</t>
  </si>
  <si>
    <t>Beijing Lier High-temperature Materials</t>
  </si>
  <si>
    <t>2463</t>
  </si>
  <si>
    <t>CNE100000NL5</t>
  </si>
  <si>
    <t>300075 CH EQUITY</t>
  </si>
  <si>
    <t>BEIJING EGOVA CO LTD</t>
  </si>
  <si>
    <t>B5VJVH4</t>
  </si>
  <si>
    <t>2464</t>
  </si>
  <si>
    <t>CNE100000NN1</t>
  </si>
  <si>
    <t>300073 C2 EQUITY</t>
  </si>
  <si>
    <t>Beijing Easpring Mat</t>
  </si>
  <si>
    <t>BD760M3</t>
  </si>
  <si>
    <t>2465</t>
  </si>
  <si>
    <t>300073 CH EQUITY</t>
  </si>
  <si>
    <t>B5M8006</t>
  </si>
  <si>
    <t>2466</t>
  </si>
  <si>
    <t>CNE100000NP6</t>
  </si>
  <si>
    <t>300072 CH EQUITY</t>
  </si>
  <si>
    <t>Beijing Sanju Enviro</t>
  </si>
  <si>
    <t>B5LGPG2</t>
  </si>
  <si>
    <t>2467</t>
  </si>
  <si>
    <t>CNE100000NV4</t>
  </si>
  <si>
    <t>300078 CH EQUITY</t>
  </si>
  <si>
    <t>Hangzhou Century Co</t>
  </si>
  <si>
    <t>B5NLC42</t>
  </si>
  <si>
    <t>2468</t>
  </si>
  <si>
    <t>CNE100000P02</t>
  </si>
  <si>
    <t>002399 CH EQUITY</t>
  </si>
  <si>
    <t>Shenzhen Hepalink Ph</t>
  </si>
  <si>
    <t>B612NJ6</t>
  </si>
  <si>
    <t>2469</t>
  </si>
  <si>
    <t>CNE100000P10</t>
  </si>
  <si>
    <t>002400 CH EQUITY</t>
  </si>
  <si>
    <t>Guangdong Advertisin</t>
  </si>
  <si>
    <t>B3M2M08</t>
  </si>
  <si>
    <t>2470</t>
  </si>
  <si>
    <t>CNE100000P69</t>
  </si>
  <si>
    <t>002405 CH EQUITY</t>
  </si>
  <si>
    <t>NavInfo Co Ltd</t>
  </si>
  <si>
    <t>B3M4345</t>
  </si>
  <si>
    <t>2471</t>
  </si>
  <si>
    <t>CNE100000P85</t>
  </si>
  <si>
    <t>002407 CH EQUITY</t>
  </si>
  <si>
    <t>Do-Fluoride Chemical</t>
  </si>
  <si>
    <t>B3NVLZ2</t>
  </si>
  <si>
    <t>2472</t>
  </si>
  <si>
    <t>CNE100000P93</t>
  </si>
  <si>
    <t>002408 CH EQUITY</t>
  </si>
  <si>
    <t>Zibo Qixiang Tengda</t>
  </si>
  <si>
    <t>B3MHG56</t>
  </si>
  <si>
    <t>2473</t>
  </si>
  <si>
    <t>CNE100000PG0</t>
  </si>
  <si>
    <t>002409 CH EQUITY</t>
  </si>
  <si>
    <t>JIANGSU YOKE TECHNOL</t>
  </si>
  <si>
    <t>B3Q8P92</t>
  </si>
  <si>
    <t>2474</t>
  </si>
  <si>
    <t>CNE100000PH8</t>
  </si>
  <si>
    <t>002410 C2 EQUITY</t>
  </si>
  <si>
    <t>Glodon Co Ltd</t>
  </si>
  <si>
    <t>BD5CK01</t>
  </si>
  <si>
    <t>2475</t>
  </si>
  <si>
    <t>002410 CH EQUITY</t>
  </si>
  <si>
    <t>B3TRP30</t>
  </si>
  <si>
    <t>2476</t>
  </si>
  <si>
    <t>CNE100000PJ4</t>
  </si>
  <si>
    <t>002411 CH EQUITY</t>
  </si>
  <si>
    <t>YanAn Bicon Pharmace</t>
  </si>
  <si>
    <t>B3SLYL4</t>
  </si>
  <si>
    <t>2477</t>
  </si>
  <si>
    <t>CNE100000PL0</t>
  </si>
  <si>
    <t>002413 CH EQUITY</t>
  </si>
  <si>
    <t>Jiangsu Leike Defens</t>
  </si>
  <si>
    <t>B3WKWF7</t>
  </si>
  <si>
    <t>2478</t>
  </si>
  <si>
    <t>CNE100000PM8</t>
  </si>
  <si>
    <t>002415 C2 EQUITY</t>
  </si>
  <si>
    <t>Hangzhou Hikvision D</t>
  </si>
  <si>
    <t>BD5CPQ2</t>
  </si>
  <si>
    <t>2479</t>
  </si>
  <si>
    <t>002415 CH EQUITY</t>
  </si>
  <si>
    <t>B450X03</t>
  </si>
  <si>
    <t>2480</t>
  </si>
  <si>
    <t>CNE100000PN6</t>
  </si>
  <si>
    <t>002416 CH EQUITY</t>
  </si>
  <si>
    <t>Shenzhen Aisidi Co L</t>
  </si>
  <si>
    <t>B3YSLL8</t>
  </si>
  <si>
    <t>2481</t>
  </si>
  <si>
    <t>CNE100000PP1</t>
  </si>
  <si>
    <t>2208 HK EQUITY</t>
  </si>
  <si>
    <t>B59GZJ7</t>
  </si>
  <si>
    <t>2482</t>
  </si>
  <si>
    <t>CNE100000PR7</t>
  </si>
  <si>
    <t>002418 CH EQUITY</t>
  </si>
  <si>
    <t>Zhe Jiang Kangsheng</t>
  </si>
  <si>
    <t>B4ML4S4</t>
  </si>
  <si>
    <t>2483</t>
  </si>
  <si>
    <t>CNE100000PS5</t>
  </si>
  <si>
    <t>002419 CH EQUITY</t>
  </si>
  <si>
    <t>Rainbow Department Store Co Ltd</t>
  </si>
  <si>
    <t>2484</t>
  </si>
  <si>
    <t>CNE100000PV9</t>
  </si>
  <si>
    <t>002421 CH EQUITY</t>
  </si>
  <si>
    <t>Shenzhen Das Intelli</t>
  </si>
  <si>
    <t>B3SNC16</t>
  </si>
  <si>
    <t>2485</t>
  </si>
  <si>
    <t>CNE100000PW7</t>
  </si>
  <si>
    <t>002422 CH EQUITY</t>
  </si>
  <si>
    <t>Sichuan Kelun Pharma</t>
  </si>
  <si>
    <t>B3YB7P3</t>
  </si>
  <si>
    <t>2486</t>
  </si>
  <si>
    <t>CNE100000PY3</t>
  </si>
  <si>
    <t>002424 CH EQUITY</t>
  </si>
  <si>
    <t>Guizhou Bailing Grou</t>
  </si>
  <si>
    <t>B3XG9M0</t>
  </si>
  <si>
    <t>2487</t>
  </si>
  <si>
    <t>CNE100000Q01</t>
  </si>
  <si>
    <t>002426 CH EQUITY</t>
  </si>
  <si>
    <t>Suzhou Victory Preci</t>
  </si>
  <si>
    <t>B4NZPZ9</t>
  </si>
  <si>
    <t>2488</t>
  </si>
  <si>
    <t>CNE100000Q27</t>
  </si>
  <si>
    <t>002428 CH EQUITY</t>
  </si>
  <si>
    <t>Yunnan Lincang Xinyu</t>
  </si>
  <si>
    <t>B4PQQL3</t>
  </si>
  <si>
    <t>2489</t>
  </si>
  <si>
    <t>CNE100000Q35</t>
  </si>
  <si>
    <t>2238 HK EQUITY</t>
  </si>
  <si>
    <t>Guangzhou Automobile</t>
  </si>
  <si>
    <t>B433995</t>
  </si>
  <si>
    <t>2490</t>
  </si>
  <si>
    <t>CNE100000Q43</t>
  </si>
  <si>
    <t>1288 HK EQUITY</t>
  </si>
  <si>
    <t>Agricultural Bank of</t>
  </si>
  <si>
    <t>B60LZR6</t>
  </si>
  <si>
    <t>2491</t>
  </si>
  <si>
    <t>CNE100000Q50</t>
  </si>
  <si>
    <t>002429 CH EQUITY</t>
  </si>
  <si>
    <t>Shenzhen MTC Co Ltd</t>
  </si>
  <si>
    <t>B511TV0</t>
  </si>
  <si>
    <t>2492</t>
  </si>
  <si>
    <t>CNE100000Q68</t>
  </si>
  <si>
    <t>002430 CH EQUITY</t>
  </si>
  <si>
    <t>Hangzhou Hangyang Co Ltd</t>
  </si>
  <si>
    <t>2493</t>
  </si>
  <si>
    <t>CNE100000Q76</t>
  </si>
  <si>
    <t>002431 CH EQUITY</t>
  </si>
  <si>
    <t>Palm Eco-Town Develo</t>
  </si>
  <si>
    <t>B50RJK8</t>
  </si>
  <si>
    <t>2494</t>
  </si>
  <si>
    <t>CNE100000Q84</t>
  </si>
  <si>
    <t>002432 CH EQUITY</t>
  </si>
  <si>
    <t>ANDON HEALTH CO LTD-</t>
  </si>
  <si>
    <t>B555695</t>
  </si>
  <si>
    <t>2495</t>
  </si>
  <si>
    <t>CNE100000Q92</t>
  </si>
  <si>
    <t>002433 CH EQUITY</t>
  </si>
  <si>
    <t>Guangdong Taiantang</t>
  </si>
  <si>
    <t>B534DR1</t>
  </si>
  <si>
    <t>2496</t>
  </si>
  <si>
    <t>CNE100000QB9</t>
  </si>
  <si>
    <t>002434 CH EQUITY</t>
  </si>
  <si>
    <t>Zhejiang Wanliyang C</t>
  </si>
  <si>
    <t>B57LCQ0</t>
  </si>
  <si>
    <t>2497</t>
  </si>
  <si>
    <t>CNE100000QD5</t>
  </si>
  <si>
    <t>002436 CH EQUITY</t>
  </si>
  <si>
    <t>Shenzhen Fastprint C</t>
  </si>
  <si>
    <t>B5758F3</t>
  </si>
  <si>
    <t>2498</t>
  </si>
  <si>
    <t>CNE100000QF0</t>
  </si>
  <si>
    <t>002396 CH EQUITY</t>
  </si>
  <si>
    <t>Fujian Star-net Comm</t>
  </si>
  <si>
    <t>B510L77</t>
  </si>
  <si>
    <t>2499</t>
  </si>
  <si>
    <t>CNE100000QG8</t>
  </si>
  <si>
    <t>002437 CH EQUITY</t>
  </si>
  <si>
    <t>Harbin Gloria Pharma</t>
  </si>
  <si>
    <t>B5T0PT9</t>
  </si>
  <si>
    <t>2500</t>
  </si>
  <si>
    <t>CNE100000QJ2</t>
  </si>
  <si>
    <t>002439 C2 EQUITY</t>
  </si>
  <si>
    <t>Venustech Group Inc</t>
  </si>
  <si>
    <t>BD5CJQ0</t>
  </si>
  <si>
    <t>2501</t>
  </si>
  <si>
    <t>002439 CH EQUITY</t>
  </si>
  <si>
    <t>B5VPN09</t>
  </si>
  <si>
    <t>2502</t>
  </si>
  <si>
    <t>CNE100000QL8</t>
  </si>
  <si>
    <t>300085 CH EQUITY</t>
  </si>
  <si>
    <t>Shenzhen Infogem Tec</t>
  </si>
  <si>
    <t>B3YJLT9</t>
  </si>
  <si>
    <t>2503</t>
  </si>
  <si>
    <t>CNE100000QP9</t>
  </si>
  <si>
    <t>300088 CH EQUITY</t>
  </si>
  <si>
    <t>Wuhu Token Science C</t>
  </si>
  <si>
    <t>B3XMWD0</t>
  </si>
  <si>
    <t>2504</t>
  </si>
  <si>
    <t>CNE100000QS3</t>
  </si>
  <si>
    <t>601369 CH EQUITY</t>
  </si>
  <si>
    <t>Xi'An Shaangu Power</t>
  </si>
  <si>
    <t>B5KM9Y7</t>
  </si>
  <si>
    <t>2505</t>
  </si>
  <si>
    <t>CNE100000QY1</t>
  </si>
  <si>
    <t>002440 CH EQUITY</t>
  </si>
  <si>
    <t>Zhejiang Runtu Co Lt</t>
  </si>
  <si>
    <t>B3MY2S2</t>
  </si>
  <si>
    <t>2506</t>
  </si>
  <si>
    <t>CNE100000R26</t>
  </si>
  <si>
    <t>601000 CH EQUITY</t>
  </si>
  <si>
    <t>TangShan Port Group</t>
  </si>
  <si>
    <t>B5N1MV9</t>
  </si>
  <si>
    <t>2507</t>
  </si>
  <si>
    <t>CNE100000R59</t>
  </si>
  <si>
    <t>150016 CH EQUITY</t>
  </si>
  <si>
    <t>XINGYE HERUN CLASS MIXED-A</t>
  </si>
  <si>
    <t>2508</t>
  </si>
  <si>
    <t>CNE100000RC5</t>
  </si>
  <si>
    <t>002444 CH EQUITY</t>
  </si>
  <si>
    <t>Hang Zhou Great Star</t>
  </si>
  <si>
    <t>B3NVRR6</t>
  </si>
  <si>
    <t>2509</t>
  </si>
  <si>
    <t>CNE100000RD3</t>
  </si>
  <si>
    <t>002445 CH EQUITY</t>
  </si>
  <si>
    <t>Zhongnan Red Culture</t>
  </si>
  <si>
    <t>B66RB47</t>
  </si>
  <si>
    <t>2510</t>
  </si>
  <si>
    <t>CNE100000RJ0</t>
  </si>
  <si>
    <t>601288 C1 EQUITY</t>
  </si>
  <si>
    <t>BP3R228</t>
  </si>
  <si>
    <t>2511</t>
  </si>
  <si>
    <t>601288 CH EQUITY</t>
  </si>
  <si>
    <t>B620Y41</t>
  </si>
  <si>
    <t>2512</t>
  </si>
  <si>
    <t>CNE100000RK8</t>
  </si>
  <si>
    <t>002414 CH EQUITY</t>
  </si>
  <si>
    <t>Wuhan Guide Infrared</t>
  </si>
  <si>
    <t>B40JZ10</t>
  </si>
  <si>
    <t>2513</t>
  </si>
  <si>
    <t>CNE100000RN2</t>
  </si>
  <si>
    <t>002450 CH EQUITY</t>
  </si>
  <si>
    <t>Kangde Xin Composite</t>
  </si>
  <si>
    <t>B3SYJL8</t>
  </si>
  <si>
    <t>2514</t>
  </si>
  <si>
    <t>CNE100000RR3</t>
  </si>
  <si>
    <t>150018 CH EQUITY</t>
  </si>
  <si>
    <t>YINHUA SZSE 100 INDEX FUND-A</t>
  </si>
  <si>
    <t>2515</t>
  </si>
  <si>
    <t>CNE100000RS1</t>
  </si>
  <si>
    <t>150019 CH EQUITY</t>
  </si>
  <si>
    <t>Yinhua Fund Manageme</t>
  </si>
  <si>
    <t>2516</t>
  </si>
  <si>
    <t>CNE100000S17</t>
  </si>
  <si>
    <t>300098 CH EQUITY</t>
  </si>
  <si>
    <t>Gosuncn Technology G</t>
  </si>
  <si>
    <t>B3YRHR3</t>
  </si>
  <si>
    <t>2517</t>
  </si>
  <si>
    <t>CNE100000S33</t>
  </si>
  <si>
    <t>002456 C2 EQUITY</t>
  </si>
  <si>
    <t>O-film Tech Co Ltd</t>
  </si>
  <si>
    <t>BD5CLK8</t>
  </si>
  <si>
    <t>2518</t>
  </si>
  <si>
    <t>002456 CH EQUITY</t>
  </si>
  <si>
    <t>OFILM Group Co Ltd</t>
  </si>
  <si>
    <t>B3XCR35</t>
  </si>
  <si>
    <t>2519</t>
  </si>
  <si>
    <t>CNE100000S58</t>
  </si>
  <si>
    <t>601717 CH EQUITY</t>
  </si>
  <si>
    <t>Zhengzhou Coal Minin</t>
  </si>
  <si>
    <t>B3ZVNX2</t>
  </si>
  <si>
    <t>2520</t>
  </si>
  <si>
    <t>CNE100000SC3</t>
  </si>
  <si>
    <t>002458 CH EQUITY</t>
  </si>
  <si>
    <t>Shandong Yisheng Liv</t>
  </si>
  <si>
    <t>B418583</t>
  </si>
  <si>
    <t>2521</t>
  </si>
  <si>
    <t>CNE100000SF6</t>
  </si>
  <si>
    <t>002460 CH EQUITY</t>
  </si>
  <si>
    <t>Ganfeng Lithium Co L</t>
  </si>
  <si>
    <t>B41CNM5</t>
  </si>
  <si>
    <t>2522</t>
  </si>
  <si>
    <t>CNE100000SJ8</t>
  </si>
  <si>
    <t>300104 CH EQUITY</t>
  </si>
  <si>
    <t>Leshi Internet Infor</t>
  </si>
  <si>
    <t>B4ZL5B1</t>
  </si>
  <si>
    <t>2523</t>
  </si>
  <si>
    <t>CNE100000SK6</t>
  </si>
  <si>
    <t>601718 C1 EQUITY</t>
  </si>
  <si>
    <t>Jihua Group Corp Ltd</t>
  </si>
  <si>
    <t>BP3R994</t>
  </si>
  <si>
    <t>2524</t>
  </si>
  <si>
    <t>601718 CH EQUITY</t>
  </si>
  <si>
    <t>B4VDZ44</t>
  </si>
  <si>
    <t>2525</t>
  </si>
  <si>
    <t>CNE100000SL4</t>
  </si>
  <si>
    <t>601818 C1 EQUITY</t>
  </si>
  <si>
    <t>China Everbright Ban</t>
  </si>
  <si>
    <t>BP3R2P1</t>
  </si>
  <si>
    <t>2526</t>
  </si>
  <si>
    <t>601818 CH EQUITY</t>
  </si>
  <si>
    <t>B53SCQ5</t>
  </si>
  <si>
    <t>2527</t>
  </si>
  <si>
    <t>CNE100000SM2</t>
  </si>
  <si>
    <t>002461 CH EQUITY</t>
  </si>
  <si>
    <t>Guangzhou Zhujiang B</t>
  </si>
  <si>
    <t>B51ZGW2</t>
  </si>
  <si>
    <t>2528</t>
  </si>
  <si>
    <t>CNE100000SN0</t>
  </si>
  <si>
    <t>002462 CH EQUITY</t>
  </si>
  <si>
    <t>Cachet Pharmaceutica</t>
  </si>
  <si>
    <t>B4TFKR0</t>
  </si>
  <si>
    <t>2529</t>
  </si>
  <si>
    <t>CNE100000SP5</t>
  </si>
  <si>
    <t>002463 CH EQUITY</t>
  </si>
  <si>
    <t>WUS Printed Circuit</t>
  </si>
  <si>
    <t>B4YB1F8</t>
  </si>
  <si>
    <t>2530</t>
  </si>
  <si>
    <t>CNE100000SZ4</t>
  </si>
  <si>
    <t>300113 CH EQUITY</t>
  </si>
  <si>
    <t>Hangzhou Shunwang Te</t>
  </si>
  <si>
    <t>B4Z1XH3</t>
  </si>
  <si>
    <t>2531</t>
  </si>
  <si>
    <t>CNE100000T24</t>
  </si>
  <si>
    <t>002465 C2 EQUITY</t>
  </si>
  <si>
    <t>Guang Zhou Haige Com</t>
  </si>
  <si>
    <t>BD5CM72</t>
  </si>
  <si>
    <t>2532</t>
  </si>
  <si>
    <t>002465 CH EQUITY</t>
  </si>
  <si>
    <t>Guangzhou Haige Comm</t>
  </si>
  <si>
    <t>B51R1H8</t>
  </si>
  <si>
    <t>2533</t>
  </si>
  <si>
    <t>CNE100000T32</t>
  </si>
  <si>
    <t>002466 C2 EQUITY</t>
  </si>
  <si>
    <t>Tianqi Lithium Corp</t>
  </si>
  <si>
    <t>B52KSP3</t>
  </si>
  <si>
    <t>2534</t>
  </si>
  <si>
    <t>002466 CH EQUITY</t>
  </si>
  <si>
    <t>2535</t>
  </si>
  <si>
    <t>CNE100000T40</t>
  </si>
  <si>
    <t>300115 C2 EQUITY</t>
  </si>
  <si>
    <t>SHENZHEN EVERWIN PRE</t>
  </si>
  <si>
    <t>BD5CG47</t>
  </si>
  <si>
    <t>2536</t>
  </si>
  <si>
    <t>300115 CH EQUITY</t>
  </si>
  <si>
    <t>Shenzhen Everwin Pre</t>
  </si>
  <si>
    <t>B4YXJ49</t>
  </si>
  <si>
    <t>2537</t>
  </si>
  <si>
    <t>CNE100000T81</t>
  </si>
  <si>
    <t>002467 CH EQUITY</t>
  </si>
  <si>
    <t>263 Network Communic</t>
  </si>
  <si>
    <t>B5992R3</t>
  </si>
  <si>
    <t>2538</t>
  </si>
  <si>
    <t>CNE100000T99</t>
  </si>
  <si>
    <t>002468 CH EQUITY</t>
  </si>
  <si>
    <t>STO Express Co Ltd</t>
  </si>
  <si>
    <t>B55ZBQ7</t>
  </si>
  <si>
    <t>2539</t>
  </si>
  <si>
    <t>CNE100000TB3</t>
  </si>
  <si>
    <t>002469 CH EQUITY</t>
  </si>
  <si>
    <t>SHANDONG SUNWAY PETR</t>
  </si>
  <si>
    <t>B57ZLD2</t>
  </si>
  <si>
    <t>2540</t>
  </si>
  <si>
    <t>CNE100000TC1</t>
  </si>
  <si>
    <t>002470 C2 EQUITY</t>
  </si>
  <si>
    <t>KINGENTA ECOLOGICAL</t>
  </si>
  <si>
    <t>BD5CM49</t>
  </si>
  <si>
    <t>2541</t>
  </si>
  <si>
    <t>002470 CH EQUITY</t>
  </si>
  <si>
    <t>Kingenta Ecological</t>
  </si>
  <si>
    <t>B52JNH7</t>
  </si>
  <si>
    <t>2542</t>
  </si>
  <si>
    <t>CNE100000TD9</t>
  </si>
  <si>
    <t>002471 CH EQUITY</t>
  </si>
  <si>
    <t>Jiangsu Zhongchao Ho</t>
  </si>
  <si>
    <t>B52S8K2</t>
  </si>
  <si>
    <t>2543</t>
  </si>
  <si>
    <t>CNE100000TM0</t>
  </si>
  <si>
    <t>002477 CH EQUITY</t>
  </si>
  <si>
    <t>Chuying Agro-pastora</t>
  </si>
  <si>
    <t>B60N442</t>
  </si>
  <si>
    <t>2544</t>
  </si>
  <si>
    <t>CNE100000TP3</t>
  </si>
  <si>
    <t>002475 C2 EQUITY</t>
  </si>
  <si>
    <t>Luxshare Precision I</t>
  </si>
  <si>
    <t>BD5CN80</t>
  </si>
  <si>
    <t>2545</t>
  </si>
  <si>
    <t>002475 CH EQUITY</t>
  </si>
  <si>
    <t>B64QPN3</t>
  </si>
  <si>
    <t>2546</t>
  </si>
  <si>
    <t>CNE100000TQ1</t>
  </si>
  <si>
    <t>002474 CH EQUITY</t>
  </si>
  <si>
    <t>Fujian Rongji Softwa</t>
  </si>
  <si>
    <t>B64Z5B8</t>
  </si>
  <si>
    <t>2547</t>
  </si>
  <si>
    <t>CNE100000TW9</t>
  </si>
  <si>
    <t>956 HK EQUITY</t>
  </si>
  <si>
    <t>China Suntien Green</t>
  </si>
  <si>
    <t>B3ZXLP6</t>
  </si>
  <si>
    <t>2548</t>
  </si>
  <si>
    <t>CNE100000TY5</t>
  </si>
  <si>
    <t>002479 CH EQUITY</t>
  </si>
  <si>
    <t>Zhejiang Fuchunjiang</t>
  </si>
  <si>
    <t>B64WYW3</t>
  </si>
  <si>
    <t>2549</t>
  </si>
  <si>
    <t>CNE100000TZ2</t>
  </si>
  <si>
    <t>002480 CH EQUITY</t>
  </si>
  <si>
    <t>Chengdu Xinzhu Road Bridge Machinery Co</t>
  </si>
  <si>
    <t>2550</t>
  </si>
  <si>
    <t>CNE100000V04</t>
  </si>
  <si>
    <t>002481 CH EQUITY</t>
  </si>
  <si>
    <t>YanTai Shuangta Food</t>
  </si>
  <si>
    <t>B64TFV0</t>
  </si>
  <si>
    <t>2551</t>
  </si>
  <si>
    <t>CNE100000V12</t>
  </si>
  <si>
    <t>601018 C1 EQUITY</t>
  </si>
  <si>
    <t>Ningbo Zhoushan Port</t>
  </si>
  <si>
    <t>BP3R4B1</t>
  </si>
  <si>
    <t>2552</t>
  </si>
  <si>
    <t>601018 CH EQUITY</t>
  </si>
  <si>
    <t>B3QMQ68</t>
  </si>
  <si>
    <t>2553</t>
  </si>
  <si>
    <t>CNE100000V20</t>
  </si>
  <si>
    <t>300122 C2 EQUITY</t>
  </si>
  <si>
    <t>Chongqing Zhifei Bio</t>
  </si>
  <si>
    <t>BD5CJY8</t>
  </si>
  <si>
    <t>2554</t>
  </si>
  <si>
    <t>300122 CH EQUITY</t>
  </si>
  <si>
    <t>B3PNJB8</t>
  </si>
  <si>
    <t>2555</t>
  </si>
  <si>
    <t>CNE100000V46</t>
  </si>
  <si>
    <t>300124 C2 EQUITY</t>
  </si>
  <si>
    <t>Shenzhen Inovance Te</t>
  </si>
  <si>
    <t>BD5CMN8</t>
  </si>
  <si>
    <t>2556</t>
  </si>
  <si>
    <t>300124 CH EQUITY</t>
  </si>
  <si>
    <t>B3QDJB7</t>
  </si>
  <si>
    <t>2557</t>
  </si>
  <si>
    <t>CNE100000V53</t>
  </si>
  <si>
    <t>002482 CH EQUITY</t>
  </si>
  <si>
    <t>Shenzhen Grandland G</t>
  </si>
  <si>
    <t>B65K9P4</t>
  </si>
  <si>
    <t>2558</t>
  </si>
  <si>
    <t>CNE100000V95</t>
  </si>
  <si>
    <t>601377 C1 EQUITY</t>
  </si>
  <si>
    <t>Industrial Securitie</t>
  </si>
  <si>
    <t>BP3R5B8</t>
  </si>
  <si>
    <t>2559</t>
  </si>
  <si>
    <t>601377 CH EQUITY</t>
  </si>
  <si>
    <t>B684TD1</t>
  </si>
  <si>
    <t>2560</t>
  </si>
  <si>
    <t>CNE100000VG8</t>
  </si>
  <si>
    <t>150020 CH EQUITY</t>
  </si>
  <si>
    <t>FULLGOAL HUILI GRADE BOND-A</t>
  </si>
  <si>
    <t>2561</t>
  </si>
  <si>
    <t>CNE100000VN4</t>
  </si>
  <si>
    <t>002488 CH EQUITY</t>
  </si>
  <si>
    <t>Zhejiang Jingu Co Lt</t>
  </si>
  <si>
    <t>B424XH5</t>
  </si>
  <si>
    <t>2562</t>
  </si>
  <si>
    <t>CNE100000VP9</t>
  </si>
  <si>
    <t>002489 CH EQUITY</t>
  </si>
  <si>
    <t>Yotrio Group Co Ltd</t>
  </si>
  <si>
    <t>B427749</t>
  </si>
  <si>
    <t>2563</t>
  </si>
  <si>
    <t>CNE100000VQ7</t>
  </si>
  <si>
    <t>002490 CH EQUITY</t>
  </si>
  <si>
    <t>Shandong Molong Petroleum Machinery Co L</t>
  </si>
  <si>
    <t>2564</t>
  </si>
  <si>
    <t>CNE100000VR5</t>
  </si>
  <si>
    <t>002491 CH EQUITY</t>
  </si>
  <si>
    <t>Tongding Interconnec</t>
  </si>
  <si>
    <t>B41MPQ3</t>
  </si>
  <si>
    <t>2565</t>
  </si>
  <si>
    <t>CNE100000VX3</t>
  </si>
  <si>
    <t>300133 CH EQUITY</t>
  </si>
  <si>
    <t>Zhejiang Huace Film</t>
  </si>
  <si>
    <t>B4JWBN4</t>
  </si>
  <si>
    <t>2566</t>
  </si>
  <si>
    <t>CNE100000VY1</t>
  </si>
  <si>
    <t>300134 CH EQUITY</t>
  </si>
  <si>
    <t>Shenzhen Tat Fook Technology Co Ltd</t>
  </si>
  <si>
    <t>2567</t>
  </si>
  <si>
    <t>CNE100000W03</t>
  </si>
  <si>
    <t>601098 C1 EQUITY</t>
  </si>
  <si>
    <t>CHINA SOUTH PUBLISHI</t>
  </si>
  <si>
    <t>BP3R507</t>
  </si>
  <si>
    <t>2568</t>
  </si>
  <si>
    <t>601098 CH EQUITY</t>
  </si>
  <si>
    <t>China South Publishi</t>
  </si>
  <si>
    <t>B4N0576</t>
  </si>
  <si>
    <t>2569</t>
  </si>
  <si>
    <t>CNE100000W45</t>
  </si>
  <si>
    <t>600998 C1 EQUITY</t>
  </si>
  <si>
    <t>Jointown Pharmaceuti</t>
  </si>
  <si>
    <t>BP3R541</t>
  </si>
  <si>
    <t>2570</t>
  </si>
  <si>
    <t>600998 CH EQUITY</t>
  </si>
  <si>
    <t>B5319W9</t>
  </si>
  <si>
    <t>2571</t>
  </si>
  <si>
    <t>CNE100000W60</t>
  </si>
  <si>
    <t>002493 C2 EQUITY</t>
  </si>
  <si>
    <t>Rong Sheng Petro Che</t>
  </si>
  <si>
    <t>BD5CL20</t>
  </si>
  <si>
    <t>2572</t>
  </si>
  <si>
    <t>002493 CH EQUITY</t>
  </si>
  <si>
    <t>Rongsheng Petro Chem</t>
  </si>
  <si>
    <t>B4TPTS4</t>
  </si>
  <si>
    <t>2573</t>
  </si>
  <si>
    <t>CNE100000W94</t>
  </si>
  <si>
    <t>300136 CH EQUITY</t>
  </si>
  <si>
    <t>Shenzhen Sunway Comm</t>
  </si>
  <si>
    <t>B4XT6X6</t>
  </si>
  <si>
    <t>2574</t>
  </si>
  <si>
    <t>CNE100000WF8</t>
  </si>
  <si>
    <t>002497 CH EQUITY</t>
  </si>
  <si>
    <t>Sichuan Yahua Indust</t>
  </si>
  <si>
    <t>B58NHQ0</t>
  </si>
  <si>
    <t>2575</t>
  </si>
  <si>
    <t>CNE100000WG6</t>
  </si>
  <si>
    <t>002498 CH EQUITY</t>
  </si>
  <si>
    <t>Qingdao Hanhe Cable</t>
  </si>
  <si>
    <t>B56P9J5</t>
  </si>
  <si>
    <t>2576</t>
  </si>
  <si>
    <t>CNE100000WJ0</t>
  </si>
  <si>
    <t>002500 C2 EQUITY</t>
  </si>
  <si>
    <t>Shanxi Securities Co</t>
  </si>
  <si>
    <t>BD5CNC4</t>
  </si>
  <si>
    <t>2577</t>
  </si>
  <si>
    <t>002500 CH EQUITY</t>
  </si>
  <si>
    <t>B59FKK0</t>
  </si>
  <si>
    <t>2578</t>
  </si>
  <si>
    <t>CNE100000WN2</t>
  </si>
  <si>
    <t>300142 CH EQUITY</t>
  </si>
  <si>
    <t>Walvax Biotechnology</t>
  </si>
  <si>
    <t>B5B40S3</t>
  </si>
  <si>
    <t>2579</t>
  </si>
  <si>
    <t>CNE100000WP7</t>
  </si>
  <si>
    <t>002501 CH EQUITY</t>
  </si>
  <si>
    <t>Jilin Liyuan Precisi</t>
  </si>
  <si>
    <t>B5L4TW0</t>
  </si>
  <si>
    <t>2580</t>
  </si>
  <si>
    <t>CNE100000WR3</t>
  </si>
  <si>
    <t>002503 CH EQUITY</t>
  </si>
  <si>
    <t>Sou Yu Te Group Co L</t>
  </si>
  <si>
    <t>B52T1Y0</t>
  </si>
  <si>
    <t>2581</t>
  </si>
  <si>
    <t>CNE100000WS1</t>
  </si>
  <si>
    <t>958 HK EQUITY</t>
  </si>
  <si>
    <t>Huaneng Renewables C</t>
  </si>
  <si>
    <t>B4WTBY3</t>
  </si>
  <si>
    <t>2582</t>
  </si>
  <si>
    <t>CNE100000WV5</t>
  </si>
  <si>
    <t>002505 CH EQUITY</t>
  </si>
  <si>
    <t>Hunan Dakang Interna</t>
  </si>
  <si>
    <t>B5VYRW6</t>
  </si>
  <si>
    <t>2583</t>
  </si>
  <si>
    <t>CNE100000WW3</t>
  </si>
  <si>
    <t>002506 CH EQUITY</t>
  </si>
  <si>
    <t>GCL System Integrati</t>
  </si>
  <si>
    <t>B5BBL47</t>
  </si>
  <si>
    <t>2584</t>
  </si>
  <si>
    <t>CNE100000WX1</t>
  </si>
  <si>
    <t>002507 C2 EQUITY</t>
  </si>
  <si>
    <t>Chongqing Fuling Zha</t>
  </si>
  <si>
    <t>BFCCQ99</t>
  </si>
  <si>
    <t>2585</t>
  </si>
  <si>
    <t>002507 CH EQUITY</t>
  </si>
  <si>
    <t>B5SZ8W9</t>
  </si>
  <si>
    <t>2586</t>
  </si>
  <si>
    <t>CNE100000WY9</t>
  </si>
  <si>
    <t>002508 C2 EQUITY</t>
  </si>
  <si>
    <t>Hangzhou Robam Appli</t>
  </si>
  <si>
    <t>BD5CGX6</t>
  </si>
  <si>
    <t>2587</t>
  </si>
  <si>
    <t>002508 CH EQUITY</t>
  </si>
  <si>
    <t>B59WFS4</t>
  </si>
  <si>
    <t>2588</t>
  </si>
  <si>
    <t>CNE100000WZ6</t>
  </si>
  <si>
    <t>002509 CH EQUITY</t>
  </si>
  <si>
    <t>TianGuang ZhongMao C</t>
  </si>
  <si>
    <t>B56TQX0</t>
  </si>
  <si>
    <t>2589</t>
  </si>
  <si>
    <t>CNE100000X10</t>
  </si>
  <si>
    <t>601777 CH EQUITY</t>
  </si>
  <si>
    <t>Lifan Industry Group</t>
  </si>
  <si>
    <t>B5T3Y79</t>
  </si>
  <si>
    <t>2590</t>
  </si>
  <si>
    <t>CNE100000X36</t>
  </si>
  <si>
    <t>002511 CH EQUITY</t>
  </si>
  <si>
    <t>C&amp;S Paper Co Ltd</t>
  </si>
  <si>
    <t>B589J39</t>
  </si>
  <si>
    <t>2591</t>
  </si>
  <si>
    <t>CNE100000X44</t>
  </si>
  <si>
    <t>3618 HK EQUITY</t>
  </si>
  <si>
    <t>Chongqing Rural Comm</t>
  </si>
  <si>
    <t>B4Q1Y57</t>
  </si>
  <si>
    <t>2592</t>
  </si>
  <si>
    <t>CNE100000X69</t>
  </si>
  <si>
    <t>1798 HK EQUITY</t>
  </si>
  <si>
    <t>CHINA DATANG CO.</t>
  </si>
  <si>
    <t>B4YX1N2</t>
  </si>
  <si>
    <t>2593</t>
  </si>
  <si>
    <t>CNE100000X77</t>
  </si>
  <si>
    <t>601880 CH EQUITY</t>
  </si>
  <si>
    <t>Dalian Port PDA Co L</t>
  </si>
  <si>
    <t>B68JHQ5</t>
  </si>
  <si>
    <t>2594</t>
  </si>
  <si>
    <t>CNE100000X85</t>
  </si>
  <si>
    <t>1157 HK EQUITY</t>
  </si>
  <si>
    <t>B544N70</t>
  </si>
  <si>
    <t>2595</t>
  </si>
  <si>
    <t>CNE100000XB5</t>
  </si>
  <si>
    <t>002517 CH EQUITY</t>
  </si>
  <si>
    <t>Kingnet Network Co L</t>
  </si>
  <si>
    <t>B3QMCM6</t>
  </si>
  <si>
    <t>2596</t>
  </si>
  <si>
    <t>CNE100000XC3</t>
  </si>
  <si>
    <t>002518 CH EQUITY</t>
  </si>
  <si>
    <t>SHENZHEN KSTAR SCIEN</t>
  </si>
  <si>
    <t>B3S9WL4</t>
  </si>
  <si>
    <t>2597</t>
  </si>
  <si>
    <t>CNE100000XD1</t>
  </si>
  <si>
    <t>002519 CH EQUITY</t>
  </si>
  <si>
    <t>Jiangsu Yinhe Electr</t>
  </si>
  <si>
    <t>B3QP8K5</t>
  </si>
  <si>
    <t>2598</t>
  </si>
  <si>
    <t>CNE100000XG4</t>
  </si>
  <si>
    <t>300144 CH EQUITY</t>
  </si>
  <si>
    <t>Songcheng Performanc</t>
  </si>
  <si>
    <t>B3Y6VL2</t>
  </si>
  <si>
    <t>2599</t>
  </si>
  <si>
    <t>CNE100000XH2</t>
  </si>
  <si>
    <t>300145 CH EQUITY</t>
  </si>
  <si>
    <t>NANFANG PUMP CO.</t>
  </si>
  <si>
    <t>B3V1W73</t>
  </si>
  <si>
    <t>2600</t>
  </si>
  <si>
    <t>CNE100000XL4</t>
  </si>
  <si>
    <t>002522 CH EQUITY</t>
  </si>
  <si>
    <t>Zhejiang Zhongcheng</t>
  </si>
  <si>
    <t>B45K712</t>
  </si>
  <si>
    <t>2601</t>
  </si>
  <si>
    <t>CNE100000XN0</t>
  </si>
  <si>
    <t>002512 CH EQUITY</t>
  </si>
  <si>
    <t>Tatwah Smartech Co L</t>
  </si>
  <si>
    <t>B676XY7</t>
  </si>
  <si>
    <t>2602</t>
  </si>
  <si>
    <t>CNE100000XX9</t>
  </si>
  <si>
    <t>601933 C1 EQUITY</t>
  </si>
  <si>
    <t>Yonghui Superstores</t>
  </si>
  <si>
    <t>BP3R5Q3</t>
  </si>
  <si>
    <t>2603</t>
  </si>
  <si>
    <t>601933 CH EQUITY</t>
  </si>
  <si>
    <t>B3V4ND5</t>
  </si>
  <si>
    <t>2604</t>
  </si>
  <si>
    <t>CNE100000Y43</t>
  </si>
  <si>
    <t>002527 CH EQUITY</t>
  </si>
  <si>
    <t>Shanghai STEP Electr</t>
  </si>
  <si>
    <t>B543DH7</t>
  </si>
  <si>
    <t>2605</t>
  </si>
  <si>
    <t>CNE100000Y76</t>
  </si>
  <si>
    <t>601890 CH EQUITY</t>
  </si>
  <si>
    <t>Asian Star Anchor Ch</t>
  </si>
  <si>
    <t>B54L8N2</t>
  </si>
  <si>
    <t>2606</t>
  </si>
  <si>
    <t>CNE100000Y84</t>
  </si>
  <si>
    <t>300146 CH EQUITY</t>
  </si>
  <si>
    <t>By-health Co Ltd</t>
  </si>
  <si>
    <t>B4MT3J2</t>
  </si>
  <si>
    <t>2607</t>
  </si>
  <si>
    <t>CNE100000Y92</t>
  </si>
  <si>
    <t>300147 CH EQUITY</t>
  </si>
  <si>
    <t>Xiangxue Pharmaceutical Co Ltd</t>
  </si>
  <si>
    <t>2608</t>
  </si>
  <si>
    <t>CNE100000YL2</t>
  </si>
  <si>
    <t>601126 CH EQUITY</t>
  </si>
  <si>
    <t>Beijing Sifang Automation Co Ltd</t>
  </si>
  <si>
    <t>2609</t>
  </si>
  <si>
    <t>CNE100000YM0</t>
  </si>
  <si>
    <t>601118 CH EQUITY</t>
  </si>
  <si>
    <t>China Hainan Rubber</t>
  </si>
  <si>
    <t>B50Z5R1</t>
  </si>
  <si>
    <t>2610</t>
  </si>
  <si>
    <t>CNE100000YP3</t>
  </si>
  <si>
    <t>300156 CH EQUITY</t>
  </si>
  <si>
    <t>Shenwu Environmental</t>
  </si>
  <si>
    <t>B5M38L8</t>
  </si>
  <si>
    <t>2611</t>
  </si>
  <si>
    <t>CNE100000YV1</t>
  </si>
  <si>
    <t>002537 CH EQUITY</t>
  </si>
  <si>
    <t>QINGDAO HAILI METAL</t>
  </si>
  <si>
    <t>B5ZQ085</t>
  </si>
  <si>
    <t>2612</t>
  </si>
  <si>
    <t>CNE100000YW9</t>
  </si>
  <si>
    <t>601558 CH EQUITY</t>
  </si>
  <si>
    <t>Sinovel Wind Group C</t>
  </si>
  <si>
    <t>B65CDM5</t>
  </si>
  <si>
    <t>2613</t>
  </si>
  <si>
    <t>CNE100000Z59</t>
  </si>
  <si>
    <t>002539 CH EQUITY</t>
  </si>
  <si>
    <t>Chengdu Wintrue Hold</t>
  </si>
  <si>
    <t>B650BL4</t>
  </si>
  <si>
    <t>2614</t>
  </si>
  <si>
    <t>CNE100000ZB0</t>
  </si>
  <si>
    <t>300166 CH EQUITY</t>
  </si>
  <si>
    <t>Beijing Orient Natio</t>
  </si>
  <si>
    <t>B64H1F0</t>
  </si>
  <si>
    <t>2615</t>
  </si>
  <si>
    <t>CNE100000ZD6</t>
  </si>
  <si>
    <t>300168 CH EQUITY</t>
  </si>
  <si>
    <t>Wonders Information</t>
  </si>
  <si>
    <t>B3NQMW1</t>
  </si>
  <si>
    <t>2616</t>
  </si>
  <si>
    <t>CNE100000ZL9</t>
  </si>
  <si>
    <t>601519 CH EQUITY</t>
  </si>
  <si>
    <t>Shanghai DZH Ltd</t>
  </si>
  <si>
    <t>B3XSCZ0</t>
  </si>
  <si>
    <t>2617</t>
  </si>
  <si>
    <t>CNE100000ZQ8</t>
  </si>
  <si>
    <t>300170 CH EQUITY</t>
  </si>
  <si>
    <t>Hand Enterprise Solu</t>
  </si>
  <si>
    <t>B3VN923</t>
  </si>
  <si>
    <t>2618</t>
  </si>
  <si>
    <t>CNE100000ZS4</t>
  </si>
  <si>
    <t>002544 CH EQUITY</t>
  </si>
  <si>
    <t>GCI Science &amp; Techno</t>
  </si>
  <si>
    <t>B3S2SF9</t>
  </si>
  <si>
    <t>2619</t>
  </si>
  <si>
    <t>CNE100000ZV8</t>
  </si>
  <si>
    <t>002542 CH EQUITY</t>
  </si>
  <si>
    <t>China Zhonghua Geote</t>
  </si>
  <si>
    <t>B3W0RZ2</t>
  </si>
  <si>
    <t>2620</t>
  </si>
  <si>
    <t>CNE100001005</t>
  </si>
  <si>
    <t>300176 CH EQUITY</t>
  </si>
  <si>
    <t>GUANGDONG HONGTEO AC</t>
  </si>
  <si>
    <t>B436VS7</t>
  </si>
  <si>
    <t>2621</t>
  </si>
  <si>
    <t>CNE100001047</t>
  </si>
  <si>
    <t>002547 CH EQUITY</t>
  </si>
  <si>
    <t>Suzhou Chunxing Prec</t>
  </si>
  <si>
    <t>B4XNW52</t>
  </si>
  <si>
    <t>2622</t>
  </si>
  <si>
    <t>CNE100001070</t>
  </si>
  <si>
    <t>002550 CH EQUITY</t>
  </si>
  <si>
    <t>Changzhou Qianhong B</t>
  </si>
  <si>
    <t>B52QJZ8</t>
  </si>
  <si>
    <t>2623</t>
  </si>
  <si>
    <t>CNE100001088</t>
  </si>
  <si>
    <t>300180 CH EQUITY</t>
  </si>
  <si>
    <t>Huafon Microfibre Sh</t>
  </si>
  <si>
    <t>B6008N0</t>
  </si>
  <si>
    <t>2624</t>
  </si>
  <si>
    <t>CNE1000010B7</t>
  </si>
  <si>
    <t>300182 CH EQUITY</t>
  </si>
  <si>
    <t>Beijing Jetsen Techn</t>
  </si>
  <si>
    <t>B604M18</t>
  </si>
  <si>
    <t>2625</t>
  </si>
  <si>
    <t>CNE1000010F8</t>
  </si>
  <si>
    <t>601216 CH EQUITY</t>
  </si>
  <si>
    <t>Inner Mongolia Junzh</t>
  </si>
  <si>
    <t>B4THGF6</t>
  </si>
  <si>
    <t>2626</t>
  </si>
  <si>
    <t>CNE1000010G6</t>
  </si>
  <si>
    <t>002551 CH EQUITY</t>
  </si>
  <si>
    <t>Shenzhen Glory Medic</t>
  </si>
  <si>
    <t>B3MB238</t>
  </si>
  <si>
    <t>2627</t>
  </si>
  <si>
    <t>CNE1000010M4</t>
  </si>
  <si>
    <t>601992 C1 EQUITY</t>
  </si>
  <si>
    <t>BP3R5N0</t>
  </si>
  <si>
    <t>2628</t>
  </si>
  <si>
    <t>601992 CH EQUITY</t>
  </si>
  <si>
    <t>B3NBFQ1</t>
  </si>
  <si>
    <t>2629</t>
  </si>
  <si>
    <t>CNE1000010N2</t>
  </si>
  <si>
    <t>002555 CH EQUITY</t>
  </si>
  <si>
    <t>Wuhu Sanqi Interacti</t>
  </si>
  <si>
    <t>B44DPG3</t>
  </si>
  <si>
    <t>2630</t>
  </si>
  <si>
    <t>CNE1000010Q5</t>
  </si>
  <si>
    <t>002557 CH EQUITY</t>
  </si>
  <si>
    <t>Chacha Food Co Ltd</t>
  </si>
  <si>
    <t>B40GWM1</t>
  </si>
  <si>
    <t>2631</t>
  </si>
  <si>
    <t>CNE1000010R3</t>
  </si>
  <si>
    <t>002558 CH EQUITY</t>
  </si>
  <si>
    <t>Giant Network Group</t>
  </si>
  <si>
    <t>B3TZB92</t>
  </si>
  <si>
    <t>2632</t>
  </si>
  <si>
    <t>CNE100001104</t>
  </si>
  <si>
    <t>002563 CH EQUITY</t>
  </si>
  <si>
    <t>Zhejiang Semir Garme</t>
  </si>
  <si>
    <t>B52K2H3</t>
  </si>
  <si>
    <t>2633</t>
  </si>
  <si>
    <t>CNE100001112</t>
  </si>
  <si>
    <t>601011 CH EQUITY</t>
  </si>
  <si>
    <t>Baotailong New Mater</t>
  </si>
  <si>
    <t>B45N0B2</t>
  </si>
  <si>
    <t>2634</t>
  </si>
  <si>
    <t>CNE100001120</t>
  </si>
  <si>
    <t>300188 CH EQUITY</t>
  </si>
  <si>
    <t>Xiamen Meiya Pico In</t>
  </si>
  <si>
    <t>B61RKS9</t>
  </si>
  <si>
    <t>2635</t>
  </si>
  <si>
    <t>CNE100001161</t>
  </si>
  <si>
    <t>601199 C1 EQUITY</t>
  </si>
  <si>
    <t>JIANGSU JIANGNAN WAT</t>
  </si>
  <si>
    <t>BTFRHM9</t>
  </si>
  <si>
    <t>2636</t>
  </si>
  <si>
    <t>CNE1000011B5</t>
  </si>
  <si>
    <t>002565 CH EQUITY</t>
  </si>
  <si>
    <t>Shanghai Shunho New</t>
  </si>
  <si>
    <t>B3RGXZ7</t>
  </si>
  <si>
    <t>2637</t>
  </si>
  <si>
    <t>CNE1000011H2</t>
  </si>
  <si>
    <t>601799 CH EQUITY</t>
  </si>
  <si>
    <t>Changzhou Xingyu Aut</t>
  </si>
  <si>
    <t>B3WRRF3</t>
  </si>
  <si>
    <t>2638</t>
  </si>
  <si>
    <t>CNE1000011K6</t>
  </si>
  <si>
    <t>002568 CH EQUITY</t>
  </si>
  <si>
    <t>Shanghai Bairun Inve</t>
  </si>
  <si>
    <t>B67W776</t>
  </si>
  <si>
    <t>2639</t>
  </si>
  <si>
    <t>CNE1000011Y7</t>
  </si>
  <si>
    <t>002570 CH EQUITY</t>
  </si>
  <si>
    <t>Beingmate Baby &amp; Chi</t>
  </si>
  <si>
    <t>B4ZNLC0</t>
  </si>
  <si>
    <t>2640</t>
  </si>
  <si>
    <t>CNE100001203</t>
  </si>
  <si>
    <t>002572 C2 EQUITY</t>
  </si>
  <si>
    <t>Suofeiya Home Collec</t>
  </si>
  <si>
    <t>BD5CFM8</t>
  </si>
  <si>
    <t>2641</t>
  </si>
  <si>
    <t>002572 CH EQUITY</t>
  </si>
  <si>
    <t>B4QYGC7</t>
  </si>
  <si>
    <t>2642</t>
  </si>
  <si>
    <t>CNE100001211</t>
  </si>
  <si>
    <t>300202 CH EQUITY</t>
  </si>
  <si>
    <t>JULONG CO LTD -A</t>
  </si>
  <si>
    <t>B3MMFJ8</t>
  </si>
  <si>
    <t>2643</t>
  </si>
  <si>
    <t>CNE100001229</t>
  </si>
  <si>
    <t>300203 CH EQUITY</t>
  </si>
  <si>
    <t>Focused Photonics Ha</t>
  </si>
  <si>
    <t>B5BRFK9</t>
  </si>
  <si>
    <t>2644</t>
  </si>
  <si>
    <t>CNE100001260</t>
  </si>
  <si>
    <t>300207 CH EQUITY</t>
  </si>
  <si>
    <t>Sunwoda Electronic C</t>
  </si>
  <si>
    <t>B4XB836</t>
  </si>
  <si>
    <t>2645</t>
  </si>
  <si>
    <t>CNE100001278</t>
  </si>
  <si>
    <t>002573 CH EQUITY</t>
  </si>
  <si>
    <t>Beijing SPC Environm</t>
  </si>
  <si>
    <t>B5KPMY7</t>
  </si>
  <si>
    <t>2646</t>
  </si>
  <si>
    <t>CNE100001286</t>
  </si>
  <si>
    <t>002574 CH EQUITY</t>
  </si>
  <si>
    <t>ZHEJIANG MING JEWELR</t>
  </si>
  <si>
    <t>B66NW86</t>
  </si>
  <si>
    <t>2647</t>
  </si>
  <si>
    <t>CNE1000012B3</t>
  </si>
  <si>
    <t>2607 HK EQUITY</t>
  </si>
  <si>
    <t>B4Q4CJ6</t>
  </si>
  <si>
    <t>2648</t>
  </si>
  <si>
    <t>CNE1000012J6</t>
  </si>
  <si>
    <t>002577 CH EQUITY</t>
  </si>
  <si>
    <t>Shenzhen Rapoo Techn</t>
  </si>
  <si>
    <t>B42M3G8</t>
  </si>
  <si>
    <t>2649</t>
  </si>
  <si>
    <t>CNE1000012K4</t>
  </si>
  <si>
    <t>601258 CH EQUITY</t>
  </si>
  <si>
    <t>Pang Da Automobile T</t>
  </si>
  <si>
    <t>B67ZJ91</t>
  </si>
  <si>
    <t>2650</t>
  </si>
  <si>
    <t>CNE1000012M0</t>
  </si>
  <si>
    <t>300212 CH EQUITY</t>
  </si>
  <si>
    <t>Beijing E-Hualu Info</t>
  </si>
  <si>
    <t>B4L7QL0</t>
  </si>
  <si>
    <t>2651</t>
  </si>
  <si>
    <t>CNE1000012X7</t>
  </si>
  <si>
    <t>601233 CH EQUITY</t>
  </si>
  <si>
    <t>Tongkun Group Co Ltd</t>
  </si>
  <si>
    <t>B5MK3F8</t>
  </si>
  <si>
    <t>2652</t>
  </si>
  <si>
    <t>CNE1000012Y5</t>
  </si>
  <si>
    <t>002581 CH EQUITY</t>
  </si>
  <si>
    <t>Shandong Sinobioway</t>
  </si>
  <si>
    <t>B659RD5</t>
  </si>
  <si>
    <t>2653</t>
  </si>
  <si>
    <t>CNE100001377</t>
  </si>
  <si>
    <t>300223 CH EQUITY</t>
  </si>
  <si>
    <t>Ingenic Semiconducto</t>
  </si>
  <si>
    <t>B3PY9R7</t>
  </si>
  <si>
    <t>2654</t>
  </si>
  <si>
    <t>CNE1000013B1</t>
  </si>
  <si>
    <t>002583 CH EQUITY</t>
  </si>
  <si>
    <t>Hytera Communication</t>
  </si>
  <si>
    <t>B4RMQR5</t>
  </si>
  <si>
    <t>2655</t>
  </si>
  <si>
    <t>CNE1000013C9</t>
  </si>
  <si>
    <t>601566 CH EQUITY</t>
  </si>
  <si>
    <t>Joeone Co Ltd</t>
  </si>
  <si>
    <t>2656</t>
  </si>
  <si>
    <t>CNE1000013D7</t>
  </si>
  <si>
    <t>601311 C1 EQUITY</t>
  </si>
  <si>
    <t>CAMEL GROUP CO LTD-A</t>
  </si>
  <si>
    <t>BP3R9W7</t>
  </si>
  <si>
    <t>2657</t>
  </si>
  <si>
    <t>601311 CH EQUITY</t>
  </si>
  <si>
    <t>Camel Group Co Ltd</t>
  </si>
  <si>
    <t>B3X5JR2</t>
  </si>
  <si>
    <t>2658</t>
  </si>
  <si>
    <t>CNE1000013F2</t>
  </si>
  <si>
    <t>601010 CH EQUITY</t>
  </si>
  <si>
    <t>Wenfeng Great World</t>
  </si>
  <si>
    <t>B46DN67</t>
  </si>
  <si>
    <t>2659</t>
  </si>
  <si>
    <t>CNE1000013Q9</t>
  </si>
  <si>
    <t>300226 CH EQUITY</t>
  </si>
  <si>
    <t>Shanghai Ganglian E-</t>
  </si>
  <si>
    <t>B3PYP79</t>
  </si>
  <si>
    <t>2660</t>
  </si>
  <si>
    <t>CNE1000013T3</t>
  </si>
  <si>
    <t>601208 CH EQUITY</t>
  </si>
  <si>
    <t>Sichuan EM Technology Co Ltd</t>
  </si>
  <si>
    <t>2661</t>
  </si>
  <si>
    <t>CNE1000013W7</t>
  </si>
  <si>
    <t>002588 CH EQUITY</t>
  </si>
  <si>
    <t>Stanley Agricultural</t>
  </si>
  <si>
    <t>B3Q2KZ5</t>
  </si>
  <si>
    <t>2662</t>
  </si>
  <si>
    <t>CNE1000013X5</t>
  </si>
  <si>
    <t>002589 CH EQUITY</t>
  </si>
  <si>
    <t>Realcan Pharmaceutic</t>
  </si>
  <si>
    <t>B641XD4</t>
  </si>
  <si>
    <t>2663</t>
  </si>
  <si>
    <t>CNE1000014D5</t>
  </si>
  <si>
    <t>150030 CH EQUITY</t>
  </si>
  <si>
    <t>YINHUA CSI EQUAL WT 90CLAS-A</t>
  </si>
  <si>
    <t>2664</t>
  </si>
  <si>
    <t>CNE1000014X3</t>
  </si>
  <si>
    <t>002595 CH EQUITY</t>
  </si>
  <si>
    <t>Shandong Himile Mech</t>
  </si>
  <si>
    <t>B4L76Q5</t>
  </si>
  <si>
    <t>2665</t>
  </si>
  <si>
    <t>CNE100001526</t>
  </si>
  <si>
    <t>002594 C2 EQUITY</t>
  </si>
  <si>
    <t>BD5CQ69</t>
  </si>
  <si>
    <t>2666</t>
  </si>
  <si>
    <t>002594 CH EQUITY</t>
  </si>
  <si>
    <t>B466322</t>
  </si>
  <si>
    <t>2667</t>
  </si>
  <si>
    <t>CNE100001567</t>
  </si>
  <si>
    <t>601567 C1 EQUITY</t>
  </si>
  <si>
    <t>NINGBO SANXING ELECT</t>
  </si>
  <si>
    <t>BP3RJG1</t>
  </si>
  <si>
    <t>2668</t>
  </si>
  <si>
    <t>601567 CH EQUITY</t>
  </si>
  <si>
    <t>Ningbo Sanxing Medic</t>
  </si>
  <si>
    <t>B3Q1698</t>
  </si>
  <si>
    <t>2669</t>
  </si>
  <si>
    <t>CNE1000015L5</t>
  </si>
  <si>
    <t>002600 CH EQUITY</t>
  </si>
  <si>
    <t>Lingyi iTech Guangdo</t>
  </si>
  <si>
    <t>B6SGJ82</t>
  </si>
  <si>
    <t>2670</t>
  </si>
  <si>
    <t>CNE1000015M3</t>
  </si>
  <si>
    <t>002601 CH EQUITY</t>
  </si>
  <si>
    <t>Lomon Billions Group</t>
  </si>
  <si>
    <t>B6SGJ37</t>
  </si>
  <si>
    <t>2671</t>
  </si>
  <si>
    <t>CNE1000015N1</t>
  </si>
  <si>
    <t>300244 CH EQUITY</t>
  </si>
  <si>
    <t>Dian Diagnostics Gro</t>
  </si>
  <si>
    <t>B6STPD8</t>
  </si>
  <si>
    <t>2672</t>
  </si>
  <si>
    <t>CNE1000015R2</t>
  </si>
  <si>
    <t>002602 CH EQUITY</t>
  </si>
  <si>
    <t>Zhejiang Century Hua</t>
  </si>
  <si>
    <t>B4R3NW2</t>
  </si>
  <si>
    <t>2673</t>
  </si>
  <si>
    <t>CNE1000015S0</t>
  </si>
  <si>
    <t>002603 CH EQUITY</t>
  </si>
  <si>
    <t>Shijiazhuang Yiling</t>
  </si>
  <si>
    <t>B5W0FZ2</t>
  </si>
  <si>
    <t>2674</t>
  </si>
  <si>
    <t>CNE1000015X0</t>
  </si>
  <si>
    <t>601222 CH EQUITY</t>
  </si>
  <si>
    <t>Jiangsu Linyang Ener</t>
  </si>
  <si>
    <t>B3XMS65</t>
  </si>
  <si>
    <t>2675</t>
  </si>
  <si>
    <t>CNE1000015Y8</t>
  </si>
  <si>
    <t>601901 C1 EQUITY</t>
  </si>
  <si>
    <t>Founder Securities C</t>
  </si>
  <si>
    <t>BP3R411</t>
  </si>
  <si>
    <t>2676</t>
  </si>
  <si>
    <t>601901 CH EQUITY</t>
  </si>
  <si>
    <t>B3Y2110</t>
  </si>
  <si>
    <t>2677</t>
  </si>
  <si>
    <t>CNE100001617</t>
  </si>
  <si>
    <t>300251 CH EQUITY</t>
  </si>
  <si>
    <t>Beijing Enlight Medi</t>
  </si>
  <si>
    <t>B4PF9Z5</t>
  </si>
  <si>
    <t>2678</t>
  </si>
  <si>
    <t>CNE100001641</t>
  </si>
  <si>
    <t>002607 C2 EQUITY</t>
  </si>
  <si>
    <t>Offcn Education Tech</t>
  </si>
  <si>
    <t>BHQPRN9</t>
  </si>
  <si>
    <t>2679</t>
  </si>
  <si>
    <t>002607 CH EQUITY</t>
  </si>
  <si>
    <t>B3YR784</t>
  </si>
  <si>
    <t>2680</t>
  </si>
  <si>
    <t>CNE100001658</t>
  </si>
  <si>
    <t>002608 CH EQUITY</t>
  </si>
  <si>
    <t>Jiangsu Guoxin Corp</t>
  </si>
  <si>
    <t>B65QTL8</t>
  </si>
  <si>
    <t>2681</t>
  </si>
  <si>
    <t>CNE100001666</t>
  </si>
  <si>
    <t>601636 CH EQUITY</t>
  </si>
  <si>
    <t>Zhuzhou Kibing Group</t>
  </si>
  <si>
    <t>B5KYFD4</t>
  </si>
  <si>
    <t>2682</t>
  </si>
  <si>
    <t>CNE100001682</t>
  </si>
  <si>
    <t>601886 CH EQUITY</t>
  </si>
  <si>
    <t>Jangho Group Co Ltd</t>
  </si>
  <si>
    <t>2683</t>
  </si>
  <si>
    <t>CNE100001690</t>
  </si>
  <si>
    <t>300257 CH EQUITY</t>
  </si>
  <si>
    <t>ZHEJIANG KAISHAN COM</t>
  </si>
  <si>
    <t>B4MHS02</t>
  </si>
  <si>
    <t>2684</t>
  </si>
  <si>
    <t>CNE1000016F5</t>
  </si>
  <si>
    <t>300253 CH EQUITY</t>
  </si>
  <si>
    <t>Winning Health Techn</t>
  </si>
  <si>
    <t>B43XCJ6</t>
  </si>
  <si>
    <t>2685</t>
  </si>
  <si>
    <t>CNE1000016H1</t>
  </si>
  <si>
    <t>002610 CH EQUITY</t>
  </si>
  <si>
    <t>Jiangsu Akcome Scien</t>
  </si>
  <si>
    <t>B6VD2L4</t>
  </si>
  <si>
    <t>2686</t>
  </si>
  <si>
    <t>CNE1000016M1</t>
  </si>
  <si>
    <t>002612 CH EQUITY</t>
  </si>
  <si>
    <t>Lancy Co Ltd</t>
  </si>
  <si>
    <t>2687</t>
  </si>
  <si>
    <t>CNE1000016V2</t>
  </si>
  <si>
    <t>6030 HK EQUITY</t>
  </si>
  <si>
    <t>B6SPB49</t>
  </si>
  <si>
    <t>2688</t>
  </si>
  <si>
    <t>CNE100001757</t>
  </si>
  <si>
    <t>601908 CH EQUITY</t>
  </si>
  <si>
    <t>Beijing Jingyuntong</t>
  </si>
  <si>
    <t>B6R0L78</t>
  </si>
  <si>
    <t>2689</t>
  </si>
  <si>
    <t>CNE100001781</t>
  </si>
  <si>
    <t>300267 CH EQUITY</t>
  </si>
  <si>
    <t>Hunan Er-Kang Pharma</t>
  </si>
  <si>
    <t>B4V68H7</t>
  </si>
  <si>
    <t>2690</t>
  </si>
  <si>
    <t>CNE1000017F3</t>
  </si>
  <si>
    <t>002622 CH EQUITY</t>
  </si>
  <si>
    <t>Rongyu Group Co Ltd</t>
  </si>
  <si>
    <t>B56LHT9</t>
  </si>
  <si>
    <t>2691</t>
  </si>
  <si>
    <t>CNE1000017G1</t>
  </si>
  <si>
    <t>601669 C1 EQUITY</t>
  </si>
  <si>
    <t>Power Construction C</t>
  </si>
  <si>
    <t>BP3R4M2</t>
  </si>
  <si>
    <t>2692</t>
  </si>
  <si>
    <t>601669 CH EQUITY</t>
  </si>
  <si>
    <t>B4TH690</t>
  </si>
  <si>
    <t>2693</t>
  </si>
  <si>
    <t>CNE1000017H9</t>
  </si>
  <si>
    <t>150036 CH EQUITY</t>
  </si>
  <si>
    <t>CCB DOUB PROF STRAT THEME-A</t>
  </si>
  <si>
    <t>2694</t>
  </si>
  <si>
    <t>CNE1000017M9</t>
  </si>
  <si>
    <t>150022 CH EQUITY</t>
  </si>
  <si>
    <t>SWS MU SHENZHEN ST GROWTH-A</t>
  </si>
  <si>
    <t>2695</t>
  </si>
  <si>
    <t>CNE1000017P2</t>
  </si>
  <si>
    <t>150012 CH EQUITY</t>
  </si>
  <si>
    <t>GTJA ALLI-DBL HAP CS</t>
  </si>
  <si>
    <t>B6SM4K7</t>
  </si>
  <si>
    <t>2696</t>
  </si>
  <si>
    <t>CNE1000017Y4</t>
  </si>
  <si>
    <t>150039 CH EQUITY</t>
  </si>
  <si>
    <t>LOMBARDA CHINA DINGLI BOND-A</t>
  </si>
  <si>
    <t>2697</t>
  </si>
  <si>
    <t>CNE1000018D6</t>
  </si>
  <si>
    <t>150047 CH EQUITY</t>
  </si>
  <si>
    <t>YINHUA-CONS THEME CLASS FD-A</t>
  </si>
  <si>
    <t>2698</t>
  </si>
  <si>
    <t>CNE1000018K1</t>
  </si>
  <si>
    <t>300273 CH EQUITY</t>
  </si>
  <si>
    <t>ZHUHAI HOKAI MEDICAL</t>
  </si>
  <si>
    <t>B71NSP7</t>
  </si>
  <si>
    <t>2699</t>
  </si>
  <si>
    <t>CNE1000018M7</t>
  </si>
  <si>
    <t>300274 C2 EQUITY</t>
  </si>
  <si>
    <t>Sungrow Power Supply</t>
  </si>
  <si>
    <t>BD5CGB4</t>
  </si>
  <si>
    <t>2700</t>
  </si>
  <si>
    <t>300274 CH EQUITY</t>
  </si>
  <si>
    <t>B40J509</t>
  </si>
  <si>
    <t>2701</t>
  </si>
  <si>
    <t>CNE1000018P0</t>
  </si>
  <si>
    <t>002625 CH EQUITY</t>
  </si>
  <si>
    <t>Kuang-Chi Technologi</t>
  </si>
  <si>
    <t>B4MWTT3</t>
  </si>
  <si>
    <t>2702</t>
  </si>
  <si>
    <t>CNE1000018V8</t>
  </si>
  <si>
    <t>601633 C1 EQUITY</t>
  </si>
  <si>
    <t>GREAT WALL MOTOR CO</t>
  </si>
  <si>
    <t>BP3R325</t>
  </si>
  <si>
    <t>2703</t>
  </si>
  <si>
    <t>601633 CH EQUITY</t>
  </si>
  <si>
    <t>B3WXMX4</t>
  </si>
  <si>
    <t>2704</t>
  </si>
  <si>
    <t>CNE1000018W6</t>
  </si>
  <si>
    <t>002624 CH EQUITY</t>
  </si>
  <si>
    <t>Perfect World Co Ltd</t>
  </si>
  <si>
    <t>2705</t>
  </si>
  <si>
    <t>CNE100001922</t>
  </si>
  <si>
    <t>1336 HK EQUITY</t>
  </si>
  <si>
    <t>New China Life Insur</t>
  </si>
  <si>
    <t>B5730Z1</t>
  </si>
  <si>
    <t>2706</t>
  </si>
  <si>
    <t>CNE100001955</t>
  </si>
  <si>
    <t>002631 CH EQUITY</t>
  </si>
  <si>
    <t>Der Future Science &amp;</t>
  </si>
  <si>
    <t>B5VQ1S6</t>
  </si>
  <si>
    <t>2707</t>
  </si>
  <si>
    <t>CNE1000019B8</t>
  </si>
  <si>
    <t>002635 CH EQUITY</t>
  </si>
  <si>
    <t>Suzhou Anjie Technol</t>
  </si>
  <si>
    <t>B6V9HV7</t>
  </si>
  <si>
    <t>2708</t>
  </si>
  <si>
    <t>CNE1000019C6</t>
  </si>
  <si>
    <t>002636 CH EQUITY</t>
  </si>
  <si>
    <t>Goldenmax Internatio</t>
  </si>
  <si>
    <t>B783F26</t>
  </si>
  <si>
    <t>2709</t>
  </si>
  <si>
    <t>CNE1000019F9</t>
  </si>
  <si>
    <t>002638 CH EQUITY</t>
  </si>
  <si>
    <t>Dongguan Kingsun Opt</t>
  </si>
  <si>
    <t>B783G34</t>
  </si>
  <si>
    <t>2710</t>
  </si>
  <si>
    <t>CNE1000019J1</t>
  </si>
  <si>
    <t>1296 HK EQUITY</t>
  </si>
  <si>
    <t>Guodian Technology &amp;</t>
  </si>
  <si>
    <t>B760S19</t>
  </si>
  <si>
    <t>2711</t>
  </si>
  <si>
    <t>CNE1000019K9</t>
  </si>
  <si>
    <t>6837 HK EQUITY</t>
  </si>
  <si>
    <t>B71SXC4</t>
  </si>
  <si>
    <t>2712</t>
  </si>
  <si>
    <t>CNE1000019L7</t>
  </si>
  <si>
    <t>002640 CH EQUITY</t>
  </si>
  <si>
    <t>Global Top E-Commerc</t>
  </si>
  <si>
    <t>B6X4T25</t>
  </si>
  <si>
    <t>2713</t>
  </si>
  <si>
    <t>CNE1000019P8</t>
  </si>
  <si>
    <t>601555 C1 EQUITY</t>
  </si>
  <si>
    <t>SooChow Securities C</t>
  </si>
  <si>
    <t>BP3R6Z9</t>
  </si>
  <si>
    <t>2714</t>
  </si>
  <si>
    <t>601555 CH EQUITY</t>
  </si>
  <si>
    <t>B7D5Y75</t>
  </si>
  <si>
    <t>2715</t>
  </si>
  <si>
    <t>CNE1000019Q6</t>
  </si>
  <si>
    <t>601928 CH EQUITY</t>
  </si>
  <si>
    <t>Jiangsu Phoenix Publ</t>
  </si>
  <si>
    <t>B59GJM8</t>
  </si>
  <si>
    <t>2716</t>
  </si>
  <si>
    <t>CNE1000019R4</t>
  </si>
  <si>
    <t>601100 C1 EQUITY</t>
  </si>
  <si>
    <t>Jiangsu Hengli Hydra</t>
  </si>
  <si>
    <t>BP3RFJ6</t>
  </si>
  <si>
    <t>2717</t>
  </si>
  <si>
    <t>601100 CH EQUITY</t>
  </si>
  <si>
    <t>2718</t>
  </si>
  <si>
    <t>CNE1000019S2</t>
  </si>
  <si>
    <t>002642 CH EQUITY</t>
  </si>
  <si>
    <t>United Electronics C</t>
  </si>
  <si>
    <t>B796DY2</t>
  </si>
  <si>
    <t>2719</t>
  </si>
  <si>
    <t>CNE1000019T0</t>
  </si>
  <si>
    <t>002643 CH EQUITY</t>
  </si>
  <si>
    <t>Valiant Co Ltd</t>
  </si>
  <si>
    <t>B67PHG4</t>
  </si>
  <si>
    <t>2720</t>
  </si>
  <si>
    <t>CNE1000019X2</t>
  </si>
  <si>
    <t>002646 CH EQUITY</t>
  </si>
  <si>
    <t>Qinghai Huzhu Barley Wine Co Ltd</t>
  </si>
  <si>
    <t>2721</t>
  </si>
  <si>
    <t>CNE1000019Y0</t>
  </si>
  <si>
    <t>601336 C1 EQUITY</t>
  </si>
  <si>
    <t>BP3R3F8</t>
  </si>
  <si>
    <t>2722</t>
  </si>
  <si>
    <t>601336 CH EQUITY</t>
  </si>
  <si>
    <t>B75FVJ4</t>
  </si>
  <si>
    <t>2723</t>
  </si>
  <si>
    <t>CNE100001B07</t>
  </si>
  <si>
    <t>002648 CH EQUITY</t>
  </si>
  <si>
    <t>Zhejiang Satellite P</t>
  </si>
  <si>
    <t>B6585B6</t>
  </si>
  <si>
    <t>2724</t>
  </si>
  <si>
    <t>CNE100001BC7</t>
  </si>
  <si>
    <t>002653 CH EQUITY</t>
  </si>
  <si>
    <t>Haisco Pharmaceutica</t>
  </si>
  <si>
    <t>B5V7SQ6</t>
  </si>
  <si>
    <t>2725</t>
  </si>
  <si>
    <t>CNE100001BX3</t>
  </si>
  <si>
    <t>300291 CH EQUITY</t>
  </si>
  <si>
    <t>BEIJING HUALUBAINA F</t>
  </si>
  <si>
    <t>B7KGX30</t>
  </si>
  <si>
    <t>2726</t>
  </si>
  <si>
    <t>CNE100001BY1</t>
  </si>
  <si>
    <t>601929 CH EQUITY</t>
  </si>
  <si>
    <t>Jishi Media Co Ltd</t>
  </si>
  <si>
    <t>B668KK9</t>
  </si>
  <si>
    <t>2727</t>
  </si>
  <si>
    <t>CNE100001BZ8</t>
  </si>
  <si>
    <t>601231 CH EQUITY</t>
  </si>
  <si>
    <t>Universal Scientific</t>
  </si>
  <si>
    <t>B42PTL4</t>
  </si>
  <si>
    <t>2728</t>
  </si>
  <si>
    <t>CNE100001C06</t>
  </si>
  <si>
    <t>601515 CH EQUITY</t>
  </si>
  <si>
    <t>Shantou Dongfeng Printing Co Ltd</t>
  </si>
  <si>
    <t>2729</t>
  </si>
  <si>
    <t>CNE100001C71</t>
  </si>
  <si>
    <t>002657 CH EQUITY</t>
  </si>
  <si>
    <t>Sinodata Co Ltd</t>
  </si>
  <si>
    <t>B6S7CR5</t>
  </si>
  <si>
    <t>2730</t>
  </si>
  <si>
    <t>CNE100001CB7</t>
  </si>
  <si>
    <t>300296 CH EQUITY</t>
  </si>
  <si>
    <t>Leyard Optoelectroni</t>
  </si>
  <si>
    <t>B71R6P5</t>
  </si>
  <si>
    <t>2731</t>
  </si>
  <si>
    <t>CNE100001CG6</t>
  </si>
  <si>
    <t>002663 CH EQUITY</t>
  </si>
  <si>
    <t>Pubang Landscape Arc</t>
  </si>
  <si>
    <t>B6YWZ75</t>
  </si>
  <si>
    <t>2732</t>
  </si>
  <si>
    <t>CNE100001CJ0</t>
  </si>
  <si>
    <t>300298 CH EQUITY</t>
  </si>
  <si>
    <t>SINOCARE INC</t>
  </si>
  <si>
    <t>B66ML53</t>
  </si>
  <si>
    <t>2733</t>
  </si>
  <si>
    <t>CNE100001CM4</t>
  </si>
  <si>
    <t>300303 CH EQUITY</t>
  </si>
  <si>
    <t>SHENZHEN JUFEI OPTOE</t>
  </si>
  <si>
    <t>B7L3Y59</t>
  </si>
  <si>
    <t>2734</t>
  </si>
  <si>
    <t>CNE100001CN2</t>
  </si>
  <si>
    <t>002665 CH EQUITY</t>
  </si>
  <si>
    <t>Beijing Shouhang Res</t>
  </si>
  <si>
    <t>B6TQBB8</t>
  </si>
  <si>
    <t>2735</t>
  </si>
  <si>
    <t>CNE100001CY9</t>
  </si>
  <si>
    <t>300308 CH EQUITY</t>
  </si>
  <si>
    <t>Zhongji Innolight Co</t>
  </si>
  <si>
    <t>B7GJP71</t>
  </si>
  <si>
    <t>2736</t>
  </si>
  <si>
    <t>CNE100001D21</t>
  </si>
  <si>
    <t>002670 CH EQUITY</t>
  </si>
  <si>
    <t>Guosheng Financial H</t>
  </si>
  <si>
    <t>B7ZWP71</t>
  </si>
  <si>
    <t>2737</t>
  </si>
  <si>
    <t>CNE100001D39</t>
  </si>
  <si>
    <t>601388 CH EQUITY</t>
  </si>
  <si>
    <t>Yechiu Metal Recycling China Ltd</t>
  </si>
  <si>
    <t>2738</t>
  </si>
  <si>
    <t>CNE100001D88</t>
  </si>
  <si>
    <t>002672 CH EQUITY</t>
  </si>
  <si>
    <t>B7H22Q7</t>
  </si>
  <si>
    <t>2739</t>
  </si>
  <si>
    <t>CNE100001D96</t>
  </si>
  <si>
    <t>002673 C2 EQUITY</t>
  </si>
  <si>
    <t>Western Securities C</t>
  </si>
  <si>
    <t>BD5CP73</t>
  </si>
  <si>
    <t>2740</t>
  </si>
  <si>
    <t>002673 CH EQUITY</t>
  </si>
  <si>
    <t>B819M05</t>
  </si>
  <si>
    <t>2741</t>
  </si>
  <si>
    <t>CNE100001DH2</t>
  </si>
  <si>
    <t>300315 CH EQUITY</t>
  </si>
  <si>
    <t>Ourpalm Co Ltd</t>
  </si>
  <si>
    <t>B84Y5D1</t>
  </si>
  <si>
    <t>2742</t>
  </si>
  <si>
    <t>CNE100001DJ8</t>
  </si>
  <si>
    <t>300316 CH EQUITY</t>
  </si>
  <si>
    <t>Zhejiang Jingsheng M</t>
  </si>
  <si>
    <t>B84Y5F3</t>
  </si>
  <si>
    <t>2743</t>
  </si>
  <si>
    <t>CNE100001DN0</t>
  </si>
  <si>
    <t>510300 CH EQUITY</t>
  </si>
  <si>
    <t>Huatai-Pinebridge CS</t>
  </si>
  <si>
    <t>B7TZ4K2</t>
  </si>
  <si>
    <t>2744</t>
  </si>
  <si>
    <t>CNE100001DR1</t>
  </si>
  <si>
    <t>002677 CH EQUITY</t>
  </si>
  <si>
    <t>Zhejiang Meida Indus</t>
  </si>
  <si>
    <t>B3M1BQ4</t>
  </si>
  <si>
    <t>2745</t>
  </si>
  <si>
    <t>CNE100001DS9</t>
  </si>
  <si>
    <t>002678 CH EQUITY</t>
  </si>
  <si>
    <t>Guangzhou Pearl River Piano Group Co Ltd</t>
  </si>
  <si>
    <t>2746</t>
  </si>
  <si>
    <t>CNE100001DY7</t>
  </si>
  <si>
    <t>002680 CH EQUITY</t>
  </si>
  <si>
    <t>Changsheng Bio-techn</t>
  </si>
  <si>
    <t>B7ZZ967</t>
  </si>
  <si>
    <t>2747</t>
  </si>
  <si>
    <t>CNE100001DZ4</t>
  </si>
  <si>
    <t>002681 CH EQUITY</t>
  </si>
  <si>
    <t>Shenzhen Fenda Techn</t>
  </si>
  <si>
    <t>B8F1CQ3</t>
  </si>
  <si>
    <t>2748</t>
  </si>
  <si>
    <t>CNE100001F37</t>
  </si>
  <si>
    <t>002683 CH EQUITY</t>
  </si>
  <si>
    <t>Guangdong Hongda Bla</t>
  </si>
  <si>
    <t>B8DDJ15</t>
  </si>
  <si>
    <t>2749</t>
  </si>
  <si>
    <t>CNE100001F60</t>
  </si>
  <si>
    <t>816 HK EQUITY</t>
  </si>
  <si>
    <t>Huadian Fuxin Energy</t>
  </si>
  <si>
    <t>B8L1BL5</t>
  </si>
  <si>
    <t>2750</t>
  </si>
  <si>
    <t>CNE100001F94</t>
  </si>
  <si>
    <t>300284 CH EQUITY</t>
  </si>
  <si>
    <t>JIANGSU TRANSPORTATI</t>
  </si>
  <si>
    <t>B41CBF4</t>
  </si>
  <si>
    <t>2751</t>
  </si>
  <si>
    <t>CNE100001FB0</t>
  </si>
  <si>
    <t>300285 CH EQUITY</t>
  </si>
  <si>
    <t>Shandong Sinocera Fu</t>
  </si>
  <si>
    <t>B57TR81</t>
  </si>
  <si>
    <t>2752</t>
  </si>
  <si>
    <t>CNE100001FF1</t>
  </si>
  <si>
    <t>300294 CH EQUITY</t>
  </si>
  <si>
    <t>Boya Bio-pharmaceuti</t>
  </si>
  <si>
    <t>B6Y0TB1</t>
  </si>
  <si>
    <t>2753</t>
  </si>
  <si>
    <t>CNE100001FJ3</t>
  </si>
  <si>
    <t>002658 CH EQUITY</t>
  </si>
  <si>
    <t>Beijing SDL Technolo</t>
  </si>
  <si>
    <t>B7NM711</t>
  </si>
  <si>
    <t>2754</t>
  </si>
  <si>
    <t>CNE100001FL9</t>
  </si>
  <si>
    <t>002662 CH EQUITY</t>
  </si>
  <si>
    <t>Beijing WKW Automotive Parts Co Ltd</t>
  </si>
  <si>
    <t>2755</t>
  </si>
  <si>
    <t>CNE100001FM7</t>
  </si>
  <si>
    <t>601965 CH EQUITY</t>
  </si>
  <si>
    <t>China Automotive Engineering Research In</t>
  </si>
  <si>
    <t>2756</t>
  </si>
  <si>
    <t>CNE100001FN5</t>
  </si>
  <si>
    <t>601800 C1 EQUITY</t>
  </si>
  <si>
    <t>BP3R3C5</t>
  </si>
  <si>
    <t>2757</t>
  </si>
  <si>
    <t>601800 CH EQUITY</t>
  </si>
  <si>
    <t>B6Y7DS7</t>
  </si>
  <si>
    <t>2758</t>
  </si>
  <si>
    <t>CNE100001FP0</t>
  </si>
  <si>
    <t>603000 C1 EQUITY</t>
  </si>
  <si>
    <t>PEOPLE.CN CO LTD-A</t>
  </si>
  <si>
    <t>BP3R5M9</t>
  </si>
  <si>
    <t>2759</t>
  </si>
  <si>
    <t>603000 CH EQUITY</t>
  </si>
  <si>
    <t>People.cn Co Ltd</t>
  </si>
  <si>
    <t>B7GX3Z7</t>
  </si>
  <si>
    <t>2760</t>
  </si>
  <si>
    <t>CNE100001FR6</t>
  </si>
  <si>
    <t>601012 C1 EQUITY</t>
  </si>
  <si>
    <t>LONGi Green Energy T</t>
  </si>
  <si>
    <t>BRTL411</t>
  </si>
  <si>
    <t>2761</t>
  </si>
  <si>
    <t>601012 CH EQUITY</t>
  </si>
  <si>
    <t>B759P50</t>
  </si>
  <si>
    <t>2762</t>
  </si>
  <si>
    <t>CNE100001FX4</t>
  </si>
  <si>
    <t>159919 CH EQUITY</t>
  </si>
  <si>
    <t>Harvest CSI 300 Inde</t>
  </si>
  <si>
    <t>B4RLJ84</t>
  </si>
  <si>
    <t>2763</t>
  </si>
  <si>
    <t>CNE100001FY2</t>
  </si>
  <si>
    <t>150083 CH EQUITY</t>
  </si>
  <si>
    <t>GUANGFA SZSE 100 INDEX FD-A</t>
  </si>
  <si>
    <t>2764</t>
  </si>
  <si>
    <t>CNE100001G10</t>
  </si>
  <si>
    <t>150085 CH EQUITY</t>
  </si>
  <si>
    <t>SWS MU S/M ENTERP PR INX-A</t>
  </si>
  <si>
    <t>2765</t>
  </si>
  <si>
    <t>CNE100001GF9</t>
  </si>
  <si>
    <t>150073 CH EQUITY</t>
  </si>
  <si>
    <t>LION CSI INNOVATIVE GROW-A</t>
  </si>
  <si>
    <t>2766</t>
  </si>
  <si>
    <t>CNE100001GW4</t>
  </si>
  <si>
    <t>159915 CH EQUITY</t>
  </si>
  <si>
    <t>E-FUND CHINEXT PRICE</t>
  </si>
  <si>
    <t>B7FQQ03</t>
  </si>
  <si>
    <t>2767</t>
  </si>
  <si>
    <t>CNE100001HH3</t>
  </si>
  <si>
    <t>300336 CH EQUITY</t>
  </si>
  <si>
    <t>SHANGHAI NEW CULTURE</t>
  </si>
  <si>
    <t>B8GG5M4</t>
  </si>
  <si>
    <t>2768</t>
  </si>
  <si>
    <t>CNE100001HN1</t>
  </si>
  <si>
    <t>150053 CH EQUITY</t>
  </si>
  <si>
    <t>MANULIFE TEDA CSI SC 500-A</t>
  </si>
  <si>
    <t>2769</t>
  </si>
  <si>
    <t>CNE100001HR2</t>
  </si>
  <si>
    <t>150064 CH EQUITY</t>
  </si>
  <si>
    <t>CHANGSHENG CSI MIDCAP 200-A</t>
  </si>
  <si>
    <t>2770</t>
  </si>
  <si>
    <t>CNE100001HW2</t>
  </si>
  <si>
    <t>150032 CH EQUITY</t>
  </si>
  <si>
    <t>HARVEST DUOLI CLASS BOND-A</t>
  </si>
  <si>
    <t>2771</t>
  </si>
  <si>
    <t>CNE100001J74</t>
  </si>
  <si>
    <t>150066 CH EQUITY</t>
  </si>
  <si>
    <t>GUOTAI CREDIT HUILI BD FD-A</t>
  </si>
  <si>
    <t>2772</t>
  </si>
  <si>
    <t>CNE100001JB2</t>
  </si>
  <si>
    <t>150059 CH EQUITY</t>
  </si>
  <si>
    <t>YINHUA CSI ML NA RE INDEX-A</t>
  </si>
  <si>
    <t>2773</t>
  </si>
  <si>
    <t>CNE100001JD8</t>
  </si>
  <si>
    <t>150051 CH EQUITY</t>
  </si>
  <si>
    <t>CITIC PRU CSI 300 INDEX FD-A</t>
  </si>
  <si>
    <t>2774</t>
  </si>
  <si>
    <t>CNE100001JM9</t>
  </si>
  <si>
    <t>603077 CH EQUITY</t>
  </si>
  <si>
    <t>Sichuan Hebang Biote</t>
  </si>
  <si>
    <t>B7JMDD9</t>
  </si>
  <si>
    <t>2775</t>
  </si>
  <si>
    <t>CNE100001JP2</t>
  </si>
  <si>
    <t>603766 CH EQUITY</t>
  </si>
  <si>
    <t>Loncin Motor Co Ltd</t>
  </si>
  <si>
    <t>B802517</t>
  </si>
  <si>
    <t>2776</t>
  </si>
  <si>
    <t>CNE100001JQ0</t>
  </si>
  <si>
    <t>603008 CH EQUITY</t>
  </si>
  <si>
    <t>Xilinmen Furniture C</t>
  </si>
  <si>
    <t>B72YZH0</t>
  </si>
  <si>
    <t>2777</t>
  </si>
  <si>
    <t>CNE100001JZ1</t>
  </si>
  <si>
    <t>002690 CH EQUITY</t>
  </si>
  <si>
    <t>Hefei Meiya Optoelec</t>
  </si>
  <si>
    <t>B8DGGB3</t>
  </si>
  <si>
    <t>2778</t>
  </si>
  <si>
    <t>CNE100001KV8</t>
  </si>
  <si>
    <t>300347 C2 EQUITY</t>
  </si>
  <si>
    <t>Hangzhou Tigermed Co</t>
  </si>
  <si>
    <t>BD5CCK5</t>
  </si>
  <si>
    <t>2779</t>
  </si>
  <si>
    <t>300347 CH EQUITY</t>
  </si>
  <si>
    <t>B7NM8L8</t>
  </si>
  <si>
    <t>2780</t>
  </si>
  <si>
    <t>CNE100001L54</t>
  </si>
  <si>
    <t>150104 CH EQUITY</t>
  </si>
  <si>
    <t>HUAAN CSI 300 INDEX FUND-A</t>
  </si>
  <si>
    <t>2781</t>
  </si>
  <si>
    <t>CNE100001LK9</t>
  </si>
  <si>
    <t>150076 CH EQUITY</t>
  </si>
  <si>
    <t>ZHESHANG CSI 300 IN CLA-A</t>
  </si>
  <si>
    <t>2782</t>
  </si>
  <si>
    <t>CNE100001LQ6</t>
  </si>
  <si>
    <t>150096 CH EQUITY</t>
  </si>
  <si>
    <t>CHINA MERCHANTS CSI COM EQ-A</t>
  </si>
  <si>
    <t>2783</t>
  </si>
  <si>
    <t>CNE100001LZ7</t>
  </si>
  <si>
    <t>603366 CH EQUITY</t>
  </si>
  <si>
    <t>Jiangsu Sunrain Solar Energy Co Ltd</t>
  </si>
  <si>
    <t>2784</t>
  </si>
  <si>
    <t>CNE100001M12</t>
  </si>
  <si>
    <t>603001 CH EQUITY</t>
  </si>
  <si>
    <t>Zhejiang Aokang Shoes Co Ltd</t>
  </si>
  <si>
    <t>2785</t>
  </si>
  <si>
    <t>CNE100001M61</t>
  </si>
  <si>
    <t>002701 CH EQUITY</t>
  </si>
  <si>
    <t>ORG Technology Co Lt</t>
  </si>
  <si>
    <t>B767T51</t>
  </si>
  <si>
    <t>2786</t>
  </si>
  <si>
    <t>CNE100001M79</t>
  </si>
  <si>
    <t>2196 HK EQUITY</t>
  </si>
  <si>
    <t>B8XBQ96</t>
  </si>
  <si>
    <t>2787</t>
  </si>
  <si>
    <t>CNE100001MD2</t>
  </si>
  <si>
    <t>150057 CH EQUITY</t>
  </si>
  <si>
    <t>GREAT WALL JZ SSE MS 300 P-S</t>
  </si>
  <si>
    <t>2788</t>
  </si>
  <si>
    <t>CNE100001MG5</t>
  </si>
  <si>
    <t>510900 CH EQUITY</t>
  </si>
  <si>
    <t>E Fund Hang Seng Chi</t>
  </si>
  <si>
    <t>B8P54P8</t>
  </si>
  <si>
    <t>2789</t>
  </si>
  <si>
    <t>CNE100001MK7</t>
  </si>
  <si>
    <t>1339 HK EQUITY</t>
  </si>
  <si>
    <t>People's Insurance C</t>
  </si>
  <si>
    <t>B8RZJZ1</t>
  </si>
  <si>
    <t>2790</t>
  </si>
  <si>
    <t>CNE100001ML5</t>
  </si>
  <si>
    <t>150112 CH EQUITY</t>
  </si>
  <si>
    <t>ICBC CS RUIZHI SZSE 100 ID-A</t>
  </si>
  <si>
    <t>2791</t>
  </si>
  <si>
    <t>CNE100001MN1</t>
  </si>
  <si>
    <t>150092 CH EQUITY</t>
  </si>
  <si>
    <t>LORD ABBETT SZSE 300 INDEX-A</t>
  </si>
  <si>
    <t>2792</t>
  </si>
  <si>
    <t>CNE100001MT8</t>
  </si>
  <si>
    <t>150090 CH EQUITY</t>
  </si>
  <si>
    <t>WANJIA CSI INN GW ENT INX-A</t>
  </si>
  <si>
    <t>2793</t>
  </si>
  <si>
    <t>CNE100001MZ5</t>
  </si>
  <si>
    <t>150108 CH EQUITY</t>
  </si>
  <si>
    <t>CHANGSHENG TONG HUI SI100-A</t>
  </si>
  <si>
    <t>2794</t>
  </si>
  <si>
    <t>CNE100001N52</t>
  </si>
  <si>
    <t>150049 CH EQUITY</t>
  </si>
  <si>
    <t>CH STHRN EMRG CONS GRWTH-A</t>
  </si>
  <si>
    <t>2795</t>
  </si>
  <si>
    <t>CNE100001NB4</t>
  </si>
  <si>
    <t>150094 CH EQUITY</t>
  </si>
  <si>
    <t>TAIXIN CSI RAFI 400 INDEX-A</t>
  </si>
  <si>
    <t>2796</t>
  </si>
  <si>
    <t>CNE100001ND0</t>
  </si>
  <si>
    <t>150100 CH EQUITY</t>
  </si>
  <si>
    <t>PENGHUA CSI A SH RESOURCE-A</t>
  </si>
  <si>
    <t>2797</t>
  </si>
  <si>
    <t>CNE100001NL3</t>
  </si>
  <si>
    <t>150106 CH EQUITY</t>
  </si>
  <si>
    <t>E FUND SZSE SMALL MID ENTE-A</t>
  </si>
  <si>
    <t>2798</t>
  </si>
  <si>
    <t>CNE100001NN9</t>
  </si>
  <si>
    <t>2039 HK EQUITY</t>
  </si>
  <si>
    <t>CHINA INTERNATIONAL</t>
  </si>
  <si>
    <t>B87RSJ4</t>
  </si>
  <si>
    <t>2799</t>
  </si>
  <si>
    <t>CNE100001NP4</t>
  </si>
  <si>
    <t>1829 HK EQUITY</t>
  </si>
  <si>
    <t>China Machinery Engi</t>
  </si>
  <si>
    <t>B94VG58</t>
  </si>
  <si>
    <t>2800</t>
  </si>
  <si>
    <t>CNE100001NQ2</t>
  </si>
  <si>
    <t>601238 CH EQUITY</t>
  </si>
  <si>
    <t>B7TC005</t>
  </si>
  <si>
    <t>2801</t>
  </si>
  <si>
    <t>CNE100001NR0</t>
  </si>
  <si>
    <t>603993 C1 EQUITY</t>
  </si>
  <si>
    <t>BP3R574</t>
  </si>
  <si>
    <t>2802</t>
  </si>
  <si>
    <t>603993 CH EQUITY</t>
  </si>
  <si>
    <t>B8P39Z7</t>
  </si>
  <si>
    <t>2803</t>
  </si>
  <si>
    <t>CNE100001NT6</t>
  </si>
  <si>
    <t>6881 HK EQUITY</t>
  </si>
  <si>
    <t>China Galaxy Securit</t>
  </si>
  <si>
    <t>B92NYF2</t>
  </si>
  <si>
    <t>2804</t>
  </si>
  <si>
    <t>CNE100001NV2</t>
  </si>
  <si>
    <t>2386 HK EQUITY</t>
  </si>
  <si>
    <t>Sinopec Engineering</t>
  </si>
  <si>
    <t>B92NYC9</t>
  </si>
  <si>
    <t>2805</t>
  </si>
  <si>
    <t>CNE100001NY6</t>
  </si>
  <si>
    <t>002698 CH EQUITY</t>
  </si>
  <si>
    <t>Harbin Boshi Automat</t>
  </si>
  <si>
    <t>B8HW6S4</t>
  </si>
  <si>
    <t>2806</t>
  </si>
  <si>
    <t>CNE100001P27</t>
  </si>
  <si>
    <t>002697 CH EQUITY</t>
  </si>
  <si>
    <t>Chengdu Honggi Chain</t>
  </si>
  <si>
    <t>B83BG41</t>
  </si>
  <si>
    <t>2807</t>
  </si>
  <si>
    <t>CNE100001PL8</t>
  </si>
  <si>
    <t>150117 CH EQUITY</t>
  </si>
  <si>
    <t>GUOTAI GZ REAL ESTATE IN - A</t>
  </si>
  <si>
    <t>2808</t>
  </si>
  <si>
    <t>CNE100001Q00</t>
  </si>
  <si>
    <t>150123 CH EQUITY</t>
  </si>
  <si>
    <t>CCB Principal CCTV 5</t>
  </si>
  <si>
    <t>B8J2YT9</t>
  </si>
  <si>
    <t>2809</t>
  </si>
  <si>
    <t>CNE100001Q26</t>
  </si>
  <si>
    <t>CCBCC50 CH EQUITY</t>
  </si>
  <si>
    <t>2810</t>
  </si>
  <si>
    <t>CNE100001QG6</t>
  </si>
  <si>
    <t>150143 CH EQUITY</t>
  </si>
  <si>
    <t>YINHUA CSI CONV BD ID CLS-A</t>
  </si>
  <si>
    <t>2811</t>
  </si>
  <si>
    <t>CNE100001QQ5</t>
  </si>
  <si>
    <t>000333 C2 EQUITY</t>
  </si>
  <si>
    <t>Midea Group Co Ltd</t>
  </si>
  <si>
    <t>BD5CPP1</t>
  </si>
  <si>
    <t>2812</t>
  </si>
  <si>
    <t>000333 CH EQUITY</t>
  </si>
  <si>
    <t>BDVHRJ8</t>
  </si>
  <si>
    <t>2813</t>
  </si>
  <si>
    <t>CNE100001QS1</t>
  </si>
  <si>
    <t>1359 HK EQUITY</t>
  </si>
  <si>
    <t>China Cinda Asset Ma</t>
  </si>
  <si>
    <t>BGY6SV2</t>
  </si>
  <si>
    <t>2814</t>
  </si>
  <si>
    <t>CNE100001QV5</t>
  </si>
  <si>
    <t>1513 HK EQUITY</t>
  </si>
  <si>
    <t>BJ34614</t>
  </si>
  <si>
    <t>2815</t>
  </si>
  <si>
    <t>CNE100001QW3</t>
  </si>
  <si>
    <t>6818 HK EQUITY</t>
  </si>
  <si>
    <t>B5NRRJ0</t>
  </si>
  <si>
    <t>2816</t>
  </si>
  <si>
    <t>CNE100001R58</t>
  </si>
  <si>
    <t>300357 CH EQUITY</t>
  </si>
  <si>
    <t>Zhejiang Wolwo Bio-P</t>
  </si>
  <si>
    <t>BHQT1H3</t>
  </si>
  <si>
    <t>2817</t>
  </si>
  <si>
    <t>CNE100001R82</t>
  </si>
  <si>
    <t>002705 CH EQUITY</t>
  </si>
  <si>
    <t>Guangdong Xinbao Electrical Appliances H</t>
  </si>
  <si>
    <t>2818</t>
  </si>
  <si>
    <t>CNE100001R90</t>
  </si>
  <si>
    <t>300373 CH EQUITY</t>
  </si>
  <si>
    <t>Yangzhou Yangjie Ele</t>
  </si>
  <si>
    <t>BHZ3YQ6</t>
  </si>
  <si>
    <t>2819</t>
  </si>
  <si>
    <t>CNE100001RG4</t>
  </si>
  <si>
    <t>002709 CH EQUITY</t>
  </si>
  <si>
    <t>Guangzhou Tinci Mate</t>
  </si>
  <si>
    <t>BHY32T6</t>
  </si>
  <si>
    <t>2820</t>
  </si>
  <si>
    <t>CNE100001RH2</t>
  </si>
  <si>
    <t>002707 CH EQUITY</t>
  </si>
  <si>
    <t>UTour Group Co Ltd</t>
  </si>
  <si>
    <t>BHWQM31</t>
  </si>
  <si>
    <t>2821</t>
  </si>
  <si>
    <t>CNE100001RL4</t>
  </si>
  <si>
    <t>300379 CH EQUITY</t>
  </si>
  <si>
    <t>BEIJING TONGTECH CO</t>
  </si>
  <si>
    <t>BJ0JR64</t>
  </si>
  <si>
    <t>2822</t>
  </si>
  <si>
    <t>CNE100001RQ3</t>
  </si>
  <si>
    <t>002714 CH EQUITY</t>
  </si>
  <si>
    <t>Muyuan Foodstuff Co</t>
  </si>
  <si>
    <t>BJ0JR20</t>
  </si>
  <si>
    <t>2823</t>
  </si>
  <si>
    <t>CNE100001RY7</t>
  </si>
  <si>
    <t>002721 CH EQUITY</t>
  </si>
  <si>
    <t>Beijing Kingee Cultu</t>
  </si>
  <si>
    <t>BJ0H6D8</t>
  </si>
  <si>
    <t>2824</t>
  </si>
  <si>
    <t>CNE100001S16</t>
  </si>
  <si>
    <t>300383 CH EQUITY</t>
  </si>
  <si>
    <t>Beijing Sinnet Techn</t>
  </si>
  <si>
    <t>BJ0RTH3</t>
  </si>
  <si>
    <t>2825</t>
  </si>
  <si>
    <t>CNE100001S57</t>
  </si>
  <si>
    <t>300363 CH EQUITY</t>
  </si>
  <si>
    <t>Porton Pharma Soluti</t>
  </si>
  <si>
    <t>BHY32Z2</t>
  </si>
  <si>
    <t>2826</t>
  </si>
  <si>
    <t>CNE100001SJ6</t>
  </si>
  <si>
    <t>603699 CH EQUITY</t>
  </si>
  <si>
    <t>NEWAY VALVE SUZHOU C</t>
  </si>
  <si>
    <t>BHQHVM2</t>
  </si>
  <si>
    <t>2827</t>
  </si>
  <si>
    <t>CNE100001SK4</t>
  </si>
  <si>
    <t>603555 CH EQUITY</t>
  </si>
  <si>
    <t>Guirenniao Co Ltd</t>
  </si>
  <si>
    <t>2828</t>
  </si>
  <si>
    <t>CNE100001SL2</t>
  </si>
  <si>
    <t>603288 C1 EQUITY</t>
  </si>
  <si>
    <t>Foshan Haitian Flavo</t>
  </si>
  <si>
    <t>BTFRHX0</t>
  </si>
  <si>
    <t>2829</t>
  </si>
  <si>
    <t>603288 CH EQUITY</t>
  </si>
  <si>
    <t>BJ3KJC4</t>
  </si>
  <si>
    <t>2830</t>
  </si>
  <si>
    <t>CNE100001SM0</t>
  </si>
  <si>
    <t>603005 CH EQUITY</t>
  </si>
  <si>
    <t>China Wafer Level CS</t>
  </si>
  <si>
    <t>BJ0FZD5</t>
  </si>
  <si>
    <t>2831</t>
  </si>
  <si>
    <t>CNE100001SP3</t>
  </si>
  <si>
    <t>600023 C1 EQUITY</t>
  </si>
  <si>
    <t>Zhejiang Zheneng Ele</t>
  </si>
  <si>
    <t>BS7K3K9</t>
  </si>
  <si>
    <t>2832</t>
  </si>
  <si>
    <t>600023 CH EQUITY</t>
  </si>
  <si>
    <t>BHB9338</t>
  </si>
  <si>
    <t>2833</t>
  </si>
  <si>
    <t>CNE100001SR9</t>
  </si>
  <si>
    <t>2202 HK EQUITY</t>
  </si>
  <si>
    <t>BN320P8</t>
  </si>
  <si>
    <t>2834</t>
  </si>
  <si>
    <t>CNE100001SW9</t>
  </si>
  <si>
    <t>510260 CH EQUITY</t>
  </si>
  <si>
    <t>LION SSE EMERGING IN</t>
  </si>
  <si>
    <t>B43G4Y4</t>
  </si>
  <si>
    <t>2835</t>
  </si>
  <si>
    <t>CNE100001SX7</t>
  </si>
  <si>
    <t>601608 CH EQUITY</t>
  </si>
  <si>
    <t>CITIC Heavy Industri</t>
  </si>
  <si>
    <t>B4JQJR6</t>
  </si>
  <si>
    <t>2836</t>
  </si>
  <si>
    <t>CNE100001T15</t>
  </si>
  <si>
    <t>601016 CH EQUITY</t>
  </si>
  <si>
    <t>CECEP Wind-Power Cor</t>
  </si>
  <si>
    <t>BQ4FGX7</t>
  </si>
  <si>
    <t>2837</t>
  </si>
  <si>
    <t>CNE100001T31</t>
  </si>
  <si>
    <t>603169 CH EQUITY</t>
  </si>
  <si>
    <t>Lanzhou LS Heavy Equ</t>
  </si>
  <si>
    <t>BQYZ0T1</t>
  </si>
  <si>
    <t>2838</t>
  </si>
  <si>
    <t>CNE100001T49</t>
  </si>
  <si>
    <t>603111 CH EQUITY</t>
  </si>
  <si>
    <t>Nanjing Kangni Mecha</t>
  </si>
  <si>
    <t>BP82B65</t>
  </si>
  <si>
    <t>2839</t>
  </si>
  <si>
    <t>CNE100001T64</t>
  </si>
  <si>
    <t>601225 C1 EQUITY</t>
  </si>
  <si>
    <t>Shaanxi Coal Industr</t>
  </si>
  <si>
    <t>BS7K5P8</t>
  </si>
  <si>
    <t>2840</t>
  </si>
  <si>
    <t>601225 CH EQUITY</t>
  </si>
  <si>
    <t>BJ3WDM8</t>
  </si>
  <si>
    <t>2841</t>
  </si>
  <si>
    <t>CNE100001T80</t>
  </si>
  <si>
    <t>1816 HK EQUITY</t>
  </si>
  <si>
    <t>CGN Power Co Ltd</t>
  </si>
  <si>
    <t>BSBMM04</t>
  </si>
  <si>
    <t>2842</t>
  </si>
  <si>
    <t>CNE100001TC9</t>
  </si>
  <si>
    <t>603328 CH EQUITY</t>
  </si>
  <si>
    <t>Guangdong Ellington Electronics Technolo</t>
  </si>
  <si>
    <t>2843</t>
  </si>
  <si>
    <t>CNE100001TH8</t>
  </si>
  <si>
    <t>603369 CH EQUITY</t>
  </si>
  <si>
    <t>Jiangsu King's Luck</t>
  </si>
  <si>
    <t>BNB2PN3</t>
  </si>
  <si>
    <t>2844</t>
  </si>
  <si>
    <t>CNE100001TJ4</t>
  </si>
  <si>
    <t>1958 HK EQUITY</t>
  </si>
  <si>
    <t>BAIC Motor Corp Ltd</t>
  </si>
  <si>
    <t>BTF8BT7</t>
  </si>
  <si>
    <t>2845</t>
  </si>
  <si>
    <t>CNE100001TM8</t>
  </si>
  <si>
    <t>150207 CH EQUITY</t>
  </si>
  <si>
    <t>CN-M CSI 300 REAL ESTATE W-A</t>
  </si>
  <si>
    <t>2846</t>
  </si>
  <si>
    <t>CNE100001TN6</t>
  </si>
  <si>
    <t>150205 CH EQUITY</t>
  </si>
  <si>
    <t>PENGHUA CSI NAT DEF INX CL-A</t>
  </si>
  <si>
    <t>2847</t>
  </si>
  <si>
    <t>CNE100001TQ9</t>
  </si>
  <si>
    <t>1776 HK EQUITY</t>
  </si>
  <si>
    <t>BW4NKK8</t>
  </si>
  <si>
    <t>2848</t>
  </si>
  <si>
    <t>CNE100001TR7</t>
  </si>
  <si>
    <t>3606 HK EQUITY</t>
  </si>
  <si>
    <t>BWGCFG4</t>
  </si>
  <si>
    <t>2849</t>
  </si>
  <si>
    <t>CNE100001TS5</t>
  </si>
  <si>
    <t>603939 CH EQUITY</t>
  </si>
  <si>
    <t>Yifeng Pharmacy Chai</t>
  </si>
  <si>
    <t>BVV6QQ1</t>
  </si>
  <si>
    <t>2850</t>
  </si>
  <si>
    <t>CNE100001TW7</t>
  </si>
  <si>
    <t>603019 CH EQUITY</t>
  </si>
  <si>
    <t>Dawning Information</t>
  </si>
  <si>
    <t>BRKB8G3</t>
  </si>
  <si>
    <t>2851</t>
  </si>
  <si>
    <t>CNE100001TY3</t>
  </si>
  <si>
    <t>603678 CH EQUITY</t>
  </si>
  <si>
    <t>Fujian Torch Electro</t>
  </si>
  <si>
    <t>BV86W11</t>
  </si>
  <si>
    <t>2852</t>
  </si>
  <si>
    <t>CNE100001V11</t>
  </si>
  <si>
    <t>603588 CH EQUITY</t>
  </si>
  <si>
    <t>Beijing GeoEnviron E</t>
  </si>
  <si>
    <t>BTG8077</t>
  </si>
  <si>
    <t>2853</t>
  </si>
  <si>
    <t>CNE100001V45</t>
  </si>
  <si>
    <t>601021 CH EQUITY</t>
  </si>
  <si>
    <t>Spring Airlines Co L</t>
  </si>
  <si>
    <t>BTG8044</t>
  </si>
  <si>
    <t>2854</t>
  </si>
  <si>
    <t>CNE100001V60</t>
  </si>
  <si>
    <t>603899 CH EQUITY</t>
  </si>
  <si>
    <t>Shanghai M&amp;G Station</t>
  </si>
  <si>
    <t>BV86W66</t>
  </si>
  <si>
    <t>2855</t>
  </si>
  <si>
    <t>CNE100001VB7</t>
  </si>
  <si>
    <t>603609 CH EQUITY</t>
  </si>
  <si>
    <t>Liaoning Wellhope Ag</t>
  </si>
  <si>
    <t>BP8VY30</t>
  </si>
  <si>
    <t>2856</t>
  </si>
  <si>
    <t>CNE100001VP7</t>
  </si>
  <si>
    <t>601069 CH EQUITY</t>
  </si>
  <si>
    <t>WESTERN REGION GOLD A</t>
  </si>
  <si>
    <t>BV86R27</t>
  </si>
  <si>
    <t>2857</t>
  </si>
  <si>
    <t>CNE100001VR3</t>
  </si>
  <si>
    <t>603368 CH EQUITY</t>
  </si>
  <si>
    <t>Guangxi Liuzhou Phar</t>
  </si>
  <si>
    <t>BSNHK92</t>
  </si>
  <si>
    <t>2858</t>
  </si>
  <si>
    <t>CNE100001VS1</t>
  </si>
  <si>
    <t>601969 CH EQUITY</t>
  </si>
  <si>
    <t>HAINAN MINING CO LTD</t>
  </si>
  <si>
    <t>BSNHK70</t>
  </si>
  <si>
    <t>2859</t>
  </si>
  <si>
    <t>CNE100001VW3</t>
  </si>
  <si>
    <t>603799 CH EQUITY</t>
  </si>
  <si>
    <t>Zhejiang Huayou Coba</t>
  </si>
  <si>
    <t>BV8SL21</t>
  </si>
  <si>
    <t>2860</t>
  </si>
  <si>
    <t>CNE100001W36</t>
  </si>
  <si>
    <t>603456 CH EQUITY</t>
  </si>
  <si>
    <t>Zhejiang Jiuzhou Pha</t>
  </si>
  <si>
    <t>BQYZ0S0</t>
  </si>
  <si>
    <t>2861</t>
  </si>
  <si>
    <t>CNE100001W44</t>
  </si>
  <si>
    <t>603188 CH EQUITY</t>
  </si>
  <si>
    <t>Jiangsu Yabang Dyest</t>
  </si>
  <si>
    <t>BQ4FGY8</t>
  </si>
  <si>
    <t>2862</t>
  </si>
  <si>
    <t>CNE100001W69</t>
  </si>
  <si>
    <t>6826 HK EQUITY</t>
  </si>
  <si>
    <t>Shanghai Haohai Biol</t>
  </si>
  <si>
    <t>BWZN1R1</t>
  </si>
  <si>
    <t>2863</t>
  </si>
  <si>
    <t>CNE100001W85</t>
  </si>
  <si>
    <t>002699 CH EQUITY</t>
  </si>
  <si>
    <t>Meisheng Cultural &amp;</t>
  </si>
  <si>
    <t>B7T1NZ8</t>
  </si>
  <si>
    <t>2864</t>
  </si>
  <si>
    <t>CNE100001WJ8</t>
  </si>
  <si>
    <t>002727 CH EQUITY</t>
  </si>
  <si>
    <t>Yixintang Pharmaceut</t>
  </si>
  <si>
    <t>BN8PW56</t>
  </si>
  <si>
    <t>2865</t>
  </si>
  <si>
    <t>CNE100001WS9</t>
  </si>
  <si>
    <t>002736 C2 EQUITY</t>
  </si>
  <si>
    <t>Guosen Securities Co</t>
  </si>
  <si>
    <t>BD5CPR3</t>
  </si>
  <si>
    <t>2866</t>
  </si>
  <si>
    <t>002736 CH EQUITY</t>
  </si>
  <si>
    <t>BTG8088</t>
  </si>
  <si>
    <t>2867</t>
  </si>
  <si>
    <t>CNE100001WW1</t>
  </si>
  <si>
    <t>002739 CH EQUITY</t>
  </si>
  <si>
    <t>Wanda Film Holding C</t>
  </si>
  <si>
    <t>BV86QQ4</t>
  </si>
  <si>
    <t>2868</t>
  </si>
  <si>
    <t>CNE100001X19</t>
  </si>
  <si>
    <t>002745 CH EQUITY</t>
  </si>
  <si>
    <t>MLS Co Ltd</t>
  </si>
  <si>
    <t>BVV7Z56</t>
  </si>
  <si>
    <t>2869</t>
  </si>
  <si>
    <t>CNE100001XF4</t>
  </si>
  <si>
    <t>300374 CH EQUITY</t>
  </si>
  <si>
    <t>BEIJING HENGTONG INN</t>
  </si>
  <si>
    <t>BW9LF46</t>
  </si>
  <si>
    <t>2870</t>
  </si>
  <si>
    <t>CNE100001Y42</t>
  </si>
  <si>
    <t>300408 CH EQUITY</t>
  </si>
  <si>
    <t>Chaozhou Three-Circl</t>
  </si>
  <si>
    <t>BSNH6Z0</t>
  </si>
  <si>
    <t>2871</t>
  </si>
  <si>
    <t>CNE100001Y83</t>
  </si>
  <si>
    <t>300413 CH EQUITY</t>
  </si>
  <si>
    <t>Mango Excellent Medi</t>
  </si>
  <si>
    <t>BV86QT7</t>
  </si>
  <si>
    <t>2872</t>
  </si>
  <si>
    <t>CNE100001YF2</t>
  </si>
  <si>
    <t>300418 CH EQUITY</t>
  </si>
  <si>
    <t>Beijing Kunlun Tech</t>
  </si>
  <si>
    <t>BV86QY2</t>
  </si>
  <si>
    <t>2873</t>
  </si>
  <si>
    <t>CNE100001YQ9</t>
  </si>
  <si>
    <t>6886 HK EQUITY</t>
  </si>
  <si>
    <t>BWVFT00</t>
  </si>
  <si>
    <t>2874</t>
  </si>
  <si>
    <t>CNE100001YT3</t>
  </si>
  <si>
    <t>300431 CH EQUITY</t>
  </si>
  <si>
    <t>Baofeng Group Co Ltd</t>
  </si>
  <si>
    <t>BW9LF02</t>
  </si>
  <si>
    <t>2875</t>
  </si>
  <si>
    <t>CNE100001YW7</t>
  </si>
  <si>
    <t>300433 CH EQUITY</t>
  </si>
  <si>
    <t>Lens Technology Co L</t>
  </si>
  <si>
    <t>BW9LDQ4</t>
  </si>
  <si>
    <t>2876</t>
  </si>
  <si>
    <t>CNE100001ZF9</t>
  </si>
  <si>
    <t>300450 CH EQUITY</t>
  </si>
  <si>
    <t>Wuxi Lead Intelligen</t>
  </si>
  <si>
    <t>BX3G737</t>
  </si>
  <si>
    <t>2877</t>
  </si>
  <si>
    <t>CNE100001ZG7</t>
  </si>
  <si>
    <t>300451 CH EQUITY</t>
  </si>
  <si>
    <t>B-Soft Co Ltd</t>
  </si>
  <si>
    <t>BX3G748</t>
  </si>
  <si>
    <t>2878</t>
  </si>
  <si>
    <t>CNE100001ZT0</t>
  </si>
  <si>
    <t>3396 HK EQUITY</t>
  </si>
  <si>
    <t>LEGEND HOLDINGS CORP</t>
  </si>
  <si>
    <t>BYMW733</t>
  </si>
  <si>
    <t>2879</t>
  </si>
  <si>
    <t>CNE100001ZV6</t>
  </si>
  <si>
    <t>600958 C1 EQUITY</t>
  </si>
  <si>
    <t>Orient Securities Co</t>
  </si>
  <si>
    <t>BZ0D003</t>
  </si>
  <si>
    <t>2880</t>
  </si>
  <si>
    <t>600958 CH EQUITY</t>
  </si>
  <si>
    <t>BW9LF13</t>
  </si>
  <si>
    <t>2881</t>
  </si>
  <si>
    <t>CNE100001ZY0</t>
  </si>
  <si>
    <t>603885 CH EQUITY</t>
  </si>
  <si>
    <t>Juneyao Airlines Co</t>
  </si>
  <si>
    <t>BXN6298</t>
  </si>
  <si>
    <t>2882</t>
  </si>
  <si>
    <t>CNE1000020C4</t>
  </si>
  <si>
    <t>002773 CH EQUITY</t>
  </si>
  <si>
    <t>Chengdu Kanghong Pha</t>
  </si>
  <si>
    <t>BZ0HMS7</t>
  </si>
  <si>
    <t>2883</t>
  </si>
  <si>
    <t>CNE1000020H3</t>
  </si>
  <si>
    <t>300463 CH EQUITY</t>
  </si>
  <si>
    <t>Maccura Biotechnolog</t>
  </si>
  <si>
    <t>BXMFK03</t>
  </si>
  <si>
    <t>2884</t>
  </si>
  <si>
    <t>CNE100002102</t>
  </si>
  <si>
    <t>300482 CH EQUITY</t>
  </si>
  <si>
    <t>Guangzhou Wondfo Bio</t>
  </si>
  <si>
    <t>BZ0HN51</t>
  </si>
  <si>
    <t>2885</t>
  </si>
  <si>
    <t>CNE100002177</t>
  </si>
  <si>
    <t>601198 C1 EQUITY</t>
  </si>
  <si>
    <t>Dongxing Securities</t>
  </si>
  <si>
    <t>BYQDMD7</t>
  </si>
  <si>
    <t>2886</t>
  </si>
  <si>
    <t>601198 CH EQUITY</t>
  </si>
  <si>
    <t>BVV6QH2</t>
  </si>
  <si>
    <t>2887</t>
  </si>
  <si>
    <t>CNE1000021D0</t>
  </si>
  <si>
    <t>300496 CH EQUITY</t>
  </si>
  <si>
    <t>Thunder Software Tec</t>
  </si>
  <si>
    <t>BYW6TZ1</t>
  </si>
  <si>
    <t>2888</t>
  </si>
  <si>
    <t>CNE1000021L3</t>
  </si>
  <si>
    <t>3969 HK EQUITY</t>
  </si>
  <si>
    <t>China Railway Signal</t>
  </si>
  <si>
    <t>BYVDW43</t>
  </si>
  <si>
    <t>2889</t>
  </si>
  <si>
    <t>CNE1000022F3</t>
  </si>
  <si>
    <t>601211 C1 EQUITY</t>
  </si>
  <si>
    <t>Guotai Junan Securit</t>
  </si>
  <si>
    <t>BYQDMZ9</t>
  </si>
  <si>
    <t>2890</t>
  </si>
  <si>
    <t>601211 CH EQUITY</t>
  </si>
  <si>
    <t>BZ0HMX2</t>
  </si>
  <si>
    <t>2891</t>
  </si>
  <si>
    <t>CNE1000022G1</t>
  </si>
  <si>
    <t>600959 CH EQUITY</t>
  </si>
  <si>
    <t>Jiangsu Broadcasting</t>
  </si>
  <si>
    <t>BWTS1Q1</t>
  </si>
  <si>
    <t>2892</t>
  </si>
  <si>
    <t>CNE1000022H9</t>
  </si>
  <si>
    <t>603198 CH EQUITY</t>
  </si>
  <si>
    <t>Anhui Yingjia Distil</t>
  </si>
  <si>
    <t>BXNSP51</t>
  </si>
  <si>
    <t>2893</t>
  </si>
  <si>
    <t>CNE1000022K3</t>
  </si>
  <si>
    <t>603355 CH EQUITY</t>
  </si>
  <si>
    <t>KingClean Electric C</t>
  </si>
  <si>
    <t>BX3G6N0</t>
  </si>
  <si>
    <t>2894</t>
  </si>
  <si>
    <t>CNE1000022N7</t>
  </si>
  <si>
    <t>601985 C1 EQUITY</t>
  </si>
  <si>
    <t>China National Nucle</t>
  </si>
  <si>
    <t>BYQDNJ0</t>
  </si>
  <si>
    <t>2895</t>
  </si>
  <si>
    <t>601985 CH EQUITY</t>
  </si>
  <si>
    <t>BYL7784</t>
  </si>
  <si>
    <t>2896</t>
  </si>
  <si>
    <t>CNE1000022S6</t>
  </si>
  <si>
    <t>603589 CH EQUITY</t>
  </si>
  <si>
    <t>Anhui Kouzi Distille</t>
  </si>
  <si>
    <t>BZ0HN28</t>
  </si>
  <si>
    <t>2897</t>
  </si>
  <si>
    <t>CNE100002342</t>
  </si>
  <si>
    <t>1508 HK EQUITY</t>
  </si>
  <si>
    <t>CHINA REINSURANCE GR</t>
  </si>
  <si>
    <t>BYYN347</t>
  </si>
  <si>
    <t>2898</t>
  </si>
  <si>
    <t>CNE100002359</t>
  </si>
  <si>
    <t>3908 HK EQUITY</t>
  </si>
  <si>
    <t>BZ169C6</t>
  </si>
  <si>
    <t>2899</t>
  </si>
  <si>
    <t>CNE100002367</t>
  </si>
  <si>
    <t>2799 HK EQUITY</t>
  </si>
  <si>
    <t>China Huarong Asset</t>
  </si>
  <si>
    <t>BYNK383</t>
  </si>
  <si>
    <t>2900</t>
  </si>
  <si>
    <t>CNE1000023J3</t>
  </si>
  <si>
    <t>601689 CH EQUITY</t>
  </si>
  <si>
    <t>Ningbo Tuopu Group C</t>
  </si>
  <si>
    <t>BW9LDX1</t>
  </si>
  <si>
    <t>2901</t>
  </si>
  <si>
    <t>CNE1000023M7</t>
  </si>
  <si>
    <t>603338 C1 EQUITY</t>
  </si>
  <si>
    <t>Zhejiang Dingli Mach</t>
  </si>
  <si>
    <t>BYZW440</t>
  </si>
  <si>
    <t>2902</t>
  </si>
  <si>
    <t>603338 CH EQUITY</t>
  </si>
  <si>
    <t>BW9RTW0</t>
  </si>
  <si>
    <t>2903</t>
  </si>
  <si>
    <t>CNE1000023N5</t>
  </si>
  <si>
    <t>603568 CH EQUITY</t>
  </si>
  <si>
    <t>Zhejiang Weiming Env</t>
  </si>
  <si>
    <t>BXN62D2</t>
  </si>
  <si>
    <t>2904</t>
  </si>
  <si>
    <t>CNE1000023Q8</t>
  </si>
  <si>
    <t>603883 CH EQUITY</t>
  </si>
  <si>
    <t>Laobaixing Pharmacy</t>
  </si>
  <si>
    <t>2905</t>
  </si>
  <si>
    <t>CNE100002508</t>
  </si>
  <si>
    <t>300498 CH EQUITY</t>
  </si>
  <si>
    <t>Wens Foodstuffs Grou</t>
  </si>
  <si>
    <t>BYV2RX4</t>
  </si>
  <si>
    <t>2906</t>
  </si>
  <si>
    <t>CNE100002524</t>
  </si>
  <si>
    <t>603866 CH EQUITY</t>
  </si>
  <si>
    <t>Toly Bread Co Ltd</t>
  </si>
  <si>
    <t>BYW6V44</t>
  </si>
  <si>
    <t>2907</t>
  </si>
  <si>
    <t>CNE1000025D1</t>
  </si>
  <si>
    <t>603020 CH EQUITY</t>
  </si>
  <si>
    <t>APPLE FLAVOR &amp; FRAGR</t>
  </si>
  <si>
    <t>BW9LDM0</t>
  </si>
  <si>
    <t>2908</t>
  </si>
  <si>
    <t>CNE100002615</t>
  </si>
  <si>
    <t>300502 CH EQUITY</t>
  </si>
  <si>
    <t>Eoptolink Technology</t>
  </si>
  <si>
    <t>BYXXXJ3</t>
  </si>
  <si>
    <t>2909</t>
  </si>
  <si>
    <t>CNE100002649</t>
  </si>
  <si>
    <t>002791 CH EQUITY</t>
  </si>
  <si>
    <t>Guangdong Kinlong Ha</t>
  </si>
  <si>
    <t>BDCN535</t>
  </si>
  <si>
    <t>2910</t>
  </si>
  <si>
    <t>CNE100002664</t>
  </si>
  <si>
    <t>300474 CH EQUITY</t>
  </si>
  <si>
    <t>Changsha Jingjia Mic</t>
  </si>
  <si>
    <t>BYNSFF8</t>
  </si>
  <si>
    <t>2911</t>
  </si>
  <si>
    <t>CNE100002771</t>
  </si>
  <si>
    <t>603868 CH EQUITY</t>
  </si>
  <si>
    <t>SHANGHAI FLYCO ELECT</t>
  </si>
  <si>
    <t>BYXRPW2</t>
  </si>
  <si>
    <t>2912</t>
  </si>
  <si>
    <t>CNE1000027D7</t>
  </si>
  <si>
    <t>603737 CH EQUITY</t>
  </si>
  <si>
    <t>Skshu Paint Co Ltd</t>
  </si>
  <si>
    <t>BYY7YQ8</t>
  </si>
  <si>
    <t>2913</t>
  </si>
  <si>
    <t>CNE1000027F2</t>
  </si>
  <si>
    <t>3958 HK EQUITY</t>
  </si>
  <si>
    <t>DFZQ-H</t>
  </si>
  <si>
    <t>2914</t>
  </si>
  <si>
    <t>CNE1000027G0</t>
  </si>
  <si>
    <t>002797 C2 EQUITY</t>
  </si>
  <si>
    <t>First Capital Securi</t>
  </si>
  <si>
    <t>BD73MV7</t>
  </si>
  <si>
    <t>2915</t>
  </si>
  <si>
    <t>002797 CH EQUITY</t>
  </si>
  <si>
    <t>BD2YFQ1</t>
  </si>
  <si>
    <t>2916</t>
  </si>
  <si>
    <t>CNE100002896</t>
  </si>
  <si>
    <t>601611 C1 EQUITY</t>
  </si>
  <si>
    <t>China Nuclear Engine</t>
  </si>
  <si>
    <t>BYV1VD9</t>
  </si>
  <si>
    <t>2917</t>
  </si>
  <si>
    <t>601611 CH EQUITY</t>
  </si>
  <si>
    <t>BYY7YM4</t>
  </si>
  <si>
    <t>2918</t>
  </si>
  <si>
    <t>CNE1000028B9</t>
  </si>
  <si>
    <t>601127 CH EQUITY</t>
  </si>
  <si>
    <t>Chongqing Sokon Indu</t>
  </si>
  <si>
    <t>BZ8VFD7</t>
  </si>
  <si>
    <t>2919</t>
  </si>
  <si>
    <t>CNE1000028G8</t>
  </si>
  <si>
    <t>511220 CH EQUITY</t>
  </si>
  <si>
    <t>SSE Pledge Urban Inv</t>
  </si>
  <si>
    <t>BTHH0T5</t>
  </si>
  <si>
    <t>2920</t>
  </si>
  <si>
    <t>CNE100002987</t>
  </si>
  <si>
    <t>300526 CH EQUITY</t>
  </si>
  <si>
    <t>Chinadive Watersport</t>
  </si>
  <si>
    <t>BYZP1M6</t>
  </si>
  <si>
    <t>2921</t>
  </si>
  <si>
    <t>CNE100002995</t>
  </si>
  <si>
    <t>300529 CH EQUITY</t>
  </si>
  <si>
    <t>Jafron Biomedical Co</t>
  </si>
  <si>
    <t>BYV5TY8</t>
  </si>
  <si>
    <t>2922</t>
  </si>
  <si>
    <t>CNE1000029W3</t>
  </si>
  <si>
    <t>1658 HK EQUITY</t>
  </si>
  <si>
    <t>Postal Savings Bank</t>
  </si>
  <si>
    <t>BD8GL18</t>
  </si>
  <si>
    <t>2923</t>
  </si>
  <si>
    <t>CNE1000029Z6</t>
  </si>
  <si>
    <t>2924</t>
  </si>
  <si>
    <t>CNE100002B89</t>
  </si>
  <si>
    <t>6066 HK EQUITY</t>
  </si>
  <si>
    <t>CSC Financial Co Ltd</t>
  </si>
  <si>
    <t>BDFF8H3</t>
  </si>
  <si>
    <t>2925</t>
  </si>
  <si>
    <t>CNE100002BF8</t>
  </si>
  <si>
    <t>601155 C1 EQUITY</t>
  </si>
  <si>
    <t>Future Land Holdings</t>
  </si>
  <si>
    <t>BZ3F6M0</t>
  </si>
  <si>
    <t>2926</t>
  </si>
  <si>
    <t>601155 CH EQUITY</t>
  </si>
  <si>
    <t>FUTURE LAND HOLDINGS</t>
  </si>
  <si>
    <t>BYWKWP4</t>
  </si>
  <si>
    <t>2927</t>
  </si>
  <si>
    <t>CNE100002BL6</t>
  </si>
  <si>
    <t>002807 CH EQUITY</t>
  </si>
  <si>
    <t>Jiangsu Jiangyin Rur</t>
  </si>
  <si>
    <t>2928</t>
  </si>
  <si>
    <t>CNE100002BR3</t>
  </si>
  <si>
    <t>002812 CH EQUITY</t>
  </si>
  <si>
    <t>Yunnan Energy New Ma</t>
  </si>
  <si>
    <t>BZ6S217</t>
  </si>
  <si>
    <t>2929</t>
  </si>
  <si>
    <t>CNE100002BZ6</t>
  </si>
  <si>
    <t>002821 CH EQUITY</t>
  </si>
  <si>
    <t>Asymchem Laboratorie</t>
  </si>
  <si>
    <t>2930</t>
  </si>
  <si>
    <t>CNE100002DD9</t>
  </si>
  <si>
    <t>300558 CH EQUITY</t>
  </si>
  <si>
    <t>Betta Pharmaceutical</t>
  </si>
  <si>
    <t>BYPCYC8</t>
  </si>
  <si>
    <t>2931</t>
  </si>
  <si>
    <t>CNE100002DN8</t>
  </si>
  <si>
    <t>300567 CH EQUITY</t>
  </si>
  <si>
    <t>Wuhan Jingce Electro</t>
  </si>
  <si>
    <t>BD25X37</t>
  </si>
  <si>
    <t>2932</t>
  </si>
  <si>
    <t>CNE100002FC6</t>
  </si>
  <si>
    <t>001979 C2 EQUITY</t>
  </si>
  <si>
    <t>China Merchants Shek</t>
  </si>
  <si>
    <t>BD5CPM8</t>
  </si>
  <si>
    <t>2933</t>
  </si>
  <si>
    <t>001979 CH EQUITY</t>
  </si>
  <si>
    <t>BYY36X7</t>
  </si>
  <si>
    <t>2934</t>
  </si>
  <si>
    <t>CNE100002FD4</t>
  </si>
  <si>
    <t>000166 C2 EQUITY</t>
  </si>
  <si>
    <t>Shenwan Hongyuan Gro</t>
  </si>
  <si>
    <t>BD5CPV7</t>
  </si>
  <si>
    <t>2935</t>
  </si>
  <si>
    <t>000166 CH EQUITY</t>
  </si>
  <si>
    <t>BVHFB90</t>
  </si>
  <si>
    <t>2936</t>
  </si>
  <si>
    <t>CNE100002FF9</t>
  </si>
  <si>
    <t>601375 CH EQUITY</t>
  </si>
  <si>
    <t>Central China Securi</t>
  </si>
  <si>
    <t>BDGMHZ4</t>
  </si>
  <si>
    <t>2937</t>
  </si>
  <si>
    <t>CNE100002FG7</t>
  </si>
  <si>
    <t>601881 CH EQUITY</t>
  </si>
  <si>
    <t>BYVJP97</t>
  </si>
  <si>
    <t>2938</t>
  </si>
  <si>
    <t>CNE100002FJ1</t>
  </si>
  <si>
    <t>601200 CH EQUITY</t>
  </si>
  <si>
    <t>BF07TJ7</t>
  </si>
  <si>
    <t>2939</t>
  </si>
  <si>
    <t>CNE100002FK9</t>
  </si>
  <si>
    <t>2611 HK EQUITY</t>
  </si>
  <si>
    <t>BD4GT29</t>
  </si>
  <si>
    <t>2940</t>
  </si>
  <si>
    <t>CNE100002FM5</t>
  </si>
  <si>
    <t>601229 C1 EQUITY</t>
  </si>
  <si>
    <t>Bank of Shanghai Co</t>
  </si>
  <si>
    <t>BD8P9J9</t>
  </si>
  <si>
    <t>2941</t>
  </si>
  <si>
    <t>601229 CH EQUITY</t>
  </si>
  <si>
    <t>BD5BP36</t>
  </si>
  <si>
    <t>2942</t>
  </si>
  <si>
    <t>CNE100002FV6</t>
  </si>
  <si>
    <t>603858 CH EQUITY</t>
  </si>
  <si>
    <t>Shandong Buchang Pha</t>
  </si>
  <si>
    <t>BZHJNL6</t>
  </si>
  <si>
    <t>2943</t>
  </si>
  <si>
    <t>CNE100002FX2</t>
  </si>
  <si>
    <t>601997 C1 EQUITY</t>
  </si>
  <si>
    <t>Bank of Guiyang Co L</t>
  </si>
  <si>
    <t>BYW5QQ8</t>
  </si>
  <si>
    <t>2944</t>
  </si>
  <si>
    <t>601997 CH EQUITY</t>
  </si>
  <si>
    <t>BD1FTB8</t>
  </si>
  <si>
    <t>2945</t>
  </si>
  <si>
    <t>CNE100002FZ7</t>
  </si>
  <si>
    <t>603228 CH EQUITY</t>
  </si>
  <si>
    <t>Shenzhen Kinwong Ele</t>
  </si>
  <si>
    <t>BZ0X672</t>
  </si>
  <si>
    <t>2946</t>
  </si>
  <si>
    <t>CNE100002G50</t>
  </si>
  <si>
    <t>2947</t>
  </si>
  <si>
    <t>CNE100002G76</t>
  </si>
  <si>
    <t>600919 C1 EQUITY</t>
  </si>
  <si>
    <t>Bank of Jiangsu Co L</t>
  </si>
  <si>
    <t>BYW5MY8</t>
  </si>
  <si>
    <t>2948</t>
  </si>
  <si>
    <t>600919 CH EQUITY</t>
  </si>
  <si>
    <t>BDC68B3</t>
  </si>
  <si>
    <t>2949</t>
  </si>
  <si>
    <t>CNE100002G84</t>
  </si>
  <si>
    <t>603160 CH EQUITY</t>
  </si>
  <si>
    <t>Shenzhen Goodix Tech</t>
  </si>
  <si>
    <t>BD3H4Q2</t>
  </si>
  <si>
    <t>2950</t>
  </si>
  <si>
    <t>CNE100002GC4</t>
  </si>
  <si>
    <t>603658 CH EQUITY</t>
  </si>
  <si>
    <t>Autobio Diagnostics</t>
  </si>
  <si>
    <t>BYNC4Q4</t>
  </si>
  <si>
    <t>2951</t>
  </si>
  <si>
    <t>CNE100002GF7</t>
  </si>
  <si>
    <t>603816 C1 EQUITY</t>
  </si>
  <si>
    <t>Jason Furniture Hang</t>
  </si>
  <si>
    <t>BYW5R09</t>
  </si>
  <si>
    <t>2952</t>
  </si>
  <si>
    <t>603816 CH EQUITY</t>
  </si>
  <si>
    <t>2953</t>
  </si>
  <si>
    <t>CNE100002GK7</t>
  </si>
  <si>
    <t>603444 CH EQUITY</t>
  </si>
  <si>
    <t>G-bits Network Techn</t>
  </si>
  <si>
    <t>BYPDLN1</t>
  </si>
  <si>
    <t>2954</t>
  </si>
  <si>
    <t>CNE100002GM3</t>
  </si>
  <si>
    <t>601966 CH EQUITY</t>
  </si>
  <si>
    <t>Shandong Linglong Ty</t>
  </si>
  <si>
    <t>BYQ83C8</t>
  </si>
  <si>
    <t>2955</t>
  </si>
  <si>
    <t>CNE100002GN1</t>
  </si>
  <si>
    <t>601163 CH EQUITY</t>
  </si>
  <si>
    <t>Triangle Tyre Co Ltd</t>
  </si>
  <si>
    <t>BD8DZZ1</t>
  </si>
  <si>
    <t>2956</t>
  </si>
  <si>
    <t>CNE100002GQ4</t>
  </si>
  <si>
    <t>600926 C1 EQUITY</t>
  </si>
  <si>
    <t>Bank of Hangzhou Co</t>
  </si>
  <si>
    <t>BYW5MZ9</t>
  </si>
  <si>
    <t>2957</t>
  </si>
  <si>
    <t>600926 CH EQUITY</t>
  </si>
  <si>
    <t>BD3NFF6</t>
  </si>
  <si>
    <t>2958</t>
  </si>
  <si>
    <t>CNE100002GR2</t>
  </si>
  <si>
    <t>600909 C1 EQUITY</t>
  </si>
  <si>
    <t>Huaan Securities Co</t>
  </si>
  <si>
    <t>BYW5MX7</t>
  </si>
  <si>
    <t>2959</t>
  </si>
  <si>
    <t>600909 CH EQUITY</t>
  </si>
  <si>
    <t>BZ3FFP6</t>
  </si>
  <si>
    <t>2960</t>
  </si>
  <si>
    <t>CNE100002GX0</t>
  </si>
  <si>
    <t>600977 C1 EQUITY</t>
  </si>
  <si>
    <t>China Film Co Ltd</t>
  </si>
  <si>
    <t>BYW5N01</t>
  </si>
  <si>
    <t>2961</t>
  </si>
  <si>
    <t>600977 CH EQUITY</t>
  </si>
  <si>
    <t>BZ5YBS6</t>
  </si>
  <si>
    <t>2962</t>
  </si>
  <si>
    <t>CNE100002H00</t>
  </si>
  <si>
    <t>002831 CH EQUITY</t>
  </si>
  <si>
    <t>Shenzhen YUTO Packag</t>
  </si>
  <si>
    <t>BYN0LB2</t>
  </si>
  <si>
    <t>2963</t>
  </si>
  <si>
    <t>CNE100002H75</t>
  </si>
  <si>
    <t>2964</t>
  </si>
  <si>
    <t>CNE100002H83</t>
  </si>
  <si>
    <t>2965</t>
  </si>
  <si>
    <t>CNE100002HC2</t>
  </si>
  <si>
    <t>2966</t>
  </si>
  <si>
    <t>CNE100002HV2</t>
  </si>
  <si>
    <t>2967</t>
  </si>
  <si>
    <t>CNE100002HZ3</t>
  </si>
  <si>
    <t>2968</t>
  </si>
  <si>
    <t>CNE100002J16</t>
  </si>
  <si>
    <t>2969</t>
  </si>
  <si>
    <t>CNE100002J73</t>
  </si>
  <si>
    <t>2970</t>
  </si>
  <si>
    <t>CNE100002JC8</t>
  </si>
  <si>
    <t>Changsheng Bio-Techn</t>
  </si>
  <si>
    <t>2971</t>
  </si>
  <si>
    <t>CNE100002JF1</t>
  </si>
  <si>
    <t>2972</t>
  </si>
  <si>
    <t>CNE100002K47</t>
  </si>
  <si>
    <t>002841 CH EQUITY</t>
  </si>
  <si>
    <t>Guangzhou Shiyuan El</t>
  </si>
  <si>
    <t>BD2Z4Y5</t>
  </si>
  <si>
    <t>2973</t>
  </si>
  <si>
    <t>CNE100002K54</t>
  </si>
  <si>
    <t>002839 CH EQUITY</t>
  </si>
  <si>
    <t>Jiangsu Zhangjiagang</t>
  </si>
  <si>
    <t>BD9N4S6</t>
  </si>
  <si>
    <t>2974</t>
  </si>
  <si>
    <t>CNE100002KS2</t>
  </si>
  <si>
    <t>2975</t>
  </si>
  <si>
    <t>CNE100002KT0</t>
  </si>
  <si>
    <t>2976</t>
  </si>
  <si>
    <t>CNE100002L04</t>
  </si>
  <si>
    <t>2977</t>
  </si>
  <si>
    <t>CNE100002L20</t>
  </si>
  <si>
    <t>2978</t>
  </si>
  <si>
    <t>CNE100002L38</t>
  </si>
  <si>
    <t>2979</t>
  </si>
  <si>
    <t>CNE100002L53</t>
  </si>
  <si>
    <t>2980</t>
  </si>
  <si>
    <t>CNE100002L61</t>
  </si>
  <si>
    <t>2981</t>
  </si>
  <si>
    <t>CNE100002L79</t>
  </si>
  <si>
    <t>2982</t>
  </si>
  <si>
    <t>CNE100002LR2</t>
  </si>
  <si>
    <t>2983</t>
  </si>
  <si>
    <t>CNE100002M78</t>
  </si>
  <si>
    <t>2984</t>
  </si>
  <si>
    <t>CNE100002MN9</t>
  </si>
  <si>
    <t>300598 CH EQUITY</t>
  </si>
  <si>
    <t>Archermind Technolog</t>
  </si>
  <si>
    <t>BDGRXB7</t>
  </si>
  <si>
    <t>2985</t>
  </si>
  <si>
    <t>CNE100002MR0</t>
  </si>
  <si>
    <t>300595 CH EQUITY</t>
  </si>
  <si>
    <t>Ovctek China Inc</t>
  </si>
  <si>
    <t>BYYPSD7</t>
  </si>
  <si>
    <t>2986</t>
  </si>
  <si>
    <t>CNE100002N10</t>
  </si>
  <si>
    <t>300630 CH EQUITY</t>
  </si>
  <si>
    <t>Hainan Poly Pharm Co</t>
  </si>
  <si>
    <t>BF0BL37</t>
  </si>
  <si>
    <t>2987</t>
  </si>
  <si>
    <t>CNE100002NT4</t>
  </si>
  <si>
    <t>300661 CH EQUITY</t>
  </si>
  <si>
    <t>SG Micro Corp</t>
  </si>
  <si>
    <t>BDZYZ35</t>
  </si>
  <si>
    <t>2988</t>
  </si>
  <si>
    <t>CNE100002P67</t>
  </si>
  <si>
    <t>300638 CH EQUITY</t>
  </si>
  <si>
    <t>Fibocom Wireless Inc</t>
  </si>
  <si>
    <t>BZ1D723</t>
  </si>
  <si>
    <t>2989</t>
  </si>
  <si>
    <t>CNE100002PC5</t>
  </si>
  <si>
    <t>300628 CH EQUITY</t>
  </si>
  <si>
    <t>Yealink Network Tech</t>
  </si>
  <si>
    <t>BF04KS4</t>
  </si>
  <si>
    <t>2990</t>
  </si>
  <si>
    <t>CNE100002PM4</t>
  </si>
  <si>
    <t>300618 CH EQUITY</t>
  </si>
  <si>
    <t>Nanjing Hanrui Cobal</t>
  </si>
  <si>
    <t>BDV0V51</t>
  </si>
  <si>
    <t>2991</t>
  </si>
  <si>
    <t>CNE100002Q33</t>
  </si>
  <si>
    <t>300601 CH EQUITY</t>
  </si>
  <si>
    <t>Shenzhen Kangtai Bio</t>
  </si>
  <si>
    <t>BDHTRS7</t>
  </si>
  <si>
    <t>2992</t>
  </si>
  <si>
    <t>CNE100002QY7</t>
  </si>
  <si>
    <t>6060 HK EQUITY</t>
  </si>
  <si>
    <t>ZhongAn Online P&amp;C I</t>
  </si>
  <si>
    <t>BYZQ099</t>
  </si>
  <si>
    <t>2993</t>
  </si>
  <si>
    <t>CNE100002R65</t>
  </si>
  <si>
    <t>601878 CH EQUITY</t>
  </si>
  <si>
    <t>Zheshang Securities</t>
  </si>
  <si>
    <t>BYQK9G0</t>
  </si>
  <si>
    <t>2994</t>
  </si>
  <si>
    <t>CNE100002RB3</t>
  </si>
  <si>
    <t>603833 C1 EQUITY</t>
  </si>
  <si>
    <t>Oppein Home Group In</t>
  </si>
  <si>
    <t>BFF1YZ5</t>
  </si>
  <si>
    <t>2995</t>
  </si>
  <si>
    <t>603833 CH EQUITY</t>
  </si>
  <si>
    <t>BDFC7R7</t>
  </si>
  <si>
    <t>2996</t>
  </si>
  <si>
    <t>CNE100002RF4</t>
  </si>
  <si>
    <t>601228 CH EQUITY</t>
  </si>
  <si>
    <t>Guangzhou Port Co Lt</t>
  </si>
  <si>
    <t>BD9GH08</t>
  </si>
  <si>
    <t>2997</t>
  </si>
  <si>
    <t>CNE100002RJ6</t>
  </si>
  <si>
    <t>601128 CH EQUITY</t>
  </si>
  <si>
    <t>Jiangsu Changshu Rur</t>
  </si>
  <si>
    <t>2998</t>
  </si>
  <si>
    <t>CNE100002RP3</t>
  </si>
  <si>
    <t>601212 CH EQUITY</t>
  </si>
  <si>
    <t>Baiyin Nonferrous Gr</t>
  </si>
  <si>
    <t>BZBYDY0</t>
  </si>
  <si>
    <t>2999</t>
  </si>
  <si>
    <t>CNE100002RT5</t>
  </si>
  <si>
    <t>603517 C1 EQUITY</t>
  </si>
  <si>
    <t>Juewei Food Co Ltd</t>
  </si>
  <si>
    <t>BFF1YN3</t>
  </si>
  <si>
    <t>3000</t>
  </si>
  <si>
    <t>603517 CH EQUITY</t>
  </si>
  <si>
    <t>BDZ71S1</t>
  </si>
  <si>
    <t>3001</t>
  </si>
  <si>
    <t>CNE100002RX7</t>
  </si>
  <si>
    <t>601828 CH EQUITY</t>
  </si>
  <si>
    <t>Red Star Macalline G</t>
  </si>
  <si>
    <t>BFFZ156</t>
  </si>
  <si>
    <t>3002</t>
  </si>
  <si>
    <t>CNE100002RY5</t>
  </si>
  <si>
    <t>3319 HK EQUITY</t>
  </si>
  <si>
    <t>A-Living Services Co</t>
  </si>
  <si>
    <t>BFWK4M2</t>
  </si>
  <si>
    <t>3003</t>
  </si>
  <si>
    <t>CNE100002RZ2</t>
  </si>
  <si>
    <t>601360 CH EQUITY</t>
  </si>
  <si>
    <t>360 Security Technol</t>
  </si>
  <si>
    <t>BFY1ZJ7</t>
  </si>
  <si>
    <t>3004</t>
  </si>
  <si>
    <t>CNE100002SN6</t>
  </si>
  <si>
    <t>601838 CH EQUITY</t>
  </si>
  <si>
    <t>Bank of Chengdu Co L</t>
  </si>
  <si>
    <t>BF297W0</t>
  </si>
  <si>
    <t>3005</t>
  </si>
  <si>
    <t>CNE100002ST3</t>
  </si>
  <si>
    <t>603156 CH EQUITY</t>
  </si>
  <si>
    <t>Hebei Yangyuan Zhihu</t>
  </si>
  <si>
    <t>BDVNKC0</t>
  </si>
  <si>
    <t>3006</t>
  </si>
  <si>
    <t>CNE100002T71</t>
  </si>
  <si>
    <t>600025 CH EQUITY</t>
  </si>
  <si>
    <t>Huaneng Lancang Rive</t>
  </si>
  <si>
    <t>BF8QD38</t>
  </si>
  <si>
    <t>3007</t>
  </si>
  <si>
    <t>CNE100002TP9</t>
  </si>
  <si>
    <t>603605 C1 EQUITY</t>
  </si>
  <si>
    <t>Proya Cosmetics Co L</t>
  </si>
  <si>
    <t>BKM3FN4</t>
  </si>
  <si>
    <t>3008</t>
  </si>
  <si>
    <t>603605 CH EQUITY</t>
  </si>
  <si>
    <t>BYZKX81</t>
  </si>
  <si>
    <t>3009</t>
  </si>
  <si>
    <t>CNE100002TX3</t>
  </si>
  <si>
    <t>603659 CH EQUITY</t>
  </si>
  <si>
    <t>Shanghai Putailai Ne</t>
  </si>
  <si>
    <t>BFBCV39</t>
  </si>
  <si>
    <t>3010</t>
  </si>
  <si>
    <t>CNE100002V10</t>
  </si>
  <si>
    <t>603260 CH EQUITY</t>
  </si>
  <si>
    <t>Hoshine Silicon Indu</t>
  </si>
  <si>
    <t>BYVLSN8</t>
  </si>
  <si>
    <t>3011</t>
  </si>
  <si>
    <t>CNE100002V44</t>
  </si>
  <si>
    <t>601108 CH EQUITY</t>
  </si>
  <si>
    <t>Caitong Securities C</t>
  </si>
  <si>
    <t>BDD88Z2</t>
  </si>
  <si>
    <t>3012</t>
  </si>
  <si>
    <t>CNE100002VW1</t>
  </si>
  <si>
    <t>603882 CH EQUITY</t>
  </si>
  <si>
    <t>Guangzhou Kingmed Di</t>
  </si>
  <si>
    <t>BYWQ3L5</t>
  </si>
  <si>
    <t>3013</t>
  </si>
  <si>
    <t>CNE100002WP3</t>
  </si>
  <si>
    <t>603707 CH EQUITY</t>
  </si>
  <si>
    <t>Nanjing King-Friend</t>
  </si>
  <si>
    <t>BF4LT40</t>
  </si>
  <si>
    <t>3014</t>
  </si>
  <si>
    <t>CNE100002XD7</t>
  </si>
  <si>
    <t>601952 CH EQUITY</t>
  </si>
  <si>
    <t>Jiangsu Provincail A</t>
  </si>
  <si>
    <t>BZ3CYM7</t>
  </si>
  <si>
    <t>3015</t>
  </si>
  <si>
    <t>CNE100002XM8</t>
  </si>
  <si>
    <t>603501 C1 EQUITY</t>
  </si>
  <si>
    <t>Will Semiconductor L</t>
  </si>
  <si>
    <t>BK947V2</t>
  </si>
  <si>
    <t>3016</t>
  </si>
  <si>
    <t>603501 CH EQUITY</t>
  </si>
  <si>
    <t>BZ07VX5</t>
  </si>
  <si>
    <t>3017</t>
  </si>
  <si>
    <t>CNE100002YQ7</t>
  </si>
  <si>
    <t>603345 CH EQUITY</t>
  </si>
  <si>
    <t>Fu Jian Anjoy Foods</t>
  </si>
  <si>
    <t>BZ07975</t>
  </si>
  <si>
    <t>3018</t>
  </si>
  <si>
    <t>CNE100002Z65</t>
  </si>
  <si>
    <t>603638 C1 EQUITY</t>
  </si>
  <si>
    <t>Yantai Eddie Precisi</t>
  </si>
  <si>
    <t>BK947P6</t>
  </si>
  <si>
    <t>3019</t>
  </si>
  <si>
    <t>CNE100002ZV4</t>
  </si>
  <si>
    <t>603708 CH EQUITY</t>
  </si>
  <si>
    <t>Jiajiayue Group Co L</t>
  </si>
  <si>
    <t>BYWJ3D6</t>
  </si>
  <si>
    <t>3020</t>
  </si>
  <si>
    <t>CNE1000030K6</t>
  </si>
  <si>
    <t>600908 CH EQUITY</t>
  </si>
  <si>
    <t>Wuxi Rural Commercia</t>
  </si>
  <si>
    <t>BYYZM68</t>
  </si>
  <si>
    <t>3021</t>
  </si>
  <si>
    <t>CNE1000030S9</t>
  </si>
  <si>
    <t>603986 C1 EQUITY</t>
  </si>
  <si>
    <t>Gigadevice Semicondu</t>
  </si>
  <si>
    <t>BHWLWF8</t>
  </si>
  <si>
    <t>3022</t>
  </si>
  <si>
    <t>603986 CH EQUITY</t>
  </si>
  <si>
    <t>BYM9X70</t>
  </si>
  <si>
    <t>3023</t>
  </si>
  <si>
    <t>CNE1000030X9</t>
  </si>
  <si>
    <t>603712 CH EQUITY</t>
  </si>
  <si>
    <t>Tianjin 712 Communic</t>
  </si>
  <si>
    <t>BFZ07K8</t>
  </si>
  <si>
    <t>3024</t>
  </si>
  <si>
    <t>CNE1000031F4</t>
  </si>
  <si>
    <t>1763 HK EQUITY</t>
  </si>
  <si>
    <t>China Isotope &amp; Radi</t>
  </si>
  <si>
    <t>BDFWXC4</t>
  </si>
  <si>
    <t>3025</t>
  </si>
  <si>
    <t>CNE1000031K4</t>
  </si>
  <si>
    <t>603259 C1 EQUITY</t>
  </si>
  <si>
    <t>WuXi AppTec Co Ltd</t>
  </si>
  <si>
    <t>BHWLWV4</t>
  </si>
  <si>
    <t>3026</t>
  </si>
  <si>
    <t>603259 CH EQUITY</t>
  </si>
  <si>
    <t>BFXNP16</t>
  </si>
  <si>
    <t>3027</t>
  </si>
  <si>
    <t>CNE1000031P3</t>
  </si>
  <si>
    <t>601138 CH EQUITY</t>
  </si>
  <si>
    <t>Foxconn Industrial I</t>
  </si>
  <si>
    <t>BFZ7XB2</t>
  </si>
  <si>
    <t>3028</t>
  </si>
  <si>
    <t>CNE1000031R9</t>
  </si>
  <si>
    <t>601990 CH EQUITY</t>
  </si>
  <si>
    <t>Nanjing Securities C</t>
  </si>
  <si>
    <t>BFXXPY9</t>
  </si>
  <si>
    <t>3029</t>
  </si>
  <si>
    <t>CNE1000031T5</t>
  </si>
  <si>
    <t>601066 CH EQUITY</t>
  </si>
  <si>
    <t>BG1VQ38</t>
  </si>
  <si>
    <t>3030</t>
  </si>
  <si>
    <t>CNE1000032B1</t>
  </si>
  <si>
    <t>001965 CH EQUITY</t>
  </si>
  <si>
    <t>China Merchants Expr</t>
  </si>
  <si>
    <t>BFMJDQ6</t>
  </si>
  <si>
    <t>3031</t>
  </si>
  <si>
    <t>CNE100003340</t>
  </si>
  <si>
    <t>002912 CH EQUITY</t>
  </si>
  <si>
    <t>Shenzhen Sinovatio T</t>
  </si>
  <si>
    <t>BF8QD49</t>
  </si>
  <si>
    <t>3032</t>
  </si>
  <si>
    <t>CNE100003373</t>
  </si>
  <si>
    <t>002916 C2 EQUITY</t>
  </si>
  <si>
    <t>Shennan Circuits Co</t>
  </si>
  <si>
    <t>BFY8GV7</t>
  </si>
  <si>
    <t>3033</t>
  </si>
  <si>
    <t>002916 CH EQUITY</t>
  </si>
  <si>
    <t>BF2W0K8</t>
  </si>
  <si>
    <t>3034</t>
  </si>
  <si>
    <t>CNE1000033C7</t>
  </si>
  <si>
    <t>002920 CH EQUITY</t>
  </si>
  <si>
    <t>Huizhou Desay Sv Aut</t>
  </si>
  <si>
    <t>BZ3ZWJ9</t>
  </si>
  <si>
    <t>3035</t>
  </si>
  <si>
    <t>CNE1000033H6</t>
  </si>
  <si>
    <t>002925 CH EQUITY</t>
  </si>
  <si>
    <t>Xiamen Intretech Inc</t>
  </si>
  <si>
    <t>3036</t>
  </si>
  <si>
    <t>CNE1000033J2</t>
  </si>
  <si>
    <t>002926 CH EQUITY</t>
  </si>
  <si>
    <t>Huaxi Securities Co</t>
  </si>
  <si>
    <t>BDGL0T6</t>
  </si>
  <si>
    <t>3037</t>
  </si>
  <si>
    <t>CNE1000033T1</t>
  </si>
  <si>
    <t>300454 C2 EQUITY</t>
  </si>
  <si>
    <t>Sangfor Technologies</t>
  </si>
  <si>
    <t>BHQPS70</t>
  </si>
  <si>
    <t>3038</t>
  </si>
  <si>
    <t>300454 CH EQUITY</t>
  </si>
  <si>
    <t>BF2L425</t>
  </si>
  <si>
    <t>3039</t>
  </si>
  <si>
    <t>CNE100003449</t>
  </si>
  <si>
    <t>300676 CH EQUITY</t>
  </si>
  <si>
    <t>BGI Genomics Co Ltd</t>
  </si>
  <si>
    <t>BDZVZJ2</t>
  </si>
  <si>
    <t>3040</t>
  </si>
  <si>
    <t>CNE1000034T9</t>
  </si>
  <si>
    <t>300699 CH EQUITY</t>
  </si>
  <si>
    <t>Weihai Guangwei Comp</t>
  </si>
  <si>
    <t>BDGL1D7</t>
  </si>
  <si>
    <t>3041</t>
  </si>
  <si>
    <t>CNE1000035Z3</t>
  </si>
  <si>
    <t>3042</t>
  </si>
  <si>
    <t>CNE100003654</t>
  </si>
  <si>
    <t>300747 CH EQUITY</t>
  </si>
  <si>
    <t>Wuhan Raycus Fiber L</t>
  </si>
  <si>
    <t>BG8F796</t>
  </si>
  <si>
    <t>3043</t>
  </si>
  <si>
    <t>CNE100003662</t>
  </si>
  <si>
    <t>300750 C2 EQUITY</t>
  </si>
  <si>
    <t>Contemporary Amperex</t>
  </si>
  <si>
    <t>BHQPSY7</t>
  </si>
  <si>
    <t>3044</t>
  </si>
  <si>
    <t>300750 CH EQUITY</t>
  </si>
  <si>
    <t>BF7L9J2</t>
  </si>
  <si>
    <t>3045</t>
  </si>
  <si>
    <t>CNE100003688</t>
  </si>
  <si>
    <t>788 HK EQUITY</t>
  </si>
  <si>
    <t>China Tower Corp Ltd</t>
  </si>
  <si>
    <t>BFZ2PK0</t>
  </si>
  <si>
    <t>3046</t>
  </si>
  <si>
    <t>CNE100003F01</t>
  </si>
  <si>
    <t>6185 HK EQUITY</t>
  </si>
  <si>
    <t>CanSino Biologics In</t>
  </si>
  <si>
    <t>BJKDJS2</t>
  </si>
  <si>
    <t>3047</t>
  </si>
  <si>
    <t>CNE100003F19</t>
  </si>
  <si>
    <t>2359 HK EQUITY</t>
  </si>
  <si>
    <t>BGHH0L6</t>
  </si>
  <si>
    <t>3048</t>
  </si>
  <si>
    <t>CNE100003F27</t>
  </si>
  <si>
    <t>601319 CH EQUITY</t>
  </si>
  <si>
    <t>BGYDCN3</t>
  </si>
  <si>
    <t>3049</t>
  </si>
  <si>
    <t>CNE100003F43</t>
  </si>
  <si>
    <t>601162 CH EQUITY</t>
  </si>
  <si>
    <t>Tianfeng Securities</t>
  </si>
  <si>
    <t>BFFKFX7</t>
  </si>
  <si>
    <t>3050</t>
  </si>
  <si>
    <t>CNE100003F50</t>
  </si>
  <si>
    <t>601577 CH EQUITY</t>
  </si>
  <si>
    <t>Bank of Changsha Co</t>
  </si>
  <si>
    <t>BF8RR17</t>
  </si>
  <si>
    <t>3051</t>
  </si>
  <si>
    <t>CNE100003G67</t>
  </si>
  <si>
    <t>300760 C2 EQUITY</t>
  </si>
  <si>
    <t>Shenzhen Mindray Bio</t>
  </si>
  <si>
    <t>BHQK864</t>
  </si>
  <si>
    <t>3052</t>
  </si>
  <si>
    <t>300760 CH EQUITY</t>
  </si>
  <si>
    <t>BGHD9P1</t>
  </si>
  <si>
    <t>3053</t>
  </si>
  <si>
    <t>CNE100003G91</t>
  </si>
  <si>
    <t>300724 CH EQUITY</t>
  </si>
  <si>
    <t>Shenzhen SC New Ener</t>
  </si>
  <si>
    <t>BGDM6S4</t>
  </si>
  <si>
    <t>3054</t>
  </si>
  <si>
    <t>CNE100003GD0</t>
  </si>
  <si>
    <t>002939 CH EQUITY</t>
  </si>
  <si>
    <t>China Great Wall Sec</t>
  </si>
  <si>
    <t>BD0BP42</t>
  </si>
  <si>
    <t>3055</t>
  </si>
  <si>
    <t>CNE100003GF5</t>
  </si>
  <si>
    <t>002938 CH EQUITY</t>
  </si>
  <si>
    <t>Avary Holding Shenzh</t>
  </si>
  <si>
    <t>BFXR916</t>
  </si>
  <si>
    <t>3056</t>
  </si>
  <si>
    <t>CNE100003GS8</t>
  </si>
  <si>
    <t>601598 CH EQUITY</t>
  </si>
  <si>
    <t>BGW7583</t>
  </si>
  <si>
    <t>3057</t>
  </si>
  <si>
    <t>CNE100003GT6</t>
  </si>
  <si>
    <t>601298 CH EQUITY</t>
  </si>
  <si>
    <t>Qingdao Port Interna</t>
  </si>
  <si>
    <t>BJ4VJ15</t>
  </si>
  <si>
    <t>3058</t>
  </si>
  <si>
    <t>CNE100003GZ3</t>
  </si>
  <si>
    <t>601860 CH EQUITY</t>
  </si>
  <si>
    <t>Jiangsu Zijin Rural</t>
  </si>
  <si>
    <t>BHNMCT4</t>
  </si>
  <si>
    <t>3059</t>
  </si>
  <si>
    <t>CNE100003H09</t>
  </si>
  <si>
    <t>601975 CH EQUITY</t>
  </si>
  <si>
    <t>Nanjing Tanker Corp</t>
  </si>
  <si>
    <t>BGSCTN5</t>
  </si>
  <si>
    <t>3060</t>
  </si>
  <si>
    <t>CNE100003HT4</t>
  </si>
  <si>
    <t>511660 CH EQUITY</t>
  </si>
  <si>
    <t>CCB Principal Profit</t>
  </si>
  <si>
    <t>BD844J1</t>
  </si>
  <si>
    <t>3061</t>
  </si>
  <si>
    <t>CNE100003JB8</t>
  </si>
  <si>
    <t>600928 CH EQUITY</t>
  </si>
  <si>
    <t>Bank of Xi'an Co Ltd</t>
  </si>
  <si>
    <t>BGW75J4</t>
  </si>
  <si>
    <t>3062</t>
  </si>
  <si>
    <t>CNE100003JH5</t>
  </si>
  <si>
    <t>002945 CH EQUITY</t>
  </si>
  <si>
    <t>Chinalin Securities</t>
  </si>
  <si>
    <t>BHQVC98</t>
  </si>
  <si>
    <t>3063</t>
  </si>
  <si>
    <t>CNE100003JJ1</t>
  </si>
  <si>
    <t>002946 CH EQUITY</t>
  </si>
  <si>
    <t>New Hope Dairy Co Lt</t>
  </si>
  <si>
    <t>BJ1STY2</t>
  </si>
  <si>
    <t>3064</t>
  </si>
  <si>
    <t>CNE100003JQ6</t>
  </si>
  <si>
    <t>002958 CH EQUITY</t>
  </si>
  <si>
    <t>Qingdao Rural Commer</t>
  </si>
  <si>
    <t>BJ65XV3</t>
  </si>
  <si>
    <t>3065</t>
  </si>
  <si>
    <t>CNE100003K61</t>
  </si>
  <si>
    <t>1905 HK EQUITY</t>
  </si>
  <si>
    <t>Haitong UniTrust Int</t>
  </si>
  <si>
    <t>BZ00Y57</t>
  </si>
  <si>
    <t>3066</t>
  </si>
  <si>
    <t>CNE100003KB6</t>
  </si>
  <si>
    <t>300770 CH EQUITY</t>
  </si>
  <si>
    <t>Guangdong South New</t>
  </si>
  <si>
    <t>BHZTSH3</t>
  </si>
  <si>
    <t>3067</t>
  </si>
  <si>
    <t>CNE100003KR2</t>
  </si>
  <si>
    <t>512290 CH EQUITY</t>
  </si>
  <si>
    <t>Guotai CSI Bio-medic</t>
  </si>
  <si>
    <t>BK5XTV7</t>
  </si>
  <si>
    <t>3068</t>
  </si>
  <si>
    <t>CNE100003L78</t>
  </si>
  <si>
    <t>600968 CH EQUITY</t>
  </si>
  <si>
    <t>CNOOC Energy Technol</t>
  </si>
  <si>
    <t>BK90HJ8</t>
  </si>
  <si>
    <t>3069</t>
  </si>
  <si>
    <t>CNE100003LF5</t>
  </si>
  <si>
    <t>600989 CH EQUITY</t>
  </si>
  <si>
    <t>Ningxia Baofeng Ener</t>
  </si>
  <si>
    <t>BJHDDF0</t>
  </si>
  <si>
    <t>3070</t>
  </si>
  <si>
    <t>CNE100003LT6</t>
  </si>
  <si>
    <t>300783 C2 EQUITY</t>
  </si>
  <si>
    <t>Three Squirrels Inc</t>
  </si>
  <si>
    <t>BK71793</t>
  </si>
  <si>
    <t>3071</t>
  </si>
  <si>
    <t>300783 CH EQUITY</t>
  </si>
  <si>
    <t>BKDNF77</t>
  </si>
  <si>
    <t>3072</t>
  </si>
  <si>
    <t>CNE100003MP2</t>
  </si>
  <si>
    <t>688009 CH EQUITY</t>
  </si>
  <si>
    <t>BKDZSF2</t>
  </si>
  <si>
    <t>3073</t>
  </si>
  <si>
    <t>CNE100003N43</t>
  </si>
  <si>
    <t>003816 CH EQUITY</t>
  </si>
  <si>
    <t>BJ9MMN6</t>
  </si>
  <si>
    <t>3074</t>
  </si>
  <si>
    <t>CNE100003N76</t>
  </si>
  <si>
    <t>2696 HK EQUITY</t>
  </si>
  <si>
    <t>BKLJK94</t>
  </si>
  <si>
    <t>3075</t>
  </si>
  <si>
    <t>CNE100003N92</t>
  </si>
  <si>
    <t>300792 CH EQUITY</t>
  </si>
  <si>
    <t>Hangzhou Onechance T</t>
  </si>
  <si>
    <t>BKT3NT9</t>
  </si>
  <si>
    <t>3076</t>
  </si>
  <si>
    <t>CNE100003NZ9</t>
  </si>
  <si>
    <t>601077 CH EQUITY</t>
  </si>
  <si>
    <t>BKF2T36</t>
  </si>
  <si>
    <t>3077</t>
  </si>
  <si>
    <t>CNE100003PG4</t>
  </si>
  <si>
    <t>3759 HK EQUITY</t>
  </si>
  <si>
    <t>Pharmaron Beijing Co</t>
  </si>
  <si>
    <t>BK72QD3</t>
  </si>
  <si>
    <t>3078</t>
  </si>
  <si>
    <t>CNE100003PJ8</t>
  </si>
  <si>
    <t>2500 HK EQUITY</t>
  </si>
  <si>
    <t>Venus MedTech Hangzh</t>
  </si>
  <si>
    <t>BL6V047</t>
  </si>
  <si>
    <t>3079</t>
  </si>
  <si>
    <t>CNE100003PM2</t>
  </si>
  <si>
    <t>688111 CH EQUITY</t>
  </si>
  <si>
    <t>Beijing Kingsoft Off</t>
  </si>
  <si>
    <t>BL2FY85</t>
  </si>
  <si>
    <t>3080</t>
  </si>
  <si>
    <t>CNE100003PS9</t>
  </si>
  <si>
    <t>601916 CH EQUITY</t>
  </si>
  <si>
    <t>China Zheshang Bank</t>
  </si>
  <si>
    <t>BKRQP05</t>
  </si>
  <si>
    <t>3081</t>
  </si>
  <si>
    <t>CNE100003PV3</t>
  </si>
  <si>
    <t>6049 HK EQUITY</t>
  </si>
  <si>
    <t>Poly Property Servic</t>
  </si>
  <si>
    <t>BHR0FS4</t>
  </si>
  <si>
    <t>3082</t>
  </si>
  <si>
    <t>CNE100003PX9</t>
  </si>
  <si>
    <t>601698 CH EQUITY</t>
  </si>
  <si>
    <t>China Satellite Comm</t>
  </si>
  <si>
    <t>BK942H3</t>
  </si>
  <si>
    <t>3083</t>
  </si>
  <si>
    <t>CNE100003PY7</t>
  </si>
  <si>
    <t>601236 CH EQUITY</t>
  </si>
  <si>
    <t>Hongta Securities Co</t>
  </si>
  <si>
    <t>BK4VBR2</t>
  </si>
  <si>
    <t>3084</t>
  </si>
  <si>
    <t>CNE100003PZ4</t>
  </si>
  <si>
    <t>601658 CH EQUITY</t>
  </si>
  <si>
    <t>BKDQFP4</t>
  </si>
  <si>
    <t>3085</t>
  </si>
  <si>
    <t>CNE100003QK4</t>
  </si>
  <si>
    <t>300782 C2 EQUITY</t>
  </si>
  <si>
    <t>Maxscend Microelectr</t>
  </si>
  <si>
    <t>BK4XS11</t>
  </si>
  <si>
    <t>3086</t>
  </si>
  <si>
    <t>300782 CH EQUITY</t>
  </si>
  <si>
    <t>BKB0JW3</t>
  </si>
  <si>
    <t>3087</t>
  </si>
  <si>
    <t>CNE100003R72</t>
  </si>
  <si>
    <t>603719 CH EQUITY</t>
  </si>
  <si>
    <t>Bestore Co Ltd</t>
  </si>
  <si>
    <t>BKV1FH3</t>
  </si>
  <si>
    <t>3088</t>
  </si>
  <si>
    <t>CNE100003RV9</t>
  </si>
  <si>
    <t>601816 CH EQUITY</t>
  </si>
  <si>
    <t>Beijing-Shanghai Hig</t>
  </si>
  <si>
    <t>BKSWRZ1</t>
  </si>
  <si>
    <t>3089</t>
  </si>
  <si>
    <t>CNE100003S06</t>
  </si>
  <si>
    <t>688396 CH EQUITY</t>
  </si>
  <si>
    <t>China Resources Micr</t>
  </si>
  <si>
    <t>BJQTSD2</t>
  </si>
  <si>
    <t>3090</t>
  </si>
  <si>
    <t>COB51PA00076</t>
  </si>
  <si>
    <t>PFDAVVND CB EQUITY</t>
  </si>
  <si>
    <t>Banco Davivienda SA</t>
  </si>
  <si>
    <t>B4KC973</t>
  </si>
  <si>
    <t>COP</t>
  </si>
  <si>
    <t>COL</t>
  </si>
  <si>
    <t>XBOG</t>
  </si>
  <si>
    <t>3091</t>
  </si>
  <si>
    <t>COC04PA00016</t>
  </si>
  <si>
    <t>ECOPETL CB EQUITY</t>
  </si>
  <si>
    <t>Ecopetrol SA</t>
  </si>
  <si>
    <t>B2473N4</t>
  </si>
  <si>
    <t>3092</t>
  </si>
  <si>
    <t>COT04PA00028</t>
  </si>
  <si>
    <t>NUTRESA CB EQUITY</t>
  </si>
  <si>
    <t>GRUPO NUTRESA SA</t>
  </si>
  <si>
    <t>B00P907</t>
  </si>
  <si>
    <t>3093</t>
  </si>
  <si>
    <t>COT13PA00086</t>
  </si>
  <si>
    <t>GRUPOSUR CB EQUITY</t>
  </si>
  <si>
    <t>GRUPO DE INV SURAMER</t>
  </si>
  <si>
    <t>BMSK715</t>
  </si>
  <si>
    <t>3094</t>
  </si>
  <si>
    <t>CRTRUST2LP01</t>
  </si>
  <si>
    <t>Corporate Properties</t>
  </si>
  <si>
    <t>3095</t>
  </si>
  <si>
    <t>CS0008418869</t>
  </si>
  <si>
    <t>TABAK CP EQUITY</t>
  </si>
  <si>
    <t>PHILIP MORRIS CR</t>
  </si>
  <si>
    <t>3096</t>
  </si>
  <si>
    <t>CY0100470919</t>
  </si>
  <si>
    <t>PRS NO EQUITY</t>
  </si>
  <si>
    <t>PROSAFE SE</t>
  </si>
  <si>
    <t>B1L9DW5</t>
  </si>
  <si>
    <t>3097</t>
  </si>
  <si>
    <t>CZ0005112300</t>
  </si>
  <si>
    <t>CEZ CP EQUITY</t>
  </si>
  <si>
    <t>CEZ AS</t>
  </si>
  <si>
    <t>5624030</t>
  </si>
  <si>
    <t>3098</t>
  </si>
  <si>
    <t>CZ0008019106</t>
  </si>
  <si>
    <t>KOMB CP EQUITY</t>
  </si>
  <si>
    <t>Komercni banka as</t>
  </si>
  <si>
    <t>4519449</t>
  </si>
  <si>
    <t>3099</t>
  </si>
  <si>
    <t>CZ0008040318</t>
  </si>
  <si>
    <t>MONET CP EQUITY</t>
  </si>
  <si>
    <t>Moneta Money Bank AS</t>
  </si>
  <si>
    <t>BD3CQ16</t>
  </si>
  <si>
    <t>3100</t>
  </si>
  <si>
    <t>CZ0009091500</t>
  </si>
  <si>
    <t>UNIP CP EQUITY</t>
  </si>
  <si>
    <t>UNIPETROL</t>
  </si>
  <si>
    <t>3101</t>
  </si>
  <si>
    <t>CZ0009093209</t>
  </si>
  <si>
    <t>TELEC CP EQUITY</t>
  </si>
  <si>
    <t>O2 Czech Republic AS</t>
  </si>
  <si>
    <t>5272569</t>
  </si>
  <si>
    <t>3102</t>
  </si>
  <si>
    <t>DALMOREINF01</t>
  </si>
  <si>
    <t>Dalmore Infrastructu</t>
  </si>
  <si>
    <t>3103</t>
  </si>
  <si>
    <t>DE0002635281</t>
  </si>
  <si>
    <t>SD3EEX GR EQUITY</t>
  </si>
  <si>
    <t>iShares EURO STOXX S</t>
  </si>
  <si>
    <t>B08TZF8</t>
  </si>
  <si>
    <t>GER</t>
  </si>
  <si>
    <t>3104</t>
  </si>
  <si>
    <t>DE0002635307</t>
  </si>
  <si>
    <t>SXXPIEX GR EQUITY</t>
  </si>
  <si>
    <t>iShares STOXX Europe</t>
  </si>
  <si>
    <t>B00D611</t>
  </si>
  <si>
    <t>3105</t>
  </si>
  <si>
    <t>SXXPIEX GY EQUITY</t>
  </si>
  <si>
    <t>3106</t>
  </si>
  <si>
    <t>DE0005089031</t>
  </si>
  <si>
    <t>UTDI GR EQUITY</t>
  </si>
  <si>
    <t>United Internet AG</t>
  </si>
  <si>
    <t>4354134</t>
  </si>
  <si>
    <t>3107</t>
  </si>
  <si>
    <t>DE0005098404</t>
  </si>
  <si>
    <t>DAZ GR EQUITY</t>
  </si>
  <si>
    <t>DIC ASSET AG</t>
  </si>
  <si>
    <t>3108</t>
  </si>
  <si>
    <t>DE0005140008</t>
  </si>
  <si>
    <t>DB US EQUITY</t>
  </si>
  <si>
    <t>Deutsche Bank AG</t>
  </si>
  <si>
    <t>2803025</t>
  </si>
  <si>
    <t>3109</t>
  </si>
  <si>
    <t>DBK GR EQUITY</t>
  </si>
  <si>
    <t>5750355</t>
  </si>
  <si>
    <t>3110</t>
  </si>
  <si>
    <t>DE0005158703</t>
  </si>
  <si>
    <t>BC8 GR EQUITY</t>
  </si>
  <si>
    <t>Bechtle AG</t>
  </si>
  <si>
    <t>5932409</t>
  </si>
  <si>
    <t>3111</t>
  </si>
  <si>
    <t>DE0005168108</t>
  </si>
  <si>
    <t>B5A GR EQUITY</t>
  </si>
  <si>
    <t>BAUER AG</t>
  </si>
  <si>
    <t>3112</t>
  </si>
  <si>
    <t>DE0005190003</t>
  </si>
  <si>
    <t>BMW GR EQUITY</t>
  </si>
  <si>
    <t>Bayerische Motoren W</t>
  </si>
  <si>
    <t>5756029</t>
  </si>
  <si>
    <t>3113</t>
  </si>
  <si>
    <t>DE0005190037</t>
  </si>
  <si>
    <t>BMW3 GR EQUITY</t>
  </si>
  <si>
    <t>5756030</t>
  </si>
  <si>
    <t>3114</t>
  </si>
  <si>
    <t>DE0005200000</t>
  </si>
  <si>
    <t>BEI GR EQUITY</t>
  </si>
  <si>
    <t>Beiersdorf AG</t>
  </si>
  <si>
    <t>5107401</t>
  </si>
  <si>
    <t>3115</t>
  </si>
  <si>
    <t>DE0005313704</t>
  </si>
  <si>
    <t>AFX GR EQUITY</t>
  </si>
  <si>
    <t>Carl Zeiss Meditec A</t>
  </si>
  <si>
    <t>5922961</t>
  </si>
  <si>
    <t>3116</t>
  </si>
  <si>
    <t>DE0005439004</t>
  </si>
  <si>
    <t>CON GR EQUITY</t>
  </si>
  <si>
    <t>Continental AG</t>
  </si>
  <si>
    <t>4598589</t>
  </si>
  <si>
    <t>3117</t>
  </si>
  <si>
    <t>DE0005470405</t>
  </si>
  <si>
    <t>LXS GR EQUITY</t>
  </si>
  <si>
    <t>LANXESS AG</t>
  </si>
  <si>
    <t>B05M8B7</t>
  </si>
  <si>
    <t>3118</t>
  </si>
  <si>
    <t>DE0005501357</t>
  </si>
  <si>
    <t>SPR GR EQUITY</t>
  </si>
  <si>
    <t>Axel Springer SE</t>
  </si>
  <si>
    <t>4647317</t>
  </si>
  <si>
    <t>3119</t>
  </si>
  <si>
    <t>DE0005545503</t>
  </si>
  <si>
    <t>DRI GR EQUITY</t>
  </si>
  <si>
    <t>1&amp;1 Drillisch AG</t>
  </si>
  <si>
    <t>5734672</t>
  </si>
  <si>
    <t>3120</t>
  </si>
  <si>
    <t>3121</t>
  </si>
  <si>
    <t>5842359</t>
  </si>
  <si>
    <t>3122</t>
  </si>
  <si>
    <t>DE0005558662</t>
  </si>
  <si>
    <t>QCE GR EQUITY</t>
  </si>
  <si>
    <t>Q-CELLS N (GFR LISTI</t>
  </si>
  <si>
    <t>B0LD4L6</t>
  </si>
  <si>
    <t>3123</t>
  </si>
  <si>
    <t>DE0005773303</t>
  </si>
  <si>
    <t>FRA GR EQUITY</t>
  </si>
  <si>
    <t>Fraport AG Frankfurt</t>
  </si>
  <si>
    <t>7107551</t>
  </si>
  <si>
    <t>3124</t>
  </si>
  <si>
    <t>DE0005785604</t>
  </si>
  <si>
    <t>FRE GR EQUITY</t>
  </si>
  <si>
    <t>Fresenius SE &amp; Co KG</t>
  </si>
  <si>
    <t>4352097</t>
  </si>
  <si>
    <t>3125</t>
  </si>
  <si>
    <t>Fresenius Medical Ca</t>
  </si>
  <si>
    <t>3126</t>
  </si>
  <si>
    <t>DE0005790406</t>
  </si>
  <si>
    <t>FPE GR EQUITY</t>
  </si>
  <si>
    <t>FUCHS PETROLUB SE</t>
  </si>
  <si>
    <t>4354338</t>
  </si>
  <si>
    <t>3127</t>
  </si>
  <si>
    <t>DE0005790430</t>
  </si>
  <si>
    <t>FPE3 GR EQUITY</t>
  </si>
  <si>
    <t>4354350</t>
  </si>
  <si>
    <t>3128</t>
  </si>
  <si>
    <t>DE0005810055</t>
  </si>
  <si>
    <t>DB1 GR EQUITY</t>
  </si>
  <si>
    <t>Deutsche Boerse AG</t>
  </si>
  <si>
    <t>7021963</t>
  </si>
  <si>
    <t>3129</t>
  </si>
  <si>
    <t>DE0005875306</t>
  </si>
  <si>
    <t>GFK GY EQUITY</t>
  </si>
  <si>
    <t>GFK SE</t>
  </si>
  <si>
    <t>5774344</t>
  </si>
  <si>
    <t>3130</t>
  </si>
  <si>
    <t>DE0005909006</t>
  </si>
  <si>
    <t>GBF GR EQUITY</t>
  </si>
  <si>
    <t>BILFINGER BERGER AG</t>
  </si>
  <si>
    <t>5117381</t>
  </si>
  <si>
    <t>3131</t>
  </si>
  <si>
    <t>DE0005933931</t>
  </si>
  <si>
    <t>DAXEX GR EQUITY</t>
  </si>
  <si>
    <t>DAXEX</t>
  </si>
  <si>
    <t>7078055</t>
  </si>
  <si>
    <t>XFRA</t>
  </si>
  <si>
    <t>3132</t>
  </si>
  <si>
    <t>DE0005933956</t>
  </si>
  <si>
    <t>SX5EEX GR EQUITY</t>
  </si>
  <si>
    <t>iShares Core EURO ST</t>
  </si>
  <si>
    <t>7018910</t>
  </si>
  <si>
    <t>3133</t>
  </si>
  <si>
    <t>SX5EEX GY EQUITY</t>
  </si>
  <si>
    <t>iShares EURO STOXX 5</t>
  </si>
  <si>
    <t>3134</t>
  </si>
  <si>
    <t>DE0005933998</t>
  </si>
  <si>
    <t>MCXPEX GY EQUITY</t>
  </si>
  <si>
    <t>ISHARES STOXX EUR MI</t>
  </si>
  <si>
    <t>B079247</t>
  </si>
  <si>
    <t>3135</t>
  </si>
  <si>
    <t>DE0005937007</t>
  </si>
  <si>
    <t>MAN GR EQUITY</t>
  </si>
  <si>
    <t>MAN SE</t>
  </si>
  <si>
    <t>5563520</t>
  </si>
  <si>
    <t>3136</t>
  </si>
  <si>
    <t>DE0006047004</t>
  </si>
  <si>
    <t>HEI GR EQUITY</t>
  </si>
  <si>
    <t>HeidelbergCement AG</t>
  </si>
  <si>
    <t>5120679</t>
  </si>
  <si>
    <t>3137</t>
  </si>
  <si>
    <t>DE0006048408</t>
  </si>
  <si>
    <t>HEN GR EQUITY</t>
  </si>
  <si>
    <t>Henkel AG &amp; Co KGaA</t>
  </si>
  <si>
    <t>5002465</t>
  </si>
  <si>
    <t>3138</t>
  </si>
  <si>
    <t>HEN GY EQUITY</t>
  </si>
  <si>
    <t>HENKEL AG &amp; CO KGAA</t>
  </si>
  <si>
    <t>3139</t>
  </si>
  <si>
    <t>DE0006048432</t>
  </si>
  <si>
    <t>HEN3 GR EQUITY</t>
  </si>
  <si>
    <t>5076705</t>
  </si>
  <si>
    <t>3140</t>
  </si>
  <si>
    <t>3141</t>
  </si>
  <si>
    <t>DE0006070006</t>
  </si>
  <si>
    <t>HOT GR EQUITY</t>
  </si>
  <si>
    <t>HOCHTIEF AG</t>
  </si>
  <si>
    <t>5108664</t>
  </si>
  <si>
    <t>3142</t>
  </si>
  <si>
    <t>DE0006095003</t>
  </si>
  <si>
    <t>CAP GR EQUITY</t>
  </si>
  <si>
    <t>Encavis AG</t>
  </si>
  <si>
    <t>5491966</t>
  </si>
  <si>
    <t>3143</t>
  </si>
  <si>
    <t>DE0006202005</t>
  </si>
  <si>
    <t>SZG GR EQUITY</t>
  </si>
  <si>
    <t>SALZGITTER AG</t>
  </si>
  <si>
    <t>5465358</t>
  </si>
  <si>
    <t>3144</t>
  </si>
  <si>
    <t>DE0006204407</t>
  </si>
  <si>
    <t>KU2 GR EQUITY</t>
  </si>
  <si>
    <t>KUKA AG</t>
  </si>
  <si>
    <t>5529191</t>
  </si>
  <si>
    <t>3145</t>
  </si>
  <si>
    <t>DE0006231004</t>
  </si>
  <si>
    <t>IFX GR EQUITY</t>
  </si>
  <si>
    <t>Infineon Technologie</t>
  </si>
  <si>
    <t>5889505</t>
  </si>
  <si>
    <t>3146</t>
  </si>
  <si>
    <t>DE0006289309</t>
  </si>
  <si>
    <t>SX7EEX GY EQUITY</t>
  </si>
  <si>
    <t>iShares EURO STOXX B</t>
  </si>
  <si>
    <t>7131323</t>
  </si>
  <si>
    <t>3147</t>
  </si>
  <si>
    <t>DE0006289465</t>
  </si>
  <si>
    <t>RXRGEX GR EQUITY</t>
  </si>
  <si>
    <t>ISHARES EBX GOV ETF</t>
  </si>
  <si>
    <t>7543382</t>
  </si>
  <si>
    <t>3148</t>
  </si>
  <si>
    <t>DE0006338007</t>
  </si>
  <si>
    <t>KBU GR EQUITY</t>
  </si>
  <si>
    <t>COLONIA REAL ESTATE</t>
  </si>
  <si>
    <t>3149</t>
  </si>
  <si>
    <t>DE0006452907</t>
  </si>
  <si>
    <t>NEM GR EQUITY</t>
  </si>
  <si>
    <t>Nemetschek SE</t>
  </si>
  <si>
    <t>5633962</t>
  </si>
  <si>
    <t>3150</t>
  </si>
  <si>
    <t>DE0006599905</t>
  </si>
  <si>
    <t>MRK GR EQUITY</t>
  </si>
  <si>
    <t>Merck KGaA</t>
  </si>
  <si>
    <t>4741844</t>
  </si>
  <si>
    <t>3151</t>
  </si>
  <si>
    <t>DE0006602006</t>
  </si>
  <si>
    <t>G1A GR EQUITY</t>
  </si>
  <si>
    <t>GEA Group AG</t>
  </si>
  <si>
    <t>4557104</t>
  </si>
  <si>
    <t>3152</t>
  </si>
  <si>
    <t>DE0006766504</t>
  </si>
  <si>
    <t>NDA GR EQUITY</t>
  </si>
  <si>
    <t>Aurubis AG</t>
  </si>
  <si>
    <t>5485527</t>
  </si>
  <si>
    <t>3153</t>
  </si>
  <si>
    <t>DE0006916604</t>
  </si>
  <si>
    <t>PFV GR EQUITY</t>
  </si>
  <si>
    <t>PFEIFFER VACUUM</t>
  </si>
  <si>
    <t>3154</t>
  </si>
  <si>
    <t>DE0006937733</t>
  </si>
  <si>
    <t>POR3 GR EQUITY</t>
  </si>
  <si>
    <t>PORSCHE AG-PFD</t>
  </si>
  <si>
    <t>3155</t>
  </si>
  <si>
    <t>DE0006969603</t>
  </si>
  <si>
    <t>PUM GR EQUITY</t>
  </si>
  <si>
    <t>Puma SE</t>
  </si>
  <si>
    <t>5064722</t>
  </si>
  <si>
    <t>3156</t>
  </si>
  <si>
    <t>DE0007010803</t>
  </si>
  <si>
    <t>RAA GR EQUITY</t>
  </si>
  <si>
    <t>Rational AG</t>
  </si>
  <si>
    <t>5910609</t>
  </si>
  <si>
    <t>3157</t>
  </si>
  <si>
    <t>DE0007037129</t>
  </si>
  <si>
    <t>RWE GR EQUITY</t>
  </si>
  <si>
    <t>RWE AG</t>
  </si>
  <si>
    <t>4768962</t>
  </si>
  <si>
    <t>3158</t>
  </si>
  <si>
    <t>DE0007037145</t>
  </si>
  <si>
    <t>RWE3 GR EQUITY</t>
  </si>
  <si>
    <t>RWE AG-N VTG PFD</t>
  </si>
  <si>
    <t>4769147</t>
  </si>
  <si>
    <t>3159</t>
  </si>
  <si>
    <t>DE0007042301</t>
  </si>
  <si>
    <t>RHK GR EQUITY</t>
  </si>
  <si>
    <t>RHOEN-KLINIKUM</t>
  </si>
  <si>
    <t>4717629</t>
  </si>
  <si>
    <t>3160</t>
  </si>
  <si>
    <t>DE0007100000</t>
  </si>
  <si>
    <t>DAI GR EQUITY</t>
  </si>
  <si>
    <t>Daimler AG</t>
  </si>
  <si>
    <t>5529027</t>
  </si>
  <si>
    <t>3161</t>
  </si>
  <si>
    <t>DE0007164600</t>
  </si>
  <si>
    <t>SAP GR EQUITY</t>
  </si>
  <si>
    <t>SAP SE</t>
  </si>
  <si>
    <t>4846288</t>
  </si>
  <si>
    <t>3162</t>
  </si>
  <si>
    <t>DE0007165607</t>
  </si>
  <si>
    <t>SRT GR EQUITY</t>
  </si>
  <si>
    <t>Sartorius AG</t>
  </si>
  <si>
    <t>5843307</t>
  </si>
  <si>
    <t>3163</t>
  </si>
  <si>
    <t>DE0007165631</t>
  </si>
  <si>
    <t>SRT3 GR EQUITY</t>
  </si>
  <si>
    <t>5843329</t>
  </si>
  <si>
    <t>3164</t>
  </si>
  <si>
    <t>3165</t>
  </si>
  <si>
    <t>DE0007251803</t>
  </si>
  <si>
    <t>SAZ GR EQUITY</t>
  </si>
  <si>
    <t>STADA ARZNEIMITTEL A</t>
  </si>
  <si>
    <t>5386750</t>
  </si>
  <si>
    <t>3166</t>
  </si>
  <si>
    <t>DE0007257503</t>
  </si>
  <si>
    <t>CEC GR EQUITY</t>
  </si>
  <si>
    <t>METRO AG</t>
  </si>
  <si>
    <t>5041413</t>
  </si>
  <si>
    <t>3167</t>
  </si>
  <si>
    <t>DE0007297004</t>
  </si>
  <si>
    <t>SZU GR EQUITY</t>
  </si>
  <si>
    <t>SUDZUCKER</t>
  </si>
  <si>
    <t>5784462</t>
  </si>
  <si>
    <t>3168</t>
  </si>
  <si>
    <t>DE0007314007</t>
  </si>
  <si>
    <t>HDD GR EQUITY</t>
  </si>
  <si>
    <t>HEIDELBERGER DRUCKMA</t>
  </si>
  <si>
    <t>5367227</t>
  </si>
  <si>
    <t>3169</t>
  </si>
  <si>
    <t>DE0007471195</t>
  </si>
  <si>
    <t>SOO1 GR EQUITY</t>
  </si>
  <si>
    <t>SOLON AG NPV</t>
  </si>
  <si>
    <t>7450738</t>
  </si>
  <si>
    <t>3170</t>
  </si>
  <si>
    <t>DE0007472060</t>
  </si>
  <si>
    <t>WDI GR EQUITY</t>
  </si>
  <si>
    <t>Wirecard AG</t>
  </si>
  <si>
    <t>7508927</t>
  </si>
  <si>
    <t>3171</t>
  </si>
  <si>
    <t>DE0007480204</t>
  </si>
  <si>
    <t>DEQ GR EQUITY</t>
  </si>
  <si>
    <t>DEUTSCHE EUROSHOP AG</t>
  </si>
  <si>
    <t>3172</t>
  </si>
  <si>
    <t>DE0007493991</t>
  </si>
  <si>
    <t>SAX GR EQUITY</t>
  </si>
  <si>
    <t>Stroeer SE &amp; Co KGaA</t>
  </si>
  <si>
    <t>B3S3S52</t>
  </si>
  <si>
    <t>3173</t>
  </si>
  <si>
    <t>DE0007500001</t>
  </si>
  <si>
    <t>TKA GR EQUITY</t>
  </si>
  <si>
    <t>thyssenkrupp AG</t>
  </si>
  <si>
    <t>5636927</t>
  </si>
  <si>
    <t>3174</t>
  </si>
  <si>
    <t>DE0007664005</t>
  </si>
  <si>
    <t>VOW GR EQUITY</t>
  </si>
  <si>
    <t>Volkswagen AG</t>
  </si>
  <si>
    <t>5497102</t>
  </si>
  <si>
    <t>3175</t>
  </si>
  <si>
    <t>DE0007664039</t>
  </si>
  <si>
    <t>VOW3 GR EQUITY</t>
  </si>
  <si>
    <t>5497168</t>
  </si>
  <si>
    <t>3176</t>
  </si>
  <si>
    <t>DE0008232125</t>
  </si>
  <si>
    <t>LHA GR EQUITY</t>
  </si>
  <si>
    <t>Deutsche Lufthansa A</t>
  </si>
  <si>
    <t>5287488</t>
  </si>
  <si>
    <t>3177</t>
  </si>
  <si>
    <t>DE0008303504</t>
  </si>
  <si>
    <t>TEG GR EQUITY</t>
  </si>
  <si>
    <t>TAG Immobilien AG</t>
  </si>
  <si>
    <t>5735631</t>
  </si>
  <si>
    <t>3178</t>
  </si>
  <si>
    <t>DE0008402215</t>
  </si>
  <si>
    <t>HNR1 GR EQUITY</t>
  </si>
  <si>
    <t>Hannover Rueck SE</t>
  </si>
  <si>
    <t>4511809</t>
  </si>
  <si>
    <t>3179</t>
  </si>
  <si>
    <t>3180</t>
  </si>
  <si>
    <t>DE0008430026</t>
  </si>
  <si>
    <t>MUV2 GR EQUITY</t>
  </si>
  <si>
    <t>Muenchener Rueckvers</t>
  </si>
  <si>
    <t>5294121</t>
  </si>
  <si>
    <t>3181</t>
  </si>
  <si>
    <t>DE000A0BVU93</t>
  </si>
  <si>
    <t>PS4 GR EQUITY</t>
  </si>
  <si>
    <t>PHOENIX SOLAR AG</t>
  </si>
  <si>
    <t>B046MV8</t>
  </si>
  <si>
    <t>3182</t>
  </si>
  <si>
    <t>DE000A0D6554</t>
  </si>
  <si>
    <t>NDX1 GY EQUITY</t>
  </si>
  <si>
    <t>Nordex SE</t>
  </si>
  <si>
    <t>B06CF71</t>
  </si>
  <si>
    <t>3183</t>
  </si>
  <si>
    <t>DE000A0D9PT0</t>
  </si>
  <si>
    <t>MTX GR EQUITY</t>
  </si>
  <si>
    <t>MTU Aero Engines AG</t>
  </si>
  <si>
    <t>B09DHL9</t>
  </si>
  <si>
    <t>3184</t>
  </si>
  <si>
    <t>DE000A0DJ6J9</t>
  </si>
  <si>
    <t>S92 GY EQUITY</t>
  </si>
  <si>
    <t>SMA Solar Technology</t>
  </si>
  <si>
    <t>B3B20H2</t>
  </si>
  <si>
    <t>3185</t>
  </si>
  <si>
    <t>DE000A0H08F7</t>
  </si>
  <si>
    <t>SXOPEX GY EQUITY</t>
  </si>
  <si>
    <t>B4NL5C4</t>
  </si>
  <si>
    <t>3186</t>
  </si>
  <si>
    <t>DE000A0H08J9</t>
  </si>
  <si>
    <t>SXNPEX GY EQUITY</t>
  </si>
  <si>
    <t>B425SH3</t>
  </si>
  <si>
    <t>3187</t>
  </si>
  <si>
    <t>DE000A0H08M3</t>
  </si>
  <si>
    <t>SXEPEX GY EQUITY</t>
  </si>
  <si>
    <t>B425WB5</t>
  </si>
  <si>
    <t>3188</t>
  </si>
  <si>
    <t>DE000A0H08N1</t>
  </si>
  <si>
    <t>SXQPEX GY EQUITY</t>
  </si>
  <si>
    <t>ISHR EUR600 PERSNL&amp;H</t>
  </si>
  <si>
    <t>B4NFRC0</t>
  </si>
  <si>
    <t>3189</t>
  </si>
  <si>
    <t>DE000A0H08Q4</t>
  </si>
  <si>
    <t>SX8PEX GY EQUITY</t>
  </si>
  <si>
    <t>B4K91Q7</t>
  </si>
  <si>
    <t>3190</t>
  </si>
  <si>
    <t>DE000A0H08S0</t>
  </si>
  <si>
    <t>SXTPEX GY EQUITY</t>
  </si>
  <si>
    <t>ISHR EUR 600 TRAVEL&amp;</t>
  </si>
  <si>
    <t>B414978</t>
  </si>
  <si>
    <t>3191</t>
  </si>
  <si>
    <t>DE000A0HN5C6</t>
  </si>
  <si>
    <t>DWNI GR EQUITY</t>
  </si>
  <si>
    <t>Deutsche Wohnen SE</t>
  </si>
  <si>
    <t>B0YZ0Z5</t>
  </si>
  <si>
    <t>3192</t>
  </si>
  <si>
    <t>DE000A0JK2A8</t>
  </si>
  <si>
    <t>AR4 GR EQUITY</t>
  </si>
  <si>
    <t>AURELIUS Equity Oppo</t>
  </si>
  <si>
    <t>B17NLM7</t>
  </si>
  <si>
    <t>3193</t>
  </si>
  <si>
    <t>DE000A0JL9W6</t>
  </si>
  <si>
    <t>VBK GR EQUITY</t>
  </si>
  <si>
    <t>Verbio AG</t>
  </si>
  <si>
    <t>3194</t>
  </si>
  <si>
    <t>alstria office REIT-</t>
  </si>
  <si>
    <t>3195</t>
  </si>
  <si>
    <t>DE000A0Q4R02</t>
  </si>
  <si>
    <t>SX6PEX GY EQUITY</t>
  </si>
  <si>
    <t>B4MXM64</t>
  </si>
  <si>
    <t>3196</t>
  </si>
  <si>
    <t>DE000A0Q4R36</t>
  </si>
  <si>
    <t>SXDPEX GY EQUITY</t>
  </si>
  <si>
    <t>B4XQMC8</t>
  </si>
  <si>
    <t>3197</t>
  </si>
  <si>
    <t>DE000A0S8488</t>
  </si>
  <si>
    <t>HHFA GR EQUITY</t>
  </si>
  <si>
    <t>Hamburger Hafen und</t>
  </si>
  <si>
    <t>B28SK09</t>
  </si>
  <si>
    <t>3198</t>
  </si>
  <si>
    <t>DE000A0WMPJ6</t>
  </si>
  <si>
    <t>AIXA GR EQUITY</t>
  </si>
  <si>
    <t>AIXTRON SE</t>
  </si>
  <si>
    <t>5468346</t>
  </si>
  <si>
    <t>3199</t>
  </si>
  <si>
    <t>DE000A12DM80</t>
  </si>
  <si>
    <t>G24 GR EQUITY</t>
  </si>
  <si>
    <t>Scout24 AG</t>
  </si>
  <si>
    <t>BYT9340</t>
  </si>
  <si>
    <t>3200</t>
  </si>
  <si>
    <t>DE000A1DAHH0</t>
  </si>
  <si>
    <t>BNR GR EQUITY</t>
  </si>
  <si>
    <t>Brenntag AG</t>
  </si>
  <si>
    <t>B4YVF56</t>
  </si>
  <si>
    <t>3201</t>
  </si>
  <si>
    <t>DE000A1E8HE9</t>
  </si>
  <si>
    <t>4107917Z GR EQUITY</t>
  </si>
  <si>
    <t>Q-CELLS SE-RTS(2)</t>
  </si>
  <si>
    <t>B4QHLT8</t>
  </si>
  <si>
    <t>3202</t>
  </si>
  <si>
    <t>3203</t>
  </si>
  <si>
    <t>DE000A1J5RX9</t>
  </si>
  <si>
    <t>O2D GR EQUITY</t>
  </si>
  <si>
    <t>Telefonica Deutschla</t>
  </si>
  <si>
    <t>B7VG6L8</t>
  </si>
  <si>
    <t>3204</t>
  </si>
  <si>
    <t>DE000A1MBE51</t>
  </si>
  <si>
    <t>0084024D GR EQUITY</t>
  </si>
  <si>
    <t>RWE AG-RTS</t>
  </si>
  <si>
    <t>B56WC75</t>
  </si>
  <si>
    <t>3205</t>
  </si>
  <si>
    <t>DE000A1ML7J1</t>
  </si>
  <si>
    <t>VNA GR EQUITY</t>
  </si>
  <si>
    <t>Vonovia SE</t>
  </si>
  <si>
    <t>BBJPFY1</t>
  </si>
  <si>
    <t>3206</t>
  </si>
  <si>
    <t>DE000A1PHFF7</t>
  </si>
  <si>
    <t>BOSS GR EQUITY</t>
  </si>
  <si>
    <t>HUGO BOSS AG</t>
  </si>
  <si>
    <t>B88MHC4</t>
  </si>
  <si>
    <t>3207</t>
  </si>
  <si>
    <t>DE000A1TNUT7</t>
  </si>
  <si>
    <t>DBAN GY EQUITY</t>
  </si>
  <si>
    <t>Deutsche Beteiligung</t>
  </si>
  <si>
    <t>BBNBQJ7</t>
  </si>
  <si>
    <t>3208</t>
  </si>
  <si>
    <t>DE000A2AADD2</t>
  </si>
  <si>
    <t>IGY GR EQUITY</t>
  </si>
  <si>
    <t>Innogy SE</t>
  </si>
  <si>
    <t>BDCFZS6</t>
  </si>
  <si>
    <t>3209</t>
  </si>
  <si>
    <t>DE000A2E4184</t>
  </si>
  <si>
    <t>03KB GR EQUITY</t>
  </si>
  <si>
    <t>BF2D9B5</t>
  </si>
  <si>
    <t>3210</t>
  </si>
  <si>
    <t>DE000A2E4K43</t>
  </si>
  <si>
    <t>DHER GR EQUITY</t>
  </si>
  <si>
    <t>Delivery Hero SE</t>
  </si>
  <si>
    <t>BZCNB42</t>
  </si>
  <si>
    <t>3211</t>
  </si>
  <si>
    <t>DE000A2E4L75</t>
  </si>
  <si>
    <t>LINU GR EQUITY</t>
  </si>
  <si>
    <t>Linde AG</t>
  </si>
  <si>
    <t>BF8K6K8</t>
  </si>
  <si>
    <t>3212</t>
  </si>
  <si>
    <t>DE000A2LQ2L3</t>
  </si>
  <si>
    <t>IGYB GR EQUITY</t>
  </si>
  <si>
    <t>BG0SC98</t>
  </si>
  <si>
    <t>3213</t>
  </si>
  <si>
    <t>DE000A2YN900</t>
  </si>
  <si>
    <t>TMV GR EQUITY</t>
  </si>
  <si>
    <t>TeamViewer AG</t>
  </si>
  <si>
    <t>BJ7WGS1</t>
  </si>
  <si>
    <t>3214</t>
  </si>
  <si>
    <t>DE000A2YPGA9</t>
  </si>
  <si>
    <t>SPRA GR EQUITY</t>
  </si>
  <si>
    <t>BK91CG3</t>
  </si>
  <si>
    <t>3215</t>
  </si>
  <si>
    <t>DE000BASF111</t>
  </si>
  <si>
    <t>BAS GR EQUITY</t>
  </si>
  <si>
    <t>BASF SE</t>
  </si>
  <si>
    <t>5086577</t>
  </si>
  <si>
    <t>3216</t>
  </si>
  <si>
    <t>DE000BAY0017</t>
  </si>
  <si>
    <t>BAYN GR EQUITY</t>
  </si>
  <si>
    <t>Bayer AG</t>
  </si>
  <si>
    <t>5069211</t>
  </si>
  <si>
    <t>3217</t>
  </si>
  <si>
    <t>DE000BAY1BR7</t>
  </si>
  <si>
    <t>BAYR GR EQUITY</t>
  </si>
  <si>
    <t>BZ1NVG5</t>
  </si>
  <si>
    <t>3218</t>
  </si>
  <si>
    <t>DE000BFB0019</t>
  </si>
  <si>
    <t>B4B GR EQUITY</t>
  </si>
  <si>
    <t>BD6QT83</t>
  </si>
  <si>
    <t>3219</t>
  </si>
  <si>
    <t>DE000CBK1001</t>
  </si>
  <si>
    <t>CBK GR EQUITY</t>
  </si>
  <si>
    <t>Commerzbank AG</t>
  </si>
  <si>
    <t>B90LKT4</t>
  </si>
  <si>
    <t>3220</t>
  </si>
  <si>
    <t>DE000CLS1001</t>
  </si>
  <si>
    <t>CLS1 GR EQUITY</t>
  </si>
  <si>
    <t>CELESIO AG</t>
  </si>
  <si>
    <t>5105182</t>
  </si>
  <si>
    <t>3221</t>
  </si>
  <si>
    <t>DE000ENAG999</t>
  </si>
  <si>
    <t>EOAN GR EQUITY</t>
  </si>
  <si>
    <t>E.ON SE</t>
  </si>
  <si>
    <t>4942904</t>
  </si>
  <si>
    <t>3222</t>
  </si>
  <si>
    <t>DE000EVNK013</t>
  </si>
  <si>
    <t>EVK GR EQUITY</t>
  </si>
  <si>
    <t>Evonik Industries AG</t>
  </si>
  <si>
    <t>B5ZQ9D3</t>
  </si>
  <si>
    <t>3223</t>
  </si>
  <si>
    <t>DE000KBX1006</t>
  </si>
  <si>
    <t>KBX GR EQUITY</t>
  </si>
  <si>
    <t>Knorr-Bremse AG</t>
  </si>
  <si>
    <t>BD2P9X9</t>
  </si>
  <si>
    <t>3224</t>
  </si>
  <si>
    <t>DE000KD88880</t>
  </si>
  <si>
    <t>KD8 GR EQUITY</t>
  </si>
  <si>
    <t>KABEL DEUTSCHLAND HO</t>
  </si>
  <si>
    <t>B4T92J8</t>
  </si>
  <si>
    <t>3225</t>
  </si>
  <si>
    <t>DE000KGX8881</t>
  </si>
  <si>
    <t>KGX GR EQUITY</t>
  </si>
  <si>
    <t>KION Group AG</t>
  </si>
  <si>
    <t>BB22L96</t>
  </si>
  <si>
    <t>3226</t>
  </si>
  <si>
    <t>DE000KSAG888</t>
  </si>
  <si>
    <t>SDF GR EQUITY</t>
  </si>
  <si>
    <t>K+S AG</t>
  </si>
  <si>
    <t>B54C017</t>
  </si>
  <si>
    <t>3227</t>
  </si>
  <si>
    <t>DE000LED4000</t>
  </si>
  <si>
    <t>OSR GR EQUITY</t>
  </si>
  <si>
    <t>OSRAM Licht AG</t>
  </si>
  <si>
    <t>B923935</t>
  </si>
  <si>
    <t>3228</t>
  </si>
  <si>
    <t>DE000LEG1110</t>
  </si>
  <si>
    <t>LEG GR EQUITY</t>
  </si>
  <si>
    <t>LEG Immobilien AG</t>
  </si>
  <si>
    <t>B9G6L89</t>
  </si>
  <si>
    <t>3229</t>
  </si>
  <si>
    <t>DE000PAH0038</t>
  </si>
  <si>
    <t>PAH3 GR EQUITY</t>
  </si>
  <si>
    <t>Porsche Automobil Ho</t>
  </si>
  <si>
    <t>7101069</t>
  </si>
  <si>
    <t>3230</t>
  </si>
  <si>
    <t>DE000PAT1AG3</t>
  </si>
  <si>
    <t>P1Z GR EQUITY</t>
  </si>
  <si>
    <t>PATRIZIA IMMOBILIEN</t>
  </si>
  <si>
    <t>3231</t>
  </si>
  <si>
    <t>DE000PSM7770</t>
  </si>
  <si>
    <t>PSM GR EQUITY</t>
  </si>
  <si>
    <t>ProSiebenSat.1 Media</t>
  </si>
  <si>
    <t>BCZM1B2</t>
  </si>
  <si>
    <t>3232</t>
  </si>
  <si>
    <t>DE000SHA0159</t>
  </si>
  <si>
    <t>SHA GR EQUITY</t>
  </si>
  <si>
    <t>Schaeffler AG</t>
  </si>
  <si>
    <t>BZ1DNL4</t>
  </si>
  <si>
    <t>3233</t>
  </si>
  <si>
    <t>DE000SHL1006</t>
  </si>
  <si>
    <t>SHL GR EQUITY</t>
  </si>
  <si>
    <t>Siemens Healthineers</t>
  </si>
  <si>
    <t>BD594Y4</t>
  </si>
  <si>
    <t>3234</t>
  </si>
  <si>
    <t>DE000SYM9999</t>
  </si>
  <si>
    <t>SY1 GR EQUITY</t>
  </si>
  <si>
    <t>Symrise AG</t>
  </si>
  <si>
    <t>B1JB4K8</t>
  </si>
  <si>
    <t>3235</t>
  </si>
  <si>
    <t>DE000TLX1005</t>
  </si>
  <si>
    <t>TLX GR EQUITY</t>
  </si>
  <si>
    <t>Talanx AG</t>
  </si>
  <si>
    <t>B8F0TD6</t>
  </si>
  <si>
    <t>3236</t>
  </si>
  <si>
    <t>DE000TUAG000</t>
  </si>
  <si>
    <t>TUI LN EQUITY</t>
  </si>
  <si>
    <t>TUI AG</t>
  </si>
  <si>
    <t>B11LJN4</t>
  </si>
  <si>
    <t>3237</t>
  </si>
  <si>
    <t>TUI1 GR EQUITY</t>
  </si>
  <si>
    <t>5666292</t>
  </si>
  <si>
    <t>3238</t>
  </si>
  <si>
    <t>DE000UNSE018</t>
  </si>
  <si>
    <t>UN01 GR EQUITY</t>
  </si>
  <si>
    <t>Uniper SE</t>
  </si>
  <si>
    <t>BZ6CZ43</t>
  </si>
  <si>
    <t>3239</t>
  </si>
  <si>
    <t>DE000WCH8881</t>
  </si>
  <si>
    <t>WCH GR EQUITY</t>
  </si>
  <si>
    <t>WACKER CHEMIE AG</t>
  </si>
  <si>
    <t>B11Y568</t>
  </si>
  <si>
    <t>3240</t>
  </si>
  <si>
    <t>DE000ZAL1111</t>
  </si>
  <si>
    <t>ZAL GR EQUITY</t>
  </si>
  <si>
    <t>Zalando SE</t>
  </si>
  <si>
    <t>BQV0SV7</t>
  </si>
  <si>
    <t>3241</t>
  </si>
  <si>
    <t>DENSOLESPZOO</t>
  </si>
  <si>
    <t>Densole sp. z o.o.(A</t>
  </si>
  <si>
    <t>EU</t>
  </si>
  <si>
    <t>3242</t>
  </si>
  <si>
    <t>DEPOSIT00000</t>
  </si>
  <si>
    <t>DEPOSIT00000(CNY)</t>
  </si>
  <si>
    <t>3243</t>
  </si>
  <si>
    <t>DEPOSIT00USD</t>
  </si>
  <si>
    <t>DEPOSIT00000(USD)</t>
  </si>
  <si>
    <t>3244</t>
  </si>
  <si>
    <t>DERVAIGSPZOO</t>
  </si>
  <si>
    <t>Dervaig sp. z o.o.(E</t>
  </si>
  <si>
    <t>3245</t>
  </si>
  <si>
    <t>DK0010181759</t>
  </si>
  <si>
    <t>CARLB DC EQUITY</t>
  </si>
  <si>
    <t>Carlsberg AS</t>
  </si>
  <si>
    <t>4169219</t>
  </si>
  <si>
    <t>DEN</t>
  </si>
  <si>
    <t>3246</t>
  </si>
  <si>
    <t>DK0010218429</t>
  </si>
  <si>
    <t>BO DC EQUITY</t>
  </si>
  <si>
    <t>BANG &amp; OLUFSEN A/S</t>
  </si>
  <si>
    <t>4161293</t>
  </si>
  <si>
    <t>3247</t>
  </si>
  <si>
    <t>DK0010234467</t>
  </si>
  <si>
    <t>FLS DC EQUITY</t>
  </si>
  <si>
    <t>FLSMIDTH &amp; CO A/S</t>
  </si>
  <si>
    <t>5263574</t>
  </si>
  <si>
    <t>3248</t>
  </si>
  <si>
    <t>DK0010244425</t>
  </si>
  <si>
    <t>MAERSKA DC EQUITY</t>
  </si>
  <si>
    <t>AP Moller - Maersk A</t>
  </si>
  <si>
    <t>4253059</t>
  </si>
  <si>
    <t>3249</t>
  </si>
  <si>
    <t>DK0010244508</t>
  </si>
  <si>
    <t>MAERSKB DC EQUITY</t>
  </si>
  <si>
    <t>4253048</t>
  </si>
  <si>
    <t>3250</t>
  </si>
  <si>
    <t>DK0010250588</t>
  </si>
  <si>
    <t>KEOPS DC EQUITY</t>
  </si>
  <si>
    <t>KEOPS A/S</t>
  </si>
  <si>
    <t>3251</t>
  </si>
  <si>
    <t>DK0010258995</t>
  </si>
  <si>
    <t>TKDV DC EQUITY</t>
  </si>
  <si>
    <t>TK DEVELOPMENT</t>
  </si>
  <si>
    <t>5796768</t>
  </si>
  <si>
    <t>3252</t>
  </si>
  <si>
    <t>DK0010268440</t>
  </si>
  <si>
    <t>WDH DC EQUITY</t>
  </si>
  <si>
    <t>WILLIAM DEMANT HOLDI</t>
  </si>
  <si>
    <t>3253</t>
  </si>
  <si>
    <t>DK0010268606</t>
  </si>
  <si>
    <t>VWS DC EQUITY</t>
  </si>
  <si>
    <t>Vestas Wind Systems</t>
  </si>
  <si>
    <t>5964651</t>
  </si>
  <si>
    <t>3254</t>
  </si>
  <si>
    <t>DK0010272202</t>
  </si>
  <si>
    <t>GMAB DC EQUITY</t>
  </si>
  <si>
    <t>Genmab A/S</t>
  </si>
  <si>
    <t>4595739</t>
  </si>
  <si>
    <t>3255</t>
  </si>
  <si>
    <t>DK0010272632</t>
  </si>
  <si>
    <t>GN DC EQUITY</t>
  </si>
  <si>
    <t>GN Store Nord A/S</t>
  </si>
  <si>
    <t>4501093</t>
  </si>
  <si>
    <t>3256</t>
  </si>
  <si>
    <t>3257</t>
  </si>
  <si>
    <t>DK0010280817</t>
  </si>
  <si>
    <t>NOVOB DC EQUITY</t>
  </si>
  <si>
    <t>NOVO NORDISK A/S-B</t>
  </si>
  <si>
    <t>3258</t>
  </si>
  <si>
    <t>DK0010287234</t>
  </si>
  <si>
    <t>LUN DC EQUITY</t>
  </si>
  <si>
    <t>H Lundbeck A/S</t>
  </si>
  <si>
    <t>7085259</t>
  </si>
  <si>
    <t>3259</t>
  </si>
  <si>
    <t>DK0015250344</t>
  </si>
  <si>
    <t>ALMB DC EQUITY</t>
  </si>
  <si>
    <t>Alm Brand A/S</t>
  </si>
  <si>
    <t>4350024</t>
  </si>
  <si>
    <t>3260</t>
  </si>
  <si>
    <t>DK0060079531</t>
  </si>
  <si>
    <t>DSV DC EQUITY</t>
  </si>
  <si>
    <t>DSV PANALPINA A/S</t>
  </si>
  <si>
    <t>B1WT5G2</t>
  </si>
  <si>
    <t>3261</t>
  </si>
  <si>
    <t>DK0060094928</t>
  </si>
  <si>
    <t>ORSTED DC EQUITY</t>
  </si>
  <si>
    <t>Orsted A/S</t>
  </si>
  <si>
    <t>BYT16L4</t>
  </si>
  <si>
    <t>3262</t>
  </si>
  <si>
    <t>DK0060227585</t>
  </si>
  <si>
    <t>CHR DC EQUITY</t>
  </si>
  <si>
    <t>Chr Hansen Holding A</t>
  </si>
  <si>
    <t>B573M11</t>
  </si>
  <si>
    <t>3263</t>
  </si>
  <si>
    <t>DK0060228559</t>
  </si>
  <si>
    <t>TDC DC EQUITY</t>
  </si>
  <si>
    <t>TDC A/S</t>
  </si>
  <si>
    <t>5698790</t>
  </si>
  <si>
    <t>3264</t>
  </si>
  <si>
    <t>DK0060252690</t>
  </si>
  <si>
    <t>PNDORA DC EQUITY</t>
  </si>
  <si>
    <t>Pandora A/S</t>
  </si>
  <si>
    <t>B44XTX8</t>
  </si>
  <si>
    <t>3265</t>
  </si>
  <si>
    <t>DK0060336014</t>
  </si>
  <si>
    <t>NZYMB DC EQUITY</t>
  </si>
  <si>
    <t>Novozymes A/S</t>
  </si>
  <si>
    <t>B798FW0</t>
  </si>
  <si>
    <t>3266</t>
  </si>
  <si>
    <t>DK0060448595</t>
  </si>
  <si>
    <t>COLOB DC EQUITY</t>
  </si>
  <si>
    <t>Coloplast A/S</t>
  </si>
  <si>
    <t>B8FMRX8</t>
  </si>
  <si>
    <t>3267</t>
  </si>
  <si>
    <t>DK0060477503</t>
  </si>
  <si>
    <t>TOP DC EQUITY</t>
  </si>
  <si>
    <t>Topdanmark A/S</t>
  </si>
  <si>
    <t>B94P973</t>
  </si>
  <si>
    <t>3268</t>
  </si>
  <si>
    <t>DK0060495240</t>
  </si>
  <si>
    <t>SIM DC EQUITY</t>
  </si>
  <si>
    <t>SimCorp A/S</t>
  </si>
  <si>
    <t>BBCR9N1</t>
  </si>
  <si>
    <t>3269</t>
  </si>
  <si>
    <t>DK0060534915</t>
  </si>
  <si>
    <t>Novo Nordisk A/S</t>
  </si>
  <si>
    <t>BHC8X90</t>
  </si>
  <si>
    <t>3270</t>
  </si>
  <si>
    <t>DK0060542181</t>
  </si>
  <si>
    <t>ISS DC EQUITY</t>
  </si>
  <si>
    <t>ISS A/S</t>
  </si>
  <si>
    <t>BKJ9RT5</t>
  </si>
  <si>
    <t>3271</t>
  </si>
  <si>
    <t>DK0060636678</t>
  </si>
  <si>
    <t>TRYG DC EQUITY</t>
  </si>
  <si>
    <t>Tryg A/S</t>
  </si>
  <si>
    <t>BXDZ972</t>
  </si>
  <si>
    <t>3272</t>
  </si>
  <si>
    <t>DK0060655629</t>
  </si>
  <si>
    <t>DFDS DC EQUITY</t>
  </si>
  <si>
    <t>Dfds A/S</t>
  </si>
  <si>
    <t>BYSS4Q7</t>
  </si>
  <si>
    <t>3273</t>
  </si>
  <si>
    <t>DK0060738599</t>
  </si>
  <si>
    <t>DEMANT DC EQUITY</t>
  </si>
  <si>
    <t>Demant A/S</t>
  </si>
  <si>
    <t>BZ01RF1</t>
  </si>
  <si>
    <t>3274</t>
  </si>
  <si>
    <t>William Demant Holdi</t>
  </si>
  <si>
    <t>3275</t>
  </si>
  <si>
    <t>DK0060946788</t>
  </si>
  <si>
    <t>AMBUB DC EQUITY</t>
  </si>
  <si>
    <t>Ambu A/S</t>
  </si>
  <si>
    <t>BD9G333</t>
  </si>
  <si>
    <t>3276</t>
  </si>
  <si>
    <t>DK0060952919</t>
  </si>
  <si>
    <t>NETC DC EQUITY</t>
  </si>
  <si>
    <t>Netcompany Group A/S</t>
  </si>
  <si>
    <t>BFYDWS1</t>
  </si>
  <si>
    <t>3277</t>
  </si>
  <si>
    <t>EGS38081C013</t>
  </si>
  <si>
    <t>PHAR EY EQUITY</t>
  </si>
  <si>
    <t>EGYPTIAN INTERNATION</t>
  </si>
  <si>
    <t>EGP</t>
  </si>
  <si>
    <t>EGY</t>
  </si>
  <si>
    <t>3278</t>
  </si>
  <si>
    <t>EGS3C251C013</t>
  </si>
  <si>
    <t>ESRS EY EQUITY</t>
  </si>
  <si>
    <t>EZZ STEEL</t>
  </si>
  <si>
    <t>6162614</t>
  </si>
  <si>
    <t>XCAI</t>
  </si>
  <si>
    <t>3279</t>
  </si>
  <si>
    <t>EGS3D041C017</t>
  </si>
  <si>
    <t>IRAX EC EQUITY</t>
  </si>
  <si>
    <t>EL EZZ ALDEKHELA STE</t>
  </si>
  <si>
    <t>6023960</t>
  </si>
  <si>
    <t>3280</t>
  </si>
  <si>
    <t>EGS3G0Z1C014</t>
  </si>
  <si>
    <t>SWDY EY EQUITY</t>
  </si>
  <si>
    <t>ELSWEDY CABLES HOLDI</t>
  </si>
  <si>
    <t>B15Q010</t>
  </si>
  <si>
    <t>3281</t>
  </si>
  <si>
    <t>EGS44012C010</t>
  </si>
  <si>
    <t>MOIL EY EQUITY</t>
  </si>
  <si>
    <t>MARIDIVE &amp; OIL SERVI</t>
  </si>
  <si>
    <t>B1TR8S2</t>
  </si>
  <si>
    <t>3282</t>
  </si>
  <si>
    <t>EGS48031C016</t>
  </si>
  <si>
    <t>ETEL EC EQUITY</t>
  </si>
  <si>
    <t>TELECOM EGYPT</t>
  </si>
  <si>
    <t>B0S6009</t>
  </si>
  <si>
    <t>3283</t>
  </si>
  <si>
    <t>ETEL EY EQUITY</t>
  </si>
  <si>
    <t>3284</t>
  </si>
  <si>
    <t>EGS60121C018</t>
  </si>
  <si>
    <t>COMI EY EQUITY</t>
  </si>
  <si>
    <t>Commercial Internati</t>
  </si>
  <si>
    <t>6243898</t>
  </si>
  <si>
    <t>3285</t>
  </si>
  <si>
    <t>EGS65901C018</t>
  </si>
  <si>
    <t>OCIC EC EQUITY</t>
  </si>
  <si>
    <t>ORASCOM CONSTRUCTION</t>
  </si>
  <si>
    <t>B03BN88</t>
  </si>
  <si>
    <t>3286</t>
  </si>
  <si>
    <t>EGS69101C011</t>
  </si>
  <si>
    <t>HRHO EY EQUITY</t>
  </si>
  <si>
    <t>EFG-HERMES HOLDING S</t>
  </si>
  <si>
    <t>6139470</t>
  </si>
  <si>
    <t>3287</t>
  </si>
  <si>
    <t>EGS691S1C011</t>
  </si>
  <si>
    <t>TMGH EY EQUITY</t>
  </si>
  <si>
    <t>TALAAT MOUSTAFA GROU</t>
  </si>
  <si>
    <t>B2989Q7</t>
  </si>
  <si>
    <t>3288</t>
  </si>
  <si>
    <t>EQUTIXMA6LP1</t>
  </si>
  <si>
    <t>Equitix MA 6 LP</t>
  </si>
  <si>
    <t>3289</t>
  </si>
  <si>
    <t>EQUTIXMA9LP1</t>
  </si>
  <si>
    <t>Equitix MA 9 LP</t>
  </si>
  <si>
    <t>3290</t>
  </si>
  <si>
    <t>ES0105027009</t>
  </si>
  <si>
    <t>LOG SM EQUITY</t>
  </si>
  <si>
    <t>Cia de Distribucion</t>
  </si>
  <si>
    <t>BP3QYZ2</t>
  </si>
  <si>
    <t>ESP</t>
  </si>
  <si>
    <t>3291</t>
  </si>
  <si>
    <t>ES0105046009</t>
  </si>
  <si>
    <t>AENA SM EQUITY</t>
  </si>
  <si>
    <t>Aena SME SA</t>
  </si>
  <si>
    <t>BVRZ8L1</t>
  </si>
  <si>
    <t>3292</t>
  </si>
  <si>
    <t>ES0105066007</t>
  </si>
  <si>
    <t>CLNX SM EQUITY</t>
  </si>
  <si>
    <t>Cellnex Telecom SA</t>
  </si>
  <si>
    <t>BX90C05</t>
  </si>
  <si>
    <t>3293</t>
  </si>
  <si>
    <t>ES0105200002</t>
  </si>
  <si>
    <t>ABG/P SM EQUITY</t>
  </si>
  <si>
    <t>ABENGOA SA- B SHARES</t>
  </si>
  <si>
    <t>B83KH89</t>
  </si>
  <si>
    <t>XMCE</t>
  </si>
  <si>
    <t>3294</t>
  </si>
  <si>
    <t>ES0105200416</t>
  </si>
  <si>
    <t>ABG SM EQUITY</t>
  </si>
  <si>
    <t>ABENGOA</t>
  </si>
  <si>
    <t>7174823</t>
  </si>
  <si>
    <t>3295</t>
  </si>
  <si>
    <t>ES0105336038</t>
  </si>
  <si>
    <t>BBVAI SM EQUITY</t>
  </si>
  <si>
    <t>BBVA-ACCION IBEX 35</t>
  </si>
  <si>
    <t>B19CHF7</t>
  </si>
  <si>
    <t>3296</t>
  </si>
  <si>
    <t>ES0105375002</t>
  </si>
  <si>
    <t>EAT PW EQUITY</t>
  </si>
  <si>
    <t>AmRest Holdings SE</t>
  </si>
  <si>
    <t>BGT2VX8</t>
  </si>
  <si>
    <t>PLN</t>
  </si>
  <si>
    <t>POL</t>
  </si>
  <si>
    <t>XWAR</t>
  </si>
  <si>
    <t>3297</t>
  </si>
  <si>
    <t>ES0109067019</t>
  </si>
  <si>
    <t>AMS SM EQUITY</t>
  </si>
  <si>
    <t>Amadeus IT Group SA</t>
  </si>
  <si>
    <t>B3MSM28</t>
  </si>
  <si>
    <t>3298</t>
  </si>
  <si>
    <t>ES0111845014</t>
  </si>
  <si>
    <t>ABE SM EQUITY</t>
  </si>
  <si>
    <t>Abertis Infraestruct</t>
  </si>
  <si>
    <t>4065663</t>
  </si>
  <si>
    <t>3299</t>
  </si>
  <si>
    <t>ES0113211835</t>
  </si>
  <si>
    <t>BBVA SM EQUITY</t>
  </si>
  <si>
    <t>Banco Bilbao Vizcaya</t>
  </si>
  <si>
    <t>5501906</t>
  </si>
  <si>
    <t>3300</t>
  </si>
  <si>
    <t>ES0113307062</t>
  </si>
  <si>
    <t>BKIA SM EQUITY</t>
  </si>
  <si>
    <t>Bankia SA</t>
  </si>
  <si>
    <t>BZ3C3Q4</t>
  </si>
  <si>
    <t>3301</t>
  </si>
  <si>
    <t>ES0113679I37</t>
  </si>
  <si>
    <t>BKT SM EQUITY</t>
  </si>
  <si>
    <t>Bankinter SA</t>
  </si>
  <si>
    <t>5474008</t>
  </si>
  <si>
    <t>3302</t>
  </si>
  <si>
    <t>ES0113790226</t>
  </si>
  <si>
    <t>POP SM EQUITY</t>
  </si>
  <si>
    <t>BANCO POPULAR ESPANOL</t>
  </si>
  <si>
    <t>BBHXPN6</t>
  </si>
  <si>
    <t>3303</t>
  </si>
  <si>
    <t>ES0113860A34</t>
  </si>
  <si>
    <t>SAB SM EQUITY</t>
  </si>
  <si>
    <t>Banco de Sabadell SA</t>
  </si>
  <si>
    <t>B1X8QN2</t>
  </si>
  <si>
    <t>3304</t>
  </si>
  <si>
    <t>ES0113900J37</t>
  </si>
  <si>
    <t>SAN SM EQUITY</t>
  </si>
  <si>
    <t>Banco Santander SA</t>
  </si>
  <si>
    <t>5705946</t>
  </si>
  <si>
    <t>3305</t>
  </si>
  <si>
    <t>ES0115056139</t>
  </si>
  <si>
    <t>BME SM EQUITY</t>
  </si>
  <si>
    <t>BOLSAS Y MERCADOS ES</t>
  </si>
  <si>
    <t>B18S767</t>
  </si>
  <si>
    <t>3306</t>
  </si>
  <si>
    <t>ES0116870314</t>
  </si>
  <si>
    <t>NTGY SM EQUITY</t>
  </si>
  <si>
    <t>Naturgy Energy Group</t>
  </si>
  <si>
    <t>5650422</t>
  </si>
  <si>
    <t>3307</t>
  </si>
  <si>
    <t>ES0118594417</t>
  </si>
  <si>
    <t>IDR SM EQUITY</t>
  </si>
  <si>
    <t>INDRA SISTEMAS SA</t>
  </si>
  <si>
    <t>4476210</t>
  </si>
  <si>
    <t>3308</t>
  </si>
  <si>
    <t>ES0118900010</t>
  </si>
  <si>
    <t>FER SM EQUITY</t>
  </si>
  <si>
    <t>Ferrovial SA</t>
  </si>
  <si>
    <t>B038516</t>
  </si>
  <si>
    <t>3309</t>
  </si>
  <si>
    <t>ES0122060314</t>
  </si>
  <si>
    <t>FCC SM EQUITY</t>
  </si>
  <si>
    <t>FOMENTO DE CONSTRUC</t>
  </si>
  <si>
    <t>5787115</t>
  </si>
  <si>
    <t>3310</t>
  </si>
  <si>
    <t>ES0124244E34</t>
  </si>
  <si>
    <t>MAP SM EQUITY</t>
  </si>
  <si>
    <t>Mapfre SA</t>
  </si>
  <si>
    <t>B1G40S0</t>
  </si>
  <si>
    <t>3311</t>
  </si>
  <si>
    <t>ES0125220311</t>
  </si>
  <si>
    <t>ANA SM EQUITY</t>
  </si>
  <si>
    <t>ACCIONA SA</t>
  </si>
  <si>
    <t>5579107</t>
  </si>
  <si>
    <t>3312</t>
  </si>
  <si>
    <t>ES0126775032</t>
  </si>
  <si>
    <t>DIA SM EQUITY</t>
  </si>
  <si>
    <t>Distribuidora Intern</t>
  </si>
  <si>
    <t>B55ZR92</t>
  </si>
  <si>
    <t>3313</t>
  </si>
  <si>
    <t>ES0127797019</t>
  </si>
  <si>
    <t>EDPR PL EQUITY</t>
  </si>
  <si>
    <t>EDP Renovaveis SA</t>
  </si>
  <si>
    <t>B39GNW2</t>
  </si>
  <si>
    <t>POR</t>
  </si>
  <si>
    <t>XLIS</t>
  </si>
  <si>
    <t>3314</t>
  </si>
  <si>
    <t>ES0130625512</t>
  </si>
  <si>
    <t>ENC SM EQUITY</t>
  </si>
  <si>
    <t>Ence Energia y Celul</t>
  </si>
  <si>
    <t>B1W7BK2</t>
  </si>
  <si>
    <t>3315</t>
  </si>
  <si>
    <t>ES0130670112</t>
  </si>
  <si>
    <t>ELE SM EQUITY</t>
  </si>
  <si>
    <t>Endesa SA</t>
  </si>
  <si>
    <t>5271782</t>
  </si>
  <si>
    <t>3316</t>
  </si>
  <si>
    <t>ES0130960018</t>
  </si>
  <si>
    <t>ENG SM EQUITY</t>
  </si>
  <si>
    <t>Enagas SA</t>
  </si>
  <si>
    <t>7383072</t>
  </si>
  <si>
    <t>3317</t>
  </si>
  <si>
    <t>ES0132105018</t>
  </si>
  <si>
    <t>ACX SM EQUITY</t>
  </si>
  <si>
    <t>ACERINOX SA</t>
  </si>
  <si>
    <t>B01ZVZ5</t>
  </si>
  <si>
    <t>3318</t>
  </si>
  <si>
    <t>ES0140609019</t>
  </si>
  <si>
    <t>CABK SM EQUITY</t>
  </si>
  <si>
    <t>CaixaBank SA</t>
  </si>
  <si>
    <t>B283W97</t>
  </si>
  <si>
    <t>3319</t>
  </si>
  <si>
    <t>ES0142090317</t>
  </si>
  <si>
    <t>OHL SM EQUITY</t>
  </si>
  <si>
    <t>OBRASCON HUARTE LAIN</t>
  </si>
  <si>
    <t>5379749</t>
  </si>
  <si>
    <t>3320</t>
  </si>
  <si>
    <t>ES0143416115</t>
  </si>
  <si>
    <t>SGRE SM EQUITY</t>
  </si>
  <si>
    <t>Siemens Gamesa Renew</t>
  </si>
  <si>
    <t>B01CP21</t>
  </si>
  <si>
    <t>3321</t>
  </si>
  <si>
    <t>IBERDROLA SA-ENTITLE</t>
  </si>
  <si>
    <t>3322</t>
  </si>
  <si>
    <t>ES0144583129</t>
  </si>
  <si>
    <t>1293392D SM EQUITY</t>
  </si>
  <si>
    <t>IBERDROLA SA-INTERIM</t>
  </si>
  <si>
    <t>BYX2204</t>
  </si>
  <si>
    <t>3323</t>
  </si>
  <si>
    <t>ES0148396007</t>
  </si>
  <si>
    <t>ITX SM EQUITY</t>
  </si>
  <si>
    <t>Industria de Diseno</t>
  </si>
  <si>
    <t>BP9DL90</t>
  </si>
  <si>
    <t>3324</t>
  </si>
  <si>
    <t>ES0152503035</t>
  </si>
  <si>
    <t>TL5 SM EQUITY</t>
  </si>
  <si>
    <t>GESTEVISION TELECINC</t>
  </si>
  <si>
    <t>B01G2K0</t>
  </si>
  <si>
    <t>3325</t>
  </si>
  <si>
    <t>ES0161560018</t>
  </si>
  <si>
    <t>NHH SM EQUITY</t>
  </si>
  <si>
    <t>NH HOTELES SA</t>
  </si>
  <si>
    <t>4571784</t>
  </si>
  <si>
    <t>3326</t>
  </si>
  <si>
    <t>ES0165386014</t>
  </si>
  <si>
    <t>SLR SM EQUITY</t>
  </si>
  <si>
    <t>Solaria Energia y Me</t>
  </si>
  <si>
    <t>B1YVKJ4</t>
  </si>
  <si>
    <t>3327</t>
  </si>
  <si>
    <t>ES0167050915</t>
  </si>
  <si>
    <t>ACS SM EQUITY</t>
  </si>
  <si>
    <t>ACS Actividades de C</t>
  </si>
  <si>
    <t>B01FLQ6</t>
  </si>
  <si>
    <t>3328</t>
  </si>
  <si>
    <t>ES0171996087</t>
  </si>
  <si>
    <t>GRF SM EQUITY</t>
  </si>
  <si>
    <t>Grifols SA</t>
  </si>
  <si>
    <t>BYY3DX6</t>
  </si>
  <si>
    <t>3329</t>
  </si>
  <si>
    <t>ES0173093024</t>
  </si>
  <si>
    <t>REE SM EQUITY</t>
  </si>
  <si>
    <t>Red Electrica Corp S</t>
  </si>
  <si>
    <t>BD6FXN3</t>
  </si>
  <si>
    <t>3330</t>
  </si>
  <si>
    <t>ES0173365018</t>
  </si>
  <si>
    <t>REN SM EQUITY</t>
  </si>
  <si>
    <t>RENTA CORP REAL ESTA</t>
  </si>
  <si>
    <t>3331</t>
  </si>
  <si>
    <t>3332</t>
  </si>
  <si>
    <t>ES0173516156</t>
  </si>
  <si>
    <t>1688897D SM EQUITY</t>
  </si>
  <si>
    <t>REPSOL SA-INTERIM</t>
  </si>
  <si>
    <t>BGPFVR5</t>
  </si>
  <si>
    <t>3333</t>
  </si>
  <si>
    <t>ES0177542018</t>
  </si>
  <si>
    <t>IAG LN EQUITY</t>
  </si>
  <si>
    <t>International Consol</t>
  </si>
  <si>
    <t>B5M6XQ7</t>
  </si>
  <si>
    <t>3334</t>
  </si>
  <si>
    <t>IAG SM EQUITY</t>
  </si>
  <si>
    <t>B5282K0</t>
  </si>
  <si>
    <t>3335</t>
  </si>
  <si>
    <t>ES0178165017</t>
  </si>
  <si>
    <t>TRE SM EQUITY</t>
  </si>
  <si>
    <t>TECNICAS REUNIDAS SA</t>
  </si>
  <si>
    <t>B16FTB9</t>
  </si>
  <si>
    <t>3336</t>
  </si>
  <si>
    <t>3337</t>
  </si>
  <si>
    <t>ES0184933812</t>
  </si>
  <si>
    <t>ZOT SM EQUITY</t>
  </si>
  <si>
    <t>ZARDOYA OTIS SA</t>
  </si>
  <si>
    <t>5770900</t>
  </si>
  <si>
    <t>3338</t>
  </si>
  <si>
    <t>ES0184940817</t>
  </si>
  <si>
    <t>ZEL SM EQUITY</t>
  </si>
  <si>
    <t>ZELTIA SA</t>
  </si>
  <si>
    <t>3339</t>
  </si>
  <si>
    <t>ES0605066911</t>
  </si>
  <si>
    <t>CLNX/D SM EQUITY</t>
  </si>
  <si>
    <t>BK8JHH4</t>
  </si>
  <si>
    <t>3340</t>
  </si>
  <si>
    <t>ES0605066929</t>
  </si>
  <si>
    <t>BMYFGN9</t>
  </si>
  <si>
    <t>3341</t>
  </si>
  <si>
    <t>ES06132119E9</t>
  </si>
  <si>
    <t>BBV/D SM EQUITY</t>
  </si>
  <si>
    <t>BD4HCX4</t>
  </si>
  <si>
    <t>3342</t>
  </si>
  <si>
    <t>ES06139009R7</t>
  </si>
  <si>
    <t>SAN/D SM EQUITY</t>
  </si>
  <si>
    <t>BGKFC99</t>
  </si>
  <si>
    <t>3343</t>
  </si>
  <si>
    <t>ES06189009A2</t>
  </si>
  <si>
    <t>FER/D SM EQUITY</t>
  </si>
  <si>
    <t>BF92QT2</t>
  </si>
  <si>
    <t>3344</t>
  </si>
  <si>
    <t>ES06189009D6</t>
  </si>
  <si>
    <t>BK6RYX5</t>
  </si>
  <si>
    <t>3345</t>
  </si>
  <si>
    <t>ES06189009E4</t>
  </si>
  <si>
    <t>BK26F22</t>
  </si>
  <si>
    <t>3346</t>
  </si>
  <si>
    <t>ES06189009F1</t>
  </si>
  <si>
    <t>BMCTMC4</t>
  </si>
  <si>
    <t>3347</t>
  </si>
  <si>
    <t>ES06445809D9</t>
  </si>
  <si>
    <t>IBE/D SM EQUITY</t>
  </si>
  <si>
    <t>IBERDROLA SA-RTS</t>
  </si>
  <si>
    <t>BYXL7G2</t>
  </si>
  <si>
    <t>3348</t>
  </si>
  <si>
    <t>ES06445809E7</t>
  </si>
  <si>
    <t>BD6V621</t>
  </si>
  <si>
    <t>3349</t>
  </si>
  <si>
    <t>ES06445809F4</t>
  </si>
  <si>
    <t>BFNQ2C5</t>
  </si>
  <si>
    <t>3350</t>
  </si>
  <si>
    <t>ES06445809G2</t>
  </si>
  <si>
    <t>BFZ61H1</t>
  </si>
  <si>
    <t>3351</t>
  </si>
  <si>
    <t>ES06445809H0</t>
  </si>
  <si>
    <t>BJ0VVY6</t>
  </si>
  <si>
    <t>3352</t>
  </si>
  <si>
    <t>ES06445809I8</t>
  </si>
  <si>
    <t>BKF0918</t>
  </si>
  <si>
    <t>3353</t>
  </si>
  <si>
    <t>ES06445809J6</t>
  </si>
  <si>
    <t>BJXCZK0</t>
  </si>
  <si>
    <t>3354</t>
  </si>
  <si>
    <t>ES06445809K4</t>
  </si>
  <si>
    <t>BKWGV35</t>
  </si>
  <si>
    <t>3355</t>
  </si>
  <si>
    <t>ES06670509B5</t>
  </si>
  <si>
    <t>ACS/D SM EQUITY</t>
  </si>
  <si>
    <t>BF1XLV0</t>
  </si>
  <si>
    <t>3356</t>
  </si>
  <si>
    <t>ES06670509C3</t>
  </si>
  <si>
    <t>BDRJ4Q4</t>
  </si>
  <si>
    <t>3357</t>
  </si>
  <si>
    <t>ES06670509D1</t>
  </si>
  <si>
    <t>BFX80J4</t>
  </si>
  <si>
    <t>3358</t>
  </si>
  <si>
    <t>ES06670509E9</t>
  </si>
  <si>
    <t>BFMXP84</t>
  </si>
  <si>
    <t>3359</t>
  </si>
  <si>
    <t>ES06670509F6</t>
  </si>
  <si>
    <t>BK4Q285</t>
  </si>
  <si>
    <t>3360</t>
  </si>
  <si>
    <t>ES06670509G4</t>
  </si>
  <si>
    <t>BKT15K8</t>
  </si>
  <si>
    <t>3361</t>
  </si>
  <si>
    <t>ES06670509H2</t>
  </si>
  <si>
    <t>BLB2XX5</t>
  </si>
  <si>
    <t>3362</t>
  </si>
  <si>
    <t>ES06735169E5</t>
  </si>
  <si>
    <t>REP/D SM EQUITY</t>
  </si>
  <si>
    <t>BKDRYM7</t>
  </si>
  <si>
    <t>3363</t>
  </si>
  <si>
    <t>ES06735169F2</t>
  </si>
  <si>
    <t>BK80VN1</t>
  </si>
  <si>
    <t>3364</t>
  </si>
  <si>
    <t>ES06735169G0</t>
  </si>
  <si>
    <t>BMVLS23</t>
  </si>
  <si>
    <t>3365</t>
  </si>
  <si>
    <t>ES06784309C1</t>
  </si>
  <si>
    <t>TEF/D SM EQUITY</t>
  </si>
  <si>
    <t>BMX0BW9</t>
  </si>
  <si>
    <t>3366</t>
  </si>
  <si>
    <t>EST01PA00013</t>
  </si>
  <si>
    <t>CLH CB EQUITY</t>
  </si>
  <si>
    <t>CEMEX LATAM HOLDINGS</t>
  </si>
  <si>
    <t>B88KB04</t>
  </si>
  <si>
    <t>3367</t>
  </si>
  <si>
    <t>ETFXXXXXTEST</t>
  </si>
  <si>
    <t>외화ETF테스트종목</t>
  </si>
  <si>
    <t>3368</t>
  </si>
  <si>
    <t>FI0008805627</t>
  </si>
  <si>
    <t>H25ETF FH EQUITY</t>
  </si>
  <si>
    <t>OMX Helsinki 25 EXCH</t>
  </si>
  <si>
    <t>7308503</t>
  </si>
  <si>
    <t>FIN</t>
  </si>
  <si>
    <t>3369</t>
  </si>
  <si>
    <t>FI0009000202</t>
  </si>
  <si>
    <t>KESKOB FH EQUITY</t>
  </si>
  <si>
    <t>Kesko Oyj</t>
  </si>
  <si>
    <t>4490005</t>
  </si>
  <si>
    <t>3370</t>
  </si>
  <si>
    <t>FI0009000681</t>
  </si>
  <si>
    <t>NOKIA FH EQUITY</t>
  </si>
  <si>
    <t>Nokia Oyj</t>
  </si>
  <si>
    <t>5902941</t>
  </si>
  <si>
    <t>3371</t>
  </si>
  <si>
    <t>FI0009002158</t>
  </si>
  <si>
    <t>UNR1V FH EQUITY</t>
  </si>
  <si>
    <t>Uponor Oyj</t>
  </si>
  <si>
    <t>5232671</t>
  </si>
  <si>
    <t>3372</t>
  </si>
  <si>
    <t>FI0009002471</t>
  </si>
  <si>
    <t>CTY1S FH EQUITY</t>
  </si>
  <si>
    <t>CITYCON OYJ</t>
  </si>
  <si>
    <t>3373</t>
  </si>
  <si>
    <t>FI0009003305</t>
  </si>
  <si>
    <t>SAMPO FH EQUITY</t>
  </si>
  <si>
    <t>Sampo Oyj</t>
  </si>
  <si>
    <t>5226038</t>
  </si>
  <si>
    <t>3374</t>
  </si>
  <si>
    <t>FI0009003727</t>
  </si>
  <si>
    <t>WRT1V FH EQUITY</t>
  </si>
  <si>
    <t>Wartsila OYJ Abp</t>
  </si>
  <si>
    <t>4525189</t>
  </si>
  <si>
    <t>3375</t>
  </si>
  <si>
    <t>FI0009005318</t>
  </si>
  <si>
    <t>TYRES FH EQUITY</t>
  </si>
  <si>
    <t>Nokian Renkaat Oyj</t>
  </si>
  <si>
    <t>B07G378</t>
  </si>
  <si>
    <t>3376</t>
  </si>
  <si>
    <t>FI0009005961</t>
  </si>
  <si>
    <t>STERV FH EQUITY</t>
  </si>
  <si>
    <t>Stora Enso Oyj</t>
  </si>
  <si>
    <t>5072673</t>
  </si>
  <si>
    <t>3377</t>
  </si>
  <si>
    <t>3378</t>
  </si>
  <si>
    <t>FI0009006696</t>
  </si>
  <si>
    <t>POY1V FH EQUITY</t>
  </si>
  <si>
    <t>POYRY OYJ</t>
  </si>
  <si>
    <t>B119Q71</t>
  </si>
  <si>
    <t>3379</t>
  </si>
  <si>
    <t>FI0009006829</t>
  </si>
  <si>
    <t>SDA1V FH EQUITY</t>
  </si>
  <si>
    <t>SPONDA OYJ</t>
  </si>
  <si>
    <t>3380</t>
  </si>
  <si>
    <t>FI0009006886</t>
  </si>
  <si>
    <t>TPS1V FH EQUITY</t>
  </si>
  <si>
    <t>TECHNOPOLIS OYJ</t>
  </si>
  <si>
    <t>3381</t>
  </si>
  <si>
    <t>FI0009007132</t>
  </si>
  <si>
    <t>FORTUM FH EQUITY</t>
  </si>
  <si>
    <t>Fortum Oyj</t>
  </si>
  <si>
    <t>5579550</t>
  </si>
  <si>
    <t>3382</t>
  </si>
  <si>
    <t>FI0009007835</t>
  </si>
  <si>
    <t>METSO FH EQUITY</t>
  </si>
  <si>
    <t>Neles Oyj</t>
  </si>
  <si>
    <t>5713422</t>
  </si>
  <si>
    <t>3383</t>
  </si>
  <si>
    <t>FI0009007884</t>
  </si>
  <si>
    <t>ELISA FH EQUITY</t>
  </si>
  <si>
    <t>Elisa Oyj</t>
  </si>
  <si>
    <t>5701513</t>
  </si>
  <si>
    <t>3384</t>
  </si>
  <si>
    <t>FI0009013296</t>
  </si>
  <si>
    <t>NESTE FH EQUITY</t>
  </si>
  <si>
    <t>Neste Oyj</t>
  </si>
  <si>
    <t>B06YV46</t>
  </si>
  <si>
    <t>3385</t>
  </si>
  <si>
    <t>FI0009013403</t>
  </si>
  <si>
    <t>KNEBV FH EQUITY</t>
  </si>
  <si>
    <t>Kone Oyj</t>
  </si>
  <si>
    <t>B09M9D2</t>
  </si>
  <si>
    <t>3386</t>
  </si>
  <si>
    <t>FI0009014377</t>
  </si>
  <si>
    <t>ORNBV FH EQUITY</t>
  </si>
  <si>
    <t>Orion Oyj</t>
  </si>
  <si>
    <t>B17NY40</t>
  </si>
  <si>
    <t>3387</t>
  </si>
  <si>
    <t>FI0009014575</t>
  </si>
  <si>
    <t>MOCORP FH EQUITY</t>
  </si>
  <si>
    <t>Metso Outotec Oyj</t>
  </si>
  <si>
    <t>B1FN8X9</t>
  </si>
  <si>
    <t>3388</t>
  </si>
  <si>
    <t>FI4000008719</t>
  </si>
  <si>
    <t>TIK1V FH EQUITY</t>
  </si>
  <si>
    <t>TIKKURILA OY</t>
  </si>
  <si>
    <t>B61QPN6</t>
  </si>
  <si>
    <t>3389</t>
  </si>
  <si>
    <t>FI4000074984</t>
  </si>
  <si>
    <t>VALMT FH EQUITY</t>
  </si>
  <si>
    <t>Valmet Oyj</t>
  </si>
  <si>
    <t>BH6XZT5</t>
  </si>
  <si>
    <t>3390</t>
  </si>
  <si>
    <t>FI4000297767</t>
  </si>
  <si>
    <t>NDA FH EQUITY</t>
  </si>
  <si>
    <t>Nordea Bank Abp</t>
  </si>
  <si>
    <t>BFM0SV9</t>
  </si>
  <si>
    <t>3391</t>
  </si>
  <si>
    <t>NDA SS EQUITY</t>
  </si>
  <si>
    <t>BYZF9J9</t>
  </si>
  <si>
    <t>SWE</t>
  </si>
  <si>
    <t>3392</t>
  </si>
  <si>
    <t>FI4000440664</t>
  </si>
  <si>
    <t>NELES FH EQUITY</t>
  </si>
  <si>
    <t>BLF9RR4</t>
  </si>
  <si>
    <t>3393</t>
  </si>
  <si>
    <t>FR0000031122</t>
  </si>
  <si>
    <t>AF FP EQUITY</t>
  </si>
  <si>
    <t>AIR FRANCE-KLM</t>
  </si>
  <si>
    <t>4916039</t>
  </si>
  <si>
    <t>FRA</t>
  </si>
  <si>
    <t>3394</t>
  </si>
  <si>
    <t>FR0000031684</t>
  </si>
  <si>
    <t>ROTH FP EQUITY</t>
  </si>
  <si>
    <t>Rothschild &amp; Co</t>
  </si>
  <si>
    <t>4672308</t>
  </si>
  <si>
    <t>3395</t>
  </si>
  <si>
    <t>FR0000035081</t>
  </si>
  <si>
    <t>ICAD FP EQUITY</t>
  </si>
  <si>
    <t>ICADE</t>
  </si>
  <si>
    <t>4554406</t>
  </si>
  <si>
    <t>3396</t>
  </si>
  <si>
    <t>FR0000036105</t>
  </si>
  <si>
    <t>IML FP EQUITY</t>
  </si>
  <si>
    <t>AFFINE</t>
  </si>
  <si>
    <t>4458274</t>
  </si>
  <si>
    <t>3397</t>
  </si>
  <si>
    <t>FR0000036816</t>
  </si>
  <si>
    <t>EIFF FP EQUITY</t>
  </si>
  <si>
    <t>STE DE LA TOUR EIFFE</t>
  </si>
  <si>
    <t>4900140</t>
  </si>
  <si>
    <t>3398</t>
  </si>
  <si>
    <t>FR0000038259</t>
  </si>
  <si>
    <t>ERF FP EQUITY</t>
  </si>
  <si>
    <t>Eurofins Scientific</t>
  </si>
  <si>
    <t>5972643</t>
  </si>
  <si>
    <t>3399</t>
  </si>
  <si>
    <t>FR0000039109</t>
  </si>
  <si>
    <t>SCHP FP EQUITY</t>
  </si>
  <si>
    <t>SECHE ENVIRONNEMENT</t>
  </si>
  <si>
    <t>5366837</t>
  </si>
  <si>
    <t>3400</t>
  </si>
  <si>
    <t>FR0000039299</t>
  </si>
  <si>
    <t>BOL FP EQUITY</t>
  </si>
  <si>
    <t>Bollore SA</t>
  </si>
  <si>
    <t>4572709</t>
  </si>
  <si>
    <t>3401</t>
  </si>
  <si>
    <t>3402</t>
  </si>
  <si>
    <t>FR0000050809</t>
  </si>
  <si>
    <t>SOP FP EQUITY</t>
  </si>
  <si>
    <t>Sopra Steria Group</t>
  </si>
  <si>
    <t>5633616</t>
  </si>
  <si>
    <t>3403</t>
  </si>
  <si>
    <t>FR0000050916</t>
  </si>
  <si>
    <t>SIL FP EQUITY</t>
  </si>
  <si>
    <t>SILIC</t>
  </si>
  <si>
    <t>3404</t>
  </si>
  <si>
    <t>FR0000051732</t>
  </si>
  <si>
    <t>ATO FP EQUITY</t>
  </si>
  <si>
    <t>Atos SE</t>
  </si>
  <si>
    <t>5654781</t>
  </si>
  <si>
    <t>3405</t>
  </si>
  <si>
    <t>FR0000051807</t>
  </si>
  <si>
    <t>TEP FP EQUITY</t>
  </si>
  <si>
    <t>Teleperformance</t>
  </si>
  <si>
    <t>5999330</t>
  </si>
  <si>
    <t>3406</t>
  </si>
  <si>
    <t>FR0000052292</t>
  </si>
  <si>
    <t>RMS FP EQUITY</t>
  </si>
  <si>
    <t>Hermes International</t>
  </si>
  <si>
    <t>5253973</t>
  </si>
  <si>
    <t>3407</t>
  </si>
  <si>
    <t>FR0000052516</t>
  </si>
  <si>
    <t>RIN FP EQUITY</t>
  </si>
  <si>
    <t>Vilmorin &amp; Cie SA</t>
  </si>
  <si>
    <t>B0WM393</t>
  </si>
  <si>
    <t>3408</t>
  </si>
  <si>
    <t>FR0000053225</t>
  </si>
  <si>
    <t>MMT FP EQUITY</t>
  </si>
  <si>
    <t>Metropole Television</t>
  </si>
  <si>
    <t>5993901</t>
  </si>
  <si>
    <t>3409</t>
  </si>
  <si>
    <t>FR0000053381</t>
  </si>
  <si>
    <t>DBG FP EQUITY</t>
  </si>
  <si>
    <t>Derichebourg SA</t>
  </si>
  <si>
    <t>4457088</t>
  </si>
  <si>
    <t>3410</t>
  </si>
  <si>
    <t>FR0000054470</t>
  </si>
  <si>
    <t>UBI FP EQUITY</t>
  </si>
  <si>
    <t>Ubisoft Entertainmen</t>
  </si>
  <si>
    <t>B1L3CS6</t>
  </si>
  <si>
    <t>3411</t>
  </si>
  <si>
    <t>FR0000054900</t>
  </si>
  <si>
    <t>TFI FP EQUITY</t>
  </si>
  <si>
    <t>TELEVISION FRANCAISE</t>
  </si>
  <si>
    <t>5997118</t>
  </si>
  <si>
    <t>3412</t>
  </si>
  <si>
    <t>FR0000061129</t>
  </si>
  <si>
    <t>BOI FP EQUITY</t>
  </si>
  <si>
    <t>BOIRON SA</t>
  </si>
  <si>
    <t>7622043</t>
  </si>
  <si>
    <t>3413</t>
  </si>
  <si>
    <t>FR0000064578</t>
  </si>
  <si>
    <t>COV FP EQUITY</t>
  </si>
  <si>
    <t>Covivio</t>
  </si>
  <si>
    <t>7745638</t>
  </si>
  <si>
    <t>3414</t>
  </si>
  <si>
    <t>FR0000064602</t>
  </si>
  <si>
    <t>ACAN FP EQUITY</t>
  </si>
  <si>
    <t>ACANTHE DEVELOPPEMEN</t>
  </si>
  <si>
    <t>3415</t>
  </si>
  <si>
    <t>SAF FP EQUITY</t>
  </si>
  <si>
    <t>3416</t>
  </si>
  <si>
    <t>FR0000077919</t>
  </si>
  <si>
    <t>DEC FP EQUITY</t>
  </si>
  <si>
    <t>JCDecaux SA</t>
  </si>
  <si>
    <t>7136663</t>
  </si>
  <si>
    <t>3417</t>
  </si>
  <si>
    <t>AI FP EQUITY</t>
  </si>
  <si>
    <t>3418</t>
  </si>
  <si>
    <t>FR0000120172</t>
  </si>
  <si>
    <t>CA FP EQUITY</t>
  </si>
  <si>
    <t>Carrefour SA</t>
  </si>
  <si>
    <t>5641567</t>
  </si>
  <si>
    <t>3419</t>
  </si>
  <si>
    <t>FR0000120222</t>
  </si>
  <si>
    <t>CNP FP EQUITY</t>
  </si>
  <si>
    <t>CNP Assurances</t>
  </si>
  <si>
    <t>5543986</t>
  </si>
  <si>
    <t>3420</t>
  </si>
  <si>
    <t>3421</t>
  </si>
  <si>
    <t>3422</t>
  </si>
  <si>
    <t>FR0000120354</t>
  </si>
  <si>
    <t>VK FP EQUITY</t>
  </si>
  <si>
    <t>VALLOUREC FRENCH ORD</t>
  </si>
  <si>
    <t>B197DR6</t>
  </si>
  <si>
    <t>3423</t>
  </si>
  <si>
    <t>FR0000120404</t>
  </si>
  <si>
    <t>AC FP EQUITY</t>
  </si>
  <si>
    <t>Accor SA</t>
  </si>
  <si>
    <t>5852842</t>
  </si>
  <si>
    <t>3424</t>
  </si>
  <si>
    <t>FR0000120495</t>
  </si>
  <si>
    <t>SO FP EQUITY</t>
  </si>
  <si>
    <t>SOMFY SA</t>
  </si>
  <si>
    <t>5588266</t>
  </si>
  <si>
    <t>3425</t>
  </si>
  <si>
    <t>FR0000120503</t>
  </si>
  <si>
    <t>EN FP EQUITY</t>
  </si>
  <si>
    <t>Bouygues SA</t>
  </si>
  <si>
    <t>4002121</t>
  </si>
  <si>
    <t>3426</t>
  </si>
  <si>
    <t>FR0000120560</t>
  </si>
  <si>
    <t>NEO FP EQUITY</t>
  </si>
  <si>
    <t>NEOPOST SA</t>
  </si>
  <si>
    <t>5617096</t>
  </si>
  <si>
    <t>3427</t>
  </si>
  <si>
    <t>FR0000120578</t>
  </si>
  <si>
    <t>SAN FP EQUITY</t>
  </si>
  <si>
    <t>Sanofi</t>
  </si>
  <si>
    <t>5671735</t>
  </si>
  <si>
    <t>3428</t>
  </si>
  <si>
    <t>FR0000120628</t>
  </si>
  <si>
    <t>CS FP EQUITY</t>
  </si>
  <si>
    <t>AXA SA</t>
  </si>
  <si>
    <t>7088429</t>
  </si>
  <si>
    <t>3429</t>
  </si>
  <si>
    <t>3430</t>
  </si>
  <si>
    <t>FR0000120685</t>
  </si>
  <si>
    <t>KN FP EQUITY</t>
  </si>
  <si>
    <t>Natixis SA</t>
  </si>
  <si>
    <t>B1HDJL2</t>
  </si>
  <si>
    <t>3431</t>
  </si>
  <si>
    <t>FR0000120693</t>
  </si>
  <si>
    <t>RI FP EQUITY</t>
  </si>
  <si>
    <t>Pernod Ricard SA</t>
  </si>
  <si>
    <t>4682329</t>
  </si>
  <si>
    <t>3432</t>
  </si>
  <si>
    <t>FR0000120859</t>
  </si>
  <si>
    <t>NK FP EQUITY</t>
  </si>
  <si>
    <t>Imerys SA</t>
  </si>
  <si>
    <t>B011GL4</t>
  </si>
  <si>
    <t>3433</t>
  </si>
  <si>
    <t>FR0000120966</t>
  </si>
  <si>
    <t>BB FP EQUITY</t>
  </si>
  <si>
    <t>Societe BIC SA</t>
  </si>
  <si>
    <t>5298781</t>
  </si>
  <si>
    <t>3434</t>
  </si>
  <si>
    <t>MC FP EQUITY</t>
  </si>
  <si>
    <t>LVMH Moet Hennessy L</t>
  </si>
  <si>
    <t>3435</t>
  </si>
  <si>
    <t>FR0000121121</t>
  </si>
  <si>
    <t>RF FP EQUITY</t>
  </si>
  <si>
    <t>Eurazeo SE</t>
  </si>
  <si>
    <t>7042395</t>
  </si>
  <si>
    <t>3436</t>
  </si>
  <si>
    <t>FR0000121147</t>
  </si>
  <si>
    <t>EO FP EQUITY</t>
  </si>
  <si>
    <t>Faurecia SE</t>
  </si>
  <si>
    <t>4400446</t>
  </si>
  <si>
    <t>3437</t>
  </si>
  <si>
    <t>FR0000121204</t>
  </si>
  <si>
    <t>MF FP EQUITY</t>
  </si>
  <si>
    <t>Wendel SE</t>
  </si>
  <si>
    <t>7390113</t>
  </si>
  <si>
    <t>3438</t>
  </si>
  <si>
    <t>FR0000121220</t>
  </si>
  <si>
    <t>SW FP EQUITY</t>
  </si>
  <si>
    <t>Sodexo SA</t>
  </si>
  <si>
    <t>7062713</t>
  </si>
  <si>
    <t>3439</t>
  </si>
  <si>
    <t>FR0000121261</t>
  </si>
  <si>
    <t>ML FP EQUITY</t>
  </si>
  <si>
    <t>Cie Generale des Eta</t>
  </si>
  <si>
    <t>4588364</t>
  </si>
  <si>
    <t>3440</t>
  </si>
  <si>
    <t>FR0000121329</t>
  </si>
  <si>
    <t>HO FP EQUITY</t>
  </si>
  <si>
    <t>Thales SA</t>
  </si>
  <si>
    <t>4162791</t>
  </si>
  <si>
    <t>3441</t>
  </si>
  <si>
    <t>3442</t>
  </si>
  <si>
    <t>FR0000121501</t>
  </si>
  <si>
    <t>UG FP EQUITY</t>
  </si>
  <si>
    <t>Peugeot SA</t>
  </si>
  <si>
    <t>7103526</t>
  </si>
  <si>
    <t>3443</t>
  </si>
  <si>
    <t>3444</t>
  </si>
  <si>
    <t>FR0000121709</t>
  </si>
  <si>
    <t>SK FP EQUITY</t>
  </si>
  <si>
    <t>SEB SA</t>
  </si>
  <si>
    <t>4792132</t>
  </si>
  <si>
    <t>3445</t>
  </si>
  <si>
    <t>FR0000121725</t>
  </si>
  <si>
    <t>AM FP EQUITY</t>
  </si>
  <si>
    <t>Dassault Aviation SA</t>
  </si>
  <si>
    <t>4067164</t>
  </si>
  <si>
    <t>3446</t>
  </si>
  <si>
    <t>FR0000121964</t>
  </si>
  <si>
    <t>LI FP EQUITY</t>
  </si>
  <si>
    <t>Klepierre SA</t>
  </si>
  <si>
    <t>7582556</t>
  </si>
  <si>
    <t>3447</t>
  </si>
  <si>
    <t>SU FP EQUITY</t>
  </si>
  <si>
    <t>Schneider Electric S</t>
  </si>
  <si>
    <t>3448</t>
  </si>
  <si>
    <t>FR0000124141</t>
  </si>
  <si>
    <t>VIE FP EQUITY</t>
  </si>
  <si>
    <t>Veolia Environnement</t>
  </si>
  <si>
    <t>4031879</t>
  </si>
  <si>
    <t>3449</t>
  </si>
  <si>
    <t>FR0000124711</t>
  </si>
  <si>
    <t>UL NA EQUITY</t>
  </si>
  <si>
    <t>Unibail-Rodamco SE</t>
  </si>
  <si>
    <t>B1YY4B3</t>
  </si>
  <si>
    <t>3450</t>
  </si>
  <si>
    <t>FR0000125007</t>
  </si>
  <si>
    <t>SGO FP EQUITY</t>
  </si>
  <si>
    <t>Cie de Saint-Gobain</t>
  </si>
  <si>
    <t>7380482</t>
  </si>
  <si>
    <t>3451</t>
  </si>
  <si>
    <t>FR0000125338</t>
  </si>
  <si>
    <t>CAP FP EQUITY</t>
  </si>
  <si>
    <t>Capgemini SE</t>
  </si>
  <si>
    <t>4163437</t>
  </si>
  <si>
    <t>3452</t>
  </si>
  <si>
    <t>FR0000125346</t>
  </si>
  <si>
    <t>ING FP EQUITY</t>
  </si>
  <si>
    <t>Ingenico Group SA</t>
  </si>
  <si>
    <t>4196897</t>
  </si>
  <si>
    <t>3453</t>
  </si>
  <si>
    <t>DG FP EQUITY</t>
  </si>
  <si>
    <t>3454</t>
  </si>
  <si>
    <t>FR0000125585</t>
  </si>
  <si>
    <t>CO FP EQUITY</t>
  </si>
  <si>
    <t>Casino Guichard Perr</t>
  </si>
  <si>
    <t>4178419</t>
  </si>
  <si>
    <t>3455</t>
  </si>
  <si>
    <t>FR0000125684</t>
  </si>
  <si>
    <t>ZC FP EQUITY</t>
  </si>
  <si>
    <t>Zodiac Aerospace</t>
  </si>
  <si>
    <t>7294334</t>
  </si>
  <si>
    <t>3456</t>
  </si>
  <si>
    <t>FR0000127771</t>
  </si>
  <si>
    <t>VIV FP EQUITY</t>
  </si>
  <si>
    <t>Vivendi SA</t>
  </si>
  <si>
    <t>4834777</t>
  </si>
  <si>
    <t>3457</t>
  </si>
  <si>
    <t>FR0000130213</t>
  </si>
  <si>
    <t>MMB FP EQUITY</t>
  </si>
  <si>
    <t>Lagardere SCA</t>
  </si>
  <si>
    <t>4547213</t>
  </si>
  <si>
    <t>3458</t>
  </si>
  <si>
    <t>FR0000130395</t>
  </si>
  <si>
    <t>RCO FP EQUITY</t>
  </si>
  <si>
    <t>Remy Cointreau SA</t>
  </si>
  <si>
    <t>4741714</t>
  </si>
  <si>
    <t>3459</t>
  </si>
  <si>
    <t>FR0000130403</t>
  </si>
  <si>
    <t>CDI FP EQUITY</t>
  </si>
  <si>
    <t>Christian Dior SE</t>
  </si>
  <si>
    <t>4061393</t>
  </si>
  <si>
    <t>3460</t>
  </si>
  <si>
    <t>FR0000130452</t>
  </si>
  <si>
    <t>FGR FP EQUITY</t>
  </si>
  <si>
    <t>Eiffage SA</t>
  </si>
  <si>
    <t>B13X013</t>
  </si>
  <si>
    <t>3461</t>
  </si>
  <si>
    <t>3462</t>
  </si>
  <si>
    <t>FR0000130650</t>
  </si>
  <si>
    <t>DSY FP EQUITY</t>
  </si>
  <si>
    <t>Dassault Systemes SE</t>
  </si>
  <si>
    <t>5330047</t>
  </si>
  <si>
    <t>3463</t>
  </si>
  <si>
    <t>FR0000130809</t>
  </si>
  <si>
    <t>GLE FP EQUITY</t>
  </si>
  <si>
    <t>Societe Generale SA</t>
  </si>
  <si>
    <t>5966516</t>
  </si>
  <si>
    <t>3464</t>
  </si>
  <si>
    <t>FR0000131104</t>
  </si>
  <si>
    <t>BNP FP EQUITY</t>
  </si>
  <si>
    <t>BNP Paribas SA</t>
  </si>
  <si>
    <t>7309681</t>
  </si>
  <si>
    <t>3465</t>
  </si>
  <si>
    <t>FR0000131708</t>
  </si>
  <si>
    <t>TEC FP EQUITY</t>
  </si>
  <si>
    <t>TECHNIP SA</t>
  </si>
  <si>
    <t>4874160</t>
  </si>
  <si>
    <t>3466</t>
  </si>
  <si>
    <t>FR0000131757</t>
  </si>
  <si>
    <t>ERA FP EQUITY</t>
  </si>
  <si>
    <t>ERAMET</t>
  </si>
  <si>
    <t>4017017</t>
  </si>
  <si>
    <t>3467</t>
  </si>
  <si>
    <t>3468</t>
  </si>
  <si>
    <t>FR0000133308</t>
  </si>
  <si>
    <t>ORA FP EQUITY</t>
  </si>
  <si>
    <t>Orange SA</t>
  </si>
  <si>
    <t>5176177</t>
  </si>
  <si>
    <t>3469</t>
  </si>
  <si>
    <t>FR0000184798</t>
  </si>
  <si>
    <t>ORP FP EQUITY</t>
  </si>
  <si>
    <t>Orpea</t>
  </si>
  <si>
    <t>7339451</t>
  </si>
  <si>
    <t>3470</t>
  </si>
  <si>
    <t>FR0004007813</t>
  </si>
  <si>
    <t>KOF FP EQUITY</t>
  </si>
  <si>
    <t>Kaufman &amp; Broad SA</t>
  </si>
  <si>
    <t>B138HB7</t>
  </si>
  <si>
    <t>3471</t>
  </si>
  <si>
    <t>FR0004035913</t>
  </si>
  <si>
    <t>ILD FP EQUITY</t>
  </si>
  <si>
    <t>Iliad SA</t>
  </si>
  <si>
    <t>7759435</t>
  </si>
  <si>
    <t>3472</t>
  </si>
  <si>
    <t>FR0004125920</t>
  </si>
  <si>
    <t>AMUN FP EQUITY</t>
  </si>
  <si>
    <t>Amundi SA</t>
  </si>
  <si>
    <t>BYZR014</t>
  </si>
  <si>
    <t>3473</t>
  </si>
  <si>
    <t>FR0004163111</t>
  </si>
  <si>
    <t>GNFT FP EQUITY</t>
  </si>
  <si>
    <t>GENFIT</t>
  </si>
  <si>
    <t>B03B708</t>
  </si>
  <si>
    <t>3474</t>
  </si>
  <si>
    <t>FR0004191674</t>
  </si>
  <si>
    <t>DIREN FP EQUITY</t>
  </si>
  <si>
    <t>DIRECT ENERGIE</t>
  </si>
  <si>
    <t>7789391</t>
  </si>
  <si>
    <t>3475</t>
  </si>
  <si>
    <t>FR0004275832</t>
  </si>
  <si>
    <t>CEI FP EQUITY</t>
  </si>
  <si>
    <t>AREVA - CI</t>
  </si>
  <si>
    <t>3476</t>
  </si>
  <si>
    <t>FR0004548873</t>
  </si>
  <si>
    <t>GBB FP EQUITY</t>
  </si>
  <si>
    <t>BOURBON SA</t>
  </si>
  <si>
    <t>5552993</t>
  </si>
  <si>
    <t>3477</t>
  </si>
  <si>
    <t>FR0006174348</t>
  </si>
  <si>
    <t>BVI FP EQUITY</t>
  </si>
  <si>
    <t>Bureau Veritas SA</t>
  </si>
  <si>
    <t>B28DTJ6</t>
  </si>
  <si>
    <t>3478</t>
  </si>
  <si>
    <t>FR0007052782</t>
  </si>
  <si>
    <t>CAC FP EQUITY</t>
  </si>
  <si>
    <t>LYXOR ETF CAC 40</t>
  </si>
  <si>
    <t>7028704</t>
  </si>
  <si>
    <t>3479</t>
  </si>
  <si>
    <t>FR0007054358</t>
  </si>
  <si>
    <t>MSE FP EQUITY</t>
  </si>
  <si>
    <t>Lyxor EURO STOXX 50</t>
  </si>
  <si>
    <t>7078066</t>
  </si>
  <si>
    <t>3480</t>
  </si>
  <si>
    <t>FR0010040865</t>
  </si>
  <si>
    <t>GFC FP EQUITY</t>
  </si>
  <si>
    <t>Gecina SA</t>
  </si>
  <si>
    <t>7742468</t>
  </si>
  <si>
    <t>3481</t>
  </si>
  <si>
    <t>FR0010112524</t>
  </si>
  <si>
    <t>NXI FP EQUITY</t>
  </si>
  <si>
    <t>Nexity SA</t>
  </si>
  <si>
    <t>B037JC2</t>
  </si>
  <si>
    <t>3482</t>
  </si>
  <si>
    <t>FR0010204073</t>
  </si>
  <si>
    <t>CEC FP EQUITY</t>
  </si>
  <si>
    <t>Lyxor Eastern Europe</t>
  </si>
  <si>
    <t>B0F9V64</t>
  </si>
  <si>
    <t>3483</t>
  </si>
  <si>
    <t>FR0010204081</t>
  </si>
  <si>
    <t>ASI FP EQUITY</t>
  </si>
  <si>
    <t>Lyxor China Enterpri</t>
  </si>
  <si>
    <t>3484</t>
  </si>
  <si>
    <t>FR0010208488</t>
  </si>
  <si>
    <t>ENGI FP EQUITY</t>
  </si>
  <si>
    <t>Engie SA</t>
  </si>
  <si>
    <t>B0C2CQ3</t>
  </si>
  <si>
    <t>3485</t>
  </si>
  <si>
    <t>FR0010220475</t>
  </si>
  <si>
    <t>ALO FP EQUITY</t>
  </si>
  <si>
    <t>Alstom SA</t>
  </si>
  <si>
    <t>B0DJ8Q5</t>
  </si>
  <si>
    <t>3486</t>
  </si>
  <si>
    <t>FR0010221234</t>
  </si>
  <si>
    <t>ETL FP EQUITY</t>
  </si>
  <si>
    <t>Eutelsat Communicati</t>
  </si>
  <si>
    <t>B0M7KJ7</t>
  </si>
  <si>
    <t>3487</t>
  </si>
  <si>
    <t>FR0010241638</t>
  </si>
  <si>
    <t>MERY FP EQUITY</t>
  </si>
  <si>
    <t>MERCIALYS</t>
  </si>
  <si>
    <t>3488</t>
  </si>
  <si>
    <t>FR0010242511</t>
  </si>
  <si>
    <t>EDF FP EQUITY</t>
  </si>
  <si>
    <t>Electricite de Franc</t>
  </si>
  <si>
    <t>B0NJJ17</t>
  </si>
  <si>
    <t>3489</t>
  </si>
  <si>
    <t>FR0010251744</t>
  </si>
  <si>
    <t>LYXIB SM EQUITY</t>
  </si>
  <si>
    <t>LYXOR ETF IBEX 35</t>
  </si>
  <si>
    <t>B1FR057</t>
  </si>
  <si>
    <t>3490</t>
  </si>
  <si>
    <t>FR0010259150</t>
  </si>
  <si>
    <t>IPN FP EQUITY</t>
  </si>
  <si>
    <t>Ipsen SA</t>
  </si>
  <si>
    <t>B0R7JF1</t>
  </si>
  <si>
    <t>3491</t>
  </si>
  <si>
    <t>FR0010261198</t>
  </si>
  <si>
    <t>MEU FP EQUITY</t>
  </si>
  <si>
    <t>Lyxor MSCI Europe DR</t>
  </si>
  <si>
    <t>B0WFY22</t>
  </si>
  <si>
    <t>3492</t>
  </si>
  <si>
    <t>FR0010307819</t>
  </si>
  <si>
    <t>LR FP EQUITY</t>
  </si>
  <si>
    <t>Legrand SA</t>
  </si>
  <si>
    <t>B11ZRK9</t>
  </si>
  <si>
    <t>3493</t>
  </si>
  <si>
    <t>FR0010308841</t>
  </si>
  <si>
    <t>ICA FP EQUITY</t>
  </si>
  <si>
    <t>3494</t>
  </si>
  <si>
    <t>FR0010312124</t>
  </si>
  <si>
    <t>AEJ FP EQUITY</t>
  </si>
  <si>
    <t>LYXOR MSCI AC AP</t>
  </si>
  <si>
    <t>B141BZ7</t>
  </si>
  <si>
    <t>3495</t>
  </si>
  <si>
    <t>FR0010313833</t>
  </si>
  <si>
    <t>AKE FP EQUITY</t>
  </si>
  <si>
    <t>Arkema SA</t>
  </si>
  <si>
    <t>B0Z5YZ2</t>
  </si>
  <si>
    <t>3496</t>
  </si>
  <si>
    <t>FR0010315770</t>
  </si>
  <si>
    <t>WLDD LN EQUITY</t>
  </si>
  <si>
    <t>Lyxor MSCI World UCI</t>
  </si>
  <si>
    <t>BF51WV7</t>
  </si>
  <si>
    <t>3497</t>
  </si>
  <si>
    <t>FR0010326140</t>
  </si>
  <si>
    <t>RUS FP EQUITY</t>
  </si>
  <si>
    <t>LYXOR ETF RUSSIA</t>
  </si>
  <si>
    <t>3498</t>
  </si>
  <si>
    <t>FR0010340141</t>
  </si>
  <si>
    <t>ADP FP EQUITY</t>
  </si>
  <si>
    <t>Aeroports de Paris</t>
  </si>
  <si>
    <t>B164FY1</t>
  </si>
  <si>
    <t>3499</t>
  </si>
  <si>
    <t>FR0010344838</t>
  </si>
  <si>
    <t>TRV FP EQUITY</t>
  </si>
  <si>
    <t>LYXOR ETF STOXX TRAV</t>
  </si>
  <si>
    <t>B1TRMT1</t>
  </si>
  <si>
    <t>3500</t>
  </si>
  <si>
    <t>FR0010344861</t>
  </si>
  <si>
    <t>FOO FP EQUITY</t>
  </si>
  <si>
    <t>LYX ETF EURSTX600 F&amp;</t>
  </si>
  <si>
    <t>B1DJXJ0</t>
  </si>
  <si>
    <t>3501</t>
  </si>
  <si>
    <t>FR0010344879</t>
  </si>
  <si>
    <t>HLT FP EQUITY</t>
  </si>
  <si>
    <t>LYX ETF EURSTX600 HE</t>
  </si>
  <si>
    <t>B1DNM73</t>
  </si>
  <si>
    <t>3502</t>
  </si>
  <si>
    <t>FR0010345371</t>
  </si>
  <si>
    <t>BNK FP EQUITY</t>
  </si>
  <si>
    <t>LYXOR ETF DJ STX BAN</t>
  </si>
  <si>
    <t>B1VFFN8</t>
  </si>
  <si>
    <t>3503</t>
  </si>
  <si>
    <t>FR0010361683</t>
  </si>
  <si>
    <t>INR FP EQUITY</t>
  </si>
  <si>
    <t>Lyxor UCITS ETF MSCI</t>
  </si>
  <si>
    <t>3504</t>
  </si>
  <si>
    <t>FR0010375766</t>
  </si>
  <si>
    <t>INR SP EQUITY</t>
  </si>
  <si>
    <t>Lyxor ETF MSCI India</t>
  </si>
  <si>
    <t>3505</t>
  </si>
  <si>
    <t>FR0010377010</t>
  </si>
  <si>
    <t>ASI SP EQUITY</t>
  </si>
  <si>
    <t xml:space="preserve"> LYXOR ETF CHINA ENT</t>
  </si>
  <si>
    <t>3506</t>
  </si>
  <si>
    <t>FR0010397554</t>
  </si>
  <si>
    <t>MAL FP EQUITY</t>
  </si>
  <si>
    <t>LYXOR ETF MALAYSIA</t>
  </si>
  <si>
    <t>B2QD8C4</t>
  </si>
  <si>
    <t>3507</t>
  </si>
  <si>
    <t>FR0010405431</t>
  </si>
  <si>
    <t>GRE FP EQUITY</t>
  </si>
  <si>
    <t>Lxyor MSCI Greece UC</t>
  </si>
  <si>
    <t>B1MFTS0</t>
  </si>
  <si>
    <t>3508</t>
  </si>
  <si>
    <t>FR0010408799</t>
  </si>
  <si>
    <t>RIO FP EQUITY</t>
  </si>
  <si>
    <t>LYXOR ETF BRAZIL IBO</t>
  </si>
  <si>
    <t>B1PNBD0</t>
  </si>
  <si>
    <t>3509</t>
  </si>
  <si>
    <t>FR0010411983</t>
  </si>
  <si>
    <t>SCR FP EQUITY</t>
  </si>
  <si>
    <t>SCOR SE</t>
  </si>
  <si>
    <t>B1LB9P6</t>
  </si>
  <si>
    <t>3510</t>
  </si>
  <si>
    <t>FR0010424135</t>
  </si>
  <si>
    <t>BSX FP EQUITY</t>
  </si>
  <si>
    <t>LYXOR ETF EURO STOXX</t>
  </si>
  <si>
    <t>B1VWLF3</t>
  </si>
  <si>
    <t>3511</t>
  </si>
  <si>
    <t>FR0010424143</t>
  </si>
  <si>
    <t>BXX FP EQUITY</t>
  </si>
  <si>
    <t>LYX ETF EURSTX50 DLY</t>
  </si>
  <si>
    <t>B1VWLN1</t>
  </si>
  <si>
    <t>3512</t>
  </si>
  <si>
    <t>FR0010429068</t>
  </si>
  <si>
    <t>LEM FP EQUITY</t>
  </si>
  <si>
    <t>LYXOR ETF MSCI EMERG</t>
  </si>
  <si>
    <t>B1YMRT6</t>
  </si>
  <si>
    <t>3513</t>
  </si>
  <si>
    <t>FR0010438127</t>
  </si>
  <si>
    <t>L100 LN EQUITY</t>
  </si>
  <si>
    <t>LYXOR ETF FTSE 100</t>
  </si>
  <si>
    <t>B1WMNS9</t>
  </si>
  <si>
    <t>3514</t>
  </si>
  <si>
    <t>FR0010451203</t>
  </si>
  <si>
    <t>RXL FP EQUITY</t>
  </si>
  <si>
    <t>Rexel SA</t>
  </si>
  <si>
    <t>B1VP0K0</t>
  </si>
  <si>
    <t>3515</t>
  </si>
  <si>
    <t>FR0010464446</t>
  </si>
  <si>
    <t>AFS FP EQUITY</t>
  </si>
  <si>
    <t>LYXOR ETF SOUTH AFRI</t>
  </si>
  <si>
    <t>B1YMRQ3</t>
  </si>
  <si>
    <t>3516</t>
  </si>
  <si>
    <t>FR0010465633</t>
  </si>
  <si>
    <t>LSAF LN EQUITY</t>
  </si>
  <si>
    <t xml:space="preserve"> LYXOR ETF SOUTH AFR</t>
  </si>
  <si>
    <t>3517</t>
  </si>
  <si>
    <t>FR0010499731</t>
  </si>
  <si>
    <t>LBRU LN EQUITY</t>
  </si>
  <si>
    <t xml:space="preserve"> LYXOR ETF BRAZIL IB</t>
  </si>
  <si>
    <t>3518</t>
  </si>
  <si>
    <t>LBRZ LN EQUITY</t>
  </si>
  <si>
    <t>3519</t>
  </si>
  <si>
    <t>FR0010499913</t>
  </si>
  <si>
    <t>LRUS LN EQUITY</t>
  </si>
  <si>
    <t xml:space="preserve"> LYXOR ETF RUSSIA-GB</t>
  </si>
  <si>
    <t>3520</t>
  </si>
  <si>
    <t>FR0010533075</t>
  </si>
  <si>
    <t>GET FP EQUITY</t>
  </si>
  <si>
    <t>Getlink SE</t>
  </si>
  <si>
    <t>B292JQ9</t>
  </si>
  <si>
    <t>3521</t>
  </si>
  <si>
    <t>FR0010542126</t>
  </si>
  <si>
    <t>LTRK LN EQUITY</t>
  </si>
  <si>
    <t xml:space="preserve"> LYXOR ETF TURKEY GB</t>
  </si>
  <si>
    <t>3522</t>
  </si>
  <si>
    <t>FR0010591362</t>
  </si>
  <si>
    <t>SHC FP EQUITY</t>
  </si>
  <si>
    <t>LYX ETF CAC40 DAILY</t>
  </si>
  <si>
    <t>B39YPG4</t>
  </si>
  <si>
    <t>3523</t>
  </si>
  <si>
    <t>FR0010613471</t>
  </si>
  <si>
    <t>SEV FP EQUITY</t>
  </si>
  <si>
    <t>Suez SA</t>
  </si>
  <si>
    <t>B3B8D04</t>
  </si>
  <si>
    <t>3524</t>
  </si>
  <si>
    <t>FR0010655696</t>
  </si>
  <si>
    <t>CEU FP EQUITY</t>
  </si>
  <si>
    <t>AMUNDI ETF MSCI EURO</t>
  </si>
  <si>
    <t>B3DBV18</t>
  </si>
  <si>
    <t>3525</t>
  </si>
  <si>
    <t>FR0010688176</t>
  </si>
  <si>
    <t>CB5 FP EQUITY</t>
  </si>
  <si>
    <t>B3KCY82</t>
  </si>
  <si>
    <t>3526</t>
  </si>
  <si>
    <t>FR0010869578</t>
  </si>
  <si>
    <t>DSB FP EQUITY</t>
  </si>
  <si>
    <t>Lyxor Bund Daily -2x</t>
  </si>
  <si>
    <t>B3KR6Y7</t>
  </si>
  <si>
    <t>3527</t>
  </si>
  <si>
    <t>FR0010908533</t>
  </si>
  <si>
    <t>EDEN FP EQUITY</t>
  </si>
  <si>
    <t>Edenred</t>
  </si>
  <si>
    <t>B62G1B5</t>
  </si>
  <si>
    <t>3528</t>
  </si>
  <si>
    <t>FR0010959692</t>
  </si>
  <si>
    <t>AUEM FP EQUITY</t>
  </si>
  <si>
    <t>Amundi Index Solutio</t>
  </si>
  <si>
    <t>BFY6570</t>
  </si>
  <si>
    <t>3529</t>
  </si>
  <si>
    <t>FR0011476928</t>
  </si>
  <si>
    <t>FNAC FP EQUITY</t>
  </si>
  <si>
    <t>GROUPE FNAC</t>
  </si>
  <si>
    <t>B7VQL46</t>
  </si>
  <si>
    <t>3530</t>
  </si>
  <si>
    <t>FR0011594233</t>
  </si>
  <si>
    <t>SFR FP EQUITY</t>
  </si>
  <si>
    <t>SFR GROUP SA</t>
  </si>
  <si>
    <t>BG3FC18</t>
  </si>
  <si>
    <t>3531</t>
  </si>
  <si>
    <t>FR0011675362</t>
  </si>
  <si>
    <t>NEOEN FP EQUITY</t>
  </si>
  <si>
    <t>Neoen SA</t>
  </si>
  <si>
    <t>BGV7F95</t>
  </si>
  <si>
    <t>3532</t>
  </si>
  <si>
    <t>FR0011726835</t>
  </si>
  <si>
    <t>GTT FP EQUITY</t>
  </si>
  <si>
    <t>Gaztransport Et Tech</t>
  </si>
  <si>
    <t>BJYRDP5</t>
  </si>
  <si>
    <t>3533</t>
  </si>
  <si>
    <t>FR0011981968</t>
  </si>
  <si>
    <t>WLN FP EQUITY</t>
  </si>
  <si>
    <t>Worldline SA/France</t>
  </si>
  <si>
    <t>BNFWR44</t>
  </si>
  <si>
    <t>3534</t>
  </si>
  <si>
    <t>FR0012647451</t>
  </si>
  <si>
    <t>AFLT FP EQUITY</t>
  </si>
  <si>
    <t>AMUNDI ETF FLOATING</t>
  </si>
  <si>
    <t>3535</t>
  </si>
  <si>
    <t>FR0013154002</t>
  </si>
  <si>
    <t>DIM FP EQUITY</t>
  </si>
  <si>
    <t>Sartorius Stedim Bio</t>
  </si>
  <si>
    <t>BYZ2QP5</t>
  </si>
  <si>
    <t>3536</t>
  </si>
  <si>
    <t>FR0013176526</t>
  </si>
  <si>
    <t>FR FP EQUITY</t>
  </si>
  <si>
    <t>Valeo SA</t>
  </si>
  <si>
    <t>BDC5ST8</t>
  </si>
  <si>
    <t>3537</t>
  </si>
  <si>
    <t>FR0013204336</t>
  </si>
  <si>
    <t>LOUP FP EQUITY</t>
  </si>
  <si>
    <t>L.D.C. SA</t>
  </si>
  <si>
    <t>BD5BPJ2</t>
  </si>
  <si>
    <t>3538</t>
  </si>
  <si>
    <t>FR0013227113</t>
  </si>
  <si>
    <t>SOI FP EQUITY</t>
  </si>
  <si>
    <t>SOITec</t>
  </si>
  <si>
    <t>BZ6T5C2</t>
  </si>
  <si>
    <t>3539</t>
  </si>
  <si>
    <t>FR0013270014</t>
  </si>
  <si>
    <t>GFCDS FP EQUITY</t>
  </si>
  <si>
    <t>BDC3JC2</t>
  </si>
  <si>
    <t>3540</t>
  </si>
  <si>
    <t>FR0013280286</t>
  </si>
  <si>
    <t>BIM FP EQUITY</t>
  </si>
  <si>
    <t>BioMerieux</t>
  </si>
  <si>
    <t>BF0LBX7</t>
  </si>
  <si>
    <t>3541</t>
  </si>
  <si>
    <t>FR0013281847</t>
  </si>
  <si>
    <t>BOLNV FP EQUITY</t>
  </si>
  <si>
    <t>BF99RQ7</t>
  </si>
  <si>
    <t>3542</t>
  </si>
  <si>
    <t>FR0013326246</t>
  </si>
  <si>
    <t>URW NA EQUITY</t>
  </si>
  <si>
    <t>Unibail-Rodamco-West</t>
  </si>
  <si>
    <t>BFYM460</t>
  </si>
  <si>
    <t>3543</t>
  </si>
  <si>
    <t>FR0013447653</t>
  </si>
  <si>
    <t>BJS9M38</t>
  </si>
  <si>
    <t>3544</t>
  </si>
  <si>
    <t>FR0013451333</t>
  </si>
  <si>
    <t>FDJ FP EQUITY</t>
  </si>
  <si>
    <t>La Francaise des Jeu</t>
  </si>
  <si>
    <t>BG0SC10</t>
  </si>
  <si>
    <t>3545</t>
  </si>
  <si>
    <t>GB0000031285</t>
  </si>
  <si>
    <t>ADN LN EQUITY</t>
  </si>
  <si>
    <t>Aberdeen Asset Manag</t>
  </si>
  <si>
    <t>0003128</t>
  </si>
  <si>
    <t>3546</t>
  </si>
  <si>
    <t>GB0000456144</t>
  </si>
  <si>
    <t>ANTO LN EQUITY</t>
  </si>
  <si>
    <t>Antofagasta PLC</t>
  </si>
  <si>
    <t>0045614</t>
  </si>
  <si>
    <t>3547</t>
  </si>
  <si>
    <t>GB0000536739</t>
  </si>
  <si>
    <t>AHT LN EQUITY</t>
  </si>
  <si>
    <t>Ashtead Group PLC</t>
  </si>
  <si>
    <t>0053673</t>
  </si>
  <si>
    <t>3548</t>
  </si>
  <si>
    <t>GB0000566504</t>
  </si>
  <si>
    <t>BIL SJ EQUITY</t>
  </si>
  <si>
    <t>BHP BILLITON PLC</t>
  </si>
  <si>
    <t>6016777</t>
  </si>
  <si>
    <t>ZAR</t>
  </si>
  <si>
    <t>RSA</t>
  </si>
  <si>
    <t>XJSE</t>
  </si>
  <si>
    <t>3549</t>
  </si>
  <si>
    <t>BLT LN EQUITY</t>
  </si>
  <si>
    <t>BHP Group PLC</t>
  </si>
  <si>
    <t>0056650</t>
  </si>
  <si>
    <t>3550</t>
  </si>
  <si>
    <t>GB0000608009</t>
  </si>
  <si>
    <t>ATK LN EQUITY</t>
  </si>
  <si>
    <t>ATKINS (WS) PLC</t>
  </si>
  <si>
    <t>3551</t>
  </si>
  <si>
    <t>GB0000811801</t>
  </si>
  <si>
    <t>BDEV LN EQUITY</t>
  </si>
  <si>
    <t>Barratt Developments</t>
  </si>
  <si>
    <t>0081180</t>
  </si>
  <si>
    <t>3552</t>
  </si>
  <si>
    <t>GB0000904986</t>
  </si>
  <si>
    <t>BWY LN EQUITY</t>
  </si>
  <si>
    <t>BELLWAY PLC SHS</t>
  </si>
  <si>
    <t>0090498</t>
  </si>
  <si>
    <t>3553</t>
  </si>
  <si>
    <t>GB0000961622</t>
  </si>
  <si>
    <t>BBY LN EQUITY</t>
  </si>
  <si>
    <t>BALFOUR BEATTY PLC</t>
  </si>
  <si>
    <t>0096162</t>
  </si>
  <si>
    <t>3554</t>
  </si>
  <si>
    <t>GB0001367019</t>
  </si>
  <si>
    <t>BLND LN EQUITY</t>
  </si>
  <si>
    <t>British Land Co PLC/</t>
  </si>
  <si>
    <t>0136701</t>
  </si>
  <si>
    <t>3555</t>
  </si>
  <si>
    <t>GB0001411924</t>
  </si>
  <si>
    <t>SKY LN EQUITY</t>
  </si>
  <si>
    <t>Sky PLC</t>
  </si>
  <si>
    <t>0141192</t>
  </si>
  <si>
    <t>3556</t>
  </si>
  <si>
    <t>GB0001500809</t>
  </si>
  <si>
    <t>TLW LN EQUITY</t>
  </si>
  <si>
    <t>TULLOW OIL PLC</t>
  </si>
  <si>
    <t>0150080</t>
  </si>
  <si>
    <t>3557</t>
  </si>
  <si>
    <t>GB0001741544</t>
  </si>
  <si>
    <t>CAL LN EQUITY</t>
  </si>
  <si>
    <t>CAPITAL &amp; REGIONAL P</t>
  </si>
  <si>
    <t>0174154</t>
  </si>
  <si>
    <t>3558</t>
  </si>
  <si>
    <t>GB0001859296</t>
  </si>
  <si>
    <t>BVS LN EQUITY</t>
  </si>
  <si>
    <t>BOVIS HOMES GROUP PL</t>
  </si>
  <si>
    <t>0185929</t>
  </si>
  <si>
    <t>3559</t>
  </si>
  <si>
    <t>3560</t>
  </si>
  <si>
    <t>3561</t>
  </si>
  <si>
    <t>GB0002395811</t>
  </si>
  <si>
    <t>SDRC LN EQUITY</t>
  </si>
  <si>
    <t>SCHRODERS PLC-NON VO</t>
  </si>
  <si>
    <t>0239581</t>
  </si>
  <si>
    <t>3562</t>
  </si>
  <si>
    <t>GB0002405495</t>
  </si>
  <si>
    <t>SDR LN EQUITY</t>
  </si>
  <si>
    <t>Schroders PLC</t>
  </si>
  <si>
    <t>0240549</t>
  </si>
  <si>
    <t>3563</t>
  </si>
  <si>
    <t>GB0002502812</t>
  </si>
  <si>
    <t>DCG LN EQUITY</t>
  </si>
  <si>
    <t>DAIRY CREST GROUP PL</t>
  </si>
  <si>
    <t>0250281</t>
  </si>
  <si>
    <t>3564</t>
  </si>
  <si>
    <t>3565</t>
  </si>
  <si>
    <t>GB0002652740</t>
  </si>
  <si>
    <t>DLN LN EQUITY</t>
  </si>
  <si>
    <t>Derwent London PLC</t>
  </si>
  <si>
    <t>0265274</t>
  </si>
  <si>
    <t>3566</t>
  </si>
  <si>
    <t>GB0002685963</t>
  </si>
  <si>
    <t>PFG LN EQUITY</t>
  </si>
  <si>
    <t>PROVIDENT FIN</t>
  </si>
  <si>
    <t>3567</t>
  </si>
  <si>
    <t>GB0002869419</t>
  </si>
  <si>
    <t>BYG LN EQUITY</t>
  </si>
  <si>
    <t>BIG YELLOW GROUP PLC</t>
  </si>
  <si>
    <t>0286941</t>
  </si>
  <si>
    <t>3568</t>
  </si>
  <si>
    <t>British American Tob</t>
  </si>
  <si>
    <t>3569</t>
  </si>
  <si>
    <t>BTI SJ EQUITY</t>
  </si>
  <si>
    <t>B3DCKS1</t>
  </si>
  <si>
    <t>3570</t>
  </si>
  <si>
    <t>GB0003096442</t>
  </si>
  <si>
    <t>ECM LN EQUITY</t>
  </si>
  <si>
    <t>ELECTROCOMPONENTS PL</t>
  </si>
  <si>
    <t>0309644</t>
  </si>
  <si>
    <t>3571</t>
  </si>
  <si>
    <t>GB0003308607</t>
  </si>
  <si>
    <t>SXS LN EQUITY</t>
  </si>
  <si>
    <t>SPECTRIS PLC</t>
  </si>
  <si>
    <t>0330860</t>
  </si>
  <si>
    <t>3572</t>
  </si>
  <si>
    <t>GB0003452173</t>
  </si>
  <si>
    <t>FGP LN EQUITY</t>
  </si>
  <si>
    <t>FIRSTGROUP PLC</t>
  </si>
  <si>
    <t>0345217</t>
  </si>
  <si>
    <t>3573</t>
  </si>
  <si>
    <t>GB0004052071</t>
  </si>
  <si>
    <t>HLMA LN EQUITY</t>
  </si>
  <si>
    <t>Halma PLC</t>
  </si>
  <si>
    <t>0405207</t>
  </si>
  <si>
    <t>3574</t>
  </si>
  <si>
    <t>GB0004065016</t>
  </si>
  <si>
    <t>HMSO LN EQUITY</t>
  </si>
  <si>
    <t>Hammerson PLC</t>
  </si>
  <si>
    <t>0406501</t>
  </si>
  <si>
    <t>3575</t>
  </si>
  <si>
    <t>GB0004082847</t>
  </si>
  <si>
    <t>2888 HK EQUITY</t>
  </si>
  <si>
    <t>STANDARD CHARTERED B</t>
  </si>
  <si>
    <t>0408284</t>
  </si>
  <si>
    <t>3576</t>
  </si>
  <si>
    <t>STANDARD CHARTERED P</t>
  </si>
  <si>
    <t>6558484</t>
  </si>
  <si>
    <t>3577</t>
  </si>
  <si>
    <t>STAN LN EQUITY</t>
  </si>
  <si>
    <t>Standard Chartered P</t>
  </si>
  <si>
    <t>3578</t>
  </si>
  <si>
    <t>GB0004478896</t>
  </si>
  <si>
    <t>HTG LN EQUITY</t>
  </si>
  <si>
    <t>HUNTING PLC</t>
  </si>
  <si>
    <t>0447889</t>
  </si>
  <si>
    <t>3579</t>
  </si>
  <si>
    <t>GB0004544929</t>
  </si>
  <si>
    <t>IMB LN EQUITY</t>
  </si>
  <si>
    <t>Imperial Brands PLC</t>
  </si>
  <si>
    <t>0454492</t>
  </si>
  <si>
    <t>3580</t>
  </si>
  <si>
    <t>SIVB US EQUITY</t>
  </si>
  <si>
    <t>SVB Financial Group</t>
  </si>
  <si>
    <t>2808053</t>
  </si>
  <si>
    <t>3581</t>
  </si>
  <si>
    <t>GB0004726096</t>
  </si>
  <si>
    <t>SPT LN EQUITY</t>
  </si>
  <si>
    <t>Spirent Communicatio</t>
  </si>
  <si>
    <t>0472609</t>
  </si>
  <si>
    <t>3582</t>
  </si>
  <si>
    <t>GB0004915632</t>
  </si>
  <si>
    <t>KIE LN EQUITY</t>
  </si>
  <si>
    <t>Kier Group PLC</t>
  </si>
  <si>
    <t>0491563</t>
  </si>
  <si>
    <t>3583</t>
  </si>
  <si>
    <t>GB0005203376</t>
  </si>
  <si>
    <t>JLT LN EQUITY</t>
  </si>
  <si>
    <t>JARDINE LLOYD THOMPS</t>
  </si>
  <si>
    <t>0520337</t>
  </si>
  <si>
    <t>3584</t>
  </si>
  <si>
    <t>GB0005296354</t>
  </si>
  <si>
    <t>WKP LN EQUITY</t>
  </si>
  <si>
    <t>WORKSPACE GROUP PLC</t>
  </si>
  <si>
    <t>3585</t>
  </si>
  <si>
    <t>5 HK EQUITY</t>
  </si>
  <si>
    <t>6158163</t>
  </si>
  <si>
    <t>3586</t>
  </si>
  <si>
    <t>HSBA LN EQUITY</t>
  </si>
  <si>
    <t>3587</t>
  </si>
  <si>
    <t>GB0005576813</t>
  </si>
  <si>
    <t>HWDN LN EQUITY</t>
  </si>
  <si>
    <t>Howden Joinery Group</t>
  </si>
  <si>
    <t>0557681</t>
  </si>
  <si>
    <t>3588</t>
  </si>
  <si>
    <t>Legal &amp; General Grou</t>
  </si>
  <si>
    <t>0560399</t>
  </si>
  <si>
    <t>3589</t>
  </si>
  <si>
    <t>GB0005622542</t>
  </si>
  <si>
    <t>MLC LN EQUITY</t>
  </si>
  <si>
    <t>Millennium &amp; Copthor</t>
  </si>
  <si>
    <t>0562254</t>
  </si>
  <si>
    <t>3590</t>
  </si>
  <si>
    <t>GB0005758098</t>
  </si>
  <si>
    <t>MGGT LN EQUITY</t>
  </si>
  <si>
    <t>Meggitt PLC</t>
  </si>
  <si>
    <t>0575809</t>
  </si>
  <si>
    <t>3591</t>
  </si>
  <si>
    <t>GB0006043169</t>
  </si>
  <si>
    <t>MRW LN EQUITY</t>
  </si>
  <si>
    <t>Wm Morrison Supermar</t>
  </si>
  <si>
    <t>0604316</t>
  </si>
  <si>
    <t>3592</t>
  </si>
  <si>
    <t>GB0006091408</t>
  </si>
  <si>
    <t>MKLW LN EQUITY</t>
  </si>
  <si>
    <t>Mucklow A &amp; J Group</t>
  </si>
  <si>
    <t>0609140</t>
  </si>
  <si>
    <t>3593</t>
  </si>
  <si>
    <t>GB0006215205</t>
  </si>
  <si>
    <t>NEX LN EQUITY</t>
  </si>
  <si>
    <t>NATIONAL EXPRESS GRO</t>
  </si>
  <si>
    <t>0621520</t>
  </si>
  <si>
    <t>3594</t>
  </si>
  <si>
    <t>GB0006731235</t>
  </si>
  <si>
    <t>ABF LN EQUITY</t>
  </si>
  <si>
    <t>Associated British F</t>
  </si>
  <si>
    <t>0673123</t>
  </si>
  <si>
    <t>3595</t>
  </si>
  <si>
    <t>GB0006776081</t>
  </si>
  <si>
    <t>PSON LN EQUITY</t>
  </si>
  <si>
    <t>Pearson PLC</t>
  </si>
  <si>
    <t>0677608</t>
  </si>
  <si>
    <t>3596</t>
  </si>
  <si>
    <t>3597</t>
  </si>
  <si>
    <t>GB0006834344</t>
  </si>
  <si>
    <t>INTU LN EQUITY</t>
  </si>
  <si>
    <t>Intu Properties PLC</t>
  </si>
  <si>
    <t>0683434</t>
  </si>
  <si>
    <t>3598</t>
  </si>
  <si>
    <t>GB0006928617</t>
  </si>
  <si>
    <t>UTG LN EQUITY</t>
  </si>
  <si>
    <t>UNITE GROUP PLC</t>
  </si>
  <si>
    <t>0692861</t>
  </si>
  <si>
    <t>3599</t>
  </si>
  <si>
    <t>GB0007015521</t>
  </si>
  <si>
    <t>PHP LN EQUITY</t>
  </si>
  <si>
    <t>PRIMARY HEALTH PROPE</t>
  </si>
  <si>
    <t>3600</t>
  </si>
  <si>
    <t>GB0007099541</t>
  </si>
  <si>
    <t>PRU LN EQUITY</t>
  </si>
  <si>
    <t>Prudential PLC</t>
  </si>
  <si>
    <t>0709954</t>
  </si>
  <si>
    <t>3601</t>
  </si>
  <si>
    <t>3602</t>
  </si>
  <si>
    <t>GB0007594764</t>
  </si>
  <si>
    <t>RPS LN EQUITY</t>
  </si>
  <si>
    <t>RPS GROUP PLC</t>
  </si>
  <si>
    <t>0759476</t>
  </si>
  <si>
    <t>3603</t>
  </si>
  <si>
    <t>GB0007669376</t>
  </si>
  <si>
    <t>STJ LN EQUITY</t>
  </si>
  <si>
    <t>St James's Place PLC</t>
  </si>
  <si>
    <t>0766937</t>
  </si>
  <si>
    <t>3604</t>
  </si>
  <si>
    <t>GB0007739609</t>
  </si>
  <si>
    <t>TPK LN EQUITY</t>
  </si>
  <si>
    <t>Travis Perkins PLC</t>
  </si>
  <si>
    <t>0773960</t>
  </si>
  <si>
    <t>3605</t>
  </si>
  <si>
    <t>GB0007908733</t>
  </si>
  <si>
    <t>SSE LN EQUITY</t>
  </si>
  <si>
    <t>SSE PLC</t>
  </si>
  <si>
    <t>0790873</t>
  </si>
  <si>
    <t>3606</t>
  </si>
  <si>
    <t>GB0007973794</t>
  </si>
  <si>
    <t>SRP LN EQUITY</t>
  </si>
  <si>
    <t>SERCO GROUP PLC</t>
  </si>
  <si>
    <t>0797379</t>
  </si>
  <si>
    <t>3607</t>
  </si>
  <si>
    <t>3608</t>
  </si>
  <si>
    <t>GB0007995243</t>
  </si>
  <si>
    <t>SKS LN EQUITY</t>
  </si>
  <si>
    <t>SHANKS GROUP PLC</t>
  </si>
  <si>
    <t>0799524</t>
  </si>
  <si>
    <t>3609</t>
  </si>
  <si>
    <t>GB0008085614</t>
  </si>
  <si>
    <t>MGNS LN EQUITY</t>
  </si>
  <si>
    <t>Morgan Sindall Group</t>
  </si>
  <si>
    <t>0808561</t>
  </si>
  <si>
    <t>3610</t>
  </si>
  <si>
    <t>GB0008141045</t>
  </si>
  <si>
    <t>SEGRO PLC</t>
  </si>
  <si>
    <t>3611</t>
  </si>
  <si>
    <t>GB0008706128</t>
  </si>
  <si>
    <t>LLOY LN EQUITY</t>
  </si>
  <si>
    <t>Lloyds Banking Group</t>
  </si>
  <si>
    <t>0870612</t>
  </si>
  <si>
    <t>3612</t>
  </si>
  <si>
    <t>GB0008754136</t>
  </si>
  <si>
    <t>TATE LN EQUITY</t>
  </si>
  <si>
    <t>Tate &amp; Lyle PLC</t>
  </si>
  <si>
    <t>0875413</t>
  </si>
  <si>
    <t>3613</t>
  </si>
  <si>
    <t>3614</t>
  </si>
  <si>
    <t>GB0008847096</t>
  </si>
  <si>
    <t>TSCO LN EQUITY</t>
  </si>
  <si>
    <t>Tesco PLC</t>
  </si>
  <si>
    <t>0884709</t>
  </si>
  <si>
    <t>3615</t>
  </si>
  <si>
    <t>GB0009039941</t>
  </si>
  <si>
    <t>TNI LN EQUITY</t>
  </si>
  <si>
    <t>TRINITY MIRROR PLC S</t>
  </si>
  <si>
    <t>0903994</t>
  </si>
  <si>
    <t>3616</t>
  </si>
  <si>
    <t>GB0009067447</t>
  </si>
  <si>
    <t>MTC LN EQUITY</t>
  </si>
  <si>
    <t>MOTHERCARE PLC</t>
  </si>
  <si>
    <t>0906744</t>
  </si>
  <si>
    <t>3617</t>
  </si>
  <si>
    <t>GB0009223206</t>
  </si>
  <si>
    <t>SN/ LN EQUITY</t>
  </si>
  <si>
    <t>Smith &amp; Nephew PLC</t>
  </si>
  <si>
    <t>0922320</t>
  </si>
  <si>
    <t>3618</t>
  </si>
  <si>
    <t>GB0009252882</t>
  </si>
  <si>
    <t>GSK LN EQUITY</t>
  </si>
  <si>
    <t>GlaxoSmithKline PLC</t>
  </si>
  <si>
    <t>0925288</t>
  </si>
  <si>
    <t>3619</t>
  </si>
  <si>
    <t>GB0009292243</t>
  </si>
  <si>
    <t>VCT LN EQUITY</t>
  </si>
  <si>
    <t>VICTREX PLC</t>
  </si>
  <si>
    <t>0929224</t>
  </si>
  <si>
    <t>3620</t>
  </si>
  <si>
    <t>GB0009457366</t>
  </si>
  <si>
    <t>DMGT LN EQUITY</t>
  </si>
  <si>
    <t>DAILY MAIL&amp;GENERAL T</t>
  </si>
  <si>
    <t>0945736</t>
  </si>
  <si>
    <t>3621</t>
  </si>
  <si>
    <t>GB0009465807</t>
  </si>
  <si>
    <t>WEIR LN EQUITY</t>
  </si>
  <si>
    <t>Weir Group PLC/The</t>
  </si>
  <si>
    <t>0946580</t>
  </si>
  <si>
    <t>3622</t>
  </si>
  <si>
    <t>GB0009619924</t>
  </si>
  <si>
    <t>IQE LN EQUITY</t>
  </si>
  <si>
    <t>IQE PLC</t>
  </si>
  <si>
    <t>0961992</t>
  </si>
  <si>
    <t>3623</t>
  </si>
  <si>
    <t>GB0009697037</t>
  </si>
  <si>
    <t>BAB LN EQUITY</t>
  </si>
  <si>
    <t>Babcock Internationa</t>
  </si>
  <si>
    <t>0969703</t>
  </si>
  <si>
    <t>3624</t>
  </si>
  <si>
    <t>GB0009895292</t>
  </si>
  <si>
    <t>AZN LN EQUITY</t>
  </si>
  <si>
    <t>AstraZeneca PLC</t>
  </si>
  <si>
    <t>0989529</t>
  </si>
  <si>
    <t>3625</t>
  </si>
  <si>
    <t>GB0022569080</t>
  </si>
  <si>
    <t>DOX US EQUITY</t>
  </si>
  <si>
    <t>Amdocs Ltd</t>
  </si>
  <si>
    <t>2256908</t>
  </si>
  <si>
    <t>3626</t>
  </si>
  <si>
    <t>GB0030232317</t>
  </si>
  <si>
    <t>PAGE LN EQUITY</t>
  </si>
  <si>
    <t>PAGEGROUP PLC</t>
  </si>
  <si>
    <t>3023231</t>
  </si>
  <si>
    <t>3627</t>
  </si>
  <si>
    <t>GB0030646508</t>
  </si>
  <si>
    <t>GKN LN EQUITY</t>
  </si>
  <si>
    <t>GKN PLC</t>
  </si>
  <si>
    <t>3064650</t>
  </si>
  <si>
    <t>3628</t>
  </si>
  <si>
    <t>GB0030913577</t>
  </si>
  <si>
    <t>BT/A LN EQUITY</t>
  </si>
  <si>
    <t>BT Group PLC</t>
  </si>
  <si>
    <t>3091357</t>
  </si>
  <si>
    <t>3629</t>
  </si>
  <si>
    <t>GB0030927254</t>
  </si>
  <si>
    <t>ASC LN EQUITY</t>
  </si>
  <si>
    <t>ASOS PLC</t>
  </si>
  <si>
    <t>3092725</t>
  </si>
  <si>
    <t>3630</t>
  </si>
  <si>
    <t>GB0031215220</t>
  </si>
  <si>
    <t>CCL LN EQUITY</t>
  </si>
  <si>
    <t>Carnival PLC</t>
  </si>
  <si>
    <t>3121522</t>
  </si>
  <si>
    <t>3631</t>
  </si>
  <si>
    <t>GB0031274896</t>
  </si>
  <si>
    <t>MKS LN EQUITY</t>
  </si>
  <si>
    <t>Marks &amp; Spencer Grou</t>
  </si>
  <si>
    <t>3127489</t>
  </si>
  <si>
    <t>3632</t>
  </si>
  <si>
    <t>GB0031306698</t>
  </si>
  <si>
    <t>UBR LN EQUITY</t>
  </si>
  <si>
    <t>UK BAL PROP-ORD</t>
  </si>
  <si>
    <t>3633</t>
  </si>
  <si>
    <t>GB0031348658</t>
  </si>
  <si>
    <t>BARC LN EQUITY</t>
  </si>
  <si>
    <t>BARCLAYS PLC- SUB SH</t>
  </si>
  <si>
    <t>3134865</t>
  </si>
  <si>
    <t>3634</t>
  </si>
  <si>
    <t>GB0031544546</t>
  </si>
  <si>
    <t>POG LN EQUITY</t>
  </si>
  <si>
    <t>PETROPAVLOVSK PLC</t>
  </si>
  <si>
    <t>3154454</t>
  </si>
  <si>
    <t>3635</t>
  </si>
  <si>
    <t>GB0031638363</t>
  </si>
  <si>
    <t>ITRK LN EQUITY</t>
  </si>
  <si>
    <t>Intertek Group PLC</t>
  </si>
  <si>
    <t>3163836</t>
  </si>
  <si>
    <t>3636</t>
  </si>
  <si>
    <t>GB0031698896</t>
  </si>
  <si>
    <t>WMH LN EQUITY</t>
  </si>
  <si>
    <t>WILLIAM HILL PLC</t>
  </si>
  <si>
    <t>3169889</t>
  </si>
  <si>
    <t>3637</t>
  </si>
  <si>
    <t>GB0031743007</t>
  </si>
  <si>
    <t>BRBY LN EQUITY</t>
  </si>
  <si>
    <t>Burberry Group PLC</t>
  </si>
  <si>
    <t>3174300</t>
  </si>
  <si>
    <t>3638</t>
  </si>
  <si>
    <t>GB0031775819</t>
  </si>
  <si>
    <t>RPT LN EQUITY</t>
  </si>
  <si>
    <t>REGAL PETROLEUM PLC</t>
  </si>
  <si>
    <t>3177581</t>
  </si>
  <si>
    <t>3639</t>
  </si>
  <si>
    <t>GB0032089863</t>
  </si>
  <si>
    <t>NXT LN EQUITY</t>
  </si>
  <si>
    <t>Next PLC</t>
  </si>
  <si>
    <t>3208986</t>
  </si>
  <si>
    <t>3640</t>
  </si>
  <si>
    <t>GB0033195214</t>
  </si>
  <si>
    <t>KGF LN EQUITY</t>
  </si>
  <si>
    <t>Kingfisher PLC</t>
  </si>
  <si>
    <t>3319521</t>
  </si>
  <si>
    <t>3641</t>
  </si>
  <si>
    <t>GB0033277061</t>
  </si>
  <si>
    <t>VED LN EQUITY</t>
  </si>
  <si>
    <t>VEDANTA RESOURCES PL</t>
  </si>
  <si>
    <t>3327706</t>
  </si>
  <si>
    <t>3642</t>
  </si>
  <si>
    <t>GB0033875286</t>
  </si>
  <si>
    <t>SLI LN EQUITY</t>
  </si>
  <si>
    <t>Standard Life Invest</t>
  </si>
  <si>
    <t>3387528</t>
  </si>
  <si>
    <t>3643</t>
  </si>
  <si>
    <t>GB0033986497</t>
  </si>
  <si>
    <t>ITV LN EQUITY</t>
  </si>
  <si>
    <t>ITV PLC</t>
  </si>
  <si>
    <t>3398649</t>
  </si>
  <si>
    <t>3644</t>
  </si>
  <si>
    <t>GB0034340827</t>
  </si>
  <si>
    <t>FPR LN EQUITY</t>
  </si>
  <si>
    <t>FREEPORT LTD</t>
  </si>
  <si>
    <t>3645</t>
  </si>
  <si>
    <t>GB00B00FHZ82</t>
  </si>
  <si>
    <t>GBS LN EQUITY</t>
  </si>
  <si>
    <t>Gold Bullion Securit</t>
  </si>
  <si>
    <t>B00FHZ8</t>
  </si>
  <si>
    <t>3646</t>
  </si>
  <si>
    <t>GB00B019KW72</t>
  </si>
  <si>
    <t>SBRY LN EQUITY</t>
  </si>
  <si>
    <t>J Sainsbury PLC</t>
  </si>
  <si>
    <t>B019KW7</t>
  </si>
  <si>
    <t>3647</t>
  </si>
  <si>
    <t>GB00B01C3S32</t>
  </si>
  <si>
    <t>RRS LN EQUITY</t>
  </si>
  <si>
    <t>Randgold Resources L</t>
  </si>
  <si>
    <t>B01C3S3</t>
  </si>
  <si>
    <t>3648</t>
  </si>
  <si>
    <t>GB00B01FLG62</t>
  </si>
  <si>
    <t>GFS LN EQUITY</t>
  </si>
  <si>
    <t>G4S PLC</t>
  </si>
  <si>
    <t>B01FLG6</t>
  </si>
  <si>
    <t>3649</t>
  </si>
  <si>
    <t>GB00B02J6398</t>
  </si>
  <si>
    <t>ADM LN EQUITY</t>
  </si>
  <si>
    <t>Admiral Group PLC</t>
  </si>
  <si>
    <t>B02J639</t>
  </si>
  <si>
    <t>3650</t>
  </si>
  <si>
    <t>GB00B02L3W35</t>
  </si>
  <si>
    <t>BKG LN EQUITY</t>
  </si>
  <si>
    <t>Berkeley Group Holdi</t>
  </si>
  <si>
    <t>B02L3W3</t>
  </si>
  <si>
    <t>3651</t>
  </si>
  <si>
    <t>GB00B033F229</t>
  </si>
  <si>
    <t>CNA LN EQUITY</t>
  </si>
  <si>
    <t>Centrica PLC</t>
  </si>
  <si>
    <t>B033F22</t>
  </si>
  <si>
    <t>3652</t>
  </si>
  <si>
    <t>Royal Dutch Shell PL</t>
  </si>
  <si>
    <t>3653</t>
  </si>
  <si>
    <t>RDSA NA EQUITY</t>
  </si>
  <si>
    <t>B09CBL4</t>
  </si>
  <si>
    <t>3654</t>
  </si>
  <si>
    <t>GB00B03MM408</t>
  </si>
  <si>
    <t>RDSB LN EQUITY</t>
  </si>
  <si>
    <t>B03MM40</t>
  </si>
  <si>
    <t>3655</t>
  </si>
  <si>
    <t>GB00B05KL904</t>
  </si>
  <si>
    <t>FCPT LN EQUITY</t>
  </si>
  <si>
    <t>F&amp;C COMMERCIAL PROPE</t>
  </si>
  <si>
    <t>3656</t>
  </si>
  <si>
    <t>GB00B06QFB75</t>
  </si>
  <si>
    <t>IGG LN EQUITY</t>
  </si>
  <si>
    <t>IG Group Holdings PL</t>
  </si>
  <si>
    <t>B06QFB7</t>
  </si>
  <si>
    <t>3657</t>
  </si>
  <si>
    <t>GB00B0744B38</t>
  </si>
  <si>
    <t>BNZL LN EQUITY</t>
  </si>
  <si>
    <t>Bunzl PLC</t>
  </si>
  <si>
    <t>B0744B3</t>
  </si>
  <si>
    <t>3658</t>
  </si>
  <si>
    <t>GB00B07KD360</t>
  </si>
  <si>
    <t>COB LN EQUITY</t>
  </si>
  <si>
    <t>COBHAM PLC</t>
  </si>
  <si>
    <t>B07KD36</t>
  </si>
  <si>
    <t>3659</t>
  </si>
  <si>
    <t>GB00B082RF11</t>
  </si>
  <si>
    <t>RTO LN EQUITY</t>
  </si>
  <si>
    <t>Rentokil Initial PLC</t>
  </si>
  <si>
    <t>B082RF1</t>
  </si>
  <si>
    <t>3660</t>
  </si>
  <si>
    <t>GB00B09LSH68</t>
  </si>
  <si>
    <t>ISAT LN EQUITY</t>
  </si>
  <si>
    <t>INMARSAT PLC</t>
  </si>
  <si>
    <t>B09LSH6</t>
  </si>
  <si>
    <t>3661</t>
  </si>
  <si>
    <t>GB00B0F99717</t>
  </si>
  <si>
    <t>BRSN LN EQUITY</t>
  </si>
  <si>
    <t>BERENDSEN PLC</t>
  </si>
  <si>
    <t>B0F9971</t>
  </si>
  <si>
    <t>3662</t>
  </si>
  <si>
    <t>GB00B0G40271</t>
  </si>
  <si>
    <t>EP0162909 PFD</t>
  </si>
  <si>
    <t>PRUFIN 6 1/2 PERP</t>
  </si>
  <si>
    <t>B0G4027</t>
  </si>
  <si>
    <t>3663</t>
  </si>
  <si>
    <t>GB00B0H2K534</t>
  </si>
  <si>
    <t>PFC LN EQUITY</t>
  </si>
  <si>
    <t>Petrofac Ltd</t>
  </si>
  <si>
    <t>B0H2K53</t>
  </si>
  <si>
    <t>3664</t>
  </si>
  <si>
    <t>GB00B0HZPV38</t>
  </si>
  <si>
    <t>KAZ LN EQUITY</t>
  </si>
  <si>
    <t>KAZ Minerals PLC</t>
  </si>
  <si>
    <t>B0HZPV3</t>
  </si>
  <si>
    <t>3665</t>
  </si>
  <si>
    <t>GB00B0LCW083</t>
  </si>
  <si>
    <t>HIK LN EQUITY</t>
  </si>
  <si>
    <t>Hikma Pharmaceutical</t>
  </si>
  <si>
    <t>B0LCW08</t>
  </si>
  <si>
    <t>3666</t>
  </si>
  <si>
    <t>GB00B0N8QD54</t>
  </si>
  <si>
    <t>BVIC LN EQUITY</t>
  </si>
  <si>
    <t>Britvic PLC</t>
  </si>
  <si>
    <t>B0N8QD5</t>
  </si>
  <si>
    <t>3667</t>
  </si>
  <si>
    <t>GB00B0SWJX34</t>
  </si>
  <si>
    <t>LSE LN EQUITY</t>
  </si>
  <si>
    <t>London Stock Exchang</t>
  </si>
  <si>
    <t>B0SWJX3</t>
  </si>
  <si>
    <t>3668</t>
  </si>
  <si>
    <t>3669</t>
  </si>
  <si>
    <t>GB00B12WC938</t>
  </si>
  <si>
    <t>CAD LN EQUITY</t>
  </si>
  <si>
    <t>CADOGAN PETROLEUM PL</t>
  </si>
  <si>
    <t>B12WC93</t>
  </si>
  <si>
    <t>3670</t>
  </si>
  <si>
    <t>GB00B132NW22</t>
  </si>
  <si>
    <t>ASHM LN EQUITY</t>
  </si>
  <si>
    <t>Ashmore Group PLC</t>
  </si>
  <si>
    <t>B132NW2</t>
  </si>
  <si>
    <t>3671</t>
  </si>
  <si>
    <t>GB00B15KXS04</t>
  </si>
  <si>
    <t>CORN LN EQUITY</t>
  </si>
  <si>
    <t>ETFS CORN</t>
  </si>
  <si>
    <t>B15KXS0</t>
  </si>
  <si>
    <t>3672</t>
  </si>
  <si>
    <t>GB00B15KXV33</t>
  </si>
  <si>
    <t>CRUD LN EQUITY</t>
  </si>
  <si>
    <t>WTI CRUDE OIL ETF</t>
  </si>
  <si>
    <t>3673</t>
  </si>
  <si>
    <t>GB00B15KY211</t>
  </si>
  <si>
    <t>NICK LN EQUITY</t>
  </si>
  <si>
    <t>ETFS NICKEL</t>
  </si>
  <si>
    <t>B15KY21</t>
  </si>
  <si>
    <t>3674</t>
  </si>
  <si>
    <t>GB00B15KY989</t>
  </si>
  <si>
    <t>AIGC LN EQUITY</t>
  </si>
  <si>
    <t>ETFS ALL COMMOD DJ-U</t>
  </si>
  <si>
    <t>B15KY98</t>
  </si>
  <si>
    <t>3675</t>
  </si>
  <si>
    <t>GB00B1688D32</t>
  </si>
  <si>
    <t>LYXSAND JY EQUITY</t>
  </si>
  <si>
    <t>LYXOR/SANDLER PLUS OFFSHORE FUND</t>
  </si>
  <si>
    <t>3676</t>
  </si>
  <si>
    <t>GB00B16L0B41</t>
  </si>
  <si>
    <t>NU/ LN EQUITY</t>
  </si>
  <si>
    <t>NUFCOR URANIUM LTD</t>
  </si>
  <si>
    <t>3677</t>
  </si>
  <si>
    <t>GB00B17BBQ50</t>
  </si>
  <si>
    <t>INVP LN EQUITY</t>
  </si>
  <si>
    <t>Investec PLC</t>
  </si>
  <si>
    <t>B17BBQ5</t>
  </si>
  <si>
    <t>3678</t>
  </si>
  <si>
    <t>International Public</t>
  </si>
  <si>
    <t>3679</t>
  </si>
  <si>
    <t>GB00B18V8630</t>
  </si>
  <si>
    <t>PNN LN EQUITY</t>
  </si>
  <si>
    <t>Pennon Group</t>
  </si>
  <si>
    <t>B18V863</t>
  </si>
  <si>
    <t>3680</t>
  </si>
  <si>
    <t>GB00B19NLV48</t>
  </si>
  <si>
    <t>EXPN LN EQUITY</t>
  </si>
  <si>
    <t>Experian PLC</t>
  </si>
  <si>
    <t>B19NLV4</t>
  </si>
  <si>
    <t>3681</t>
  </si>
  <si>
    <t>GB00B1CL5249</t>
  </si>
  <si>
    <t>LAM LN EQUITY</t>
  </si>
  <si>
    <t>LAMPRELL PLC</t>
  </si>
  <si>
    <t>B1CL524</t>
  </si>
  <si>
    <t>3682</t>
  </si>
  <si>
    <t>GB00B1CRLC47</t>
  </si>
  <si>
    <t>MNDI LN EQUITY</t>
  </si>
  <si>
    <t>Mondi PLC</t>
  </si>
  <si>
    <t>B1CRLC4</t>
  </si>
  <si>
    <t>3683</t>
  </si>
  <si>
    <t>GB00B1FH8J72</t>
  </si>
  <si>
    <t>SVT LN EQUITY</t>
  </si>
  <si>
    <t>Severn Trent PLC</t>
  </si>
  <si>
    <t>B1FH8J7</t>
  </si>
  <si>
    <t>3684</t>
  </si>
  <si>
    <t>GB00B1FP6H53</t>
  </si>
  <si>
    <t>MAB LN EQUITY</t>
  </si>
  <si>
    <t>MITCHELLS &amp; BUTLERS</t>
  </si>
  <si>
    <t>B1FP6H5</t>
  </si>
  <si>
    <t>3685</t>
  </si>
  <si>
    <t>GB00B1FP8915</t>
  </si>
  <si>
    <t>BBA LN EQUITY</t>
  </si>
  <si>
    <t>BBA AVIATION PLC</t>
  </si>
  <si>
    <t>B1FP891</t>
  </si>
  <si>
    <t>3686</t>
  </si>
  <si>
    <t>GB00B1FW5029</t>
  </si>
  <si>
    <t>HOC LN EQUITY</t>
  </si>
  <si>
    <t>HOCHSCHILD MINING PL</t>
  </si>
  <si>
    <t>B1FW502</t>
  </si>
  <si>
    <t>3687</t>
  </si>
  <si>
    <t>GB00B1KJJ408</t>
  </si>
  <si>
    <t>WTB LN EQUITY</t>
  </si>
  <si>
    <t>Whitbread PLC</t>
  </si>
  <si>
    <t>B1KJJ40</t>
  </si>
  <si>
    <t>3688</t>
  </si>
  <si>
    <t>GB00B1L8B624</t>
  </si>
  <si>
    <t>ETI LN EQUITY</t>
  </si>
  <si>
    <t>ENTERPRISE INNS PLC</t>
  </si>
  <si>
    <t>B1L8B62</t>
  </si>
  <si>
    <t>3689</t>
  </si>
  <si>
    <t>GB00B1VN4809</t>
  </si>
  <si>
    <t>VGAS LN EQUITY</t>
  </si>
  <si>
    <t>VOLGA GAS PLC</t>
  </si>
  <si>
    <t>B1VN480</t>
  </si>
  <si>
    <t>3690</t>
  </si>
  <si>
    <t>GB00B1VNSX38</t>
  </si>
  <si>
    <t>DRX LN EQUITY</t>
  </si>
  <si>
    <t>DRAX GROUP PLC</t>
  </si>
  <si>
    <t>B1VNSX3</t>
  </si>
  <si>
    <t>3691</t>
  </si>
  <si>
    <t>GB00B1VYCH82</t>
  </si>
  <si>
    <t>TCG LN EQUITY</t>
  </si>
  <si>
    <t>THOMAS COOK GROUP PL</t>
  </si>
  <si>
    <t>B1VYCH8</t>
  </si>
  <si>
    <t>3692</t>
  </si>
  <si>
    <t>GB00B1VZ0M25</t>
  </si>
  <si>
    <t>HL/ LN EQUITY</t>
  </si>
  <si>
    <t>Hargreaves Lansdown</t>
  </si>
  <si>
    <t>B1VZ0M2</t>
  </si>
  <si>
    <t>3693</t>
  </si>
  <si>
    <t>GB00B1WY2338</t>
  </si>
  <si>
    <t>SMIN LN EQUITY</t>
  </si>
  <si>
    <t>Smiths Group PLC</t>
  </si>
  <si>
    <t>B1WY233</t>
  </si>
  <si>
    <t>3694</t>
  </si>
  <si>
    <t>GB00B1XH2C03</t>
  </si>
  <si>
    <t>FXPO LN EQUITY</t>
  </si>
  <si>
    <t>FERREXPO PLC</t>
  </si>
  <si>
    <t>B1XH2C0</t>
  </si>
  <si>
    <t>3695</t>
  </si>
  <si>
    <t>GB00B1XZS820</t>
  </si>
  <si>
    <t>AAL LN EQUITY</t>
  </si>
  <si>
    <t>Anglo American PLC</t>
  </si>
  <si>
    <t>B1XZS82</t>
  </si>
  <si>
    <t>3696</t>
  </si>
  <si>
    <t>AGL SJ EQUITY</t>
  </si>
  <si>
    <t>B1YW0L9</t>
  </si>
  <si>
    <t>3697</t>
  </si>
  <si>
    <t>3698</t>
  </si>
  <si>
    <t>GB00B1Z4ST84</t>
  </si>
  <si>
    <t>Provident Financial</t>
  </si>
  <si>
    <t>B1Z4ST8</t>
  </si>
  <si>
    <t>3699</t>
  </si>
  <si>
    <t>GB00B1ZBKY84</t>
  </si>
  <si>
    <t>MONY LN EQUITY</t>
  </si>
  <si>
    <t>MONEYSUPERMARKET.COM</t>
  </si>
  <si>
    <t>B1ZBKY8</t>
  </si>
  <si>
    <t>3700</t>
  </si>
  <si>
    <t>GB00B23K0M20</t>
  </si>
  <si>
    <t>CPI LN EQUITY</t>
  </si>
  <si>
    <t>Capita PLC</t>
  </si>
  <si>
    <t>B23K0M2</t>
  </si>
  <si>
    <t>3701</t>
  </si>
  <si>
    <t>GB00B24CGK77</t>
  </si>
  <si>
    <t>RB/ LN EQUITY</t>
  </si>
  <si>
    <t>Reckitt Benckiser Gr</t>
  </si>
  <si>
    <t>B24CGK7</t>
  </si>
  <si>
    <t>3702</t>
  </si>
  <si>
    <t>GB00B24CT194</t>
  </si>
  <si>
    <t>OPHR LN EQUITY</t>
  </si>
  <si>
    <t>OPHIR ENERGY PLC</t>
  </si>
  <si>
    <t>B24CT19</t>
  </si>
  <si>
    <t>3703</t>
  </si>
  <si>
    <t>GB00B2B0DG97</t>
  </si>
  <si>
    <t>REL LN EQUITY</t>
  </si>
  <si>
    <t>RELX PLC</t>
  </si>
  <si>
    <t>B2B0DG9</t>
  </si>
  <si>
    <t>3704</t>
  </si>
  <si>
    <t>REN NA EQUITY</t>
  </si>
  <si>
    <t>BYWLC68</t>
  </si>
  <si>
    <t>3705</t>
  </si>
  <si>
    <t>GB00B2PKJB27</t>
  </si>
  <si>
    <t>2672318Z LN EQUITY</t>
  </si>
  <si>
    <t>ROLLS-ROYCE GROUP-B</t>
  </si>
  <si>
    <t>B2PKJB2</t>
  </si>
  <si>
    <t>3706</t>
  </si>
  <si>
    <t>GB00B2QPKJ12</t>
  </si>
  <si>
    <t>FRES LN EQUITY</t>
  </si>
  <si>
    <t>Fresnillo PLC</t>
  </si>
  <si>
    <t>B2QPKJ1</t>
  </si>
  <si>
    <t>3707</t>
  </si>
  <si>
    <t>GB00B39J2M42</t>
  </si>
  <si>
    <t>UU/ LN EQUITY</t>
  </si>
  <si>
    <t>United Utilities Gro</t>
  </si>
  <si>
    <t>B39J2M4</t>
  </si>
  <si>
    <t>3708</t>
  </si>
  <si>
    <t>GB00B39J5363</t>
  </si>
  <si>
    <t>2863398Z LN EQUITY</t>
  </si>
  <si>
    <t>United Utilities PLC</t>
  </si>
  <si>
    <t>B39J536</t>
  </si>
  <si>
    <t>3709</t>
  </si>
  <si>
    <t>GB00B3DGH821</t>
  </si>
  <si>
    <t>DLAR LN EQUITY</t>
  </si>
  <si>
    <t>DE LA RUE PLC</t>
  </si>
  <si>
    <t>B3DGH82</t>
  </si>
  <si>
    <t>3710</t>
  </si>
  <si>
    <t>GB00B3DVNQ73</t>
  </si>
  <si>
    <t>3042034Z LN EQUITY</t>
  </si>
  <si>
    <t>ROYAL BANK OF SCOT -</t>
  </si>
  <si>
    <t>B3DVNQ7</t>
  </si>
  <si>
    <t>3711</t>
  </si>
  <si>
    <t>GB00B3DVP054</t>
  </si>
  <si>
    <t>3105071Z LN EQUITY</t>
  </si>
  <si>
    <t>HBOS PLC - SUB SHARE</t>
  </si>
  <si>
    <t>B3DVP05</t>
  </si>
  <si>
    <t>3712</t>
  </si>
  <si>
    <t>GB00B3DVPK51</t>
  </si>
  <si>
    <t>3042042Z LN EQUITY</t>
  </si>
  <si>
    <t>LLOYDS BANKING GROUP</t>
  </si>
  <si>
    <t>B3DVPK5</t>
  </si>
  <si>
    <t>3713</t>
  </si>
  <si>
    <t>GB00B3MBS747</t>
  </si>
  <si>
    <t>OCDO LN EQUITY</t>
  </si>
  <si>
    <t>Ocado Group PLC</t>
  </si>
  <si>
    <t>B3MBS74</t>
  </si>
  <si>
    <t>3714</t>
  </si>
  <si>
    <t>LondonMetric Propert</t>
  </si>
  <si>
    <t>3715</t>
  </si>
  <si>
    <t>GB00B4Y7R145</t>
  </si>
  <si>
    <t>DC/ LN EQUITY</t>
  </si>
  <si>
    <t>Dixons Carphone PLC</t>
  </si>
  <si>
    <t>B4Y7R14</t>
  </si>
  <si>
    <t>3716</t>
  </si>
  <si>
    <t>GB00B5BT0K07</t>
  </si>
  <si>
    <t>AON EQUITY</t>
  </si>
  <si>
    <t>AON</t>
  </si>
  <si>
    <t>3717</t>
  </si>
  <si>
    <t>GB00B5N0P849</t>
  </si>
  <si>
    <t>WG/ LN EQUITY</t>
  </si>
  <si>
    <t>John Wood Group PLC</t>
  </si>
  <si>
    <t>B5N0P84</t>
  </si>
  <si>
    <t>3718</t>
  </si>
  <si>
    <t>3719</t>
  </si>
  <si>
    <t>GB00B60SSF69</t>
  </si>
  <si>
    <t>3232804Z LN EQUITY</t>
  </si>
  <si>
    <t>ROYAL BANK OF SCOTLA</t>
  </si>
  <si>
    <t>3720</t>
  </si>
  <si>
    <t>3721</t>
  </si>
  <si>
    <t>GB00B63H8491</t>
  </si>
  <si>
    <t>RR/ LN EQUITY</t>
  </si>
  <si>
    <t>Rolls-Royce Holdings</t>
  </si>
  <si>
    <t>B63H849</t>
  </si>
  <si>
    <t>3722</t>
  </si>
  <si>
    <t>GB00B63QSB39</t>
  </si>
  <si>
    <t>GRG LN EQUITY</t>
  </si>
  <si>
    <t>GREGGS PLC</t>
  </si>
  <si>
    <t>B63QSB3</t>
  </si>
  <si>
    <t>3723</t>
  </si>
  <si>
    <t>GB00B669WX96</t>
  </si>
  <si>
    <t>3047494Z LN EQUITY</t>
  </si>
  <si>
    <t>B669WX9</t>
  </si>
  <si>
    <t>3724</t>
  </si>
  <si>
    <t>GB00B67G5X01</t>
  </si>
  <si>
    <t>B67G5X0</t>
  </si>
  <si>
    <t>영</t>
  </si>
  <si>
    <t>3725</t>
  </si>
  <si>
    <t>GB00B71N6K86</t>
  </si>
  <si>
    <t>EVR LN EQUITY</t>
  </si>
  <si>
    <t>Evraz PLC</t>
  </si>
  <si>
    <t>B71N6K8</t>
  </si>
  <si>
    <t>3726</t>
  </si>
  <si>
    <t>GB00B74CDH82</t>
  </si>
  <si>
    <t>CNE LN EQUITY</t>
  </si>
  <si>
    <t>CAIRN ENERGY PLC</t>
  </si>
  <si>
    <t>B74CDH8</t>
  </si>
  <si>
    <t>3727</t>
  </si>
  <si>
    <t>GB00B77J0862</t>
  </si>
  <si>
    <t>OML LN EQUITY</t>
  </si>
  <si>
    <t>Old Mutual PLC</t>
  </si>
  <si>
    <t>B77J086</t>
  </si>
  <si>
    <t>3728</t>
  </si>
  <si>
    <t>GB00B7FC0762</t>
  </si>
  <si>
    <t>NMC LN EQUITY</t>
  </si>
  <si>
    <t>NMC Health PLC</t>
  </si>
  <si>
    <t>B7FC076</t>
  </si>
  <si>
    <t>3729</t>
  </si>
  <si>
    <t>GB00B7KR2P84</t>
  </si>
  <si>
    <t>EZJ LN EQUITY</t>
  </si>
  <si>
    <t>easyJet PLC</t>
  </si>
  <si>
    <t>B7KR2P8</t>
  </si>
  <si>
    <t>3730</t>
  </si>
  <si>
    <t>GB00B7T77214</t>
  </si>
  <si>
    <t>NWG LN EQUITY</t>
  </si>
  <si>
    <t>Natwest Group PLC</t>
  </si>
  <si>
    <t>B7T7721</t>
  </si>
  <si>
    <t>3731</t>
  </si>
  <si>
    <t>GCP Student Living P</t>
  </si>
  <si>
    <t>3732</t>
  </si>
  <si>
    <t>GB00B8C3BL03</t>
  </si>
  <si>
    <t>SGE LN EQUITY</t>
  </si>
  <si>
    <t>Sage Group PLC/The</t>
  </si>
  <si>
    <t>B8C3BL0</t>
  </si>
  <si>
    <t>3733</t>
  </si>
  <si>
    <t>GB00B8HX8Z88</t>
  </si>
  <si>
    <t>MDC LN EQUITY</t>
  </si>
  <si>
    <t>Mediclinic Internati</t>
  </si>
  <si>
    <t>B8HX8Z8</t>
  </si>
  <si>
    <t>3734</t>
  </si>
  <si>
    <t>MEI SJ EQUITY</t>
  </si>
  <si>
    <t>MEDICLINIC INTERNATI</t>
  </si>
  <si>
    <t>BYYWHN1</t>
  </si>
  <si>
    <t>3735</t>
  </si>
  <si>
    <t>GB00B8VZXT93</t>
  </si>
  <si>
    <t>CRST LN EQUITY</t>
  </si>
  <si>
    <t>CREST NICHOLSON HOLD</t>
  </si>
  <si>
    <t>B8VZXT9</t>
  </si>
  <si>
    <t>3736</t>
  </si>
  <si>
    <t>GB00B8W67662</t>
  </si>
  <si>
    <t>LBTYA US EQUITY</t>
  </si>
  <si>
    <t>Liberty Global PLC</t>
  </si>
  <si>
    <t>B8W6766</t>
  </si>
  <si>
    <t>3737</t>
  </si>
  <si>
    <t>GB00B8W67B19</t>
  </si>
  <si>
    <t>LBTYK US EQUITY</t>
  </si>
  <si>
    <t>B8W67B1</t>
  </si>
  <si>
    <t>3738</t>
  </si>
  <si>
    <t>GB00B9NWP991</t>
  </si>
  <si>
    <t>CWD LN EQUITY</t>
  </si>
  <si>
    <t>COUNTRYWIDE PLC</t>
  </si>
  <si>
    <t>B9NWP99</t>
  </si>
  <si>
    <t>3739</t>
  </si>
  <si>
    <t>GB00BBG9VN75</t>
  </si>
  <si>
    <t>AVV LN EQUITY</t>
  </si>
  <si>
    <t>AVEVA Group PLC</t>
  </si>
  <si>
    <t>BBG9VN7</t>
  </si>
  <si>
    <t>3740</t>
  </si>
  <si>
    <t>GB00BD3VFW73</t>
  </si>
  <si>
    <t>CTEC LN EQUITY</t>
  </si>
  <si>
    <t>ConvaTec Group PLC</t>
  </si>
  <si>
    <t>BD3VFW7</t>
  </si>
  <si>
    <t>3741</t>
  </si>
  <si>
    <t>GB00BD6K4575</t>
  </si>
  <si>
    <t>CPG LN EQUITY</t>
  </si>
  <si>
    <t>Compass Group PLC</t>
  </si>
  <si>
    <t>BD6K457</t>
  </si>
  <si>
    <t>3742</t>
  </si>
  <si>
    <t>CCEP NA EQUITY</t>
  </si>
  <si>
    <t>COCA COLA EUROPEAN P</t>
  </si>
  <si>
    <t>BD4D942</t>
  </si>
  <si>
    <t>3743</t>
  </si>
  <si>
    <t>Coca-Cola European P</t>
  </si>
  <si>
    <t>3744</t>
  </si>
  <si>
    <t>GB00BDCXV269</t>
  </si>
  <si>
    <t>QLT LN EQUITY</t>
  </si>
  <si>
    <t>Quilter PLC</t>
  </si>
  <si>
    <t>BDCXV26</t>
  </si>
  <si>
    <t>3745</t>
  </si>
  <si>
    <t>GB00BDR05C01</t>
  </si>
  <si>
    <t>NG/ LN EQUITY</t>
  </si>
  <si>
    <t>National Grid PLC</t>
  </si>
  <si>
    <t>BDR05C0</t>
  </si>
  <si>
    <t>3746</t>
  </si>
  <si>
    <t>GB00BDSFG982</t>
  </si>
  <si>
    <t>FTI FP EQUITY</t>
  </si>
  <si>
    <t>TechnipFMC PLC</t>
  </si>
  <si>
    <t>BYW2H44</t>
  </si>
  <si>
    <t>3747</t>
  </si>
  <si>
    <t>FTI US EQUITY</t>
  </si>
  <si>
    <t>BDSFG98</t>
  </si>
  <si>
    <t>3748</t>
  </si>
  <si>
    <t>GB00BDVZYZ77</t>
  </si>
  <si>
    <t>RMG LN EQUITY</t>
  </si>
  <si>
    <t>Royal Mail PLC</t>
  </si>
  <si>
    <t>BDVZYZ7</t>
  </si>
  <si>
    <t>3749</t>
  </si>
  <si>
    <t>GB00BDZT4M24</t>
  </si>
  <si>
    <t>SGRN LN EQUITY</t>
  </si>
  <si>
    <t>BDZT4M2</t>
  </si>
  <si>
    <t>3750</t>
  </si>
  <si>
    <t>GB00BDZT6P94</t>
  </si>
  <si>
    <t>MERL LN EQUITY</t>
  </si>
  <si>
    <t>Merlin Entertainment</t>
  </si>
  <si>
    <t>BDZT6P9</t>
  </si>
  <si>
    <t>3751</t>
  </si>
  <si>
    <t>GB00BF4HYV08</t>
  </si>
  <si>
    <t>CGEO LN EQUITY</t>
  </si>
  <si>
    <t>Georgia Capital PLC</t>
  </si>
  <si>
    <t>BF4HYV0</t>
  </si>
  <si>
    <t>3752</t>
  </si>
  <si>
    <t>GB00BF8Q6K64</t>
  </si>
  <si>
    <t>SLA LN EQUITY</t>
  </si>
  <si>
    <t>Standard Life Aberde</t>
  </si>
  <si>
    <t>BF8Q6K6</t>
  </si>
  <si>
    <t>3753</t>
  </si>
  <si>
    <t>GB00BFG3KF26</t>
  </si>
  <si>
    <t>NE US EQUITY</t>
  </si>
  <si>
    <t>NOBLE CORP PLC</t>
  </si>
  <si>
    <t>BFG3KF2</t>
  </si>
  <si>
    <t>3754</t>
  </si>
  <si>
    <t>GB00BFM6RT85</t>
  </si>
  <si>
    <t>CPIN LN EQUITY</t>
  </si>
  <si>
    <t>BFM6RT8</t>
  </si>
  <si>
    <t>3755</t>
  </si>
  <si>
    <t>GB00BFMBMT84</t>
  </si>
  <si>
    <t>ST US EQUITY</t>
  </si>
  <si>
    <t>Sensata Technologies</t>
  </si>
  <si>
    <t>BFMBMT8</t>
  </si>
  <si>
    <t>3756</t>
  </si>
  <si>
    <t>GB00BG11K365</t>
  </si>
  <si>
    <t>RDW LN EQUITY</t>
  </si>
  <si>
    <t>Redrow PLC</t>
  </si>
  <si>
    <t>BG11K36</t>
  </si>
  <si>
    <t>3757</t>
  </si>
  <si>
    <t>Tritax Big Box REIT</t>
  </si>
  <si>
    <t>3758</t>
  </si>
  <si>
    <t>GB00BGDT3G23</t>
  </si>
  <si>
    <t>RMV LN EQUITY</t>
  </si>
  <si>
    <t>Rightmove PLC</t>
  </si>
  <si>
    <t>BGDT3G2</t>
  </si>
  <si>
    <t>3759</t>
  </si>
  <si>
    <t>GB00BGLP8L22</t>
  </si>
  <si>
    <t>IMI LN EQUITY</t>
  </si>
  <si>
    <t>IMI PLC</t>
  </si>
  <si>
    <t>BGLP8L2</t>
  </si>
  <si>
    <t>3760</t>
  </si>
  <si>
    <t>GB00BGV1NW62</t>
  </si>
  <si>
    <t>MKSN LN EQUITY</t>
  </si>
  <si>
    <t>BGV1NW6</t>
  </si>
  <si>
    <t>3761</t>
  </si>
  <si>
    <t>GB00BH0P3Z91</t>
  </si>
  <si>
    <t>BHP LN EQUITY</t>
  </si>
  <si>
    <t>BH0P3Z9</t>
  </si>
  <si>
    <t>3762</t>
  </si>
  <si>
    <t>GB00BH4HKS39</t>
  </si>
  <si>
    <t>VOD LN EQUITY</t>
  </si>
  <si>
    <t>Vodafone Group PLC</t>
  </si>
  <si>
    <t>BH4HKS3</t>
  </si>
  <si>
    <t>3763</t>
  </si>
  <si>
    <t>GB00BHJYC057</t>
  </si>
  <si>
    <t>IHG LN EQUITY</t>
  </si>
  <si>
    <t>InterContinental Hot</t>
  </si>
  <si>
    <t>BHJYC05</t>
  </si>
  <si>
    <t>3764</t>
  </si>
  <si>
    <t>GB00BJ02V944</t>
  </si>
  <si>
    <t>1700557D LN EQUITY</t>
  </si>
  <si>
    <t>BJ02V94</t>
  </si>
  <si>
    <t>3765</t>
  </si>
  <si>
    <t>GB00BJ1F4N75</t>
  </si>
  <si>
    <t>MCRO LN EQUITY</t>
  </si>
  <si>
    <t>Micro Focus Internat</t>
  </si>
  <si>
    <t>BJ1F4N7</t>
  </si>
  <si>
    <t>3766</t>
  </si>
  <si>
    <t>GB00BJFFLV09</t>
  </si>
  <si>
    <t>CRDA LN EQUITY</t>
  </si>
  <si>
    <t>Croda International</t>
  </si>
  <si>
    <t>BJFFLV0</t>
  </si>
  <si>
    <t>3767</t>
  </si>
  <si>
    <t>GB00BJFLFT45</t>
  </si>
  <si>
    <t>Custodian Reit PLC</t>
  </si>
  <si>
    <t>BJFLFT4</t>
  </si>
  <si>
    <t>3768</t>
  </si>
  <si>
    <t>GB00BJGTLF51</t>
  </si>
  <si>
    <t>THRL LN EQUITY</t>
  </si>
  <si>
    <t>Target Healthcare RE</t>
  </si>
  <si>
    <t>BJGTLF5</t>
  </si>
  <si>
    <t>3769</t>
  </si>
  <si>
    <t>Hicl Infrastructure</t>
  </si>
  <si>
    <t>3770</t>
  </si>
  <si>
    <t>GB00BJVWTM27</t>
  </si>
  <si>
    <t>GMS LN EQUITY</t>
  </si>
  <si>
    <t>Gulf Marine Services</t>
  </si>
  <si>
    <t>BJVWTM2</t>
  </si>
  <si>
    <t>3771</t>
  </si>
  <si>
    <t>GB00BKDTK925</t>
  </si>
  <si>
    <t>TRN LN EQUITY</t>
  </si>
  <si>
    <t>Trainline PLC</t>
  </si>
  <si>
    <t>BKDTK92</t>
  </si>
  <si>
    <t>3772</t>
  </si>
  <si>
    <t>GB00BKFB1C65</t>
  </si>
  <si>
    <t>MNG LN EQUITY</t>
  </si>
  <si>
    <t>M&amp;G PLC</t>
  </si>
  <si>
    <t>BKFB1C6</t>
  </si>
  <si>
    <t>3773</t>
  </si>
  <si>
    <t>GB00BKKMKR23</t>
  </si>
  <si>
    <t>RSA LN EQUITY</t>
  </si>
  <si>
    <t>RSA Insurance Group</t>
  </si>
  <si>
    <t>BKKMKR2</t>
  </si>
  <si>
    <t>3774</t>
  </si>
  <si>
    <t>GB00BKT6BP09</t>
  </si>
  <si>
    <t>1738353D LN EQUITY</t>
  </si>
  <si>
    <t>BKT6BP0</t>
  </si>
  <si>
    <t>3775</t>
  </si>
  <si>
    <t>GB00BLP5YB54</t>
  </si>
  <si>
    <t>AY US EQUITY</t>
  </si>
  <si>
    <t>Atlantica Sustainabl</t>
  </si>
  <si>
    <t>BLP5YB5</t>
  </si>
  <si>
    <t>3776</t>
  </si>
  <si>
    <t>GB00BLT1Y088</t>
  </si>
  <si>
    <t>SAGA LN EQUITY</t>
  </si>
  <si>
    <t>Saga PLC</t>
  </si>
  <si>
    <t>BLT1Y08</t>
  </si>
  <si>
    <t>3777</t>
  </si>
  <si>
    <t>GB00BLY2F708</t>
  </si>
  <si>
    <t>CARD LN EQUITY</t>
  </si>
  <si>
    <t>CARD FACTORY PLC</t>
  </si>
  <si>
    <t>BLY2F70</t>
  </si>
  <si>
    <t>3778</t>
  </si>
  <si>
    <t>GB00BMJ6DW54</t>
  </si>
  <si>
    <t>INF LN EQUITY</t>
  </si>
  <si>
    <t>Informa PLC</t>
  </si>
  <si>
    <t>BMJ6DW5</t>
  </si>
  <si>
    <t>3779</t>
  </si>
  <si>
    <t>GB00BMT7VN51</t>
  </si>
  <si>
    <t>WTBN LN EQUITY</t>
  </si>
  <si>
    <t>BMT7VN5</t>
  </si>
  <si>
    <t>3780</t>
  </si>
  <si>
    <t>GB00BRJ9BJ26</t>
  </si>
  <si>
    <t>FEVR LN EQUITY</t>
  </si>
  <si>
    <t>Fevertree Drinks PLC</t>
  </si>
  <si>
    <t>BRJ9BJ2</t>
  </si>
  <si>
    <t>3781</t>
  </si>
  <si>
    <t>GB00BRS65X63</t>
  </si>
  <si>
    <t>INDV LN EQUITY</t>
  </si>
  <si>
    <t>INDIVIOR PLC</t>
  </si>
  <si>
    <t>BRS65X6</t>
  </si>
  <si>
    <t>3782</t>
  </si>
  <si>
    <t>GB00BV9FP302</t>
  </si>
  <si>
    <t>CCC LN EQUITY</t>
  </si>
  <si>
    <t>Computacenter PLC</t>
  </si>
  <si>
    <t>BV9FP30</t>
  </si>
  <si>
    <t>3783</t>
  </si>
  <si>
    <t>GB00BVFNZH21</t>
  </si>
  <si>
    <t>ROR LN EQUITY</t>
  </si>
  <si>
    <t>Rotork PLC</t>
  </si>
  <si>
    <t>BVFNZH2</t>
  </si>
  <si>
    <t>3784</t>
  </si>
  <si>
    <t>3785</t>
  </si>
  <si>
    <t>GB00BVYVFW23</t>
  </si>
  <si>
    <t>AUTO LN EQUITY</t>
  </si>
  <si>
    <t>Auto Trader Group PL</t>
  </si>
  <si>
    <t>BVYVFW2</t>
  </si>
  <si>
    <t>3786</t>
  </si>
  <si>
    <t>GB00BWFGQN14</t>
  </si>
  <si>
    <t>SPX LN EQUITY</t>
  </si>
  <si>
    <t>Spirax-Sarco Enginee</t>
  </si>
  <si>
    <t>BWFGQN1</t>
  </si>
  <si>
    <t>3787</t>
  </si>
  <si>
    <t>GB00BWFY5505</t>
  </si>
  <si>
    <t>NLSN US EQUITY</t>
  </si>
  <si>
    <t>Nielsen Holdings PLC</t>
  </si>
  <si>
    <t>BWFY550</t>
  </si>
  <si>
    <t>3788</t>
  </si>
  <si>
    <t>GB00BY9D0Y18</t>
  </si>
  <si>
    <t>DLG LN EQUITY</t>
  </si>
  <si>
    <t>Direct Line Insuranc</t>
  </si>
  <si>
    <t>BY9D0Y1</t>
  </si>
  <si>
    <t>3789</t>
  </si>
  <si>
    <t>GB00BYMT0J19</t>
  </si>
  <si>
    <t>LIVN US EQUITY</t>
  </si>
  <si>
    <t>LivaNova PLC</t>
  </si>
  <si>
    <t>BYMT0J1</t>
  </si>
  <si>
    <t>3790</t>
  </si>
  <si>
    <t>GB00BYQ0JC66</t>
  </si>
  <si>
    <t>BEZ LN EQUITY</t>
  </si>
  <si>
    <t>Beazley PLC</t>
  </si>
  <si>
    <t>BYQ0JC6</t>
  </si>
  <si>
    <t>3791</t>
  </si>
  <si>
    <t>GB00BYSS4K11</t>
  </si>
  <si>
    <t>GHG LN EQUITY</t>
  </si>
  <si>
    <t>Georgia Healthcare G</t>
  </si>
  <si>
    <t>BYSS4K1</t>
  </si>
  <si>
    <t>3792</t>
  </si>
  <si>
    <t>GB00BYT18307</t>
  </si>
  <si>
    <t>TBCG LN EQUITY</t>
  </si>
  <si>
    <t>TBC Bank Group PLC</t>
  </si>
  <si>
    <t>BYT1830</t>
  </si>
  <si>
    <t>3793</t>
  </si>
  <si>
    <t>Land Securities Grou</t>
  </si>
  <si>
    <t>BYW0PQ6</t>
  </si>
  <si>
    <t>3794</t>
  </si>
  <si>
    <t>GB00BYWQMX03</t>
  </si>
  <si>
    <t>KIEN LN EQUITY</t>
  </si>
  <si>
    <t>BYWQMX0</t>
  </si>
  <si>
    <t>3795</t>
  </si>
  <si>
    <t>GB00BYX91H57</t>
  </si>
  <si>
    <t>JD/ LN EQUITY</t>
  </si>
  <si>
    <t>JD Sports Fashion PL</t>
  </si>
  <si>
    <t>BYX91H5</t>
  </si>
  <si>
    <t>3796</t>
  </si>
  <si>
    <t>GB00BYXK6398</t>
  </si>
  <si>
    <t>INTERCONTINENTAL HOTELS GROU</t>
  </si>
  <si>
    <t>BYXK639</t>
  </si>
  <si>
    <t>3797</t>
  </si>
  <si>
    <t>GB00BYYK2V80</t>
  </si>
  <si>
    <t>WPG LN EQUITY</t>
  </si>
  <si>
    <t>Worldpay Group PLC</t>
  </si>
  <si>
    <t>BYYK2V8</t>
  </si>
  <si>
    <t>3798</t>
  </si>
  <si>
    <t>GB00BYZDVK82</t>
  </si>
  <si>
    <t>SCT LN EQUITY</t>
  </si>
  <si>
    <t>Softcat PLC</t>
  </si>
  <si>
    <t>BYZDVK8</t>
  </si>
  <si>
    <t>3799</t>
  </si>
  <si>
    <t>GB00BZ09BD16</t>
  </si>
  <si>
    <t>TEAM US EQUITY</t>
  </si>
  <si>
    <t>Atlassian Corp PLC</t>
  </si>
  <si>
    <t>BZ09BD1</t>
  </si>
  <si>
    <t>3800</t>
  </si>
  <si>
    <t>GB00BZ1G4322</t>
  </si>
  <si>
    <t>MRO LN EQUITY</t>
  </si>
  <si>
    <t>Melrose Industries P</t>
  </si>
  <si>
    <t>BZ1G432</t>
  </si>
  <si>
    <t>3801</t>
  </si>
  <si>
    <t>GB00BZ4BQC70</t>
  </si>
  <si>
    <t>JMAT LN EQUITY</t>
  </si>
  <si>
    <t>Johnson Matthey PLC</t>
  </si>
  <si>
    <t>BZ4BQC7</t>
  </si>
  <si>
    <t>3802</t>
  </si>
  <si>
    <t>Sequoia Economic Inf</t>
  </si>
  <si>
    <t>3803</t>
  </si>
  <si>
    <t>GG00BYV2ZQ34</t>
  </si>
  <si>
    <t>RGL LN EQUITY</t>
  </si>
  <si>
    <t>Regional REIT Ltd</t>
  </si>
  <si>
    <t>BYV2ZQ3</t>
  </si>
  <si>
    <t>3804</t>
  </si>
  <si>
    <t>GRS015003007</t>
  </si>
  <si>
    <t>ALPHA GA EQUITY</t>
  </si>
  <si>
    <t>Alpha Bank AE</t>
  </si>
  <si>
    <t>BZ1MXR7</t>
  </si>
  <si>
    <t>GRE</t>
  </si>
  <si>
    <t>XATH</t>
  </si>
  <si>
    <t>3805</t>
  </si>
  <si>
    <t>GRS074083007</t>
  </si>
  <si>
    <t>TITK GA EQUITY</t>
  </si>
  <si>
    <t>TITAN CEMENT CO. S.A</t>
  </si>
  <si>
    <t>B01NXT7</t>
  </si>
  <si>
    <t>3806</t>
  </si>
  <si>
    <t>GRS245213004</t>
  </si>
  <si>
    <t>LAMDA GA EQUITY</t>
  </si>
  <si>
    <t>LAMDA DEVELOPMENT SA</t>
  </si>
  <si>
    <t>3807</t>
  </si>
  <si>
    <t>GRS260333000</t>
  </si>
  <si>
    <t>HTO GA EQUITY</t>
  </si>
  <si>
    <t>Hellenic Telecommunications Organization SA</t>
  </si>
  <si>
    <t>3808</t>
  </si>
  <si>
    <t>GRS282183003</t>
  </si>
  <si>
    <t>BELA GA EQUITY</t>
  </si>
  <si>
    <t>Jumbo S.A.</t>
  </si>
  <si>
    <t>3809</t>
  </si>
  <si>
    <t>GRS294003009</t>
  </si>
  <si>
    <t>FFGRP GA EQUITY</t>
  </si>
  <si>
    <t>FF GROUP</t>
  </si>
  <si>
    <t>B681D63</t>
  </si>
  <si>
    <t>3810</t>
  </si>
  <si>
    <t>GRS298343005</t>
  </si>
  <si>
    <t>ELPE GA EQUITY</t>
  </si>
  <si>
    <t>HELLENIC PETROLEUM S</t>
  </si>
  <si>
    <t>5475658</t>
  </si>
  <si>
    <t>3811</t>
  </si>
  <si>
    <t>GRS323003012</t>
  </si>
  <si>
    <t>EUROB GA EQUITY</t>
  </si>
  <si>
    <t>Eurobank Ergasias Se</t>
  </si>
  <si>
    <t>BYZ43T4</t>
  </si>
  <si>
    <t>3812</t>
  </si>
  <si>
    <t>GRS359353000</t>
  </si>
  <si>
    <t>EYDAP GA EQUITY</t>
  </si>
  <si>
    <t>Athens Water Supply</t>
  </si>
  <si>
    <t>5860191</t>
  </si>
  <si>
    <t>3813</t>
  </si>
  <si>
    <t>GRS395363005</t>
  </si>
  <si>
    <t>EXAE GA EQUITY</t>
  </si>
  <si>
    <t>Hellenic Exchanges -</t>
  </si>
  <si>
    <t>4108278</t>
  </si>
  <si>
    <t>3814</t>
  </si>
  <si>
    <t>GRS419003009</t>
  </si>
  <si>
    <t>OPAP GA EQUITY</t>
  </si>
  <si>
    <t>OPAP SA</t>
  </si>
  <si>
    <t>7107250</t>
  </si>
  <si>
    <t>3815</t>
  </si>
  <si>
    <t>GRS421003005</t>
  </si>
  <si>
    <t>VOVOS GA EQUITY</t>
  </si>
  <si>
    <t>BABIS VOVOS INTL CON</t>
  </si>
  <si>
    <t>7133169</t>
  </si>
  <si>
    <t>3816</t>
  </si>
  <si>
    <t>GRS426003000</t>
  </si>
  <si>
    <t>MOH GA EQUITY</t>
  </si>
  <si>
    <t>Motor Oil Hellas Cor</t>
  </si>
  <si>
    <t>5996234</t>
  </si>
  <si>
    <t>3817</t>
  </si>
  <si>
    <t>GRS434003000</t>
  </si>
  <si>
    <t>PPC GA EQUITY</t>
  </si>
  <si>
    <t>Public Power Corporation S.A.</t>
  </si>
  <si>
    <t>3818</t>
  </si>
  <si>
    <t>GRS491003000</t>
  </si>
  <si>
    <t>EUPRO GA EQUITY</t>
  </si>
  <si>
    <t>EUROBANK PROPERTIES</t>
  </si>
  <si>
    <t>3819</t>
  </si>
  <si>
    <t>HK0000046869</t>
  </si>
  <si>
    <t>623 HK EQUITY</t>
  </si>
  <si>
    <t>SINOMEDIA HOLDING LI</t>
  </si>
  <si>
    <t>B39NNH8</t>
  </si>
  <si>
    <t>3820</t>
  </si>
  <si>
    <t>HK0000047982</t>
  </si>
  <si>
    <t>887 HK EQUITY</t>
  </si>
  <si>
    <t>Emperor Watch &amp; Jewe</t>
  </si>
  <si>
    <t>B3BPX72</t>
  </si>
  <si>
    <t>3821</t>
  </si>
  <si>
    <t>HK0000049939</t>
  </si>
  <si>
    <t>762 HK EQUITY</t>
  </si>
  <si>
    <t>China Unicom Hong Ko</t>
  </si>
  <si>
    <t>6263830</t>
  </si>
  <si>
    <t>3822</t>
  </si>
  <si>
    <t>HK0000051067</t>
  </si>
  <si>
    <t>54 HK EQUITY</t>
  </si>
  <si>
    <t>Hopewell Holdings Lt</t>
  </si>
  <si>
    <t>6140290</t>
  </si>
  <si>
    <t>3823</t>
  </si>
  <si>
    <t>HK0000054210</t>
  </si>
  <si>
    <t>CHINA RESOURCES POWE</t>
  </si>
  <si>
    <t>B5ZTVS1</t>
  </si>
  <si>
    <t>3824</t>
  </si>
  <si>
    <t>HK0000055878</t>
  </si>
  <si>
    <t>966 HK EQUITY</t>
  </si>
  <si>
    <t>CHINA TAIPING INSURA</t>
  </si>
  <si>
    <t>6264048</t>
  </si>
  <si>
    <t>3825</t>
  </si>
  <si>
    <t>HK0000056256</t>
  </si>
  <si>
    <t>570 HK EQUITY</t>
  </si>
  <si>
    <t>CHINA TRADITIONAL CH</t>
  </si>
  <si>
    <t>6971779</t>
  </si>
  <si>
    <t>3826</t>
  </si>
  <si>
    <t>HK0000056264</t>
  </si>
  <si>
    <t>1668 HK EQUITY</t>
  </si>
  <si>
    <t>CHINA SOUTH CITY HOL</t>
  </si>
  <si>
    <t>B4LVMD6</t>
  </si>
  <si>
    <t>3827</t>
  </si>
  <si>
    <t>HK0000057171</t>
  </si>
  <si>
    <t>906 HK EQUITY</t>
  </si>
  <si>
    <t>CPMC Holdings Ltd</t>
  </si>
  <si>
    <t>B562TV8</t>
  </si>
  <si>
    <t>3828</t>
  </si>
  <si>
    <t>HK0000057395</t>
  </si>
  <si>
    <t>2846 HK EQUITY</t>
  </si>
  <si>
    <t>iShares Core CSI 300</t>
  </si>
  <si>
    <t>B59L1Y9</t>
  </si>
  <si>
    <t>3829</t>
  </si>
  <si>
    <t>HK0000058484</t>
  </si>
  <si>
    <t>3046 HK EQUITY</t>
  </si>
  <si>
    <t>Value China ETF</t>
  </si>
  <si>
    <t>B53F114</t>
  </si>
  <si>
    <t>3830</t>
  </si>
  <si>
    <t>HK0000062734</t>
  </si>
  <si>
    <t>202 HK EQUITY</t>
  </si>
  <si>
    <t>EVERCHINA INTL HOLDI</t>
  </si>
  <si>
    <t>6285607</t>
  </si>
  <si>
    <t>3831</t>
  </si>
  <si>
    <t>HK0000063609</t>
  </si>
  <si>
    <t>1972 HK EQUITY</t>
  </si>
  <si>
    <t>Swire Properties Ltd</t>
  </si>
  <si>
    <t>B67C2G0</t>
  </si>
  <si>
    <t>3832</t>
  </si>
  <si>
    <t>HK0000065737</t>
  </si>
  <si>
    <t>81 HK EQUITY</t>
  </si>
  <si>
    <t>CHINA OVERSEAS GRAND</t>
  </si>
  <si>
    <t>6803247</t>
  </si>
  <si>
    <t>3833</t>
  </si>
  <si>
    <t>HK0000065869</t>
  </si>
  <si>
    <t>1788 HK EQUITY</t>
  </si>
  <si>
    <t>GUOTAI JUNAN INTERNA</t>
  </si>
  <si>
    <t>B3W1335</t>
  </si>
  <si>
    <t>3834</t>
  </si>
  <si>
    <t>HK0000066206</t>
  </si>
  <si>
    <t>3001 HK EQUITY</t>
  </si>
  <si>
    <t>iShares CSI A-Share</t>
  </si>
  <si>
    <t>B42M131</t>
  </si>
  <si>
    <t>3835</t>
  </si>
  <si>
    <t>HK0000069689</t>
  </si>
  <si>
    <t>1299 HK EQUITY</t>
  </si>
  <si>
    <t>AIA Group Ltd</t>
  </si>
  <si>
    <t>B4TX8S1</t>
  </si>
  <si>
    <t>3836</t>
  </si>
  <si>
    <t>HK0000071313</t>
  </si>
  <si>
    <t>3081 HK EQUITY</t>
  </si>
  <si>
    <t>ValueGold ETF</t>
  </si>
  <si>
    <t>B59PYK8</t>
  </si>
  <si>
    <t>3837</t>
  </si>
  <si>
    <t>HK0000073970</t>
  </si>
  <si>
    <t>2835 HK EQUITY</t>
  </si>
  <si>
    <t>HORIZONS KOSPI 200 ETF</t>
  </si>
  <si>
    <t>3838</t>
  </si>
  <si>
    <t>HK0000077468</t>
  </si>
  <si>
    <t>3360 HK EQUITY</t>
  </si>
  <si>
    <t>FAR EAST HORIZON LTD</t>
  </si>
  <si>
    <t>B63DLB5</t>
  </si>
  <si>
    <t>3839</t>
  </si>
  <si>
    <t>HK0000078516</t>
  </si>
  <si>
    <t>87001 HK EQUITY</t>
  </si>
  <si>
    <t>Hui Xian Real Estate</t>
  </si>
  <si>
    <t>B3WG813</t>
  </si>
  <si>
    <t>3840</t>
  </si>
  <si>
    <t>HK0000083920</t>
  </si>
  <si>
    <t>6808 HK EQUITY</t>
  </si>
  <si>
    <t>Sun Art Retail Group</t>
  </si>
  <si>
    <t>B3MPN59</t>
  </si>
  <si>
    <t>3841</t>
  </si>
  <si>
    <t>HK0000093390</t>
  </si>
  <si>
    <t>6823 HK EQUITY</t>
  </si>
  <si>
    <t>HKT TRUST AND HKT LT</t>
  </si>
  <si>
    <t>B4TXDZ3</t>
  </si>
  <si>
    <t>3842</t>
  </si>
  <si>
    <t>HK0000096567</t>
  </si>
  <si>
    <t>3054 HK EQUITY</t>
  </si>
  <si>
    <t>Mirae Asset Horizons</t>
  </si>
  <si>
    <t>B6Z4S82</t>
  </si>
  <si>
    <t>3843</t>
  </si>
  <si>
    <t>HK0000096575</t>
  </si>
  <si>
    <t>3056 HK EQUITY</t>
  </si>
  <si>
    <t>B75KWD0</t>
  </si>
  <si>
    <t>3844</t>
  </si>
  <si>
    <t>HK0000110269</t>
  </si>
  <si>
    <t>83188 HK EQUITY</t>
  </si>
  <si>
    <t>ChinaAMC ETF Series</t>
  </si>
  <si>
    <t>B87KV61</t>
  </si>
  <si>
    <t>3845</t>
  </si>
  <si>
    <t>HK0000111275</t>
  </si>
  <si>
    <t>83100 HK EQUITY</t>
  </si>
  <si>
    <t>E Fund CSI 100 A-Sha</t>
  </si>
  <si>
    <t>B4PH2L8</t>
  </si>
  <si>
    <t>3846</t>
  </si>
  <si>
    <t>HK0000123577</t>
  </si>
  <si>
    <t>3188 HK EQUITY</t>
  </si>
  <si>
    <t>B4LF1K8</t>
  </si>
  <si>
    <t>3847</t>
  </si>
  <si>
    <t>HK0000127412</t>
  </si>
  <si>
    <t>2822 HK EQUITY</t>
  </si>
  <si>
    <t>CSOP FTSE China A50</t>
  </si>
  <si>
    <t>B8FHDH9</t>
  </si>
  <si>
    <t>3848</t>
  </si>
  <si>
    <t>HK0000139300</t>
  </si>
  <si>
    <t>511 HK EQUITY</t>
  </si>
  <si>
    <t>TELEVISION BROADCAST</t>
  </si>
  <si>
    <t>B87ZDH1</t>
  </si>
  <si>
    <t>3849</t>
  </si>
  <si>
    <t>HK0000146222</t>
  </si>
  <si>
    <t>2805 HK EQUITY</t>
  </si>
  <si>
    <t>VANGUARD FTSE ASIA E</t>
  </si>
  <si>
    <t>B9SL9D3</t>
  </si>
  <si>
    <t>3850</t>
  </si>
  <si>
    <t>HK0000146297</t>
  </si>
  <si>
    <t>83008 HK EQUITY</t>
  </si>
  <si>
    <t>C-Shares CSI300 ETF_</t>
  </si>
  <si>
    <t>B9J4XJ5</t>
  </si>
  <si>
    <t>3851</t>
  </si>
  <si>
    <t>HK0000148723</t>
  </si>
  <si>
    <t>3008 HK EQUITY</t>
  </si>
  <si>
    <t>China Universal Inte</t>
  </si>
  <si>
    <t>B99K1L1</t>
  </si>
  <si>
    <t>3852</t>
  </si>
  <si>
    <t>HK0000151925</t>
  </si>
  <si>
    <t>3040 HK EQUITY</t>
  </si>
  <si>
    <t>Global X MSCI China</t>
  </si>
  <si>
    <t>BB96ZC2</t>
  </si>
  <si>
    <t>3853</t>
  </si>
  <si>
    <t>HK0000151933</t>
  </si>
  <si>
    <t>3110 HK EQUITY</t>
  </si>
  <si>
    <t>GLOBAL X HS HIGH DVD</t>
  </si>
  <si>
    <t>BB96ZD3</t>
  </si>
  <si>
    <t>3854</t>
  </si>
  <si>
    <t>HK0000172681</t>
  </si>
  <si>
    <t>2832 HK EQUITY</t>
  </si>
  <si>
    <t>BOSERA FTSE CHINA A50 ETF</t>
  </si>
  <si>
    <t>3855</t>
  </si>
  <si>
    <t>HK0000172855</t>
  </si>
  <si>
    <t>3315 HK EQUITY</t>
  </si>
  <si>
    <t>Goldpac Group Ltd</t>
  </si>
  <si>
    <t>BGP6LG7</t>
  </si>
  <si>
    <t>3856</t>
  </si>
  <si>
    <t>HK0000179108</t>
  </si>
  <si>
    <t>2638 HK EQUITY</t>
  </si>
  <si>
    <t>HK Electric Investme</t>
  </si>
  <si>
    <t>BJ3WDZ1</t>
  </si>
  <si>
    <t>3857</t>
  </si>
  <si>
    <t>HK0000179348</t>
  </si>
  <si>
    <t>82811 HK EQUITY</t>
  </si>
  <si>
    <t>Haitong CSI300 Index</t>
  </si>
  <si>
    <t>BJ05PR9</t>
  </si>
  <si>
    <t>3858</t>
  </si>
  <si>
    <t>HK0000179355</t>
  </si>
  <si>
    <t>2811 HK EQUITY</t>
  </si>
  <si>
    <t>BJ05PW4</t>
  </si>
  <si>
    <t>3859</t>
  </si>
  <si>
    <t>HK0000182987</t>
  </si>
  <si>
    <t>3199 HK EQUITY</t>
  </si>
  <si>
    <t>CSOP Bloomberg Barcl</t>
  </si>
  <si>
    <t>BJ7BRH4</t>
  </si>
  <si>
    <t>3860</t>
  </si>
  <si>
    <t>HK0000204385</t>
  </si>
  <si>
    <t>6139 HK EQUITY</t>
  </si>
  <si>
    <t>Jinmao Investments a</t>
  </si>
  <si>
    <t>BNHLD41</t>
  </si>
  <si>
    <t>3861</t>
  </si>
  <si>
    <t>HK0000215316</t>
  </si>
  <si>
    <t>83127 HK EQUITY</t>
  </si>
  <si>
    <t>Global X CSI300</t>
  </si>
  <si>
    <t>BQVBRP7</t>
  </si>
  <si>
    <t>3862</t>
  </si>
  <si>
    <t>HK0000215324</t>
  </si>
  <si>
    <t>3127 HK EQUITY</t>
  </si>
  <si>
    <t>BQVBRR9</t>
  </si>
  <si>
    <t>3863</t>
  </si>
  <si>
    <t>HK0000218211</t>
  </si>
  <si>
    <t>1347 HK EQUITY</t>
  </si>
  <si>
    <t>Hua Hong Semiconduct</t>
  </si>
  <si>
    <t>BRB3857</t>
  </si>
  <si>
    <t>3864</t>
  </si>
  <si>
    <t>HK0000240694</t>
  </si>
  <si>
    <t>3095 HK EQUITY</t>
  </si>
  <si>
    <t>Value China A-Share</t>
  </si>
  <si>
    <t>BWC4WC9</t>
  </si>
  <si>
    <t>3865</t>
  </si>
  <si>
    <t>HK0000248234</t>
  </si>
  <si>
    <t>3147 HK EQUITY</t>
  </si>
  <si>
    <t>CSOP SZSE ChiNext ET</t>
  </si>
  <si>
    <t>BX1D570</t>
  </si>
  <si>
    <t>3866</t>
  </si>
  <si>
    <t>HK0000255361</t>
  </si>
  <si>
    <t>2666 HK EQUITY</t>
  </si>
  <si>
    <t>Genertec Universal M</t>
  </si>
  <si>
    <t>BYW7534</t>
  </si>
  <si>
    <t>3867</t>
  </si>
  <si>
    <t>HK0000267028</t>
  </si>
  <si>
    <t>3157 HK EQUITY</t>
  </si>
  <si>
    <t>CHINAAMC HANG SENG SMALLCAP ETF</t>
  </si>
  <si>
    <t>3868</t>
  </si>
  <si>
    <t>HK0000273497</t>
  </si>
  <si>
    <t>3149 HK EQUITY</t>
  </si>
  <si>
    <t>CSOP MSCI China A In</t>
  </si>
  <si>
    <t>BZ09294</t>
  </si>
  <si>
    <t>3869</t>
  </si>
  <si>
    <t>HK0000296944</t>
  </si>
  <si>
    <t>3097 HK EQUITY</t>
  </si>
  <si>
    <t>Global X S&amp;P Crude O</t>
  </si>
  <si>
    <t>BD4F0N4</t>
  </si>
  <si>
    <t>3870</t>
  </si>
  <si>
    <t>HK0000311099</t>
  </si>
  <si>
    <t>3320 HK EQUITY</t>
  </si>
  <si>
    <t>CHINA RESOURCES PHAR</t>
  </si>
  <si>
    <t>BYNGG26</t>
  </si>
  <si>
    <t>3871</t>
  </si>
  <si>
    <t>HK0000313145</t>
  </si>
  <si>
    <t>3153 HK EQUITY</t>
  </si>
  <si>
    <t>BD5HBG9</t>
  </si>
  <si>
    <t>3872</t>
  </si>
  <si>
    <t>HK0000323136</t>
  </si>
  <si>
    <t>7336 HK EQUITY</t>
  </si>
  <si>
    <t>GLOBALX HSI DAILY -1</t>
  </si>
  <si>
    <t>BDQZ7M0</t>
  </si>
  <si>
    <t>3873</t>
  </si>
  <si>
    <t>HK0000323169</t>
  </si>
  <si>
    <t>7230 HK EQUITY</t>
  </si>
  <si>
    <t>Global X HSCEI Daily</t>
  </si>
  <si>
    <t>BDQZ7N1</t>
  </si>
  <si>
    <t>3874</t>
  </si>
  <si>
    <t>HK0000330164</t>
  </si>
  <si>
    <t>7288 HK EQUITY</t>
  </si>
  <si>
    <t>CSOP Hang Seng China</t>
  </si>
  <si>
    <t>BF0D2N0</t>
  </si>
  <si>
    <t>3875</t>
  </si>
  <si>
    <t>HK0000330172</t>
  </si>
  <si>
    <t>7588 HK EQUITY</t>
  </si>
  <si>
    <t>BF0D2Z2</t>
  </si>
  <si>
    <t>3876</t>
  </si>
  <si>
    <t>HK0000337987</t>
  </si>
  <si>
    <t>3329 HK EQUITY</t>
  </si>
  <si>
    <t>BOCOM International</t>
  </si>
  <si>
    <t>BDVJRL6</t>
  </si>
  <si>
    <t>3877</t>
  </si>
  <si>
    <t>HK0000366176</t>
  </si>
  <si>
    <t>2803 HK EQUITY</t>
  </si>
  <si>
    <t>Premia CSI Caixin Ch</t>
  </si>
  <si>
    <t>BF0VNM0</t>
  </si>
  <si>
    <t>3878</t>
  </si>
  <si>
    <t>HK0000366184</t>
  </si>
  <si>
    <t>3173 HK EQUITY</t>
  </si>
  <si>
    <t>BF0VNP3</t>
  </si>
  <si>
    <t>3879</t>
  </si>
  <si>
    <t>HK0000433406</t>
  </si>
  <si>
    <t>9181 HK EQUITY</t>
  </si>
  <si>
    <t>Premia Asia Innovati</t>
  </si>
  <si>
    <t>BZ56Q21</t>
  </si>
  <si>
    <t>3880</t>
  </si>
  <si>
    <t>HK0000442597</t>
  </si>
  <si>
    <t>2974 HK EQUITY</t>
  </si>
  <si>
    <t>China Everbright Int</t>
  </si>
  <si>
    <t>BFXQMT2</t>
  </si>
  <si>
    <t>3881</t>
  </si>
  <si>
    <t>HK0000516689</t>
  </si>
  <si>
    <t>9820 HK EQUITY</t>
  </si>
  <si>
    <t>Global X China Biote</t>
  </si>
  <si>
    <t>BJHBNM1</t>
  </si>
  <si>
    <t>3882</t>
  </si>
  <si>
    <t>HK0000516697</t>
  </si>
  <si>
    <t>2820 HK EQUITY</t>
  </si>
  <si>
    <t>BJJD5H4</t>
  </si>
  <si>
    <t>3883</t>
  </si>
  <si>
    <t>HK0000516713</t>
  </si>
  <si>
    <t>2826 HK EQUITY</t>
  </si>
  <si>
    <t>Global X China Cloud</t>
  </si>
  <si>
    <t>BJHBNN2</t>
  </si>
  <si>
    <t>3884</t>
  </si>
  <si>
    <t>HK0000552189</t>
  </si>
  <si>
    <t>1503 HK EQUITY</t>
  </si>
  <si>
    <t>China Merchants Comm</t>
  </si>
  <si>
    <t>BK4XZ54</t>
  </si>
  <si>
    <t>3885</t>
  </si>
  <si>
    <t>HK0000562634</t>
  </si>
  <si>
    <t>2806 HK EQUITY</t>
  </si>
  <si>
    <t>Global X China Consu</t>
  </si>
  <si>
    <t>BKP8ZR0</t>
  </si>
  <si>
    <t>3886</t>
  </si>
  <si>
    <t>HK0000562659</t>
  </si>
  <si>
    <t>2845 HK EQUITY</t>
  </si>
  <si>
    <t>Global X China Elec</t>
  </si>
  <si>
    <t>BKP8ZZ8</t>
  </si>
  <si>
    <t>3887</t>
  </si>
  <si>
    <t>HK0000562675</t>
  </si>
  <si>
    <t>2809 HK EQUITY</t>
  </si>
  <si>
    <t>Global X China Clean</t>
  </si>
  <si>
    <t>BKP8ZG9</t>
  </si>
  <si>
    <t>3888</t>
  </si>
  <si>
    <t>HK0000578549</t>
  </si>
  <si>
    <t>3005 HK EQUITY</t>
  </si>
  <si>
    <t>CSOP CSI 500 ETF</t>
  </si>
  <si>
    <t>BLB6CW9</t>
  </si>
  <si>
    <t>3889</t>
  </si>
  <si>
    <t>HK0000608577</t>
  </si>
  <si>
    <t>2909 HK EQUITY</t>
  </si>
  <si>
    <t>New World Developmen</t>
  </si>
  <si>
    <t>BMX0K55</t>
  </si>
  <si>
    <t>3890</t>
  </si>
  <si>
    <t>HK0000608585</t>
  </si>
  <si>
    <t>17 HK EQUITY</t>
  </si>
  <si>
    <t>BM94GQ4</t>
  </si>
  <si>
    <t>3891</t>
  </si>
  <si>
    <t>HK0000620457</t>
  </si>
  <si>
    <t>2916 HK EQUITY</t>
  </si>
  <si>
    <t>CATHAY PACIFIC AIRWA</t>
  </si>
  <si>
    <t>BM9ZQV2</t>
  </si>
  <si>
    <t>3892</t>
  </si>
  <si>
    <t>6097017</t>
  </si>
  <si>
    <t>3893</t>
  </si>
  <si>
    <t>Hong Kong &amp; China Ga</t>
  </si>
  <si>
    <t>3894</t>
  </si>
  <si>
    <t>HK0004000045</t>
  </si>
  <si>
    <t>4 HK EQUITY</t>
  </si>
  <si>
    <t>Wharf Holdings Ltd/T</t>
  </si>
  <si>
    <t>6435576</t>
  </si>
  <si>
    <t>3895</t>
  </si>
  <si>
    <t>Power Assets Holding</t>
  </si>
  <si>
    <t>6435327</t>
  </si>
  <si>
    <t>3896</t>
  </si>
  <si>
    <t>HK0008011667</t>
  </si>
  <si>
    <t>8 HK EQUITY</t>
  </si>
  <si>
    <t>PCCW Ltd</t>
  </si>
  <si>
    <t>6574071</t>
  </si>
  <si>
    <t>3897</t>
  </si>
  <si>
    <t>HK0010000088</t>
  </si>
  <si>
    <t>10 HK EQUITY</t>
  </si>
  <si>
    <t>Hang Lung Group Ltd</t>
  </si>
  <si>
    <t>6408352</t>
  </si>
  <si>
    <t>3898</t>
  </si>
  <si>
    <t>3899</t>
  </si>
  <si>
    <t>HK0012000102</t>
  </si>
  <si>
    <t>12 HK EQUITY</t>
  </si>
  <si>
    <t>Henderson Land Devel</t>
  </si>
  <si>
    <t>6420538</t>
  </si>
  <si>
    <t>3900</t>
  </si>
  <si>
    <t>HK0014000126</t>
  </si>
  <si>
    <t>14 HK EQUITY</t>
  </si>
  <si>
    <t>Hysan Development Co</t>
  </si>
  <si>
    <t>6449629</t>
  </si>
  <si>
    <t>3901</t>
  </si>
  <si>
    <t>HK0016000132</t>
  </si>
  <si>
    <t>16 HK EQUITY</t>
  </si>
  <si>
    <t>Sun Hung Kai Propert</t>
  </si>
  <si>
    <t>6859927</t>
  </si>
  <si>
    <t>3902</t>
  </si>
  <si>
    <t>HK0019000162</t>
  </si>
  <si>
    <t>19 HK EQUITY</t>
  </si>
  <si>
    <t>Swire Pacific Ltd</t>
  </si>
  <si>
    <t>6867748</t>
  </si>
  <si>
    <t>3903</t>
  </si>
  <si>
    <t>HK0020000177</t>
  </si>
  <si>
    <t>20 HK EQUITY</t>
  </si>
  <si>
    <t>Wheelock &amp; Co Ltd</t>
  </si>
  <si>
    <t>6981488</t>
  </si>
  <si>
    <t>3904</t>
  </si>
  <si>
    <t>HK0023000190</t>
  </si>
  <si>
    <t>23 HK EQUITY</t>
  </si>
  <si>
    <t>Bank of East Asia Lt</t>
  </si>
  <si>
    <t>6075648</t>
  </si>
  <si>
    <t>3905</t>
  </si>
  <si>
    <t>HK0027032686</t>
  </si>
  <si>
    <t>27 HK EQUITY</t>
  </si>
  <si>
    <t>Galaxy Entertainment</t>
  </si>
  <si>
    <t>6465874</t>
  </si>
  <si>
    <t>3906</t>
  </si>
  <si>
    <t>HK0028013271</t>
  </si>
  <si>
    <t>28 HK EQUITY</t>
  </si>
  <si>
    <t>TIAN AN CHINA INVEST</t>
  </si>
  <si>
    <t>6745617</t>
  </si>
  <si>
    <t>3907</t>
  </si>
  <si>
    <t>HK0034000254</t>
  </si>
  <si>
    <t>34 HK EQUITY</t>
  </si>
  <si>
    <t>KOWLOON DEV ORD</t>
  </si>
  <si>
    <t>6491998</t>
  </si>
  <si>
    <t>3908</t>
  </si>
  <si>
    <t>HK0044000302</t>
  </si>
  <si>
    <t>44 HK EQUITY</t>
  </si>
  <si>
    <t>hong kong air crft e</t>
  </si>
  <si>
    <t>6435264</t>
  </si>
  <si>
    <t>3909</t>
  </si>
  <si>
    <t>HK0066009694</t>
  </si>
  <si>
    <t>66 HK EQUITY</t>
  </si>
  <si>
    <t>MTR Corp Ltd</t>
  </si>
  <si>
    <t>6290054</t>
  </si>
  <si>
    <t>3910</t>
  </si>
  <si>
    <t>HK0083000502</t>
  </si>
  <si>
    <t>83 HK EQUITY</t>
  </si>
  <si>
    <t>Sino Land Co Ltd</t>
  </si>
  <si>
    <t>6810429</t>
  </si>
  <si>
    <t>3911</t>
  </si>
  <si>
    <t>HK0087000532</t>
  </si>
  <si>
    <t>87 HK EQUITY</t>
  </si>
  <si>
    <t>SWIRE PACIFIC LTD B</t>
  </si>
  <si>
    <t>3912</t>
  </si>
  <si>
    <t>HK0097000571</t>
  </si>
  <si>
    <t>97 HK EQUITY</t>
  </si>
  <si>
    <t>HENDERSON INVESTMENT</t>
  </si>
  <si>
    <t>B01Y538</t>
  </si>
  <si>
    <t>3913</t>
  </si>
  <si>
    <t>HK0101000591</t>
  </si>
  <si>
    <t>101 HK EQUITY</t>
  </si>
  <si>
    <t>Hang Lung Properties</t>
  </si>
  <si>
    <t>6030506</t>
  </si>
  <si>
    <t>3914</t>
  </si>
  <si>
    <t>HK0119000674</t>
  </si>
  <si>
    <t>119 HK EQUITY</t>
  </si>
  <si>
    <t>POLY HONG KONG INVES</t>
  </si>
  <si>
    <t>6220987</t>
  </si>
  <si>
    <t>3915</t>
  </si>
  <si>
    <t>HK0123000694</t>
  </si>
  <si>
    <t>123 HK EQUITY</t>
  </si>
  <si>
    <t>GUANGZHOU INVESTMENT</t>
  </si>
  <si>
    <t>6392422</t>
  </si>
  <si>
    <t>3916</t>
  </si>
  <si>
    <t>HK0144000764</t>
  </si>
  <si>
    <t>144 HK EQUITY</t>
  </si>
  <si>
    <t>CHINA MERCHANTS HLDG</t>
  </si>
  <si>
    <t>6416139</t>
  </si>
  <si>
    <t>3917</t>
  </si>
  <si>
    <t>HK0165000859</t>
  </si>
  <si>
    <t>165 HK EQUITY</t>
  </si>
  <si>
    <t>China Everbright Ltd</t>
  </si>
  <si>
    <t>6455143</t>
  </si>
  <si>
    <t>3918</t>
  </si>
  <si>
    <t>HK0172012327</t>
  </si>
  <si>
    <t>172 HK EQUITY</t>
  </si>
  <si>
    <t>GOLDBOND GROUP HOLDI</t>
  </si>
  <si>
    <t>6565592</t>
  </si>
  <si>
    <t>3919</t>
  </si>
  <si>
    <t>HK0200030994</t>
  </si>
  <si>
    <t>200 HK EQUITY</t>
  </si>
  <si>
    <t>MELCO INTERNATIONAL</t>
  </si>
  <si>
    <t>B092QP3</t>
  </si>
  <si>
    <t>3920</t>
  </si>
  <si>
    <t>HK0242001243</t>
  </si>
  <si>
    <t>242 HK EQUITY</t>
  </si>
  <si>
    <t>SHUN TAK HOLDINGS LT</t>
  </si>
  <si>
    <t>6806633</t>
  </si>
  <si>
    <t>3921</t>
  </si>
  <si>
    <t>HK0257001336</t>
  </si>
  <si>
    <t>257 HK EQUITY</t>
  </si>
  <si>
    <t>6630940</t>
  </si>
  <si>
    <t>3922</t>
  </si>
  <si>
    <t>HK0267001375</t>
  </si>
  <si>
    <t>267 HK EQUITY</t>
  </si>
  <si>
    <t>CITIC Ltd</t>
  </si>
  <si>
    <t>6196152</t>
  </si>
  <si>
    <t>3923</t>
  </si>
  <si>
    <t>HK0270001396</t>
  </si>
  <si>
    <t>270 HK EQUITY</t>
  </si>
  <si>
    <t>Guangdong Investment</t>
  </si>
  <si>
    <t>6913168</t>
  </si>
  <si>
    <t>3924</t>
  </si>
  <si>
    <t>HK0283012463</t>
  </si>
  <si>
    <t>283 HK EQUITY</t>
  </si>
  <si>
    <t>Goldin Properties Ho</t>
  </si>
  <si>
    <t>3925</t>
  </si>
  <si>
    <t>HK0285041858</t>
  </si>
  <si>
    <t>285 HK EQUITY</t>
  </si>
  <si>
    <t>BYD Electronic Inter</t>
  </si>
  <si>
    <t>B29SHS5</t>
  </si>
  <si>
    <t>3926</t>
  </si>
  <si>
    <t>HK0291001490</t>
  </si>
  <si>
    <t>291 HK EQUITY</t>
  </si>
  <si>
    <t>China Resources Beer</t>
  </si>
  <si>
    <t>6972459</t>
  </si>
  <si>
    <t>3927</t>
  </si>
  <si>
    <t>HK0293001514</t>
  </si>
  <si>
    <t>293 HK EQUITY</t>
  </si>
  <si>
    <t>Cathay Pacific Airwa</t>
  </si>
  <si>
    <t>6179755</t>
  </si>
  <si>
    <t>3928</t>
  </si>
  <si>
    <t>HK0308001558</t>
  </si>
  <si>
    <t>308 HK EQUITY</t>
  </si>
  <si>
    <t>CHINA TRAVEL INTL IN</t>
  </si>
  <si>
    <t>6197285</t>
  </si>
  <si>
    <t>3929</t>
  </si>
  <si>
    <t>HK0345001611</t>
  </si>
  <si>
    <t>345 HK EQUITY</t>
  </si>
  <si>
    <t>Vitasoy Internationa</t>
  </si>
  <si>
    <t>6927590</t>
  </si>
  <si>
    <t>3930</t>
  </si>
  <si>
    <t>HK0349001625</t>
  </si>
  <si>
    <t>349 HK EQUITY</t>
  </si>
  <si>
    <t>IND &amp; COMM BANK OF C</t>
  </si>
  <si>
    <t>3931</t>
  </si>
  <si>
    <t>HK0363006039</t>
  </si>
  <si>
    <t>363 HK EQUITY</t>
  </si>
  <si>
    <t>6810010</t>
  </si>
  <si>
    <t>3932</t>
  </si>
  <si>
    <t>HK0368041528</t>
  </si>
  <si>
    <t>368 HK EQUITY</t>
  </si>
  <si>
    <t>SINOTRANS SHIPPING L</t>
  </si>
  <si>
    <t>B290QS4</t>
  </si>
  <si>
    <t>3933</t>
  </si>
  <si>
    <t>HK0388045442</t>
  </si>
  <si>
    <t>388 HK EQUITY</t>
  </si>
  <si>
    <t>Hong Kong Exchanges</t>
  </si>
  <si>
    <t>6267359</t>
  </si>
  <si>
    <t>3934</t>
  </si>
  <si>
    <t>HK0392044647</t>
  </si>
  <si>
    <t>392 HK EQUITY</t>
  </si>
  <si>
    <t>Beijing Enterprises</t>
  </si>
  <si>
    <t>6081690</t>
  </si>
  <si>
    <t>3935</t>
  </si>
  <si>
    <t>HK0405033157</t>
  </si>
  <si>
    <t>405 HK EQUITY</t>
  </si>
  <si>
    <t>Yuexiu Real Estate I</t>
  </si>
  <si>
    <t>B0TLGM7</t>
  </si>
  <si>
    <t>3936</t>
  </si>
  <si>
    <t>Sunlight Real Estate</t>
  </si>
  <si>
    <t>3937</t>
  </si>
  <si>
    <t>HK0440001847</t>
  </si>
  <si>
    <t>440 HK EQUITY</t>
  </si>
  <si>
    <t>DAH SING FINANCIAL</t>
  </si>
  <si>
    <t>6249799</t>
  </si>
  <si>
    <t>3938</t>
  </si>
  <si>
    <t>HK0604011236</t>
  </si>
  <si>
    <t>604 HK EQUITY</t>
  </si>
  <si>
    <t>Shenzhen Investment</t>
  </si>
  <si>
    <t>6535261</t>
  </si>
  <si>
    <t>3939</t>
  </si>
  <si>
    <t>HK0606037437</t>
  </si>
  <si>
    <t>606 HK EQUITY</t>
  </si>
  <si>
    <t>CHINA AGRI-INDUSTRIE</t>
  </si>
  <si>
    <t>B1TLR65</t>
  </si>
  <si>
    <t>3940</t>
  </si>
  <si>
    <t>HK0639031506</t>
  </si>
  <si>
    <t>639 HK EQUITY</t>
  </si>
  <si>
    <t>FUSHAN INTERNATIONAL</t>
  </si>
  <si>
    <t>6354671</t>
  </si>
  <si>
    <t>3941</t>
  </si>
  <si>
    <t>HK0656038673</t>
  </si>
  <si>
    <t>656 HK EQUITY</t>
  </si>
  <si>
    <t>FOSUN INTERNATIONAL</t>
  </si>
  <si>
    <t>B1Z7FX0</t>
  </si>
  <si>
    <t>3942</t>
  </si>
  <si>
    <t>HK0669013440</t>
  </si>
  <si>
    <t>669 HK EQUITY</t>
  </si>
  <si>
    <t>Techtronic Industrie</t>
  </si>
  <si>
    <t>B0190C7</t>
  </si>
  <si>
    <t>3943</t>
  </si>
  <si>
    <t>HK0688002218</t>
  </si>
  <si>
    <t>688 HK EQUITY</t>
  </si>
  <si>
    <t>China Overseas Land</t>
  </si>
  <si>
    <t>6192150</t>
  </si>
  <si>
    <t>3944</t>
  </si>
  <si>
    <t>HK0697002241</t>
  </si>
  <si>
    <t>697 HK EQUITY</t>
  </si>
  <si>
    <t>SHOUGANG CONCORD INT</t>
  </si>
  <si>
    <t>6907774</t>
  </si>
  <si>
    <t>3945</t>
  </si>
  <si>
    <t>HK0716002271</t>
  </si>
  <si>
    <t>716 HK EQUITY</t>
  </si>
  <si>
    <t>SINGAMAS CONTAINER H</t>
  </si>
  <si>
    <t>6807658</t>
  </si>
  <si>
    <t>3946</t>
  </si>
  <si>
    <t>HK0808032913</t>
  </si>
  <si>
    <t>808 HK EQUITY</t>
  </si>
  <si>
    <t>Prosperity REIT</t>
  </si>
  <si>
    <t>B0PVBN7</t>
  </si>
  <si>
    <t>3947</t>
  </si>
  <si>
    <t>HK0817039453</t>
  </si>
  <si>
    <t>817 HK EQUITY</t>
  </si>
  <si>
    <t>FRANSHION PROPERTIES</t>
  </si>
  <si>
    <t>B23TGR6</t>
  </si>
  <si>
    <t>3948</t>
  </si>
  <si>
    <t>3949</t>
  </si>
  <si>
    <t>HK0836012952</t>
  </si>
  <si>
    <t>836 HK EQUITY</t>
  </si>
  <si>
    <t>6711566</t>
  </si>
  <si>
    <t>3950</t>
  </si>
  <si>
    <t>HK0880043028</t>
  </si>
  <si>
    <t>880 HK EQUITY</t>
  </si>
  <si>
    <t>SJM Holdings Ltd</t>
  </si>
  <si>
    <t>B2NR3Y6</t>
  </si>
  <si>
    <t>3951</t>
  </si>
  <si>
    <t>HK0882007260</t>
  </si>
  <si>
    <t>882 HK EQUITY</t>
  </si>
  <si>
    <t>TIANJIN DEVELOPMENT</t>
  </si>
  <si>
    <t>6092357</t>
  </si>
  <si>
    <t>3952</t>
  </si>
  <si>
    <t>HK0883013259</t>
  </si>
  <si>
    <t>883 HK EQUITY</t>
  </si>
  <si>
    <t>CNOOC Ltd</t>
  </si>
  <si>
    <t>B00G0S5</t>
  </si>
  <si>
    <t>3953</t>
  </si>
  <si>
    <t>HK0941009539</t>
  </si>
  <si>
    <t>China Mobile Ltd</t>
  </si>
  <si>
    <t>6073556</t>
  </si>
  <si>
    <t>3954</t>
  </si>
  <si>
    <t>HK0992009065</t>
  </si>
  <si>
    <t>992 HK EQUITY</t>
  </si>
  <si>
    <t>Lenovo Group Ltd</t>
  </si>
  <si>
    <t>6218089</t>
  </si>
  <si>
    <t>3955</t>
  </si>
  <si>
    <t>HK1093012172</t>
  </si>
  <si>
    <t>1093 HK EQUITY</t>
  </si>
  <si>
    <t>CSPC Pharmaceutical</t>
  </si>
  <si>
    <t>6191997</t>
  </si>
  <si>
    <t>3956</t>
  </si>
  <si>
    <t>HK1097008929</t>
  </si>
  <si>
    <t>1097 HK EQUITY</t>
  </si>
  <si>
    <t>I-CABLE Communicatio</t>
  </si>
  <si>
    <t>6193937</t>
  </si>
  <si>
    <t>3957</t>
  </si>
  <si>
    <t>HK1111036765</t>
  </si>
  <si>
    <t>1111 HK EQUITY</t>
  </si>
  <si>
    <t>Chong Hing Bank Limi</t>
  </si>
  <si>
    <t>6525035</t>
  </si>
  <si>
    <t>3958</t>
  </si>
  <si>
    <t>HK1208013172</t>
  </si>
  <si>
    <t>1208 HK EQUITY</t>
  </si>
  <si>
    <t>MMG LTD</t>
  </si>
  <si>
    <t>6728793</t>
  </si>
  <si>
    <t>3959</t>
  </si>
  <si>
    <t>HK1828040670</t>
  </si>
  <si>
    <t>1828 HK EQUITY</t>
  </si>
  <si>
    <t>DAH CHONG HONG</t>
  </si>
  <si>
    <t>B284BK4</t>
  </si>
  <si>
    <t>3960</t>
  </si>
  <si>
    <t>HK1881037571</t>
  </si>
  <si>
    <t>1881 HK EQUITY</t>
  </si>
  <si>
    <t>Regal Real Estate In</t>
  </si>
  <si>
    <t>B1VMDH9</t>
  </si>
  <si>
    <t>3961</t>
  </si>
  <si>
    <t>HK1883037637</t>
  </si>
  <si>
    <t>1883 HK EQUITY</t>
  </si>
  <si>
    <t>CITIC Telecom Intern</t>
  </si>
  <si>
    <t>B1VKZ88</t>
  </si>
  <si>
    <t>3962</t>
  </si>
  <si>
    <t>HK2356013600</t>
  </si>
  <si>
    <t>2356 HK EQUITY</t>
  </si>
  <si>
    <t>DAH SING BANKING GRO</t>
  </si>
  <si>
    <t>B02SG92</t>
  </si>
  <si>
    <t>3963</t>
  </si>
  <si>
    <t>HK2380027329</t>
  </si>
  <si>
    <t>2380 HK EQUITY</t>
  </si>
  <si>
    <t>China Power Internat</t>
  </si>
  <si>
    <t>B02ZKQ8</t>
  </si>
  <si>
    <t>3964</t>
  </si>
  <si>
    <t>HK2388011192</t>
  </si>
  <si>
    <t>2388 HK EQUITY</t>
  </si>
  <si>
    <t>BOC Hong Kong Holdin</t>
  </si>
  <si>
    <t>6536112</t>
  </si>
  <si>
    <t>3965</t>
  </si>
  <si>
    <t>HK2778034606</t>
  </si>
  <si>
    <t>2778 HK EQUITY</t>
  </si>
  <si>
    <t>Champion REIT</t>
  </si>
  <si>
    <t>B14WZ47</t>
  </si>
  <si>
    <t>3966</t>
  </si>
  <si>
    <t>HK2800008867</t>
  </si>
  <si>
    <t>2800 HK EQUITY</t>
  </si>
  <si>
    <t>Tracker Fund of Hong</t>
  </si>
  <si>
    <t>6188557</t>
  </si>
  <si>
    <t>3967</t>
  </si>
  <si>
    <t>HK2801040828</t>
  </si>
  <si>
    <t>2801 HK EQUITY</t>
  </si>
  <si>
    <t>iShares Asia Trust -</t>
  </si>
  <si>
    <t>6423247</t>
  </si>
  <si>
    <t>3968</t>
  </si>
  <si>
    <t>HK2823028546</t>
  </si>
  <si>
    <t>2823 HK EQUITY</t>
  </si>
  <si>
    <t>iShares FTSE A50 Chi</t>
  </si>
  <si>
    <t>B046M96</t>
  </si>
  <si>
    <t>3969</t>
  </si>
  <si>
    <t>HK2827039002</t>
  </si>
  <si>
    <t>2827 HK EQUITY</t>
  </si>
  <si>
    <t>BOCI-Prudential - W.</t>
  </si>
  <si>
    <t>B23CV47</t>
  </si>
  <si>
    <t>3970</t>
  </si>
  <si>
    <t>HK2828013055</t>
  </si>
  <si>
    <t>2828 HK EQUITY</t>
  </si>
  <si>
    <t>Hang Seng Investment</t>
  </si>
  <si>
    <t>6724092</t>
  </si>
  <si>
    <t>3971</t>
  </si>
  <si>
    <t>HK2833027330</t>
  </si>
  <si>
    <t>2833 HK EQUITY</t>
  </si>
  <si>
    <t>HANG SENG INDEX ETF</t>
  </si>
  <si>
    <t>B02V6C4</t>
  </si>
  <si>
    <t>3972</t>
  </si>
  <si>
    <t>HK2836036130</t>
  </si>
  <si>
    <t>2836 HK EQUITY</t>
  </si>
  <si>
    <t>iShares Core S&amp;P BSE</t>
  </si>
  <si>
    <t>B1GDNZ5</t>
  </si>
  <si>
    <t>3973</t>
  </si>
  <si>
    <t>HK3377040226</t>
  </si>
  <si>
    <t>3377 HK EQUITY</t>
  </si>
  <si>
    <t>SINO-OCEAN LAND HOLD</t>
  </si>
  <si>
    <t>B24CVP7</t>
  </si>
  <si>
    <t>3974</t>
  </si>
  <si>
    <t>HK3808041546</t>
  </si>
  <si>
    <t>3808 HK EQUITY</t>
  </si>
  <si>
    <t>SINOTRUK HONG KONG L</t>
  </si>
  <si>
    <t>B296ZH4</t>
  </si>
  <si>
    <t>3975</t>
  </si>
  <si>
    <t>HKS150019CNY</t>
  </si>
  <si>
    <t>HKSTRIPDUMMY YINHUA</t>
  </si>
  <si>
    <t>3976</t>
  </si>
  <si>
    <t>HKSTRIPDUMMY</t>
  </si>
  <si>
    <t>YINSZSE CH EQUITY</t>
  </si>
  <si>
    <t>YINHUA SZSE 100 INDE</t>
  </si>
  <si>
    <t>3977</t>
  </si>
  <si>
    <t>HKZ900000005</t>
  </si>
  <si>
    <t>China Common Rich Re</t>
  </si>
  <si>
    <t>3978</t>
  </si>
  <si>
    <t>HU0000061726</t>
  </si>
  <si>
    <t>OTP HB EQUITY</t>
  </si>
  <si>
    <t>OTP Bank Nyrt</t>
  </si>
  <si>
    <t>7320154</t>
  </si>
  <si>
    <t>HUF</t>
  </si>
  <si>
    <t>HUN</t>
  </si>
  <si>
    <t>XBUD</t>
  </si>
  <si>
    <t>3979</t>
  </si>
  <si>
    <t>HU0000073507</t>
  </si>
  <si>
    <t>MTELEKOM HB EQUITY</t>
  </si>
  <si>
    <t>MAGYAR TELEKOM</t>
  </si>
  <si>
    <t>4577469</t>
  </si>
  <si>
    <t>3980</t>
  </si>
  <si>
    <t>HU0000123096</t>
  </si>
  <si>
    <t>RICHT HB EQUITY</t>
  </si>
  <si>
    <t>Richter Gedeon Nyrt</t>
  </si>
  <si>
    <t>BC9ZH86</t>
  </si>
  <si>
    <t>3981</t>
  </si>
  <si>
    <t>HU0000153937</t>
  </si>
  <si>
    <t>MOL HB EQUITY</t>
  </si>
  <si>
    <t>MOL Hungarian Oil &amp;</t>
  </si>
  <si>
    <t>BD5ZXH8</t>
  </si>
  <si>
    <t>3982</t>
  </si>
  <si>
    <t>ID1000052509</t>
  </si>
  <si>
    <t>RMBA IJ EQUITY</t>
  </si>
  <si>
    <t>BENTOLEL INTL INVEST</t>
  </si>
  <si>
    <t>6214184</t>
  </si>
  <si>
    <t>IDR</t>
  </si>
  <si>
    <t>IDN</t>
  </si>
  <si>
    <t>XIDX</t>
  </si>
  <si>
    <t>3983</t>
  </si>
  <si>
    <t>ID1000053705</t>
  </si>
  <si>
    <t>MEDC IJ EQUITY</t>
  </si>
  <si>
    <t>MEDCO ENERGI INTERNA</t>
  </si>
  <si>
    <t>B16DG90</t>
  </si>
  <si>
    <t>3984</t>
  </si>
  <si>
    <t>ID1000057003</t>
  </si>
  <si>
    <t>INDF IJ EQUITY</t>
  </si>
  <si>
    <t>Indofood Sukses Makm</t>
  </si>
  <si>
    <t>6283979</t>
  </si>
  <si>
    <t>3985</t>
  </si>
  <si>
    <t>ID1000058407</t>
  </si>
  <si>
    <t>UNTR IJ EQUITY</t>
  </si>
  <si>
    <t>UNITED TRACTORS TBK</t>
  </si>
  <si>
    <t>6230845</t>
  </si>
  <si>
    <t>3986</t>
  </si>
  <si>
    <t>ID1000060007</t>
  </si>
  <si>
    <t>MYOR IJ EQUITY</t>
  </si>
  <si>
    <t>MAYORA INDAH TBK PT</t>
  </si>
  <si>
    <t>6543877</t>
  </si>
  <si>
    <t>3987</t>
  </si>
  <si>
    <t>ID1000060403</t>
  </si>
  <si>
    <t>TKIM IJ EQUITY</t>
  </si>
  <si>
    <t>Pabrik Kertas Tjiwi</t>
  </si>
  <si>
    <t>6666677</t>
  </si>
  <si>
    <t>3988</t>
  </si>
  <si>
    <t>ID1000061302</t>
  </si>
  <si>
    <t>INTP IJ EQUITY</t>
  </si>
  <si>
    <t>Indocement Tunggal P</t>
  </si>
  <si>
    <t>6454861</t>
  </si>
  <si>
    <t>3989</t>
  </si>
  <si>
    <t>ID1000062201</t>
  </si>
  <si>
    <t>INKP IJ EQUITY</t>
  </si>
  <si>
    <t>Indah Kiat Pulp &amp; Pa</t>
  </si>
  <si>
    <t>6462422</t>
  </si>
  <si>
    <t>3990</t>
  </si>
  <si>
    <t>ID1000066004</t>
  </si>
  <si>
    <t>AALI IJ EQUITY</t>
  </si>
  <si>
    <t>ASTRA AGRO LESTARI T</t>
  </si>
  <si>
    <t>6092498</t>
  </si>
  <si>
    <t>3991</t>
  </si>
  <si>
    <t>ID1000068604</t>
  </si>
  <si>
    <t>GGRM IJ EQUITY</t>
  </si>
  <si>
    <t>Gudang Garam Tbk PT</t>
  </si>
  <si>
    <t>6366999</t>
  </si>
  <si>
    <t>3992</t>
  </si>
  <si>
    <t>ID1000068703</t>
  </si>
  <si>
    <t>BUMI IJ EQUITY</t>
  </si>
  <si>
    <t>BUMI RESOURCES TBK P</t>
  </si>
  <si>
    <t>6043485</t>
  </si>
  <si>
    <t>3993</t>
  </si>
  <si>
    <t>ID1000072309</t>
  </si>
  <si>
    <t>SMCB IJ EQUITY</t>
  </si>
  <si>
    <t>HOLCIM INDONESIA TBK</t>
  </si>
  <si>
    <t>6016614</t>
  </si>
  <si>
    <t>XJKT</t>
  </si>
  <si>
    <t>3994</t>
  </si>
  <si>
    <t>ID1000074008</t>
  </si>
  <si>
    <t>HMSP IJ EQUITY</t>
  </si>
  <si>
    <t>HM SAMPOERNA TBK PT</t>
  </si>
  <si>
    <t>6404242</t>
  </si>
  <si>
    <t>3995</t>
  </si>
  <si>
    <t>ID1000085707</t>
  </si>
  <si>
    <t>BRPT IJ EQUITY</t>
  </si>
  <si>
    <t>Barito Pacific Tbk P</t>
  </si>
  <si>
    <t>6070706</t>
  </si>
  <si>
    <t>3996</t>
  </si>
  <si>
    <t>ID1000088701</t>
  </si>
  <si>
    <t>ELTY IJ EQUITY</t>
  </si>
  <si>
    <t>BAKRIELAND DEVELOPME</t>
  </si>
  <si>
    <t>6307374</t>
  </si>
  <si>
    <t>3997</t>
  </si>
  <si>
    <t>ID1000091309</t>
  </si>
  <si>
    <t>APEX IJ EQUITY</t>
  </si>
  <si>
    <t>Apexindo Pratama Dut</t>
  </si>
  <si>
    <t>6528012</t>
  </si>
  <si>
    <t>3998</t>
  </si>
  <si>
    <t>ID1000092406</t>
  </si>
  <si>
    <t>SMRA IJ EQUITY</t>
  </si>
  <si>
    <t>Summarecon Agung Tbk</t>
  </si>
  <si>
    <t>6538527</t>
  </si>
  <si>
    <t>3999</t>
  </si>
  <si>
    <t>ID1000092703</t>
  </si>
  <si>
    <t>PNBN IJ EQUITY</t>
  </si>
  <si>
    <t>Bank Pan Indonesia T</t>
  </si>
  <si>
    <t>6545248</t>
  </si>
  <si>
    <t>4000</t>
  </si>
  <si>
    <t>ID1000094006</t>
  </si>
  <si>
    <t>PTBA IJ EQUITY</t>
  </si>
  <si>
    <t>Bukit Asam Tbk PT</t>
  </si>
  <si>
    <t>6565127</t>
  </si>
  <si>
    <t>4001</t>
  </si>
  <si>
    <t>ID1000094204</t>
  </si>
  <si>
    <t>BDMN IJ EQUITY</t>
  </si>
  <si>
    <t>Bank Danamon Indones</t>
  </si>
  <si>
    <t>6580034</t>
  </si>
  <si>
    <t>4002</t>
  </si>
  <si>
    <t>ID1000095003</t>
  </si>
  <si>
    <t>BMRI IJ EQUITY</t>
  </si>
  <si>
    <t>BANK MANDIRI (Right)</t>
  </si>
  <si>
    <t>6651048</t>
  </si>
  <si>
    <t>4003</t>
  </si>
  <si>
    <t>ID1000095607</t>
  </si>
  <si>
    <t>PNLF IJ EQUITY</t>
  </si>
  <si>
    <t>PANIN Finacial Tbk P</t>
  </si>
  <si>
    <t>6671422</t>
  </si>
  <si>
    <t>4004</t>
  </si>
  <si>
    <t>ID1000095706</t>
  </si>
  <si>
    <t>UNVR IJ EQUITY</t>
  </si>
  <si>
    <t>Unilever Indonesia T</t>
  </si>
  <si>
    <t>6687184</t>
  </si>
  <si>
    <t>4005</t>
  </si>
  <si>
    <t>ID1000096605</t>
  </si>
  <si>
    <t>BBNI IJ EQUITY</t>
  </si>
  <si>
    <t>Bank Negara Indonesi</t>
  </si>
  <si>
    <t>6727121</t>
  </si>
  <si>
    <t>4006</t>
  </si>
  <si>
    <t>ID1000097405</t>
  </si>
  <si>
    <t>ISAT IJ EQUITY</t>
  </si>
  <si>
    <t>INDOSAT TBK PT</t>
  </si>
  <si>
    <t>B00FYK2</t>
  </si>
  <si>
    <t>4007</t>
  </si>
  <si>
    <t>ID1000098304</t>
  </si>
  <si>
    <t>ENRG IJ EQUITY</t>
  </si>
  <si>
    <t>ENERGI MEGA PERSADA</t>
  </si>
  <si>
    <t>B01BKT0</t>
  </si>
  <si>
    <t>4008</t>
  </si>
  <si>
    <t>ID1000099302</t>
  </si>
  <si>
    <t>BNII IJ EQUITY</t>
  </si>
  <si>
    <t>BANK INTERNATIONAL I</t>
  </si>
  <si>
    <t>6528799</t>
  </si>
  <si>
    <t>4009</t>
  </si>
  <si>
    <t>ID1000099500</t>
  </si>
  <si>
    <t>RALS IJ EQUITY</t>
  </si>
  <si>
    <t>RAMAYANA LESTARI SEN</t>
  </si>
  <si>
    <t>B03CPL8</t>
  </si>
  <si>
    <t>4010</t>
  </si>
  <si>
    <t>ID1000099708</t>
  </si>
  <si>
    <t>UNSP IJ EQUITY</t>
  </si>
  <si>
    <t>Bakrie Sumatera Plan</t>
  </si>
  <si>
    <t>B03N5Z5</t>
  </si>
  <si>
    <t>4011</t>
  </si>
  <si>
    <t>ID1000099807</t>
  </si>
  <si>
    <t>MAPI IJ EQUITY</t>
  </si>
  <si>
    <t>MITRA ADIPERKASA TBK</t>
  </si>
  <si>
    <t>B03VZ37</t>
  </si>
  <si>
    <t>4012</t>
  </si>
  <si>
    <t>ID1000099906</t>
  </si>
  <si>
    <t>BLTA IJ EQUITY</t>
  </si>
  <si>
    <t>BERLIAN LAJU TANKER</t>
  </si>
  <si>
    <t>B03TB33</t>
  </si>
  <si>
    <t>4013</t>
  </si>
  <si>
    <t>ID1000101900</t>
  </si>
  <si>
    <t>CTRS IJ EQUITY</t>
  </si>
  <si>
    <t>CIPUTRA SURYA TBK PT</t>
  </si>
  <si>
    <t>B0DX340</t>
  </si>
  <si>
    <t>4014</t>
  </si>
  <si>
    <t>ID1000102502</t>
  </si>
  <si>
    <t>EXCL IJ EQUITY</t>
  </si>
  <si>
    <t>XL Axiata Tbk PT</t>
  </si>
  <si>
    <t>B0LD0W9</t>
  </si>
  <si>
    <t>4015</t>
  </si>
  <si>
    <t>ID1000104508</t>
  </si>
  <si>
    <t>TSPC IJ EQUITY</t>
  </si>
  <si>
    <t>TEMPO SCAN PACIFIC T</t>
  </si>
  <si>
    <t>B1F1R58</t>
  </si>
  <si>
    <t>4016</t>
  </si>
  <si>
    <t>ID1000104706</t>
  </si>
  <si>
    <t>TRUB IJ EQUITY</t>
  </si>
  <si>
    <t>TRUBA ALAM ENG</t>
  </si>
  <si>
    <t>4017</t>
  </si>
  <si>
    <t>ID1000105604</t>
  </si>
  <si>
    <t>BMTR IJ EQUITY</t>
  </si>
  <si>
    <t>GLOBAL MEDIACOM TBK</t>
  </si>
  <si>
    <t>B1W5678</t>
  </si>
  <si>
    <t>4018</t>
  </si>
  <si>
    <t>ID1000105703</t>
  </si>
  <si>
    <t>BISI IJ EQUITY</t>
  </si>
  <si>
    <t>BISI INTERNATIONAL P</t>
  </si>
  <si>
    <t>B1YBXX9</t>
  </si>
  <si>
    <t>4019</t>
  </si>
  <si>
    <t>ID1000106107</t>
  </si>
  <si>
    <t>SGRO IJ EQUITY</t>
  </si>
  <si>
    <t>Sampoerna Agro Tbk</t>
  </si>
  <si>
    <t>B1XNOL3</t>
  </si>
  <si>
    <t>4020</t>
  </si>
  <si>
    <t>ID1000106206</t>
  </si>
  <si>
    <t>MNCN IJ EQUITY</t>
  </si>
  <si>
    <t>Media Nusantara Citr</t>
  </si>
  <si>
    <t>B1Z5HY9</t>
  </si>
  <si>
    <t>4021</t>
  </si>
  <si>
    <t>ID1000106602</t>
  </si>
  <si>
    <t>ANTM IJ EQUITY</t>
  </si>
  <si>
    <t>ANEKA TAMBANG TBK PT</t>
  </si>
  <si>
    <t>6053859</t>
  </si>
  <si>
    <t>4022</t>
  </si>
  <si>
    <t>ID1000106701</t>
  </si>
  <si>
    <t>AKRA IJ EQUITY</t>
  </si>
  <si>
    <t>AKR CORPORINDO TBK P</t>
  </si>
  <si>
    <t>6048156</t>
  </si>
  <si>
    <t>4023</t>
  </si>
  <si>
    <t>ID1000106800</t>
  </si>
  <si>
    <t>SMGR IJ EQUITY</t>
  </si>
  <si>
    <t>Semen Indonesia Pers</t>
  </si>
  <si>
    <t>6795236</t>
  </si>
  <si>
    <t>4024</t>
  </si>
  <si>
    <t>ID1000106909</t>
  </si>
  <si>
    <t>SOBI IJ EQUITY</t>
  </si>
  <si>
    <t>SORINI CORPORATION P</t>
  </si>
  <si>
    <t>6822952</t>
  </si>
  <si>
    <t>4025</t>
  </si>
  <si>
    <t>ID1000107600</t>
  </si>
  <si>
    <t>WIKA IJ EQUITY</t>
  </si>
  <si>
    <t>Wijaya Karya Persero</t>
  </si>
  <si>
    <t>B28V4M8</t>
  </si>
  <si>
    <t>4026</t>
  </si>
  <si>
    <t>ID1000107907</t>
  </si>
  <si>
    <t>CTRP IJ EQUITY</t>
  </si>
  <si>
    <t>CIPUTRA PROPERTY TBK</t>
  </si>
  <si>
    <t>B28Z9N6</t>
  </si>
  <si>
    <t>4027</t>
  </si>
  <si>
    <t>ID1000108103</t>
  </si>
  <si>
    <t>JSMR IJ EQUITY</t>
  </si>
  <si>
    <t>JASA MARGA (PERSERO)</t>
  </si>
  <si>
    <t>B28T1S7</t>
  </si>
  <si>
    <t>4028</t>
  </si>
  <si>
    <t>ID1000108400</t>
  </si>
  <si>
    <t>ASRI IJ EQUITY</t>
  </si>
  <si>
    <t>ALAM SUTERA REALTY T</t>
  </si>
  <si>
    <t>B29Y9F4</t>
  </si>
  <si>
    <t>4029</t>
  </si>
  <si>
    <t>ID1000108509</t>
  </si>
  <si>
    <t>ITMG IJ EQUITY</t>
  </si>
  <si>
    <t>Indo Tambangraya Meg</t>
  </si>
  <si>
    <t>B29SK75</t>
  </si>
  <si>
    <t>4030</t>
  </si>
  <si>
    <t>ID1000108905</t>
  </si>
  <si>
    <t>LPKR IJ EQUITY</t>
  </si>
  <si>
    <t>Lippo Karawaci Tbk P</t>
  </si>
  <si>
    <t>B19HDX2</t>
  </si>
  <si>
    <t>4031</t>
  </si>
  <si>
    <t>ID1000109309</t>
  </si>
  <si>
    <t>INCO IJ EQUITY</t>
  </si>
  <si>
    <t>INTERNATIONAL NICKEL</t>
  </si>
  <si>
    <t>B0217K9</t>
  </si>
  <si>
    <t>4032</t>
  </si>
  <si>
    <t>ID1000109507</t>
  </si>
  <si>
    <t>BBCA IJ EQUITY</t>
  </si>
  <si>
    <t>Bank Central Asia Tb</t>
  </si>
  <si>
    <t>B01C1P6</t>
  </si>
  <si>
    <t>4033</t>
  </si>
  <si>
    <t>ID1000110000</t>
  </si>
  <si>
    <t>BNBR IJ EQUITY</t>
  </si>
  <si>
    <t>BAKRIE &amp; BROTHERS PT</t>
  </si>
  <si>
    <t>B06JVX0</t>
  </si>
  <si>
    <t>4034</t>
  </si>
  <si>
    <t>ID1000110802</t>
  </si>
  <si>
    <t>BSDE IJ EQUITY</t>
  </si>
  <si>
    <t>Bumi Serpong Damai T</t>
  </si>
  <si>
    <t>B2RJPM0</t>
  </si>
  <si>
    <t>4035</t>
  </si>
  <si>
    <t>ID1000110901</t>
  </si>
  <si>
    <t>INDY IJ EQUITY</t>
  </si>
  <si>
    <t>INDIKA ENERGY TBK PT</t>
  </si>
  <si>
    <t>B2RHG43</t>
  </si>
  <si>
    <t>4036</t>
  </si>
  <si>
    <t>ID1000111305</t>
  </si>
  <si>
    <t>ADRO IJ EQUITY</t>
  </si>
  <si>
    <t>Adaro Energy Tbk PT</t>
  </si>
  <si>
    <t>B3BQFC4</t>
  </si>
  <si>
    <t>4037</t>
  </si>
  <si>
    <t>ID1000111602</t>
  </si>
  <si>
    <t>PGAS IJ EQUITY</t>
  </si>
  <si>
    <t>Perusahaan Gas Negar</t>
  </si>
  <si>
    <t>6719764</t>
  </si>
  <si>
    <t>4038</t>
  </si>
  <si>
    <t>ID1000111701</t>
  </si>
  <si>
    <t>BYAN IJ EQUITY</t>
  </si>
  <si>
    <t>BAYAN RESOURCES GROU</t>
  </si>
  <si>
    <t>4039</t>
  </si>
  <si>
    <t>ID1000111800</t>
  </si>
  <si>
    <t>TINS IJ EQUITY</t>
  </si>
  <si>
    <t>TIMAH TBK PT(NEW)</t>
  </si>
  <si>
    <t>6875730</t>
  </si>
  <si>
    <t>4040</t>
  </si>
  <si>
    <t>ID1000113301</t>
  </si>
  <si>
    <t>LPPF IJ EQUITY</t>
  </si>
  <si>
    <t>Matahari Department</t>
  </si>
  <si>
    <t>6665878</t>
  </si>
  <si>
    <t>4041</t>
  </si>
  <si>
    <t>ID1000113707</t>
  </si>
  <si>
    <t>BBTN IJ EQUITY</t>
  </si>
  <si>
    <t>Bank Tabungan Negara</t>
  </si>
  <si>
    <t>B548673</t>
  </si>
  <si>
    <t>4042</t>
  </si>
  <si>
    <t>ID1000114002</t>
  </si>
  <si>
    <t>PTPP IJ EQUITY</t>
  </si>
  <si>
    <t>PEMBANGUNAN PERUMAHA</t>
  </si>
  <si>
    <t>B6277R6</t>
  </si>
  <si>
    <t>4043</t>
  </si>
  <si>
    <t>ID1000115306</t>
  </si>
  <si>
    <t>CTRA IJ EQUITY</t>
  </si>
  <si>
    <t>Ciputra Dvelopment T</t>
  </si>
  <si>
    <t>6291767</t>
  </si>
  <si>
    <t>4044</t>
  </si>
  <si>
    <t>ID1000116601</t>
  </si>
  <si>
    <t>HRUM IJ EQUITY</t>
  </si>
  <si>
    <t>HARUM ENERGY TBK PT</t>
  </si>
  <si>
    <t>B4KDQG4</t>
  </si>
  <si>
    <t>4045</t>
  </si>
  <si>
    <t>ID1000116700</t>
  </si>
  <si>
    <t>ICBP IJ EQUITY</t>
  </si>
  <si>
    <t>Indofood CBP Sukses</t>
  </si>
  <si>
    <t>B4LD3M8</t>
  </si>
  <si>
    <t>4046</t>
  </si>
  <si>
    <t>ID1000116908</t>
  </si>
  <si>
    <t>TBIG IJ EQUITY</t>
  </si>
  <si>
    <t>Tower Bersama Infras</t>
  </si>
  <si>
    <t>B4MW045</t>
  </si>
  <si>
    <t>4047</t>
  </si>
  <si>
    <t>ID1000117401</t>
  </si>
  <si>
    <t>BORN IJ EQUITY</t>
  </si>
  <si>
    <t>Borneo Lumbung Energ</t>
  </si>
  <si>
    <t>B3LBTT4</t>
  </si>
  <si>
    <t>4048</t>
  </si>
  <si>
    <t>ID1000117708</t>
  </si>
  <si>
    <t>CPIN IJ EQUITY</t>
  </si>
  <si>
    <t>Charoen Pokphand Ind</t>
  </si>
  <si>
    <t>6315344</t>
  </si>
  <si>
    <t>4049</t>
  </si>
  <si>
    <t>ID1000118201</t>
  </si>
  <si>
    <t>BBRI IJ EQUITY</t>
  </si>
  <si>
    <t>Bank Rakyat Indonesi</t>
  </si>
  <si>
    <t>6709099</t>
  </si>
  <si>
    <t>4050</t>
  </si>
  <si>
    <t>ID1000118409</t>
  </si>
  <si>
    <t>LSIP IJ EQUITY</t>
  </si>
  <si>
    <t>PERUSAHAAN PERKEBUNA</t>
  </si>
  <si>
    <t>6535670</t>
  </si>
  <si>
    <t>4051</t>
  </si>
  <si>
    <t>ID1000119902</t>
  </si>
  <si>
    <t>SSIA IJ EQUITY</t>
  </si>
  <si>
    <t>SURYA SEMESTA INTERN</t>
  </si>
  <si>
    <t>B4N6ZM9</t>
  </si>
  <si>
    <t>4052</t>
  </si>
  <si>
    <t>ID1000122500</t>
  </si>
  <si>
    <t>PWON IJ EQUITY</t>
  </si>
  <si>
    <t>Pakuwon Jati Tbk PT</t>
  </si>
  <si>
    <t>B4KWQ72</t>
  </si>
  <si>
    <t>4053</t>
  </si>
  <si>
    <t>ID1000122708</t>
  </si>
  <si>
    <t>HERO IJ EQUITY</t>
  </si>
  <si>
    <t>HERO SUPERMARKET TBK</t>
  </si>
  <si>
    <t>B78C5T0</t>
  </si>
  <si>
    <t>4054</t>
  </si>
  <si>
    <t>ID1000122807</t>
  </si>
  <si>
    <t>ASII IJ EQUITY</t>
  </si>
  <si>
    <t>Astra International</t>
  </si>
  <si>
    <t>B800MQ5</t>
  </si>
  <si>
    <t>4055</t>
  </si>
  <si>
    <t>ID1000123003</t>
  </si>
  <si>
    <t>IMAS IJ EQUITY</t>
  </si>
  <si>
    <t>INDOMOBIL SUKSES INT</t>
  </si>
  <si>
    <t>B8981L8</t>
  </si>
  <si>
    <t>4056</t>
  </si>
  <si>
    <t>ID1000123607</t>
  </si>
  <si>
    <t>MSKY IJ EQUITY</t>
  </si>
  <si>
    <t>MNC SKY VISION TBK P</t>
  </si>
  <si>
    <t>B737SX5</t>
  </si>
  <si>
    <t>4057</t>
  </si>
  <si>
    <t>ID1000125107</t>
  </si>
  <si>
    <t>KLBF IJ EQUITY</t>
  </si>
  <si>
    <t>Kalbe Farma Tbk PT</t>
  </si>
  <si>
    <t>B7311V6</t>
  </si>
  <si>
    <t>4058</t>
  </si>
  <si>
    <t>ID1000125305</t>
  </si>
  <si>
    <t>SCMA IJ EQUITY</t>
  </si>
  <si>
    <t>Surya Citra Media Tb</t>
  </si>
  <si>
    <t>B8HWJY1</t>
  </si>
  <si>
    <t>4059</t>
  </si>
  <si>
    <t>ID1000125503</t>
  </si>
  <si>
    <t>ACES IJ EQUITY</t>
  </si>
  <si>
    <t>Ace Hardware Indones</t>
  </si>
  <si>
    <t>B7JW351</t>
  </si>
  <si>
    <t>4060</t>
  </si>
  <si>
    <t>ID1000128705</t>
  </si>
  <si>
    <t>AMRT IJ EQUITY</t>
  </si>
  <si>
    <t>SUMBER ALFARIA TRIJA</t>
  </si>
  <si>
    <t>BCDBLJ9</t>
  </si>
  <si>
    <t>4061</t>
  </si>
  <si>
    <t>ID1000129000</t>
  </si>
  <si>
    <t>TLKM IJ EQUITY</t>
  </si>
  <si>
    <t>Telekomunikasi Indon</t>
  </si>
  <si>
    <t>BD4T6W7</t>
  </si>
  <si>
    <t>4062</t>
  </si>
  <si>
    <t>ID1000129208</t>
  </si>
  <si>
    <t>SILO IJ EQUITY</t>
  </si>
  <si>
    <t>SILOAM INTERNATIONAL</t>
  </si>
  <si>
    <t>4063</t>
  </si>
  <si>
    <t>ID1000131808</t>
  </si>
  <si>
    <t>LINK IJ EQUITY</t>
  </si>
  <si>
    <t>Link Net Tbk PT</t>
  </si>
  <si>
    <t>4064</t>
  </si>
  <si>
    <t>ID1000137201</t>
  </si>
  <si>
    <t>POWR IJ EQUITY</t>
  </si>
  <si>
    <t>CIKARANG LISTRINDO T</t>
  </si>
  <si>
    <t>BDHBG75</t>
  </si>
  <si>
    <t>4065</t>
  </si>
  <si>
    <t>ID3000025105</t>
  </si>
  <si>
    <t>BLTA/R2 IJ EQUITY</t>
  </si>
  <si>
    <t>PT BERLIAN LAJU TANK</t>
  </si>
  <si>
    <t>4066</t>
  </si>
  <si>
    <t>IDN000053501</t>
  </si>
  <si>
    <t>R/LQ45X IJ EQUITY</t>
  </si>
  <si>
    <t>INDO PREMIER-ETF LQ-</t>
  </si>
  <si>
    <t>B2PWLK1</t>
  </si>
  <si>
    <t>4067</t>
  </si>
  <si>
    <t>IE0000197834</t>
  </si>
  <si>
    <t>ALBK LN EQUITY</t>
  </si>
  <si>
    <t>ALLIED IRISH BANKS E</t>
  </si>
  <si>
    <t>4068</t>
  </si>
  <si>
    <t>IE0000669501</t>
  </si>
  <si>
    <t>GLB ID EQUITY</t>
  </si>
  <si>
    <t>GLANBIA PLC</t>
  </si>
  <si>
    <t>0066950</t>
  </si>
  <si>
    <t>IRL</t>
  </si>
  <si>
    <t>4069</t>
  </si>
  <si>
    <t>IE0001827041</t>
  </si>
  <si>
    <t>CRH ID EQUITY</t>
  </si>
  <si>
    <t>CRH PLC</t>
  </si>
  <si>
    <t>0182704</t>
  </si>
  <si>
    <t>4070</t>
  </si>
  <si>
    <t>IE0002424939</t>
  </si>
  <si>
    <t>DCC LN EQUITY</t>
  </si>
  <si>
    <t>DCC PLC</t>
  </si>
  <si>
    <t>0242493</t>
  </si>
  <si>
    <t>4071</t>
  </si>
  <si>
    <t>IE0003763251</t>
  </si>
  <si>
    <t>GSUSLQI ID EQUITY</t>
  </si>
  <si>
    <t>GOLDMAN SACHS USD LI</t>
  </si>
  <si>
    <t>4072</t>
  </si>
  <si>
    <t>IE0004678656</t>
  </si>
  <si>
    <t>IPM LN EQUITY</t>
  </si>
  <si>
    <t>IRISH LIFE &amp; PERMANE</t>
  </si>
  <si>
    <t>4073</t>
  </si>
  <si>
    <t>IE0004906560</t>
  </si>
  <si>
    <t>KYG ID EQUITY</t>
  </si>
  <si>
    <t>Kerry Group PLC</t>
  </si>
  <si>
    <t>4519579</t>
  </si>
  <si>
    <t>4074</t>
  </si>
  <si>
    <t>IE0004927939</t>
  </si>
  <si>
    <t>KSP ID EQUITY</t>
  </si>
  <si>
    <t>Kingspan Group PLC</t>
  </si>
  <si>
    <t>0492793</t>
  </si>
  <si>
    <t>4075</t>
  </si>
  <si>
    <t>IE0005042456</t>
  </si>
  <si>
    <t>ISF LN EQUITY</t>
  </si>
  <si>
    <t>iShares plc - iShare</t>
  </si>
  <si>
    <t>0504245</t>
  </si>
  <si>
    <t>4076</t>
  </si>
  <si>
    <t>IE0030606259</t>
  </si>
  <si>
    <t>BKIR LN EQUITY</t>
  </si>
  <si>
    <t>Bank of Ireland</t>
  </si>
  <si>
    <t>3060625</t>
  </si>
  <si>
    <t>4077</t>
  </si>
  <si>
    <t>IE0032523478</t>
  </si>
  <si>
    <t>IBCX LN EQUITY</t>
  </si>
  <si>
    <t>iSHARES iBOXX EUR LI</t>
  </si>
  <si>
    <t>B01S927</t>
  </si>
  <si>
    <t>4078</t>
  </si>
  <si>
    <t>IE0032895942</t>
  </si>
  <si>
    <t>LQDE LN EQUITY</t>
  </si>
  <si>
    <t>iShares USD Corp Bon</t>
  </si>
  <si>
    <t>3289594</t>
  </si>
  <si>
    <t>4079</t>
  </si>
  <si>
    <t>IE00B00FV011</t>
  </si>
  <si>
    <t>SLXX LN EQUITY</t>
  </si>
  <si>
    <t>iShares Core GBP Cor</t>
  </si>
  <si>
    <t>B00FV01</t>
  </si>
  <si>
    <t>4080</t>
  </si>
  <si>
    <t>IE00B02KXH56</t>
  </si>
  <si>
    <t>IJPU LN EQUITY</t>
  </si>
  <si>
    <t>ISHARES MSCI JAPAN U</t>
  </si>
  <si>
    <t>B6W3RN0</t>
  </si>
  <si>
    <t>4081</t>
  </si>
  <si>
    <t>IE00B0M62Q58</t>
  </si>
  <si>
    <t>IDWR LN EQUITY</t>
  </si>
  <si>
    <t>iShares MSCI World U</t>
  </si>
  <si>
    <t>B1CDGF0</t>
  </si>
  <si>
    <t>4082</t>
  </si>
  <si>
    <t>IE00B0M62S72</t>
  </si>
  <si>
    <t>IDVY LN EQUITY</t>
  </si>
  <si>
    <t>ISHARES EURO DIVIDEN</t>
  </si>
  <si>
    <t>B0M62S7</t>
  </si>
  <si>
    <t>4083</t>
  </si>
  <si>
    <t>IE00B0M63060</t>
  </si>
  <si>
    <t>IUKD LN EQUITY</t>
  </si>
  <si>
    <t>ISHARES UK DIVIDEND</t>
  </si>
  <si>
    <t>B0M6306</t>
  </si>
  <si>
    <t>4084</t>
  </si>
  <si>
    <t>IE00B0M63177</t>
  </si>
  <si>
    <t>IEEM LN EQUITY</t>
  </si>
  <si>
    <t>ISHARES MSCI EMERGIN</t>
  </si>
  <si>
    <t>B0M6317</t>
  </si>
  <si>
    <t>4085</t>
  </si>
  <si>
    <t>IE00B0M63391</t>
  </si>
  <si>
    <t>IDKO LN EQUITY</t>
  </si>
  <si>
    <t>iShares MSCI Korea U</t>
  </si>
  <si>
    <t>4086</t>
  </si>
  <si>
    <t>IE00B0M63516</t>
  </si>
  <si>
    <t>IBZL LN EQUITY</t>
  </si>
  <si>
    <t xml:space="preserve"> ISHARES MSCI BRAZIL</t>
  </si>
  <si>
    <t>4087</t>
  </si>
  <si>
    <t>IE00B0M63623</t>
  </si>
  <si>
    <t>IDTW LN EQUITY</t>
  </si>
  <si>
    <t>iShares MSCI Taiwan</t>
  </si>
  <si>
    <t>4088</t>
  </si>
  <si>
    <t>IE00B0M63730</t>
  </si>
  <si>
    <t>IDFF LN EQUITY</t>
  </si>
  <si>
    <t>iShares MSCI AC Far</t>
  </si>
  <si>
    <t>4089</t>
  </si>
  <si>
    <t>IE00B0ZDPG49</t>
  </si>
  <si>
    <t>SWCPMFU ID EQUITY</t>
  </si>
  <si>
    <t>SWISS CAPITAL PRO MO</t>
  </si>
  <si>
    <t>4090</t>
  </si>
  <si>
    <t>IE00B14X4M10</t>
  </si>
  <si>
    <t>INAA SW EQUITY</t>
  </si>
  <si>
    <t>iShares MSCI North A</t>
  </si>
  <si>
    <t>B1FL7W5</t>
  </si>
  <si>
    <t>4091</t>
  </si>
  <si>
    <t>IE00B14X4S71</t>
  </si>
  <si>
    <t>IDBT LN EQUITY</t>
  </si>
  <si>
    <t>iShares USD Treasury</t>
  </si>
  <si>
    <t>4092</t>
  </si>
  <si>
    <t>IE00B14X4T88</t>
  </si>
  <si>
    <t>IDAP LN EQUITY</t>
  </si>
  <si>
    <t>iShares Asia Pacific</t>
  </si>
  <si>
    <t>4093</t>
  </si>
  <si>
    <t>IE00B1FZS574</t>
  </si>
  <si>
    <t>IDTK LN EQUITY</t>
  </si>
  <si>
    <t>ISHARES MSCI TURKEY</t>
  </si>
  <si>
    <t>B1GJF02</t>
  </si>
  <si>
    <t>4094</t>
  </si>
  <si>
    <t>IE00B1FZS681</t>
  </si>
  <si>
    <t>IBGX IM EQUITY</t>
  </si>
  <si>
    <t>iShares EUR Govt Bon</t>
  </si>
  <si>
    <t>B1KR0H4</t>
  </si>
  <si>
    <t>ITA</t>
  </si>
  <si>
    <t>4095</t>
  </si>
  <si>
    <t>IEGX LN EQUITY</t>
  </si>
  <si>
    <t>B1GJFD5</t>
  </si>
  <si>
    <t>4096</t>
  </si>
  <si>
    <t>IE00B1FZS798</t>
  </si>
  <si>
    <t>IDTM LN EQUITY</t>
  </si>
  <si>
    <t>ISHARES BG $ TREASUR</t>
  </si>
  <si>
    <t>B1GJF35</t>
  </si>
  <si>
    <t>4097</t>
  </si>
  <si>
    <t>IE00B1FZS913</t>
  </si>
  <si>
    <t>IBCL GR EQUITY</t>
  </si>
  <si>
    <t>BYMJHQ7</t>
  </si>
  <si>
    <t>4098</t>
  </si>
  <si>
    <t>IBCL GY EQUITY</t>
  </si>
  <si>
    <t>4099</t>
  </si>
  <si>
    <t>IEGL LN EQUITY</t>
  </si>
  <si>
    <t>B1GJFF7</t>
  </si>
  <si>
    <t>4100</t>
  </si>
  <si>
    <t>IE00B1FZSB30</t>
  </si>
  <si>
    <t>IGLT LN EQUITY</t>
  </si>
  <si>
    <t>iShares Core UK Gilt</t>
  </si>
  <si>
    <t>B1G52Y3</t>
  </si>
  <si>
    <t>4101</t>
  </si>
  <si>
    <t>IE00B1FZSC47</t>
  </si>
  <si>
    <t>IDTP LN EQUITY</t>
  </si>
  <si>
    <t>iShares USD TIPS UCI</t>
  </si>
  <si>
    <t>B1GJFH9</t>
  </si>
  <si>
    <t>4102</t>
  </si>
  <si>
    <t>IE00B1RR8406</t>
  </si>
  <si>
    <t>SKG ID EQUITY</t>
  </si>
  <si>
    <t>Smurfit Kappa Group</t>
  </si>
  <si>
    <t>B1RR840</t>
  </si>
  <si>
    <t>4103</t>
  </si>
  <si>
    <t>SKG LN EQUITY</t>
  </si>
  <si>
    <t>4104</t>
  </si>
  <si>
    <t>IE00B1W57M07</t>
  </si>
  <si>
    <t>BRIC LN EQUITY</t>
  </si>
  <si>
    <t>ISHARES FTSE BRIC 50</t>
  </si>
  <si>
    <t>B1W5MJ2</t>
  </si>
  <si>
    <t>4105</t>
  </si>
  <si>
    <t>DBRC LN EQUITY</t>
  </si>
  <si>
    <t>iShares BRIC 50 UCIT</t>
  </si>
  <si>
    <t>B1W5NN3</t>
  </si>
  <si>
    <t>4106</t>
  </si>
  <si>
    <t>IE00B1XNHC34</t>
  </si>
  <si>
    <t>INRG LN EQUITY</t>
  </si>
  <si>
    <t>iShares Global Clean</t>
  </si>
  <si>
    <t>B1Y9MZ8</t>
  </si>
  <si>
    <t>4107</t>
  </si>
  <si>
    <t>IE00B1YZSC51</t>
  </si>
  <si>
    <t>IMEU NA EQUITY</t>
  </si>
  <si>
    <t>iShares Core MSCI Eu</t>
  </si>
  <si>
    <t>B2422T8</t>
  </si>
  <si>
    <t>4108</t>
  </si>
  <si>
    <t>IE00B27YCK28</t>
  </si>
  <si>
    <t>LTAM LN EQUITY</t>
  </si>
  <si>
    <t>ISHARES MSCI LATIN A</t>
  </si>
  <si>
    <t>B27YCK2</t>
  </si>
  <si>
    <t>4109</t>
  </si>
  <si>
    <t>LTAM SW EQUITY</t>
  </si>
  <si>
    <t>iShares MSCI EM Lati</t>
  </si>
  <si>
    <t>B2QBZ05</t>
  </si>
  <si>
    <t>4110</t>
  </si>
  <si>
    <t>IE00B2NPKV68</t>
  </si>
  <si>
    <t>IEMB LN EQUITY</t>
  </si>
  <si>
    <t>iShares J.P. Morgan</t>
  </si>
  <si>
    <t>B2NXVM8</t>
  </si>
  <si>
    <t>4111</t>
  </si>
  <si>
    <t>IE00B2NPL135</t>
  </si>
  <si>
    <t>IEMI LN EQUITY</t>
  </si>
  <si>
    <t>ISHARES S&amp;P EMER MRK</t>
  </si>
  <si>
    <t>B2NPL13</t>
  </si>
  <si>
    <t>4112</t>
  </si>
  <si>
    <t>IE00B2QWDY88</t>
  </si>
  <si>
    <t>IDJP LN EQUITY</t>
  </si>
  <si>
    <t>iShares MSCI Japan S</t>
  </si>
  <si>
    <t>4113</t>
  </si>
  <si>
    <t>IE00B3B8Q275</t>
  </si>
  <si>
    <t>ICOV LN EQUITY</t>
  </si>
  <si>
    <t>iShares EUR Covered</t>
  </si>
  <si>
    <t>B3B8QG1</t>
  </si>
  <si>
    <t>4114</t>
  </si>
  <si>
    <t>IE00B3DKXQ41</t>
  </si>
  <si>
    <t>EUN4 GR EQUITY</t>
  </si>
  <si>
    <t>iShares EUR Aggregat</t>
  </si>
  <si>
    <t>BSKRJR6</t>
  </si>
  <si>
    <t>4115</t>
  </si>
  <si>
    <t>EUN4 GY EQUITY</t>
  </si>
  <si>
    <t>4116</t>
  </si>
  <si>
    <t>IEAG LN EQUITY</t>
  </si>
  <si>
    <t>B3DKXQ4</t>
  </si>
  <si>
    <t>4117</t>
  </si>
  <si>
    <t>IE00B3F81409</t>
  </si>
  <si>
    <t>AGGG LN EQUITY</t>
  </si>
  <si>
    <t>iShares Core Global</t>
  </si>
  <si>
    <t>B3F8140</t>
  </si>
  <si>
    <t>4118</t>
  </si>
  <si>
    <t>IE00B3F81K65</t>
  </si>
  <si>
    <t>IGLO LN EQUITY</t>
  </si>
  <si>
    <t>iShares Global Govt</t>
  </si>
  <si>
    <t>B3F81K6</t>
  </si>
  <si>
    <t>4119</t>
  </si>
  <si>
    <t>IE00B3F81R35</t>
  </si>
  <si>
    <t>EUN5 GR EQUITY</t>
  </si>
  <si>
    <t>ISHARES BG EURO CORP</t>
  </si>
  <si>
    <t>BPBC2M5</t>
  </si>
  <si>
    <t>4120</t>
  </si>
  <si>
    <t>IEAC LN EQUITY</t>
  </si>
  <si>
    <t>iShares Core EUR Cor</t>
  </si>
  <si>
    <t>B3F81R3</t>
  </si>
  <si>
    <t>4121</t>
  </si>
  <si>
    <t>IE00B3ZW0K18</t>
  </si>
  <si>
    <t>IUSE LN EQUITY</t>
  </si>
  <si>
    <t>iShares V plc - iSha</t>
  </si>
  <si>
    <t>B3ZW0K1</t>
  </si>
  <si>
    <t>4122</t>
  </si>
  <si>
    <t>IE00B428Z604</t>
  </si>
  <si>
    <t>IESP LN EQUITY</t>
  </si>
  <si>
    <t>iShares Spain Govt B</t>
  </si>
  <si>
    <t>B428Z60</t>
  </si>
  <si>
    <t>4123</t>
  </si>
  <si>
    <t>IS0P GR EQUITY</t>
  </si>
  <si>
    <t>BVFZJH6</t>
  </si>
  <si>
    <t>4124</t>
  </si>
  <si>
    <t>IS0P GY EQUITY</t>
  </si>
  <si>
    <t>4125</t>
  </si>
  <si>
    <t>IE00B4613386</t>
  </si>
  <si>
    <t>EMDD LN EQUITY</t>
  </si>
  <si>
    <t>SPDR Bloomberg Barcl</t>
  </si>
  <si>
    <t>B461338</t>
  </si>
  <si>
    <t>4126</t>
  </si>
  <si>
    <t>4127</t>
  </si>
  <si>
    <t>IE00B4L5Y983</t>
  </si>
  <si>
    <t>IWDA LN EQUITY</t>
  </si>
  <si>
    <t>iShares Core MSCI Wo</t>
  </si>
  <si>
    <t>B4L5Y98</t>
  </si>
  <si>
    <t>4128</t>
  </si>
  <si>
    <t>IE00B4L5YX21</t>
  </si>
  <si>
    <t>IJPA LN EQUITY</t>
  </si>
  <si>
    <t>iShares Core MSCI Ja</t>
  </si>
  <si>
    <t>B4L5YX2</t>
  </si>
  <si>
    <t>4129</t>
  </si>
  <si>
    <t>IE00B4L60045</t>
  </si>
  <si>
    <t>IE15 LN EQUITY</t>
  </si>
  <si>
    <t>iShares EUR Corp Bon</t>
  </si>
  <si>
    <t>B4L6004</t>
  </si>
  <si>
    <t>4130</t>
  </si>
  <si>
    <t>IE00B4P11460</t>
  </si>
  <si>
    <t>EMLB LN EQUITY</t>
  </si>
  <si>
    <t>PIMCO Emerging Marke</t>
  </si>
  <si>
    <t>B6R23G7</t>
  </si>
  <si>
    <t>4131</t>
  </si>
  <si>
    <t>IE00B4PY7Y77</t>
  </si>
  <si>
    <t>IHYU LN EQUITY</t>
  </si>
  <si>
    <t>ISHARES USD HY CORP</t>
  </si>
  <si>
    <t>4132</t>
  </si>
  <si>
    <t>IE00B4Q5ZN47</t>
  </si>
  <si>
    <t>JAZZ US EQUITY</t>
  </si>
  <si>
    <t>Jazz Pharmaceuticals</t>
  </si>
  <si>
    <t>B4Q5ZN4</t>
  </si>
  <si>
    <t>4133</t>
  </si>
  <si>
    <t>IE00B4QNK008</t>
  </si>
  <si>
    <t>SUK2 LN EQUITY</t>
  </si>
  <si>
    <t>FTSE 100 SHOT X2</t>
  </si>
  <si>
    <t>4134</t>
  </si>
  <si>
    <t>IE00B4WXJJ64</t>
  </si>
  <si>
    <t>EUNH GR EQUITY</t>
  </si>
  <si>
    <t>iShares Core EUR Gov</t>
  </si>
  <si>
    <t>BVG75S4</t>
  </si>
  <si>
    <t>4135</t>
  </si>
  <si>
    <t>EUNH GY EQUITY</t>
  </si>
  <si>
    <t>4136</t>
  </si>
  <si>
    <t>IEGA NA EQUITY</t>
  </si>
  <si>
    <t>BN57501</t>
  </si>
  <si>
    <t>4137</t>
  </si>
  <si>
    <t>IE00B4WXJK79</t>
  </si>
  <si>
    <t>IGLS LN EQUITY</t>
  </si>
  <si>
    <t>iShares UK Gilts 0-5</t>
  </si>
  <si>
    <t>B4WXJK7</t>
  </si>
  <si>
    <t>4138</t>
  </si>
  <si>
    <t>IE00B5377D42</t>
  </si>
  <si>
    <t>IAUS LN EQUITY</t>
  </si>
  <si>
    <t>iShares MSCI Austral</t>
  </si>
  <si>
    <t>4139</t>
  </si>
  <si>
    <t>IE00B56GVS15</t>
  </si>
  <si>
    <t>ALKS US EQUITY</t>
  </si>
  <si>
    <t>Alkermes PLC</t>
  </si>
  <si>
    <t>B3P6D26</t>
  </si>
  <si>
    <t>4140</t>
  </si>
  <si>
    <t>IE00B58JVZ52</t>
  </si>
  <si>
    <t>STX US EQUITY</t>
  </si>
  <si>
    <t>Seagate Technology P</t>
  </si>
  <si>
    <t>B58JVZ5</t>
  </si>
  <si>
    <t>4141</t>
  </si>
  <si>
    <t>IE00B5L65R35</t>
  </si>
  <si>
    <t>IS15 LN EQUITY</t>
  </si>
  <si>
    <t>iShares GBP Corp Bon</t>
  </si>
  <si>
    <t>B5L65R3</t>
  </si>
  <si>
    <t>4142</t>
  </si>
  <si>
    <t>IE00B5M1WJ87</t>
  </si>
  <si>
    <t>SPYW GR EQUITY</t>
  </si>
  <si>
    <t>SPDR S&amp;P EURO DVD AR</t>
  </si>
  <si>
    <t>B7KHKP4</t>
  </si>
  <si>
    <t>4143</t>
  </si>
  <si>
    <t>SPYW GY EQUITY</t>
  </si>
  <si>
    <t>SPDR S&amp;P Euro Divide</t>
  </si>
  <si>
    <t>4144</t>
  </si>
  <si>
    <t>IE00B5M4WH52</t>
  </si>
  <si>
    <t>IEML LN EQUITY</t>
  </si>
  <si>
    <t>iShares JP Morgan EM</t>
  </si>
  <si>
    <t>B5M4WH5</t>
  </si>
  <si>
    <t>4145</t>
  </si>
  <si>
    <t>IE00B5NDLN01</t>
  </si>
  <si>
    <t>RDXS LN EQUITY</t>
  </si>
  <si>
    <t>Russian Depositary I</t>
  </si>
  <si>
    <t>B631GS1</t>
  </si>
  <si>
    <t>4146</t>
  </si>
  <si>
    <t>IE00B5V94313</t>
  </si>
  <si>
    <t>IS0L GR EQUITY</t>
  </si>
  <si>
    <t>iShares Germany Govt</t>
  </si>
  <si>
    <t>BVFZJD2</t>
  </si>
  <si>
    <t>4147</t>
  </si>
  <si>
    <t>IE00B6330302</t>
  </si>
  <si>
    <t>IR US EQUITY</t>
  </si>
  <si>
    <t>Ingersoll Rand Inc</t>
  </si>
  <si>
    <t>BL5GZ82</t>
  </si>
  <si>
    <t>4148</t>
  </si>
  <si>
    <t>IE00B66F4759</t>
  </si>
  <si>
    <t>IHYG LN EQUITY</t>
  </si>
  <si>
    <t>iShares EUR High Yie</t>
  </si>
  <si>
    <t>B66F475</t>
  </si>
  <si>
    <t>4149</t>
  </si>
  <si>
    <t>IE00B67B7N93</t>
  </si>
  <si>
    <t>MINT LN EQUITY</t>
  </si>
  <si>
    <t>PIMCO US Dollar Shor</t>
  </si>
  <si>
    <t>4150</t>
  </si>
  <si>
    <t>IE00B6QGFW01</t>
  </si>
  <si>
    <t>IGEA LN EQUITY</t>
  </si>
  <si>
    <t>iShares Emerging Asi</t>
  </si>
  <si>
    <t>4151</t>
  </si>
  <si>
    <t>IE00B6S2Z822</t>
  </si>
  <si>
    <t>UKDV LN EQUITY</t>
  </si>
  <si>
    <t>SPDR S&amp;P UK Dividend</t>
  </si>
  <si>
    <t>B6S2Z82</t>
  </si>
  <si>
    <t>4152</t>
  </si>
  <si>
    <t>IE00B6TLBW47</t>
  </si>
  <si>
    <t>EMCR LN EQUITY</t>
  </si>
  <si>
    <t>iShares JP Morgan US</t>
  </si>
  <si>
    <t>B6TLBW4</t>
  </si>
  <si>
    <t>4153</t>
  </si>
  <si>
    <t>IE00B6YX5M31</t>
  </si>
  <si>
    <t>SYBJ GR EQUITY</t>
  </si>
  <si>
    <t>SPDR EURO HIGH YIELD</t>
  </si>
  <si>
    <t>B6YX620</t>
  </si>
  <si>
    <t>4154</t>
  </si>
  <si>
    <t>IE00B7J7TB45</t>
  </si>
  <si>
    <t>CORP LN EQUITY</t>
  </si>
  <si>
    <t>iShares Global Corp Bond UCITS</t>
  </si>
  <si>
    <t>B7J7TB4</t>
  </si>
  <si>
    <t>4155</t>
  </si>
  <si>
    <t>IE00B7LW6Y90</t>
  </si>
  <si>
    <t>IITB IM EQUITY</t>
  </si>
  <si>
    <t>iShares Italy Govt B</t>
  </si>
  <si>
    <t>B71K6J8</t>
  </si>
  <si>
    <t>4156</t>
  </si>
  <si>
    <t>IS0M GR EQUITY</t>
  </si>
  <si>
    <t>BVFZJF4</t>
  </si>
  <si>
    <t>4157</t>
  </si>
  <si>
    <t>IS0M GY EQUITY</t>
  </si>
  <si>
    <t>4158</t>
  </si>
  <si>
    <t>IE00B7YPZK41</t>
  </si>
  <si>
    <t>IPGIA1U ID EQUITY</t>
  </si>
  <si>
    <t>IPM GDRA FUNF-1A1USD</t>
  </si>
  <si>
    <t>4159</t>
  </si>
  <si>
    <t>IE00B86MWN23</t>
  </si>
  <si>
    <t>MVEU LN EQUITY</t>
  </si>
  <si>
    <t>ISHARES MSCI EUROPE MIN VOL</t>
  </si>
  <si>
    <t>4160</t>
  </si>
  <si>
    <t>IE00B87RLX93</t>
  </si>
  <si>
    <t>EUCF LN EQUITY</t>
  </si>
  <si>
    <t>B87RLX9</t>
  </si>
  <si>
    <t>4161</t>
  </si>
  <si>
    <t>4162</t>
  </si>
  <si>
    <t>IE00B91XRN20</t>
  </si>
  <si>
    <t>PRTA US EQUITY</t>
  </si>
  <si>
    <t>Prothena Corp PLC</t>
  </si>
  <si>
    <t>B91XRN2</t>
  </si>
  <si>
    <t>4163</t>
  </si>
  <si>
    <t>IE00B9KNR336</t>
  </si>
  <si>
    <t>ASDV LN EQUITY</t>
  </si>
  <si>
    <t>SPDR S&amp;P Pan Asia Di</t>
  </si>
  <si>
    <t>B9KNR33</t>
  </si>
  <si>
    <t>4164</t>
  </si>
  <si>
    <t>IE00B9M6RS56</t>
  </si>
  <si>
    <t>EMBE LN EQUITY</t>
  </si>
  <si>
    <t>B9M6RS5</t>
  </si>
  <si>
    <t>4165</t>
  </si>
  <si>
    <t>IE00B9M6SJ31</t>
  </si>
  <si>
    <t>CRPH LN EQUITY</t>
  </si>
  <si>
    <t>iShares Global Corp</t>
  </si>
  <si>
    <t>B9M6SJ3</t>
  </si>
  <si>
    <t>4166</t>
  </si>
  <si>
    <t>IE00BBGT3753</t>
  </si>
  <si>
    <t>MNK US EQUITY</t>
  </si>
  <si>
    <t>Mallinckrodt PLC</t>
  </si>
  <si>
    <t>BBJTYC4</t>
  </si>
  <si>
    <t>4167</t>
  </si>
  <si>
    <t>4168</t>
  </si>
  <si>
    <t>IE00BCLWRB83</t>
  </si>
  <si>
    <t>LQDH LN EQUITY</t>
  </si>
  <si>
    <t>BCLWRB8</t>
  </si>
  <si>
    <t>4169</t>
  </si>
  <si>
    <t>IE00BCLWRG39</t>
  </si>
  <si>
    <t>IJPD LN EQUITY</t>
  </si>
  <si>
    <t>iShares MSCI Japan U</t>
  </si>
  <si>
    <t>4170</t>
  </si>
  <si>
    <t>IE00BD1RP616</t>
  </si>
  <si>
    <t>BIRG ID EQUITY</t>
  </si>
  <si>
    <t>Bank of Ireland Grou</t>
  </si>
  <si>
    <t>BD1RP61</t>
  </si>
  <si>
    <t>4171</t>
  </si>
  <si>
    <t>BIRG LN EQUITY</t>
  </si>
  <si>
    <t>BDRXFJ6</t>
  </si>
  <si>
    <t>4172</t>
  </si>
  <si>
    <t>IE00BD845X29</t>
  </si>
  <si>
    <t>ADNT US EQUITY</t>
  </si>
  <si>
    <t>Adient PLC</t>
  </si>
  <si>
    <t>BD845X2</t>
  </si>
  <si>
    <t>4173</t>
  </si>
  <si>
    <t>IE00BDB6Q211</t>
  </si>
  <si>
    <t>WLTW US EQUITY</t>
  </si>
  <si>
    <t>Willis Towers Watson</t>
  </si>
  <si>
    <t>BDB6Q21</t>
  </si>
  <si>
    <t>4174</t>
  </si>
  <si>
    <t>IE00BDBRDM35</t>
  </si>
  <si>
    <t>AGGH LN EQUITY</t>
  </si>
  <si>
    <t>BDBRDM3</t>
  </si>
  <si>
    <t>4175</t>
  </si>
  <si>
    <t>EUNA GR EQUITY</t>
  </si>
  <si>
    <t>BD1JY26</t>
  </si>
  <si>
    <t>4176</t>
  </si>
  <si>
    <t>IE00BDVJJQ56</t>
  </si>
  <si>
    <t>NVT US EQUITY</t>
  </si>
  <si>
    <t>nVent Electric PLC</t>
  </si>
  <si>
    <t>BDVJJQ5</t>
  </si>
  <si>
    <t>4177</t>
  </si>
  <si>
    <t>IE00BDZZTM54</t>
  </si>
  <si>
    <t>SUWS LN EQUITY</t>
  </si>
  <si>
    <t>iShares MSCI World S</t>
  </si>
  <si>
    <t>BDZZTM5</t>
  </si>
  <si>
    <t>4178</t>
  </si>
  <si>
    <t>IE00BF0L3536</t>
  </si>
  <si>
    <t>AIBG ID EQUITY</t>
  </si>
  <si>
    <t>AIB Group PLC</t>
  </si>
  <si>
    <t>BF0L353</t>
  </si>
  <si>
    <t>4179</t>
  </si>
  <si>
    <t>AIBG LN EQUITY</t>
  </si>
  <si>
    <t>BF4KR65</t>
  </si>
  <si>
    <t>4180</t>
  </si>
  <si>
    <t>IE00BF2HDL56</t>
  </si>
  <si>
    <t>OSMT US EQUITY</t>
  </si>
  <si>
    <t>Osmotica Pharmaceuti</t>
  </si>
  <si>
    <t>BF2HDL5</t>
  </si>
  <si>
    <t>4181</t>
  </si>
  <si>
    <t>IE00BF3N6Z78</t>
  </si>
  <si>
    <t>CRPU LN EQUITY</t>
  </si>
  <si>
    <t>BF7LTW5</t>
  </si>
  <si>
    <t>4182</t>
  </si>
  <si>
    <t>IE00BFRT3W74</t>
  </si>
  <si>
    <t>ALLE US EQUITY</t>
  </si>
  <si>
    <t>Allegion plc</t>
  </si>
  <si>
    <t>BFRT3W7</t>
  </si>
  <si>
    <t>4183</t>
  </si>
  <si>
    <t>IE00BFWMQ331</t>
  </si>
  <si>
    <t>MSAU LN EQUITY</t>
  </si>
  <si>
    <t>Invesco MSCI Saudi A</t>
  </si>
  <si>
    <t>BDRTTZ8</t>
  </si>
  <si>
    <t>4184</t>
  </si>
  <si>
    <t>IE00BFY8C754</t>
  </si>
  <si>
    <t>STE US EQUITY</t>
  </si>
  <si>
    <t>STERIS PLC</t>
  </si>
  <si>
    <t>BFY8C75</t>
  </si>
  <si>
    <t>4185</t>
  </si>
  <si>
    <t>IE00BFZPF322</t>
  </si>
  <si>
    <t>AT1 LN EQUITY</t>
  </si>
  <si>
    <t>Invesco AT1 Capital</t>
  </si>
  <si>
    <t>BG0SCP4</t>
  </si>
  <si>
    <t>4186</t>
  </si>
  <si>
    <t>IE00BGH1M568</t>
  </si>
  <si>
    <t>PRGO US EQUITY</t>
  </si>
  <si>
    <t>Perrigo Co PLC</t>
  </si>
  <si>
    <t>BGH1M56</t>
  </si>
  <si>
    <t>4187</t>
  </si>
  <si>
    <t>BGHQ198</t>
  </si>
  <si>
    <t>4188</t>
  </si>
  <si>
    <t>Irish Residential Pr</t>
  </si>
  <si>
    <t>4189</t>
  </si>
  <si>
    <t>IE00BJ3V9050</t>
  </si>
  <si>
    <t>ENDP US EQUITY</t>
  </si>
  <si>
    <t>Endo International P</t>
  </si>
  <si>
    <t>BJ3V905</t>
  </si>
  <si>
    <t>4190</t>
  </si>
  <si>
    <t>IE00BK9ZQ967</t>
  </si>
  <si>
    <t>TT US EQUITY</t>
  </si>
  <si>
    <t>Trane Technologies P</t>
  </si>
  <si>
    <t>BK9ZQ96</t>
  </si>
  <si>
    <t>4191</t>
  </si>
  <si>
    <t>IE00BKC94M46</t>
  </si>
  <si>
    <t>GLAD LN EQUITY</t>
  </si>
  <si>
    <t>BKC94M4</t>
  </si>
  <si>
    <t>4192</t>
  </si>
  <si>
    <t>IE00BKWQ0C77</t>
  </si>
  <si>
    <t>CDIS LN EQUITY</t>
  </si>
  <si>
    <t>SPDR MSCI Europe Con</t>
  </si>
  <si>
    <t>BSBNC07</t>
  </si>
  <si>
    <t>4193</t>
  </si>
  <si>
    <t>IE00BKWQ0H23</t>
  </si>
  <si>
    <t>STW FP EQUITY</t>
  </si>
  <si>
    <t>SPDR MSCI EUROPE HEA</t>
  </si>
  <si>
    <t>BM67JF6</t>
  </si>
  <si>
    <t>4194</t>
  </si>
  <si>
    <t>IE00BKWQ0K51</t>
  </si>
  <si>
    <t>STK FP EQUITY</t>
  </si>
  <si>
    <t>SPDR MSCI EUROPE INF</t>
  </si>
  <si>
    <t>BM67JM3</t>
  </si>
  <si>
    <t>4195</t>
  </si>
  <si>
    <t>IE00BKWQ0M75</t>
  </si>
  <si>
    <t>EUSC LN EQUITY</t>
  </si>
  <si>
    <t>SPDR MSCI Europe Sma</t>
  </si>
  <si>
    <t>BKWQ0M7</t>
  </si>
  <si>
    <t>4196</t>
  </si>
  <si>
    <t>IE00BLNN3691</t>
  </si>
  <si>
    <t>WFT US EQUITY</t>
  </si>
  <si>
    <t>WEATHERFORD INTERNATIONAL PL</t>
  </si>
  <si>
    <t>BLNN369</t>
  </si>
  <si>
    <t>4197</t>
  </si>
  <si>
    <t>IE00BLP1HW54</t>
  </si>
  <si>
    <t>AON US EQUITY</t>
  </si>
  <si>
    <t>Aon PLC</t>
  </si>
  <si>
    <t>BLP1HW5</t>
  </si>
  <si>
    <t>4198</t>
  </si>
  <si>
    <t>IE00BLS09M33</t>
  </si>
  <si>
    <t>PNR US EQUITY</t>
  </si>
  <si>
    <t>Pentair PLC</t>
  </si>
  <si>
    <t>BLS09M3</t>
  </si>
  <si>
    <t>4199</t>
  </si>
  <si>
    <t>IE00BQPVQZ61</t>
  </si>
  <si>
    <t>HZNP US EQUITY</t>
  </si>
  <si>
    <t>Horizon Therapeutics</t>
  </si>
  <si>
    <t>BQPVQZ6</t>
  </si>
  <si>
    <t>4200</t>
  </si>
  <si>
    <t>IE00BSKRJZ44</t>
  </si>
  <si>
    <t>IDTL LN EQUITY</t>
  </si>
  <si>
    <t>4201</t>
  </si>
  <si>
    <t>IE00BTJRMP35</t>
  </si>
  <si>
    <t>XMME LN EQUITY</t>
  </si>
  <si>
    <t>Xtrackers MSCI Emerg</t>
  </si>
  <si>
    <t>BTJRMP3</t>
  </si>
  <si>
    <t>4202</t>
  </si>
  <si>
    <t>4203</t>
  </si>
  <si>
    <t>IE00BWT6H894</t>
  </si>
  <si>
    <t>FLTR ID EQUITY</t>
  </si>
  <si>
    <t>Flutter Entertainmen</t>
  </si>
  <si>
    <t>BWT6H89</t>
  </si>
  <si>
    <t>4204</t>
  </si>
  <si>
    <t>FLTR LN EQUITY</t>
  </si>
  <si>
    <t>BWXC0Z1</t>
  </si>
  <si>
    <t>4205</t>
  </si>
  <si>
    <t>IE00BY7QL619</t>
  </si>
  <si>
    <t>JCI US EQUITY</t>
  </si>
  <si>
    <t>Johnson Controls Int</t>
  </si>
  <si>
    <t>BY7QL61</t>
  </si>
  <si>
    <t>4206</t>
  </si>
  <si>
    <t>IE00BY9D5467</t>
  </si>
  <si>
    <t>AGN US EQUITY</t>
  </si>
  <si>
    <t>Allergan PLC</t>
  </si>
  <si>
    <t>BY9D546</t>
  </si>
  <si>
    <t>4207</t>
  </si>
  <si>
    <t>IE00BY9D6T89</t>
  </si>
  <si>
    <t>EP048150 PFD</t>
  </si>
  <si>
    <t>ALLERGAN PLC</t>
  </si>
  <si>
    <t>BY9D6T8</t>
  </si>
  <si>
    <t>4208</t>
  </si>
  <si>
    <t>EP0481507 PFD</t>
  </si>
  <si>
    <t>4209</t>
  </si>
  <si>
    <t>IE00BYPC1H27</t>
  </si>
  <si>
    <t>CNYB NA EQUITY</t>
  </si>
  <si>
    <t>iShares China CNY Bo</t>
  </si>
  <si>
    <t>BJK2893</t>
  </si>
  <si>
    <t>4210</t>
  </si>
  <si>
    <t>IE00BYQMW233</t>
  </si>
  <si>
    <t>NBRV US EQUITY</t>
  </si>
  <si>
    <t>Nabriva Therapeutics</t>
  </si>
  <si>
    <t>BYQMW23</t>
  </si>
  <si>
    <t>4211</t>
  </si>
  <si>
    <t>IE00BYSZ9G33</t>
  </si>
  <si>
    <t>ALBK ID EQUITY</t>
  </si>
  <si>
    <t>Allied Irish Banks P</t>
  </si>
  <si>
    <t>BYSZ9G3</t>
  </si>
  <si>
    <t>4212</t>
  </si>
  <si>
    <t>IE00BYTBXV33</t>
  </si>
  <si>
    <t>RYA ID EQUITY</t>
  </si>
  <si>
    <t>Ryanair Holdings PLC</t>
  </si>
  <si>
    <t>BYTBXV3</t>
  </si>
  <si>
    <t>4213</t>
  </si>
  <si>
    <t>RYA LN EQUITY</t>
  </si>
  <si>
    <t>BYTBY10</t>
  </si>
  <si>
    <t>4214</t>
  </si>
  <si>
    <t>IE00BYVJRP78</t>
  </si>
  <si>
    <t>SUSM LN EQUITY</t>
  </si>
  <si>
    <t>iShares MSCI EM SRI</t>
  </si>
  <si>
    <t>BYVJRP7</t>
  </si>
  <si>
    <t>4215</t>
  </si>
  <si>
    <t>IE00BYYHSQ67</t>
  </si>
  <si>
    <t>WQDV LN EQUITY</t>
  </si>
  <si>
    <t>iShares MSCI World Q</t>
  </si>
  <si>
    <t>BYYHSQ6</t>
  </si>
  <si>
    <t>4216</t>
  </si>
  <si>
    <t>IE00BYZ5XL97</t>
  </si>
  <si>
    <t>SBBP US EQUITY</t>
  </si>
  <si>
    <t>Strongbridge Biophar</t>
  </si>
  <si>
    <t>BYZ5XL9</t>
  </si>
  <si>
    <t>4217</t>
  </si>
  <si>
    <t>IE00BYZK4552</t>
  </si>
  <si>
    <t>RBOT LN EQUITY</t>
  </si>
  <si>
    <t>iShares Automation &amp;</t>
  </si>
  <si>
    <t>BYZK455</t>
  </si>
  <si>
    <t>4218</t>
  </si>
  <si>
    <t>IE00BZ036H21</t>
  </si>
  <si>
    <t>XDGU LN EQUITY</t>
  </si>
  <si>
    <t>Xtrackers USD Corpor</t>
  </si>
  <si>
    <t>BYV39K8</t>
  </si>
  <si>
    <t>4219</t>
  </si>
  <si>
    <t>IE00BZ043R46</t>
  </si>
  <si>
    <t>AGGU LN EQUITY</t>
  </si>
  <si>
    <t>BZ043R4</t>
  </si>
  <si>
    <t>4220</t>
  </si>
  <si>
    <t>IE00BZ0G8977</t>
  </si>
  <si>
    <t>TIPS LN EQUITY</t>
  </si>
  <si>
    <t>4221</t>
  </si>
  <si>
    <t>IE00BZ0YPY56</t>
  </si>
  <si>
    <t>ALBT ID EQUITY</t>
  </si>
  <si>
    <t>BZ0YPY5</t>
  </si>
  <si>
    <t>4222</t>
  </si>
  <si>
    <t>IE00BZ12WP82</t>
  </si>
  <si>
    <t>LIN GR EQUITY</t>
  </si>
  <si>
    <t>Linde PLC</t>
  </si>
  <si>
    <t>BYWD9S5</t>
  </si>
  <si>
    <t>4223</t>
  </si>
  <si>
    <t>LIN US EQUITY</t>
  </si>
  <si>
    <t>BZ12WP8</t>
  </si>
  <si>
    <t>4224</t>
  </si>
  <si>
    <t>IE00BZ163L38</t>
  </si>
  <si>
    <t>VDET LN EQUITY</t>
  </si>
  <si>
    <t>Vanguard USD Emergin</t>
  </si>
  <si>
    <t>BYM2WG1</t>
  </si>
  <si>
    <t>4225</t>
  </si>
  <si>
    <t>IL0002300114</t>
  </si>
  <si>
    <t>BEZQ IT EQUITY</t>
  </si>
  <si>
    <t>Bezeq The Israeli Te</t>
  </si>
  <si>
    <t>6098032</t>
  </si>
  <si>
    <t>ILS</t>
  </si>
  <si>
    <t>ISR</t>
  </si>
  <si>
    <t>XTAE</t>
  </si>
  <si>
    <t>4226</t>
  </si>
  <si>
    <t>IL0002730112</t>
  </si>
  <si>
    <t>NICE IT EQUITY</t>
  </si>
  <si>
    <t>Nice Ltd</t>
  </si>
  <si>
    <t>6647133</t>
  </si>
  <si>
    <t>4227</t>
  </si>
  <si>
    <t>IL0002810146</t>
  </si>
  <si>
    <t>ICL IT EQUITY</t>
  </si>
  <si>
    <t>ICL Group Ltd</t>
  </si>
  <si>
    <t>6455530</t>
  </si>
  <si>
    <t>4228</t>
  </si>
  <si>
    <t>IL0006046119</t>
  </si>
  <si>
    <t>LUMI IT EQUITY</t>
  </si>
  <si>
    <t>Bank Leumi Le-Israel</t>
  </si>
  <si>
    <t>6076425</t>
  </si>
  <si>
    <t>4229</t>
  </si>
  <si>
    <t>IL0006290147</t>
  </si>
  <si>
    <t>TEVA IT EQUITY</t>
  </si>
  <si>
    <t>Teva Pharmaceutical</t>
  </si>
  <si>
    <t>6882172</t>
  </si>
  <si>
    <t>4230</t>
  </si>
  <si>
    <t>IL0006625771</t>
  </si>
  <si>
    <t>POLI IT EQUITY</t>
  </si>
  <si>
    <t>Bank Hapoalim BM</t>
  </si>
  <si>
    <t>6075808</t>
  </si>
  <si>
    <t>4231</t>
  </si>
  <si>
    <t>IL0006912120</t>
  </si>
  <si>
    <t>DSCT IT EQUITY</t>
  </si>
  <si>
    <t>Israel Discount Bank</t>
  </si>
  <si>
    <t>6451271</t>
  </si>
  <si>
    <t>4232</t>
  </si>
  <si>
    <t>IL0006954379</t>
  </si>
  <si>
    <t>MZTF IT EQUITY</t>
  </si>
  <si>
    <t>Mizrahi Tefahot Bank</t>
  </si>
  <si>
    <t>6916703</t>
  </si>
  <si>
    <t>4233</t>
  </si>
  <si>
    <t>IL0010810823</t>
  </si>
  <si>
    <t>FRUT IT EQUITY</t>
  </si>
  <si>
    <t>Frutarom Industries</t>
  </si>
  <si>
    <t>6353418</t>
  </si>
  <si>
    <t>4234</t>
  </si>
  <si>
    <t>IL0010811243</t>
  </si>
  <si>
    <t>ESLT IT EQUITY</t>
  </si>
  <si>
    <t>Elbit Systems Ltd</t>
  </si>
  <si>
    <t>6308913</t>
  </si>
  <si>
    <t>4235</t>
  </si>
  <si>
    <t>IL0010823792</t>
  </si>
  <si>
    <t>TSEM US EQUITY</t>
  </si>
  <si>
    <t>TOWER SEMICONDUCTOR</t>
  </si>
  <si>
    <t>2898173</t>
  </si>
  <si>
    <t>4236</t>
  </si>
  <si>
    <t>IL0010824113</t>
  </si>
  <si>
    <t>CHKP US EQUITY</t>
  </si>
  <si>
    <t>Check Point Software</t>
  </si>
  <si>
    <t>2181334</t>
  </si>
  <si>
    <t>4237</t>
  </si>
  <si>
    <t>IL0010827181</t>
  </si>
  <si>
    <t>TARO US EQUITY</t>
  </si>
  <si>
    <t>Taro Pharmaceutical</t>
  </si>
  <si>
    <t>2872423</t>
  </si>
  <si>
    <t>4238</t>
  </si>
  <si>
    <t>IL0010852080</t>
  </si>
  <si>
    <t>CGEN US EQUITY</t>
  </si>
  <si>
    <t>Compugen Ltd</t>
  </si>
  <si>
    <t>2620859</t>
  </si>
  <si>
    <t>4239</t>
  </si>
  <si>
    <t>IL0010865371</t>
  </si>
  <si>
    <t>GIVN US EQUITY</t>
  </si>
  <si>
    <t>GIVEN IMAGING LTD</t>
  </si>
  <si>
    <t>4240</t>
  </si>
  <si>
    <t>IL0010909351</t>
  </si>
  <si>
    <t>ELOS US EQUITY</t>
  </si>
  <si>
    <t>SYNERON MEDICAL LTD</t>
  </si>
  <si>
    <t>4241</t>
  </si>
  <si>
    <t>IL0010927254</t>
  </si>
  <si>
    <t>SARINE SP EQUITY</t>
  </si>
  <si>
    <t>Sarine Technologies</t>
  </si>
  <si>
    <t>B06K6F0</t>
  </si>
  <si>
    <t>4242</t>
  </si>
  <si>
    <t>IL0011017329</t>
  </si>
  <si>
    <t>MLNX US EQUITY</t>
  </si>
  <si>
    <t>Mellanox Technologie</t>
  </si>
  <si>
    <t>B1R96S6</t>
  </si>
  <si>
    <t>4243</t>
  </si>
  <si>
    <t>IL0011194789</t>
  </si>
  <si>
    <t>AZRG IT EQUITY</t>
  </si>
  <si>
    <t>Azrieli Group Ltd</t>
  </si>
  <si>
    <t>B5MN1W0</t>
  </si>
  <si>
    <t>4244</t>
  </si>
  <si>
    <t>IL0011267213</t>
  </si>
  <si>
    <t>SSYS US EQUITY</t>
  </si>
  <si>
    <t>STRATASYS LTD</t>
  </si>
  <si>
    <t>B7WD7D7</t>
  </si>
  <si>
    <t>4245</t>
  </si>
  <si>
    <t>IL0011280240</t>
  </si>
  <si>
    <t>ADHD US EQUITY</t>
  </si>
  <si>
    <t>ALCOBRA LTD</t>
  </si>
  <si>
    <t>B7F7C64</t>
  </si>
  <si>
    <t>4246</t>
  </si>
  <si>
    <t>IL0011301780</t>
  </si>
  <si>
    <t>WIX US EQUITY</t>
  </si>
  <si>
    <t>Wix.com Ltd</t>
  </si>
  <si>
    <t>BFZCHN7</t>
  </si>
  <si>
    <t>4247</t>
  </si>
  <si>
    <t>IL0011334385</t>
  </si>
  <si>
    <t>FOMX US EQUITY</t>
  </si>
  <si>
    <t>Foamix Pharmaceutica</t>
  </si>
  <si>
    <t>BQRB1Q0</t>
  </si>
  <si>
    <t>4248</t>
  </si>
  <si>
    <t>IL0011334468</t>
  </si>
  <si>
    <t>CYBR US EQUITY</t>
  </si>
  <si>
    <t>CyberArk Software Lt</t>
  </si>
  <si>
    <t>BQT3XY6</t>
  </si>
  <si>
    <t>4249</t>
  </si>
  <si>
    <t>IL0011334955</t>
  </si>
  <si>
    <t>NDRM US EQUITY</t>
  </si>
  <si>
    <t>NEURODERM LTD</t>
  </si>
  <si>
    <t>BSHZ401</t>
  </si>
  <si>
    <t>4250</t>
  </si>
  <si>
    <t>IL0011407140</t>
  </si>
  <si>
    <t>URGN US EQUITY</t>
  </si>
  <si>
    <t>UroGen Pharma Ltd</t>
  </si>
  <si>
    <t>BZ7PJQ1</t>
  </si>
  <si>
    <t>4251</t>
  </si>
  <si>
    <t>IL0011574030</t>
  </si>
  <si>
    <t>ISCD IT EQUITY</t>
  </si>
  <si>
    <t>Isracard Ltd</t>
  </si>
  <si>
    <t>BJ0CJC3</t>
  </si>
  <si>
    <t>4252</t>
  </si>
  <si>
    <t>IL0025902482</t>
  </si>
  <si>
    <t>ORL IT EQUITY</t>
  </si>
  <si>
    <t>OIL REFINERIES LTD</t>
  </si>
  <si>
    <t>B1S0581</t>
  </si>
  <si>
    <t>4253</t>
  </si>
  <si>
    <t>IM00B5VQMV65</t>
  </si>
  <si>
    <t>GVC LN EQUITY</t>
  </si>
  <si>
    <t>GVC Holdings PLC</t>
  </si>
  <si>
    <t>B5VQMV6</t>
  </si>
  <si>
    <t>4254</t>
  </si>
  <si>
    <t>IN8154A01016</t>
  </si>
  <si>
    <t>1416652D IN EQUITY</t>
  </si>
  <si>
    <t>ITC LTD</t>
  </si>
  <si>
    <t>BY7QN09</t>
  </si>
  <si>
    <t>4255</t>
  </si>
  <si>
    <t>IN8397D01015</t>
  </si>
  <si>
    <t>AIRTELLR IN EQUITY</t>
  </si>
  <si>
    <t>Bharti Airtel Ltd</t>
  </si>
  <si>
    <t>BJMTX97</t>
  </si>
  <si>
    <t>4256</t>
  </si>
  <si>
    <t>IN9002A01024</t>
  </si>
  <si>
    <t>RILPP IN EQUITY</t>
  </si>
  <si>
    <t>Reliance Industries</t>
  </si>
  <si>
    <t>BM92YZ3</t>
  </si>
  <si>
    <t>XNSE</t>
  </si>
  <si>
    <t>4257</t>
  </si>
  <si>
    <t>IN9081A01010</t>
  </si>
  <si>
    <t>TATAPP IN EQUITY</t>
  </si>
  <si>
    <t>BD3NJK9</t>
  </si>
  <si>
    <t>4258</t>
  </si>
  <si>
    <t>IN9110D01011</t>
  </si>
  <si>
    <t>GNC/B IN EQUITY</t>
  </si>
  <si>
    <t>GUJARAT NRE COKE LTD</t>
  </si>
  <si>
    <t>B531DL6</t>
  </si>
  <si>
    <t>4259</t>
  </si>
  <si>
    <t>IN9155A01020</t>
  </si>
  <si>
    <t>TTMT/A IN EQUITY</t>
  </si>
  <si>
    <t>Tata Motors Ltd</t>
  </si>
  <si>
    <t>B60NRB0</t>
  </si>
  <si>
    <t>4260</t>
  </si>
  <si>
    <t>INE001A01036</t>
  </si>
  <si>
    <t>HDFC IN EQUITY</t>
  </si>
  <si>
    <t>Housing Development</t>
  </si>
  <si>
    <t>6171900</t>
  </si>
  <si>
    <t>4261</t>
  </si>
  <si>
    <t>INE002A01018</t>
  </si>
  <si>
    <t>RIL IN EQUITY</t>
  </si>
  <si>
    <t>6099626</t>
  </si>
  <si>
    <t>4262</t>
  </si>
  <si>
    <t>INE002A20018</t>
  </si>
  <si>
    <t>RILR IN EQUITY</t>
  </si>
  <si>
    <t>BMCT9K1</t>
  </si>
  <si>
    <t>4263</t>
  </si>
  <si>
    <t>INE002S01010</t>
  </si>
  <si>
    <t>MAHGL IN EQUITY</t>
  </si>
  <si>
    <t>Mahanagar Gas Ltd</t>
  </si>
  <si>
    <t>BD04046</t>
  </si>
  <si>
    <t>4264</t>
  </si>
  <si>
    <t>INE003A01024</t>
  </si>
  <si>
    <t>SIEM IN EQUITY</t>
  </si>
  <si>
    <t>Siemens Ltd</t>
  </si>
  <si>
    <t>B15T569</t>
  </si>
  <si>
    <t>4265</t>
  </si>
  <si>
    <t>INE007A01025</t>
  </si>
  <si>
    <t>CRISIL IN EQUITY</t>
  </si>
  <si>
    <t>CRISIL LTD</t>
  </si>
  <si>
    <t>B45Z353</t>
  </si>
  <si>
    <t>4266</t>
  </si>
  <si>
    <t>INE008A01015</t>
  </si>
  <si>
    <t>IDBI IN EQUITY</t>
  </si>
  <si>
    <t>INDUSTRIAL DEVELOPME</t>
  </si>
  <si>
    <t>6099552</t>
  </si>
  <si>
    <t>4267</t>
  </si>
  <si>
    <t>INE008I01026</t>
  </si>
  <si>
    <t>COXK IN EQUITY</t>
  </si>
  <si>
    <t>Cox &amp; Kings Ltd</t>
  </si>
  <si>
    <t>B42PBH4</t>
  </si>
  <si>
    <t>4268</t>
  </si>
  <si>
    <t>INE009A01021</t>
  </si>
  <si>
    <t>INFO IN EQUITY</t>
  </si>
  <si>
    <t>INFOSYS TECHNOLOGIES</t>
  </si>
  <si>
    <t>6205122</t>
  </si>
  <si>
    <t>4269</t>
  </si>
  <si>
    <t>INE00R701017</t>
  </si>
  <si>
    <t>OCLINDIA IN EQUITY</t>
  </si>
  <si>
    <t>Odisha Cement Ltd</t>
  </si>
  <si>
    <t>BFN2YR2</t>
  </si>
  <si>
    <t>4270</t>
  </si>
  <si>
    <t>INE00R701025</t>
  </si>
  <si>
    <t>DALBHARA IN EQUITY</t>
  </si>
  <si>
    <t>Dalmia Bharat Ltd</t>
  </si>
  <si>
    <t>4271</t>
  </si>
  <si>
    <t>INE010A01011</t>
  </si>
  <si>
    <t>PRSC IN EQUITY</t>
  </si>
  <si>
    <t>PRISM CEMENT LTD</t>
  </si>
  <si>
    <t>6104337</t>
  </si>
  <si>
    <t>4272</t>
  </si>
  <si>
    <t>INE010B01027</t>
  </si>
  <si>
    <t>CDH IN EQUITY</t>
  </si>
  <si>
    <t>CADILA HEALTHCARE LT</t>
  </si>
  <si>
    <t>BYM8TG8</t>
  </si>
  <si>
    <t>4273</t>
  </si>
  <si>
    <t>INE011A01019</t>
  </si>
  <si>
    <t>ESOIL IN EQUITY</t>
  </si>
  <si>
    <t>ESSAR OIL LTD</t>
  </si>
  <si>
    <t>4274</t>
  </si>
  <si>
    <t>INE012A01025</t>
  </si>
  <si>
    <t>ACC IN EQUITY</t>
  </si>
  <si>
    <t>ACC Ltd</t>
  </si>
  <si>
    <t>6155915</t>
  </si>
  <si>
    <t>4275</t>
  </si>
  <si>
    <t>INE013A01015</t>
  </si>
  <si>
    <t>RCAPT IN EQUITY</t>
  </si>
  <si>
    <t>Reliance Capital Ltd</t>
  </si>
  <si>
    <t>6101082</t>
  </si>
  <si>
    <t>4276</t>
  </si>
  <si>
    <t>INE016A01026</t>
  </si>
  <si>
    <t>DABUR IN EQUITY</t>
  </si>
  <si>
    <t>Dabur India Ltd</t>
  </si>
  <si>
    <t>6297356</t>
  </si>
  <si>
    <t>4277</t>
  </si>
  <si>
    <t>INE017A01032</t>
  </si>
  <si>
    <t>GESCO IN EQUITY</t>
  </si>
  <si>
    <t>GREAT EASTERN SHIPPI</t>
  </si>
  <si>
    <t>B1GKL41</t>
  </si>
  <si>
    <t>4278</t>
  </si>
  <si>
    <t>INE018A01030</t>
  </si>
  <si>
    <t>LT IN EQUITY</t>
  </si>
  <si>
    <t>LARSEN &amp; TOUBRO LIMI</t>
  </si>
  <si>
    <t>B0166K8</t>
  </si>
  <si>
    <t>4279</t>
  </si>
  <si>
    <t>INE018I01017</t>
  </si>
  <si>
    <t>MTCL IN EQUITY</t>
  </si>
  <si>
    <t>Mindtree Ltd</t>
  </si>
  <si>
    <t>B1LHCW2</t>
  </si>
  <si>
    <t>4280</t>
  </si>
  <si>
    <t>INE019A01038</t>
  </si>
  <si>
    <t>JSTL IN EQUITY</t>
  </si>
  <si>
    <t>JSW Steel Ltd</t>
  </si>
  <si>
    <t>BZBYJJ7</t>
  </si>
  <si>
    <t>4281</t>
  </si>
  <si>
    <t>INE020801010</t>
  </si>
  <si>
    <t>1670101D IN EQUITY</t>
  </si>
  <si>
    <t>RP-SG Retail Ltd</t>
  </si>
  <si>
    <t>BGYWWX0</t>
  </si>
  <si>
    <t>4282</t>
  </si>
  <si>
    <t>INE020801028</t>
  </si>
  <si>
    <t>SPENCER IN EQUITY</t>
  </si>
  <si>
    <t>Spencer's Retail Ltd</t>
  </si>
  <si>
    <t>BH0MS55</t>
  </si>
  <si>
    <t>4283</t>
  </si>
  <si>
    <t>INE020B01018</t>
  </si>
  <si>
    <t>RECL IN EQUITY</t>
  </si>
  <si>
    <t>REC Ltd</t>
  </si>
  <si>
    <t>B2Q7WL3</t>
  </si>
  <si>
    <t>4284</t>
  </si>
  <si>
    <t>INE021A01026</t>
  </si>
  <si>
    <t>APNT IN EQUITY</t>
  </si>
  <si>
    <t>Asian Paints Ltd</t>
  </si>
  <si>
    <t>BCRWL65</t>
  </si>
  <si>
    <t>4285</t>
  </si>
  <si>
    <t>INE028A01039</t>
  </si>
  <si>
    <t>BOB IN EQUITY</t>
  </si>
  <si>
    <t>Bank of Baroda</t>
  </si>
  <si>
    <t>BVF87C6</t>
  </si>
  <si>
    <t>4286</t>
  </si>
  <si>
    <t>INE029A01011</t>
  </si>
  <si>
    <t>BPCL IN EQUITY</t>
  </si>
  <si>
    <t>Bharat Petroleum Cor</t>
  </si>
  <si>
    <t>6099723</t>
  </si>
  <si>
    <t>4287</t>
  </si>
  <si>
    <t>INE030A01027</t>
  </si>
  <si>
    <t>HUVR IN EQUITY</t>
  </si>
  <si>
    <t>Hindustan Unilever L</t>
  </si>
  <si>
    <t>6261674</t>
  </si>
  <si>
    <t>4288</t>
  </si>
  <si>
    <t>INE031A01017</t>
  </si>
  <si>
    <t>HUDCO IN EQUITY</t>
  </si>
  <si>
    <t>Housing &amp; Urban Deve</t>
  </si>
  <si>
    <t>BDVJZR8</t>
  </si>
  <si>
    <t>4289</t>
  </si>
  <si>
    <t>INE031B01049</t>
  </si>
  <si>
    <t>AJP IN EQUITY</t>
  </si>
  <si>
    <t>Ajanta Pharma Ltd</t>
  </si>
  <si>
    <t>BWFGD74</t>
  </si>
  <si>
    <t>4290</t>
  </si>
  <si>
    <t>INE034A01011</t>
  </si>
  <si>
    <t>ARVND IN EQUITY</t>
  </si>
  <si>
    <t>Arvind Ltd</t>
  </si>
  <si>
    <t>6099712</t>
  </si>
  <si>
    <t>4291</t>
  </si>
  <si>
    <t>INE035D01012</t>
  </si>
  <si>
    <t>STEC IN EQUITY</t>
  </si>
  <si>
    <t>SAVITA CHEMICALS LTD</t>
  </si>
  <si>
    <t>6337951</t>
  </si>
  <si>
    <t>4292</t>
  </si>
  <si>
    <t>INE036A01016</t>
  </si>
  <si>
    <t>RELI IN EQUITY</t>
  </si>
  <si>
    <t>RELIANCE INFRASTRUCT</t>
  </si>
  <si>
    <t>6099853</t>
  </si>
  <si>
    <t>4293</t>
  </si>
  <si>
    <t>INE038A01020</t>
  </si>
  <si>
    <t>HNDL IN EQUITY</t>
  </si>
  <si>
    <t>Hindalco Industries</t>
  </si>
  <si>
    <t>B0GWF48</t>
  </si>
  <si>
    <t>4294</t>
  </si>
  <si>
    <t>INE040A01026</t>
  </si>
  <si>
    <t>HDFCB IN EQUITY</t>
  </si>
  <si>
    <t>HDFC Bank Ltd</t>
  </si>
  <si>
    <t>BK1N461</t>
  </si>
  <si>
    <t>4295</t>
  </si>
  <si>
    <t>INE040A01034</t>
  </si>
  <si>
    <t>4296</t>
  </si>
  <si>
    <t>INE040H01021</t>
  </si>
  <si>
    <t>SUEL IN EQUITY</t>
  </si>
  <si>
    <t>SUZLON ENERGY LIMITE</t>
  </si>
  <si>
    <t>B0DX8R8</t>
  </si>
  <si>
    <t>4297</t>
  </si>
  <si>
    <t>INE042A01014</t>
  </si>
  <si>
    <t>ESC IN EQUITY</t>
  </si>
  <si>
    <t>Escorts Ltd</t>
  </si>
  <si>
    <t>6099875</t>
  </si>
  <si>
    <t>4298</t>
  </si>
  <si>
    <t>INE043A01012</t>
  </si>
  <si>
    <t>GTS IN EQUITY</t>
  </si>
  <si>
    <t>GTL LIMITED</t>
  </si>
  <si>
    <t>6099916</t>
  </si>
  <si>
    <t>4299</t>
  </si>
  <si>
    <t>INE043D01016</t>
  </si>
  <si>
    <t>IDFC IN EQUITY</t>
  </si>
  <si>
    <t>IDFC Ltd</t>
  </si>
  <si>
    <t>B0C5QR1</t>
  </si>
  <si>
    <t>4300</t>
  </si>
  <si>
    <t>INE044A01028</t>
  </si>
  <si>
    <t>SUNP IS EQUITY</t>
  </si>
  <si>
    <t>SUN PHARMACEUTICAL I</t>
  </si>
  <si>
    <t>4301</t>
  </si>
  <si>
    <t>INE044A01036</t>
  </si>
  <si>
    <t>SUNP IN EQUITY</t>
  </si>
  <si>
    <t>Sun Pharmaceutical I</t>
  </si>
  <si>
    <t>6582483</t>
  </si>
  <si>
    <t>4302</t>
  </si>
  <si>
    <t>INE047A0101A</t>
  </si>
  <si>
    <t>SCEM IN EQUITY</t>
  </si>
  <si>
    <t>SAMRUDDHI CEMENT LTD</t>
  </si>
  <si>
    <t>4303</t>
  </si>
  <si>
    <t>INE047A01021</t>
  </si>
  <si>
    <t>GRASIM IN EQUITY</t>
  </si>
  <si>
    <t>Grasim Industries Lt</t>
  </si>
  <si>
    <t>BYQKH33</t>
  </si>
  <si>
    <t>4304</t>
  </si>
  <si>
    <t>INE049B01025</t>
  </si>
  <si>
    <t>WPL IN EQUITY</t>
  </si>
  <si>
    <t>WOCKHARDT LIMITED</t>
  </si>
  <si>
    <t>B00YYS7</t>
  </si>
  <si>
    <t>4305</t>
  </si>
  <si>
    <t>INE053A01029</t>
  </si>
  <si>
    <t>IH IN EQUITY</t>
  </si>
  <si>
    <t>Indian Hotels Co Ltd</t>
  </si>
  <si>
    <t>B1FRT61</t>
  </si>
  <si>
    <t>4306</t>
  </si>
  <si>
    <t>INE055A01016</t>
  </si>
  <si>
    <t>CENT IN EQUITY</t>
  </si>
  <si>
    <t>Century Textiles &amp; I</t>
  </si>
  <si>
    <t>6099905</t>
  </si>
  <si>
    <t>4307</t>
  </si>
  <si>
    <t>INE058A01010</t>
  </si>
  <si>
    <t>SANL IN EQUITY</t>
  </si>
  <si>
    <t>SANOFI INDIA LTD</t>
  </si>
  <si>
    <t>6100250</t>
  </si>
  <si>
    <t>4308</t>
  </si>
  <si>
    <t>INE059A01026</t>
  </si>
  <si>
    <t>CIPLA IN EQUITY</t>
  </si>
  <si>
    <t>CIPLA LTD</t>
  </si>
  <si>
    <t>B011108</t>
  </si>
  <si>
    <t>4309</t>
  </si>
  <si>
    <t>INE059B01024</t>
  </si>
  <si>
    <t>SINF IN EQUITY</t>
  </si>
  <si>
    <t>SIMPLEX INFRA</t>
  </si>
  <si>
    <t>B1F3840</t>
  </si>
  <si>
    <t>4310</t>
  </si>
  <si>
    <t>INE061F01013</t>
  </si>
  <si>
    <t>FORH IN EQUITY</t>
  </si>
  <si>
    <t>Fortis Healthcare Lt</t>
  </si>
  <si>
    <t>B1XC098</t>
  </si>
  <si>
    <t>4311</t>
  </si>
  <si>
    <t>INE062A01020</t>
  </si>
  <si>
    <t>SBIN IN EQUITY</t>
  </si>
  <si>
    <t>State Bank of India</t>
  </si>
  <si>
    <t>BSQCB24</t>
  </si>
  <si>
    <t>4312</t>
  </si>
  <si>
    <t>INE066A01013</t>
  </si>
  <si>
    <t>EIM IN EQUITY</t>
  </si>
  <si>
    <t>Eicher Motors Ltd</t>
  </si>
  <si>
    <t>6099819</t>
  </si>
  <si>
    <t>4313</t>
  </si>
  <si>
    <t>INE066P01011</t>
  </si>
  <si>
    <t>INXW IN EQUITY</t>
  </si>
  <si>
    <t>INOX WIND LTD</t>
  </si>
  <si>
    <t>BWFGTS7</t>
  </si>
  <si>
    <t>4314</t>
  </si>
  <si>
    <t>INE067A01029</t>
  </si>
  <si>
    <t>CGPOWER IN EQUITY</t>
  </si>
  <si>
    <t>CROMPTON GREAVES</t>
  </si>
  <si>
    <t>B1B90H9</t>
  </si>
  <si>
    <t>4315</t>
  </si>
  <si>
    <t>INE067H01016</t>
  </si>
  <si>
    <t>ABGS IN EQUITY</t>
  </si>
  <si>
    <t>ABG SHIPYARD LIMITED</t>
  </si>
  <si>
    <t>B00CWW1</t>
  </si>
  <si>
    <t>4316</t>
  </si>
  <si>
    <t>INE069A01017</t>
  </si>
  <si>
    <t>ABNL IN EQUITY</t>
  </si>
  <si>
    <t>Aditya Birla Nuvo Lt</t>
  </si>
  <si>
    <t>6100421</t>
  </si>
  <si>
    <t>4317</t>
  </si>
  <si>
    <t>INE069I01010</t>
  </si>
  <si>
    <t>IBREL IN EQUITY</t>
  </si>
  <si>
    <t>INDIABULLS REAL ESTA</t>
  </si>
  <si>
    <t>B1TRMQ8</t>
  </si>
  <si>
    <t>4318</t>
  </si>
  <si>
    <t>INE070A01015</t>
  </si>
  <si>
    <t>SRCM IN EQUITY</t>
  </si>
  <si>
    <t>Shree Cement Ltd</t>
  </si>
  <si>
    <t>6100357</t>
  </si>
  <si>
    <t>4319</t>
  </si>
  <si>
    <t>INE074A01025</t>
  </si>
  <si>
    <t>PRJ IN EQUITY</t>
  </si>
  <si>
    <t>PRAJ INDUSTRIES LIMI</t>
  </si>
  <si>
    <t>B0FHS89</t>
  </si>
  <si>
    <t>4320</t>
  </si>
  <si>
    <t>INE075A01022</t>
  </si>
  <si>
    <t>WPRO IN EQUITY</t>
  </si>
  <si>
    <t>Wipro Ltd</t>
  </si>
  <si>
    <t>6206051</t>
  </si>
  <si>
    <t>4321</t>
  </si>
  <si>
    <t>INE079A01024</t>
  </si>
  <si>
    <t>ACEM IN EQUITY</t>
  </si>
  <si>
    <t>AMBUJA CEMENTS LIMIT</t>
  </si>
  <si>
    <t>B09QQ11</t>
  </si>
  <si>
    <t>4322</t>
  </si>
  <si>
    <t>INE081A01012</t>
  </si>
  <si>
    <t>TATA IN EQUITY</t>
  </si>
  <si>
    <t>6101156</t>
  </si>
  <si>
    <t>4323</t>
  </si>
  <si>
    <t>INE081A03018</t>
  </si>
  <si>
    <t>TATAIN2 PFD</t>
  </si>
  <si>
    <t>TATA STEEL LTD-PFD 2</t>
  </si>
  <si>
    <t>B28Z5L6</t>
  </si>
  <si>
    <t>4324</t>
  </si>
  <si>
    <t>INE084A01016</t>
  </si>
  <si>
    <t>BOI IN EQUITY</t>
  </si>
  <si>
    <t>BANK OF INDIA</t>
  </si>
  <si>
    <t>6099789</t>
  </si>
  <si>
    <t>4325</t>
  </si>
  <si>
    <t>INE087A01019</t>
  </si>
  <si>
    <t>KSI IN EQUITY</t>
  </si>
  <si>
    <t>KESORAM INDUSTRIES L</t>
  </si>
  <si>
    <t>6100658</t>
  </si>
  <si>
    <t>4326</t>
  </si>
  <si>
    <t>INE087H01022</t>
  </si>
  <si>
    <t>SHRS IN EQUITY</t>
  </si>
  <si>
    <t>SHREE RENUKA SUGARS</t>
  </si>
  <si>
    <t>B0LNXC0</t>
  </si>
  <si>
    <t>4327</t>
  </si>
  <si>
    <t>INE089A01023</t>
  </si>
  <si>
    <t>DRRD IN EQUITY</t>
  </si>
  <si>
    <t>DR. REDDY'S LABORATO</t>
  </si>
  <si>
    <t>6410959</t>
  </si>
  <si>
    <t>4328</t>
  </si>
  <si>
    <t>INE089A08051</t>
  </si>
  <si>
    <t>DRRDN1 IN EQUITY</t>
  </si>
  <si>
    <t>DR REDDY'S LABORATOR</t>
  </si>
  <si>
    <t>4329</t>
  </si>
  <si>
    <t>INE089C01029</t>
  </si>
  <si>
    <t>SOTL IN EQUITY</t>
  </si>
  <si>
    <t>STERLITE TECHNOLOGIE</t>
  </si>
  <si>
    <t>6295855</t>
  </si>
  <si>
    <t>4330</t>
  </si>
  <si>
    <t>INE090B01011</t>
  </si>
  <si>
    <t>OMAX IN EQUITY</t>
  </si>
  <si>
    <t>OMAX AUTOS LIMITED</t>
  </si>
  <si>
    <t>B0ZNP20</t>
  </si>
  <si>
    <t>4331</t>
  </si>
  <si>
    <t>INE091G01018</t>
  </si>
  <si>
    <t>JBIL IN EQUITY</t>
  </si>
  <si>
    <t>JAI BALAJI INDUSTRIE</t>
  </si>
  <si>
    <t>B04GKH0</t>
  </si>
  <si>
    <t>4332</t>
  </si>
  <si>
    <t>INE092A01019</t>
  </si>
  <si>
    <t>TTCH IN EQUITY</t>
  </si>
  <si>
    <t>Tata Chemicals Ltd</t>
  </si>
  <si>
    <t>6101167</t>
  </si>
  <si>
    <t>4333</t>
  </si>
  <si>
    <t>INE093A01033</t>
  </si>
  <si>
    <t>HEXW IN EQUITY</t>
  </si>
  <si>
    <t>HEXAWARE TECHNOLOGIE</t>
  </si>
  <si>
    <t>B07LTC0</t>
  </si>
  <si>
    <t>4334</t>
  </si>
  <si>
    <t>INE093I01010</t>
  </si>
  <si>
    <t>OBER IN EQUITY</t>
  </si>
  <si>
    <t>OBEROI REALTY LTD</t>
  </si>
  <si>
    <t>B4MXNL6</t>
  </si>
  <si>
    <t>4335</t>
  </si>
  <si>
    <t>INE094A01015</t>
  </si>
  <si>
    <t>HPCL IN EQUITY</t>
  </si>
  <si>
    <t>Hindustan Petroleum</t>
  </si>
  <si>
    <t>6100476</t>
  </si>
  <si>
    <t>4336</t>
  </si>
  <si>
    <t>INE095A01012</t>
  </si>
  <si>
    <t>IIB IN EQUITY</t>
  </si>
  <si>
    <t>IndusInd Bank Ltd</t>
  </si>
  <si>
    <t>6100454</t>
  </si>
  <si>
    <t>4337</t>
  </si>
  <si>
    <t>INE095N01023</t>
  </si>
  <si>
    <t>NBCC IN EQUITY</t>
  </si>
  <si>
    <t>NBCC India Ltd</t>
  </si>
  <si>
    <t>BDT5493</t>
  </si>
  <si>
    <t>4338</t>
  </si>
  <si>
    <t>INE095N01031</t>
  </si>
  <si>
    <t>4339</t>
  </si>
  <si>
    <t>INE099J01015</t>
  </si>
  <si>
    <t>JPIN IN EQUITY</t>
  </si>
  <si>
    <t>JAYPEE INFRATECH LTD</t>
  </si>
  <si>
    <t>B3SWPN6</t>
  </si>
  <si>
    <t>4340</t>
  </si>
  <si>
    <t>INE101A01026</t>
  </si>
  <si>
    <t>MM IN EQUITY</t>
  </si>
  <si>
    <t>Mahindra &amp; Mahindra</t>
  </si>
  <si>
    <t>6100186</t>
  </si>
  <si>
    <t>4341</t>
  </si>
  <si>
    <t>INE102D01028</t>
  </si>
  <si>
    <t>GCPL IN EQUITY</t>
  </si>
  <si>
    <t>Godrej Consumer Prod</t>
  </si>
  <si>
    <t>B1BDGY0</t>
  </si>
  <si>
    <t>4342</t>
  </si>
  <si>
    <t>INE107A01015</t>
  </si>
  <si>
    <t>TNNP IN EQUITY</t>
  </si>
  <si>
    <t>TAMILNADU NEWSPRINT</t>
  </si>
  <si>
    <t>B132203</t>
  </si>
  <si>
    <t>4343</t>
  </si>
  <si>
    <t>INE110D01013</t>
  </si>
  <si>
    <t>GNC IN EQUITY</t>
  </si>
  <si>
    <t>6344014</t>
  </si>
  <si>
    <t>4344</t>
  </si>
  <si>
    <t>INE111A01025</t>
  </si>
  <si>
    <t>CCRI IN EQUITY</t>
  </si>
  <si>
    <t>Container Corp Of In</t>
  </si>
  <si>
    <t>BG0ZVG9</t>
  </si>
  <si>
    <t>4345</t>
  </si>
  <si>
    <t>INE111B01023</t>
  </si>
  <si>
    <t>FTECH IN EQUITY</t>
  </si>
  <si>
    <t>FINANCIAL TECHN (IND</t>
  </si>
  <si>
    <t>6257521</t>
  </si>
  <si>
    <t>4346</t>
  </si>
  <si>
    <t>INE113A01013</t>
  </si>
  <si>
    <t>GNFC IN EQUITY</t>
  </si>
  <si>
    <t>G.N.F.C.LTD.</t>
  </si>
  <si>
    <t>6101048</t>
  </si>
  <si>
    <t>4347</t>
  </si>
  <si>
    <t>INE114A01011</t>
  </si>
  <si>
    <t>SAIL IN EQUITY</t>
  </si>
  <si>
    <t>STEEL AUTHORITY OF I</t>
  </si>
  <si>
    <t>6121499</t>
  </si>
  <si>
    <t>4348</t>
  </si>
  <si>
    <t>INE115A01026</t>
  </si>
  <si>
    <t>LICHF IN EQUITY</t>
  </si>
  <si>
    <t>LIC Housing Finance</t>
  </si>
  <si>
    <t>6101026</t>
  </si>
  <si>
    <t>4349</t>
  </si>
  <si>
    <t>INE117A01022</t>
  </si>
  <si>
    <t>ABB IN EQUITY</t>
  </si>
  <si>
    <t>ABB LTD</t>
  </si>
  <si>
    <t>B1Y9QS9</t>
  </si>
  <si>
    <t>4350</t>
  </si>
  <si>
    <t>INE118A01012</t>
  </si>
  <si>
    <t>BJHI IN EQUITY</t>
  </si>
  <si>
    <t>BAJAJ HOLDINGS AND I</t>
  </si>
  <si>
    <t>6124142</t>
  </si>
  <si>
    <t>4351</t>
  </si>
  <si>
    <t>INE119A01028</t>
  </si>
  <si>
    <t>BRCM IN EQUITY</t>
  </si>
  <si>
    <t>BALRAMPUR CHINI MILL</t>
  </si>
  <si>
    <t>B06T408</t>
  </si>
  <si>
    <t>4352</t>
  </si>
  <si>
    <t>INE121A01016</t>
  </si>
  <si>
    <t>CIFC IN EQUITY</t>
  </si>
  <si>
    <t>Cholamandalam Invest</t>
  </si>
  <si>
    <t>4353</t>
  </si>
  <si>
    <t>INE121E01018</t>
  </si>
  <si>
    <t>JSW IN EQUITY</t>
  </si>
  <si>
    <t>JSW Energy Ltd</t>
  </si>
  <si>
    <t>B4X3ST8</t>
  </si>
  <si>
    <t>4354</t>
  </si>
  <si>
    <t>INE122H01027</t>
  </si>
  <si>
    <t>TTSL IN EQUITY</t>
  </si>
  <si>
    <t>TULIP TELECOM LTD</t>
  </si>
  <si>
    <t>B0T66S8</t>
  </si>
  <si>
    <t>4355</t>
  </si>
  <si>
    <t>INE123W01016</t>
  </si>
  <si>
    <t>SBILIFE IN EQUITY</t>
  </si>
  <si>
    <t>SBI Life Insurance C</t>
  </si>
  <si>
    <t>BZ60N32</t>
  </si>
  <si>
    <t>4356</t>
  </si>
  <si>
    <t>INE127D01025</t>
  </si>
  <si>
    <t>HDFCAMC IN EQUITY</t>
  </si>
  <si>
    <t>HDFC Asset Managemen</t>
  </si>
  <si>
    <t>BG0R3M5</t>
  </si>
  <si>
    <t>4357</t>
  </si>
  <si>
    <t>INE128A01029</t>
  </si>
  <si>
    <t>EVRIN IN EQUITY</t>
  </si>
  <si>
    <t>EVEREADY INDUSTRIES</t>
  </si>
  <si>
    <t>B125Q23</t>
  </si>
  <si>
    <t>4358</t>
  </si>
  <si>
    <t>INE129A01019</t>
  </si>
  <si>
    <t>GAIL IN EQUITY</t>
  </si>
  <si>
    <t>GAIL India Ltd</t>
  </si>
  <si>
    <t>6133405</t>
  </si>
  <si>
    <t>4359</t>
  </si>
  <si>
    <t>INE130C01021</t>
  </si>
  <si>
    <t>AMTK IN EQUITY</t>
  </si>
  <si>
    <t>AMTEK AUTO LIMITED</t>
  </si>
  <si>
    <t>B02ZJ27</t>
  </si>
  <si>
    <t>4360</t>
  </si>
  <si>
    <t>INE131A01031</t>
  </si>
  <si>
    <t>GMDC IN EQUITY</t>
  </si>
  <si>
    <t>GUJARAT MINERAL DEVE</t>
  </si>
  <si>
    <t>6101639</t>
  </si>
  <si>
    <t>4361</t>
  </si>
  <si>
    <t>INE134E01011</t>
  </si>
  <si>
    <t>POWF IN EQUITY</t>
  </si>
  <si>
    <t>Power Finance Corp L</t>
  </si>
  <si>
    <t>B1S7225</t>
  </si>
  <si>
    <t>4362</t>
  </si>
  <si>
    <t>INE137G01027</t>
  </si>
  <si>
    <t>DECH IN EQUITY</t>
  </si>
  <si>
    <t>DECCAN CHRONICLE HLD</t>
  </si>
  <si>
    <t>B1TS6J2</t>
  </si>
  <si>
    <t>4363</t>
  </si>
  <si>
    <t>INE139A01034</t>
  </si>
  <si>
    <t>NACL IN EQUITY</t>
  </si>
  <si>
    <t>National Aluminium C</t>
  </si>
  <si>
    <t>6139447</t>
  </si>
  <si>
    <t>4364</t>
  </si>
  <si>
    <t>INE140A01024</t>
  </si>
  <si>
    <t>PIEL IN EQUITY</t>
  </si>
  <si>
    <t>B058J56</t>
  </si>
  <si>
    <t>4365</t>
  </si>
  <si>
    <t>INE141A01014</t>
  </si>
  <si>
    <t>OBC IN EQUITY</t>
  </si>
  <si>
    <t>ORIENTAL BANK OF COM</t>
  </si>
  <si>
    <t>6121507</t>
  </si>
  <si>
    <t>4366</t>
  </si>
  <si>
    <t>INE143H01015</t>
  </si>
  <si>
    <t>KSK IN EQUITY</t>
  </si>
  <si>
    <t>KSK ENERGY VENTURES</t>
  </si>
  <si>
    <t>B2PVXH9</t>
  </si>
  <si>
    <t>4367</t>
  </si>
  <si>
    <t>INE148I01020</t>
  </si>
  <si>
    <t>IHFL IN EQUITY</t>
  </si>
  <si>
    <t>INDIABULLS HOUSING F</t>
  </si>
  <si>
    <t>B98CG57</t>
  </si>
  <si>
    <t>4368</t>
  </si>
  <si>
    <t>INE151A01013</t>
  </si>
  <si>
    <t>TCOM IN EQUITY</t>
  </si>
  <si>
    <t>VIDESH SANCHAR NIGAM</t>
  </si>
  <si>
    <t>4369</t>
  </si>
  <si>
    <t>INE152A01029</t>
  </si>
  <si>
    <t>TMX IN EQUITY</t>
  </si>
  <si>
    <t>Thermax Ltd</t>
  </si>
  <si>
    <t>B10SSP1</t>
  </si>
  <si>
    <t>4370</t>
  </si>
  <si>
    <t>INE153A01019</t>
  </si>
  <si>
    <t>MTNL IN EQUITY</t>
  </si>
  <si>
    <t>MAHANAGAR TELEPHONE</t>
  </si>
  <si>
    <t>6117807</t>
  </si>
  <si>
    <t>4371</t>
  </si>
  <si>
    <t>INE153U01017</t>
  </si>
  <si>
    <t>MAXI IN EQUITY</t>
  </si>
  <si>
    <t>Max India Ltd</t>
  </si>
  <si>
    <t>BDDK0W9</t>
  </si>
  <si>
    <t>4372</t>
  </si>
  <si>
    <t>INE154A01025</t>
  </si>
  <si>
    <t>ITC IN EQUITY</t>
  </si>
  <si>
    <t>ITC Ltd</t>
  </si>
  <si>
    <t>B0JGGP5</t>
  </si>
  <si>
    <t>4373</t>
  </si>
  <si>
    <t>INE154U01015</t>
  </si>
  <si>
    <t>MVIL IN EQUITY</t>
  </si>
  <si>
    <t>MAX VENTURES &amp;INDUST</t>
  </si>
  <si>
    <t>BZ4SSQ6</t>
  </si>
  <si>
    <t>4374</t>
  </si>
  <si>
    <t>INE155A01022</t>
  </si>
  <si>
    <t>TTMT IN EQUITY</t>
  </si>
  <si>
    <t>TATA MOTORS LTD(Righ</t>
  </si>
  <si>
    <t>B611LV1</t>
  </si>
  <si>
    <t>4375</t>
  </si>
  <si>
    <t>INE158A01026</t>
  </si>
  <si>
    <t>HMCL IN EQUITY</t>
  </si>
  <si>
    <t>Hero MotoCorp Ltd</t>
  </si>
  <si>
    <t>6327327</t>
  </si>
  <si>
    <t>4376</t>
  </si>
  <si>
    <t>INE159A01016</t>
  </si>
  <si>
    <t>GLXO IN EQUITY</t>
  </si>
  <si>
    <t>GLAXO (IN EquityDIA)</t>
  </si>
  <si>
    <t>6117982</t>
  </si>
  <si>
    <t>4377</t>
  </si>
  <si>
    <t>INE161A01038</t>
  </si>
  <si>
    <t>NIIT IN EQUITY</t>
  </si>
  <si>
    <t>NIIT LIMITED</t>
  </si>
  <si>
    <t>B01TR82</t>
  </si>
  <si>
    <t>4378</t>
  </si>
  <si>
    <t>INE162A01010</t>
  </si>
  <si>
    <t>GIP IN EQUITY</t>
  </si>
  <si>
    <t>GUJARAT INDS POWER C</t>
  </si>
  <si>
    <t>6139908</t>
  </si>
  <si>
    <t>4379</t>
  </si>
  <si>
    <t>INE169A01031</t>
  </si>
  <si>
    <t>CRIN IN EQUITY</t>
  </si>
  <si>
    <t>COROMANDEL INTERNATI</t>
  </si>
  <si>
    <t>B0VDZN5</t>
  </si>
  <si>
    <t>4380</t>
  </si>
  <si>
    <t>INE171A01029</t>
  </si>
  <si>
    <t>FB IN EQUITY</t>
  </si>
  <si>
    <t>Federal Bank Ltd</t>
  </si>
  <si>
    <t>BFT7KB7</t>
  </si>
  <si>
    <t>4381</t>
  </si>
  <si>
    <t>INE175A01038</t>
  </si>
  <si>
    <t>JI IN EQUITY</t>
  </si>
  <si>
    <t>JAIN IRRIGATION SYST</t>
  </si>
  <si>
    <t>6312345</t>
  </si>
  <si>
    <t>4382</t>
  </si>
  <si>
    <t>INE176B01034</t>
  </si>
  <si>
    <t>HAVL IN EQUITY</t>
  </si>
  <si>
    <t>Havells India Ltd</t>
  </si>
  <si>
    <t>BQGZWP9</t>
  </si>
  <si>
    <t>4383</t>
  </si>
  <si>
    <t>INE178A01016</t>
  </si>
  <si>
    <t>MRL IN EQUITY</t>
  </si>
  <si>
    <t>CHENNAI PETROLEU</t>
  </si>
  <si>
    <t>6121563</t>
  </si>
  <si>
    <t>4384</t>
  </si>
  <si>
    <t>INE179A01014</t>
  </si>
  <si>
    <t>PG IN EQUITY</t>
  </si>
  <si>
    <t>PROCTER &amp; GAMBLE HYG</t>
  </si>
  <si>
    <t>4385</t>
  </si>
  <si>
    <t>INE180A01020</t>
  </si>
  <si>
    <t>MAXF IN EQUITY</t>
  </si>
  <si>
    <t>Max Financial Servic</t>
  </si>
  <si>
    <t>B1TJG95</t>
  </si>
  <si>
    <t>4386</t>
  </si>
  <si>
    <t>INE180K01011</t>
  </si>
  <si>
    <t>BHAFIN IN EQUITY</t>
  </si>
  <si>
    <t>Bharat Financial Inc</t>
  </si>
  <si>
    <t>B4TL227</t>
  </si>
  <si>
    <t>4387</t>
  </si>
  <si>
    <t>INE182A01018</t>
  </si>
  <si>
    <t>PFIZ IN EQUITY</t>
  </si>
  <si>
    <t>PFIZER LIMITED</t>
  </si>
  <si>
    <t>6124960</t>
  </si>
  <si>
    <t>4388</t>
  </si>
  <si>
    <t>INE183W23014</t>
  </si>
  <si>
    <t>IRBINVIT IN EQUITY</t>
  </si>
  <si>
    <t>IRB InvIT Fund</t>
  </si>
  <si>
    <t>BYX1HX9</t>
  </si>
  <si>
    <t>4389</t>
  </si>
  <si>
    <t>INE184H01027</t>
  </si>
  <si>
    <t>EKCL IN EQUITY</t>
  </si>
  <si>
    <t>EVEREST KANTO CYLIND</t>
  </si>
  <si>
    <t>B0K4Y65</t>
  </si>
  <si>
    <t>4390</t>
  </si>
  <si>
    <t>INE191B01025</t>
  </si>
  <si>
    <t>WLCO IN EQUITY</t>
  </si>
  <si>
    <t>WELSPUN-GUJARAT STAH</t>
  </si>
  <si>
    <t>B01Z5T7</t>
  </si>
  <si>
    <t>4391</t>
  </si>
  <si>
    <t>INE191H01014</t>
  </si>
  <si>
    <t>PVRL IN EQUITY</t>
  </si>
  <si>
    <t>PVR Ltd</t>
  </si>
  <si>
    <t>B0LX4M7</t>
  </si>
  <si>
    <t>4392</t>
  </si>
  <si>
    <t>INE191I01012</t>
  </si>
  <si>
    <t>HDIL IN EQUITY</t>
  </si>
  <si>
    <t>HOUSING DEVELOPMENT</t>
  </si>
  <si>
    <t>B1RPZ09</t>
  </si>
  <si>
    <t>4393</t>
  </si>
  <si>
    <t>INE192A01017</t>
  </si>
  <si>
    <t>TT IS EQUITY</t>
  </si>
  <si>
    <t>TATA TEA LTD</t>
  </si>
  <si>
    <t>4394</t>
  </si>
  <si>
    <t>INE192A01025</t>
  </si>
  <si>
    <t>TATACONS IN EQUITY</t>
  </si>
  <si>
    <t>Tata Consumer Produc</t>
  </si>
  <si>
    <t>6121488</t>
  </si>
  <si>
    <t>4395</t>
  </si>
  <si>
    <t>INE192R01011</t>
  </si>
  <si>
    <t>DMART IN EQUITY</t>
  </si>
  <si>
    <t>Avenue Supermarts Lt</t>
  </si>
  <si>
    <t>BYW1G33</t>
  </si>
  <si>
    <t>4396</t>
  </si>
  <si>
    <t>INE193E01025</t>
  </si>
  <si>
    <t>BJE IN EQUITY</t>
  </si>
  <si>
    <t>Bajaj Electricals Lt</t>
  </si>
  <si>
    <t>6415062</t>
  </si>
  <si>
    <t>4397</t>
  </si>
  <si>
    <t>INE195A01028</t>
  </si>
  <si>
    <t>SI IN EQUITY</t>
  </si>
  <si>
    <t>Supreme Industries L</t>
  </si>
  <si>
    <t>6136073</t>
  </si>
  <si>
    <t>4398</t>
  </si>
  <si>
    <t>INE196A01026</t>
  </si>
  <si>
    <t>MRCO IN EQUITY</t>
  </si>
  <si>
    <t>Marico Ltd</t>
  </si>
  <si>
    <t>B1S34K5</t>
  </si>
  <si>
    <t>4399</t>
  </si>
  <si>
    <t>INE197A01024</t>
  </si>
  <si>
    <t>JYS IN EQUITY</t>
  </si>
  <si>
    <t>JYOTI STRUCTURES LTD</t>
  </si>
  <si>
    <t>B18P3B5</t>
  </si>
  <si>
    <t>4400</t>
  </si>
  <si>
    <t>INE199G01019</t>
  </si>
  <si>
    <t>JAGP IN EQUITY</t>
  </si>
  <si>
    <t>JAGRAN PRAKASHAN PVT</t>
  </si>
  <si>
    <t>JPN</t>
  </si>
  <si>
    <t>4401</t>
  </si>
  <si>
    <t>INE199G01027</t>
  </si>
  <si>
    <t>JAGRAN PRAKASHAN LTD</t>
  </si>
  <si>
    <t>B0XNYM5</t>
  </si>
  <si>
    <t>4402</t>
  </si>
  <si>
    <t>INE202B01012</t>
  </si>
  <si>
    <t>DEWH IN EQUITY</t>
  </si>
  <si>
    <t>DEWAN HOUSING FINANC</t>
  </si>
  <si>
    <t>6727585</t>
  </si>
  <si>
    <t>4403</t>
  </si>
  <si>
    <t>INE203G01019</t>
  </si>
  <si>
    <t>IGL IN EQUITY</t>
  </si>
  <si>
    <t>INDRAPRASTHA GAS LTD</t>
  </si>
  <si>
    <t>6726753</t>
  </si>
  <si>
    <t>4404</t>
  </si>
  <si>
    <t>INE205A01025</t>
  </si>
  <si>
    <t>VEDL IN EQUITY</t>
  </si>
  <si>
    <t>Vedanta Ltd</t>
  </si>
  <si>
    <t>6136040</t>
  </si>
  <si>
    <t>4405</t>
  </si>
  <si>
    <t>INE208A01029</t>
  </si>
  <si>
    <t>AL IN EQUITY</t>
  </si>
  <si>
    <t>Ashok Leyland Ltd</t>
  </si>
  <si>
    <t>B01NFT1</t>
  </si>
  <si>
    <t>4406</t>
  </si>
  <si>
    <t>INE209B01025</t>
  </si>
  <si>
    <t>RAI IN EQUITY</t>
  </si>
  <si>
    <t>RICO AUTO IND. LTD.</t>
  </si>
  <si>
    <t>B06C3V1</t>
  </si>
  <si>
    <t>4407</t>
  </si>
  <si>
    <t>INE211B01039</t>
  </si>
  <si>
    <t>PHNX IN EQUITY</t>
  </si>
  <si>
    <t>PHOENIX MILLS LTD</t>
  </si>
  <si>
    <t>B0SXY97</t>
  </si>
  <si>
    <t>4408</t>
  </si>
  <si>
    <t>INE212H01026</t>
  </si>
  <si>
    <t>AIAE IN EQUITY</t>
  </si>
  <si>
    <t>AIA Engineering Ltd</t>
  </si>
  <si>
    <t>B0QDXM5</t>
  </si>
  <si>
    <t>4409</t>
  </si>
  <si>
    <t>INE213A01029</t>
  </si>
  <si>
    <t>ONGC IN EQUITY</t>
  </si>
  <si>
    <t>Oil &amp; Natural Gas Co</t>
  </si>
  <si>
    <t>6139362</t>
  </si>
  <si>
    <t>4410</t>
  </si>
  <si>
    <t>INE214T01019</t>
  </si>
  <si>
    <t>LTI IN EQUITY</t>
  </si>
  <si>
    <t>Larsen &amp; Toubro Info</t>
  </si>
  <si>
    <t>BD6F8V6</t>
  </si>
  <si>
    <t>4411</t>
  </si>
  <si>
    <t>INE216A01030</t>
  </si>
  <si>
    <t>BRIT IN EQUITY</t>
  </si>
  <si>
    <t>Britannia Industries</t>
  </si>
  <si>
    <t>BGSQG47</t>
  </si>
  <si>
    <t>4412</t>
  </si>
  <si>
    <t>INE217B01036</t>
  </si>
  <si>
    <t>KJC IN EQUITY</t>
  </si>
  <si>
    <t>Kajaria Ceramics Ltd</t>
  </si>
  <si>
    <t>BDB5J63</t>
  </si>
  <si>
    <t>4413</t>
  </si>
  <si>
    <t>INE220B01022</t>
  </si>
  <si>
    <t>KPP IN EQUITY</t>
  </si>
  <si>
    <t>KALPATARU POWER TRAN</t>
  </si>
  <si>
    <t>B02N266</t>
  </si>
  <si>
    <t>4414</t>
  </si>
  <si>
    <t>INE224A01026</t>
  </si>
  <si>
    <t>GRV IN EQUITY</t>
  </si>
  <si>
    <t>GREAVES COTTON LTD</t>
  </si>
  <si>
    <t>6135887</t>
  </si>
  <si>
    <t>4415</t>
  </si>
  <si>
    <t>INE226A01021</t>
  </si>
  <si>
    <t>VOLT IN EQUITY</t>
  </si>
  <si>
    <t>Voltas Ltd</t>
  </si>
  <si>
    <t>B1FCQX2</t>
  </si>
  <si>
    <t>4416</t>
  </si>
  <si>
    <t>INE226H01026</t>
  </si>
  <si>
    <t>SADE IN EQUITY</t>
  </si>
  <si>
    <t>Sadbhav Engineering</t>
  </si>
  <si>
    <t>B0XTD15</t>
  </si>
  <si>
    <t>4417</t>
  </si>
  <si>
    <t>INE228A01035</t>
  </si>
  <si>
    <t>USM IN EQUITY</t>
  </si>
  <si>
    <t>USHA MARTIN LTD</t>
  </si>
  <si>
    <t>6142854</t>
  </si>
  <si>
    <t>4418</t>
  </si>
  <si>
    <t>INE233A01035</t>
  </si>
  <si>
    <t>GDSP IN EQUITY</t>
  </si>
  <si>
    <t>GODREJ INDUSTRIES LT</t>
  </si>
  <si>
    <t>B1BFBC9</t>
  </si>
  <si>
    <t>4419</t>
  </si>
  <si>
    <t>INE235A01022</t>
  </si>
  <si>
    <t>FNXC IN EQUITY</t>
  </si>
  <si>
    <t>Finolex Cables Ltd</t>
  </si>
  <si>
    <t>B1LDTB8</t>
  </si>
  <si>
    <t>4420</t>
  </si>
  <si>
    <t>INE236A01020</t>
  </si>
  <si>
    <t>HCLI IN EQUITY</t>
  </si>
  <si>
    <t>HCL-INFOSYSTEMS LTD</t>
  </si>
  <si>
    <t>B0BZM41</t>
  </si>
  <si>
    <t>4421</t>
  </si>
  <si>
    <t>INE237A01028</t>
  </si>
  <si>
    <t>KMB IN EQUITY</t>
  </si>
  <si>
    <t>Kotak Mahindra Bank</t>
  </si>
  <si>
    <t>6135661</t>
  </si>
  <si>
    <t>4422</t>
  </si>
  <si>
    <t>INE238A01034</t>
  </si>
  <si>
    <t>AXSB IN EQUITY</t>
  </si>
  <si>
    <t>Axis Bank Ltd</t>
  </si>
  <si>
    <t>BPFJHC7</t>
  </si>
  <si>
    <t>4423</t>
  </si>
  <si>
    <t>INE239A01016</t>
  </si>
  <si>
    <t>NEST IN EQUITY</t>
  </si>
  <si>
    <t>Nestle India Ltd</t>
  </si>
  <si>
    <t>6128605</t>
  </si>
  <si>
    <t>4424</t>
  </si>
  <si>
    <t>INE242A01010</t>
  </si>
  <si>
    <t>IOCL IN EQUITY</t>
  </si>
  <si>
    <t>Indian Oil Corp Ltd</t>
  </si>
  <si>
    <t>6253767</t>
  </si>
  <si>
    <t>4425</t>
  </si>
  <si>
    <t>INE244B01030</t>
  </si>
  <si>
    <t>PEC IN EQUITY</t>
  </si>
  <si>
    <t>PATEL ENGINEERING LT</t>
  </si>
  <si>
    <t>B0388F1</t>
  </si>
  <si>
    <t>4426</t>
  </si>
  <si>
    <t>INE246F01010</t>
  </si>
  <si>
    <t>GUJS IN EQUITY</t>
  </si>
  <si>
    <t>Gujarat State Petron</t>
  </si>
  <si>
    <t>B0YVBS3</t>
  </si>
  <si>
    <t>4427</t>
  </si>
  <si>
    <t>INE251H01024</t>
  </si>
  <si>
    <t>GVKP IN EQUITY</t>
  </si>
  <si>
    <t>GVK POWER &amp; INFRASTR</t>
  </si>
  <si>
    <t>B0XXJX1</t>
  </si>
  <si>
    <t>4428</t>
  </si>
  <si>
    <t>INE256A01028</t>
  </si>
  <si>
    <t>Z IN EQUITY</t>
  </si>
  <si>
    <t>ZEE ENTERTAINMENT EN</t>
  </si>
  <si>
    <t>6188535</t>
  </si>
  <si>
    <t>4429</t>
  </si>
  <si>
    <t>INE256A04022</t>
  </si>
  <si>
    <t>ZIN 6 03/05/22 PFD</t>
  </si>
  <si>
    <t>BYT2BC3</t>
  </si>
  <si>
    <t>4430</t>
  </si>
  <si>
    <t>INE257A01026</t>
  </si>
  <si>
    <t>BHEL IN EQUITY</t>
  </si>
  <si>
    <t>Bharat Heavy Electri</t>
  </si>
  <si>
    <t>B6SNRV2</t>
  </si>
  <si>
    <t>4431</t>
  </si>
  <si>
    <t>INE258A01016</t>
  </si>
  <si>
    <t>BEML IN EQUITY</t>
  </si>
  <si>
    <t>BHARAT EARTH MOVERS</t>
  </si>
  <si>
    <t>6139704</t>
  </si>
  <si>
    <t>4432</t>
  </si>
  <si>
    <t>INE259A01022</t>
  </si>
  <si>
    <t>CLGT IN EQUITY</t>
  </si>
  <si>
    <t>Colgate-Palmolive In</t>
  </si>
  <si>
    <t>6139696</t>
  </si>
  <si>
    <t>4433</t>
  </si>
  <si>
    <t>INE259B01020</t>
  </si>
  <si>
    <t>GMON IN EQUITY</t>
  </si>
  <si>
    <t>GAMMON INDIA LIMITED</t>
  </si>
  <si>
    <t>B06HC20</t>
  </si>
  <si>
    <t>4434</t>
  </si>
  <si>
    <t>INE260B01028</t>
  </si>
  <si>
    <t>GP IN EQUITY</t>
  </si>
  <si>
    <t>GODFREY PHILLIPS IND</t>
  </si>
  <si>
    <t>BSBML96</t>
  </si>
  <si>
    <t>4435</t>
  </si>
  <si>
    <t>INE263A01024</t>
  </si>
  <si>
    <t>BHE IN EQUITY</t>
  </si>
  <si>
    <t>Bharat Electronics L</t>
  </si>
  <si>
    <t>BF1THH6</t>
  </si>
  <si>
    <t>4436</t>
  </si>
  <si>
    <t>INE264A01014</t>
  </si>
  <si>
    <t>SKB IN EQUITY</t>
  </si>
  <si>
    <t>GlaxoSmithKline Cons</t>
  </si>
  <si>
    <t>6140052</t>
  </si>
  <si>
    <t>4437</t>
  </si>
  <si>
    <t>INE264T01014</t>
  </si>
  <si>
    <t>CAPACITE IN EQUITY</t>
  </si>
  <si>
    <t>Capacit'e Infraproje</t>
  </si>
  <si>
    <t>BD601V2</t>
  </si>
  <si>
    <t>4438</t>
  </si>
  <si>
    <t>INE267A01025</t>
  </si>
  <si>
    <t>HZ IN EQUITY</t>
  </si>
  <si>
    <t>HINDUSTAN ZINC LTD</t>
  </si>
  <si>
    <t>6139726</t>
  </si>
  <si>
    <t>4439</t>
  </si>
  <si>
    <t>INE270A01011</t>
  </si>
  <si>
    <t>ALOK IN EQUITY</t>
  </si>
  <si>
    <t>ALOK INDUSTRIES LTD</t>
  </si>
  <si>
    <t>6143040</t>
  </si>
  <si>
    <t>4440</t>
  </si>
  <si>
    <t>INE271B01025</t>
  </si>
  <si>
    <t>MHS IN EQUITY</t>
  </si>
  <si>
    <t>MAHARASHTRA SEAMLESS</t>
  </si>
  <si>
    <t>B12G541</t>
  </si>
  <si>
    <t>4441</t>
  </si>
  <si>
    <t>INE271C01023</t>
  </si>
  <si>
    <t>DLFU IN EQUITY</t>
  </si>
  <si>
    <t>DLF Ltd</t>
  </si>
  <si>
    <t>B1YLCV0</t>
  </si>
  <si>
    <t>4442</t>
  </si>
  <si>
    <t>INE273D01019</t>
  </si>
  <si>
    <t>ARV IN EQUITY</t>
  </si>
  <si>
    <t>AARVEE DENIMS &amp; EXPO</t>
  </si>
  <si>
    <t>B03PGX6</t>
  </si>
  <si>
    <t>4443</t>
  </si>
  <si>
    <t>INE274F01020</t>
  </si>
  <si>
    <t>WLDL IN EQUITY</t>
  </si>
  <si>
    <t>Westlife Development</t>
  </si>
  <si>
    <t>BBJKFV3</t>
  </si>
  <si>
    <t>4444</t>
  </si>
  <si>
    <t>INE274J01014</t>
  </si>
  <si>
    <t>OINL IN EQUITY</t>
  </si>
  <si>
    <t>Oil India Ltd</t>
  </si>
  <si>
    <t>B409HQ9</t>
  </si>
  <si>
    <t>4445</t>
  </si>
  <si>
    <t>INE280A01028</t>
  </si>
  <si>
    <t>TTAN IN EQUITY</t>
  </si>
  <si>
    <t>Titan Co Ltd</t>
  </si>
  <si>
    <t>6139340</t>
  </si>
  <si>
    <t>4446</t>
  </si>
  <si>
    <t>INE283H01019</t>
  </si>
  <si>
    <t>ROHL IN EQUITY</t>
  </si>
  <si>
    <t>ROYAL ORCHID HOTELS</t>
  </si>
  <si>
    <t>B0PFWD6</t>
  </si>
  <si>
    <t>4447</t>
  </si>
  <si>
    <t>INE285B01017</t>
  </si>
  <si>
    <t>SJET IN EQUITY</t>
  </si>
  <si>
    <t>SPICEJET LTD</t>
  </si>
  <si>
    <t>6300403</t>
  </si>
  <si>
    <t>4448</t>
  </si>
  <si>
    <t>INE293A01013</t>
  </si>
  <si>
    <t>RLTA IN EQUITY</t>
  </si>
  <si>
    <t>ROLTA INDIA LIMITED</t>
  </si>
  <si>
    <t>B01Z553</t>
  </si>
  <si>
    <t>4449</t>
  </si>
  <si>
    <t>INE294A01037</t>
  </si>
  <si>
    <t>BILT IN EQUITY</t>
  </si>
  <si>
    <t>BALLARPUR INDUSTRIES</t>
  </si>
  <si>
    <t>6143501</t>
  </si>
  <si>
    <t>4450</t>
  </si>
  <si>
    <t>INE296A01024</t>
  </si>
  <si>
    <t>BAF IN EQUITY</t>
  </si>
  <si>
    <t>Bajaj Finance Ltd</t>
  </si>
  <si>
    <t>BD2N0P2</t>
  </si>
  <si>
    <t>4451</t>
  </si>
  <si>
    <t>INE298A01020</t>
  </si>
  <si>
    <t>KKC IN EQUITY</t>
  </si>
  <si>
    <t>Cummins India Ltd</t>
  </si>
  <si>
    <t>6294863</t>
  </si>
  <si>
    <t>4452</t>
  </si>
  <si>
    <t>INE298J01013</t>
  </si>
  <si>
    <t>NAM IN EQUITY</t>
  </si>
  <si>
    <t>Nippon Life India As</t>
  </si>
  <si>
    <t>BF29PR1</t>
  </si>
  <si>
    <t>4453</t>
  </si>
  <si>
    <t>INE299U01018</t>
  </si>
  <si>
    <t>CROMPTON IN EQUITY</t>
  </si>
  <si>
    <t>Crompton Greaves Con</t>
  </si>
  <si>
    <t>BD87BS8</t>
  </si>
  <si>
    <t>4454</t>
  </si>
  <si>
    <t>INE301A01014</t>
  </si>
  <si>
    <t>RW IN EQUITY</t>
  </si>
  <si>
    <t>Raymond Ltd</t>
  </si>
  <si>
    <t>6143255</t>
  </si>
  <si>
    <t>4455</t>
  </si>
  <si>
    <t>INE302A01020</t>
  </si>
  <si>
    <t>EXID IN EQUITY</t>
  </si>
  <si>
    <t>EXIDE INDUSTRIES LTD</t>
  </si>
  <si>
    <t>B1D3ZC9</t>
  </si>
  <si>
    <t>4456</t>
  </si>
  <si>
    <t>INE306A01021</t>
  </si>
  <si>
    <t>BJH IN EQUITY</t>
  </si>
  <si>
    <t>BAJAJ HINDUSTHAN LIM</t>
  </si>
  <si>
    <t>B00YYR6</t>
  </si>
  <si>
    <t>4457</t>
  </si>
  <si>
    <t>INE310A01015</t>
  </si>
  <si>
    <t>NILK IN EQUITY</t>
  </si>
  <si>
    <t>Nilkamal Ltd</t>
  </si>
  <si>
    <t>6151894</t>
  </si>
  <si>
    <t>4458</t>
  </si>
  <si>
    <t>INE312H01016</t>
  </si>
  <si>
    <t>INOL IN EQUITY</t>
  </si>
  <si>
    <t>INOX LEISURE LTD</t>
  </si>
  <si>
    <t>B12CD45</t>
  </si>
  <si>
    <t>4459</t>
  </si>
  <si>
    <t>INE318A01026</t>
  </si>
  <si>
    <t>PIDI IN EQUITY</t>
  </si>
  <si>
    <t>PIDILITE INDUSTRIES</t>
  </si>
  <si>
    <t>B0JJV59</t>
  </si>
  <si>
    <t>4460</t>
  </si>
  <si>
    <t>INE322A01010</t>
  </si>
  <si>
    <t>GILL IN EQUITY</t>
  </si>
  <si>
    <t>Gillette India Ltd</t>
  </si>
  <si>
    <t>6139931</t>
  </si>
  <si>
    <t>4461</t>
  </si>
  <si>
    <t>INE323A01026</t>
  </si>
  <si>
    <t>BOS IN EQUITY</t>
  </si>
  <si>
    <t>BOSCH LTD</t>
  </si>
  <si>
    <t>4462</t>
  </si>
  <si>
    <t>INE323I01011</t>
  </si>
  <si>
    <t>PVKP IN EQUITY</t>
  </si>
  <si>
    <t>PURAVANKARA PROJECTS</t>
  </si>
  <si>
    <t>B23L1J9</t>
  </si>
  <si>
    <t>4463</t>
  </si>
  <si>
    <t>INE324A01024</t>
  </si>
  <si>
    <t>JSAW IN EQUITY</t>
  </si>
  <si>
    <t>JINDAL SAW LTD</t>
  </si>
  <si>
    <t>6152723</t>
  </si>
  <si>
    <t>4464</t>
  </si>
  <si>
    <t>INE326A01037</t>
  </si>
  <si>
    <t>LPC IN EQUITY</t>
  </si>
  <si>
    <t>Lupin Ltd</t>
  </si>
  <si>
    <t>6143761</t>
  </si>
  <si>
    <t>4465</t>
  </si>
  <si>
    <t>INE330H01018</t>
  </si>
  <si>
    <t>RCOM IN EQUITY</t>
  </si>
  <si>
    <t>RELIANCE COMMUNICATI</t>
  </si>
  <si>
    <t>B0WNLY7</t>
  </si>
  <si>
    <t>4466</t>
  </si>
  <si>
    <t>INE331A01037</t>
  </si>
  <si>
    <t>TRCL IN EQUITY</t>
  </si>
  <si>
    <t>Ramco Cements Ltd/Th</t>
  </si>
  <si>
    <t>6698153</t>
  </si>
  <si>
    <t>4467</t>
  </si>
  <si>
    <t>INE332A01027</t>
  </si>
  <si>
    <t>TC IN EQUITY</t>
  </si>
  <si>
    <t>THOMAS COOK (INDIA)</t>
  </si>
  <si>
    <t>B1XBYT3</t>
  </si>
  <si>
    <t>4468</t>
  </si>
  <si>
    <t>INE334L01012</t>
  </si>
  <si>
    <t>UJJIVAN IN EQUITY</t>
  </si>
  <si>
    <t>UJJIVAN FINANCIAL SE</t>
  </si>
  <si>
    <t>BZBW3M2</t>
  </si>
  <si>
    <t>4469</t>
  </si>
  <si>
    <t>INE335K01011</t>
  </si>
  <si>
    <t>CCD IN EQUITY</t>
  </si>
  <si>
    <t>Coffee Day Enterpris</t>
  </si>
  <si>
    <t>BYWR341</t>
  </si>
  <si>
    <t>4470</t>
  </si>
  <si>
    <t>INE338I01027</t>
  </si>
  <si>
    <t>MOFS IN EQUITY</t>
  </si>
  <si>
    <t>Motilal Oswal Financ</t>
  </si>
  <si>
    <t>B233M14</t>
  </si>
  <si>
    <t>4471</t>
  </si>
  <si>
    <t>INE340A01012</t>
  </si>
  <si>
    <t>BCORP IN EQUITY</t>
  </si>
  <si>
    <t>BIRLA CORP LIMITED</t>
  </si>
  <si>
    <t>6152626</t>
  </si>
  <si>
    <t>4472</t>
  </si>
  <si>
    <t>INE342J01019</t>
  </si>
  <si>
    <t>WIL IN EQUITY</t>
  </si>
  <si>
    <t>WABCO INDIA LTD</t>
  </si>
  <si>
    <t>B3DGKJ4</t>
  </si>
  <si>
    <t>4473</t>
  </si>
  <si>
    <t>INE348A01023</t>
  </si>
  <si>
    <t>ASMN IN EQUITY</t>
  </si>
  <si>
    <t>ASHA MINICHEM</t>
  </si>
  <si>
    <t>B11W6D6</t>
  </si>
  <si>
    <t>4474</t>
  </si>
  <si>
    <t>INE348B01021</t>
  </si>
  <si>
    <t>CPBI IN EQUITY</t>
  </si>
  <si>
    <t>Century Plyboards In</t>
  </si>
  <si>
    <t>B03KTQ5</t>
  </si>
  <si>
    <t>4475</t>
  </si>
  <si>
    <t>INE348L01012</t>
  </si>
  <si>
    <t>MASFIN IN EQUITY</t>
  </si>
  <si>
    <t>MAS Financial Servic</t>
  </si>
  <si>
    <t>BF1QNZ7</t>
  </si>
  <si>
    <t>4476</t>
  </si>
  <si>
    <t>INE351F01018</t>
  </si>
  <si>
    <t>JPVL IN EQUITY</t>
  </si>
  <si>
    <t>JAIPRAKASH POWER VEN</t>
  </si>
  <si>
    <t>B0703M5</t>
  </si>
  <si>
    <t>4477</t>
  </si>
  <si>
    <t>INE353G01020</t>
  </si>
  <si>
    <t>DISH IN EQUITY</t>
  </si>
  <si>
    <t>DISHMAN PHARMACEUTIC</t>
  </si>
  <si>
    <t>B0MT4M4</t>
  </si>
  <si>
    <t>4478</t>
  </si>
  <si>
    <t>INE356A01018</t>
  </si>
  <si>
    <t>MPHL IN EQUITY</t>
  </si>
  <si>
    <t>Mphasis Ltd</t>
  </si>
  <si>
    <t>6151593</t>
  </si>
  <si>
    <t>4479</t>
  </si>
  <si>
    <t>INE361B01024</t>
  </si>
  <si>
    <t>DIVI IN EQUITY</t>
  </si>
  <si>
    <t>Divi's Laboratories</t>
  </si>
  <si>
    <t>6602518</t>
  </si>
  <si>
    <t>4480</t>
  </si>
  <si>
    <t>INE362A01016</t>
  </si>
  <si>
    <t>PVPV IN EQUITY</t>
  </si>
  <si>
    <t>PVP VENTURES LTD</t>
  </si>
  <si>
    <t>6152734</t>
  </si>
  <si>
    <t>4481</t>
  </si>
  <si>
    <t>INE371A01025</t>
  </si>
  <si>
    <t>GRIL IN EQUITY</t>
  </si>
  <si>
    <t>Graphite India Ltd</t>
  </si>
  <si>
    <t>B1KMXR0</t>
  </si>
  <si>
    <t>4482</t>
  </si>
  <si>
    <t>INE376G01013</t>
  </si>
  <si>
    <t>BIOS IN EQUITY</t>
  </si>
  <si>
    <t>Biocon Ltd</t>
  </si>
  <si>
    <t>6741251</t>
  </si>
  <si>
    <t>4483</t>
  </si>
  <si>
    <t>INE383A01012</t>
  </si>
  <si>
    <t>ICEM IN EQUITY</t>
  </si>
  <si>
    <t>INDIA CEMENTS LTD</t>
  </si>
  <si>
    <t>6150062</t>
  </si>
  <si>
    <t>4484</t>
  </si>
  <si>
    <t>INE386C01029</t>
  </si>
  <si>
    <t>ASTM IN EQUITY</t>
  </si>
  <si>
    <t>ASTRA MICROWAVE PROD</t>
  </si>
  <si>
    <t>B1NM6G7</t>
  </si>
  <si>
    <t>4485</t>
  </si>
  <si>
    <t>INE391H01010</t>
  </si>
  <si>
    <t>SGIL IN EQUITY</t>
  </si>
  <si>
    <t>SANCIA GLOBAL INFRAP</t>
  </si>
  <si>
    <t>B1VW131</t>
  </si>
  <si>
    <t>4486</t>
  </si>
  <si>
    <t>INE397D01024</t>
  </si>
  <si>
    <t>BHARTI IN EQUITY</t>
  </si>
  <si>
    <t>6442327</t>
  </si>
  <si>
    <t>4487</t>
  </si>
  <si>
    <t>INE398R01022</t>
  </si>
  <si>
    <t>SYNG IN EQUITY</t>
  </si>
  <si>
    <t>Syngene Internationa</t>
  </si>
  <si>
    <t>BYXXQB6</t>
  </si>
  <si>
    <t>4488</t>
  </si>
  <si>
    <t>INE400H01019</t>
  </si>
  <si>
    <t>ADML IN EQUITY</t>
  </si>
  <si>
    <t>ADHUNIK METALIKS LTD</t>
  </si>
  <si>
    <t>B0WJ4P7</t>
  </si>
  <si>
    <t>4489</t>
  </si>
  <si>
    <t>INE404L01021</t>
  </si>
  <si>
    <t>ESARI IN EQUITY</t>
  </si>
  <si>
    <t>ESAAR INDIA LTD</t>
  </si>
  <si>
    <t>B783LZ1</t>
  </si>
  <si>
    <t>4490</t>
  </si>
  <si>
    <t>INE406A01037</t>
  </si>
  <si>
    <t>ARBP IN EQUITY</t>
  </si>
  <si>
    <t>Aurobindo Pharma Ltd</t>
  </si>
  <si>
    <t>6702634</t>
  </si>
  <si>
    <t>4491</t>
  </si>
  <si>
    <t>INE410B01037</t>
  </si>
  <si>
    <t>VO IN EQUITY</t>
  </si>
  <si>
    <t>Vinati Organics Ltd</t>
  </si>
  <si>
    <t>BKKKN11</t>
  </si>
  <si>
    <t>4492</t>
  </si>
  <si>
    <t>INE410P01011</t>
  </si>
  <si>
    <t>NARH IN EQUITY</t>
  </si>
  <si>
    <t>Narayana Hrudayalaya</t>
  </si>
  <si>
    <t>BD0CSH9</t>
  </si>
  <si>
    <t>4493</t>
  </si>
  <si>
    <t>INE414G01012</t>
  </si>
  <si>
    <t>MUTH IN EQUITY</t>
  </si>
  <si>
    <t>Muthoot Finance Ltd</t>
  </si>
  <si>
    <t>B40MFF3</t>
  </si>
  <si>
    <t>4494</t>
  </si>
  <si>
    <t>INE416L01017</t>
  </si>
  <si>
    <t>EROS IN EQUITY</t>
  </si>
  <si>
    <t>EROS INTERNATIONAL M</t>
  </si>
  <si>
    <t>B3S0Q37</t>
  </si>
  <si>
    <t>4495</t>
  </si>
  <si>
    <t>INE421A01028</t>
  </si>
  <si>
    <t>ABAN IN EQUITY</t>
  </si>
  <si>
    <t>ABAN LOYD CHILES OFF</t>
  </si>
  <si>
    <t>B07Y0K4</t>
  </si>
  <si>
    <t>4496</t>
  </si>
  <si>
    <t>INE423A01024</t>
  </si>
  <si>
    <t>ADE IN EQUITY</t>
  </si>
  <si>
    <t>ADANI ENTERPRISES LT</t>
  </si>
  <si>
    <t>B01VRK0</t>
  </si>
  <si>
    <t>4497</t>
  </si>
  <si>
    <t>INE424H01027</t>
  </si>
  <si>
    <t>SUNTV IN EQUITY</t>
  </si>
  <si>
    <t>Sun TV Network Ltd</t>
  </si>
  <si>
    <t>B128WL3</t>
  </si>
  <si>
    <t>4498</t>
  </si>
  <si>
    <t>INE425Y01011</t>
  </si>
  <si>
    <t>CESCV IN EQUITY</t>
  </si>
  <si>
    <t>CESC Ventures Ltd</t>
  </si>
  <si>
    <t>BGYWWY1</t>
  </si>
  <si>
    <t>4499</t>
  </si>
  <si>
    <t>INE428A01015</t>
  </si>
  <si>
    <t>ALBK IN EQUITY</t>
  </si>
  <si>
    <t>ALLAHABAD BANK</t>
  </si>
  <si>
    <t>6708289</t>
  </si>
  <si>
    <t>4500</t>
  </si>
  <si>
    <t>INE429C01035</t>
  </si>
  <si>
    <t>SINT IN EQUITY</t>
  </si>
  <si>
    <t>SINTEX INDUSTRIES LT</t>
  </si>
  <si>
    <t>B0LMHN6</t>
  </si>
  <si>
    <t>4501</t>
  </si>
  <si>
    <t>INE434A01013</t>
  </si>
  <si>
    <t>ANDB IN EQUITY</t>
  </si>
  <si>
    <t>ANDHRA BANK</t>
  </si>
  <si>
    <t>6580368</t>
  </si>
  <si>
    <t>4502</t>
  </si>
  <si>
    <t>INE435C01024</t>
  </si>
  <si>
    <t>TXM IN EQUITY</t>
  </si>
  <si>
    <t>TEXMACO LTD</t>
  </si>
  <si>
    <t>6313359</t>
  </si>
  <si>
    <t>4503</t>
  </si>
  <si>
    <t>INE435C010ZZ</t>
  </si>
  <si>
    <t>3549727Z IN EQUITY</t>
  </si>
  <si>
    <t>TEXMACO RAIL &amp; ENGIN</t>
  </si>
  <si>
    <t>4504</t>
  </si>
  <si>
    <t>4505</t>
  </si>
  <si>
    <t>INE436A01026</t>
  </si>
  <si>
    <t>APIL IN EQUITY</t>
  </si>
  <si>
    <t>ANSAL PROPERTIES &amp; I</t>
  </si>
  <si>
    <t>B146174</t>
  </si>
  <si>
    <t>4506</t>
  </si>
  <si>
    <t>INE437A01024</t>
  </si>
  <si>
    <t>APHS IN EQUITY</t>
  </si>
  <si>
    <t>Apollo Hospitals Ent</t>
  </si>
  <si>
    <t>6273583</t>
  </si>
  <si>
    <t>4507</t>
  </si>
  <si>
    <t>INE438A01022</t>
  </si>
  <si>
    <t>APTY IN EQUITY</t>
  </si>
  <si>
    <t>Apollo Tyres Ltd</t>
  </si>
  <si>
    <t>6168902</t>
  </si>
  <si>
    <t>4508</t>
  </si>
  <si>
    <t>INE438H01019</t>
  </si>
  <si>
    <t>KAIR IN EQUITY</t>
  </si>
  <si>
    <t>KINGFISHER AIRLINES</t>
  </si>
  <si>
    <t>4509</t>
  </si>
  <si>
    <t>INE439L01019</t>
  </si>
  <si>
    <t>DBEL IN EQUITY</t>
  </si>
  <si>
    <t>Dalmia Bharat Ltd/In</t>
  </si>
  <si>
    <t>B4YNQ71</t>
  </si>
  <si>
    <t>4510</t>
  </si>
  <si>
    <t>INE442H01029</t>
  </si>
  <si>
    <t>ASBL IN EQUITY</t>
  </si>
  <si>
    <t>Ashoka Buildcon Ltd</t>
  </si>
  <si>
    <t>BC43RR4</t>
  </si>
  <si>
    <t>4511</t>
  </si>
  <si>
    <t>INE452O01016</t>
  </si>
  <si>
    <t>FLFL IN EQUITY</t>
  </si>
  <si>
    <t>FUTURE LIFESTYLE FAS</t>
  </si>
  <si>
    <t>BBHX570</t>
  </si>
  <si>
    <t>4512</t>
  </si>
  <si>
    <t>INE455F01025</t>
  </si>
  <si>
    <t>JPA IN EQUITY</t>
  </si>
  <si>
    <t>JAIPRAKASH ASSOCIATE</t>
  </si>
  <si>
    <t>B01GVY7</t>
  </si>
  <si>
    <t>4513</t>
  </si>
  <si>
    <t>INE455I01029</t>
  </si>
  <si>
    <t>KSCL IN EQUITY</t>
  </si>
  <si>
    <t>Kaveri Seed Co Ltd</t>
  </si>
  <si>
    <t>BJF6Z88</t>
  </si>
  <si>
    <t>4514</t>
  </si>
  <si>
    <t>INE456C01020</t>
  </si>
  <si>
    <t>DFMF IN EQUITY</t>
  </si>
  <si>
    <t>DFM Foods Ltd</t>
  </si>
  <si>
    <t>BG7NVW2</t>
  </si>
  <si>
    <t>4515</t>
  </si>
  <si>
    <t>INE461C01038</t>
  </si>
  <si>
    <t>MTLM IN EQUITY</t>
  </si>
  <si>
    <t>Greenply Industries</t>
  </si>
  <si>
    <t>BYZ10H2</t>
  </si>
  <si>
    <t>4516</t>
  </si>
  <si>
    <t>INE463A01038</t>
  </si>
  <si>
    <t>BRGR IN EQUITY</t>
  </si>
  <si>
    <t>Berger Paints India</t>
  </si>
  <si>
    <t>BV8TBJ1</t>
  </si>
  <si>
    <t>4517</t>
  </si>
  <si>
    <t>INE465A01025</t>
  </si>
  <si>
    <t>BHFC IN EQUITY</t>
  </si>
  <si>
    <t>Bharat Forge Ltd</t>
  </si>
  <si>
    <t>B0C1DM3</t>
  </si>
  <si>
    <t>4518</t>
  </si>
  <si>
    <t>INE467B01029</t>
  </si>
  <si>
    <t>TCS IN EQUITY</t>
  </si>
  <si>
    <t>TATA CONSULTANCY SVS</t>
  </si>
  <si>
    <t>B01NPJ1</t>
  </si>
  <si>
    <t>4519</t>
  </si>
  <si>
    <t>INE472A01039</t>
  </si>
  <si>
    <t>BLSTR IN EQUITY</t>
  </si>
  <si>
    <t>BLUE STAR LTD</t>
  </si>
  <si>
    <t>B1FDHG5</t>
  </si>
  <si>
    <t>4520</t>
  </si>
  <si>
    <t>INE472M01018</t>
  </si>
  <si>
    <t>MTEL IN EQUITY</t>
  </si>
  <si>
    <t>MT EDUCARE LTD</t>
  </si>
  <si>
    <t>B7MR546</t>
  </si>
  <si>
    <t>4521</t>
  </si>
  <si>
    <t>INE476A01014</t>
  </si>
  <si>
    <t>CBK IN EQUITY</t>
  </si>
  <si>
    <t>Canara Bank</t>
  </si>
  <si>
    <t>6580012</t>
  </si>
  <si>
    <t>4522</t>
  </si>
  <si>
    <t>INE477A01012</t>
  </si>
  <si>
    <t>CANF IN EQUITY</t>
  </si>
  <si>
    <t>CAN FIN HOMES LIMITE</t>
  </si>
  <si>
    <t>6158721</t>
  </si>
  <si>
    <t>4523</t>
  </si>
  <si>
    <t>INE481G01011</t>
  </si>
  <si>
    <t>UTCEM IN EQUITY</t>
  </si>
  <si>
    <t>UltraTech Cement Ltd</t>
  </si>
  <si>
    <t>B01GZF6</t>
  </si>
  <si>
    <t>4524</t>
  </si>
  <si>
    <t>INE482A01020</t>
  </si>
  <si>
    <t>CEAT IN EQUITY</t>
  </si>
  <si>
    <t>Ceat Ltd</t>
  </si>
  <si>
    <t>6345482</t>
  </si>
  <si>
    <t>4525</t>
  </si>
  <si>
    <t>INE484J01027</t>
  </si>
  <si>
    <t>GPL IN EQUITY</t>
  </si>
  <si>
    <t>GODREJ PROPERTIES LT</t>
  </si>
  <si>
    <t>4526</t>
  </si>
  <si>
    <t>INE486A01013</t>
  </si>
  <si>
    <t>CESC IN EQUITY</t>
  </si>
  <si>
    <t>CESC Ltd</t>
  </si>
  <si>
    <t>6304728</t>
  </si>
  <si>
    <t>4527</t>
  </si>
  <si>
    <t>INE488V01015</t>
  </si>
  <si>
    <t>PSPPL IN EQUITY</t>
  </si>
  <si>
    <t>PSP Projects Ltd</t>
  </si>
  <si>
    <t>BF37466</t>
  </si>
  <si>
    <t>4528</t>
  </si>
  <si>
    <t>INE490G01020</t>
  </si>
  <si>
    <t>MOIL IN EQUITY</t>
  </si>
  <si>
    <t>MOIL LTD</t>
  </si>
  <si>
    <t>B4NRBT1</t>
  </si>
  <si>
    <t>4529</t>
  </si>
  <si>
    <t>INE494B01023</t>
  </si>
  <si>
    <t>TVSL IN EQUITY</t>
  </si>
  <si>
    <t>TVS Motor Co Ltd</t>
  </si>
  <si>
    <t>6726548</t>
  </si>
  <si>
    <t>4530</t>
  </si>
  <si>
    <t>INE498L01015</t>
  </si>
  <si>
    <t>LTFH IN EQUITY</t>
  </si>
  <si>
    <t>L&amp;T Finance Holdings</t>
  </si>
  <si>
    <t>B5KYHQ1</t>
  </si>
  <si>
    <t>4531</t>
  </si>
  <si>
    <t>INE501G01024</t>
  </si>
  <si>
    <t>HTML IN EQUITY</t>
  </si>
  <si>
    <t>HT MEDIA LTD</t>
  </si>
  <si>
    <t>B1LC012</t>
  </si>
  <si>
    <t>4532</t>
  </si>
  <si>
    <t>INE503A01015</t>
  </si>
  <si>
    <t>DCBB IN EQUITY</t>
  </si>
  <si>
    <t>DCB Bank Ltd</t>
  </si>
  <si>
    <t>B0ZJXW4</t>
  </si>
  <si>
    <t>4533</t>
  </si>
  <si>
    <t>INE510A01028</t>
  </si>
  <si>
    <t>ENGR IN EQUITY</t>
  </si>
  <si>
    <t>ENGINEERS INDIA LTD</t>
  </si>
  <si>
    <t>6374798</t>
  </si>
  <si>
    <t>4534</t>
  </si>
  <si>
    <t>INE513A01014</t>
  </si>
  <si>
    <t>FAG IN EQUITY</t>
  </si>
  <si>
    <t>FAG Bearings India L</t>
  </si>
  <si>
    <t>6331016</t>
  </si>
  <si>
    <t>4535</t>
  </si>
  <si>
    <t>INE517F01014</t>
  </si>
  <si>
    <t>GPPV IN EQUITY</t>
  </si>
  <si>
    <t>GUJARAT PIPAVAV PORT</t>
  </si>
  <si>
    <t>B53NR43</t>
  </si>
  <si>
    <t>4536</t>
  </si>
  <si>
    <t>INE520A01019</t>
  </si>
  <si>
    <t>ZENT IN EQUITY</t>
  </si>
  <si>
    <t>Zensar Technologies</t>
  </si>
  <si>
    <t>4537</t>
  </si>
  <si>
    <t>INE522F01014</t>
  </si>
  <si>
    <t>COAL IN EQUITY</t>
  </si>
  <si>
    <t>Coal India Ltd</t>
  </si>
  <si>
    <t>B4Z9XF5</t>
  </si>
  <si>
    <t>4538</t>
  </si>
  <si>
    <t>INE528G01027</t>
  </si>
  <si>
    <t>YES IN EQUITY</t>
  </si>
  <si>
    <t>Yes Bank Ltd</t>
  </si>
  <si>
    <t>BF0GLF4</t>
  </si>
  <si>
    <t>4539</t>
  </si>
  <si>
    <t>INE531A01024</t>
  </si>
  <si>
    <t>KNPL IN EQUITY</t>
  </si>
  <si>
    <t>KANSAI NEROLAC PAINT</t>
  </si>
  <si>
    <t>4540</t>
  </si>
  <si>
    <t>INE540H01012</t>
  </si>
  <si>
    <t>VAMP IN EQUITY</t>
  </si>
  <si>
    <t>VOLTAMP TRANSFORMERS</t>
  </si>
  <si>
    <t>B13D251</t>
  </si>
  <si>
    <t>4541</t>
  </si>
  <si>
    <t>INE540L01014</t>
  </si>
  <si>
    <t>ALKEM IN EQUITY</t>
  </si>
  <si>
    <t>ALKEM LABORATORIES L</t>
  </si>
  <si>
    <t>BYY2WB4</t>
  </si>
  <si>
    <t>4542</t>
  </si>
  <si>
    <t>INE546Y01022</t>
  </si>
  <si>
    <t>PRAXIS IN EQUITY</t>
  </si>
  <si>
    <t>Praxis Home Retail L</t>
  </si>
  <si>
    <t>BF5G6V0</t>
  </si>
  <si>
    <t>4543</t>
  </si>
  <si>
    <t>INE548C01032</t>
  </si>
  <si>
    <t>HMN IN EQUITY</t>
  </si>
  <si>
    <t>Emami Ltd</t>
  </si>
  <si>
    <t>6741035</t>
  </si>
  <si>
    <t>4544</t>
  </si>
  <si>
    <t>INE549A01026</t>
  </si>
  <si>
    <t>HCC IN EQUITY</t>
  </si>
  <si>
    <t>HINDUSTAN CONSTRUCTI</t>
  </si>
  <si>
    <t>B0NSG79</t>
  </si>
  <si>
    <t>4545</t>
  </si>
  <si>
    <t>INE551A01022</t>
  </si>
  <si>
    <t>HDOR IN EQUITY</t>
  </si>
  <si>
    <t>HINDUSTAN DORR-OLIVE</t>
  </si>
  <si>
    <t>B156WL4</t>
  </si>
  <si>
    <t>4546</t>
  </si>
  <si>
    <t>INE562A01011</t>
  </si>
  <si>
    <t>INBK IN EQUITY</t>
  </si>
  <si>
    <t>INDIAN BANK</t>
  </si>
  <si>
    <t>B1SFSX2</t>
  </si>
  <si>
    <t>4547</t>
  </si>
  <si>
    <t>INE565A01014</t>
  </si>
  <si>
    <t>IOB IN EQUITY</t>
  </si>
  <si>
    <t>INDIAN OVERSEAS BANK</t>
  </si>
  <si>
    <t>B0200X0</t>
  </si>
  <si>
    <t>4548</t>
  </si>
  <si>
    <t>INE565L01011</t>
  </si>
  <si>
    <t>ZLL IN EQUITY</t>
  </si>
  <si>
    <t>ZEE LEARN LTD</t>
  </si>
  <si>
    <t>B4LSDY5</t>
  </si>
  <si>
    <t>4549</t>
  </si>
  <si>
    <t>INE571A01020</t>
  </si>
  <si>
    <t>IPCA IN EQUITY</t>
  </si>
  <si>
    <t>Ipca Laboratories Lt</t>
  </si>
  <si>
    <t>6433473</t>
  </si>
  <si>
    <t>4550</t>
  </si>
  <si>
    <t>INE572E01012</t>
  </si>
  <si>
    <t>PNBHOUSI IN EQUITY</t>
  </si>
  <si>
    <t>PNB Housing Finance</t>
  </si>
  <si>
    <t>BD6FGZ6</t>
  </si>
  <si>
    <t>4551</t>
  </si>
  <si>
    <t>INE578A01017</t>
  </si>
  <si>
    <t>HEIM IN EQUITY</t>
  </si>
  <si>
    <t>HEIDELBERGCEMENT IND</t>
  </si>
  <si>
    <t>6613714</t>
  </si>
  <si>
    <t>4552</t>
  </si>
  <si>
    <t>INE584A01023</t>
  </si>
  <si>
    <t>NMDC IN EQUITY</t>
  </si>
  <si>
    <t>NMDC LTD</t>
  </si>
  <si>
    <t>6148119</t>
  </si>
  <si>
    <t>4553</t>
  </si>
  <si>
    <t>INE585B01010</t>
  </si>
  <si>
    <t>MSIL IN EQUITY</t>
  </si>
  <si>
    <t>Maruti Suzuki India</t>
  </si>
  <si>
    <t>6633712</t>
  </si>
  <si>
    <t>4554</t>
  </si>
  <si>
    <t>INE589A01014</t>
  </si>
  <si>
    <t>NLC IN EQUITY</t>
  </si>
  <si>
    <t>NEYVELI LIGNITE CORP</t>
  </si>
  <si>
    <t>6374895</t>
  </si>
  <si>
    <t>4555</t>
  </si>
  <si>
    <t>INE589G01011</t>
  </si>
  <si>
    <t>BRFL IN EQUITY</t>
  </si>
  <si>
    <t>BOMBAY RAYON FASHION</t>
  </si>
  <si>
    <t>B0PDQG1</t>
  </si>
  <si>
    <t>4556</t>
  </si>
  <si>
    <t>INE591G01017</t>
  </si>
  <si>
    <t>NITEC IN EQUITY</t>
  </si>
  <si>
    <t>NIIT TECHNOLOGIES LT</t>
  </si>
  <si>
    <t>B02PD81</t>
  </si>
  <si>
    <t>4557</t>
  </si>
  <si>
    <t>INE600L01024</t>
  </si>
  <si>
    <t>DLPL IN EQUITY</t>
  </si>
  <si>
    <t>Dr Lal PathLabs Ltd</t>
  </si>
  <si>
    <t>BYY2W03</t>
  </si>
  <si>
    <t>4558</t>
  </si>
  <si>
    <t>INE603A01013</t>
  </si>
  <si>
    <t>PKI IN EQUITY</t>
  </si>
  <si>
    <t>PRAKASH INDUSTRIES L</t>
  </si>
  <si>
    <t>6704878</t>
  </si>
  <si>
    <t>4559</t>
  </si>
  <si>
    <t>INE603J01030</t>
  </si>
  <si>
    <t>PI IN EQUITY</t>
  </si>
  <si>
    <t>PI Industries Ltd</t>
  </si>
  <si>
    <t>B992PT3</t>
  </si>
  <si>
    <t>4560</t>
  </si>
  <si>
    <t>INE613A01020</t>
  </si>
  <si>
    <t>RALI IN EQUITY</t>
  </si>
  <si>
    <t>RALLIS INDIA LTD</t>
  </si>
  <si>
    <t>B60CMV2</t>
  </si>
  <si>
    <t>4561</t>
  </si>
  <si>
    <t>INE614G01033</t>
  </si>
  <si>
    <t>RPWR IN EQUITY</t>
  </si>
  <si>
    <t>RELIANCE POWER LIMIT</t>
  </si>
  <si>
    <t>B2NP5J9</t>
  </si>
  <si>
    <t>4562</t>
  </si>
  <si>
    <t>INE621H01010</t>
  </si>
  <si>
    <t>RELG IN EQUITY</t>
  </si>
  <si>
    <t>RELIGARE ENTERPRISES</t>
  </si>
  <si>
    <t>B292TZ8</t>
  </si>
  <si>
    <t>4563</t>
  </si>
  <si>
    <t>INE621L01012</t>
  </si>
  <si>
    <t>TXMRE IN EQUITY</t>
  </si>
  <si>
    <t>B3R7X83</t>
  </si>
  <si>
    <t>4564</t>
  </si>
  <si>
    <t>INE628A01036</t>
  </si>
  <si>
    <t>UPLL IN EQUITY</t>
  </si>
  <si>
    <t>UPL Ltd</t>
  </si>
  <si>
    <t>B0L0W35</t>
  </si>
  <si>
    <t>4565</t>
  </si>
  <si>
    <t>INE645L01011</t>
  </si>
  <si>
    <t>JIND IN EQUITY</t>
  </si>
  <si>
    <t>JUBILANT INDUSTRIES</t>
  </si>
  <si>
    <t>B4WNPB0</t>
  </si>
  <si>
    <t>4566</t>
  </si>
  <si>
    <t>INE646L01027</t>
  </si>
  <si>
    <t>INDIGO IN EQUITY</t>
  </si>
  <si>
    <t>InterGlobe Aviation</t>
  </si>
  <si>
    <t>BYYZ7D0</t>
  </si>
  <si>
    <t>4567</t>
  </si>
  <si>
    <t>INE647A01010</t>
  </si>
  <si>
    <t>SRF IN EQUITY</t>
  </si>
  <si>
    <t>SRF Ltd</t>
  </si>
  <si>
    <t>6374947</t>
  </si>
  <si>
    <t>4568</t>
  </si>
  <si>
    <t>INE647O01011</t>
  </si>
  <si>
    <t>ABFRL IN EQUITY</t>
  </si>
  <si>
    <t>Aditya Birla Fashion</t>
  </si>
  <si>
    <t>B86PGH3</t>
  </si>
  <si>
    <t>4569</t>
  </si>
  <si>
    <t>INE647O20011</t>
  </si>
  <si>
    <t>ABFRLR IN EQUITY</t>
  </si>
  <si>
    <t>BKWFV98</t>
  </si>
  <si>
    <t>4570</t>
  </si>
  <si>
    <t>INE660A01013</t>
  </si>
  <si>
    <t>SUF IN EQUITY</t>
  </si>
  <si>
    <t>SUNDARAM FINANCE LTD</t>
  </si>
  <si>
    <t>B0L4LR4</t>
  </si>
  <si>
    <t>4571</t>
  </si>
  <si>
    <t>INE661I01014</t>
  </si>
  <si>
    <t>BGRL IN EQUITY</t>
  </si>
  <si>
    <t>BGR ENERGY SYSTEMS L</t>
  </si>
  <si>
    <t>B29NPH5</t>
  </si>
  <si>
    <t>4572</t>
  </si>
  <si>
    <t>INE663F01024</t>
  </si>
  <si>
    <t>INFOE IN EQUITY</t>
  </si>
  <si>
    <t>Info Edge India Ltd</t>
  </si>
  <si>
    <t>B1685L0</t>
  </si>
  <si>
    <t>4573</t>
  </si>
  <si>
    <t>INE667A01018</t>
  </si>
  <si>
    <t>SNDB IN EQUITY</t>
  </si>
  <si>
    <t>SYNDICATE BANK</t>
  </si>
  <si>
    <t>B05PJ35</t>
  </si>
  <si>
    <t>4574</t>
  </si>
  <si>
    <t>INE668F01031</t>
  </si>
  <si>
    <t>JYL IN EQUITY</t>
  </si>
  <si>
    <t>Jyothy Labs Ltd</t>
  </si>
  <si>
    <t>B297KD8</t>
  </si>
  <si>
    <t>4575</t>
  </si>
  <si>
    <t>INE669C01036</t>
  </si>
  <si>
    <t>TECHM IN EQUITY</t>
  </si>
  <si>
    <t>Tech Mahindra Ltd</t>
  </si>
  <si>
    <t>BWFGD63</t>
  </si>
  <si>
    <t>4576</t>
  </si>
  <si>
    <t>INE669E01016</t>
  </si>
  <si>
    <t>IDEA IN EQUITY</t>
  </si>
  <si>
    <t>B1MP4H4</t>
  </si>
  <si>
    <t>4577</t>
  </si>
  <si>
    <t>INE671H01015</t>
  </si>
  <si>
    <t>SOBHA IN EQUITY</t>
  </si>
  <si>
    <t>Sobha Ltd</t>
  </si>
  <si>
    <t>B1BL581</t>
  </si>
  <si>
    <t>4578</t>
  </si>
  <si>
    <t>INE674A01014</t>
  </si>
  <si>
    <t>TTSP IN EQUITY</t>
  </si>
  <si>
    <t>TATA SPONGE IRON LTD</t>
  </si>
  <si>
    <t>6454742</t>
  </si>
  <si>
    <t>4579</t>
  </si>
  <si>
    <t>INE674B01012</t>
  </si>
  <si>
    <t>HMIT IN EQUITY</t>
  </si>
  <si>
    <t>HELIOS&amp;MATHESON INFO</t>
  </si>
  <si>
    <t>B15CJB1</t>
  </si>
  <si>
    <t>4580</t>
  </si>
  <si>
    <t>INE674K01013</t>
  </si>
  <si>
    <t>ABCAP IN EQUITY</t>
  </si>
  <si>
    <t>Aditya Birla Capital</t>
  </si>
  <si>
    <t>BYVKT10</t>
  </si>
  <si>
    <t>4581</t>
  </si>
  <si>
    <t>INE678H01010</t>
  </si>
  <si>
    <t>EEDU IN EQUITY</t>
  </si>
  <si>
    <t>EVERONN EDUCATION LT</t>
  </si>
  <si>
    <t>B1CLBH1</t>
  </si>
  <si>
    <t>4582</t>
  </si>
  <si>
    <t>INE680A01011</t>
  </si>
  <si>
    <t>DHLBK IN EQUITY</t>
  </si>
  <si>
    <t>DHANALAKSHMI BANK LT</t>
  </si>
  <si>
    <t>6354864</t>
  </si>
  <si>
    <t>4583</t>
  </si>
  <si>
    <t>INE685A01028</t>
  </si>
  <si>
    <t>TRP IN EQUITY</t>
  </si>
  <si>
    <t>Torrent Pharmaceutic</t>
  </si>
  <si>
    <t>B0XPSB8</t>
  </si>
  <si>
    <t>4584</t>
  </si>
  <si>
    <t>INE686F01025</t>
  </si>
  <si>
    <t>UBBL IN EQUITY</t>
  </si>
  <si>
    <t>United Breweries Ltd</t>
  </si>
  <si>
    <t>B1683V6</t>
  </si>
  <si>
    <t>4585</t>
  </si>
  <si>
    <t>INE689W01016</t>
  </si>
  <si>
    <t>PRINCPIP IN EQUITY</t>
  </si>
  <si>
    <t>Prince Pipes &amp; Fitti</t>
  </si>
  <si>
    <t>BK59J71</t>
  </si>
  <si>
    <t>4586</t>
  </si>
  <si>
    <t>INE690A01010</t>
  </si>
  <si>
    <t>TTKPT IN EQUITY</t>
  </si>
  <si>
    <t>TTK Prestige Ltd</t>
  </si>
  <si>
    <t>6907484</t>
  </si>
  <si>
    <t>4587</t>
  </si>
  <si>
    <t>INE692A01016</t>
  </si>
  <si>
    <t>UNBK IN EQUITY</t>
  </si>
  <si>
    <t>UNION BANK OF INDIA</t>
  </si>
  <si>
    <t>6579634</t>
  </si>
  <si>
    <t>4588</t>
  </si>
  <si>
    <t>INE692B01014</t>
  </si>
  <si>
    <t>MCER IN EQUITY</t>
  </si>
  <si>
    <t>MURUDESHWAR CERAMICS</t>
  </si>
  <si>
    <t>4589</t>
  </si>
  <si>
    <t>INE694A01020</t>
  </si>
  <si>
    <t>UT IN EQUITY</t>
  </si>
  <si>
    <t>UNITECH LTD</t>
  </si>
  <si>
    <t>B17MRV5</t>
  </si>
  <si>
    <t>4590</t>
  </si>
  <si>
    <t>INE695A01019</t>
  </si>
  <si>
    <t>UNTDB IN EQUITY</t>
  </si>
  <si>
    <t>United Bank of India</t>
  </si>
  <si>
    <t>B61BJY0</t>
  </si>
  <si>
    <t>4591</t>
  </si>
  <si>
    <t>INE696A01025</t>
  </si>
  <si>
    <t>UB IN EQUITY</t>
  </si>
  <si>
    <t>UNITED BREWERIES HOL</t>
  </si>
  <si>
    <t>6322366</t>
  </si>
  <si>
    <t>4592</t>
  </si>
  <si>
    <t>INE700A01033</t>
  </si>
  <si>
    <t>JUBILANT IN EQUITY</t>
  </si>
  <si>
    <t>Jubilant Life Scienc</t>
  </si>
  <si>
    <t>B10SSN9</t>
  </si>
  <si>
    <t>4593</t>
  </si>
  <si>
    <t>INE701B01021</t>
  </si>
  <si>
    <t>PUNJ IN EQUITY</t>
  </si>
  <si>
    <t>PUNJ LLOYD LIMITED O</t>
  </si>
  <si>
    <t>B1VJSG4</t>
  </si>
  <si>
    <t>4594</t>
  </si>
  <si>
    <t>INE703A01011</t>
  </si>
  <si>
    <t>VCLF IN EQUITY</t>
  </si>
  <si>
    <t>VIDEOCON INDUSTRIES</t>
  </si>
  <si>
    <t>4595</t>
  </si>
  <si>
    <t>INE704P01017</t>
  </si>
  <si>
    <t>COCHIN IN EQUITY</t>
  </si>
  <si>
    <t>Cochin Shipyard Ltd</t>
  </si>
  <si>
    <t>BF4GCB3</t>
  </si>
  <si>
    <t>4596</t>
  </si>
  <si>
    <t>INE705A01016</t>
  </si>
  <si>
    <t>VJYBK IN EQUITY</t>
  </si>
  <si>
    <t>VIJAYA BANK</t>
  </si>
  <si>
    <t>B01Z5Q4</t>
  </si>
  <si>
    <t>4597</t>
  </si>
  <si>
    <t>INE716A01013</t>
  </si>
  <si>
    <t>WHIRL IN EQUITY</t>
  </si>
  <si>
    <t>Whirlpool of India L</t>
  </si>
  <si>
    <t>6291790</t>
  </si>
  <si>
    <t>4598</t>
  </si>
  <si>
    <t>INE721A01013</t>
  </si>
  <si>
    <t>SHTF IN EQUITY</t>
  </si>
  <si>
    <t>Shriram Transport Fi</t>
  </si>
  <si>
    <t>6802608</t>
  </si>
  <si>
    <t>4599</t>
  </si>
  <si>
    <t>INE721A20013</t>
  </si>
  <si>
    <t>SHTFR IN EQUITY</t>
  </si>
  <si>
    <t>BMZ6CG6</t>
  </si>
  <si>
    <t>4600</t>
  </si>
  <si>
    <t>INE725G01011</t>
  </si>
  <si>
    <t>ICRA IN EQUITY</t>
  </si>
  <si>
    <t>ICRA LTD</t>
  </si>
  <si>
    <t>B1BL570</t>
  </si>
  <si>
    <t>4601</t>
  </si>
  <si>
    <t>INE726G01019</t>
  </si>
  <si>
    <t>IPRU IN EQUITY</t>
  </si>
  <si>
    <t>ICICI Prudential Lif</t>
  </si>
  <si>
    <t>BYXL8H0</t>
  </si>
  <si>
    <t>4602</t>
  </si>
  <si>
    <t>INE727D01022</t>
  </si>
  <si>
    <t>KSO IN EQUITY</t>
  </si>
  <si>
    <t>KS OILS LTD</t>
  </si>
  <si>
    <t>B03PY54</t>
  </si>
  <si>
    <t>4603</t>
  </si>
  <si>
    <t>INE733E01010</t>
  </si>
  <si>
    <t>NTPC IN EQUITY</t>
  </si>
  <si>
    <t>NTPC LTD</t>
  </si>
  <si>
    <t>B037HF1</t>
  </si>
  <si>
    <t>4604</t>
  </si>
  <si>
    <t>INE736A01011</t>
  </si>
  <si>
    <t>CDSL IN EQUITY</t>
  </si>
  <si>
    <t>Central Depository S</t>
  </si>
  <si>
    <t>BF47216</t>
  </si>
  <si>
    <t>4605</t>
  </si>
  <si>
    <t>INE738I01010</t>
  </si>
  <si>
    <t>ECLX IN EQUITY</t>
  </si>
  <si>
    <t>eClerx Services Ltd</t>
  </si>
  <si>
    <t>B29NPW0</t>
  </si>
  <si>
    <t>4606</t>
  </si>
  <si>
    <t>INE739A01015</t>
  </si>
  <si>
    <t>MBI IN EQUITY</t>
  </si>
  <si>
    <t>MOSER BAER (INDIA) L</t>
  </si>
  <si>
    <t>6164751</t>
  </si>
  <si>
    <t>4607</t>
  </si>
  <si>
    <t>INE739E01017</t>
  </si>
  <si>
    <t>CRS IN EQUITY</t>
  </si>
  <si>
    <t>Cera Sanitaryware Lt</t>
  </si>
  <si>
    <t>B02N2W2</t>
  </si>
  <si>
    <t>4608</t>
  </si>
  <si>
    <t>INE741K01010</t>
  </si>
  <si>
    <t>CREDAG IN EQUITY</t>
  </si>
  <si>
    <t>CreditAccess Grameen</t>
  </si>
  <si>
    <t>BYVKG53</t>
  </si>
  <si>
    <t>4609</t>
  </si>
  <si>
    <t>INE742F01042</t>
  </si>
  <si>
    <t>ADSEZ IN EQUITY</t>
  </si>
  <si>
    <t>Adani Ports &amp; Specia</t>
  </si>
  <si>
    <t>B28XXH2</t>
  </si>
  <si>
    <t>4610</t>
  </si>
  <si>
    <t>INE743C01013</t>
  </si>
  <si>
    <t>MISP IN EQUITY</t>
  </si>
  <si>
    <t>MONNET ISPAT AND ENE</t>
  </si>
  <si>
    <t>6327372</t>
  </si>
  <si>
    <t>4611</t>
  </si>
  <si>
    <t>INE745G01035</t>
  </si>
  <si>
    <t>MCX IN EQUITY</t>
  </si>
  <si>
    <t>Multi Commodity Exch</t>
  </si>
  <si>
    <t>B7L5LS7</t>
  </si>
  <si>
    <t>4612</t>
  </si>
  <si>
    <t>INE748A01016</t>
  </si>
  <si>
    <t>MCNA IN EQUITY</t>
  </si>
  <si>
    <t>MCNALLY BHARAT ENGIN</t>
  </si>
  <si>
    <t>6582449</t>
  </si>
  <si>
    <t>4613</t>
  </si>
  <si>
    <t>INE749A01030</t>
  </si>
  <si>
    <t>JSP IN EQUITY</t>
  </si>
  <si>
    <t>Jindal Steel &amp; Power</t>
  </si>
  <si>
    <t>6726816</t>
  </si>
  <si>
    <t>4614</t>
  </si>
  <si>
    <t>INE750M01017</t>
  </si>
  <si>
    <t>HEXA IN EQUITY</t>
  </si>
  <si>
    <t>HEXA TRADEX LTD</t>
  </si>
  <si>
    <t>B66HDV8</t>
  </si>
  <si>
    <t>4615</t>
  </si>
  <si>
    <t>INE752E01010</t>
  </si>
  <si>
    <t>PWGR IN EQUITY</t>
  </si>
  <si>
    <t>Power Grid Corp of I</t>
  </si>
  <si>
    <t>B233HS6</t>
  </si>
  <si>
    <t>4616</t>
  </si>
  <si>
    <t>INE752H01013</t>
  </si>
  <si>
    <t>CARE IN EQUITY</t>
  </si>
  <si>
    <t>Credit Analysis &amp; Re</t>
  </si>
  <si>
    <t>B98B6W1</t>
  </si>
  <si>
    <t>4617</t>
  </si>
  <si>
    <t>INE752P01024</t>
  </si>
  <si>
    <t>FRETAIL IN EQUITY</t>
  </si>
  <si>
    <t>Future Retail Ltd</t>
  </si>
  <si>
    <t>BZ05GC3</t>
  </si>
  <si>
    <t>4618</t>
  </si>
  <si>
    <t>INE754A01014</t>
  </si>
  <si>
    <t>SUBX IN EQUITY</t>
  </si>
  <si>
    <t>SUBEX Limited</t>
  </si>
  <si>
    <t>6520892</t>
  </si>
  <si>
    <t>4619</t>
  </si>
  <si>
    <t>INE756B01017</t>
  </si>
  <si>
    <t>SVOG IN EQUITY</t>
  </si>
  <si>
    <t>SHIV-VANI OIL &amp; GAS</t>
  </si>
  <si>
    <t>B06WT79</t>
  </si>
  <si>
    <t>4620</t>
  </si>
  <si>
    <t>INE758C01029</t>
  </si>
  <si>
    <t>AHLU IN EQUITY</t>
  </si>
  <si>
    <t>AHLUWALIA CONTRACTS</t>
  </si>
  <si>
    <t>B1SM2G4</t>
  </si>
  <si>
    <t>4621</t>
  </si>
  <si>
    <t>INE760L01018</t>
  </si>
  <si>
    <t>TBZL IN EQUITY</t>
  </si>
  <si>
    <t>TRIBHOVANDAS BHIMJI</t>
  </si>
  <si>
    <t>B7XWZX9</t>
  </si>
  <si>
    <t>4622</t>
  </si>
  <si>
    <t>INE761H01022</t>
  </si>
  <si>
    <t>PAG IN EQUITY</t>
  </si>
  <si>
    <t>Page Industries Ltd</t>
  </si>
  <si>
    <t>B1VJS64</t>
  </si>
  <si>
    <t>4623</t>
  </si>
  <si>
    <t>INE763A01023</t>
  </si>
  <si>
    <t>POL IN EQUITY</t>
  </si>
  <si>
    <t>POLARIS SOFTWARE LAB</t>
  </si>
  <si>
    <t>6241029</t>
  </si>
  <si>
    <t>4624</t>
  </si>
  <si>
    <t>INE763G01038</t>
  </si>
  <si>
    <t>ISEC IN EQUITY</t>
  </si>
  <si>
    <t>ICICI Securities Ltd</t>
  </si>
  <si>
    <t>BF2LT08</t>
  </si>
  <si>
    <t>4625</t>
  </si>
  <si>
    <t>INE764D01017</t>
  </si>
  <si>
    <t>VSTT IN EQUITY</t>
  </si>
  <si>
    <t>VST TILLERS TRACTORS</t>
  </si>
  <si>
    <t>6373610</t>
  </si>
  <si>
    <t>4626</t>
  </si>
  <si>
    <t>INE769A01020</t>
  </si>
  <si>
    <t>ARTO IN EQUITY</t>
  </si>
  <si>
    <t>Aarti Industries</t>
  </si>
  <si>
    <t>B0VX289</t>
  </si>
  <si>
    <t>4627</t>
  </si>
  <si>
    <t>INE774D01024</t>
  </si>
  <si>
    <t>MMFS IN EQUITY</t>
  </si>
  <si>
    <t>B8F8822</t>
  </si>
  <si>
    <t>4628</t>
  </si>
  <si>
    <t>INE775A01035</t>
  </si>
  <si>
    <t>MSS IN EQUITY</t>
  </si>
  <si>
    <t>Motherson Sumi Syste</t>
  </si>
  <si>
    <t>6743990</t>
  </si>
  <si>
    <t>4629</t>
  </si>
  <si>
    <t>INE776C01039</t>
  </si>
  <si>
    <t>GMRI IN EQUITY</t>
  </si>
  <si>
    <t>GMR INFRASTRUCTURE L</t>
  </si>
  <si>
    <t>B192HJ1</t>
  </si>
  <si>
    <t>4630</t>
  </si>
  <si>
    <t>INE776CO1013</t>
  </si>
  <si>
    <t>4631</t>
  </si>
  <si>
    <t>INE779A01011</t>
  </si>
  <si>
    <t>ABCL IN EQUITY</t>
  </si>
  <si>
    <t>ABC BEARINGS LTD</t>
  </si>
  <si>
    <t>B1685R6</t>
  </si>
  <si>
    <t>4632</t>
  </si>
  <si>
    <t>INE785C01048</t>
  </si>
  <si>
    <t>LANCI IN EQUITY</t>
  </si>
  <si>
    <t>LANCO INFRATECH LTD</t>
  </si>
  <si>
    <t>B1BQS32</t>
  </si>
  <si>
    <t>4633</t>
  </si>
  <si>
    <t>INE785M01013</t>
  </si>
  <si>
    <t>PCJL IN EQUITY</t>
  </si>
  <si>
    <t>PC JEWELLER LTD</t>
  </si>
  <si>
    <t>B97DLD4</t>
  </si>
  <si>
    <t>4634</t>
  </si>
  <si>
    <t>INE787D01026</t>
  </si>
  <si>
    <t>BIL IN EQUITY</t>
  </si>
  <si>
    <t>Balkrishna Industrie</t>
  </si>
  <si>
    <t>6388788</t>
  </si>
  <si>
    <t>4635</t>
  </si>
  <si>
    <t>INE794B01026</t>
  </si>
  <si>
    <t>BLJT IN EQUITY</t>
  </si>
  <si>
    <t>BALAJI TELE</t>
  </si>
  <si>
    <t>6545538</t>
  </si>
  <si>
    <t>4636</t>
  </si>
  <si>
    <t>INE795G01014</t>
  </si>
  <si>
    <t>2341707Z EQUITY</t>
  </si>
  <si>
    <t>HDFC STANDARD LIFE I</t>
  </si>
  <si>
    <t>4637</t>
  </si>
  <si>
    <t>HDFCLIFE IN EQUITY</t>
  </si>
  <si>
    <t>HDFC Standard Life I</t>
  </si>
  <si>
    <t>BF0TRG6</t>
  </si>
  <si>
    <t>4638</t>
  </si>
  <si>
    <t>INE797F01012</t>
  </si>
  <si>
    <t>JUBI IN EQUITY</t>
  </si>
  <si>
    <t>Jubilant Foodworks L</t>
  </si>
  <si>
    <t>B3PRM66</t>
  </si>
  <si>
    <t>4639</t>
  </si>
  <si>
    <t>INE802G01018</t>
  </si>
  <si>
    <t>JETIN IN EQUITY</t>
  </si>
  <si>
    <t>Jet Airways India Lt</t>
  </si>
  <si>
    <t>B05NYN4</t>
  </si>
  <si>
    <t>4640</t>
  </si>
  <si>
    <t>INE809I01019</t>
  </si>
  <si>
    <t>ONMB IN EQUITY</t>
  </si>
  <si>
    <t>ONMOBILE GLOBAL LTD</t>
  </si>
  <si>
    <t>B2NWJQ5</t>
  </si>
  <si>
    <t>4641</t>
  </si>
  <si>
    <t>INE811K01011</t>
  </si>
  <si>
    <t>PEPL IN EQUITY</t>
  </si>
  <si>
    <t>Prestige Estates Pro</t>
  </si>
  <si>
    <t>B4T3LF9</t>
  </si>
  <si>
    <t>4642</t>
  </si>
  <si>
    <t>INE813A01018</t>
  </si>
  <si>
    <t>MLIFE IN EQUITY</t>
  </si>
  <si>
    <t>MAHINDRA LIFESPACE D</t>
  </si>
  <si>
    <t>4643</t>
  </si>
  <si>
    <t>INE813H01021</t>
  </si>
  <si>
    <t>TPW IN EQUITY</t>
  </si>
  <si>
    <t>TORRENT POWER LTD</t>
  </si>
  <si>
    <t>B1JLL30</t>
  </si>
  <si>
    <t>4644</t>
  </si>
  <si>
    <t>INE814H01011</t>
  </si>
  <si>
    <t>ADANI IN EQUITY</t>
  </si>
  <si>
    <t>ADANI POWER LTD</t>
  </si>
  <si>
    <t>B3WQH49</t>
  </si>
  <si>
    <t>4645</t>
  </si>
  <si>
    <t>INE821I01014</t>
  </si>
  <si>
    <t>IRB IN EQUITY</t>
  </si>
  <si>
    <t>IRB Infrastructure D</t>
  </si>
  <si>
    <t>B2NXWC5</t>
  </si>
  <si>
    <t>4646</t>
  </si>
  <si>
    <t>INE823G01014</t>
  </si>
  <si>
    <t>JKCE IN EQUITY</t>
  </si>
  <si>
    <t>JK Cement Ltd</t>
  </si>
  <si>
    <t>B0CJ800</t>
  </si>
  <si>
    <t>4647</t>
  </si>
  <si>
    <t>INE825A01012</t>
  </si>
  <si>
    <t>VTEX IN EQUITY</t>
  </si>
  <si>
    <t>MAHAVIR SPINNING MIL</t>
  </si>
  <si>
    <t>B1NJFX8</t>
  </si>
  <si>
    <t>4648</t>
  </si>
  <si>
    <t>INE836F01026</t>
  </si>
  <si>
    <t>DITV IN EQUITY</t>
  </si>
  <si>
    <t>DISH TV INDIA LTD</t>
  </si>
  <si>
    <t>B1RMW32</t>
  </si>
  <si>
    <t>4649</t>
  </si>
  <si>
    <t>INE848E01016</t>
  </si>
  <si>
    <t>NHPC IN EQUITY</t>
  </si>
  <si>
    <t>NATIONAL HYDROELECTR</t>
  </si>
  <si>
    <t>B233LP1</t>
  </si>
  <si>
    <t>4650</t>
  </si>
  <si>
    <t>INE849A01020</t>
  </si>
  <si>
    <t>TRENT IN EQUITY</t>
  </si>
  <si>
    <t>Trent Ltd</t>
  </si>
  <si>
    <t>4651</t>
  </si>
  <si>
    <t>INE850D01014</t>
  </si>
  <si>
    <t>GOAGRO IN EQUITY</t>
  </si>
  <si>
    <t>Godrej Agrovet Ltd</t>
  </si>
  <si>
    <t>BYWKX73</t>
  </si>
  <si>
    <t>4652</t>
  </si>
  <si>
    <t>INE852F01015</t>
  </si>
  <si>
    <t>GDPL IN EQUITY</t>
  </si>
  <si>
    <t>Gateway Distriparks</t>
  </si>
  <si>
    <t>B06N154</t>
  </si>
  <si>
    <t>4653</t>
  </si>
  <si>
    <t>INE854D01024</t>
  </si>
  <si>
    <t>UNSP IN EQUITY</t>
  </si>
  <si>
    <t>United Spirits Ltd</t>
  </si>
  <si>
    <t>BYWFSB7</t>
  </si>
  <si>
    <t>4654</t>
  </si>
  <si>
    <t>INE860A01027</t>
  </si>
  <si>
    <t>HCLT IN EQUITY</t>
  </si>
  <si>
    <t>HCL Technologies Ltd</t>
  </si>
  <si>
    <t>6294896</t>
  </si>
  <si>
    <t>4655</t>
  </si>
  <si>
    <t>INE868B01028</t>
  </si>
  <si>
    <t>NJCC IN EQUITY</t>
  </si>
  <si>
    <t>NAGARJUNA CONSTRUCTI</t>
  </si>
  <si>
    <t>B0FXGP0</t>
  </si>
  <si>
    <t>4656</t>
  </si>
  <si>
    <t>INE870H01013</t>
  </si>
  <si>
    <t>NETM IN EQUITY</t>
  </si>
  <si>
    <t>NETWORK 18 MEDIA &amp; I</t>
  </si>
  <si>
    <t>B1JRSG0</t>
  </si>
  <si>
    <t>4657</t>
  </si>
  <si>
    <t>INE872A01014</t>
  </si>
  <si>
    <t>SREI IN EQUITY</t>
  </si>
  <si>
    <t>SREI INFRASTRUCTURE</t>
  </si>
  <si>
    <t>4658</t>
  </si>
  <si>
    <t>INE875A01025</t>
  </si>
  <si>
    <t>IVRC IN EQUITY</t>
  </si>
  <si>
    <t>IVRCL INFRASTRUCTURE</t>
  </si>
  <si>
    <t>B10SSR3</t>
  </si>
  <si>
    <t>4659</t>
  </si>
  <si>
    <t>INE877F01012</t>
  </si>
  <si>
    <t>PTCIN IN EQUITY</t>
  </si>
  <si>
    <t>PTC INDIA</t>
  </si>
  <si>
    <t>B00L819</t>
  </si>
  <si>
    <t>4660</t>
  </si>
  <si>
    <t>INE878B01027</t>
  </si>
  <si>
    <t>KEII IN EQUITY</t>
  </si>
  <si>
    <t>KEI Industries Ltd</t>
  </si>
  <si>
    <t>B1L9PJ6</t>
  </si>
  <si>
    <t>4661</t>
  </si>
  <si>
    <t>INE879I01012</t>
  </si>
  <si>
    <t>DBRL IN EQUITY</t>
  </si>
  <si>
    <t>DB REALTY LTD</t>
  </si>
  <si>
    <t>B3P3PC1</t>
  </si>
  <si>
    <t>4662</t>
  </si>
  <si>
    <t>INE881D01027</t>
  </si>
  <si>
    <t>OFSS IN EQUITY</t>
  </si>
  <si>
    <t>ORACLE FINANCIAL SER</t>
  </si>
  <si>
    <t>6528443</t>
  </si>
  <si>
    <t>4663</t>
  </si>
  <si>
    <t>INE883A01011</t>
  </si>
  <si>
    <t>MRF IN EQUITY</t>
  </si>
  <si>
    <t>MRF LTD</t>
  </si>
  <si>
    <t>6214128</t>
  </si>
  <si>
    <t>4664</t>
  </si>
  <si>
    <t>INE884A01019</t>
  </si>
  <si>
    <t>VGM IN EQUITY</t>
  </si>
  <si>
    <t>VAIBHAV GEMS LIMITED</t>
  </si>
  <si>
    <t>B039M52</t>
  </si>
  <si>
    <t>4665</t>
  </si>
  <si>
    <t>INE885A01032</t>
  </si>
  <si>
    <t>AMRJ IN EQUITY</t>
  </si>
  <si>
    <t>Amara Raja Batteries</t>
  </si>
  <si>
    <t>B8BGVX2</t>
  </si>
  <si>
    <t>4666</t>
  </si>
  <si>
    <t>INE886H01027</t>
  </si>
  <si>
    <t>TV18 IN EQUITY</t>
  </si>
  <si>
    <t>TV18 BROADCAST LTD</t>
  </si>
  <si>
    <t>B1CKQW8</t>
  </si>
  <si>
    <t>4667</t>
  </si>
  <si>
    <t>INE887G01027</t>
  </si>
  <si>
    <t>GEXP IN EQUITY</t>
  </si>
  <si>
    <t>GOKALDAS EXPORTS LTD</t>
  </si>
  <si>
    <t>B1QHBQ4</t>
  </si>
  <si>
    <t>4668</t>
  </si>
  <si>
    <t>INE889A01018</t>
  </si>
  <si>
    <t>AA BB EQUITY</t>
  </si>
  <si>
    <t>TELEVISION</t>
  </si>
  <si>
    <t>4669</t>
  </si>
  <si>
    <t>INE891D01026</t>
  </si>
  <si>
    <t>REDI IN EQUITY</t>
  </si>
  <si>
    <t>REDINGTON INDIA LTD</t>
  </si>
  <si>
    <t>B1R3S15</t>
  </si>
  <si>
    <t>4670</t>
  </si>
  <si>
    <t>INE892H01017</t>
  </si>
  <si>
    <t>GOFF IN EQUITY</t>
  </si>
  <si>
    <t>GREAT OFFSHORE LTD</t>
  </si>
  <si>
    <t>B1HLWL7</t>
  </si>
  <si>
    <t>4671</t>
  </si>
  <si>
    <t>INE904H01010</t>
  </si>
  <si>
    <t>TPRO IN EQUITY</t>
  </si>
  <si>
    <t>TECPRO SYSTEMS LTD</t>
  </si>
  <si>
    <t>B4K0052</t>
  </si>
  <si>
    <t>4672</t>
  </si>
  <si>
    <t>INE910H01017</t>
  </si>
  <si>
    <t>CAIR IN EQUITY</t>
  </si>
  <si>
    <t>CAIRN INDIA LTD</t>
  </si>
  <si>
    <t>B1G2NN0</t>
  </si>
  <si>
    <t>4673</t>
  </si>
  <si>
    <t>INE917I01010</t>
  </si>
  <si>
    <t>BJAUT IN EQUITY</t>
  </si>
  <si>
    <t>Bajaj Auto Ltd</t>
  </si>
  <si>
    <t>B2QKXW0</t>
  </si>
  <si>
    <t>4674</t>
  </si>
  <si>
    <t>INE918B01013</t>
  </si>
  <si>
    <t>JPO IN EQUITY</t>
  </si>
  <si>
    <t>JUPITER BIOSCIENCE L</t>
  </si>
  <si>
    <t>6438177</t>
  </si>
  <si>
    <t>4675</t>
  </si>
  <si>
    <t>INE918I01018</t>
  </si>
  <si>
    <t>BJFIN IN EQUITY</t>
  </si>
  <si>
    <t>Bajaj Finserv Ltd</t>
  </si>
  <si>
    <t>B2QKWK1</t>
  </si>
  <si>
    <t>4676</t>
  </si>
  <si>
    <t>INE922B01023</t>
  </si>
  <si>
    <t>PNCB IN EQUITY</t>
  </si>
  <si>
    <t>PANACEA BIOTEC LIMIT</t>
  </si>
  <si>
    <t>6589075</t>
  </si>
  <si>
    <t>4677</t>
  </si>
  <si>
    <t>INE931S01010</t>
  </si>
  <si>
    <t>ADANIT IN EQUITY</t>
  </si>
  <si>
    <t>Adani Transmission L</t>
  </si>
  <si>
    <t>BYPCLL6</t>
  </si>
  <si>
    <t>4678</t>
  </si>
  <si>
    <t>INE935A01035</t>
  </si>
  <si>
    <t>GNP IN EQUITY</t>
  </si>
  <si>
    <t>Glenmark Pharmaceuti</t>
  </si>
  <si>
    <t>6698755</t>
  </si>
  <si>
    <t>4679</t>
  </si>
  <si>
    <t>INE939A01011</t>
  </si>
  <si>
    <t>STR IN EQUITY</t>
  </si>
  <si>
    <t>Strides Shasun Ltd</t>
  </si>
  <si>
    <t>6690535</t>
  </si>
  <si>
    <t>4680</t>
  </si>
  <si>
    <t>INE941E01019</t>
  </si>
  <si>
    <t>MRGC IN EQUITY</t>
  </si>
  <si>
    <t>MARG CONSTRUCTION</t>
  </si>
  <si>
    <t>6104047</t>
  </si>
  <si>
    <t>4681</t>
  </si>
  <si>
    <t>INE942G01012</t>
  </si>
  <si>
    <t>MCLR IN EQUITY</t>
  </si>
  <si>
    <t>MCLEOD RUSSEL INDIA</t>
  </si>
  <si>
    <t>B0FLHS4</t>
  </si>
  <si>
    <t>4682</t>
  </si>
  <si>
    <t>INE944F01028</t>
  </si>
  <si>
    <t>RDCK IN EQUITY</t>
  </si>
  <si>
    <t>RADICO KHAITAN LTD</t>
  </si>
  <si>
    <t>B0VY3T0</t>
  </si>
  <si>
    <t>4683</t>
  </si>
  <si>
    <t>INE950I01011</t>
  </si>
  <si>
    <t>DBCL IN EQUITY</t>
  </si>
  <si>
    <t>D.B. CORP LTD</t>
  </si>
  <si>
    <t>B4YWZT3</t>
  </si>
  <si>
    <t>4684</t>
  </si>
  <si>
    <t>INE951D01028</t>
  </si>
  <si>
    <t>ATA IN EQUITY</t>
  </si>
  <si>
    <t>Atul Auto Ltd</t>
  </si>
  <si>
    <t>BQT2Y95</t>
  </si>
  <si>
    <t>4685</t>
  </si>
  <si>
    <t>INE956G01038</t>
  </si>
  <si>
    <t>VATW IN EQUITY</t>
  </si>
  <si>
    <t>VA Tech Wabag Ltd</t>
  </si>
  <si>
    <t>B63WX27</t>
  </si>
  <si>
    <t>4686</t>
  </si>
  <si>
    <t>INE970X01018</t>
  </si>
  <si>
    <t>LEMONTRE IN EQUITY</t>
  </si>
  <si>
    <t>Lemon Tree Hotels Lt</t>
  </si>
  <si>
    <t>BF2LSQ7</t>
  </si>
  <si>
    <t>4687</t>
  </si>
  <si>
    <t>INE975G01012</t>
  </si>
  <si>
    <t>ILFT IN EQUITY</t>
  </si>
  <si>
    <t>IL&amp;FS TRANSPORTATION</t>
  </si>
  <si>
    <t>B3PHKL7</t>
  </si>
  <si>
    <t>4688</t>
  </si>
  <si>
    <t>INE976G01028</t>
  </si>
  <si>
    <t>RBK IN EQUITY</t>
  </si>
  <si>
    <t>RBL Bank Ltd</t>
  </si>
  <si>
    <t>BD0FRL5</t>
  </si>
  <si>
    <t>4689</t>
  </si>
  <si>
    <t>INE987B01026</t>
  </si>
  <si>
    <t>NTCPH IN EQUITY</t>
  </si>
  <si>
    <t>Natco Pharma Ltd</t>
  </si>
  <si>
    <t>BZ3D550</t>
  </si>
  <si>
    <t>4690</t>
  </si>
  <si>
    <t>INE988K01017</t>
  </si>
  <si>
    <t>EQUITAS IN EQUITY</t>
  </si>
  <si>
    <t>Equitas Holdings Ltd</t>
  </si>
  <si>
    <t>BD2X4V6</t>
  </si>
  <si>
    <t>4691</t>
  </si>
  <si>
    <t>INE998I01010</t>
  </si>
  <si>
    <t>MHRL IN EQUITY</t>
  </si>
  <si>
    <t>Mahindra Holidays &amp;</t>
  </si>
  <si>
    <t>B6019L8</t>
  </si>
  <si>
    <t>4692</t>
  </si>
  <si>
    <t>INE999K01014</t>
  </si>
  <si>
    <t>OGPL IN EQUITY</t>
  </si>
  <si>
    <t>ORIENT GREEN POWER L</t>
  </si>
  <si>
    <t>B3QY200</t>
  </si>
  <si>
    <t>4693</t>
  </si>
  <si>
    <t>INF200KA1FS1</t>
  </si>
  <si>
    <t>SBINIFT IN EQUITY</t>
  </si>
  <si>
    <t>SBI-ETF Nifty 50</t>
  </si>
  <si>
    <t>BYSF598</t>
  </si>
  <si>
    <t>4694</t>
  </si>
  <si>
    <t>INF204KB14I2</t>
  </si>
  <si>
    <t>NBEES IN EQUITY</t>
  </si>
  <si>
    <t>NIPPON INDIA ETF NIF</t>
  </si>
  <si>
    <t>BK8VM86</t>
  </si>
  <si>
    <t>4695</t>
  </si>
  <si>
    <t>INF732E01102</t>
  </si>
  <si>
    <t>GBEES IN EQUITY</t>
  </si>
  <si>
    <t>BENCHMARK MUTUAL FUN</t>
  </si>
  <si>
    <t>B3BQ331</t>
  </si>
  <si>
    <t>4696</t>
  </si>
  <si>
    <t>INF733I01010</t>
  </si>
  <si>
    <t>REGOLD IN EQUITY</t>
  </si>
  <si>
    <t>RELIANCE GOLD EXCHAN</t>
  </si>
  <si>
    <t>B2PKN76</t>
  </si>
  <si>
    <t>4697</t>
  </si>
  <si>
    <t>INF769K01EG9</t>
  </si>
  <si>
    <t>MAN50ETF IN EQUITY</t>
  </si>
  <si>
    <t>Mirae Asset NIFTY 50</t>
  </si>
  <si>
    <t>BF55CT7</t>
  </si>
  <si>
    <t>4698</t>
  </si>
  <si>
    <t>INF769K01FN2</t>
  </si>
  <si>
    <t>MANXT50 IN EQUITY</t>
  </si>
  <si>
    <t>Mirae Asset Nifty Ne</t>
  </si>
  <si>
    <t>BKKCZS8</t>
  </si>
  <si>
    <t>4699</t>
  </si>
  <si>
    <t>INF789FB1X41</t>
  </si>
  <si>
    <t>UTNIFTY IN EQUITY</t>
  </si>
  <si>
    <t>UTI - Nifty Exchange</t>
  </si>
  <si>
    <t>BYP45K9</t>
  </si>
  <si>
    <t>4700</t>
  </si>
  <si>
    <t>IT0000062072</t>
  </si>
  <si>
    <t>G IM EQUITY</t>
  </si>
  <si>
    <t>Assicurazioni Genera</t>
  </si>
  <si>
    <t>4056719</t>
  </si>
  <si>
    <t>4701</t>
  </si>
  <si>
    <t>IT0000062957</t>
  </si>
  <si>
    <t>MB IM EQUITY</t>
  </si>
  <si>
    <t>Mediobanca Banca di</t>
  </si>
  <si>
    <t>4574813</t>
  </si>
  <si>
    <t>4702</t>
  </si>
  <si>
    <t>IT0000068525</t>
  </si>
  <si>
    <t>SPM IM EQUITY</t>
  </si>
  <si>
    <t>SAIPEM</t>
  </si>
  <si>
    <t>4768768</t>
  </si>
  <si>
    <t>4703</t>
  </si>
  <si>
    <t>IT0000072170</t>
  </si>
  <si>
    <t>FBK IM EQUITY</t>
  </si>
  <si>
    <t>FinecoBank Banca Fin</t>
  </si>
  <si>
    <t>BNGN9Z1</t>
  </si>
  <si>
    <t>4704</t>
  </si>
  <si>
    <t>IT0000072618</t>
  </si>
  <si>
    <t>ISP IM EQUITY</t>
  </si>
  <si>
    <t>Intesa Sanpaolo SpA</t>
  </si>
  <si>
    <t>4076836</t>
  </si>
  <si>
    <t>4705</t>
  </si>
  <si>
    <t>IT0000072626</t>
  </si>
  <si>
    <t>ISPR IM EQUITY</t>
  </si>
  <si>
    <t>4076847</t>
  </si>
  <si>
    <t>4706</t>
  </si>
  <si>
    <t>IT0000074028</t>
  </si>
  <si>
    <t>AE IM EQUITY</t>
  </si>
  <si>
    <t>AEDES SPA</t>
  </si>
  <si>
    <t>4707</t>
  </si>
  <si>
    <t>IT0000084027</t>
  </si>
  <si>
    <t>AT IM EQUITY</t>
  </si>
  <si>
    <t>ASTM SpA</t>
  </si>
  <si>
    <t>4063980</t>
  </si>
  <si>
    <t>4708</t>
  </si>
  <si>
    <t>IT0001050910</t>
  </si>
  <si>
    <t>BRE IM EQUITY</t>
  </si>
  <si>
    <t>Brembo SpA</t>
  </si>
  <si>
    <t>BF37983</t>
  </si>
  <si>
    <t>4709</t>
  </si>
  <si>
    <t>IT0001078911</t>
  </si>
  <si>
    <t>IP IM EQUITY</t>
  </si>
  <si>
    <t>interpump group spa</t>
  </si>
  <si>
    <t>5161407</t>
  </si>
  <si>
    <t>4710</t>
  </si>
  <si>
    <t>IT0001207098</t>
  </si>
  <si>
    <t>ACE IM EQUITY</t>
  </si>
  <si>
    <t>ACEA SpA</t>
  </si>
  <si>
    <t>5728125</t>
  </si>
  <si>
    <t>4711</t>
  </si>
  <si>
    <t>IT0001233417</t>
  </si>
  <si>
    <t>A2A IM EQUITY</t>
  </si>
  <si>
    <t>A2A SPA</t>
  </si>
  <si>
    <t>5499131</t>
  </si>
  <si>
    <t>4712</t>
  </si>
  <si>
    <t>IT0001250932</t>
  </si>
  <si>
    <t>HER IM EQUITY</t>
  </si>
  <si>
    <t>Hera SpA</t>
  </si>
  <si>
    <t>7598003</t>
  </si>
  <si>
    <t>4713</t>
  </si>
  <si>
    <t>IT0001389631</t>
  </si>
  <si>
    <t>BNS IM EQUITY</t>
  </si>
  <si>
    <t>BENI STABILI SPA</t>
  </si>
  <si>
    <t>4714</t>
  </si>
  <si>
    <t>IT0001398541</t>
  </si>
  <si>
    <t>GEDI IM EQUITY</t>
  </si>
  <si>
    <t>GEDI Gruppo Editoria</t>
  </si>
  <si>
    <t>5836200</t>
  </si>
  <si>
    <t>4715</t>
  </si>
  <si>
    <t>IT0001402269</t>
  </si>
  <si>
    <t>RN IM EQUITY</t>
  </si>
  <si>
    <t>RISANAMENTO SPA</t>
  </si>
  <si>
    <t>4703286</t>
  </si>
  <si>
    <t>4716</t>
  </si>
  <si>
    <t>IT0001479374</t>
  </si>
  <si>
    <t>LUX IM EQUITY</t>
  </si>
  <si>
    <t>Luxottica Group SpA</t>
  </si>
  <si>
    <t>4800659</t>
  </si>
  <si>
    <t>4717</t>
  </si>
  <si>
    <t>IT0003027817</t>
  </si>
  <si>
    <t>IRE IM EQUITY</t>
  </si>
  <si>
    <t>Iren SpA</t>
  </si>
  <si>
    <t>4783211</t>
  </si>
  <si>
    <t>4718</t>
  </si>
  <si>
    <t>IT0003115950</t>
  </si>
  <si>
    <t>DLG IM EQUITY</t>
  </si>
  <si>
    <t>De' Longhi SpA</t>
  </si>
  <si>
    <t>7169517</t>
  </si>
  <si>
    <t>4719</t>
  </si>
  <si>
    <t>4720</t>
  </si>
  <si>
    <t>IT0003132476</t>
  </si>
  <si>
    <t>ENI IM EQUITY</t>
  </si>
  <si>
    <t>Eni SpA</t>
  </si>
  <si>
    <t>7145056</t>
  </si>
  <si>
    <t>4721</t>
  </si>
  <si>
    <t>IT0003153415</t>
  </si>
  <si>
    <t>SRG IM EQUITY</t>
  </si>
  <si>
    <t>Snam SpA</t>
  </si>
  <si>
    <t>7251470</t>
  </si>
  <si>
    <t>4722</t>
  </si>
  <si>
    <t>IT0003198790</t>
  </si>
  <si>
    <t>FKR IM EQUITY</t>
  </si>
  <si>
    <t>Falck Renewables SpA</t>
  </si>
  <si>
    <t>7315440</t>
  </si>
  <si>
    <t>4723</t>
  </si>
  <si>
    <t>IT0003201198</t>
  </si>
  <si>
    <t>SIS IM EQUITY</t>
  </si>
  <si>
    <t>SIAS SPA</t>
  </si>
  <si>
    <t>7307425</t>
  </si>
  <si>
    <t>4724</t>
  </si>
  <si>
    <t>IT0003242622</t>
  </si>
  <si>
    <t>TRN IM EQUITY</t>
  </si>
  <si>
    <t>Terna Rete Elettrica</t>
  </si>
  <si>
    <t>B01BN57</t>
  </si>
  <si>
    <t>4725</t>
  </si>
  <si>
    <t>IT0003428445</t>
  </si>
  <si>
    <t>MARR IM EQUITY</t>
  </si>
  <si>
    <t>MARR SPA</t>
  </si>
  <si>
    <t>B0B87F6</t>
  </si>
  <si>
    <t>4726</t>
  </si>
  <si>
    <t>IT0003487029</t>
  </si>
  <si>
    <t>UBI IM EQUITY</t>
  </si>
  <si>
    <t>UBI BANCA SCPA</t>
  </si>
  <si>
    <t>7622225</t>
  </si>
  <si>
    <t>4727</t>
  </si>
  <si>
    <t>IT0003492391</t>
  </si>
  <si>
    <t>DIA IM EQUITY</t>
  </si>
  <si>
    <t>DiaSorin SpA</t>
  </si>
  <si>
    <t>B234WN9</t>
  </si>
  <si>
    <t>4728</t>
  </si>
  <si>
    <t>IT0003497168</t>
  </si>
  <si>
    <t>TIT IM EQUITY</t>
  </si>
  <si>
    <t>Telecom Italia SpA/M</t>
  </si>
  <si>
    <t>7634394</t>
  </si>
  <si>
    <t>4729</t>
  </si>
  <si>
    <t>IT0003497176</t>
  </si>
  <si>
    <t>TITR IM EQUITY</t>
  </si>
  <si>
    <t>7634402</t>
  </si>
  <si>
    <t>4730</t>
  </si>
  <si>
    <t>IT0003506190</t>
  </si>
  <si>
    <t>ATL IM EQUITY</t>
  </si>
  <si>
    <t>Atlantia SpA</t>
  </si>
  <si>
    <t>7667163</t>
  </si>
  <si>
    <t>4731</t>
  </si>
  <si>
    <t>IT0003745889</t>
  </si>
  <si>
    <t>IGD IM EQUITY</t>
  </si>
  <si>
    <t>IMMOBILIARE GRANDE D</t>
  </si>
  <si>
    <t>4732</t>
  </si>
  <si>
    <t>IT0003796171</t>
  </si>
  <si>
    <t>PST IM EQUITY</t>
  </si>
  <si>
    <t>Poste Italiane SpA</t>
  </si>
  <si>
    <t>BYYN701</t>
  </si>
  <si>
    <t>4733</t>
  </si>
  <si>
    <t>IT0003828271</t>
  </si>
  <si>
    <t>REC IM EQUITY</t>
  </si>
  <si>
    <t>Recordati SpA</t>
  </si>
  <si>
    <t>B07DRZ5</t>
  </si>
  <si>
    <t>4734</t>
  </si>
  <si>
    <t>IT0003856405</t>
  </si>
  <si>
    <t>LDO IM EQUITY</t>
  </si>
  <si>
    <t>Leonardo SpA</t>
  </si>
  <si>
    <t>B0DJNG0</t>
  </si>
  <si>
    <t>4735</t>
  </si>
  <si>
    <t>IT0003874101</t>
  </si>
  <si>
    <t>1913 HK EQUITY</t>
  </si>
  <si>
    <t>PRADA SPA</t>
  </si>
  <si>
    <t>B4PFFW4</t>
  </si>
  <si>
    <t>4736</t>
  </si>
  <si>
    <t>IT0003977540</t>
  </si>
  <si>
    <t>STS IM EQUITY</t>
  </si>
  <si>
    <t>ANSALDO STS SPA</t>
  </si>
  <si>
    <t>B118XB1</t>
  </si>
  <si>
    <t>4737</t>
  </si>
  <si>
    <t>IT0004176001</t>
  </si>
  <si>
    <t>PRY IM EQUITY</t>
  </si>
  <si>
    <t>Prysmian SpA</t>
  </si>
  <si>
    <t>B1W4V69</t>
  </si>
  <si>
    <t>4738</t>
  </si>
  <si>
    <t>IT0004712375</t>
  </si>
  <si>
    <t>SFER IM EQUITY</t>
  </si>
  <si>
    <t>SALVATORE FERRAGAMO</t>
  </si>
  <si>
    <t>B5VZ053</t>
  </si>
  <si>
    <t>4739</t>
  </si>
  <si>
    <t>IT0004764699</t>
  </si>
  <si>
    <t>BC IM EQUITY</t>
  </si>
  <si>
    <t>Brunello Cucinelli S</t>
  </si>
  <si>
    <t>B7K6D18</t>
  </si>
  <si>
    <t>4740</t>
  </si>
  <si>
    <t>IT0004827447</t>
  </si>
  <si>
    <t>US IM EQUITY</t>
  </si>
  <si>
    <t>UnipolSai Assicurazi</t>
  </si>
  <si>
    <t>B89YH96</t>
  </si>
  <si>
    <t>4741</t>
  </si>
  <si>
    <t>IT0004965148</t>
  </si>
  <si>
    <t>MONC IM EQUITY</t>
  </si>
  <si>
    <t>MONCLER SPA</t>
  </si>
  <si>
    <t>BGLP232</t>
  </si>
  <si>
    <t>4742</t>
  </si>
  <si>
    <t>IT0005090300</t>
  </si>
  <si>
    <t>INW IM EQUITY</t>
  </si>
  <si>
    <t>Infrastrutture Wirel</t>
  </si>
  <si>
    <t>BZ0P4R4</t>
  </si>
  <si>
    <t>4743</t>
  </si>
  <si>
    <t>IT0005211237</t>
  </si>
  <si>
    <t>IG IM EQUITY</t>
  </si>
  <si>
    <t>Italgas SpA</t>
  </si>
  <si>
    <t>BD2Z8S7</t>
  </si>
  <si>
    <t>4744</t>
  </si>
  <si>
    <t>IT0005218380</t>
  </si>
  <si>
    <t>BAMI IM EQUITY</t>
  </si>
  <si>
    <t>BANCO BPM SPA</t>
  </si>
  <si>
    <t>BYMD5K9</t>
  </si>
  <si>
    <t>4745</t>
  </si>
  <si>
    <t>IT0005239360</t>
  </si>
  <si>
    <t>UCG IM EQUITY</t>
  </si>
  <si>
    <t>UniCredit SpA</t>
  </si>
  <si>
    <t>BYMXPS7</t>
  </si>
  <si>
    <t>4746</t>
  </si>
  <si>
    <t>IT0005252728</t>
  </si>
  <si>
    <t>4747</t>
  </si>
  <si>
    <t>IT0005278236</t>
  </si>
  <si>
    <t>PIRC IM EQUITY</t>
  </si>
  <si>
    <t>Pirelli &amp; C SpA</t>
  </si>
  <si>
    <t>BZ5ZHK3</t>
  </si>
  <si>
    <t>4748</t>
  </si>
  <si>
    <t>IT0005366767</t>
  </si>
  <si>
    <t>NEXI IM EQUITY</t>
  </si>
  <si>
    <t>Nexi SpA</t>
  </si>
  <si>
    <t>BJ1F880</t>
  </si>
  <si>
    <t>4749</t>
  </si>
  <si>
    <t>JE00B1VS3770</t>
  </si>
  <si>
    <t>PHAU LN EQUITY</t>
  </si>
  <si>
    <t>ETFS PHYSICAL GOLD</t>
  </si>
  <si>
    <t>B1VS377</t>
  </si>
  <si>
    <t>4750</t>
  </si>
  <si>
    <t>JE00B2419D89</t>
  </si>
  <si>
    <t>BREE LN EQUITY</t>
  </si>
  <si>
    <t>BREEDON GROUP PLC</t>
  </si>
  <si>
    <t>B2419D8</t>
  </si>
  <si>
    <t>4751</t>
  </si>
  <si>
    <t>JE00B2QKY057</t>
  </si>
  <si>
    <t>SHP LN EQUITY</t>
  </si>
  <si>
    <t>Shire PLC</t>
  </si>
  <si>
    <t>B2QKY05</t>
  </si>
  <si>
    <t>4752</t>
  </si>
  <si>
    <t>JE00B2QY0H68</t>
  </si>
  <si>
    <t>TINM LN EQUITY</t>
  </si>
  <si>
    <t>ETFS TIN ETF</t>
  </si>
  <si>
    <t>B2QY0H6</t>
  </si>
  <si>
    <t>4753</t>
  </si>
  <si>
    <t>JE00B3MW7P88</t>
  </si>
  <si>
    <t>2233 HK EQUITY</t>
  </si>
  <si>
    <t>WEST CHINA CEMENT LT</t>
  </si>
  <si>
    <t>B4N6NB4</t>
  </si>
  <si>
    <t>4754</t>
  </si>
  <si>
    <t>JE00B3RNTN80</t>
  </si>
  <si>
    <t>EUUS IM EQUITY</t>
  </si>
  <si>
    <t>ETFS Long USD Short</t>
  </si>
  <si>
    <t>4755</t>
  </si>
  <si>
    <t>JE00B3WFMB84</t>
  </si>
  <si>
    <t>SJP3 LN EQUITY</t>
  </si>
  <si>
    <t>ETFS 3X SHORT JPY LO</t>
  </si>
  <si>
    <t>B3WFMB8</t>
  </si>
  <si>
    <t>4756</t>
  </si>
  <si>
    <t>JE00B3XJ8K03</t>
  </si>
  <si>
    <t>SGB3 LN EQUITY</t>
  </si>
  <si>
    <t>ETFS 3X SHORT GBP LO</t>
  </si>
  <si>
    <t>B3XJ8K0</t>
  </si>
  <si>
    <t>4757</t>
  </si>
  <si>
    <t>805 HK EQUITY</t>
  </si>
  <si>
    <t>GLENCORE INTERNATION</t>
  </si>
  <si>
    <t>B3NFYS8</t>
  </si>
  <si>
    <t>4758</t>
  </si>
  <si>
    <t>GLEN LN EQUITY</t>
  </si>
  <si>
    <t>Glencore PLC</t>
  </si>
  <si>
    <t>4759</t>
  </si>
  <si>
    <t>JE00B55Q3P39</t>
  </si>
  <si>
    <t>GENL LN EQUITY</t>
  </si>
  <si>
    <t>GENEL ENERGY PLC</t>
  </si>
  <si>
    <t>B55Q3P3</t>
  </si>
  <si>
    <t>4760</t>
  </si>
  <si>
    <t>JE00B5BCW814</t>
  </si>
  <si>
    <t>486 HK EQUITY</t>
  </si>
  <si>
    <t>UNITED CO RUSAL PLC</t>
  </si>
  <si>
    <t>B5BCW81</t>
  </si>
  <si>
    <t>4761</t>
  </si>
  <si>
    <t>JE00B66M4S72</t>
  </si>
  <si>
    <t>SCNY LN EQUITY</t>
  </si>
  <si>
    <t>ETFS SHORT CNY LONG</t>
  </si>
  <si>
    <t>B66M4S7</t>
  </si>
  <si>
    <t>4762</t>
  </si>
  <si>
    <t>JE00B68GT593</t>
  </si>
  <si>
    <t>SJPY LN EQUITY</t>
  </si>
  <si>
    <t>ETFS SHORT JPY LONG USD</t>
  </si>
  <si>
    <t>4763</t>
  </si>
  <si>
    <t>JE00B6T5S470</t>
  </si>
  <si>
    <t>POLY LN EQUITY</t>
  </si>
  <si>
    <t>Polymetal Internatio</t>
  </si>
  <si>
    <t>B6T5S47</t>
  </si>
  <si>
    <t>4764</t>
  </si>
  <si>
    <t>JE00B783TY65</t>
  </si>
  <si>
    <t>APTV US EQUITY</t>
  </si>
  <si>
    <t>Aptiv PLC</t>
  </si>
  <si>
    <t>B783TY6</t>
  </si>
  <si>
    <t>4765</t>
  </si>
  <si>
    <t>JE00B8KF9B49</t>
  </si>
  <si>
    <t>WPP LN EQUITY</t>
  </si>
  <si>
    <t>WPP PLC</t>
  </si>
  <si>
    <t>B8KF9B4</t>
  </si>
  <si>
    <t>4766</t>
  </si>
  <si>
    <t>JE00B95CGW71</t>
  </si>
  <si>
    <t>4767</t>
  </si>
  <si>
    <t>JE00BD85SC56</t>
  </si>
  <si>
    <t>DLPH US EQUITY</t>
  </si>
  <si>
    <t>Delphi Technologies</t>
  </si>
  <si>
    <t>BD85SC5</t>
  </si>
  <si>
    <t>4768</t>
  </si>
  <si>
    <t>3i Infrastructure PL</t>
  </si>
  <si>
    <t>4769</t>
  </si>
  <si>
    <t>JE00BJ1F3079</t>
  </si>
  <si>
    <t>AMCR US EQUITY</t>
  </si>
  <si>
    <t>BJ1F307</t>
  </si>
  <si>
    <t>4770</t>
  </si>
  <si>
    <t>JE00BJVNSS43</t>
  </si>
  <si>
    <t>FERG LN EQUITY</t>
  </si>
  <si>
    <t>Ferguson PLC</t>
  </si>
  <si>
    <t>BJVNSS4</t>
  </si>
  <si>
    <t>4771</t>
  </si>
  <si>
    <t>JE00BLG2ZQ72</t>
  </si>
  <si>
    <t>QTNT US EQUITY</t>
  </si>
  <si>
    <t>Quotient Ltd</t>
  </si>
  <si>
    <t>BLG2ZQ7</t>
  </si>
  <si>
    <t>4772</t>
  </si>
  <si>
    <t>JE00BN574F90</t>
  </si>
  <si>
    <t>WIZZ LN EQUITY</t>
  </si>
  <si>
    <t>WIZZ AIR HOLDINGS PL</t>
  </si>
  <si>
    <t>BN574F9</t>
  </si>
  <si>
    <t>4773</t>
  </si>
  <si>
    <t>JE00BYSS4X48</t>
  </si>
  <si>
    <t>NVCR US EQUITY</t>
  </si>
  <si>
    <t>Novocure Ltd</t>
  </si>
  <si>
    <t>BYSS4X4</t>
  </si>
  <si>
    <t>4774</t>
  </si>
  <si>
    <t>JE00BYVQYS01</t>
  </si>
  <si>
    <t>IWG LN EQUITY</t>
  </si>
  <si>
    <t>IWG PLC</t>
  </si>
  <si>
    <t>BYVQYS0</t>
  </si>
  <si>
    <t>4775</t>
  </si>
  <si>
    <t>JO4101211012</t>
  </si>
  <si>
    <t>DADI JR EQUITY</t>
  </si>
  <si>
    <t>DAR AL DAWA DEVELOPM</t>
  </si>
  <si>
    <t>JOD</t>
  </si>
  <si>
    <t>JOR</t>
  </si>
  <si>
    <t>4776</t>
  </si>
  <si>
    <t>JP3027620008</t>
  </si>
  <si>
    <t>1305 JP EQUITY</t>
  </si>
  <si>
    <t>Daiwa ETF-TOPIX</t>
  </si>
  <si>
    <t>6378358</t>
  </si>
  <si>
    <t>4777</t>
  </si>
  <si>
    <t>JP3027630007</t>
  </si>
  <si>
    <t>1306 JP EQUITY</t>
  </si>
  <si>
    <t>TOPIX Exchange Trade</t>
  </si>
  <si>
    <t>6378080</t>
  </si>
  <si>
    <t>4778</t>
  </si>
  <si>
    <t>1306 JT EQUITY</t>
  </si>
  <si>
    <t>NOMURA ETF - TOPIX</t>
  </si>
  <si>
    <t>4779</t>
  </si>
  <si>
    <t>JP3027640006</t>
  </si>
  <si>
    <t>1320 JP EQUITY</t>
  </si>
  <si>
    <t>Daiwa Nikkei 225 ETF</t>
  </si>
  <si>
    <t>6378121</t>
  </si>
  <si>
    <t>4780</t>
  </si>
  <si>
    <t>JP3027650005</t>
  </si>
  <si>
    <t>1321 JP EQUITY</t>
  </si>
  <si>
    <t>Nikkei 225 Exchange</t>
  </si>
  <si>
    <t>6378079</t>
  </si>
  <si>
    <t>4781</t>
  </si>
  <si>
    <t>JP3027660004</t>
  </si>
  <si>
    <t>1330 JP EQUITY</t>
  </si>
  <si>
    <t>Nikko Exchange Trade</t>
  </si>
  <si>
    <t>6378068</t>
  </si>
  <si>
    <t>4782</t>
  </si>
  <si>
    <t>JP3027670003</t>
  </si>
  <si>
    <t>8951 JP EQUITY</t>
  </si>
  <si>
    <t>Nippon Building Fund</t>
  </si>
  <si>
    <t>6396800</t>
  </si>
  <si>
    <t>4783</t>
  </si>
  <si>
    <t>Japan Real Estate In</t>
  </si>
  <si>
    <t>6397580</t>
  </si>
  <si>
    <t>4784</t>
  </si>
  <si>
    <t>JP3039100007</t>
  </si>
  <si>
    <t>1308 JP EQUITY</t>
  </si>
  <si>
    <t>Listed Index Fund TO</t>
  </si>
  <si>
    <t>6432124</t>
  </si>
  <si>
    <t>4785</t>
  </si>
  <si>
    <t>JP3039710003</t>
  </si>
  <si>
    <t>8953 JP EQUITY</t>
  </si>
  <si>
    <t>Japan Retail Fund In</t>
  </si>
  <si>
    <t>6513342</t>
  </si>
  <si>
    <t>4786</t>
  </si>
  <si>
    <t>JP3040170007</t>
  </si>
  <si>
    <t>1615 JP EQUITY</t>
  </si>
  <si>
    <t>NOMURA ETF BANKS IND</t>
  </si>
  <si>
    <t>6520449</t>
  </si>
  <si>
    <t>4787</t>
  </si>
  <si>
    <t>6527774</t>
  </si>
  <si>
    <t>4788</t>
  </si>
  <si>
    <t>JP3040890000</t>
  </si>
  <si>
    <t>8955 JP EQUITY</t>
  </si>
  <si>
    <t>Japan Prime Realty I</t>
  </si>
  <si>
    <t>6528175</t>
  </si>
  <si>
    <t>4789</t>
  </si>
  <si>
    <t>Premier Investment C</t>
  </si>
  <si>
    <t>4790</t>
  </si>
  <si>
    <t>JP3044510000</t>
  </si>
  <si>
    <t>8957 JP EQUITY</t>
  </si>
  <si>
    <t>Tokyu REIT Inc</t>
  </si>
  <si>
    <t>6687203</t>
  </si>
  <si>
    <t>4791</t>
  </si>
  <si>
    <t>JP3044520009</t>
  </si>
  <si>
    <t>8958 JP EQUITY</t>
  </si>
  <si>
    <t>Global One Real Esta</t>
  </si>
  <si>
    <t>6693608</t>
  </si>
  <si>
    <t>4792</t>
  </si>
  <si>
    <t>JP3045540006</t>
  </si>
  <si>
    <t>8960 JP EQUITY</t>
  </si>
  <si>
    <t>United Urban Investm</t>
  </si>
  <si>
    <t>6723839</t>
  </si>
  <si>
    <t>4793</t>
  </si>
  <si>
    <t>JP3046170001</t>
  </si>
  <si>
    <t>8961 JP EQUITY</t>
  </si>
  <si>
    <t>Mori Trust Sogo Reit</t>
  </si>
  <si>
    <t>6729558</t>
  </si>
  <si>
    <t>4794</t>
  </si>
  <si>
    <t>JP3046190009</t>
  </si>
  <si>
    <t>8963 JP EQUITY</t>
  </si>
  <si>
    <t>Invincible Investmen</t>
  </si>
  <si>
    <t>B00STP1</t>
  </si>
  <si>
    <t>4795</t>
  </si>
  <si>
    <t>JP3046200006</t>
  </si>
  <si>
    <t>8964 JP EQUITY</t>
  </si>
  <si>
    <t>Frontier Real Estate</t>
  </si>
  <si>
    <t>B020QY3</t>
  </si>
  <si>
    <t>4796</t>
  </si>
  <si>
    <t>JP3046210005</t>
  </si>
  <si>
    <t>8965 JP EQUITY</t>
  </si>
  <si>
    <t>NEW CITY RESIDENCE I</t>
  </si>
  <si>
    <t>4797</t>
  </si>
  <si>
    <t>JP3046220004</t>
  </si>
  <si>
    <t>8966 JP EQUITY</t>
  </si>
  <si>
    <t>Heiwa Real Estate RE</t>
  </si>
  <si>
    <t>B064LV3</t>
  </si>
  <si>
    <t>4798</t>
  </si>
  <si>
    <t>Japan Logistics Fund</t>
  </si>
  <si>
    <t>B07NL19</t>
  </si>
  <si>
    <t>4799</t>
  </si>
  <si>
    <t>JP3046240002</t>
  </si>
  <si>
    <t>8968 JP EQUITY</t>
  </si>
  <si>
    <t>Fukuoka REIT Corp</t>
  </si>
  <si>
    <t>B0B8154</t>
  </si>
  <si>
    <t>4800</t>
  </si>
  <si>
    <t>JP3046250001</t>
  </si>
  <si>
    <t>8969 JP EQUITY</t>
  </si>
  <si>
    <t>PROSPECT RESIDENTIAL</t>
  </si>
  <si>
    <t>4801</t>
  </si>
  <si>
    <t>JP3046260000</t>
  </si>
  <si>
    <t>8970 JP EQUITY</t>
  </si>
  <si>
    <t>JAPAN SINGLE-RESIDEN</t>
  </si>
  <si>
    <t>4802</t>
  </si>
  <si>
    <t>JP3046270009</t>
  </si>
  <si>
    <t>8972 JP EQUITY</t>
  </si>
  <si>
    <t>Kenedix Office Inves</t>
  </si>
  <si>
    <t>B0C5Q59</t>
  </si>
  <si>
    <t>4803</t>
  </si>
  <si>
    <t>JP3046280008</t>
  </si>
  <si>
    <t>8973 JP EQUITY</t>
  </si>
  <si>
    <t>Sekisui House Reside</t>
  </si>
  <si>
    <t>B0CGYJ2</t>
  </si>
  <si>
    <t>4804</t>
  </si>
  <si>
    <t>JP3046290007</t>
  </si>
  <si>
    <t>8974 JP EQUITY</t>
  </si>
  <si>
    <t>EASSET INVESTMENT</t>
  </si>
  <si>
    <t>4805</t>
  </si>
  <si>
    <t>JP3046300004</t>
  </si>
  <si>
    <t>8975 JP EQUITY</t>
  </si>
  <si>
    <t>FC RESIDENTIAL INVES</t>
  </si>
  <si>
    <t>4806</t>
  </si>
  <si>
    <t>JP3046310003</t>
  </si>
  <si>
    <t>8976 JP EQUITY</t>
  </si>
  <si>
    <t>Daiwa Office Investm</t>
  </si>
  <si>
    <t>B0LNTF5</t>
  </si>
  <si>
    <t>4807</t>
  </si>
  <si>
    <t>JP3046320002</t>
  </si>
  <si>
    <t>8977 JP EQUITY</t>
  </si>
  <si>
    <t>Hankyu Hanshin REIT</t>
  </si>
  <si>
    <t>B0LLJ37</t>
  </si>
  <si>
    <t>4808</t>
  </si>
  <si>
    <t>JP3046390005</t>
  </si>
  <si>
    <t>8984 JP EQUITY</t>
  </si>
  <si>
    <t>Daiwa House REIT Inv</t>
  </si>
  <si>
    <t>B0Z6WY0</t>
  </si>
  <si>
    <t>4809</t>
  </si>
  <si>
    <t>JP3046400002</t>
  </si>
  <si>
    <t>8985 JP EQUITY</t>
  </si>
  <si>
    <t>Japan Hotel REIT Inv</t>
  </si>
  <si>
    <t>B1530B1</t>
  </si>
  <si>
    <t>4810</t>
  </si>
  <si>
    <t>Daiwa Securities Liv</t>
  </si>
  <si>
    <t>B15T1S3</t>
  </si>
  <si>
    <t>4811</t>
  </si>
  <si>
    <t>JP3046420000</t>
  </si>
  <si>
    <t>8987 JP EQUITY</t>
  </si>
  <si>
    <t>Japan Excellent Inc</t>
  </si>
  <si>
    <t>B15T1R2</t>
  </si>
  <si>
    <t>4812</t>
  </si>
  <si>
    <t>JP3046440008</t>
  </si>
  <si>
    <t>3226 JP EQUITY</t>
  </si>
  <si>
    <t>Nippon Accommodation</t>
  </si>
  <si>
    <t>B182BB2</t>
  </si>
  <si>
    <t>4813</t>
  </si>
  <si>
    <t>JP3046450007</t>
  </si>
  <si>
    <t>3227 JP EQUITY</t>
  </si>
  <si>
    <t>MCUBS MidCity Invest</t>
  </si>
  <si>
    <t>B19PR78</t>
  </si>
  <si>
    <t>4814</t>
  </si>
  <si>
    <t>JP3046460006</t>
  </si>
  <si>
    <t>3229 JP EQUITY</t>
  </si>
  <si>
    <t>NIPPON COMMERCIAL IN</t>
  </si>
  <si>
    <t>4815</t>
  </si>
  <si>
    <t>Mori Hills REIT Inve</t>
  </si>
  <si>
    <t>4816</t>
  </si>
  <si>
    <t>JP3046490003</t>
  </si>
  <si>
    <t>1328 JP EQUITY</t>
  </si>
  <si>
    <t>GOLD PRICE LINKED EX</t>
  </si>
  <si>
    <t>B23DYX0</t>
  </si>
  <si>
    <t>XOSE</t>
  </si>
  <si>
    <t>4817</t>
  </si>
  <si>
    <t>JP3046500009</t>
  </si>
  <si>
    <t>3249 JP EQUITY</t>
  </si>
  <si>
    <t>Industrial &amp; Infrast</t>
  </si>
  <si>
    <t>B24HH65</t>
  </si>
  <si>
    <t>4818</t>
  </si>
  <si>
    <t>JP3046600007</t>
  </si>
  <si>
    <t>1621 JP EQUITY</t>
  </si>
  <si>
    <t>NEXT FUNDS TOPIX-17</t>
  </si>
  <si>
    <t>B2QGRX7</t>
  </si>
  <si>
    <t>4819</t>
  </si>
  <si>
    <t>JP3046610006</t>
  </si>
  <si>
    <t>1622 JP EQUITY</t>
  </si>
  <si>
    <t>B2QGRY8</t>
  </si>
  <si>
    <t>4820</t>
  </si>
  <si>
    <t>JP3046640003</t>
  </si>
  <si>
    <t>1625 JP EQUITY</t>
  </si>
  <si>
    <t>B2QGS90</t>
  </si>
  <si>
    <t>4821</t>
  </si>
  <si>
    <t>JP3047160001</t>
  </si>
  <si>
    <t>3269 JP EQUITY</t>
  </si>
  <si>
    <t>Advance Residence In</t>
  </si>
  <si>
    <t>B62WZW2</t>
  </si>
  <si>
    <t>4822</t>
  </si>
  <si>
    <t>JP3047440007</t>
  </si>
  <si>
    <t>1568 JP EQUITY</t>
  </si>
  <si>
    <t>TOPIX Bull 2x ETF</t>
  </si>
  <si>
    <t>B5LWD00</t>
  </si>
  <si>
    <t>4823</t>
  </si>
  <si>
    <t>JP3047460005</t>
  </si>
  <si>
    <t>1570 JP EQUITY</t>
  </si>
  <si>
    <t>NEXT FUNDS NKY225 LV</t>
  </si>
  <si>
    <t>B7QGLG3</t>
  </si>
  <si>
    <t>4824</t>
  </si>
  <si>
    <t>JP3047470004</t>
  </si>
  <si>
    <t>1571 JP EQUITY</t>
  </si>
  <si>
    <t>NEXT FUNDS NKY225 IN</t>
  </si>
  <si>
    <t>B7FCLW8</t>
  </si>
  <si>
    <t>4825</t>
  </si>
  <si>
    <t>Kenedix Residential</t>
  </si>
  <si>
    <t>4826</t>
  </si>
  <si>
    <t>Activia Properties I</t>
  </si>
  <si>
    <t>B8BSRY1</t>
  </si>
  <si>
    <t>4827</t>
  </si>
  <si>
    <t>JP3047510007</t>
  </si>
  <si>
    <t>3281 JP EQUITY</t>
  </si>
  <si>
    <t>GLP J-Reit</t>
  </si>
  <si>
    <t>B8RBZV7</t>
  </si>
  <si>
    <t>4828</t>
  </si>
  <si>
    <t>JP3047540004</t>
  </si>
  <si>
    <t>3282 JP EQUITY</t>
  </si>
  <si>
    <t>Comforia Residential</t>
  </si>
  <si>
    <t>B8N6QD5</t>
  </si>
  <si>
    <t>4829</t>
  </si>
  <si>
    <t>Nippon Prologis REIT</t>
  </si>
  <si>
    <t>B98BC67</t>
  </si>
  <si>
    <t>4830</t>
  </si>
  <si>
    <t>JP3047580000</t>
  </si>
  <si>
    <t>1579 JP EQUITY</t>
  </si>
  <si>
    <t>SIMPLEX NKY225 BULL</t>
  </si>
  <si>
    <t>B706PY5</t>
  </si>
  <si>
    <t>4831</t>
  </si>
  <si>
    <t>JP3047590009</t>
  </si>
  <si>
    <t>1580 JP EQUITY</t>
  </si>
  <si>
    <t>SIMPLEX NKY225 BEAR-</t>
  </si>
  <si>
    <t>B98B9K0</t>
  </si>
  <si>
    <t>4832</t>
  </si>
  <si>
    <t>JP3047610005</t>
  </si>
  <si>
    <t>3287 JP EQUITY</t>
  </si>
  <si>
    <t>Hoshino Resorts REIT</t>
  </si>
  <si>
    <t>BBH7G35</t>
  </si>
  <si>
    <t>4833</t>
  </si>
  <si>
    <t>4834</t>
  </si>
  <si>
    <t>JP3047650001</t>
  </si>
  <si>
    <t>AEON REIT Investment</t>
  </si>
  <si>
    <t>BFSSCF9</t>
  </si>
  <si>
    <t>4835</t>
  </si>
  <si>
    <t>JP3047660000</t>
  </si>
  <si>
    <t>3295 JP EQUITY</t>
  </si>
  <si>
    <t>Hulic Reit Inc</t>
  </si>
  <si>
    <t>BJ04C42</t>
  </si>
  <si>
    <t>4836</t>
  </si>
  <si>
    <t>JP3047670009</t>
  </si>
  <si>
    <t>1591 JP EQUITY</t>
  </si>
  <si>
    <t>NEXT FUNDS JPXNikkei</t>
  </si>
  <si>
    <t>BJ0WXP4</t>
  </si>
  <si>
    <t>4837</t>
  </si>
  <si>
    <t>NIPPON REIT Investme</t>
  </si>
  <si>
    <t>4838</t>
  </si>
  <si>
    <t>JP3047760008</t>
  </si>
  <si>
    <t>3298 JP EQUITY</t>
  </si>
  <si>
    <t>Invesco Office J-Rei</t>
  </si>
  <si>
    <t>BMBL9L9</t>
  </si>
  <si>
    <t>4839</t>
  </si>
  <si>
    <t>JP3047770007</t>
  </si>
  <si>
    <t>1356 JP EQUITY</t>
  </si>
  <si>
    <t>SIMPLEX TOPIX BEAR -</t>
  </si>
  <si>
    <t>BMVT9F7</t>
  </si>
  <si>
    <t>4840</t>
  </si>
  <si>
    <t>JP3047820000</t>
  </si>
  <si>
    <t>3309 JP EQUITY</t>
  </si>
  <si>
    <t>Sekisui House Reit I</t>
  </si>
  <si>
    <t>BSKRKL7</t>
  </si>
  <si>
    <t>4841</t>
  </si>
  <si>
    <t>Tosei Reit Investmen</t>
  </si>
  <si>
    <t>4842</t>
  </si>
  <si>
    <t>JP3047860006</t>
  </si>
  <si>
    <t>1366 JT EQUITY</t>
  </si>
  <si>
    <t>DAIWA ETF-NK225 DBL</t>
  </si>
  <si>
    <t>BTYR2N6</t>
  </si>
  <si>
    <t>4843</t>
  </si>
  <si>
    <t>JP3047900000</t>
  </si>
  <si>
    <t>3453 JP EQUITY</t>
  </si>
  <si>
    <t>Kenedix Retail REIT</t>
  </si>
  <si>
    <t>BTLX226</t>
  </si>
  <si>
    <t>4844</t>
  </si>
  <si>
    <t>Health Care &amp; Medica</t>
  </si>
  <si>
    <t>4845</t>
  </si>
  <si>
    <t>Samty Residential In</t>
  </si>
  <si>
    <t>4846</t>
  </si>
  <si>
    <t>JP3048110005</t>
  </si>
  <si>
    <t>3462 JP EQUITY</t>
  </si>
  <si>
    <t>Nomura Real Estate M</t>
  </si>
  <si>
    <t>BYSJJF4</t>
  </si>
  <si>
    <t>4847</t>
  </si>
  <si>
    <t>JP3048120004</t>
  </si>
  <si>
    <t>1475 JP EQUITY</t>
  </si>
  <si>
    <t>iShares Core TOPIX E</t>
  </si>
  <si>
    <t>BZ1FCR9</t>
  </si>
  <si>
    <t>4848</t>
  </si>
  <si>
    <t>JP3048130003</t>
  </si>
  <si>
    <t>1476 JP EQUITY</t>
  </si>
  <si>
    <t>ISHARES JAPAN REIT E</t>
  </si>
  <si>
    <t>BZ1FCW4</t>
  </si>
  <si>
    <t>4849</t>
  </si>
  <si>
    <t>JP3048180008</t>
  </si>
  <si>
    <t>3466 JP EQUITY</t>
  </si>
  <si>
    <t>LaSalle Logiport REI</t>
  </si>
  <si>
    <t>BDD1L29</t>
  </si>
  <si>
    <t>4850</t>
  </si>
  <si>
    <t>JP3048200004</t>
  </si>
  <si>
    <t>3468 JP EQUITY</t>
  </si>
  <si>
    <t>Star Asia Investment</t>
  </si>
  <si>
    <t>BYYJ8J5</t>
  </si>
  <si>
    <t>4851</t>
  </si>
  <si>
    <t>JP3048300002</t>
  </si>
  <si>
    <t>3471 JP EQUITY</t>
  </si>
  <si>
    <t>Mitsui Fudosan Logis</t>
  </si>
  <si>
    <t>BYZWTW3</t>
  </si>
  <si>
    <t>4852</t>
  </si>
  <si>
    <t>3471 JT EQUITY</t>
  </si>
  <si>
    <t>4853</t>
  </si>
  <si>
    <t>JP3048370005</t>
  </si>
  <si>
    <t>3476 JP EQUITY</t>
  </si>
  <si>
    <t>Mirai Corp</t>
  </si>
  <si>
    <t>BZ1B0D9</t>
  </si>
  <si>
    <t>4854</t>
  </si>
  <si>
    <t>JP3048610004</t>
  </si>
  <si>
    <t>2510 JP EQUITY</t>
  </si>
  <si>
    <t>NEXT FUNDS Japan Bon</t>
  </si>
  <si>
    <t>BF2WR74</t>
  </si>
  <si>
    <t>4855</t>
  </si>
  <si>
    <t>CRE Logistics REIT I</t>
  </si>
  <si>
    <t>4856</t>
  </si>
  <si>
    <t>JP3048750008</t>
  </si>
  <si>
    <t>3492 JP EQUITY</t>
  </si>
  <si>
    <t>Takara Leben Real Es</t>
  </si>
  <si>
    <t>BZ16GD6</t>
  </si>
  <si>
    <t>4857</t>
  </si>
  <si>
    <t>JP3100090004</t>
  </si>
  <si>
    <t>3085 JP EQUITY</t>
  </si>
  <si>
    <t>Arcland Service Hold</t>
  </si>
  <si>
    <t>B23QCF7</t>
  </si>
  <si>
    <t>4858</t>
  </si>
  <si>
    <t>JP3100100001</t>
  </si>
  <si>
    <t>9842 JP EQUITY</t>
  </si>
  <si>
    <t>Arcland Sakamoto Co</t>
  </si>
  <si>
    <t>6048004</t>
  </si>
  <si>
    <t>4859</t>
  </si>
  <si>
    <t>JP3100180003</t>
  </si>
  <si>
    <t>8868 JP EQUITY</t>
  </si>
  <si>
    <t>URBAN CORP</t>
  </si>
  <si>
    <t>4860</t>
  </si>
  <si>
    <t>JP3100230006</t>
  </si>
  <si>
    <t>3242 JP EQUITY</t>
  </si>
  <si>
    <t>Urbanet Corp Co Ltd</t>
  </si>
  <si>
    <t>B1SM877</t>
  </si>
  <si>
    <t>XJAS</t>
  </si>
  <si>
    <t>4861</t>
  </si>
  <si>
    <t>JP3100260003</t>
  </si>
  <si>
    <t>3663 JP EQUITY</t>
  </si>
  <si>
    <t>ArtSpark Holdings In</t>
  </si>
  <si>
    <t>B71ST60</t>
  </si>
  <si>
    <t>4862</t>
  </si>
  <si>
    <t>JP3100350002</t>
  </si>
  <si>
    <t>3445 JP EQUITY</t>
  </si>
  <si>
    <t>RS Technologies Co L</t>
  </si>
  <si>
    <t>BW4F6F1</t>
  </si>
  <si>
    <t>4863</t>
  </si>
  <si>
    <t>JP3100500002</t>
  </si>
  <si>
    <t>7523 JP EQUITY</t>
  </si>
  <si>
    <t>Art Vivant Co Ltd</t>
  </si>
  <si>
    <t>6052588</t>
  </si>
  <si>
    <t>4864</t>
  </si>
  <si>
    <t>JP3100550007</t>
  </si>
  <si>
    <t>6572 JP EQUITY</t>
  </si>
  <si>
    <t>RPA Holdings Inc</t>
  </si>
  <si>
    <t>BDCX8Y7</t>
  </si>
  <si>
    <t>4865</t>
  </si>
  <si>
    <t>JP3100600000</t>
  </si>
  <si>
    <t>5852 JP EQUITY</t>
  </si>
  <si>
    <t>Ahresty Corp</t>
  </si>
  <si>
    <t>6357807</t>
  </si>
  <si>
    <t>4866</t>
  </si>
  <si>
    <t>JP3100640006</t>
  </si>
  <si>
    <t>6035 JP EQUITY</t>
  </si>
  <si>
    <t>IR Japan Holdings Lt</t>
  </si>
  <si>
    <t>BV8TBH9</t>
  </si>
  <si>
    <t>4867</t>
  </si>
  <si>
    <t>JP3100750003</t>
  </si>
  <si>
    <t>6916 JP EQUITY</t>
  </si>
  <si>
    <t>I-O Data Device Inc</t>
  </si>
  <si>
    <t>6455251</t>
  </si>
  <si>
    <t>4868</t>
  </si>
  <si>
    <t>JP3101100000</t>
  </si>
  <si>
    <t>2722 JP EQUITY</t>
  </si>
  <si>
    <t>I.K Co Ltd/Aichi</t>
  </si>
  <si>
    <t>6419310</t>
  </si>
  <si>
    <t>4869</t>
  </si>
  <si>
    <t>JP3101600009</t>
  </si>
  <si>
    <t>7283 JP EQUITY</t>
  </si>
  <si>
    <t>Aisan Industry Co Lt</t>
  </si>
  <si>
    <t>6010649</t>
  </si>
  <si>
    <t>4870</t>
  </si>
  <si>
    <t>JP3101800005</t>
  </si>
  <si>
    <t>4667 JP EQUITY</t>
  </si>
  <si>
    <t>Aisan Technology Co</t>
  </si>
  <si>
    <t>6053097</t>
  </si>
  <si>
    <t>4871</t>
  </si>
  <si>
    <t>JP3102000001</t>
  </si>
  <si>
    <t>7259 JP EQUITY</t>
  </si>
  <si>
    <t>Aisin Seiki Co Ltd</t>
  </si>
  <si>
    <t>6010702</t>
  </si>
  <si>
    <t>4872</t>
  </si>
  <si>
    <t>JP3102310004</t>
  </si>
  <si>
    <t>7315 JP EQUITY</t>
  </si>
  <si>
    <t>IJTT Co Ltd</t>
  </si>
  <si>
    <t>BDD24S9</t>
  </si>
  <si>
    <t>4873</t>
  </si>
  <si>
    <t>JP3102320003</t>
  </si>
  <si>
    <t>3660 JP EQUITY</t>
  </si>
  <si>
    <t>Istyle Inc</t>
  </si>
  <si>
    <t>B7JCJZ3</t>
  </si>
  <si>
    <t>4874</t>
  </si>
  <si>
    <t>JP3102400003</t>
  </si>
  <si>
    <t>6118 JP EQUITY</t>
  </si>
  <si>
    <t>Aida Engineering Ltd</t>
  </si>
  <si>
    <t>6010326</t>
  </si>
  <si>
    <t>4875</t>
  </si>
  <si>
    <t>JP3103200006</t>
  </si>
  <si>
    <t>6345 JP EQUITY</t>
  </si>
  <si>
    <t>Aichi Corp</t>
  </si>
  <si>
    <t>6010092</t>
  </si>
  <si>
    <t>4876</t>
  </si>
  <si>
    <t>JP3104400001</t>
  </si>
  <si>
    <t>7723 JP EQUITY</t>
  </si>
  <si>
    <t>Aichi Tokei Denki Co</t>
  </si>
  <si>
    <t>6010069</t>
  </si>
  <si>
    <t>4877</t>
  </si>
  <si>
    <t>JP3104880004</t>
  </si>
  <si>
    <t>2148 JP EQUITY</t>
  </si>
  <si>
    <t>ITmedia Inc</t>
  </si>
  <si>
    <t>B1VKYL4</t>
  </si>
  <si>
    <t>4878</t>
  </si>
  <si>
    <t>JP3104890003</t>
  </si>
  <si>
    <t>3626 JP EQUITY</t>
  </si>
  <si>
    <t>TIS Inc</t>
  </si>
  <si>
    <t>B2Q4CR0</t>
  </si>
  <si>
    <t>4879</t>
  </si>
  <si>
    <t>JP3104900000</t>
  </si>
  <si>
    <t>9964 JP EQUITY</t>
  </si>
  <si>
    <t>Itec Corp</t>
  </si>
  <si>
    <t>6459350</t>
  </si>
  <si>
    <t>4880</t>
  </si>
  <si>
    <t>JP3104910009</t>
  </si>
  <si>
    <t>4390 JP EQUITY</t>
  </si>
  <si>
    <t>IPS Inc</t>
  </si>
  <si>
    <t>BF11MQ6</t>
  </si>
  <si>
    <t>4881</t>
  </si>
  <si>
    <t>JP3104920008</t>
  </si>
  <si>
    <t>7323 JP EQUITY</t>
  </si>
  <si>
    <t>Ipet Insurance Co Lt</t>
  </si>
  <si>
    <t>BFMJX55</t>
  </si>
  <si>
    <t>4882</t>
  </si>
  <si>
    <t>JP3104930007</t>
  </si>
  <si>
    <t>8922 JP EQUITY</t>
  </si>
  <si>
    <t>Japan Asset Marketin</t>
  </si>
  <si>
    <t>6735801</t>
  </si>
  <si>
    <t>4883</t>
  </si>
  <si>
    <t>JP3104960004</t>
  </si>
  <si>
    <t>6071 JP EQUITY</t>
  </si>
  <si>
    <t>IBJ Inc</t>
  </si>
  <si>
    <t>B8FY499</t>
  </si>
  <si>
    <t>4884</t>
  </si>
  <si>
    <t>JP3104990001</t>
  </si>
  <si>
    <t>4918 JP EQUITY</t>
  </si>
  <si>
    <t>Ivy Cosmetics Corp</t>
  </si>
  <si>
    <t>6451312</t>
  </si>
  <si>
    <t>4885</t>
  </si>
  <si>
    <t>JP3105040004</t>
  </si>
  <si>
    <t>8515 JP EQUITY</t>
  </si>
  <si>
    <t>AIFUL CORP</t>
  </si>
  <si>
    <t>6019419</t>
  </si>
  <si>
    <t>4886</t>
  </si>
  <si>
    <t>JP3105050003</t>
  </si>
  <si>
    <t>6718 JP EQUITY</t>
  </si>
  <si>
    <t>Aiphone Co Ltd</t>
  </si>
  <si>
    <t>6021492</t>
  </si>
  <si>
    <t>4887</t>
  </si>
  <si>
    <t>JP3105070001</t>
  </si>
  <si>
    <t>7833 JP EQUITY</t>
  </si>
  <si>
    <t>Ifis Japan Ltd</t>
  </si>
  <si>
    <t>B0J2LD6</t>
  </si>
  <si>
    <t>4888</t>
  </si>
  <si>
    <t>JP3105090009</t>
  </si>
  <si>
    <t>3076 JP EQUITY</t>
  </si>
  <si>
    <t>Ai Holdings Corp</t>
  </si>
  <si>
    <t>B1TK201</t>
  </si>
  <si>
    <t>4889</t>
  </si>
  <si>
    <t>JP3105110005</t>
  </si>
  <si>
    <t>9466 JP EQUITY</t>
  </si>
  <si>
    <t>Aidma Marketing Comm</t>
  </si>
  <si>
    <t>BYY8632</t>
  </si>
  <si>
    <t>4890</t>
  </si>
  <si>
    <t>JP3105210003</t>
  </si>
  <si>
    <t>6535 JP EQUITY</t>
  </si>
  <si>
    <t>i-mobile Co Ltd</t>
  </si>
  <si>
    <t>BDB46M5</t>
  </si>
  <si>
    <t>4891</t>
  </si>
  <si>
    <t>JP3105220002</t>
  </si>
  <si>
    <t>8410 JP EQUITY</t>
  </si>
  <si>
    <t>Seven Bank Ltd</t>
  </si>
  <si>
    <t>B2NT8S1</t>
  </si>
  <si>
    <t>4892</t>
  </si>
  <si>
    <t>JP3105230001</t>
  </si>
  <si>
    <t>7325 JP EQUITY</t>
  </si>
  <si>
    <t>IRRC Corp</t>
  </si>
  <si>
    <t>BF1GQK3</t>
  </si>
  <si>
    <t>4893</t>
  </si>
  <si>
    <t>JP3105250009</t>
  </si>
  <si>
    <t>9627 JP EQUITY</t>
  </si>
  <si>
    <t>Ain Holdings Inc</t>
  </si>
  <si>
    <t>6249120</t>
  </si>
  <si>
    <t>4894</t>
  </si>
  <si>
    <t>JP3105270007</t>
  </si>
  <si>
    <t>2427 JP EQUITY</t>
  </si>
  <si>
    <t>Outsourcing Inc</t>
  </si>
  <si>
    <t>B03XKH2</t>
  </si>
  <si>
    <t>4895</t>
  </si>
  <si>
    <t>JP3105280006</t>
  </si>
  <si>
    <t>6832 JP EQUITY</t>
  </si>
  <si>
    <t>AOI Electronics Co L</t>
  </si>
  <si>
    <t>6270960</t>
  </si>
  <si>
    <t>4896</t>
  </si>
  <si>
    <t>JP3105290005</t>
  </si>
  <si>
    <t>3758 JP EQUITY</t>
  </si>
  <si>
    <t>Aeria Inc</t>
  </si>
  <si>
    <t>B046RQ8</t>
  </si>
  <si>
    <t>4897</t>
  </si>
  <si>
    <t>JP3105330009</t>
  </si>
  <si>
    <t>3975 JP EQUITY</t>
  </si>
  <si>
    <t>AOI TYO Holdings Inc</t>
  </si>
  <si>
    <t>BYNZR97</t>
  </si>
  <si>
    <t>4898</t>
  </si>
  <si>
    <t>JP3107000006</t>
  </si>
  <si>
    <t>3932 JP EQUITY</t>
  </si>
  <si>
    <t>Akatsuki Inc</t>
  </si>
  <si>
    <t>BYXBLB5</t>
  </si>
  <si>
    <t>4899</t>
  </si>
  <si>
    <t>JP3107990008</t>
  </si>
  <si>
    <t>6173 JP EQUITY</t>
  </si>
  <si>
    <t>AQUALINE LTD</t>
  </si>
  <si>
    <t>BYT6XR4</t>
  </si>
  <si>
    <t>4900</t>
  </si>
  <si>
    <t>JP3108030002</t>
  </si>
  <si>
    <t>1381 JP EQUITY</t>
  </si>
  <si>
    <t>Axyz Co Ltd</t>
  </si>
  <si>
    <t>6314330</t>
  </si>
  <si>
    <t>4901</t>
  </si>
  <si>
    <t>JP3108060009</t>
  </si>
  <si>
    <t>4813 JP EQUITY</t>
  </si>
  <si>
    <t>ACCESS CO LTD</t>
  </si>
  <si>
    <t>6324306</t>
  </si>
  <si>
    <t>4902</t>
  </si>
  <si>
    <t>JP3108080007</t>
  </si>
  <si>
    <t>6730 JP EQUITY</t>
  </si>
  <si>
    <t>AXELL CORP</t>
  </si>
  <si>
    <t>6567424</t>
  </si>
  <si>
    <t>4903</t>
  </si>
  <si>
    <t>JP3108180005</t>
  </si>
  <si>
    <t>4395 JP EQUITY</t>
  </si>
  <si>
    <t>Accrete Inc</t>
  </si>
  <si>
    <t>BDC4226</t>
  </si>
  <si>
    <t>4904</t>
  </si>
  <si>
    <t>JP3108400007</t>
  </si>
  <si>
    <t>7238 JP EQUITY</t>
  </si>
  <si>
    <t>Akebono Brake Indust</t>
  </si>
  <si>
    <t>6011200</t>
  </si>
  <si>
    <t>4905</t>
  </si>
  <si>
    <t>JP3108450002</t>
  </si>
  <si>
    <t>2131 JP EQUITY</t>
  </si>
  <si>
    <t>ACCORDIA GOLF CO LTD</t>
  </si>
  <si>
    <t>B1FQWP8</t>
  </si>
  <si>
    <t>4906</t>
  </si>
  <si>
    <t>JP3108600002</t>
  </si>
  <si>
    <t>8572 JP EQUITY</t>
  </si>
  <si>
    <t>Acom Co Ltd</t>
  </si>
  <si>
    <t>6049784</t>
  </si>
  <si>
    <t>4907</t>
  </si>
  <si>
    <t>JP3109000004</t>
  </si>
  <si>
    <t>5724 JP EQUITY</t>
  </si>
  <si>
    <t>Asaka Riken Co Ltd</t>
  </si>
  <si>
    <t>B3DJ0D7</t>
  </si>
  <si>
    <t>4908</t>
  </si>
  <si>
    <t>JP3109700009</t>
  </si>
  <si>
    <t>7678 JP EQUITY</t>
  </si>
  <si>
    <t>Asakuma Co Ltd</t>
  </si>
  <si>
    <t>BKBD717</t>
  </si>
  <si>
    <t>4909</t>
  </si>
  <si>
    <t>JP3110000001</t>
  </si>
  <si>
    <t>1852 JP EQUITY</t>
  </si>
  <si>
    <t>Asanuma Corp</t>
  </si>
  <si>
    <t>6055907</t>
  </si>
  <si>
    <t>4910</t>
  </si>
  <si>
    <t>JP3110500000</t>
  </si>
  <si>
    <t>3333 JP EQUITY</t>
  </si>
  <si>
    <t>Asahi Co Ltd</t>
  </si>
  <si>
    <t>B01WP21</t>
  </si>
  <si>
    <t>4911</t>
  </si>
  <si>
    <t>JP3110650003</t>
  </si>
  <si>
    <t>7747 JP EQUITY</t>
  </si>
  <si>
    <t>Asahi Intecc Co Ltd</t>
  </si>
  <si>
    <t>B019MQ5</t>
  </si>
  <si>
    <t>4912</t>
  </si>
  <si>
    <t>JP3111200006</t>
  </si>
  <si>
    <t>3407 JP EQUITY</t>
  </si>
  <si>
    <t>Asahi Kasei Corp</t>
  </si>
  <si>
    <t>6054603</t>
  </si>
  <si>
    <t>4913</t>
  </si>
  <si>
    <t>JP3112000009</t>
  </si>
  <si>
    <t>5201 JP EQUITY</t>
  </si>
  <si>
    <t>AGC Inc/Japan</t>
  </si>
  <si>
    <t>6055208</t>
  </si>
  <si>
    <t>4914</t>
  </si>
  <si>
    <t>JP3112800002</t>
  </si>
  <si>
    <t>1975 JP EQUITY</t>
  </si>
  <si>
    <t>Asahi Kogyosha Co Lt</t>
  </si>
  <si>
    <t>6055242</t>
  </si>
  <si>
    <t>4915</t>
  </si>
  <si>
    <t>JP3114400009</t>
  </si>
  <si>
    <t>6140 JP EQUITY</t>
  </si>
  <si>
    <t>ASAHI DIAMOND IND. C</t>
  </si>
  <si>
    <t>6054788</t>
  </si>
  <si>
    <t>4916</t>
  </si>
  <si>
    <t>JP3114800000</t>
  </si>
  <si>
    <t>4401 JP EQUITY</t>
  </si>
  <si>
    <t>ADEKA CORP</t>
  </si>
  <si>
    <t>6054904</t>
  </si>
  <si>
    <t>4917</t>
  </si>
  <si>
    <t>JP3115800009</t>
  </si>
  <si>
    <t>3834 JP EQUITY</t>
  </si>
  <si>
    <t>Asahi Net Inc</t>
  </si>
  <si>
    <t>B1HTX96</t>
  </si>
  <si>
    <t>4918</t>
  </si>
  <si>
    <t>JP3116000005</t>
  </si>
  <si>
    <t>2502 JP EQUITY</t>
  </si>
  <si>
    <t>Asahi Group Holdings</t>
  </si>
  <si>
    <t>6054409</t>
  </si>
  <si>
    <t>4919</t>
  </si>
  <si>
    <t>JP3116700000</t>
  </si>
  <si>
    <t>5857 JP EQUITY</t>
  </si>
  <si>
    <t>Asahi Holdings Inc</t>
  </si>
  <si>
    <t>B60DQZ7</t>
  </si>
  <si>
    <t>4920</t>
  </si>
  <si>
    <t>JP3117200000</t>
  </si>
  <si>
    <t>4216 JP EQUITY</t>
  </si>
  <si>
    <t>ASAHI YUKIZAI CORP</t>
  </si>
  <si>
    <t>6055361</t>
  </si>
  <si>
    <t>4921</t>
  </si>
  <si>
    <t>JP3117300008</t>
  </si>
  <si>
    <t>5162 JP EQUITY</t>
  </si>
  <si>
    <t>Asahi Rubber Inc</t>
  </si>
  <si>
    <t>6127055</t>
  </si>
  <si>
    <t>4922</t>
  </si>
  <si>
    <t>JP3117350003</t>
  </si>
  <si>
    <t>6073 JP EQUITY</t>
  </si>
  <si>
    <t>Asante Inc</t>
  </si>
  <si>
    <t>B8KJR12</t>
  </si>
  <si>
    <t>4923</t>
  </si>
  <si>
    <t>JP3117700009</t>
  </si>
  <si>
    <t>7167 JP EQUITY</t>
  </si>
  <si>
    <t>Mebuki Financial Gro</t>
  </si>
  <si>
    <t>BH0VTS2</t>
  </si>
  <si>
    <t>4924</t>
  </si>
  <si>
    <t>JP3118000003</t>
  </si>
  <si>
    <t>7936 JP EQUITY</t>
  </si>
  <si>
    <t>Asics Corp</t>
  </si>
  <si>
    <t>6057378</t>
  </si>
  <si>
    <t>4925</t>
  </si>
  <si>
    <t>JP3119400004</t>
  </si>
  <si>
    <t>2907 JP EQUITY</t>
  </si>
  <si>
    <t>Ahjikan Co Ltd</t>
  </si>
  <si>
    <t>6012559</t>
  </si>
  <si>
    <t>4926</t>
  </si>
  <si>
    <t>JP3119600009</t>
  </si>
  <si>
    <t>2802 JP EQUITY</t>
  </si>
  <si>
    <t>Ajinomoto Co Inc</t>
  </si>
  <si>
    <t>6010906</t>
  </si>
  <si>
    <t>4927</t>
  </si>
  <si>
    <t>JP3119610008</t>
  </si>
  <si>
    <t>6573 JP EQUITY</t>
  </si>
  <si>
    <t>Agile Media Network</t>
  </si>
  <si>
    <t>BDCXB15</t>
  </si>
  <si>
    <t>4928</t>
  </si>
  <si>
    <t>JP3119670002</t>
  </si>
  <si>
    <t>2438 JP EQUITY</t>
  </si>
  <si>
    <t>Asukanet Co Ltd</t>
  </si>
  <si>
    <t>B06JW37</t>
  </si>
  <si>
    <t>4929</t>
  </si>
  <si>
    <t>JP3119880007</t>
  </si>
  <si>
    <t>3496 JP EQUITY</t>
  </si>
  <si>
    <t>AZOOM Co Ltd</t>
  </si>
  <si>
    <t>BDTM4F0</t>
  </si>
  <si>
    <t>4930</t>
  </si>
  <si>
    <t>JP3119920001</t>
  </si>
  <si>
    <t>2678 JP EQUITY</t>
  </si>
  <si>
    <t>ASKUL Corp</t>
  </si>
  <si>
    <t>6294498</t>
  </si>
  <si>
    <t>4931</t>
  </si>
  <si>
    <t>JP3119960007</t>
  </si>
  <si>
    <t>6899 JP EQUITY</t>
  </si>
  <si>
    <t>Asti Corp</t>
  </si>
  <si>
    <t>6050894</t>
  </si>
  <si>
    <t>4932</t>
  </si>
  <si>
    <t>JP3120010008</t>
  </si>
  <si>
    <t>2337 JP EQUITY</t>
  </si>
  <si>
    <t>Ichigo Inc</t>
  </si>
  <si>
    <t>6549767</t>
  </si>
  <si>
    <t>4933</t>
  </si>
  <si>
    <t>JP3120070002</t>
  </si>
  <si>
    <t>3161 JP EQUITY</t>
  </si>
  <si>
    <t>AZEARTH Corp</t>
  </si>
  <si>
    <t>B3N5ZH4</t>
  </si>
  <si>
    <t>4934</t>
  </si>
  <si>
    <t>JP3120110006</t>
  </si>
  <si>
    <t>3565 JP EQUITY</t>
  </si>
  <si>
    <t>Ascentech KK</t>
  </si>
  <si>
    <t>BD8QGM4</t>
  </si>
  <si>
    <t>4935</t>
  </si>
  <si>
    <t>JP3121120004</t>
  </si>
  <si>
    <t>2498 JP EQUITY</t>
  </si>
  <si>
    <t>Oriental Consultants</t>
  </si>
  <si>
    <t>B1B9HL2</t>
  </si>
  <si>
    <t>4936</t>
  </si>
  <si>
    <t>JP3121890002</t>
  </si>
  <si>
    <t>6194 JP EQUITY</t>
  </si>
  <si>
    <t>Atrae Inc</t>
  </si>
  <si>
    <t>BYYLGL9</t>
  </si>
  <si>
    <t>4937</t>
  </si>
  <si>
    <t>JP3121920007</t>
  </si>
  <si>
    <t>6029 JP EQUITY</t>
  </si>
  <si>
    <t>Artra Corp</t>
  </si>
  <si>
    <t>BSN5BL5</t>
  </si>
  <si>
    <t>4938</t>
  </si>
  <si>
    <t>JP3121950004</t>
  </si>
  <si>
    <t>7463 JP EQUITY</t>
  </si>
  <si>
    <t>ADVAN CO LTD</t>
  </si>
  <si>
    <t>6050913</t>
  </si>
  <si>
    <t>4939</t>
  </si>
  <si>
    <t>JP3121970002</t>
  </si>
  <si>
    <t>2489 JP EQUITY</t>
  </si>
  <si>
    <t>Adways Inc</t>
  </si>
  <si>
    <t>B15F9R6</t>
  </si>
  <si>
    <t>4940</t>
  </si>
  <si>
    <t>JP3121980001</t>
  </si>
  <si>
    <t>6840 JP EQUITY</t>
  </si>
  <si>
    <t>AKIBA Holding Co Ltd</t>
  </si>
  <si>
    <t>6133676</t>
  </si>
  <si>
    <t>4941</t>
  </si>
  <si>
    <t>JP3122010006</t>
  </si>
  <si>
    <t>6668 JP EQUITY</t>
  </si>
  <si>
    <t>Adtec Plasma Technol</t>
  </si>
  <si>
    <t>B01L8R4</t>
  </si>
  <si>
    <t>4942</t>
  </si>
  <si>
    <t>JP3122030004</t>
  </si>
  <si>
    <t>3837 JP EQUITY</t>
  </si>
  <si>
    <t>Ad-sol Nissin Corp</t>
  </si>
  <si>
    <t>B1N9196</t>
  </si>
  <si>
    <t>4943</t>
  </si>
  <si>
    <t>JP3122150000</t>
  </si>
  <si>
    <t>3773 JP EQUITY</t>
  </si>
  <si>
    <t>Advanced Media Inc</t>
  </si>
  <si>
    <t>B0994D8</t>
  </si>
  <si>
    <t>4944</t>
  </si>
  <si>
    <t>JP3122400009</t>
  </si>
  <si>
    <t>6857 JP EQUITY</t>
  </si>
  <si>
    <t>Advantest Corp</t>
  </si>
  <si>
    <t>6870490</t>
  </si>
  <si>
    <t>4945</t>
  </si>
  <si>
    <t>JP3122410008</t>
  </si>
  <si>
    <t>8769 JP EQUITY</t>
  </si>
  <si>
    <t>Advantage Risk Manag</t>
  </si>
  <si>
    <t>B1H58V1</t>
  </si>
  <si>
    <t>4946</t>
  </si>
  <si>
    <t>JP3122480001</t>
  </si>
  <si>
    <t>6087 JP EQUITY</t>
  </si>
  <si>
    <t>Abist Co Ltd</t>
  </si>
  <si>
    <t>BGY67N7</t>
  </si>
  <si>
    <t>4947</t>
  </si>
  <si>
    <t>JP3122500006</t>
  </si>
  <si>
    <t>6918 JP EQUITY</t>
  </si>
  <si>
    <t>Aval Data Corp</t>
  </si>
  <si>
    <t>6069458</t>
  </si>
  <si>
    <t>4948</t>
  </si>
  <si>
    <t>JP3122510005</t>
  </si>
  <si>
    <t>8889 JP EQUITY</t>
  </si>
  <si>
    <t>APAMANSHOP HOLDINGS</t>
  </si>
  <si>
    <t>6328320</t>
  </si>
  <si>
    <t>4949</t>
  </si>
  <si>
    <t>JP3122520004</t>
  </si>
  <si>
    <t>6300 JP EQUITY</t>
  </si>
  <si>
    <t>Apic Yamada Corp</t>
  </si>
  <si>
    <t>6017758</t>
  </si>
  <si>
    <t>4950</t>
  </si>
  <si>
    <t>JP3122630001</t>
  </si>
  <si>
    <t>3020 JP EQUITY</t>
  </si>
  <si>
    <t>Applied Co Ltd</t>
  </si>
  <si>
    <t>B0WQ1X5</t>
  </si>
  <si>
    <t>4951</t>
  </si>
  <si>
    <t>JP3122800000</t>
  </si>
  <si>
    <t>6113 JP EQUITY</t>
  </si>
  <si>
    <t>Amada Co Ltd</t>
  </si>
  <si>
    <t>6022105</t>
  </si>
  <si>
    <t>4952</t>
  </si>
  <si>
    <t>JP3124400007</t>
  </si>
  <si>
    <t>6436 JP EQUITY</t>
  </si>
  <si>
    <t>Amano Corp</t>
  </si>
  <si>
    <t>6027304</t>
  </si>
  <si>
    <t>4953</t>
  </si>
  <si>
    <t>JP3124450002</t>
  </si>
  <si>
    <t>2753 JP EQUITY</t>
  </si>
  <si>
    <t>Amiyaki Tei Co Ltd</t>
  </si>
  <si>
    <t>6567565</t>
  </si>
  <si>
    <t>4954</t>
  </si>
  <si>
    <t>JP3124500004</t>
  </si>
  <si>
    <t>4301 JP EQUITY</t>
  </si>
  <si>
    <t>Amuse Inc</t>
  </si>
  <si>
    <t>6388238</t>
  </si>
  <si>
    <t>4955</t>
  </si>
  <si>
    <t>JP3124850003</t>
  </si>
  <si>
    <t>6081 JP EQUITY</t>
  </si>
  <si>
    <t>Allied Architects In</t>
  </si>
  <si>
    <t>BG48JS2</t>
  </si>
  <si>
    <t>4956</t>
  </si>
  <si>
    <t>JP3125000004</t>
  </si>
  <si>
    <t>4968 JP EQUITY</t>
  </si>
  <si>
    <t>Arakawa Chemical Ind</t>
  </si>
  <si>
    <t>6185837</t>
  </si>
  <si>
    <t>4957</t>
  </si>
  <si>
    <t>JP3125100002</t>
  </si>
  <si>
    <t>2733 JP EQUITY</t>
  </si>
  <si>
    <t>Arata Corp</t>
  </si>
  <si>
    <t>6517515</t>
  </si>
  <si>
    <t>4958</t>
  </si>
  <si>
    <t>JP3125800007</t>
  </si>
  <si>
    <t>2815 JP EQUITY</t>
  </si>
  <si>
    <t>Ariake Japan Co Ltd</t>
  </si>
  <si>
    <t>6049632</t>
  </si>
  <si>
    <t>4959</t>
  </si>
  <si>
    <t>JP3125850002</t>
  </si>
  <si>
    <t>3177 JP EQUITY</t>
  </si>
  <si>
    <t>ARIGATOU SERVICES CO</t>
  </si>
  <si>
    <t>B6WCD95</t>
  </si>
  <si>
    <t>4960</t>
  </si>
  <si>
    <t>JP3126000003</t>
  </si>
  <si>
    <t>5208 JP EQUITY</t>
  </si>
  <si>
    <t>Arisawa Manufacturin</t>
  </si>
  <si>
    <t>6049609</t>
  </si>
  <si>
    <t>4961</t>
  </si>
  <si>
    <t>JP3126030000</t>
  </si>
  <si>
    <t>7077 JP EQUITY</t>
  </si>
  <si>
    <t>ALiNK Internet Inc</t>
  </si>
  <si>
    <t>BG0WNM0</t>
  </si>
  <si>
    <t>4962</t>
  </si>
  <si>
    <t>JP3126100001</t>
  </si>
  <si>
    <t>5933 JP EQUITY</t>
  </si>
  <si>
    <t>Alinco Inc</t>
  </si>
  <si>
    <t>6014458</t>
  </si>
  <si>
    <t>4963</t>
  </si>
  <si>
    <t>JP3126110000</t>
  </si>
  <si>
    <t>7595 JP EQUITY</t>
  </si>
  <si>
    <t>Argo Graphics Inc</t>
  </si>
  <si>
    <t>6133687</t>
  </si>
  <si>
    <t>4964</t>
  </si>
  <si>
    <t>JP3126130008</t>
  </si>
  <si>
    <t>6425 JP EQUITY</t>
  </si>
  <si>
    <t>Universal Entertainm</t>
  </si>
  <si>
    <t>6126892</t>
  </si>
  <si>
    <t>4965</t>
  </si>
  <si>
    <t>JP3126140007</t>
  </si>
  <si>
    <t>6778 JP EQUITY</t>
  </si>
  <si>
    <t>Artiza Networks Inc</t>
  </si>
  <si>
    <t>6369244</t>
  </si>
  <si>
    <t>4966</t>
  </si>
  <si>
    <t>JP3126190002</t>
  </si>
  <si>
    <t>6728 JP EQUITY</t>
  </si>
  <si>
    <t>Ulvac Inc</t>
  </si>
  <si>
    <t>6599483</t>
  </si>
  <si>
    <t>4967</t>
  </si>
  <si>
    <t>JP3126210008</t>
  </si>
  <si>
    <t>3036 JP EQUITY</t>
  </si>
  <si>
    <t>Alconix Corp</t>
  </si>
  <si>
    <t>B121L60</t>
  </si>
  <si>
    <t>4968</t>
  </si>
  <si>
    <t>JP3126230006</t>
  </si>
  <si>
    <t>2163 JP EQUITY</t>
  </si>
  <si>
    <t>Artner Co Ltd</t>
  </si>
  <si>
    <t>B27ZJT3</t>
  </si>
  <si>
    <t>4969</t>
  </si>
  <si>
    <t>JP3126240005</t>
  </si>
  <si>
    <t>4423 JP EQUITY</t>
  </si>
  <si>
    <t>ARTERIA Networks Cor</t>
  </si>
  <si>
    <t>BG33GP4</t>
  </si>
  <si>
    <t>4970</t>
  </si>
  <si>
    <t>JP3126290000</t>
  </si>
  <si>
    <t>7198 JP EQUITY</t>
  </si>
  <si>
    <t>Aruhi Corp</t>
  </si>
  <si>
    <t>BF25643</t>
  </si>
  <si>
    <t>4971</t>
  </si>
  <si>
    <t>7198 JT EQUITY</t>
  </si>
  <si>
    <t>4972</t>
  </si>
  <si>
    <t>JP3126300007</t>
  </si>
  <si>
    <t>7475 JP EQUITY</t>
  </si>
  <si>
    <t>Albis Co Ltd</t>
  </si>
  <si>
    <t>6040088</t>
  </si>
  <si>
    <t>4973</t>
  </si>
  <si>
    <t>JP3126330004</t>
  </si>
  <si>
    <t>4719 JP EQUITY</t>
  </si>
  <si>
    <t>Alpha Systems Inc</t>
  </si>
  <si>
    <t>6149985</t>
  </si>
  <si>
    <t>4974</t>
  </si>
  <si>
    <t>JP3126340003</t>
  </si>
  <si>
    <t>2784 JP EQUITY</t>
  </si>
  <si>
    <t>Alfresa Holdings Cor</t>
  </si>
  <si>
    <t>6687214</t>
  </si>
  <si>
    <t>4975</t>
  </si>
  <si>
    <t>JP3126360001</t>
  </si>
  <si>
    <t>3434 JP EQUITY</t>
  </si>
  <si>
    <t>Alpha Corp</t>
  </si>
  <si>
    <t>6744186</t>
  </si>
  <si>
    <t>4976</t>
  </si>
  <si>
    <t>JP3126400005</t>
  </si>
  <si>
    <t>6770 JP EQUITY</t>
  </si>
  <si>
    <t>Alps Alpine Co Ltd</t>
  </si>
  <si>
    <t>6021500</t>
  </si>
  <si>
    <t>4977</t>
  </si>
  <si>
    <t>JP3126410004</t>
  </si>
  <si>
    <t>9467 JP EQUITY</t>
  </si>
  <si>
    <t>AlphaPolis Co Ltd</t>
  </si>
  <si>
    <t>BRG9JV3</t>
  </si>
  <si>
    <t>4978</t>
  </si>
  <si>
    <t>JP3126460009</t>
  </si>
  <si>
    <t>3906 JP EQUITY</t>
  </si>
  <si>
    <t>ALBERT Inc</t>
  </si>
  <si>
    <t>BVGBQV6</t>
  </si>
  <si>
    <t>4979</t>
  </si>
  <si>
    <t>JP3128660002</t>
  </si>
  <si>
    <t>7071 JP EQUITY</t>
  </si>
  <si>
    <t>Amvis Holdings Inc</t>
  </si>
  <si>
    <t>BKLG6N1</t>
  </si>
  <si>
    <t>4980</t>
  </si>
  <si>
    <t>JP3128800004</t>
  </si>
  <si>
    <t>6754 JP EQUITY</t>
  </si>
  <si>
    <t>Anritsu Corp</t>
  </si>
  <si>
    <t>6044109</t>
  </si>
  <si>
    <t>4981</t>
  </si>
  <si>
    <t>JP3130200003</t>
  </si>
  <si>
    <t>4820 JP EQUITY</t>
  </si>
  <si>
    <t>EM Systems Co Ltd</t>
  </si>
  <si>
    <t>6309455</t>
  </si>
  <si>
    <t>4982</t>
  </si>
  <si>
    <t>JP3130230000</t>
  </si>
  <si>
    <t>6050 JP EQUITY</t>
  </si>
  <si>
    <t>E-Guardian Inc</t>
  </si>
  <si>
    <t>B5N99L2</t>
  </si>
  <si>
    <t>4983</t>
  </si>
  <si>
    <t>JP3130300001</t>
  </si>
  <si>
    <t>8771 JP EQUITY</t>
  </si>
  <si>
    <t>eGuarantee Inc</t>
  </si>
  <si>
    <t>B1QGV49</t>
  </si>
  <si>
    <t>4984</t>
  </si>
  <si>
    <t>JP3130350006</t>
  </si>
  <si>
    <t>3294 JP EQUITY</t>
  </si>
  <si>
    <t>E'grand Co Ltd</t>
  </si>
  <si>
    <t>BH0VRZ5</t>
  </si>
  <si>
    <t>4985</t>
  </si>
  <si>
    <t>JP3130400009</t>
  </si>
  <si>
    <t>6486 JP EQUITY</t>
  </si>
  <si>
    <t>Eagle Industry Co Lt</t>
  </si>
  <si>
    <t>6296706</t>
  </si>
  <si>
    <t>4986</t>
  </si>
  <si>
    <t>JP3130480001</t>
  </si>
  <si>
    <t>2153 JP EQUITY</t>
  </si>
  <si>
    <t>EJ Holdings Inc</t>
  </si>
  <si>
    <t>B1WT1F3</t>
  </si>
  <si>
    <t>4987</t>
  </si>
  <si>
    <t>JP3130500006</t>
  </si>
  <si>
    <t>4304 JP EQUITY</t>
  </si>
  <si>
    <t>Estore Corp</t>
  </si>
  <si>
    <t>6388681</t>
  </si>
  <si>
    <t>4988</t>
  </si>
  <si>
    <t>JP3130650009</t>
  </si>
  <si>
    <t>4420 JP EQUITY</t>
  </si>
  <si>
    <t>eSOL Co Ltd</t>
  </si>
  <si>
    <t>BFD2HW8</t>
  </si>
  <si>
    <t>4989</t>
  </si>
  <si>
    <t>JP3130790003</t>
  </si>
  <si>
    <t>3835 JP EQUITY</t>
  </si>
  <si>
    <t>Ebase Co Ltd</t>
  </si>
  <si>
    <t>B1HTYM6</t>
  </si>
  <si>
    <t>4990</t>
  </si>
  <si>
    <t>JP3130830007</t>
  </si>
  <si>
    <t>9517 JP EQUITY</t>
  </si>
  <si>
    <t>eRex Co Ltd</t>
  </si>
  <si>
    <t>BSZM2N3</t>
  </si>
  <si>
    <t>4991</t>
  </si>
  <si>
    <t>JP3131090007</t>
  </si>
  <si>
    <t>3291 JP EQUITY</t>
  </si>
  <si>
    <t>Iida Group Holdings</t>
  </si>
  <si>
    <t>BFDTBS3</t>
  </si>
  <si>
    <t>4992</t>
  </si>
  <si>
    <t>JP3131200002</t>
  </si>
  <si>
    <t>9119 JP EQUITY</t>
  </si>
  <si>
    <t>Iino Kaiun Kaisha Lt</t>
  </si>
  <si>
    <t>6457008</t>
  </si>
  <si>
    <t>4993</t>
  </si>
  <si>
    <t>JP3131300000</t>
  </si>
  <si>
    <t>7476 JP EQUITY</t>
  </si>
  <si>
    <t>As One Corp</t>
  </si>
  <si>
    <t>6480929</t>
  </si>
  <si>
    <t>4994</t>
  </si>
  <si>
    <t>JP3131400008</t>
  </si>
  <si>
    <t>8570 JP EQUITY</t>
  </si>
  <si>
    <t>AEON Financial Servi</t>
  </si>
  <si>
    <t>6037734</t>
  </si>
  <si>
    <t>4995</t>
  </si>
  <si>
    <t>JP3131420006</t>
  </si>
  <si>
    <t>4343 JP EQUITY</t>
  </si>
  <si>
    <t>Aeon Fantasy Co Ltd</t>
  </si>
  <si>
    <t>6439255</t>
  </si>
  <si>
    <t>4996</t>
  </si>
  <si>
    <t>JP3131430005</t>
  </si>
  <si>
    <t>8905 JP EQUITY</t>
  </si>
  <si>
    <t>Aeon Mall Co Ltd</t>
  </si>
  <si>
    <t>6534202</t>
  </si>
  <si>
    <t>4997</t>
  </si>
  <si>
    <t>JP3131500005</t>
  </si>
  <si>
    <t>7273 JP EQUITY</t>
  </si>
  <si>
    <t>Ikuyo Co Ltd</t>
  </si>
  <si>
    <t>6454537</t>
  </si>
  <si>
    <t>4998</t>
  </si>
  <si>
    <t>JP3131550000</t>
  </si>
  <si>
    <t>3689 JP EQUITY</t>
  </si>
  <si>
    <t>IGNIS LTD</t>
  </si>
  <si>
    <t>BNBNBG1</t>
  </si>
  <si>
    <t>4999</t>
  </si>
  <si>
    <t>JP3134800006</t>
  </si>
  <si>
    <t>7013 JP EQUITY</t>
  </si>
  <si>
    <t>IHI Corp</t>
  </si>
  <si>
    <t>6466985</t>
  </si>
  <si>
    <t>5000</t>
  </si>
  <si>
    <t>JP3136000001</t>
  </si>
  <si>
    <t>5204 JP EQUITY</t>
  </si>
  <si>
    <t>Ishizuka Glass Co Lt</t>
  </si>
  <si>
    <t>6467063</t>
  </si>
  <si>
    <t>5001</t>
  </si>
  <si>
    <t>JP3136800004</t>
  </si>
  <si>
    <t>4028 JP EQUITY</t>
  </si>
  <si>
    <t>Ishihara Sangyo Kais</t>
  </si>
  <si>
    <t>6466866</t>
  </si>
  <si>
    <t>5002</t>
  </si>
  <si>
    <t>JP3136900002</t>
  </si>
  <si>
    <t>4462 JP EQUITY</t>
  </si>
  <si>
    <t>Ishihara Chemical Co</t>
  </si>
  <si>
    <t>6467643</t>
  </si>
  <si>
    <t>5003</t>
  </si>
  <si>
    <t>JP3137200006</t>
  </si>
  <si>
    <t>7202 JP EQUITY</t>
  </si>
  <si>
    <t>Isuzu Motors Ltd</t>
  </si>
  <si>
    <t>6467104</t>
  </si>
  <si>
    <t>5004</t>
  </si>
  <si>
    <t>JP3138400001</t>
  </si>
  <si>
    <t>8273 JP EQUITY</t>
  </si>
  <si>
    <t>IZUMI LTD</t>
  </si>
  <si>
    <t>6468152</t>
  </si>
  <si>
    <t>5005</t>
  </si>
  <si>
    <t>JP3138800002</t>
  </si>
  <si>
    <t>6652 JP EQUITY</t>
  </si>
  <si>
    <t>Idec Corp/Japan</t>
  </si>
  <si>
    <t>6456737</t>
  </si>
  <si>
    <t>5006</t>
  </si>
  <si>
    <t>JP3139300002</t>
  </si>
  <si>
    <t>4107 JP EQUITY</t>
  </si>
  <si>
    <t>Ise Chemicals Corp</t>
  </si>
  <si>
    <t>6456016</t>
  </si>
  <si>
    <t>5007</t>
  </si>
  <si>
    <t>JP3140800008</t>
  </si>
  <si>
    <t>5358 JP EQUITY</t>
  </si>
  <si>
    <t>Isolite Insulating P</t>
  </si>
  <si>
    <t>6467256</t>
  </si>
  <si>
    <t>5008</t>
  </si>
  <si>
    <t>JP3141400006</t>
  </si>
  <si>
    <t>1847 JP EQUITY</t>
  </si>
  <si>
    <t>Ichiken Co Ltd</t>
  </si>
  <si>
    <t>6250230</t>
  </si>
  <si>
    <t>5009</t>
  </si>
  <si>
    <t>JP3141600001</t>
  </si>
  <si>
    <t>7244 JP EQUITY</t>
  </si>
  <si>
    <t>Ichikoh Industries L</t>
  </si>
  <si>
    <t>6456447</t>
  </si>
  <si>
    <t>5010</t>
  </si>
  <si>
    <t>JP3142100001</t>
  </si>
  <si>
    <t>9619 JP EQUITY</t>
  </si>
  <si>
    <t>Ichinen Holdings Co</t>
  </si>
  <si>
    <t>6455529</t>
  </si>
  <si>
    <t>5011</t>
  </si>
  <si>
    <t>JP3142330004</t>
  </si>
  <si>
    <t>9266 JP EQUITY</t>
  </si>
  <si>
    <t>Ikka Dining Project</t>
  </si>
  <si>
    <t>BF3T2P7</t>
  </si>
  <si>
    <t>5012</t>
  </si>
  <si>
    <t>JP3142500002</t>
  </si>
  <si>
    <t>5019 JP EQUITY</t>
  </si>
  <si>
    <t>Idemitsu Kosan Co Lt</t>
  </si>
  <si>
    <t>B1FF8P7</t>
  </si>
  <si>
    <t>5013</t>
  </si>
  <si>
    <t>JP3142700008</t>
  </si>
  <si>
    <t>7972 JP EQUITY</t>
  </si>
  <si>
    <t>ITOKI CORP</t>
  </si>
  <si>
    <t>6468000</t>
  </si>
  <si>
    <t>5014</t>
  </si>
  <si>
    <t>JP3143000002</t>
  </si>
  <si>
    <t>2593 JP EQUITY</t>
  </si>
  <si>
    <t>Ito En Ltd</t>
  </si>
  <si>
    <t>6455789</t>
  </si>
  <si>
    <t>5015</t>
  </si>
  <si>
    <t>5016</t>
  </si>
  <si>
    <t>JP3143900003</t>
  </si>
  <si>
    <t>4739 JP EQUITY</t>
  </si>
  <si>
    <t>Itochu Techno-Soluti</t>
  </si>
  <si>
    <t>6200194</t>
  </si>
  <si>
    <t>5017</t>
  </si>
  <si>
    <t>JP3144600008</t>
  </si>
  <si>
    <t>6049 JP EQUITY</t>
  </si>
  <si>
    <t>Itokuro Inc</t>
  </si>
  <si>
    <t>BYMK2Q5</t>
  </si>
  <si>
    <t>5018</t>
  </si>
  <si>
    <t>JP3146000009</t>
  </si>
  <si>
    <t>8098 JP EQUITY</t>
  </si>
  <si>
    <t>INABATA &amp; CO LTD</t>
  </si>
  <si>
    <t>6461601</t>
  </si>
  <si>
    <t>5019</t>
  </si>
  <si>
    <t>JP3147200004</t>
  </si>
  <si>
    <t>6246 JP EQUITY</t>
  </si>
  <si>
    <t>Techno Smart Corp</t>
  </si>
  <si>
    <t>6464912</t>
  </si>
  <si>
    <t>5020</t>
  </si>
  <si>
    <t>JP3147800001</t>
  </si>
  <si>
    <t>9880 JP EQUITY</t>
  </si>
  <si>
    <t>Innotech Corp</t>
  </si>
  <si>
    <t>6462530</t>
  </si>
  <si>
    <t>5021</t>
  </si>
  <si>
    <t>JP3147900009</t>
  </si>
  <si>
    <t>3970 JP EQUITY</t>
  </si>
  <si>
    <t>Innovation Inc</t>
  </si>
  <si>
    <t>BYZZ171</t>
  </si>
  <si>
    <t>5022</t>
  </si>
  <si>
    <t>JP3148400009</t>
  </si>
  <si>
    <t>5999 JP EQUITY</t>
  </si>
  <si>
    <t>Ihara Science Corp</t>
  </si>
  <si>
    <t>6458476</t>
  </si>
  <si>
    <t>5023</t>
  </si>
  <si>
    <t>JP3148800000</t>
  </si>
  <si>
    <t>4062 JP EQUITY</t>
  </si>
  <si>
    <t>Ibiden Co Ltd</t>
  </si>
  <si>
    <t>6456102</t>
  </si>
  <si>
    <t>5024</t>
  </si>
  <si>
    <t>JP3149800009</t>
  </si>
  <si>
    <t>6908 JP EQUITY</t>
  </si>
  <si>
    <t>Iriso Electronics Co</t>
  </si>
  <si>
    <t>6461128</t>
  </si>
  <si>
    <t>5025</t>
  </si>
  <si>
    <t>JP3150000002</t>
  </si>
  <si>
    <t>8095 JP EQUITY</t>
  </si>
  <si>
    <t>Iwaki &amp; Co Ltd</t>
  </si>
  <si>
    <t>6468066</t>
  </si>
  <si>
    <t>5026</t>
  </si>
  <si>
    <t>JP3150100000</t>
  </si>
  <si>
    <t>6237 JP EQUITY</t>
  </si>
  <si>
    <t>Iwaki Co Ltd</t>
  </si>
  <si>
    <t>BYXBLF9</t>
  </si>
  <si>
    <t>5027</t>
  </si>
  <si>
    <t>JP3150800005</t>
  </si>
  <si>
    <t>6924 JP EQUITY</t>
  </si>
  <si>
    <t>IWASAKI ELECTRIC CO</t>
  </si>
  <si>
    <t>6468129</t>
  </si>
  <si>
    <t>5028</t>
  </si>
  <si>
    <t>JP3151600008</t>
  </si>
  <si>
    <t>8088 JP EQUITY</t>
  </si>
  <si>
    <t>Iwatani Corp</t>
  </si>
  <si>
    <t>6468204</t>
  </si>
  <si>
    <t>5029</t>
  </si>
  <si>
    <t>JP3152200006</t>
  </si>
  <si>
    <t>2221 JP EQUITY</t>
  </si>
  <si>
    <t>IWATSUKA CONFECTIONE</t>
  </si>
  <si>
    <t>6468334</t>
  </si>
  <si>
    <t>5030</t>
  </si>
  <si>
    <t>JP3152600007</t>
  </si>
  <si>
    <t>5983 JP EQUITY</t>
  </si>
  <si>
    <t>Iwabuchi Corp</t>
  </si>
  <si>
    <t>6461281</t>
  </si>
  <si>
    <t>5031</t>
  </si>
  <si>
    <t>JP3152670000</t>
  </si>
  <si>
    <t>6200 JP EQUITY</t>
  </si>
  <si>
    <t>Insource Co Ltd</t>
  </si>
  <si>
    <t>BD1JSR9</t>
  </si>
  <si>
    <t>5032</t>
  </si>
  <si>
    <t>JP3152720003</t>
  </si>
  <si>
    <t>7725 JP EQUITY</t>
  </si>
  <si>
    <t>Inter Action Corp</t>
  </si>
  <si>
    <t>6321266</t>
  </si>
  <si>
    <t>5033</t>
  </si>
  <si>
    <t>JP3152740001</t>
  </si>
  <si>
    <t>2670 JP EQUITY</t>
  </si>
  <si>
    <t>ABC-Mart Inc</t>
  </si>
  <si>
    <t>6292102</t>
  </si>
  <si>
    <t>5034</t>
  </si>
  <si>
    <t>JP3152750000</t>
  </si>
  <si>
    <t>9449 JP EQUITY</t>
  </si>
  <si>
    <t>GMO internet Inc</t>
  </si>
  <si>
    <t>6170167</t>
  </si>
  <si>
    <t>5035</t>
  </si>
  <si>
    <t>JP3152820001</t>
  </si>
  <si>
    <t>3774 JP EQUITY</t>
  </si>
  <si>
    <t>Internet Initiative</t>
  </si>
  <si>
    <t>B05H328</t>
  </si>
  <si>
    <t>5036</t>
  </si>
  <si>
    <t>JP3152830000</t>
  </si>
  <si>
    <t>2122 JP EQUITY</t>
  </si>
  <si>
    <t>Interspace Co Ltd</t>
  </si>
  <si>
    <t>B1BW216</t>
  </si>
  <si>
    <t>5037</t>
  </si>
  <si>
    <t>JP3152870006</t>
  </si>
  <si>
    <t>6032 JP EQUITY</t>
  </si>
  <si>
    <t>Interworks Inc</t>
  </si>
  <si>
    <t>BSZM2M2</t>
  </si>
  <si>
    <t>5038</t>
  </si>
  <si>
    <t>JP3152880005</t>
  </si>
  <si>
    <t>6545 JP EQUITY</t>
  </si>
  <si>
    <t>Internet Infinity In</t>
  </si>
  <si>
    <t>BYYMKN2</t>
  </si>
  <si>
    <t>5039</t>
  </si>
  <si>
    <t>JP3153100007</t>
  </si>
  <si>
    <t>4847 JP EQUITY</t>
  </si>
  <si>
    <t>Intelligent Wave Inc</t>
  </si>
  <si>
    <t>6352415</t>
  </si>
  <si>
    <t>5040</t>
  </si>
  <si>
    <t>JP3153150002</t>
  </si>
  <si>
    <t>8940 JP EQUITY</t>
  </si>
  <si>
    <t>INTELLEX CO LTD</t>
  </si>
  <si>
    <t>B06JW82</t>
  </si>
  <si>
    <t>5041</t>
  </si>
  <si>
    <t>JP3153450006</t>
  </si>
  <si>
    <t>4348 JP EQUITY</t>
  </si>
  <si>
    <t>Infocom Corp</t>
  </si>
  <si>
    <t>6506739</t>
  </si>
  <si>
    <t>5042</t>
  </si>
  <si>
    <t>JP3153600006</t>
  </si>
  <si>
    <t>4709 JP EQUITY</t>
  </si>
  <si>
    <t>INFORMATION DEVELOPM</t>
  </si>
  <si>
    <t>6131283</t>
  </si>
  <si>
    <t>5043</t>
  </si>
  <si>
    <t>JP3153950005</t>
  </si>
  <si>
    <t>1435 JP EQUITY</t>
  </si>
  <si>
    <t>Tateru Inc</t>
  </si>
  <si>
    <t>BYZQYR5</t>
  </si>
  <si>
    <t>5044</t>
  </si>
  <si>
    <t>JP3154080000</t>
  </si>
  <si>
    <t>3990 JP EQUITY</t>
  </si>
  <si>
    <t>UUUM Inc</t>
  </si>
  <si>
    <t>BDVL080</t>
  </si>
  <si>
    <t>5045</t>
  </si>
  <si>
    <t>JP3154160000</t>
  </si>
  <si>
    <t>6089 JP EQUITY</t>
  </si>
  <si>
    <t>Will Group Inc</t>
  </si>
  <si>
    <t>BGLY5R4</t>
  </si>
  <si>
    <t>5046</t>
  </si>
  <si>
    <t>JP3154190007</t>
  </si>
  <si>
    <t>4482 JP EQUITY</t>
  </si>
  <si>
    <t>WILLs Inc</t>
  </si>
  <si>
    <t>BL0HBT3</t>
  </si>
  <si>
    <t>5047</t>
  </si>
  <si>
    <t>JP3154270007</t>
  </si>
  <si>
    <t>3538 JP EQUITY</t>
  </si>
  <si>
    <t>Willplus Holdings Co</t>
  </si>
  <si>
    <t>BD6R2D2</t>
  </si>
  <si>
    <t>5048</t>
  </si>
  <si>
    <t>JP3154390003</t>
  </si>
  <si>
    <t>3183 JP EQUITY</t>
  </si>
  <si>
    <t>WIN-Partners Co Ltd</t>
  </si>
  <si>
    <t>B8YSLW4</t>
  </si>
  <si>
    <t>5049</t>
  </si>
  <si>
    <t>JP3154650000</t>
  </si>
  <si>
    <t>6091 JP EQUITY</t>
  </si>
  <si>
    <t>WESCO HOLDINGS INC</t>
  </si>
  <si>
    <t>BHZ6YB0</t>
  </si>
  <si>
    <t>5050</t>
  </si>
  <si>
    <t>JP3154750008</t>
  </si>
  <si>
    <t>1407 JP EQUITY</t>
  </si>
  <si>
    <t>West Holdings Corp</t>
  </si>
  <si>
    <t>B0YQ5X1</t>
  </si>
  <si>
    <t>5051</t>
  </si>
  <si>
    <t>JP3154850006</t>
  </si>
  <si>
    <t>9888 JP EQUITY</t>
  </si>
  <si>
    <t>UEX Ltd</t>
  </si>
  <si>
    <t>6911098</t>
  </si>
  <si>
    <t>5052</t>
  </si>
  <si>
    <t>JP3155270006</t>
  </si>
  <si>
    <t>2138 JP EQUITY</t>
  </si>
  <si>
    <t>CROOZ INC</t>
  </si>
  <si>
    <t>B1MY868</t>
  </si>
  <si>
    <t>5053</t>
  </si>
  <si>
    <t>JP3155350006</t>
  </si>
  <si>
    <t>4966 JP EQUITY</t>
  </si>
  <si>
    <t>C Uyemura &amp; Co Ltd</t>
  </si>
  <si>
    <t>6089014</t>
  </si>
  <si>
    <t>5054</t>
  </si>
  <si>
    <t>JP3155370004</t>
  </si>
  <si>
    <t>2428 JP EQUITY</t>
  </si>
  <si>
    <t>WELLNET CORP</t>
  </si>
  <si>
    <t>B045FZ0</t>
  </si>
  <si>
    <t>5055</t>
  </si>
  <si>
    <t>JP3155390002</t>
  </si>
  <si>
    <t>6556 JP EQUITY</t>
  </si>
  <si>
    <t>Welbe Inc</t>
  </si>
  <si>
    <t>BD5ZX01</t>
  </si>
  <si>
    <t>5056</t>
  </si>
  <si>
    <t>JP3155550001</t>
  </si>
  <si>
    <t>6537 JP EQUITY</t>
  </si>
  <si>
    <t>Wash House Co Ltd</t>
  </si>
  <si>
    <t>BD0BV00</t>
  </si>
  <si>
    <t>5057</t>
  </si>
  <si>
    <t>JP3156400008</t>
  </si>
  <si>
    <t>6925 JP EQUITY</t>
  </si>
  <si>
    <t>USHIO INC</t>
  </si>
  <si>
    <t>6918981</t>
  </si>
  <si>
    <t>5058</t>
  </si>
  <si>
    <t>JP3156600003</t>
  </si>
  <si>
    <t>4699 JP EQUITY</t>
  </si>
  <si>
    <t>Uchida Esco Co Ltd</t>
  </si>
  <si>
    <t>6107767</t>
  </si>
  <si>
    <t>5059</t>
  </si>
  <si>
    <t>JP3158800007</t>
  </si>
  <si>
    <t>4208 JP EQUITY</t>
  </si>
  <si>
    <t>Ube Industries Ltd</t>
  </si>
  <si>
    <t>6910705</t>
  </si>
  <si>
    <t>5060</t>
  </si>
  <si>
    <t>JP3159910003</t>
  </si>
  <si>
    <t>3798 JP EQUITY</t>
  </si>
  <si>
    <t>ULS Group Inc</t>
  </si>
  <si>
    <t>B0WQ1Z7</t>
  </si>
  <si>
    <t>5061</t>
  </si>
  <si>
    <t>JP3159920002</t>
  </si>
  <si>
    <t>3979 JP EQUITY</t>
  </si>
  <si>
    <t>Uluru Co Ltd</t>
  </si>
  <si>
    <t>BDZX3N8</t>
  </si>
  <si>
    <t>5062</t>
  </si>
  <si>
    <t>JP3159980006</t>
  </si>
  <si>
    <t>3784 JP EQUITY</t>
  </si>
  <si>
    <t>VINX Corp</t>
  </si>
  <si>
    <t>B0NSGC4</t>
  </si>
  <si>
    <t>5063</t>
  </si>
  <si>
    <t>JP3160020008</t>
  </si>
  <si>
    <t>4388 JP EQUITY</t>
  </si>
  <si>
    <t>AI Inc</t>
  </si>
  <si>
    <t>BG1VQB6</t>
  </si>
  <si>
    <t>5064</t>
  </si>
  <si>
    <t>JP3160040006</t>
  </si>
  <si>
    <t>4488 JP EQUITY</t>
  </si>
  <si>
    <t>AI inside Inc</t>
  </si>
  <si>
    <t>BK5QZR4</t>
  </si>
  <si>
    <t>5065</t>
  </si>
  <si>
    <t>JP3160130005</t>
  </si>
  <si>
    <t>7745 JP EQUITY</t>
  </si>
  <si>
    <t>A&amp;D Co Ltd</t>
  </si>
  <si>
    <t>6601388</t>
  </si>
  <si>
    <t>5066</t>
  </si>
  <si>
    <t>JP3160170001</t>
  </si>
  <si>
    <t>7083 JP EQUITY</t>
  </si>
  <si>
    <t>AHC Group Inc</t>
  </si>
  <si>
    <t>BKKKMK3</t>
  </si>
  <si>
    <t>5067</t>
  </si>
  <si>
    <t>JP3160300004</t>
  </si>
  <si>
    <t>5017 JP EQUITY</t>
  </si>
  <si>
    <t>Fuji Oil Co Ltd</t>
  </si>
  <si>
    <t>6581361</t>
  </si>
  <si>
    <t>5068</t>
  </si>
  <si>
    <t>JP3160400002</t>
  </si>
  <si>
    <t>4523 JP EQUITY</t>
  </si>
  <si>
    <t>Eisai Co Ltd</t>
  </si>
  <si>
    <t>6307200</t>
  </si>
  <si>
    <t>5069</t>
  </si>
  <si>
    <t>JP3160460006</t>
  </si>
  <si>
    <t>3648 JP EQUITY</t>
  </si>
  <si>
    <t>AGS Corp</t>
  </si>
  <si>
    <t>B3YSGV3</t>
  </si>
  <si>
    <t>5070</t>
  </si>
  <si>
    <t>JP3160590000</t>
  </si>
  <si>
    <t>7063 JP EQUITY</t>
  </si>
  <si>
    <t>a dot Co Ltd</t>
  </si>
  <si>
    <t>BJRH8G8</t>
  </si>
  <si>
    <t>5071</t>
  </si>
  <si>
    <t>JP3160670000</t>
  </si>
  <si>
    <t>4088 JP EQUITY</t>
  </si>
  <si>
    <t>Air Water Inc</t>
  </si>
  <si>
    <t>6441465</t>
  </si>
  <si>
    <t>5072</t>
  </si>
  <si>
    <t>JP3160700005</t>
  </si>
  <si>
    <t>4549 JP EQUITY</t>
  </si>
  <si>
    <t>Eiken Chemical Co Lt</t>
  </si>
  <si>
    <t>6307114</t>
  </si>
  <si>
    <t>5073</t>
  </si>
  <si>
    <t>JP3160720003</t>
  </si>
  <si>
    <t>4659 JP EQUITY</t>
  </si>
  <si>
    <t>Ajis Co Ltd</t>
  </si>
  <si>
    <t>6034070</t>
  </si>
  <si>
    <t>5074</t>
  </si>
  <si>
    <t>JP3160740001</t>
  </si>
  <si>
    <t>9603 JP EQUITY</t>
  </si>
  <si>
    <t>HIS Co Ltd</t>
  </si>
  <si>
    <t>6400433</t>
  </si>
  <si>
    <t>5075</t>
  </si>
  <si>
    <t>JP3160890004</t>
  </si>
  <si>
    <t>3662 JP EQUITY</t>
  </si>
  <si>
    <t>Ateam Inc</t>
  </si>
  <si>
    <t>B7LQNH3</t>
  </si>
  <si>
    <t>5076</t>
  </si>
  <si>
    <t>JP3160930008</t>
  </si>
  <si>
    <t>3969 JP EQUITY</t>
  </si>
  <si>
    <t>Atled Corp</t>
  </si>
  <si>
    <t>BYZZ1B5</t>
  </si>
  <si>
    <t>5077</t>
  </si>
  <si>
    <t>JP3161050004</t>
  </si>
  <si>
    <t>3911 JP EQUITY</t>
  </si>
  <si>
    <t>Aiming Inc</t>
  </si>
  <si>
    <t>BW9VK29</t>
  </si>
  <si>
    <t>5078</t>
  </si>
  <si>
    <t>JP3161160001</t>
  </si>
  <si>
    <t>7278 JP EQUITY</t>
  </si>
  <si>
    <t>Exedy Corp</t>
  </si>
  <si>
    <t>6250412</t>
  </si>
  <si>
    <t>5079</t>
  </si>
  <si>
    <t>JP3161180009</t>
  </si>
  <si>
    <t>7520 JP EQUITY</t>
  </si>
  <si>
    <t>Eco's Co Ltd/Japan</t>
  </si>
  <si>
    <t>6173434</t>
  </si>
  <si>
    <t>5080</t>
  </si>
  <si>
    <t>JP3161200005</t>
  </si>
  <si>
    <t>2206 JP EQUITY</t>
  </si>
  <si>
    <t>Ezaki Glico Co Ltd</t>
  </si>
  <si>
    <t>6327703</t>
  </si>
  <si>
    <t>5081</t>
  </si>
  <si>
    <t>JP3161270008</t>
  </si>
  <si>
    <t>6033 JP EQUITY</t>
  </si>
  <si>
    <t>Extreme Co Ltd</t>
  </si>
  <si>
    <t>BSZM2V1</t>
  </si>
  <si>
    <t>5082</t>
  </si>
  <si>
    <t>JP3161450006</t>
  </si>
  <si>
    <t>3817 JP EQUITY</t>
  </si>
  <si>
    <t>SRA HOLDINGS INC</t>
  </si>
  <si>
    <t>B1D3PK7</t>
  </si>
  <si>
    <t>5083</t>
  </si>
  <si>
    <t>JP3161600006</t>
  </si>
  <si>
    <t>5304 JP EQUITY</t>
  </si>
  <si>
    <t>SEC Carbon Ltd</t>
  </si>
  <si>
    <t>6763794</t>
  </si>
  <si>
    <t>5084</t>
  </si>
  <si>
    <t>JP3162250009</t>
  </si>
  <si>
    <t>3198 JP EQUITY</t>
  </si>
  <si>
    <t>SFP DINING CO LTD</t>
  </si>
  <si>
    <t>BSN9YH4</t>
  </si>
  <si>
    <t>5085</t>
  </si>
  <si>
    <t>JP3162350007</t>
  </si>
  <si>
    <t>2175 JP EQUITY</t>
  </si>
  <si>
    <t>SMS Co Ltd</t>
  </si>
  <si>
    <t>B2PLYM1</t>
  </si>
  <si>
    <t>5086</t>
  </si>
  <si>
    <t>JP3162400000</t>
  </si>
  <si>
    <t>6798 JP EQUITY</t>
  </si>
  <si>
    <t>SMK CORP</t>
  </si>
  <si>
    <t>6805500</t>
  </si>
  <si>
    <t>5087</t>
  </si>
  <si>
    <t>JP3162600005</t>
  </si>
  <si>
    <t>6273 JP EQUITY</t>
  </si>
  <si>
    <t>SMC Corp/Japan</t>
  </si>
  <si>
    <t>6763965</t>
  </si>
  <si>
    <t>5088</t>
  </si>
  <si>
    <t>JP3162640001</t>
  </si>
  <si>
    <t>6677 JP EQUITY</t>
  </si>
  <si>
    <t>SK-Electronics Co Lt</t>
  </si>
  <si>
    <t>6680138</t>
  </si>
  <si>
    <t>5089</t>
  </si>
  <si>
    <t>JP3162660009</t>
  </si>
  <si>
    <t>6093 JP EQUITY</t>
  </si>
  <si>
    <t>Escrow Agent Japan C</t>
  </si>
  <si>
    <t>BKHZG76</t>
  </si>
  <si>
    <t>5090</t>
  </si>
  <si>
    <t>JP3162770006</t>
  </si>
  <si>
    <t>9143 JP EQUITY</t>
  </si>
  <si>
    <t>SG Holdings Co Ltd</t>
  </si>
  <si>
    <t>BFFY885</t>
  </si>
  <si>
    <t>5091</t>
  </si>
  <si>
    <t>JP3162800001</t>
  </si>
  <si>
    <t>4951 JP EQUITY</t>
  </si>
  <si>
    <t>ST Corp</t>
  </si>
  <si>
    <t>6764355</t>
  </si>
  <si>
    <t>5092</t>
  </si>
  <si>
    <t>JP3163500006</t>
  </si>
  <si>
    <t>2384 JP EQUITY</t>
  </si>
  <si>
    <t>SBS Holdings Inc</t>
  </si>
  <si>
    <t>6713227</t>
  </si>
  <si>
    <t>5093</t>
  </si>
  <si>
    <t>JP3163600004</t>
  </si>
  <si>
    <t>2805 JP EQUITY</t>
  </si>
  <si>
    <t>S&amp;B Foods Inc</t>
  </si>
  <si>
    <t>6764504</t>
  </si>
  <si>
    <t>5094</t>
  </si>
  <si>
    <t>JP3163900008</t>
  </si>
  <si>
    <t>2471 JP EQUITY</t>
  </si>
  <si>
    <t>S-Pool Inc</t>
  </si>
  <si>
    <t>B0WHYY0</t>
  </si>
  <si>
    <t>5095</t>
  </si>
  <si>
    <t>JP3163970001</t>
  </si>
  <si>
    <t>6554 JP EQUITY</t>
  </si>
  <si>
    <t>SUS Co Ltd</t>
  </si>
  <si>
    <t>BF9B1L6</t>
  </si>
  <si>
    <t>5096</t>
  </si>
  <si>
    <t>JP3164470001</t>
  </si>
  <si>
    <t>2730 JP EQUITY</t>
  </si>
  <si>
    <t>EDION Corp</t>
  </si>
  <si>
    <t>6512714</t>
  </si>
  <si>
    <t>5097</t>
  </si>
  <si>
    <t>JP3164480000</t>
  </si>
  <si>
    <t>4427 JP EQUITY</t>
  </si>
  <si>
    <t>Edulab Inc</t>
  </si>
  <si>
    <t>BGHH072</t>
  </si>
  <si>
    <t>5098</t>
  </si>
  <si>
    <t>JP3164590006</t>
  </si>
  <si>
    <t>3665 JP EQUITY</t>
  </si>
  <si>
    <t>Enigmo Inc</t>
  </si>
  <si>
    <t>B7K8660</t>
  </si>
  <si>
    <t>5099</t>
  </si>
  <si>
    <t>JP3164630000</t>
  </si>
  <si>
    <t>9684 JP EQUITY</t>
  </si>
  <si>
    <t>Square Enix Holdings</t>
  </si>
  <si>
    <t>6309262</t>
  </si>
  <si>
    <t>5100</t>
  </si>
  <si>
    <t>JP3164680005</t>
  </si>
  <si>
    <t>6864 JP EQUITY</t>
  </si>
  <si>
    <t>NF Corp</t>
  </si>
  <si>
    <t>6619499</t>
  </si>
  <si>
    <t>5101</t>
  </si>
  <si>
    <t>JP3164720009</t>
  </si>
  <si>
    <t>6723 JP EQUITY</t>
  </si>
  <si>
    <t>Renesas Electronics</t>
  </si>
  <si>
    <t>6635677</t>
  </si>
  <si>
    <t>5102</t>
  </si>
  <si>
    <t>JP3164740007</t>
  </si>
  <si>
    <t>8793 JP EQUITY</t>
  </si>
  <si>
    <t>NEC Capital Solution</t>
  </si>
  <si>
    <t>B05KJP2</t>
  </si>
  <si>
    <t>5103</t>
  </si>
  <si>
    <t>JP3164760005</t>
  </si>
  <si>
    <t>5742 JP EQUITY</t>
  </si>
  <si>
    <t>NIC Autotec Inc</t>
  </si>
  <si>
    <t>B15MSY7</t>
  </si>
  <si>
    <t>5104</t>
  </si>
  <si>
    <t>JP3164800009</t>
  </si>
  <si>
    <t>7240 JP EQUITY</t>
  </si>
  <si>
    <t>NOK Corp</t>
  </si>
  <si>
    <t>6642428</t>
  </si>
  <si>
    <t>5105</t>
  </si>
  <si>
    <t>JP3165000005</t>
  </si>
  <si>
    <t>8630 JP EQUITY</t>
  </si>
  <si>
    <t>Sompo Holdings Inc</t>
  </si>
  <si>
    <t>B62G7K6</t>
  </si>
  <si>
    <t>5106</t>
  </si>
  <si>
    <t>JP3165600002</t>
  </si>
  <si>
    <t>6472 JP EQUITY</t>
  </si>
  <si>
    <t>NTN Corp</t>
  </si>
  <si>
    <t>6651189</t>
  </si>
  <si>
    <t>5107</t>
  </si>
  <si>
    <t>6129277</t>
  </si>
  <si>
    <t>5108</t>
  </si>
  <si>
    <t>9437 JT EQUITY</t>
  </si>
  <si>
    <t>NTT DOCOMO INC</t>
  </si>
  <si>
    <t>5109</t>
  </si>
  <si>
    <t>JP3165690003</t>
  </si>
  <si>
    <t>8933 JP EQUITY</t>
  </si>
  <si>
    <t>NTT Urban Developmen</t>
  </si>
  <si>
    <t>B031SG1</t>
  </si>
  <si>
    <t>5110</t>
  </si>
  <si>
    <t>JP3165700000</t>
  </si>
  <si>
    <t>9613 JP EQUITY</t>
  </si>
  <si>
    <t>NTT Data Corp</t>
  </si>
  <si>
    <t>6125639</t>
  </si>
  <si>
    <t>5111</t>
  </si>
  <si>
    <t>JP3165800008</t>
  </si>
  <si>
    <t>6928 JP EQUITY</t>
  </si>
  <si>
    <t>Enomoto Co Ltd</t>
  </si>
  <si>
    <t>6318387</t>
  </si>
  <si>
    <t>5112</t>
  </si>
  <si>
    <t>JP3165810007</t>
  </si>
  <si>
    <t>3794 JP EQUITY</t>
  </si>
  <si>
    <t>ND Software Co Ltd</t>
  </si>
  <si>
    <t>B0WD3M9</t>
  </si>
  <si>
    <t>5113</t>
  </si>
  <si>
    <t>JP3165830005</t>
  </si>
  <si>
    <t>3850 JP EQUITY</t>
  </si>
  <si>
    <t>NTT Data Intramart C</t>
  </si>
  <si>
    <t>B1XC399</t>
  </si>
  <si>
    <t>5114</t>
  </si>
  <si>
    <t>JP3165840004</t>
  </si>
  <si>
    <t>6255 JP EQUITY</t>
  </si>
  <si>
    <t>NPC Inc/Japan</t>
  </si>
  <si>
    <t>B1Y8KR3</t>
  </si>
  <si>
    <t>5115</t>
  </si>
  <si>
    <t>JP3165850003</t>
  </si>
  <si>
    <t>6077 JP EQUITY</t>
  </si>
  <si>
    <t>N Field Co Ltd</t>
  </si>
  <si>
    <t>BCRM9K5</t>
  </si>
  <si>
    <t>5116</t>
  </si>
  <si>
    <t>JP3165950001</t>
  </si>
  <si>
    <t>6328 JP EQUITY</t>
  </si>
  <si>
    <t>Ebara Jitsugyo Co Lt</t>
  </si>
  <si>
    <t>6131250</t>
  </si>
  <si>
    <t>5117</t>
  </si>
  <si>
    <t>JP3166000004</t>
  </si>
  <si>
    <t>6361 JP EQUITY</t>
  </si>
  <si>
    <t>Ebara Corp</t>
  </si>
  <si>
    <t>6302700</t>
  </si>
  <si>
    <t>5118</t>
  </si>
  <si>
    <t>JP3166200000</t>
  </si>
  <si>
    <t>4975 JP EQUITY</t>
  </si>
  <si>
    <t>JCU Corp</t>
  </si>
  <si>
    <t>B0QH446</t>
  </si>
  <si>
    <t>5119</t>
  </si>
  <si>
    <t>JP3166700009</t>
  </si>
  <si>
    <t>4771 JP EQUITY</t>
  </si>
  <si>
    <t>F&amp;M Co Ltd</t>
  </si>
  <si>
    <t>6269849</t>
  </si>
  <si>
    <t>5120</t>
  </si>
  <si>
    <t>JP3166900005</t>
  </si>
  <si>
    <t>7296 JP EQUITY</t>
  </si>
  <si>
    <t>FCC Co Ltd</t>
  </si>
  <si>
    <t>6332860</t>
  </si>
  <si>
    <t>5121</t>
  </si>
  <si>
    <t>JP3166940001</t>
  </si>
  <si>
    <t>2763 JP EQUITY</t>
  </si>
  <si>
    <t>FTGroup Co Ltd</t>
  </si>
  <si>
    <t>6589268</t>
  </si>
  <si>
    <t>5122</t>
  </si>
  <si>
    <t>JP3166950000</t>
  </si>
  <si>
    <t>7212 JP EQUITY</t>
  </si>
  <si>
    <t>F-Tech Inc</t>
  </si>
  <si>
    <t>6329561</t>
  </si>
  <si>
    <t>5123</t>
  </si>
  <si>
    <t>JP3166990006</t>
  </si>
  <si>
    <t>7148 JP EQUITY</t>
  </si>
  <si>
    <t>FINANCIAL PRODUCTS G</t>
  </si>
  <si>
    <t>B54LCZ2</t>
  </si>
  <si>
    <t>5124</t>
  </si>
  <si>
    <t>JP3167000003</t>
  </si>
  <si>
    <t>7947 JP EQUITY</t>
  </si>
  <si>
    <t>FP Corp</t>
  </si>
  <si>
    <t>6329947</t>
  </si>
  <si>
    <t>5125</t>
  </si>
  <si>
    <t>JP3167240005</t>
  </si>
  <si>
    <t>6191 JP EQUITY</t>
  </si>
  <si>
    <t>Evolable Asia Corp</t>
  </si>
  <si>
    <t>BYQ3G35</t>
  </si>
  <si>
    <t>5126</t>
  </si>
  <si>
    <t>JP3167310006</t>
  </si>
  <si>
    <t>3661 JP EQUITY</t>
  </si>
  <si>
    <t>m-up Inc</t>
  </si>
  <si>
    <t>B77P017</t>
  </si>
  <si>
    <t>5127</t>
  </si>
  <si>
    <t>JP3167320005</t>
  </si>
  <si>
    <t>6080 JP EQUITY</t>
  </si>
  <si>
    <t>M&amp;A Capital Partners</t>
  </si>
  <si>
    <t>BFTRL69</t>
  </si>
  <si>
    <t>5128</t>
  </si>
  <si>
    <t>JP3167330004</t>
  </si>
  <si>
    <t>6539 JP EQUITY</t>
  </si>
  <si>
    <t>Matching Service Jap</t>
  </si>
  <si>
    <t>BZ19ZZ0</t>
  </si>
  <si>
    <t>5129</t>
  </si>
  <si>
    <t>JP3167340003</t>
  </si>
  <si>
    <t>6555 JP EQUITY</t>
  </si>
  <si>
    <t>MS &amp; Consulting Co L</t>
  </si>
  <si>
    <t>BD5ZWY8</t>
  </si>
  <si>
    <t>5130</t>
  </si>
  <si>
    <t>JP3167410004</t>
  </si>
  <si>
    <t>3910 JP EQUITY</t>
  </si>
  <si>
    <t>MKSystem Corp</t>
  </si>
  <si>
    <t>BW09FR2</t>
  </si>
  <si>
    <t>5131</t>
  </si>
  <si>
    <t>JP3167420003</t>
  </si>
  <si>
    <t>6670 JP EQUITY</t>
  </si>
  <si>
    <t>MCJ Co Ltd</t>
  </si>
  <si>
    <t>B00TL47</t>
  </si>
  <si>
    <t>5132</t>
  </si>
  <si>
    <t>JP3167430002</t>
  </si>
  <si>
    <t>7806 JP EQUITY</t>
  </si>
  <si>
    <t>MTG Co Ltd</t>
  </si>
  <si>
    <t>BG1VQG1</t>
  </si>
  <si>
    <t>5133</t>
  </si>
  <si>
    <t>JP3167440001</t>
  </si>
  <si>
    <t>8891 JP EQUITY</t>
  </si>
  <si>
    <t>MG Home Co Ltd</t>
  </si>
  <si>
    <t>6370752</t>
  </si>
  <si>
    <t>5134</t>
  </si>
  <si>
    <t>JP3167480007</t>
  </si>
  <si>
    <t>9438 JP EQUITY</t>
  </si>
  <si>
    <t>MTI LTD</t>
  </si>
  <si>
    <t>6201948</t>
  </si>
  <si>
    <t>5135</t>
  </si>
  <si>
    <t>JP3167500002</t>
  </si>
  <si>
    <t>8848 JP EQUITY</t>
  </si>
  <si>
    <t>LEOPALACE21 CORP</t>
  </si>
  <si>
    <t>6598424</t>
  </si>
  <si>
    <t>5136</t>
  </si>
  <si>
    <t>JP3167620008</t>
  </si>
  <si>
    <t>8914 JP EQUITY</t>
  </si>
  <si>
    <t>AREALINK CO LTD</t>
  </si>
  <si>
    <t>6654092</t>
  </si>
  <si>
    <t>5137</t>
  </si>
  <si>
    <t>JP3167700008</t>
  </si>
  <si>
    <t>3967 JP EQUITY</t>
  </si>
  <si>
    <t>Eltes Co Ltd</t>
  </si>
  <si>
    <t>BYYDFL8</t>
  </si>
  <si>
    <t>5138</t>
  </si>
  <si>
    <t>JP3168200008</t>
  </si>
  <si>
    <t>6750 JP EQUITY</t>
  </si>
  <si>
    <t>Elecom Co Ltd</t>
  </si>
  <si>
    <t>6388528</t>
  </si>
  <si>
    <t>5139</t>
  </si>
  <si>
    <t>JP3168300006</t>
  </si>
  <si>
    <t>3682 JP EQUITY</t>
  </si>
  <si>
    <t>Encourage Technologi</t>
  </si>
  <si>
    <t>BGSCP04</t>
  </si>
  <si>
    <t>5140</t>
  </si>
  <si>
    <t>JP3168400004</t>
  </si>
  <si>
    <t>6218 JP EQUITY</t>
  </si>
  <si>
    <t>Enshu Ltd</t>
  </si>
  <si>
    <t>6318804</t>
  </si>
  <si>
    <t>5141</t>
  </si>
  <si>
    <t>JP3168600009</t>
  </si>
  <si>
    <t>9057 JP EQUITY</t>
  </si>
  <si>
    <t>Enshu Truck Co Ltd</t>
  </si>
  <si>
    <t>6318592</t>
  </si>
  <si>
    <t>5142</t>
  </si>
  <si>
    <t>JP3168700007</t>
  </si>
  <si>
    <t>4849 JP EQUITY</t>
  </si>
  <si>
    <t>en-japan Inc</t>
  </si>
  <si>
    <t>6352750</t>
  </si>
  <si>
    <t>5143</t>
  </si>
  <si>
    <t>JP3169700006</t>
  </si>
  <si>
    <t>7841 JP EQUITY</t>
  </si>
  <si>
    <t>Endo Manufacturing C</t>
  </si>
  <si>
    <t>6589257</t>
  </si>
  <si>
    <t>5144</t>
  </si>
  <si>
    <t>JP3169730003</t>
  </si>
  <si>
    <t>6092 JP EQUITY</t>
  </si>
  <si>
    <t>EnBio Holdings Inc</t>
  </si>
  <si>
    <t>BJVSF66</t>
  </si>
  <si>
    <t>5145</t>
  </si>
  <si>
    <t>JP3169750001</t>
  </si>
  <si>
    <t>5698 JP EQUITY</t>
  </si>
  <si>
    <t>Envipro Holdings Inc</t>
  </si>
  <si>
    <t>BD4TQK5</t>
  </si>
  <si>
    <t>5146</t>
  </si>
  <si>
    <t>JP3169800004</t>
  </si>
  <si>
    <t>6961 JP EQUITY</t>
  </si>
  <si>
    <t>Enplas Corp</t>
  </si>
  <si>
    <t>6250296</t>
  </si>
  <si>
    <t>5147</t>
  </si>
  <si>
    <t>JP3170150001</t>
  </si>
  <si>
    <t>3143 JP EQUITY</t>
  </si>
  <si>
    <t>O'will Corp</t>
  </si>
  <si>
    <t>B3DKQ98</t>
  </si>
  <si>
    <t>5148</t>
  </si>
  <si>
    <t>JP3170800001</t>
  </si>
  <si>
    <t>6136 JP EQUITY</t>
  </si>
  <si>
    <t>OSG CORP</t>
  </si>
  <si>
    <t>6655620</t>
  </si>
  <si>
    <t>5149</t>
  </si>
  <si>
    <t>JP3172070009</t>
  </si>
  <si>
    <t>3674 JP EQUITY</t>
  </si>
  <si>
    <t>Aucfan Co Ltd</t>
  </si>
  <si>
    <t>B96ML76</t>
  </si>
  <si>
    <t>5150</t>
  </si>
  <si>
    <t>JP3172100004</t>
  </si>
  <si>
    <t>6103 JP EQUITY</t>
  </si>
  <si>
    <t>OKUMA Corp</t>
  </si>
  <si>
    <t>6657789</t>
  </si>
  <si>
    <t>5151</t>
  </si>
  <si>
    <t>JP3172260006</t>
  </si>
  <si>
    <t>3096 JP EQUITY</t>
  </si>
  <si>
    <t>Ocean System Corp</t>
  </si>
  <si>
    <t>B2PRQL2</t>
  </si>
  <si>
    <t>5152</t>
  </si>
  <si>
    <t>JP3172420006</t>
  </si>
  <si>
    <t>6889 JP EQUITY</t>
  </si>
  <si>
    <t>ODELIC CO LTD</t>
  </si>
  <si>
    <t>6654780</t>
  </si>
  <si>
    <t>5153</t>
  </si>
  <si>
    <t>JP3172450003</t>
  </si>
  <si>
    <t>7508 JP EQUITY</t>
  </si>
  <si>
    <t>G-7 Holdings Inc</t>
  </si>
  <si>
    <t>6034188</t>
  </si>
  <si>
    <t>5154</t>
  </si>
  <si>
    <t>JP3173100003</t>
  </si>
  <si>
    <t>7628 JP EQUITY</t>
  </si>
  <si>
    <t>OHASHI TECHNICA INC</t>
  </si>
  <si>
    <t>6207957</t>
  </si>
  <si>
    <t>5155</t>
  </si>
  <si>
    <t>JP3173400007</t>
  </si>
  <si>
    <t>4684 JP EQUITY</t>
  </si>
  <si>
    <t>Obic Co Ltd</t>
  </si>
  <si>
    <t>6136749</t>
  </si>
  <si>
    <t>5156</t>
  </si>
  <si>
    <t>JP3173500004</t>
  </si>
  <si>
    <t>4733 JP EQUITY</t>
  </si>
  <si>
    <t>OBIC Business Consul</t>
  </si>
  <si>
    <t>6174620</t>
  </si>
  <si>
    <t>5157</t>
  </si>
  <si>
    <t>JP3173540000</t>
  </si>
  <si>
    <t>3288 JP EQUITY</t>
  </si>
  <si>
    <t>Open House Co Ltd</t>
  </si>
  <si>
    <t>BD3D170</t>
  </si>
  <si>
    <t>5158</t>
  </si>
  <si>
    <t>JP3173560008</t>
  </si>
  <si>
    <t>3926 JP EQUITY</t>
  </si>
  <si>
    <t>OPEN DOOR INC</t>
  </si>
  <si>
    <t>BYM5YY2</t>
  </si>
  <si>
    <t>5159</t>
  </si>
  <si>
    <t>JP3173600002</t>
  </si>
  <si>
    <t>3583 JP EQUITY</t>
  </si>
  <si>
    <t>Aubex Corp</t>
  </si>
  <si>
    <t>6896106</t>
  </si>
  <si>
    <t>5160</t>
  </si>
  <si>
    <t>JP3174050009</t>
  </si>
  <si>
    <t>2454 JP EQUITY</t>
  </si>
  <si>
    <t>All About Inc</t>
  </si>
  <si>
    <t>B0GZPT2</t>
  </si>
  <si>
    <t>5161</t>
  </si>
  <si>
    <t>JP3174190003</t>
  </si>
  <si>
    <t>3182 JP EQUITY</t>
  </si>
  <si>
    <t>Oisix ra daichi Inc</t>
  </si>
  <si>
    <t>B7KT0D8</t>
  </si>
  <si>
    <t>5162</t>
  </si>
  <si>
    <t>JP3174220008</t>
  </si>
  <si>
    <t>4979 JP EQUITY</t>
  </si>
  <si>
    <t>Oat Agrio Co Ltd</t>
  </si>
  <si>
    <t>BN3YXS8</t>
  </si>
  <si>
    <t>5163</t>
  </si>
  <si>
    <t>JP3174300008</t>
  </si>
  <si>
    <t>9936 JP EQUITY</t>
  </si>
  <si>
    <t>Ohsho Food Service C</t>
  </si>
  <si>
    <t>6660936</t>
  </si>
  <si>
    <t>5164</t>
  </si>
  <si>
    <t>JP3174410005</t>
  </si>
  <si>
    <t>3861 JP EQUITY</t>
  </si>
  <si>
    <t>Oji Holdings Corp</t>
  </si>
  <si>
    <t>6657701</t>
  </si>
  <si>
    <t>5165</t>
  </si>
  <si>
    <t>JP3174600001</t>
  </si>
  <si>
    <t>9755 JP EQUITY</t>
  </si>
  <si>
    <t>Oyo Corp</t>
  </si>
  <si>
    <t>6665061</t>
  </si>
  <si>
    <t>5166</t>
  </si>
  <si>
    <t>JP3175200009</t>
  </si>
  <si>
    <t>8392 JP EQUITY</t>
  </si>
  <si>
    <t>OITA BANK LTD/THE</t>
  </si>
  <si>
    <t>6657541</t>
  </si>
  <si>
    <t>5167</t>
  </si>
  <si>
    <t>JP3175400005</t>
  </si>
  <si>
    <t>6822 JP EQUITY</t>
  </si>
  <si>
    <t>OI Electric Co Ltd</t>
  </si>
  <si>
    <t>6654757</t>
  </si>
  <si>
    <t>5168</t>
  </si>
  <si>
    <t>JP3176900003</t>
  </si>
  <si>
    <t>3417 JP EQUITY</t>
  </si>
  <si>
    <t>Ohki Healthcare Hold</t>
  </si>
  <si>
    <t>BYT8121</t>
  </si>
  <si>
    <t>5169</t>
  </si>
  <si>
    <t>JP3177000001</t>
  </si>
  <si>
    <t>7614 JP EQUITY</t>
  </si>
  <si>
    <t>OM2 NETWORK CO LTD</t>
  </si>
  <si>
    <t>6174750</t>
  </si>
  <si>
    <t>5170</t>
  </si>
  <si>
    <t>JP3178400002</t>
  </si>
  <si>
    <t>4221 JP EQUITY</t>
  </si>
  <si>
    <t>Okura Industrial Co</t>
  </si>
  <si>
    <t>6657886</t>
  </si>
  <si>
    <t>5171</t>
  </si>
  <si>
    <t>JP3180400008</t>
  </si>
  <si>
    <t>9532 JP EQUITY</t>
  </si>
  <si>
    <t>Osaka Gas Co Ltd</t>
  </si>
  <si>
    <t>6661768</t>
  </si>
  <si>
    <t>5172</t>
  </si>
  <si>
    <t>JP3180800009</t>
  </si>
  <si>
    <t>6205 JP EQUITY</t>
  </si>
  <si>
    <t>OKK Corp</t>
  </si>
  <si>
    <t>6661702</t>
  </si>
  <si>
    <t>5173</t>
  </si>
  <si>
    <t>Japan Exchange Group</t>
  </si>
  <si>
    <t>6743882</t>
  </si>
  <si>
    <t>5174</t>
  </si>
  <si>
    <t>JP3187000009</t>
  </si>
  <si>
    <t>4187 JP EQUITY</t>
  </si>
  <si>
    <t>Osaka Organic Chemic</t>
  </si>
  <si>
    <t>6661962</t>
  </si>
  <si>
    <t>5175</t>
  </si>
  <si>
    <t>JP3187600006</t>
  </si>
  <si>
    <t>6644 JP EQUITY</t>
  </si>
  <si>
    <t>Osaki Electric Co Lt</t>
  </si>
  <si>
    <t>6662006</t>
  </si>
  <si>
    <t>5176</t>
  </si>
  <si>
    <t>JP3188000008</t>
  </si>
  <si>
    <t>8186 JP EQUITY</t>
  </si>
  <si>
    <t>OTSUKA KAGU LTD</t>
  </si>
  <si>
    <t>6663076</t>
  </si>
  <si>
    <t>5177</t>
  </si>
  <si>
    <t>JP3188200004</t>
  </si>
  <si>
    <t>4768 JP EQUITY</t>
  </si>
  <si>
    <t>Otsuka Corp</t>
  </si>
  <si>
    <t>6267058</t>
  </si>
  <si>
    <t>5178</t>
  </si>
  <si>
    <t>JP3188220002</t>
  </si>
  <si>
    <t>4578 JP EQUITY</t>
  </si>
  <si>
    <t>Otsuka Holdings Co L</t>
  </si>
  <si>
    <t>B5LTM93</t>
  </si>
  <si>
    <t>5179</t>
  </si>
  <si>
    <t>5180</t>
  </si>
  <si>
    <t>JP3190400006</t>
  </si>
  <si>
    <t>1896 JP EQUITY</t>
  </si>
  <si>
    <t>OBAYASHI ROAD CORP</t>
  </si>
  <si>
    <t>6656441</t>
  </si>
  <si>
    <t>5181</t>
  </si>
  <si>
    <t>JP3190500003</t>
  </si>
  <si>
    <t>1793 JP EQUITY</t>
  </si>
  <si>
    <t>Ohmoto Gumi Co Ltd</t>
  </si>
  <si>
    <t>6653527</t>
  </si>
  <si>
    <t>5182</t>
  </si>
  <si>
    <t>JP3190800007</t>
  </si>
  <si>
    <t>8609 JP EQUITY</t>
  </si>
  <si>
    <t>OKASAN SECURITIES GR</t>
  </si>
  <si>
    <t>6657949</t>
  </si>
  <si>
    <t>5183</t>
  </si>
  <si>
    <t>JP3191400005</t>
  </si>
  <si>
    <t>6294 JP EQUITY</t>
  </si>
  <si>
    <t>Okada Aiyon Corp</t>
  </si>
  <si>
    <t>6658265</t>
  </si>
  <si>
    <t>5184</t>
  </si>
  <si>
    <t>JP3192400004</t>
  </si>
  <si>
    <t>7994 JP EQUITY</t>
  </si>
  <si>
    <t>Okamura Corp</t>
  </si>
  <si>
    <t>6657842</t>
  </si>
  <si>
    <t>5185</t>
  </si>
  <si>
    <t>JP3192800005</t>
  </si>
  <si>
    <t>5122 JP EQUITY</t>
  </si>
  <si>
    <t>OKAMOTO INDUSTRIES I</t>
  </si>
  <si>
    <t>6657767</t>
  </si>
  <si>
    <t>5186</t>
  </si>
  <si>
    <t>JP3193200007</t>
  </si>
  <si>
    <t>6125 JP EQUITY</t>
  </si>
  <si>
    <t>Okamoto Machine Tool</t>
  </si>
  <si>
    <t>6657820</t>
  </si>
  <si>
    <t>5187</t>
  </si>
  <si>
    <t>JP3194000000</t>
  </si>
  <si>
    <t>6703 JP EQUITY</t>
  </si>
  <si>
    <t>Oki Electric Industr</t>
  </si>
  <si>
    <t>6657682</t>
  </si>
  <si>
    <t>5188</t>
  </si>
  <si>
    <t>JP3194650002</t>
  </si>
  <si>
    <t>9436 JP EQUITY</t>
  </si>
  <si>
    <t>OKINAWA CELLULAR TEL</t>
  </si>
  <si>
    <t>6147428</t>
  </si>
  <si>
    <t>5189</t>
  </si>
  <si>
    <t>JP3196000008</t>
  </si>
  <si>
    <t>9007 JP EQUITY</t>
  </si>
  <si>
    <t>Odakyu Electric Rail</t>
  </si>
  <si>
    <t>6656106</t>
  </si>
  <si>
    <t>5190</t>
  </si>
  <si>
    <t>JP3196600005</t>
  </si>
  <si>
    <t>6149 JP EQUITY</t>
  </si>
  <si>
    <t>Odawara Engineering</t>
  </si>
  <si>
    <t>6654832</t>
  </si>
  <si>
    <t>5191</t>
  </si>
  <si>
    <t>JP3196700003</t>
  </si>
  <si>
    <t>7414 JP EQUITY</t>
  </si>
  <si>
    <t>Onoken Co Ltd</t>
  </si>
  <si>
    <t>6659194</t>
  </si>
  <si>
    <t>5192</t>
  </si>
  <si>
    <t>JP3197600004</t>
  </si>
  <si>
    <t>4528 JP EQUITY</t>
  </si>
  <si>
    <t>Ono Pharmaceutical C</t>
  </si>
  <si>
    <t>6660107</t>
  </si>
  <si>
    <t>5193</t>
  </si>
  <si>
    <t>4528 JT EQUITY</t>
  </si>
  <si>
    <t>ONO PHARMACEUTICAL C</t>
  </si>
  <si>
    <t>5194</t>
  </si>
  <si>
    <t>JP3197630001</t>
  </si>
  <si>
    <t>5218 JP EQUITY</t>
  </si>
  <si>
    <t>Ohara Inc</t>
  </si>
  <si>
    <t>B0L57X5</t>
  </si>
  <si>
    <t>5195</t>
  </si>
  <si>
    <t>JP3197650009</t>
  </si>
  <si>
    <t>6877 JP EQUITY</t>
  </si>
  <si>
    <t>Obara Group Inc</t>
  </si>
  <si>
    <t>6117733</t>
  </si>
  <si>
    <t>5196</t>
  </si>
  <si>
    <t>JP3197690005</t>
  </si>
  <si>
    <t>3694 JP EQUITY</t>
  </si>
  <si>
    <t>Optim Corp</t>
  </si>
  <si>
    <t>BRG9JP7</t>
  </si>
  <si>
    <t>5197</t>
  </si>
  <si>
    <t>JP3197760006</t>
  </si>
  <si>
    <t>6235 JP EQUITY</t>
  </si>
  <si>
    <t>Optorun Co Ltd</t>
  </si>
  <si>
    <t>BFNHLQ5</t>
  </si>
  <si>
    <t>5198</t>
  </si>
  <si>
    <t>6659428</t>
  </si>
  <si>
    <t>5199</t>
  </si>
  <si>
    <t>JP3198900007</t>
  </si>
  <si>
    <t>4661 JP EQUITY</t>
  </si>
  <si>
    <t>Oriental Land Co Ltd</t>
  </si>
  <si>
    <t>6648891</t>
  </si>
  <si>
    <t>5200</t>
  </si>
  <si>
    <t>4661 JT EQUITY</t>
  </si>
  <si>
    <t>ORIENTAL LAND CO LTD</t>
  </si>
  <si>
    <t>5201</t>
  </si>
  <si>
    <t>JP3199000005</t>
  </si>
  <si>
    <t>8585 JP EQUITY</t>
  </si>
  <si>
    <t>Orient Corp</t>
  </si>
  <si>
    <t>6661122</t>
  </si>
  <si>
    <t>5202</t>
  </si>
  <si>
    <t>JP3200140006</t>
  </si>
  <si>
    <t>4800 JP EQUITY</t>
  </si>
  <si>
    <t>Oricon Inc</t>
  </si>
  <si>
    <t>6292920</t>
  </si>
  <si>
    <t>5203</t>
  </si>
  <si>
    <t>JP3200400004</t>
  </si>
  <si>
    <t>6513 JP EQUITY</t>
  </si>
  <si>
    <t>Origin Electric Co L</t>
  </si>
  <si>
    <t>6661508</t>
  </si>
  <si>
    <t>5204</t>
  </si>
  <si>
    <t>JP3200450009</t>
  </si>
  <si>
    <t>8591 JP EQUITY</t>
  </si>
  <si>
    <t>ORIX Corp</t>
  </si>
  <si>
    <t>6661144</t>
  </si>
  <si>
    <t>5205</t>
  </si>
  <si>
    <t>JP3201200007</t>
  </si>
  <si>
    <t>7733 JP EQUITY</t>
  </si>
  <si>
    <t>Olympus Corp</t>
  </si>
  <si>
    <t>6658801</t>
  </si>
  <si>
    <t>5206</t>
  </si>
  <si>
    <t>JP3201400003</t>
  </si>
  <si>
    <t>8289 JP EQUITY</t>
  </si>
  <si>
    <t>Olympic Group Corp</t>
  </si>
  <si>
    <t>6658599</t>
  </si>
  <si>
    <t>5207</t>
  </si>
  <si>
    <t>JP3201600008</t>
  </si>
  <si>
    <t>6368 JP EQUITY</t>
  </si>
  <si>
    <t>Organo Corp</t>
  </si>
  <si>
    <t>6470522</t>
  </si>
  <si>
    <t>5208</t>
  </si>
  <si>
    <t>JP3204500007</t>
  </si>
  <si>
    <t>7196 JP EQUITY</t>
  </si>
  <si>
    <t>Casa Inc</t>
  </si>
  <si>
    <t>BF4KR09</t>
  </si>
  <si>
    <t>5209</t>
  </si>
  <si>
    <t>JP3205800000</t>
  </si>
  <si>
    <t>4452 JP EQUITY</t>
  </si>
  <si>
    <t>Kao Corp</t>
  </si>
  <si>
    <t>6483809</t>
  </si>
  <si>
    <t>5210</t>
  </si>
  <si>
    <t>JP3205900008</t>
  </si>
  <si>
    <t>4435 JP EQUITY</t>
  </si>
  <si>
    <t>Kaonavi Inc</t>
  </si>
  <si>
    <t>BJNFPS7</t>
  </si>
  <si>
    <t>5211</t>
  </si>
  <si>
    <t>JP3206000006</t>
  </si>
  <si>
    <t>2371 JP EQUITY</t>
  </si>
  <si>
    <t>Kakaku.com Inc</t>
  </si>
  <si>
    <t>6689533</t>
  </si>
  <si>
    <t>5212</t>
  </si>
  <si>
    <t>JP3206200002</t>
  </si>
  <si>
    <t>8154 JP EQUITY</t>
  </si>
  <si>
    <t>Kaga Electronics Co</t>
  </si>
  <si>
    <t>6480758</t>
  </si>
  <si>
    <t>5213</t>
  </si>
  <si>
    <t>JP3206500005</t>
  </si>
  <si>
    <t>2294 JP EQUITY</t>
  </si>
  <si>
    <t>Kakiyasu Honten Co L</t>
  </si>
  <si>
    <t>6008280</t>
  </si>
  <si>
    <t>5214</t>
  </si>
  <si>
    <t>JP3207000005</t>
  </si>
  <si>
    <t>4521 JP EQUITY</t>
  </si>
  <si>
    <t>Kaken Pharmaceutical</t>
  </si>
  <si>
    <t>6481643</t>
  </si>
  <si>
    <t>5215</t>
  </si>
  <si>
    <t>JP3208200000</t>
  </si>
  <si>
    <t>2811 JP EQUITY</t>
  </si>
  <si>
    <t>Kagome Co Ltd</t>
  </si>
  <si>
    <t>6480770</t>
  </si>
  <si>
    <t>5216</t>
  </si>
  <si>
    <t>JP3208600001</t>
  </si>
  <si>
    <t>7256 JP EQUITY</t>
  </si>
  <si>
    <t>KASAI KOGYO CO LTD</t>
  </si>
  <si>
    <t>6483962</t>
  </si>
  <si>
    <t>5217</t>
  </si>
  <si>
    <t>JP3209000003</t>
  </si>
  <si>
    <t>6952 JP EQUITY</t>
  </si>
  <si>
    <t>Casio Computer Co Lt</t>
  </si>
  <si>
    <t>6178967</t>
  </si>
  <si>
    <t>5218</t>
  </si>
  <si>
    <t>JP3210200006</t>
  </si>
  <si>
    <t>1812 JP EQUITY</t>
  </si>
  <si>
    <t>Kajima Corp</t>
  </si>
  <si>
    <t>6481320</t>
  </si>
  <si>
    <t>5219</t>
  </si>
  <si>
    <t>JP3213800000</t>
  </si>
  <si>
    <t>6390 JP EQUITY</t>
  </si>
  <si>
    <t>Kato Works Co Ltd</t>
  </si>
  <si>
    <t>6484288</t>
  </si>
  <si>
    <t>5220</t>
  </si>
  <si>
    <t>JP3214350005</t>
  </si>
  <si>
    <t>9468 JP EQUITY</t>
  </si>
  <si>
    <t>Kadokawa Corp</t>
  </si>
  <si>
    <t>BQQ1JP6</t>
  </si>
  <si>
    <t>5221</t>
  </si>
  <si>
    <t>JP3214400008</t>
  </si>
  <si>
    <t>2612 JP EQUITY</t>
  </si>
  <si>
    <t>Kadoya Sesame Mills</t>
  </si>
  <si>
    <t>6480822</t>
  </si>
  <si>
    <t>5222</t>
  </si>
  <si>
    <t>JP3215200001</t>
  </si>
  <si>
    <t>9678 JP EQUITY</t>
  </si>
  <si>
    <t>Kanamoto Co Ltd</t>
  </si>
  <si>
    <t>6482903</t>
  </si>
  <si>
    <t>5223</t>
  </si>
  <si>
    <t>JP3215300009</t>
  </si>
  <si>
    <t>5819 JP EQUITY</t>
  </si>
  <si>
    <t>CANARE ELECTRIC CO L</t>
  </si>
  <si>
    <t>6169712</t>
  </si>
  <si>
    <t>5224</t>
  </si>
  <si>
    <t>JP3215800008</t>
  </si>
  <si>
    <t>4118 JP EQUITY</t>
  </si>
  <si>
    <t>Kaneka Corp</t>
  </si>
  <si>
    <t>6483360</t>
  </si>
  <si>
    <t>5225</t>
  </si>
  <si>
    <t>JP3217300007</t>
  </si>
  <si>
    <t>6402 JP EQUITY</t>
  </si>
  <si>
    <t>Kanematsu Engineerin</t>
  </si>
  <si>
    <t>6453493</t>
  </si>
  <si>
    <t>5226</t>
  </si>
  <si>
    <t>JP3218900003</t>
  </si>
  <si>
    <t>9697 JP EQUITY</t>
  </si>
  <si>
    <t>Capcom Co Ltd</t>
  </si>
  <si>
    <t>6173694</t>
  </si>
  <si>
    <t>5227</t>
  </si>
  <si>
    <t>JP3218950008</t>
  </si>
  <si>
    <t>6184 JP EQUITY</t>
  </si>
  <si>
    <t>Kamakura Shinsho Ltd</t>
  </si>
  <si>
    <t>BD09G76</t>
  </si>
  <si>
    <t>5228</t>
  </si>
  <si>
    <t>JP3219000001</t>
  </si>
  <si>
    <t>9364 JP EQUITY</t>
  </si>
  <si>
    <t>Kamigumi Co Ltd</t>
  </si>
  <si>
    <t>6482668</t>
  </si>
  <si>
    <t>5229</t>
  </si>
  <si>
    <t>JP3219400003</t>
  </si>
  <si>
    <t>8037 JP EQUITY</t>
  </si>
  <si>
    <t>Kamei Corp</t>
  </si>
  <si>
    <t>6482550</t>
  </si>
  <si>
    <t>5230</t>
  </si>
  <si>
    <t>JP3220100006</t>
  </si>
  <si>
    <t>3904 JP EQUITY</t>
  </si>
  <si>
    <t>KAYAC Inc</t>
  </si>
  <si>
    <t>BSZM2T9</t>
  </si>
  <si>
    <t>5231</t>
  </si>
  <si>
    <t>JP3220200004</t>
  </si>
  <si>
    <t>7242 JP EQUITY</t>
  </si>
  <si>
    <t>KYB Corp</t>
  </si>
  <si>
    <t>6485009</t>
  </si>
  <si>
    <t>5232</t>
  </si>
  <si>
    <t>JP3220400000</t>
  </si>
  <si>
    <t>7248 JP EQUITY</t>
  </si>
  <si>
    <t>CALSONIC KANSEI CORP</t>
  </si>
  <si>
    <t>6639840</t>
  </si>
  <si>
    <t>5233</t>
  </si>
  <si>
    <t>JP3220550002</t>
  </si>
  <si>
    <t>4572 JP EQUITY</t>
  </si>
  <si>
    <t>Carna Biosciences In</t>
  </si>
  <si>
    <t>B2PVZT5</t>
  </si>
  <si>
    <t>5234</t>
  </si>
  <si>
    <t>JP3220580009</t>
  </si>
  <si>
    <t>2229 JP EQUITY</t>
  </si>
  <si>
    <t>Calbee Inc</t>
  </si>
  <si>
    <t>B3TBRZ8</t>
  </si>
  <si>
    <t>5235</t>
  </si>
  <si>
    <t>JP3221400009</t>
  </si>
  <si>
    <t>7952 JP EQUITY</t>
  </si>
  <si>
    <t>Kawai Musical Instru</t>
  </si>
  <si>
    <t>6484460</t>
  </si>
  <si>
    <t>5236</t>
  </si>
  <si>
    <t>JP3222000006</t>
  </si>
  <si>
    <t>5614 JP EQUITY</t>
  </si>
  <si>
    <t>Kawakin Holdings Co</t>
  </si>
  <si>
    <t>B3CY6S0</t>
  </si>
  <si>
    <t>5237</t>
  </si>
  <si>
    <t>JP3222200002</t>
  </si>
  <si>
    <t>5921 JP EQUITY</t>
  </si>
  <si>
    <t>Kawagishi Bridge Wor</t>
  </si>
  <si>
    <t>6484589</t>
  </si>
  <si>
    <t>5238</t>
  </si>
  <si>
    <t>JP3223800008</t>
  </si>
  <si>
    <t>9107 JP EQUITY</t>
  </si>
  <si>
    <t>Kawasaki Kisen Kaish</t>
  </si>
  <si>
    <t>6484686</t>
  </si>
  <si>
    <t>5239</t>
  </si>
  <si>
    <t>JP3224200000</t>
  </si>
  <si>
    <t>7012 JP EQUITY</t>
  </si>
  <si>
    <t>Kawasaki Heavy Indus</t>
  </si>
  <si>
    <t>6484620</t>
  </si>
  <si>
    <t>5240</t>
  </si>
  <si>
    <t>JP3225500002</t>
  </si>
  <si>
    <t>9991 JP EQUITY</t>
  </si>
  <si>
    <t>Gecoss Corp</t>
  </si>
  <si>
    <t>6491794</t>
  </si>
  <si>
    <t>5241</t>
  </si>
  <si>
    <t>JP3225800006</t>
  </si>
  <si>
    <t>7703 JP EQUITY</t>
  </si>
  <si>
    <t>Kawasumi Laboratorie</t>
  </si>
  <si>
    <t>6484857</t>
  </si>
  <si>
    <t>5242</t>
  </si>
  <si>
    <t>JP3225900004</t>
  </si>
  <si>
    <t>6292 JP EQUITY</t>
  </si>
  <si>
    <t>Kawata Manufacturing</t>
  </si>
  <si>
    <t>6484891</t>
  </si>
  <si>
    <t>5243</t>
  </si>
  <si>
    <t>JP3226300006</t>
  </si>
  <si>
    <t>3443 JP EQUITY</t>
  </si>
  <si>
    <t>KAWADA TECHNOLOGIES</t>
  </si>
  <si>
    <t>B3V2W32</t>
  </si>
  <si>
    <t>5244</t>
  </si>
  <si>
    <t>JP3226650004</t>
  </si>
  <si>
    <t>4832 JP EQUITY</t>
  </si>
  <si>
    <t>JFE Systems Inc</t>
  </si>
  <si>
    <t>6328096</t>
  </si>
  <si>
    <t>5245</t>
  </si>
  <si>
    <t>JP3226700007</t>
  </si>
  <si>
    <t>2689 JP EQUITY</t>
  </si>
  <si>
    <t>Kawanishi Holdings I</t>
  </si>
  <si>
    <t>6309541</t>
  </si>
  <si>
    <t>5246</t>
  </si>
  <si>
    <t>JP3228600007</t>
  </si>
  <si>
    <t>9503 JP EQUITY</t>
  </si>
  <si>
    <t>Kansai Electric Powe</t>
  </si>
  <si>
    <t>6483489</t>
  </si>
  <si>
    <t>5247</t>
  </si>
  <si>
    <t>JP3229400001</t>
  </si>
  <si>
    <t>4613 JP EQUITY</t>
  </si>
  <si>
    <t>Kansai Paint Co Ltd</t>
  </si>
  <si>
    <t>6483746</t>
  </si>
  <si>
    <t>5248</t>
  </si>
  <si>
    <t>JP3230600003</t>
  </si>
  <si>
    <t>1942 JP EQUITY</t>
  </si>
  <si>
    <t>Kandenko Co Ltd</t>
  </si>
  <si>
    <t>6483586</t>
  </si>
  <si>
    <t>5249</t>
  </si>
  <si>
    <t>JP3230800009</t>
  </si>
  <si>
    <t>9707 JP EQUITY</t>
  </si>
  <si>
    <t>UNIMAT Retirement Co</t>
  </si>
  <si>
    <t>6484192</t>
  </si>
  <si>
    <t>5250</t>
  </si>
  <si>
    <t>JP3232600001</t>
  </si>
  <si>
    <t>4047 JP EQUITY</t>
  </si>
  <si>
    <t>Kanto Denka Kogyo Co</t>
  </si>
  <si>
    <t>6483627</t>
  </si>
  <si>
    <t>5251</t>
  </si>
  <si>
    <t>JP3233250004</t>
  </si>
  <si>
    <t>7181 JP EQUITY</t>
  </si>
  <si>
    <t>Japan Post Insurance</t>
  </si>
  <si>
    <t>BYT8154</t>
  </si>
  <si>
    <t>5252</t>
  </si>
  <si>
    <t>JP3233400005</t>
  </si>
  <si>
    <t>2216 JP EQUITY</t>
  </si>
  <si>
    <t>Kanro Inc</t>
  </si>
  <si>
    <t>6483445</t>
  </si>
  <si>
    <t>5253</t>
  </si>
  <si>
    <t>JP3234200008</t>
  </si>
  <si>
    <t>9470 JP EQUITY</t>
  </si>
  <si>
    <t>Gakken Holdings Co L</t>
  </si>
  <si>
    <t>6359739</t>
  </si>
  <si>
    <t>5254</t>
  </si>
  <si>
    <t>JP3234400004</t>
  </si>
  <si>
    <t>2301 JP EQUITY</t>
  </si>
  <si>
    <t>Gakujo Co Ltd</t>
  </si>
  <si>
    <t>6524913</t>
  </si>
  <si>
    <t>5255</t>
  </si>
  <si>
    <t>JP3235700006</t>
  </si>
  <si>
    <t>7599 JP EQUITY</t>
  </si>
  <si>
    <t>IDOM Inc</t>
  </si>
  <si>
    <t>6136374</t>
  </si>
  <si>
    <t>5256</t>
  </si>
  <si>
    <t>JP3235900002</t>
  </si>
  <si>
    <t>3765 JP EQUITY</t>
  </si>
  <si>
    <t>GungHo Online Entert</t>
  </si>
  <si>
    <t>B064D84</t>
  </si>
  <si>
    <t>5257</t>
  </si>
  <si>
    <t>JP3236200006</t>
  </si>
  <si>
    <t>6861 JP EQUITY</t>
  </si>
  <si>
    <t>Keyence Corp</t>
  </si>
  <si>
    <t>6490995</t>
  </si>
  <si>
    <t>5258</t>
  </si>
  <si>
    <t>JP3236320002</t>
  </si>
  <si>
    <t>6036 JP EQUITY</t>
  </si>
  <si>
    <t>KeePer Technical Lab</t>
  </si>
  <si>
    <t>BVFNJ69</t>
  </si>
  <si>
    <t>5259</t>
  </si>
  <si>
    <t>JP3236400002</t>
  </si>
  <si>
    <t>6346 JP EQUITY</t>
  </si>
  <si>
    <t>Kikukawa Enterprise</t>
  </si>
  <si>
    <t>6491299</t>
  </si>
  <si>
    <t>5260</t>
  </si>
  <si>
    <t>JP3236750000</t>
  </si>
  <si>
    <t>5970 JP EQUITY</t>
  </si>
  <si>
    <t>G-TEKT CORP</t>
  </si>
  <si>
    <t>6487072</t>
  </si>
  <si>
    <t>5261</t>
  </si>
  <si>
    <t>JP3237200005</t>
  </si>
  <si>
    <t>6317 JP EQUITY</t>
  </si>
  <si>
    <t>Kitagawa Corp</t>
  </si>
  <si>
    <t>6494102</t>
  </si>
  <si>
    <t>5262</t>
  </si>
  <si>
    <t>JP3240100002</t>
  </si>
  <si>
    <t>2930 JP EQUITY</t>
  </si>
  <si>
    <t>Kitanotatsujin Corp</t>
  </si>
  <si>
    <t>B7TYN35</t>
  </si>
  <si>
    <t>5263</t>
  </si>
  <si>
    <t>JP3240400006</t>
  </si>
  <si>
    <t>2801 JP EQUITY</t>
  </si>
  <si>
    <t>Kikkoman Corp</t>
  </si>
  <si>
    <t>6490809</t>
  </si>
  <si>
    <t>5264</t>
  </si>
  <si>
    <t>JP3240500003</t>
  </si>
  <si>
    <t>7084 JP EQUITY</t>
  </si>
  <si>
    <t>Kids Smile Holdings</t>
  </si>
  <si>
    <t>BL0KBQ9</t>
  </si>
  <si>
    <t>5265</t>
  </si>
  <si>
    <t>JP3240700009</t>
  </si>
  <si>
    <t>6498 JP EQUITY</t>
  </si>
  <si>
    <t>Kitz Corp</t>
  </si>
  <si>
    <t>6494276</t>
  </si>
  <si>
    <t>5266</t>
  </si>
  <si>
    <t>JP3240800007</t>
  </si>
  <si>
    <t>6409 JP EQUITY</t>
  </si>
  <si>
    <t>Kito Corp</t>
  </si>
  <si>
    <t>B2354J2</t>
  </si>
  <si>
    <t>5267</t>
  </si>
  <si>
    <t>JP3242000002</t>
  </si>
  <si>
    <t>6378 JP EQUITY</t>
  </si>
  <si>
    <t>Kimura Chemical Plan</t>
  </si>
  <si>
    <t>6492485</t>
  </si>
  <si>
    <t>5268</t>
  </si>
  <si>
    <t>JP3242500001</t>
  </si>
  <si>
    <t>9368 JP EQUITY</t>
  </si>
  <si>
    <t>Kimura Unity Co Ltd</t>
  </si>
  <si>
    <t>6493080</t>
  </si>
  <si>
    <t>5269</t>
  </si>
  <si>
    <t>JP3242600009</t>
  </si>
  <si>
    <t>7908 JP EQUITY</t>
  </si>
  <si>
    <t>KIMOTO CO LTD</t>
  </si>
  <si>
    <t>6491545</t>
  </si>
  <si>
    <t>5270</t>
  </si>
  <si>
    <t>JP3242800005</t>
  </si>
  <si>
    <t>7751 JP EQUITY</t>
  </si>
  <si>
    <t>Canon Inc</t>
  </si>
  <si>
    <t>6172323</t>
  </si>
  <si>
    <t>5271</t>
  </si>
  <si>
    <t>JP3244420000</t>
  </si>
  <si>
    <t>3965 JP EQUITY</t>
  </si>
  <si>
    <t>Capital Asset Planni</t>
  </si>
  <si>
    <t>BZ4DL73</t>
  </si>
  <si>
    <t>5272</t>
  </si>
  <si>
    <t>JP3244430009</t>
  </si>
  <si>
    <t>6198 JP EQUITY</t>
  </si>
  <si>
    <t>Career Co Ltd</t>
  </si>
  <si>
    <t>BD6DV22</t>
  </si>
  <si>
    <t>5273</t>
  </si>
  <si>
    <t>JP3244440008</t>
  </si>
  <si>
    <t>6538 JP EQUITY</t>
  </si>
  <si>
    <t>CareerIndex Inc</t>
  </si>
  <si>
    <t>BD8ZB15</t>
  </si>
  <si>
    <t>5274</t>
  </si>
  <si>
    <t>JP3244450007</t>
  </si>
  <si>
    <t>2410 JP EQUITY</t>
  </si>
  <si>
    <t>Career Design Center</t>
  </si>
  <si>
    <t>B02PY55</t>
  </si>
  <si>
    <t>5275</t>
  </si>
  <si>
    <t>JP3244520007</t>
  </si>
  <si>
    <t>6070 JP EQUITY</t>
  </si>
  <si>
    <t>Careerlink Co Ltd</t>
  </si>
  <si>
    <t>B8DB3V7</t>
  </si>
  <si>
    <t>5276</t>
  </si>
  <si>
    <t>JP3244530006</t>
  </si>
  <si>
    <t>1446 JP EQUITY</t>
  </si>
  <si>
    <t>Candeal Co Ltd</t>
  </si>
  <si>
    <t>BF140P0</t>
  </si>
  <si>
    <t>5277</t>
  </si>
  <si>
    <t>JP3244700005</t>
  </si>
  <si>
    <t>9369 JP EQUITY</t>
  </si>
  <si>
    <t>KRS Corp</t>
  </si>
  <si>
    <t>6502663</t>
  </si>
  <si>
    <t>5278</t>
  </si>
  <si>
    <t>JP3244750000</t>
  </si>
  <si>
    <t>6571 JP EQUITY</t>
  </si>
  <si>
    <t>QB Net Holdings Co L</t>
  </si>
  <si>
    <t>BD6DPY2</t>
  </si>
  <si>
    <t>5279</t>
  </si>
  <si>
    <t>JP3244800003</t>
  </si>
  <si>
    <t>2809 JP EQUITY</t>
  </si>
  <si>
    <t>Kewpie Corp</t>
  </si>
  <si>
    <t>6714509</t>
  </si>
  <si>
    <t>5280</t>
  </si>
  <si>
    <t>JP3246400000</t>
  </si>
  <si>
    <t>9508 JP EQUITY</t>
  </si>
  <si>
    <t>Kyushu Electric Powe</t>
  </si>
  <si>
    <t>6499806</t>
  </si>
  <si>
    <t>5281</t>
  </si>
  <si>
    <t>JP3246500007</t>
  </si>
  <si>
    <t>7180 JP EQUITY</t>
  </si>
  <si>
    <t>Kyushu Financial Gro</t>
  </si>
  <si>
    <t>BYZ5XN1</t>
  </si>
  <si>
    <t>5282</t>
  </si>
  <si>
    <t>JP3247000007</t>
  </si>
  <si>
    <t>8596 JP EQUITY</t>
  </si>
  <si>
    <t>Kyushu Leasing Servi</t>
  </si>
  <si>
    <t>6499301</t>
  </si>
  <si>
    <t>5283</t>
  </si>
  <si>
    <t>JP3247010006</t>
  </si>
  <si>
    <t>9142 JP EQUITY</t>
  </si>
  <si>
    <t>Kyushu Railway Co</t>
  </si>
  <si>
    <t>BD2BST6</t>
  </si>
  <si>
    <t>5284</t>
  </si>
  <si>
    <t>JP3247050002</t>
  </si>
  <si>
    <t>1959 JP EQUITY</t>
  </si>
  <si>
    <t>Kyudenko Corp</t>
  </si>
  <si>
    <t>6499969</t>
  </si>
  <si>
    <t>5285</t>
  </si>
  <si>
    <t>JP3247090008</t>
  </si>
  <si>
    <t>4569 JP EQUITY</t>
  </si>
  <si>
    <t>KYORIN CO LTD</t>
  </si>
  <si>
    <t>B0YZFP0</t>
  </si>
  <si>
    <t>5286</t>
  </si>
  <si>
    <t>JP3247400009</t>
  </si>
  <si>
    <t>5440 JP EQUITY</t>
  </si>
  <si>
    <t>Kyoei Steel Ltd</t>
  </si>
  <si>
    <t>B1HHF49</t>
  </si>
  <si>
    <t>5287</t>
  </si>
  <si>
    <t>JP3247500006</t>
  </si>
  <si>
    <t>7058 JP EQUITY</t>
  </si>
  <si>
    <t>Kyoei Security Servi</t>
  </si>
  <si>
    <t>BJNFR69</t>
  </si>
  <si>
    <t>5288</t>
  </si>
  <si>
    <t>JP3247600004</t>
  </si>
  <si>
    <t>9130 JP EQUITY</t>
  </si>
  <si>
    <t>Kyoei Tanker Co Ltd</t>
  </si>
  <si>
    <t>6498427</t>
  </si>
  <si>
    <t>5289</t>
  </si>
  <si>
    <t>JP3248800009</t>
  </si>
  <si>
    <t>6742 JP EQUITY</t>
  </si>
  <si>
    <t>Kyosan Electric Manu</t>
  </si>
  <si>
    <t>6499163</t>
  </si>
  <si>
    <t>5290</t>
  </si>
  <si>
    <t>JP3249230008</t>
  </si>
  <si>
    <t>6837 JP EQUITY</t>
  </si>
  <si>
    <t>Kyosha Co Ltd</t>
  </si>
  <si>
    <t>6197887</t>
  </si>
  <si>
    <t>5291</t>
  </si>
  <si>
    <t>JP3249250006</t>
  </si>
  <si>
    <t>4735 JP EQUITY</t>
  </si>
  <si>
    <t>Kyoshin Co Ltd</t>
  </si>
  <si>
    <t>6178882</t>
  </si>
  <si>
    <t>5292</t>
  </si>
  <si>
    <t>JP3249600002</t>
  </si>
  <si>
    <t>6971 JP EQUITY</t>
  </si>
  <si>
    <t>Kyocera Corp</t>
  </si>
  <si>
    <t>6499260</t>
  </si>
  <si>
    <t>5293</t>
  </si>
  <si>
    <t>6971 JT EQUITY</t>
  </si>
  <si>
    <t>KYOCERA CORP</t>
  </si>
  <si>
    <t>5294</t>
  </si>
  <si>
    <t>JP3250200007</t>
  </si>
  <si>
    <t>6881 JP EQUITY</t>
  </si>
  <si>
    <t>Kyoden Co Ltd</t>
  </si>
  <si>
    <t>6047346</t>
  </si>
  <si>
    <t>5295</t>
  </si>
  <si>
    <t>JP3251200006</t>
  </si>
  <si>
    <t>8369 JP EQUITY</t>
  </si>
  <si>
    <t>Bank of Kyoto Ltd/Th</t>
  </si>
  <si>
    <t>6075756</t>
  </si>
  <si>
    <t>5296</t>
  </si>
  <si>
    <t>JP3253500007</t>
  </si>
  <si>
    <t>2436 JP EQUITY</t>
  </si>
  <si>
    <t>Kyodo Public Relatio</t>
  </si>
  <si>
    <t>B06BFY5</t>
  </si>
  <si>
    <t>5297</t>
  </si>
  <si>
    <t>JP3253850006</t>
  </si>
  <si>
    <t>6874 JP EQUITY</t>
  </si>
  <si>
    <t>Kyoritsu Electric Co</t>
  </si>
  <si>
    <t>6118082</t>
  </si>
  <si>
    <t>5298</t>
  </si>
  <si>
    <t>JP3253900009</t>
  </si>
  <si>
    <t>9616 JP EQUITY</t>
  </si>
  <si>
    <t>Kyoritsu Maintenance</t>
  </si>
  <si>
    <t>6489603</t>
  </si>
  <si>
    <t>5299</t>
  </si>
  <si>
    <t>JP3254190006</t>
  </si>
  <si>
    <t>3154 JP EQUITY</t>
  </si>
  <si>
    <t>Medius Holdings Co L</t>
  </si>
  <si>
    <t>B59N2Y2</t>
  </si>
  <si>
    <t>5300</t>
  </si>
  <si>
    <t>JP3254200003</t>
  </si>
  <si>
    <t>1951 JP EQUITY</t>
  </si>
  <si>
    <t>Kyowa Exeo Corp</t>
  </si>
  <si>
    <t>6499420</t>
  </si>
  <si>
    <t>5301</t>
  </si>
  <si>
    <t>JP3254850005</t>
  </si>
  <si>
    <t>5971 JP EQUITY</t>
  </si>
  <si>
    <t>Kyowakogyosyo Co Ltd</t>
  </si>
  <si>
    <t>6503536</t>
  </si>
  <si>
    <t>5302</t>
  </si>
  <si>
    <t>JP3255200002</t>
  </si>
  <si>
    <t>6853 JP EQUITY</t>
  </si>
  <si>
    <t>KYOWA ELECTRONIC INS</t>
  </si>
  <si>
    <t>6499442</t>
  </si>
  <si>
    <t>5303</t>
  </si>
  <si>
    <t>6499550</t>
  </si>
  <si>
    <t>5304</t>
  </si>
  <si>
    <t>JP3256400007</t>
  </si>
  <si>
    <t>3553 JP EQUITY</t>
  </si>
  <si>
    <t>Kyowa Leather Cloth</t>
  </si>
  <si>
    <t>6499505</t>
  </si>
  <si>
    <t>5305</t>
  </si>
  <si>
    <t>JP3256970009</t>
  </si>
  <si>
    <t>8706 JP EQUITY</t>
  </si>
  <si>
    <t>Kyokuto Securities C</t>
  </si>
  <si>
    <t>B06MW58</t>
  </si>
  <si>
    <t>5306</t>
  </si>
  <si>
    <t>JP3257000004</t>
  </si>
  <si>
    <t>8093 JP EQUITY</t>
  </si>
  <si>
    <t>Kyokuto Boeki Kaisha</t>
  </si>
  <si>
    <t>6498654</t>
  </si>
  <si>
    <t>5307</t>
  </si>
  <si>
    <t>JP3257200000</t>
  </si>
  <si>
    <t>1301 JP EQUITY</t>
  </si>
  <si>
    <t>Kyokuyo Co Ltd</t>
  </si>
  <si>
    <t>6498706</t>
  </si>
  <si>
    <t>5308</t>
  </si>
  <si>
    <t>JP3257300008</t>
  </si>
  <si>
    <t>7353 JP EQUITY</t>
  </si>
  <si>
    <t>KIYO LEARNING LTD</t>
  </si>
  <si>
    <t>5309</t>
  </si>
  <si>
    <t>JP3258000003</t>
  </si>
  <si>
    <t>2503 JP EQUITY</t>
  </si>
  <si>
    <t>Kirin Holdings Co Lt</t>
  </si>
  <si>
    <t>6493745</t>
  </si>
  <si>
    <t>5310</t>
  </si>
  <si>
    <t>JP3260800002</t>
  </si>
  <si>
    <t>9041 JP EQUITY</t>
  </si>
  <si>
    <t>Kintetsu Group Holdi</t>
  </si>
  <si>
    <t>6492968</t>
  </si>
  <si>
    <t>5311</t>
  </si>
  <si>
    <t>JP3261600005</t>
  </si>
  <si>
    <t>7986 JP EQUITY</t>
  </si>
  <si>
    <t>NIHON ISK CO LTD</t>
  </si>
  <si>
    <t>6492560</t>
  </si>
  <si>
    <t>5312</t>
  </si>
  <si>
    <t>JP3262900008</t>
  </si>
  <si>
    <t>9375 JP EQUITY</t>
  </si>
  <si>
    <t>Kintetsu World Expre</t>
  </si>
  <si>
    <t>6282211</t>
  </si>
  <si>
    <t>5313</t>
  </si>
  <si>
    <t>JP3263000006</t>
  </si>
  <si>
    <t>1944 JP EQUITY</t>
  </si>
  <si>
    <t>KINDEN CORP</t>
  </si>
  <si>
    <t>5314</t>
  </si>
  <si>
    <t>JP3263700001</t>
  </si>
  <si>
    <t>7060 JP EQUITY</t>
  </si>
  <si>
    <t>geechs inc</t>
  </si>
  <si>
    <t>BJLMP46</t>
  </si>
  <si>
    <t>5315</t>
  </si>
  <si>
    <t>JP3264200001</t>
  </si>
  <si>
    <t>6289 JP EQUITY</t>
  </si>
  <si>
    <t>Giken Ltd</t>
  </si>
  <si>
    <t>6368616</t>
  </si>
  <si>
    <t>5316</t>
  </si>
  <si>
    <t>JP3264860002</t>
  </si>
  <si>
    <t>9279 JP EQUITY</t>
  </si>
  <si>
    <t>Gift Inc</t>
  </si>
  <si>
    <t>BGRZG23</t>
  </si>
  <si>
    <t>5317</t>
  </si>
  <si>
    <t>JP3264870001</t>
  </si>
  <si>
    <t>4449 JP EQUITY</t>
  </si>
  <si>
    <t>giftee Inc</t>
  </si>
  <si>
    <t>BJDS4D4</t>
  </si>
  <si>
    <t>5318</t>
  </si>
  <si>
    <t>JP3265200000</t>
  </si>
  <si>
    <t>9853 JP EQUITY</t>
  </si>
  <si>
    <t>Ginza Renoir Co Ltd</t>
  </si>
  <si>
    <t>6369471</t>
  </si>
  <si>
    <t>5319</t>
  </si>
  <si>
    <t>JP3266000003</t>
  </si>
  <si>
    <t>4318 JP EQUITY</t>
  </si>
  <si>
    <t>Quick Co Ltd</t>
  </si>
  <si>
    <t>6406743</t>
  </si>
  <si>
    <t>5320</t>
  </si>
  <si>
    <t>JP3266160005</t>
  </si>
  <si>
    <t>3034 JP EQUITY</t>
  </si>
  <si>
    <t>Qol Co Ltd</t>
  </si>
  <si>
    <t>B11V893</t>
  </si>
  <si>
    <t>5321</t>
  </si>
  <si>
    <t>JP3266170004</t>
  </si>
  <si>
    <t>2193 JP EQUITY</t>
  </si>
  <si>
    <t>COOKPAD INC</t>
  </si>
  <si>
    <t>B5MTK10</t>
  </si>
  <si>
    <t>5322</t>
  </si>
  <si>
    <t>JP3266180003</t>
  </si>
  <si>
    <t>3547 JP EQUITY</t>
  </si>
  <si>
    <t>Kushikatsu Tanaka Ho</t>
  </si>
  <si>
    <t>BYZVVS0</t>
  </si>
  <si>
    <t>5323</t>
  </si>
  <si>
    <t>JP3266190002</t>
  </si>
  <si>
    <t>3549 JP EQUITY</t>
  </si>
  <si>
    <t>Kusuri no Aoki Holdi</t>
  </si>
  <si>
    <t>BYX8TV2</t>
  </si>
  <si>
    <t>5324</t>
  </si>
  <si>
    <t>JP3266200009</t>
  </si>
  <si>
    <t>5388 JP EQUITY</t>
  </si>
  <si>
    <t>Kunimine Industries</t>
  </si>
  <si>
    <t>6498609</t>
  </si>
  <si>
    <t>5325</t>
  </si>
  <si>
    <t>JP3266220007</t>
  </si>
  <si>
    <t>4425 JP EQUITY</t>
  </si>
  <si>
    <t>Kudan Inc</t>
  </si>
  <si>
    <t>BFY2824</t>
  </si>
  <si>
    <t>5326</t>
  </si>
  <si>
    <t>JP3266400005</t>
  </si>
  <si>
    <t>6326 JP EQUITY</t>
  </si>
  <si>
    <t>Kubota Corp</t>
  </si>
  <si>
    <t>6497509</t>
  </si>
  <si>
    <t>5327</t>
  </si>
  <si>
    <t>JP3266800006</t>
  </si>
  <si>
    <t>1861 JP EQUITY</t>
  </si>
  <si>
    <t>Kumagai Gumi Co Ltd</t>
  </si>
  <si>
    <t>6497565</t>
  </si>
  <si>
    <t>5328</t>
  </si>
  <si>
    <t>JP3267600009</t>
  </si>
  <si>
    <t>4996 JP EQUITY</t>
  </si>
  <si>
    <t>Kumiai Chemical Indu</t>
  </si>
  <si>
    <t>6497606</t>
  </si>
  <si>
    <t>5329</t>
  </si>
  <si>
    <t>JP3267900003</t>
  </si>
  <si>
    <t>3900 JP EQUITY</t>
  </si>
  <si>
    <t>CrowdWorks Inc</t>
  </si>
  <si>
    <t>BSLVCS9</t>
  </si>
  <si>
    <t>5330</t>
  </si>
  <si>
    <t>JP3268200007</t>
  </si>
  <si>
    <t>2695 JP EQUITY</t>
  </si>
  <si>
    <t>Kura Sushi Inc</t>
  </si>
  <si>
    <t>6345965</t>
  </si>
  <si>
    <t>5331</t>
  </si>
  <si>
    <t>JP3268830001</t>
  </si>
  <si>
    <t>4347 JP EQUITY</t>
  </si>
  <si>
    <t>Broadmedia Corp</t>
  </si>
  <si>
    <t>6449500</t>
  </si>
  <si>
    <t>5332</t>
  </si>
  <si>
    <t>JP3268870007</t>
  </si>
  <si>
    <t>3656 JP EQUITY</t>
  </si>
  <si>
    <t>KLab Inc</t>
  </si>
  <si>
    <t>B6YXB81</t>
  </si>
  <si>
    <t>5333</t>
  </si>
  <si>
    <t>JP3268950007</t>
  </si>
  <si>
    <t>7459 JP EQUITY</t>
  </si>
  <si>
    <t>Medipal Holdings Cor</t>
  </si>
  <si>
    <t>6782090</t>
  </si>
  <si>
    <t>5334</t>
  </si>
  <si>
    <t>JP3269200006</t>
  </si>
  <si>
    <t>6796 JP EQUITY</t>
  </si>
  <si>
    <t>CLARION CO LTD</t>
  </si>
  <si>
    <t>6201164</t>
  </si>
  <si>
    <t>5335</t>
  </si>
  <si>
    <t>JP3269600007</t>
  </si>
  <si>
    <t>3405 JP EQUITY</t>
  </si>
  <si>
    <t>Kuraray Co Ltd</t>
  </si>
  <si>
    <t>6497662</t>
  </si>
  <si>
    <t>5336</t>
  </si>
  <si>
    <t>JP3269700005</t>
  </si>
  <si>
    <t>4763 JP EQUITY</t>
  </si>
  <si>
    <t>Creek &amp; River Co Ltd</t>
  </si>
  <si>
    <t>6258870</t>
  </si>
  <si>
    <t>5337</t>
  </si>
  <si>
    <t>JP3269800003</t>
  </si>
  <si>
    <t>5187 JP EQUITY</t>
  </si>
  <si>
    <t>Create Medic Co Ltd</t>
  </si>
  <si>
    <t>6232432</t>
  </si>
  <si>
    <t>5338</t>
  </si>
  <si>
    <t>JP3269910000</t>
  </si>
  <si>
    <t>3024 JP EQUITY</t>
  </si>
  <si>
    <t>Create Corp</t>
  </si>
  <si>
    <t>B0Y2JY8</t>
  </si>
  <si>
    <t>5339</t>
  </si>
  <si>
    <t>JP3269930008</t>
  </si>
  <si>
    <t>3387 JP EQUITY</t>
  </si>
  <si>
    <t>Create Restaurants H</t>
  </si>
  <si>
    <t>B0J2LC5</t>
  </si>
  <si>
    <t>5340</t>
  </si>
  <si>
    <t>JP3269940007</t>
  </si>
  <si>
    <t>3148 JP EQUITY</t>
  </si>
  <si>
    <t>Create SD Holdings C</t>
  </si>
  <si>
    <t>B3V2XQ2</t>
  </si>
  <si>
    <t>5341</t>
  </si>
  <si>
    <t>JP3270000007</t>
  </si>
  <si>
    <t>6370 JP EQUITY</t>
  </si>
  <si>
    <t>Kurita Water Industr</t>
  </si>
  <si>
    <t>6497963</t>
  </si>
  <si>
    <t>5342</t>
  </si>
  <si>
    <t>JP3270800000</t>
  </si>
  <si>
    <t>5602 JP EQUITY</t>
  </si>
  <si>
    <t>Kurimoto Ltd</t>
  </si>
  <si>
    <t>6497941</t>
  </si>
  <si>
    <t>5343</t>
  </si>
  <si>
    <t>JP3270810009</t>
  </si>
  <si>
    <t>3355 JP EQUITY</t>
  </si>
  <si>
    <t>Kuriyama Holdings Co</t>
  </si>
  <si>
    <t>B03VK87</t>
  </si>
  <si>
    <t>5344</t>
  </si>
  <si>
    <t>JP3271000006</t>
  </si>
  <si>
    <t>9698 JP EQUITY</t>
  </si>
  <si>
    <t>Creo Co Ltd</t>
  </si>
  <si>
    <t>6232658</t>
  </si>
  <si>
    <t>5345</t>
  </si>
  <si>
    <t>JP3271100004</t>
  </si>
  <si>
    <t>4674 JP EQUITY</t>
  </si>
  <si>
    <t>Cresco Ltd</t>
  </si>
  <si>
    <t>6036009</t>
  </si>
  <si>
    <t>5346</t>
  </si>
  <si>
    <t>JP3271150009</t>
  </si>
  <si>
    <t>7812 JP EQUITY</t>
  </si>
  <si>
    <t>Crestec Inc</t>
  </si>
  <si>
    <t>BYNXQR2</t>
  </si>
  <si>
    <t>5347</t>
  </si>
  <si>
    <t>JP3271400008</t>
  </si>
  <si>
    <t>8253 JP EQUITY</t>
  </si>
  <si>
    <t>Credit Saison Co Ltd</t>
  </si>
  <si>
    <t>6591809</t>
  </si>
  <si>
    <t>5348</t>
  </si>
  <si>
    <t>JP3271600003</t>
  </si>
  <si>
    <t>4023 JP EQUITY</t>
  </si>
  <si>
    <t>Kureha Corp</t>
  </si>
  <si>
    <t>6497907</t>
  </si>
  <si>
    <t>5349</t>
  </si>
  <si>
    <t>JP3272400007</t>
  </si>
  <si>
    <t>5352 JP EQUITY</t>
  </si>
  <si>
    <t>Krosaki Harima Corp</t>
  </si>
  <si>
    <t>6498007</t>
  </si>
  <si>
    <t>5350</t>
  </si>
  <si>
    <t>JP3272700000</t>
  </si>
  <si>
    <t>3320 JP EQUITY</t>
  </si>
  <si>
    <t>Cross Plus Inc</t>
  </si>
  <si>
    <t>B00GW67</t>
  </si>
  <si>
    <t>5351</t>
  </si>
  <si>
    <t>JP3272760004</t>
  </si>
  <si>
    <t>3675 JP EQUITY</t>
  </si>
  <si>
    <t>Cross Marketing Grou</t>
  </si>
  <si>
    <t>B6SQZS4</t>
  </si>
  <si>
    <t>5352</t>
  </si>
  <si>
    <t>JP3272780002</t>
  </si>
  <si>
    <t>3168 JP EQUITY</t>
  </si>
  <si>
    <t>Kurotani Corp</t>
  </si>
  <si>
    <t>B4YMGP6</t>
  </si>
  <si>
    <t>5353</t>
  </si>
  <si>
    <t>JP3273100002</t>
  </si>
  <si>
    <t>9428 JP EQUITY</t>
  </si>
  <si>
    <t>Crops Corp</t>
  </si>
  <si>
    <t>B0DB0F4</t>
  </si>
  <si>
    <t>5354</t>
  </si>
  <si>
    <t>JP3273400006</t>
  </si>
  <si>
    <t>7889 JP EQUITY</t>
  </si>
  <si>
    <t>Kuwayama Corp</t>
  </si>
  <si>
    <t>6501206</t>
  </si>
  <si>
    <t>5355</t>
  </si>
  <si>
    <t>JP3273820005</t>
  </si>
  <si>
    <t>6047 JP EQUITY</t>
  </si>
  <si>
    <t>Gunosy Inc</t>
  </si>
  <si>
    <t>BWTW152</t>
  </si>
  <si>
    <t>5356</t>
  </si>
  <si>
    <t>JP3273850002</t>
  </si>
  <si>
    <t>7847 JP EQUITY</t>
  </si>
  <si>
    <t>GRAPHITE DESIGN INC</t>
  </si>
  <si>
    <t>6422073</t>
  </si>
  <si>
    <t>5357</t>
  </si>
  <si>
    <t>JP3274070006</t>
  </si>
  <si>
    <t>3632 JP EQUITY</t>
  </si>
  <si>
    <t>Gree Inc</t>
  </si>
  <si>
    <t>B3FJNX6</t>
  </si>
  <si>
    <t>5358</t>
  </si>
  <si>
    <t>JP3274150006</t>
  </si>
  <si>
    <t>3360 JP EQUITY</t>
  </si>
  <si>
    <t>Ship Healthcare Hold</t>
  </si>
  <si>
    <t>B05MTR0</t>
  </si>
  <si>
    <t>5359</t>
  </si>
  <si>
    <t>JP3274180003</t>
  </si>
  <si>
    <t>2440 JP EQUITY</t>
  </si>
  <si>
    <t>Gurunavi Inc</t>
  </si>
  <si>
    <t>B06WPV5</t>
  </si>
  <si>
    <t>5360</t>
  </si>
  <si>
    <t>JP3274260003</t>
  </si>
  <si>
    <t>6541 JP EQUITY</t>
  </si>
  <si>
    <t>Grace Technology Inc</t>
  </si>
  <si>
    <t>BYVG2L9</t>
  </si>
  <si>
    <t>5361</t>
  </si>
  <si>
    <t>JP3274280001</t>
  </si>
  <si>
    <t>3141 JP EQUITY</t>
  </si>
  <si>
    <t>Welcia Holdings Co L</t>
  </si>
  <si>
    <t>B3CF1G6</t>
  </si>
  <si>
    <t>5362</t>
  </si>
  <si>
    <t>JP3274320005</t>
  </si>
  <si>
    <t>6189 JP EQUITY</t>
  </si>
  <si>
    <t>Global Kids Co Corp</t>
  </si>
  <si>
    <t>BYXBL59</t>
  </si>
  <si>
    <t>5363</t>
  </si>
  <si>
    <t>JP3274400005</t>
  </si>
  <si>
    <t>6457 JP EQUITY</t>
  </si>
  <si>
    <t>GLORY LTD</t>
  </si>
  <si>
    <t>6374226</t>
  </si>
  <si>
    <t>5364</t>
  </si>
  <si>
    <t>JP3275200008</t>
  </si>
  <si>
    <t>3002 JP EQUITY</t>
  </si>
  <si>
    <t>Gunze Ltd</t>
  </si>
  <si>
    <t>6398709</t>
  </si>
  <si>
    <t>5365</t>
  </si>
  <si>
    <t>JP3276000001</t>
  </si>
  <si>
    <t>8101 JP EQUITY</t>
  </si>
  <si>
    <t>GSI Creos Corp</t>
  </si>
  <si>
    <t>6398754</t>
  </si>
  <si>
    <t>5366</t>
  </si>
  <si>
    <t>JP3277040006</t>
  </si>
  <si>
    <t>4189 JP EQUITY</t>
  </si>
  <si>
    <t>KH Neochem Co Ltd</t>
  </si>
  <si>
    <t>BZCRNM6</t>
  </si>
  <si>
    <t>5367</t>
  </si>
  <si>
    <t>JP3277100008</t>
  </si>
  <si>
    <t>3420 JP EQUITY</t>
  </si>
  <si>
    <t>KFC Ltd</t>
  </si>
  <si>
    <t>6093725</t>
  </si>
  <si>
    <t>5368</t>
  </si>
  <si>
    <t>JP3277150003</t>
  </si>
  <si>
    <t>8282 JP EQUITY</t>
  </si>
  <si>
    <t>K's Holdings Corp</t>
  </si>
  <si>
    <t>6484277</t>
  </si>
  <si>
    <t>5369</t>
  </si>
  <si>
    <t>JP3277230003</t>
  </si>
  <si>
    <t>7251 JP EQUITY</t>
  </si>
  <si>
    <t>Keihin Corp</t>
  </si>
  <si>
    <t>6487328</t>
  </si>
  <si>
    <t>5370</t>
  </si>
  <si>
    <t>JP3277550004</t>
  </si>
  <si>
    <t>2150 JP EQUITY</t>
  </si>
  <si>
    <t>Carenet Inc/Japan</t>
  </si>
  <si>
    <t>B1VPZK5</t>
  </si>
  <si>
    <t>5371</t>
  </si>
  <si>
    <t>JP3277620005</t>
  </si>
  <si>
    <t>3465 JP EQUITY</t>
  </si>
  <si>
    <t>Ki-Star Real Estate</t>
  </si>
  <si>
    <t>BYZ0S75</t>
  </si>
  <si>
    <t>5372</t>
  </si>
  <si>
    <t>JP3277800003</t>
  </si>
  <si>
    <t>9008 JP EQUITY</t>
  </si>
  <si>
    <t>Keio Corp</t>
  </si>
  <si>
    <t>6487362</t>
  </si>
  <si>
    <t>5373</t>
  </si>
  <si>
    <t>JP3278600006</t>
  </si>
  <si>
    <t>9009 JP EQUITY</t>
  </si>
  <si>
    <t>Keisei Electric Rail</t>
  </si>
  <si>
    <t>6487425</t>
  </si>
  <si>
    <t>5374</t>
  </si>
  <si>
    <t>JP3279400000</t>
  </si>
  <si>
    <t>9045 JP EQUITY</t>
  </si>
  <si>
    <t>Keihan Holdings Co L</t>
  </si>
  <si>
    <t>6487232</t>
  </si>
  <si>
    <t>5375</t>
  </si>
  <si>
    <t>JP3280200001</t>
  </si>
  <si>
    <t>9006 JP EQUITY</t>
  </si>
  <si>
    <t>Keikyu Corp</t>
  </si>
  <si>
    <t>6487306</t>
  </si>
  <si>
    <t>5376</t>
  </si>
  <si>
    <t>9006 JT EQUITY</t>
  </si>
  <si>
    <t>5377</t>
  </si>
  <si>
    <t>JP3281610000</t>
  </si>
  <si>
    <t>4251 JP EQUITY</t>
  </si>
  <si>
    <t>KEIWA INCORPORATED I</t>
  </si>
  <si>
    <t>5378</t>
  </si>
  <si>
    <t>JP3281630008</t>
  </si>
  <si>
    <t>4321 JP EQUITY</t>
  </si>
  <si>
    <t>Kenedix Inc</t>
  </si>
  <si>
    <t>6411758</t>
  </si>
  <si>
    <t>5379</t>
  </si>
  <si>
    <t>JP3281650006</t>
  </si>
  <si>
    <t>4960 JP EQUITY</t>
  </si>
  <si>
    <t>Chemiprokasei Kaisha</t>
  </si>
  <si>
    <t>6173337</t>
  </si>
  <si>
    <t>5380</t>
  </si>
  <si>
    <t>JP3281700009</t>
  </si>
  <si>
    <t>6919 JP EQUITY</t>
  </si>
  <si>
    <t>KEL Corp</t>
  </si>
  <si>
    <t>6487577</t>
  </si>
  <si>
    <t>5381</t>
  </si>
  <si>
    <t>JP3281850002</t>
  </si>
  <si>
    <t>2915 JP EQUITY</t>
  </si>
  <si>
    <t>Kenko Mayonnaise Co</t>
  </si>
  <si>
    <t>6489744</t>
  </si>
  <si>
    <t>5382</t>
  </si>
  <si>
    <t>JP3281900005</t>
  </si>
  <si>
    <t>9621 JP EQUITY</t>
  </si>
  <si>
    <t>CTI ENGINEERING CO L</t>
  </si>
  <si>
    <t>6222370</t>
  </si>
  <si>
    <t>5383</t>
  </si>
  <si>
    <t>JP3282230006</t>
  </si>
  <si>
    <t>6552 JP EQUITY</t>
  </si>
  <si>
    <t>GameWith Inc</t>
  </si>
  <si>
    <t>BF2NN68</t>
  </si>
  <si>
    <t>5384</t>
  </si>
  <si>
    <t>JP3282400005</t>
  </si>
  <si>
    <t>2681 JP EQUITY</t>
  </si>
  <si>
    <t>Geo Holdings Corp</t>
  </si>
  <si>
    <t>6296557</t>
  </si>
  <si>
    <t>5385</t>
  </si>
  <si>
    <t>JP3282700008</t>
  </si>
  <si>
    <t>2772 JP EQUITY</t>
  </si>
  <si>
    <t>GENKY STORES INC</t>
  </si>
  <si>
    <t>6613822</t>
  </si>
  <si>
    <t>5386</t>
  </si>
  <si>
    <t>JP3282800006</t>
  </si>
  <si>
    <t>9828 JP EQUITY</t>
  </si>
  <si>
    <t>Genki Sushi Co Ltd</t>
  </si>
  <si>
    <t>6366847</t>
  </si>
  <si>
    <t>5387</t>
  </si>
  <si>
    <t>JP3283400004</t>
  </si>
  <si>
    <t>6999 JP EQUITY</t>
  </si>
  <si>
    <t>Koa Corp</t>
  </si>
  <si>
    <t>6495860</t>
  </si>
  <si>
    <t>5388</t>
  </si>
  <si>
    <t>JP3283420002</t>
  </si>
  <si>
    <t>9273 JP EQUITY</t>
  </si>
  <si>
    <t>Koa Shoji Holdings C</t>
  </si>
  <si>
    <t>BDCL238</t>
  </si>
  <si>
    <t>5389</t>
  </si>
  <si>
    <t>JP3283460008</t>
  </si>
  <si>
    <t>3635 JP EQUITY</t>
  </si>
  <si>
    <t>Koei Tecmo Holdings</t>
  </si>
  <si>
    <t>B60DR09</t>
  </si>
  <si>
    <t>5390</t>
  </si>
  <si>
    <t>JP3283650004</t>
  </si>
  <si>
    <t>4922 JP EQUITY</t>
  </si>
  <si>
    <t>Kose Corp</t>
  </si>
  <si>
    <t>6194468</t>
  </si>
  <si>
    <t>5391</t>
  </si>
  <si>
    <t>JP3283750002</t>
  </si>
  <si>
    <t>7516 JP EQUITY</t>
  </si>
  <si>
    <t>Kohnan Shoji Co Ltd</t>
  </si>
  <si>
    <t>6504379</t>
  </si>
  <si>
    <t>5392</t>
  </si>
  <si>
    <t>JP3284000001</t>
  </si>
  <si>
    <t>2359 JP EQUITY</t>
  </si>
  <si>
    <t>Core Corp</t>
  </si>
  <si>
    <t>6591036</t>
  </si>
  <si>
    <t>5393</t>
  </si>
  <si>
    <t>JP3284200007</t>
  </si>
  <si>
    <t>6137 JP EQUITY</t>
  </si>
  <si>
    <t>KOIKE SANSO KOGYO CO</t>
  </si>
  <si>
    <t>6496261</t>
  </si>
  <si>
    <t>5394</t>
  </si>
  <si>
    <t>JP3284400003</t>
  </si>
  <si>
    <t>6747 JP EQUITY</t>
  </si>
  <si>
    <t>KI Holdings Co Ltd</t>
  </si>
  <si>
    <t>6496090</t>
  </si>
  <si>
    <t>5395</t>
  </si>
  <si>
    <t>JP3284600008</t>
  </si>
  <si>
    <t>7276 JP EQUITY</t>
  </si>
  <si>
    <t>Koito Manufacturing</t>
  </si>
  <si>
    <t>6496324</t>
  </si>
  <si>
    <t>5396</t>
  </si>
  <si>
    <t>JP3286100007</t>
  </si>
  <si>
    <t>4367 JP EQUITY</t>
  </si>
  <si>
    <t>Koei Chemical Co Ltd</t>
  </si>
  <si>
    <t>6071293</t>
  </si>
  <si>
    <t>5397</t>
  </si>
  <si>
    <t>JP3286300003</t>
  </si>
  <si>
    <t>9628 JP EQUITY</t>
  </si>
  <si>
    <t>San Holdings Inc</t>
  </si>
  <si>
    <t>6493972</t>
  </si>
  <si>
    <t>5398</t>
  </si>
  <si>
    <t>JP3288950003</t>
  </si>
  <si>
    <t>4748 JP EQUITY</t>
  </si>
  <si>
    <t>Kozo Keikaku Enginee</t>
  </si>
  <si>
    <t>6222983</t>
  </si>
  <si>
    <t>5399</t>
  </si>
  <si>
    <t>JP3288970001</t>
  </si>
  <si>
    <t>9025 JP EQUITY</t>
  </si>
  <si>
    <t>KONOIKE TRANSPORT CO</t>
  </si>
  <si>
    <t>B99HH03</t>
  </si>
  <si>
    <t>5400</t>
  </si>
  <si>
    <t>JP3289000006</t>
  </si>
  <si>
    <t>4026 JP EQUITY</t>
  </si>
  <si>
    <t>Konoshima Chemical C</t>
  </si>
  <si>
    <t>6496625</t>
  </si>
  <si>
    <t>5401</t>
  </si>
  <si>
    <t>JP3289800009</t>
  </si>
  <si>
    <t>5406 JP EQUITY</t>
  </si>
  <si>
    <t>Kobe Steel Ltd</t>
  </si>
  <si>
    <t>6496023</t>
  </si>
  <si>
    <t>5402</t>
  </si>
  <si>
    <t>JP3291200008</t>
  </si>
  <si>
    <t>3038 JP EQUITY</t>
  </si>
  <si>
    <t>Kobe Bussan Co Ltd</t>
  </si>
  <si>
    <t>B14RJB7</t>
  </si>
  <si>
    <t>5403</t>
  </si>
  <si>
    <t>JP3292200007</t>
  </si>
  <si>
    <t>6473 JP EQUITY</t>
  </si>
  <si>
    <t>JTEKT Corp</t>
  </si>
  <si>
    <t>6497082</t>
  </si>
  <si>
    <t>5404</t>
  </si>
  <si>
    <t>JP3293200006</t>
  </si>
  <si>
    <t>2579 JP EQUITY</t>
  </si>
  <si>
    <t>Coca-Cola Bottlers J</t>
  </si>
  <si>
    <t>6163286</t>
  </si>
  <si>
    <t>5405</t>
  </si>
  <si>
    <t>JP3293700005</t>
  </si>
  <si>
    <t>7722 JP EQUITY</t>
  </si>
  <si>
    <t>KOKUSAI CO LTD</t>
  </si>
  <si>
    <t>6321891</t>
  </si>
  <si>
    <t>5406</t>
  </si>
  <si>
    <t>JP3294460005</t>
  </si>
  <si>
    <t>1605 JP EQUITY</t>
  </si>
  <si>
    <t>Inpex Corp</t>
  </si>
  <si>
    <t>B10RB15</t>
  </si>
  <si>
    <t>5407</t>
  </si>
  <si>
    <t>1605 JT EQUITY</t>
  </si>
  <si>
    <t>INPEX CORP</t>
  </si>
  <si>
    <t>5408</t>
  </si>
  <si>
    <t>JP3294600006</t>
  </si>
  <si>
    <t>6756 JP EQUITY</t>
  </si>
  <si>
    <t>Hitachi Kokusai Elec</t>
  </si>
  <si>
    <t>6496368</t>
  </si>
  <si>
    <t>5409</t>
  </si>
  <si>
    <t>JP3297330007</t>
  </si>
  <si>
    <t>3098 JP EQUITY</t>
  </si>
  <si>
    <t>COCOKARA FINE INC</t>
  </si>
  <si>
    <t>B2Q4CF8</t>
  </si>
  <si>
    <t>5410</t>
  </si>
  <si>
    <t>JP3297340006</t>
  </si>
  <si>
    <t>6060 JP EQUITY</t>
  </si>
  <si>
    <t>Cocolonet Co Ltd</t>
  </si>
  <si>
    <t>B7ZMJX5</t>
  </si>
  <si>
    <t>5411</t>
  </si>
  <si>
    <t>JP3297350005</t>
  </si>
  <si>
    <t>9943 JP EQUITY</t>
  </si>
  <si>
    <t>COCO'S JAPAN CO LTD</t>
  </si>
  <si>
    <t>6207678</t>
  </si>
  <si>
    <t>5412</t>
  </si>
  <si>
    <t>JP3297360004</t>
  </si>
  <si>
    <t>2157 JP EQUITY</t>
  </si>
  <si>
    <t>Koshidaka Holdings C</t>
  </si>
  <si>
    <t>B1Y3VL9</t>
  </si>
  <si>
    <t>5413</t>
  </si>
  <si>
    <t>JP3297380002</t>
  </si>
  <si>
    <t>7513 JP EQUITY</t>
  </si>
  <si>
    <t>Kojima Co Ltd</t>
  </si>
  <si>
    <t>6488912</t>
  </si>
  <si>
    <t>5414</t>
  </si>
  <si>
    <t>JP3298000005</t>
  </si>
  <si>
    <t>5021 JP EQUITY</t>
  </si>
  <si>
    <t>Cosmo Energy Holding</t>
  </si>
  <si>
    <t>BYSJJ43</t>
  </si>
  <si>
    <t>5415</t>
  </si>
  <si>
    <t>JP3298400007</t>
  </si>
  <si>
    <t>3349 JP EQUITY</t>
  </si>
  <si>
    <t>Cosmos Pharmaceutica</t>
  </si>
  <si>
    <t>B036QP1</t>
  </si>
  <si>
    <t>5416</t>
  </si>
  <si>
    <t>JP3299600001</t>
  </si>
  <si>
    <t>2222 JP EQUITY</t>
  </si>
  <si>
    <t>Kotobuki Spirits Co</t>
  </si>
  <si>
    <t>6489465</t>
  </si>
  <si>
    <t>5417</t>
  </si>
  <si>
    <t>JP3300200007</t>
  </si>
  <si>
    <t>9766 JP EQUITY</t>
  </si>
  <si>
    <t>Konami Holdings Corp</t>
  </si>
  <si>
    <t>6496681</t>
  </si>
  <si>
    <t>5418</t>
  </si>
  <si>
    <t>JP3300600008</t>
  </si>
  <si>
    <t>4902 JP EQUITY</t>
  </si>
  <si>
    <t>Konica Minolta Inc</t>
  </si>
  <si>
    <t>6496700</t>
  </si>
  <si>
    <t>5419</t>
  </si>
  <si>
    <t>JP3300800004</t>
  </si>
  <si>
    <t>4956 JP EQUITY</t>
  </si>
  <si>
    <t>Konishi Co Ltd</t>
  </si>
  <si>
    <t>6485861</t>
  </si>
  <si>
    <t>5420</t>
  </si>
  <si>
    <t>JP3301100008</t>
  </si>
  <si>
    <t>4967 JP EQUITY</t>
  </si>
  <si>
    <t>Kobayashi Pharmaceut</t>
  </si>
  <si>
    <t>6149457</t>
  </si>
  <si>
    <t>5421</t>
  </si>
  <si>
    <t>JP3302000009</t>
  </si>
  <si>
    <t>7059 JP EQUITY</t>
  </si>
  <si>
    <t>Copro-Holdings Co Lt</t>
  </si>
  <si>
    <t>BJNFR70</t>
  </si>
  <si>
    <t>5422</t>
  </si>
  <si>
    <t>JP3302600006</t>
  </si>
  <si>
    <t>5915 JP EQUITY</t>
  </si>
  <si>
    <t>KOMAIHALTEC Inc</t>
  </si>
  <si>
    <t>6496669</t>
  </si>
  <si>
    <t>5423</t>
  </si>
  <si>
    <t>JP3303200004</t>
  </si>
  <si>
    <t>7949 JP EQUITY</t>
  </si>
  <si>
    <t>Komatsu Wall Industr</t>
  </si>
  <si>
    <t>6498762</t>
  </si>
  <si>
    <t>5424</t>
  </si>
  <si>
    <t>JP3303400000</t>
  </si>
  <si>
    <t>1865 JP EQUITY</t>
  </si>
  <si>
    <t>Asunaro Aoki Constru</t>
  </si>
  <si>
    <t>6496603</t>
  </si>
  <si>
    <t>5425</t>
  </si>
  <si>
    <t>JP3304200003</t>
  </si>
  <si>
    <t>6301 JP EQUITY</t>
  </si>
  <si>
    <t>Komatsu Ltd</t>
  </si>
  <si>
    <t>6496584</t>
  </si>
  <si>
    <t>5426</t>
  </si>
  <si>
    <t>JP3305530002</t>
  </si>
  <si>
    <t>1721 JP EQUITY</t>
  </si>
  <si>
    <t>COMSYS Holdings Corp</t>
  </si>
  <si>
    <t>6687247</t>
  </si>
  <si>
    <t>5427</t>
  </si>
  <si>
    <t>JP3305560009</t>
  </si>
  <si>
    <t>3844 JP EQUITY</t>
  </si>
  <si>
    <t>COMTURE CORP</t>
  </si>
  <si>
    <t>B1RMMB0</t>
  </si>
  <si>
    <t>5428</t>
  </si>
  <si>
    <t>JP3305580007</t>
  </si>
  <si>
    <t>3543 JP EQUITY</t>
  </si>
  <si>
    <t>KOMEDA Holdings Co L</t>
  </si>
  <si>
    <t>BD96HP3</t>
  </si>
  <si>
    <t>5429</t>
  </si>
  <si>
    <t>JP3305590006</t>
  </si>
  <si>
    <t>2780 JP EQUITY</t>
  </si>
  <si>
    <t>Komehyo Co Ltd</t>
  </si>
  <si>
    <t>6676375</t>
  </si>
  <si>
    <t>5430</t>
  </si>
  <si>
    <t>JP3305600003</t>
  </si>
  <si>
    <t>8218 JP EQUITY</t>
  </si>
  <si>
    <t>Komeri Co Ltd</t>
  </si>
  <si>
    <t>6496250</t>
  </si>
  <si>
    <t>5431</t>
  </si>
  <si>
    <t>JP3305960001</t>
  </si>
  <si>
    <t>3668 JP EQUITY</t>
  </si>
  <si>
    <t>COLOPL INC</t>
  </si>
  <si>
    <t>B84B5K9</t>
  </si>
  <si>
    <t>5432</t>
  </si>
  <si>
    <t>JP3305980009</t>
  </si>
  <si>
    <t>6574 JP EQUITY</t>
  </si>
  <si>
    <t>Convano Inc</t>
  </si>
  <si>
    <t>BG46FY4</t>
  </si>
  <si>
    <t>5433</t>
  </si>
  <si>
    <t>JP3305990008</t>
  </si>
  <si>
    <t>7186 JP EQUITY</t>
  </si>
  <si>
    <t>Concordia Financial</t>
  </si>
  <si>
    <t>BD97JW7</t>
  </si>
  <si>
    <t>5434</t>
  </si>
  <si>
    <t>JP3306000005</t>
  </si>
  <si>
    <t>9895 JP EQUITY</t>
  </si>
  <si>
    <t>CONSEC CORP</t>
  </si>
  <si>
    <t>6215950</t>
  </si>
  <si>
    <t>5435</t>
  </si>
  <si>
    <t>JP3306030002</t>
  </si>
  <si>
    <t>6639 JP EQUITY</t>
  </si>
  <si>
    <t>Contec Co Ltd</t>
  </si>
  <si>
    <t>B1QQ8D7</t>
  </si>
  <si>
    <t>5436</t>
  </si>
  <si>
    <t>JP3306050000</t>
  </si>
  <si>
    <t>7438 JP EQUITY</t>
  </si>
  <si>
    <t>Kondotec Inc</t>
  </si>
  <si>
    <t>6501767</t>
  </si>
  <si>
    <t>5437</t>
  </si>
  <si>
    <t>JP3306600002</t>
  </si>
  <si>
    <t>8111 JP EQUITY</t>
  </si>
  <si>
    <t>Goldwin Inc</t>
  </si>
  <si>
    <t>6376169</t>
  </si>
  <si>
    <t>5438</t>
  </si>
  <si>
    <t>JP3306800008</t>
  </si>
  <si>
    <t>8871 JP EQUITY</t>
  </si>
  <si>
    <t>GOLDCREST CO LTD</t>
  </si>
  <si>
    <t>5439</t>
  </si>
  <si>
    <t>JP3307800007</t>
  </si>
  <si>
    <t>5410 JP EQUITY</t>
  </si>
  <si>
    <t>Godo Steel Ltd</t>
  </si>
  <si>
    <t>6374345</t>
  </si>
  <si>
    <t>5440</t>
  </si>
  <si>
    <t>JP3309000002</t>
  </si>
  <si>
    <t>1893 JP EQUITY</t>
  </si>
  <si>
    <t>Penta-Ocean Construc</t>
  </si>
  <si>
    <t>6680804</t>
  </si>
  <si>
    <t>5441</t>
  </si>
  <si>
    <t>JP3309050007</t>
  </si>
  <si>
    <t>3319 JP EQUITY</t>
  </si>
  <si>
    <t>Golf Digest Online I</t>
  </si>
  <si>
    <t>6744476</t>
  </si>
  <si>
    <t>5442</t>
  </si>
  <si>
    <t>JP3310250000</t>
  </si>
  <si>
    <t>4434 JP EQUITY</t>
  </si>
  <si>
    <t>Serverworks Co Ltd</t>
  </si>
  <si>
    <t>BJFM6W7</t>
  </si>
  <si>
    <t>5443</t>
  </si>
  <si>
    <t>JP3310500008</t>
  </si>
  <si>
    <t>7581 JP EQUITY</t>
  </si>
  <si>
    <t>Saizeriya Co Ltd</t>
  </si>
  <si>
    <t>6111779</t>
  </si>
  <si>
    <t>5444</t>
  </si>
  <si>
    <t>JP3311350007</t>
  </si>
  <si>
    <t>2376 JP EQUITY</t>
  </si>
  <si>
    <t>Scinex Corp</t>
  </si>
  <si>
    <t>6698788</t>
  </si>
  <si>
    <t>5445</t>
  </si>
  <si>
    <t>JP3311400000</t>
  </si>
  <si>
    <t>4751 JP EQUITY</t>
  </si>
  <si>
    <t>CyberAgent Inc</t>
  </si>
  <si>
    <t>6220501</t>
  </si>
  <si>
    <t>5446</t>
  </si>
  <si>
    <t>JP3311530004</t>
  </si>
  <si>
    <t>7779 JP EQUITY</t>
  </si>
  <si>
    <t>CYBERDYNE Inc</t>
  </si>
  <si>
    <t>BK0S445</t>
  </si>
  <si>
    <t>5447</t>
  </si>
  <si>
    <t>JP3311540003</t>
  </si>
  <si>
    <t>3683 JP EQUITY</t>
  </si>
  <si>
    <t>Cyberlinks Co Ltd</t>
  </si>
  <si>
    <t>BJMZ0M7</t>
  </si>
  <si>
    <t>5448</t>
  </si>
  <si>
    <t>JP3311570000</t>
  </si>
  <si>
    <t>4312 JP EQUITY</t>
  </si>
  <si>
    <t>Cybernet Systems Co</t>
  </si>
  <si>
    <t>6397427</t>
  </si>
  <si>
    <t>5449</t>
  </si>
  <si>
    <t>JP3311580009</t>
  </si>
  <si>
    <t>7069 JP EQUITY</t>
  </si>
  <si>
    <t>CyberBuzz Inc</t>
  </si>
  <si>
    <t>BJDS434</t>
  </si>
  <si>
    <t>5450</t>
  </si>
  <si>
    <t>JP3312000007</t>
  </si>
  <si>
    <t>3123 JP EQUITY</t>
  </si>
  <si>
    <t>Saibo Co Ltd</t>
  </si>
  <si>
    <t>6767707</t>
  </si>
  <si>
    <t>5451</t>
  </si>
  <si>
    <t>JP3312170008</t>
  </si>
  <si>
    <t>3996 JP EQUITY</t>
  </si>
  <si>
    <t>Signpost Corp</t>
  </si>
  <si>
    <t>BD5G188</t>
  </si>
  <si>
    <t>5452</t>
  </si>
  <si>
    <t>JP3312600004</t>
  </si>
  <si>
    <t>3408 JP EQUITY</t>
  </si>
  <si>
    <t>Sakai Ovex Co Ltd</t>
  </si>
  <si>
    <t>6769606</t>
  </si>
  <si>
    <t>5453</t>
  </si>
  <si>
    <t>JP3312800000</t>
  </si>
  <si>
    <t>4078 JP EQUITY</t>
  </si>
  <si>
    <t>Sakai Chemical Indus</t>
  </si>
  <si>
    <t>6769402</t>
  </si>
  <si>
    <t>5454</t>
  </si>
  <si>
    <t>JP3313200002</t>
  </si>
  <si>
    <t>6358 JP EQUITY</t>
  </si>
  <si>
    <t>Sakai Heavy Industri</t>
  </si>
  <si>
    <t>6769480</t>
  </si>
  <si>
    <t>5455</t>
  </si>
  <si>
    <t>JP3314200001</t>
  </si>
  <si>
    <t>9039 JP EQUITY</t>
  </si>
  <si>
    <t>Sakai Moving Service</t>
  </si>
  <si>
    <t>6768432</t>
  </si>
  <si>
    <t>5456</t>
  </si>
  <si>
    <t>JP3314800008</t>
  </si>
  <si>
    <t>4633 JP EQUITY</t>
  </si>
  <si>
    <t>Sakata INX Corp</t>
  </si>
  <si>
    <t>6769833</t>
  </si>
  <si>
    <t>5457</t>
  </si>
  <si>
    <t>JP3315000004</t>
  </si>
  <si>
    <t>1377 JP EQUITY</t>
  </si>
  <si>
    <t>Sakata Seed Corp</t>
  </si>
  <si>
    <t>6769811</t>
  </si>
  <si>
    <t>5458</t>
  </si>
  <si>
    <t>JP3316000003</t>
  </si>
  <si>
    <t>5194 JP EQUITY</t>
  </si>
  <si>
    <t>Sagami Rubber Indust</t>
  </si>
  <si>
    <t>6767268</t>
  </si>
  <si>
    <t>5459</t>
  </si>
  <si>
    <t>JP3317300006</t>
  </si>
  <si>
    <t>3778 JP EQUITY</t>
  </si>
  <si>
    <t>Sakura Internet Inc</t>
  </si>
  <si>
    <t>B0JZCW1</t>
  </si>
  <si>
    <t>5460</t>
  </si>
  <si>
    <t>JP3319600007</t>
  </si>
  <si>
    <t>1826 JP EQUITY</t>
  </si>
  <si>
    <t>Sata Construction Co</t>
  </si>
  <si>
    <t>6777502</t>
  </si>
  <si>
    <t>5461</t>
  </si>
  <si>
    <t>JP3320800000</t>
  </si>
  <si>
    <t>2501 JP EQUITY</t>
  </si>
  <si>
    <t>Sapporo Holdings Ltd</t>
  </si>
  <si>
    <t>6776907</t>
  </si>
  <si>
    <t>5462</t>
  </si>
  <si>
    <t>JP3321400008</t>
  </si>
  <si>
    <t>6287 JP EQUITY</t>
  </si>
  <si>
    <t>Sato Holdings Corp</t>
  </si>
  <si>
    <t>6777579</t>
  </si>
  <si>
    <t>5463</t>
  </si>
  <si>
    <t>JP3322600002</t>
  </si>
  <si>
    <t>4651 JP EQUITY</t>
  </si>
  <si>
    <t>Sanix Inc</t>
  </si>
  <si>
    <t>6853015</t>
  </si>
  <si>
    <t>5464</t>
  </si>
  <si>
    <t>JP3322930003</t>
  </si>
  <si>
    <t>3436 JP EQUITY</t>
  </si>
  <si>
    <t>SUMCO Corp</t>
  </si>
  <si>
    <t>B0M0C89</t>
  </si>
  <si>
    <t>5465</t>
  </si>
  <si>
    <t>JP3322970009</t>
  </si>
  <si>
    <t>3244 JP EQUITY</t>
  </si>
  <si>
    <t>SAMTY Co Ltd</t>
  </si>
  <si>
    <t>B1Z83H3</t>
  </si>
  <si>
    <t>5466</t>
  </si>
  <si>
    <t>JP3322970090</t>
  </si>
  <si>
    <t>32449 JP EQUITY</t>
  </si>
  <si>
    <t>BGRY4C6</t>
  </si>
  <si>
    <t>5467</t>
  </si>
  <si>
    <t>JP3323050009</t>
  </si>
  <si>
    <t>4555 JP EQUITY</t>
  </si>
  <si>
    <t>Sawai Pharmaceutical</t>
  </si>
  <si>
    <t>6784955</t>
  </si>
  <si>
    <t>5468</t>
  </si>
  <si>
    <t>JP3323200000</t>
  </si>
  <si>
    <t>6901 JP EQUITY</t>
  </si>
  <si>
    <t>Sawafuji Electric Co</t>
  </si>
  <si>
    <t>6778408</t>
  </si>
  <si>
    <t>5469</t>
  </si>
  <si>
    <t>JP3324500002</t>
  </si>
  <si>
    <t>2659 JP EQUITY</t>
  </si>
  <si>
    <t>SAN-A LTD</t>
  </si>
  <si>
    <t>5470</t>
  </si>
  <si>
    <t>JP3324600000</t>
  </si>
  <si>
    <t>4234 JP EQUITY</t>
  </si>
  <si>
    <t>Sun A Kaken Co Ltd</t>
  </si>
  <si>
    <t>6241450</t>
  </si>
  <si>
    <t>5471</t>
  </si>
  <si>
    <t>JP3324700008</t>
  </si>
  <si>
    <t>3228 JP EQUITY</t>
  </si>
  <si>
    <t>Sanei Architecture P</t>
  </si>
  <si>
    <t>B1BNYP7</t>
  </si>
  <si>
    <t>5472</t>
  </si>
  <si>
    <t>JP3324800006</t>
  </si>
  <si>
    <t>8119 JP EQUITY</t>
  </si>
  <si>
    <t>Sanyei Corp</t>
  </si>
  <si>
    <t>6776491</t>
  </si>
  <si>
    <t>5473</t>
  </si>
  <si>
    <t>JP3325100000</t>
  </si>
  <si>
    <t>5757 JP EQUITY</t>
  </si>
  <si>
    <t>CK-San-Etsu Co Ltd</t>
  </si>
  <si>
    <t>6773209</t>
  </si>
  <si>
    <t>5474</t>
  </si>
  <si>
    <t>JP3325700007</t>
  </si>
  <si>
    <t>6044 JP EQUITY</t>
  </si>
  <si>
    <t>Sanki Service Corp</t>
  </si>
  <si>
    <t>BWTVB60</t>
  </si>
  <si>
    <t>5475</t>
  </si>
  <si>
    <t>JP3326000001</t>
  </si>
  <si>
    <t>9065 JP EQUITY</t>
  </si>
  <si>
    <t>Sankyu Inc</t>
  </si>
  <si>
    <t>6775380</t>
  </si>
  <si>
    <t>5476</t>
  </si>
  <si>
    <t>JP3326410002</t>
  </si>
  <si>
    <t>6417 JP EQUITY</t>
  </si>
  <si>
    <t>Sankyo Co Ltd</t>
  </si>
  <si>
    <t>6775432</t>
  </si>
  <si>
    <t>5477</t>
  </si>
  <si>
    <t>JP3326800004</t>
  </si>
  <si>
    <t>5932 JP EQUITY</t>
  </si>
  <si>
    <t>SANKYO TATEYAMA INC</t>
  </si>
  <si>
    <t>B8W6W72</t>
  </si>
  <si>
    <t>5478</t>
  </si>
  <si>
    <t>JP3328200005</t>
  </si>
  <si>
    <t>9639 JP EQUITY</t>
  </si>
  <si>
    <t>Sankyo Frontier Co L</t>
  </si>
  <si>
    <t>6860394</t>
  </si>
  <si>
    <t>5479</t>
  </si>
  <si>
    <t>JP3329600005</t>
  </si>
  <si>
    <t>6707 JP EQUITY</t>
  </si>
  <si>
    <t>Sanken Electric Co L</t>
  </si>
  <si>
    <t>6774785</t>
  </si>
  <si>
    <t>5480</t>
  </si>
  <si>
    <t>JP3330500004</t>
  </si>
  <si>
    <t>3435 JP EQUITY</t>
  </si>
  <si>
    <t>Sanko Techno Co Ltd</t>
  </si>
  <si>
    <t>B0994F0</t>
  </si>
  <si>
    <t>5481</t>
  </si>
  <si>
    <t>JP3330600002</t>
  </si>
  <si>
    <t>5985 JP EQUITY</t>
  </si>
  <si>
    <t>Suncall Corp</t>
  </si>
  <si>
    <t>6775034</t>
  </si>
  <si>
    <t>5482</t>
  </si>
  <si>
    <t>JP3330800008</t>
  </si>
  <si>
    <t>1972 JP EQUITY</t>
  </si>
  <si>
    <t>Sanko Metal Industri</t>
  </si>
  <si>
    <t>6774945</t>
  </si>
  <si>
    <t>5483</t>
  </si>
  <si>
    <t>JP3331600001</t>
  </si>
  <si>
    <t>6379 JP EQUITY</t>
  </si>
  <si>
    <t>Raiznext Corp</t>
  </si>
  <si>
    <t>6774989</t>
  </si>
  <si>
    <t>5484</t>
  </si>
  <si>
    <t>JP3332510001</t>
  </si>
  <si>
    <t>3232 JP EQUITY</t>
  </si>
  <si>
    <t>Mie Kotsu Group Hold</t>
  </si>
  <si>
    <t>B1DRQC8</t>
  </si>
  <si>
    <t>5485</t>
  </si>
  <si>
    <t>JP3332540008</t>
  </si>
  <si>
    <t>4443 JP EQUITY</t>
  </si>
  <si>
    <t>Sansan Inc</t>
  </si>
  <si>
    <t>BJYJG18</t>
  </si>
  <si>
    <t>5486</t>
  </si>
  <si>
    <t>JP3333200008</t>
  </si>
  <si>
    <t>8150 JP EQUITY</t>
  </si>
  <si>
    <t>SANSHIN ELECTRONICS</t>
  </si>
  <si>
    <t>6776361</t>
  </si>
  <si>
    <t>5487</t>
  </si>
  <si>
    <t>JP3334800004</t>
  </si>
  <si>
    <t>6357 JP EQUITY</t>
  </si>
  <si>
    <t>Sansei Technologies</t>
  </si>
  <si>
    <t>6776383</t>
  </si>
  <si>
    <t>5488</t>
  </si>
  <si>
    <t>JP3335000000</t>
  </si>
  <si>
    <t>3277 JP EQUITY</t>
  </si>
  <si>
    <t>SANSEI LANDIC CO LTD</t>
  </si>
  <si>
    <t>B6QLMM4</t>
  </si>
  <si>
    <t>5489</t>
  </si>
  <si>
    <t>JP3335300004</t>
  </si>
  <si>
    <t>6518 JP EQUITY</t>
  </si>
  <si>
    <t>Sanso Electric Co Lt</t>
  </si>
  <si>
    <t>6768476</t>
  </si>
  <si>
    <t>5490</t>
  </si>
  <si>
    <t>JP3335410001</t>
  </si>
  <si>
    <t>6777 JP EQUITY</t>
  </si>
  <si>
    <t>Santec Corp</t>
  </si>
  <si>
    <t>6369835</t>
  </si>
  <si>
    <t>5491</t>
  </si>
  <si>
    <t>JP3336000009</t>
  </si>
  <si>
    <t>4536 JP EQUITY</t>
  </si>
  <si>
    <t>Santen Pharmaceutica</t>
  </si>
  <si>
    <t>6776606</t>
  </si>
  <si>
    <t>5492</t>
  </si>
  <si>
    <t>JP3336200005</t>
  </si>
  <si>
    <t>9899 JP EQUITY</t>
  </si>
  <si>
    <t>Jolly - Pasta Co Ltd</t>
  </si>
  <si>
    <t>6860350</t>
  </si>
  <si>
    <t>5493</t>
  </si>
  <si>
    <t>JP3336400001</t>
  </si>
  <si>
    <t>6444 JP EQUITY</t>
  </si>
  <si>
    <t>Sanden Holdings Corp</t>
  </si>
  <si>
    <t>6775186</t>
  </si>
  <si>
    <t>5494</t>
  </si>
  <si>
    <t>JP3336450006</t>
  </si>
  <si>
    <t>6736 JP EQUITY</t>
  </si>
  <si>
    <t>Sun Corp</t>
  </si>
  <si>
    <t>6507118</t>
  </si>
  <si>
    <t>5495</t>
  </si>
  <si>
    <t>JP3336560002</t>
  </si>
  <si>
    <t>2587 JP EQUITY</t>
  </si>
  <si>
    <t>Suntory Beverage &amp; F</t>
  </si>
  <si>
    <t>BBD7Q84</t>
  </si>
  <si>
    <t>5496</t>
  </si>
  <si>
    <t>JP3336600006</t>
  </si>
  <si>
    <t>9989 JP EQUITY</t>
  </si>
  <si>
    <t>Sundrug Co Ltd</t>
  </si>
  <si>
    <t>6817895</t>
  </si>
  <si>
    <t>5497</t>
  </si>
  <si>
    <t>JP3336750009</t>
  </si>
  <si>
    <t>4592 JP EQUITY</t>
  </si>
  <si>
    <t>SanBio Co Ltd</t>
  </si>
  <si>
    <t>BWDNFN7</t>
  </si>
  <si>
    <t>5498</t>
  </si>
  <si>
    <t>JP3336950005</t>
  </si>
  <si>
    <t>8934 JP EQUITY</t>
  </si>
  <si>
    <t>SUN FRONTIER FUDOUSA</t>
  </si>
  <si>
    <t>B03BJB3</t>
  </si>
  <si>
    <t>5499</t>
  </si>
  <si>
    <t>JP3337550002</t>
  </si>
  <si>
    <t>1420 JP EQUITY</t>
  </si>
  <si>
    <t>Sanyo Homes Corp</t>
  </si>
  <si>
    <t>B83DMN8</t>
  </si>
  <si>
    <t>5500</t>
  </si>
  <si>
    <t>JP3337600005</t>
  </si>
  <si>
    <t>4471 JP EQUITY</t>
  </si>
  <si>
    <t>Sanyo Chemical Indus</t>
  </si>
  <si>
    <t>6776800</t>
  </si>
  <si>
    <t>5501</t>
  </si>
  <si>
    <t>JP3340800006</t>
  </si>
  <si>
    <t>6516 JP EQUITY</t>
  </si>
  <si>
    <t>Sanyo Denki Co Ltd</t>
  </si>
  <si>
    <t>6776974</t>
  </si>
  <si>
    <t>5502</t>
  </si>
  <si>
    <t>JP3342000001</t>
  </si>
  <si>
    <t>5481 JP EQUITY</t>
  </si>
  <si>
    <t>Sanyo Special Steel</t>
  </si>
  <si>
    <t>6777063</t>
  </si>
  <si>
    <t>5503</t>
  </si>
  <si>
    <t>JP3342500000</t>
  </si>
  <si>
    <t>3176 JP EQUITY</t>
  </si>
  <si>
    <t>Sanyo Trading Co Ltd</t>
  </si>
  <si>
    <t>B7THKT9</t>
  </si>
  <si>
    <t>5504</t>
  </si>
  <si>
    <t>JP3343200006</t>
  </si>
  <si>
    <t>8136 JP EQUITY</t>
  </si>
  <si>
    <t>SANRIO CO LTD</t>
  </si>
  <si>
    <t>6776349</t>
  </si>
  <si>
    <t>5505</t>
  </si>
  <si>
    <t>JP3344400001</t>
  </si>
  <si>
    <t>5929 JP EQUITY</t>
  </si>
  <si>
    <t>Sanwa Holdings Corp</t>
  </si>
  <si>
    <t>6776781</t>
  </si>
  <si>
    <t>5506</t>
  </si>
  <si>
    <t>JP3345400000</t>
  </si>
  <si>
    <t>8137 JP EQUITY</t>
  </si>
  <si>
    <t>Sun-Wa Technos Corp</t>
  </si>
  <si>
    <t>6985156</t>
  </si>
  <si>
    <t>5507</t>
  </si>
  <si>
    <t>JP3345770006</t>
  </si>
  <si>
    <t>3770 JP EQUITY</t>
  </si>
  <si>
    <t>ZAPPALLAS INC</t>
  </si>
  <si>
    <t>B07Q088</t>
  </si>
  <si>
    <t>5508</t>
  </si>
  <si>
    <t>JP3345900009</t>
  </si>
  <si>
    <t>3950 JP EQUITY</t>
  </si>
  <si>
    <t>Pack Corp/The</t>
  </si>
  <si>
    <t>6887821</t>
  </si>
  <si>
    <t>5509</t>
  </si>
  <si>
    <t>JP3346050002</t>
  </si>
  <si>
    <t>3698 JP EQUITY</t>
  </si>
  <si>
    <t>CRI Middleware Co Lt</t>
  </si>
  <si>
    <t>BRXVS82</t>
  </si>
  <si>
    <t>5510</t>
  </si>
  <si>
    <t>JP3346080009</t>
  </si>
  <si>
    <t>3458 JP EQUITY</t>
  </si>
  <si>
    <t>CRE INC/JAPAN</t>
  </si>
  <si>
    <t>BWTV870</t>
  </si>
  <si>
    <t>5511</t>
  </si>
  <si>
    <t>JP3346110004</t>
  </si>
  <si>
    <t>7041 JP EQUITY</t>
  </si>
  <si>
    <t>CRG Holdings Co Ltd</t>
  </si>
  <si>
    <t>BGQVR96</t>
  </si>
  <si>
    <t>5512</t>
  </si>
  <si>
    <t>JP3346190006</t>
  </si>
  <si>
    <t>3540 JP EQUITY</t>
  </si>
  <si>
    <t>Ci Medical Co Ltd</t>
  </si>
  <si>
    <t>BDGV6P4</t>
  </si>
  <si>
    <t>5513</t>
  </si>
  <si>
    <t>JP3346200003</t>
  </si>
  <si>
    <t>9692 JP EQUITY</t>
  </si>
  <si>
    <t>Computer Engineering</t>
  </si>
  <si>
    <t>6215314</t>
  </si>
  <si>
    <t>5514</t>
  </si>
  <si>
    <t>JP3346700002</t>
  </si>
  <si>
    <t>7613 JP EQUITY</t>
  </si>
  <si>
    <t>Siix Corp</t>
  </si>
  <si>
    <t>6174556</t>
  </si>
  <si>
    <t>5515</t>
  </si>
  <si>
    <t>JP3346800000</t>
  </si>
  <si>
    <t>6407 JP EQUITY</t>
  </si>
  <si>
    <t>CKD Corp</t>
  </si>
  <si>
    <t>6160050</t>
  </si>
  <si>
    <t>5516</t>
  </si>
  <si>
    <t>JP3346970001</t>
  </si>
  <si>
    <t>4345 JP EQUITY</t>
  </si>
  <si>
    <t>CTS Co Ltd</t>
  </si>
  <si>
    <t>6447311</t>
  </si>
  <si>
    <t>5517</t>
  </si>
  <si>
    <t>JP3346990009</t>
  </si>
  <si>
    <t>6669 JP EQUITY</t>
  </si>
  <si>
    <t>CCS Inc/Japan</t>
  </si>
  <si>
    <t>B0120Q0</t>
  </si>
  <si>
    <t>5518</t>
  </si>
  <si>
    <t>JP3347000006</t>
  </si>
  <si>
    <t>7743 JP EQUITY</t>
  </si>
  <si>
    <t>Seed Co Ltd/Tokyo</t>
  </si>
  <si>
    <t>6792130</t>
  </si>
  <si>
    <t>5519</t>
  </si>
  <si>
    <t>JP3347010005</t>
  </si>
  <si>
    <t>1739 JP EQUITY</t>
  </si>
  <si>
    <t>Seedheiwa Co Ltd</t>
  </si>
  <si>
    <t>6201250</t>
  </si>
  <si>
    <t>5520</t>
  </si>
  <si>
    <t>JP3347170007</t>
  </si>
  <si>
    <t>2185 JP EQUITY</t>
  </si>
  <si>
    <t>CMC Corp</t>
  </si>
  <si>
    <t>B3F9TK5</t>
  </si>
  <si>
    <t>5521</t>
  </si>
  <si>
    <t>JP3347190005</t>
  </si>
  <si>
    <t>3989 JP EQUITY</t>
  </si>
  <si>
    <t>Sharingtechnology In</t>
  </si>
  <si>
    <t>BF0HNB7</t>
  </si>
  <si>
    <t>5522</t>
  </si>
  <si>
    <t>JP3347200002</t>
  </si>
  <si>
    <t>4507 JP EQUITY</t>
  </si>
  <si>
    <t>Shionogi &amp; Co Ltd</t>
  </si>
  <si>
    <t>6804682</t>
  </si>
  <si>
    <t>5523</t>
  </si>
  <si>
    <t>JP3348400007</t>
  </si>
  <si>
    <t>3109 JP EQUITY</t>
  </si>
  <si>
    <t>Shikibo Ltd</t>
  </si>
  <si>
    <t>6804325</t>
  </si>
  <si>
    <t>5524</t>
  </si>
  <si>
    <t>JP3348950001</t>
  </si>
  <si>
    <t>6088 JP EQUITY</t>
  </si>
  <si>
    <t>SIGMAXYZ Inc</t>
  </si>
  <si>
    <t>BH0VS07</t>
  </si>
  <si>
    <t>5525</t>
  </si>
  <si>
    <t>JP3349600001</t>
  </si>
  <si>
    <t>4099 JP EQUITY</t>
  </si>
  <si>
    <t>Shikoku Chemicals Co</t>
  </si>
  <si>
    <t>6804303</t>
  </si>
  <si>
    <t>5526</t>
  </si>
  <si>
    <t>JP3350800003</t>
  </si>
  <si>
    <t>9507 JP EQUITY</t>
  </si>
  <si>
    <t>Shikoku Electric Pow</t>
  </si>
  <si>
    <t>6804347</t>
  </si>
  <si>
    <t>5527</t>
  </si>
  <si>
    <t>JP3350960005</t>
  </si>
  <si>
    <t>4396 JP EQUITY</t>
  </si>
  <si>
    <t>System Support Inc</t>
  </si>
  <si>
    <t>BDCLLP3</t>
  </si>
  <si>
    <t>5528</t>
  </si>
  <si>
    <t>JP3351050004</t>
  </si>
  <si>
    <t>2317 JP EQUITY</t>
  </si>
  <si>
    <t>Systena Corp</t>
  </si>
  <si>
    <t>6537881</t>
  </si>
  <si>
    <t>5529</t>
  </si>
  <si>
    <t>JP3351070002</t>
  </si>
  <si>
    <t>3771 JP EQUITY</t>
  </si>
  <si>
    <t>System Research Co L</t>
  </si>
  <si>
    <t>B08G991</t>
  </si>
  <si>
    <t>5530</t>
  </si>
  <si>
    <t>JP3351100007</t>
  </si>
  <si>
    <t>6869 JP EQUITY</t>
  </si>
  <si>
    <t>Sysmex Corp</t>
  </si>
  <si>
    <t>6883807</t>
  </si>
  <si>
    <t>5531</t>
  </si>
  <si>
    <t>JP3351200005</t>
  </si>
  <si>
    <t>8355 JP EQUITY</t>
  </si>
  <si>
    <t>Shizuoka Bank Ltd/Th</t>
  </si>
  <si>
    <t>6805328</t>
  </si>
  <si>
    <t>5532</t>
  </si>
  <si>
    <t>JP3351600006</t>
  </si>
  <si>
    <t>4911 JP EQUITY</t>
  </si>
  <si>
    <t>Shiseido Co Ltd</t>
  </si>
  <si>
    <t>6805265</t>
  </si>
  <si>
    <t>5533</t>
  </si>
  <si>
    <t>JP3352000008</t>
  </si>
  <si>
    <t>8341 JP EQUITY</t>
  </si>
  <si>
    <t>77 BANK LTD/THE</t>
  </si>
  <si>
    <t>6804165</t>
  </si>
  <si>
    <t>5534</t>
  </si>
  <si>
    <t>JP3352400000</t>
  </si>
  <si>
    <t>7762 JP EQUITY</t>
  </si>
  <si>
    <t>Citizen Watch Co Ltd</t>
  </si>
  <si>
    <t>6197304</t>
  </si>
  <si>
    <t>5535</t>
  </si>
  <si>
    <t>JP3352800001</t>
  </si>
  <si>
    <t>6994 JP EQUITY</t>
  </si>
  <si>
    <t>SHIZUKI ELECTRIC CO</t>
  </si>
  <si>
    <t>6805306</t>
  </si>
  <si>
    <t>5536</t>
  </si>
  <si>
    <t>JP3353200003</t>
  </si>
  <si>
    <t>5351 JP EQUITY</t>
  </si>
  <si>
    <t>Shinagawa Refractori</t>
  </si>
  <si>
    <t>6804466</t>
  </si>
  <si>
    <t>5537</t>
  </si>
  <si>
    <t>JP3354100004</t>
  </si>
  <si>
    <t>8909 JP EQUITY</t>
  </si>
  <si>
    <t>Shinoken Group Co Lt</t>
  </si>
  <si>
    <t>6566829</t>
  </si>
  <si>
    <t>5538</t>
  </si>
  <si>
    <t>JP3354800009</t>
  </si>
  <si>
    <t>6957 JP EQUITY</t>
  </si>
  <si>
    <t>Shibaura Electronics</t>
  </si>
  <si>
    <t>6803979</t>
  </si>
  <si>
    <t>5539</t>
  </si>
  <si>
    <t>JP3355000005</t>
  </si>
  <si>
    <t>6590 JP EQUITY</t>
  </si>
  <si>
    <t>Shibaura Mechatronic</t>
  </si>
  <si>
    <t>6804187</t>
  </si>
  <si>
    <t>5540</t>
  </si>
  <si>
    <t>JP3355400007</t>
  </si>
  <si>
    <t>3697 JP EQUITY</t>
  </si>
  <si>
    <t>SHIFT Inc</t>
  </si>
  <si>
    <t>BRJQJX3</t>
  </si>
  <si>
    <t>5541</t>
  </si>
  <si>
    <t>JP3355600002</t>
  </si>
  <si>
    <t>9304 JP EQUITY</t>
  </si>
  <si>
    <t>Shibusawa Warehouse</t>
  </si>
  <si>
    <t>6804284</t>
  </si>
  <si>
    <t>5542</t>
  </si>
  <si>
    <t>JP3356000004</t>
  </si>
  <si>
    <t>6340 JP EQUITY</t>
  </si>
  <si>
    <t>Shibuya Corp</t>
  </si>
  <si>
    <t>6804239</t>
  </si>
  <si>
    <t>5543</t>
  </si>
  <si>
    <t>JP3356500003</t>
  </si>
  <si>
    <t>6222 JP EQUITY</t>
  </si>
  <si>
    <t>Shima Seiki Manufact</t>
  </si>
  <si>
    <t>6806008</t>
  </si>
  <si>
    <t>5544</t>
  </si>
  <si>
    <t>JP3357200009</t>
  </si>
  <si>
    <t>7701 JP EQUITY</t>
  </si>
  <si>
    <t>Shimadzu Corp</t>
  </si>
  <si>
    <t>6804369</t>
  </si>
  <si>
    <t>5545</t>
  </si>
  <si>
    <t>JP3358000002</t>
  </si>
  <si>
    <t>7309 JP EQUITY</t>
  </si>
  <si>
    <t>Shimano Inc</t>
  </si>
  <si>
    <t>6804820</t>
  </si>
  <si>
    <t>5546</t>
  </si>
  <si>
    <t>JP3358200008</t>
  </si>
  <si>
    <t>8227 JP EQUITY</t>
  </si>
  <si>
    <t>Shimamura Co Ltd</t>
  </si>
  <si>
    <t>6804035</t>
  </si>
  <si>
    <t>5547</t>
  </si>
  <si>
    <t>JP3358800005</t>
  </si>
  <si>
    <t>1803 JP EQUITY</t>
  </si>
  <si>
    <t>Shimizu Corp</t>
  </si>
  <si>
    <t>6804400</t>
  </si>
  <si>
    <t>5548</t>
  </si>
  <si>
    <t>JP3359000001</t>
  </si>
  <si>
    <t>2309 JP EQUITY</t>
  </si>
  <si>
    <t>CMIC Holdings Co Ltd</t>
  </si>
  <si>
    <t>6529554</t>
  </si>
  <si>
    <t>5549</t>
  </si>
  <si>
    <t>JP3359600008</t>
  </si>
  <si>
    <t>6753 JP EQUITY</t>
  </si>
  <si>
    <t>Sharp Corp/Japan</t>
  </si>
  <si>
    <t>6800602</t>
  </si>
  <si>
    <t>5550</t>
  </si>
  <si>
    <t>JP3359750001</t>
  </si>
  <si>
    <t>3976 JP EQUITY</t>
  </si>
  <si>
    <t>Shanon Inc</t>
  </si>
  <si>
    <t>BYQ4HW4</t>
  </si>
  <si>
    <t>5551</t>
  </si>
  <si>
    <t>JP3359940008</t>
  </si>
  <si>
    <t>3179 JP EQUITY</t>
  </si>
  <si>
    <t>Syuppin Co Ltd</t>
  </si>
  <si>
    <t>B92RW72</t>
  </si>
  <si>
    <t>5552</t>
  </si>
  <si>
    <t>JP3360120004</t>
  </si>
  <si>
    <t>3909 JP EQUITY</t>
  </si>
  <si>
    <t>Showcase TV Inc</t>
  </si>
  <si>
    <t>BVGF3K6</t>
  </si>
  <si>
    <t>5553</t>
  </si>
  <si>
    <t>JP3360300002</t>
  </si>
  <si>
    <t>7274 JP EQUITY</t>
  </si>
  <si>
    <t>Showa Corp</t>
  </si>
  <si>
    <t>6805629</t>
  </si>
  <si>
    <t>5554</t>
  </si>
  <si>
    <t>JP3360800001</t>
  </si>
  <si>
    <t>3003 JP EQUITY</t>
  </si>
  <si>
    <t>Hulic Co Ltd</t>
  </si>
  <si>
    <t>6805317</t>
  </si>
  <si>
    <t>5555</t>
  </si>
  <si>
    <t>JP3360900009</t>
  </si>
  <si>
    <t>7839 JP EQUITY</t>
  </si>
  <si>
    <t>Shoei Co Ltd</t>
  </si>
  <si>
    <t>B01C253</t>
  </si>
  <si>
    <t>5556</t>
  </si>
  <si>
    <t>JP3361200003</t>
  </si>
  <si>
    <t>8079 JP EQUITY</t>
  </si>
  <si>
    <t>Shoei Foods Corp</t>
  </si>
  <si>
    <t>6805340</t>
  </si>
  <si>
    <t>5557</t>
  </si>
  <si>
    <t>JP3362700001</t>
  </si>
  <si>
    <t>9104 JP EQUITY</t>
  </si>
  <si>
    <t>Mitsui OSK Lines Ltd</t>
  </si>
  <si>
    <t>6597584</t>
  </si>
  <si>
    <t>5558</t>
  </si>
  <si>
    <t>JP3363600002</t>
  </si>
  <si>
    <t>7979 JP EQUITY</t>
  </si>
  <si>
    <t>Shofu Inc</t>
  </si>
  <si>
    <t>6805339</t>
  </si>
  <si>
    <t>5559</t>
  </si>
  <si>
    <t>JP3366800005</t>
  </si>
  <si>
    <t>5002 JP EQUITY</t>
  </si>
  <si>
    <t>Showa Shell Sekiyu K</t>
  </si>
  <si>
    <t>6805544</t>
  </si>
  <si>
    <t>5560</t>
  </si>
  <si>
    <t>JP3366950008</t>
  </si>
  <si>
    <t>6384 JP EQUITY</t>
  </si>
  <si>
    <t>Showa Shinku Co Ltd</t>
  </si>
  <si>
    <t>6312464</t>
  </si>
  <si>
    <t>5561</t>
  </si>
  <si>
    <t>JP3368000000</t>
  </si>
  <si>
    <t>4004 JP EQUITY</t>
  </si>
  <si>
    <t>Showa Denko KK</t>
  </si>
  <si>
    <t>6805469</t>
  </si>
  <si>
    <t>5562</t>
  </si>
  <si>
    <t>JP3368400002</t>
  </si>
  <si>
    <t>5805 JP EQUITY</t>
  </si>
  <si>
    <t>SWCC Showa Holdings</t>
  </si>
  <si>
    <t>6805481</t>
  </si>
  <si>
    <t>5563</t>
  </si>
  <si>
    <t>JP3369500008</t>
  </si>
  <si>
    <t>6658 JP EQUITY</t>
  </si>
  <si>
    <t>SHIRAI ELECTRONICS I</t>
  </si>
  <si>
    <t>B0YPXT0</t>
  </si>
  <si>
    <t>5564</t>
  </si>
  <si>
    <t>JP3369580000</t>
  </si>
  <si>
    <t>3961 JP EQUITY</t>
  </si>
  <si>
    <t>SILVER EGG TECHNOLOG</t>
  </si>
  <si>
    <t>BD41Y85</t>
  </si>
  <si>
    <t>5565</t>
  </si>
  <si>
    <t>JP3369800002</t>
  </si>
  <si>
    <t>9262 JP EQUITY</t>
  </si>
  <si>
    <t>Silver Life Co Ltd</t>
  </si>
  <si>
    <t>BYWG434</t>
  </si>
  <si>
    <t>5566</t>
  </si>
  <si>
    <t>Shin-Etsu Chemical C</t>
  </si>
  <si>
    <t>5567</t>
  </si>
  <si>
    <t>JP3371600002</t>
  </si>
  <si>
    <t>7970 JP EQUITY</t>
  </si>
  <si>
    <t>Shin-Etsu Polymer Co</t>
  </si>
  <si>
    <t>6805704</t>
  </si>
  <si>
    <t>5568</t>
  </si>
  <si>
    <t>JP3371700000</t>
  </si>
  <si>
    <t>6274 JP EQUITY</t>
  </si>
  <si>
    <t>Yamaha Motor Robotic</t>
  </si>
  <si>
    <t>6804745</t>
  </si>
  <si>
    <t>5569</t>
  </si>
  <si>
    <t>JP3372800007</t>
  </si>
  <si>
    <t>6458 JP EQUITY</t>
  </si>
  <si>
    <t>Sinko Industries Ltd</t>
  </si>
  <si>
    <t>6805179</t>
  </si>
  <si>
    <t>5570</t>
  </si>
  <si>
    <t>JP3374000002</t>
  </si>
  <si>
    <t>8075 JP EQUITY</t>
  </si>
  <si>
    <t>Shinsho Corp</t>
  </si>
  <si>
    <t>6804983</t>
  </si>
  <si>
    <t>5571</t>
  </si>
  <si>
    <t>JP3375400003</t>
  </si>
  <si>
    <t>6507 JP EQUITY</t>
  </si>
  <si>
    <t>Sinfonia Technology</t>
  </si>
  <si>
    <t>6804604</t>
  </si>
  <si>
    <t>5572</t>
  </si>
  <si>
    <t>JP3375800004</t>
  </si>
  <si>
    <t>6967 JP EQUITY</t>
  </si>
  <si>
    <t>Shinko Electric Indu</t>
  </si>
  <si>
    <t>6804927</t>
  </si>
  <si>
    <t>5573</t>
  </si>
  <si>
    <t>JP3376000000</t>
  </si>
  <si>
    <t>6299 JP EQUITY</t>
  </si>
  <si>
    <t>Kobelco Eco-Solution</t>
  </si>
  <si>
    <t>6808189</t>
  </si>
  <si>
    <t>5574</t>
  </si>
  <si>
    <t>JP3376400002</t>
  </si>
  <si>
    <t>6824 JP EQUITY</t>
  </si>
  <si>
    <t>New Cosmos Electric</t>
  </si>
  <si>
    <t>6631976</t>
  </si>
  <si>
    <t>5575</t>
  </si>
  <si>
    <t>JP3377800002</t>
  </si>
  <si>
    <t>6844 JP EQUITY</t>
  </si>
  <si>
    <t>Shindengen Electric</t>
  </si>
  <si>
    <t>6804541</t>
  </si>
  <si>
    <t>5576</t>
  </si>
  <si>
    <t>JP3377850007</t>
  </si>
  <si>
    <t>3131 JP EQUITY</t>
  </si>
  <si>
    <t>Shinden Hightex Corp</t>
  </si>
  <si>
    <t>BWB6M48</t>
  </si>
  <si>
    <t>5577</t>
  </si>
  <si>
    <t>JP3379900008</t>
  </si>
  <si>
    <t>2327 JP EQUITY</t>
  </si>
  <si>
    <t>NS Solutions Corp</t>
  </si>
  <si>
    <t>6544687</t>
  </si>
  <si>
    <t>5578</t>
  </si>
  <si>
    <t>JP3379950003</t>
  </si>
  <si>
    <t>2395 JP EQUITY</t>
  </si>
  <si>
    <t>Shin Nippon Biomedic</t>
  </si>
  <si>
    <t>6738907</t>
  </si>
  <si>
    <t>5579</t>
  </si>
  <si>
    <t>JP3380250005</t>
  </si>
  <si>
    <t>1952 JP EQUITY</t>
  </si>
  <si>
    <t>Shin Nippon Air Tech</t>
  </si>
  <si>
    <t>6805920</t>
  </si>
  <si>
    <t>5580</t>
  </si>
  <si>
    <t>JP3380300008</t>
  </si>
  <si>
    <t>1879 JP EQUITY</t>
  </si>
  <si>
    <t>Shinnihon Corp</t>
  </si>
  <si>
    <t>6804013</t>
  </si>
  <si>
    <t>5581</t>
  </si>
  <si>
    <t>JP3381000003</t>
  </si>
  <si>
    <t>5401 JP EQUITY</t>
  </si>
  <si>
    <t>Nippon Steel Corp</t>
  </si>
  <si>
    <t>6642569</t>
  </si>
  <si>
    <t>5582</t>
  </si>
  <si>
    <t>JP3381200009</t>
  </si>
  <si>
    <t>4931 JP EQUITY</t>
  </si>
  <si>
    <t>Shinnihonseiyaku Co</t>
  </si>
  <si>
    <t>BKB1LX1</t>
  </si>
  <si>
    <t>5583</t>
  </si>
  <si>
    <t>JP3382400004</t>
  </si>
  <si>
    <t>6911 JP EQUITY</t>
  </si>
  <si>
    <t>New Japan Radio Co L</t>
  </si>
  <si>
    <t>6631363</t>
  </si>
  <si>
    <t>5584</t>
  </si>
  <si>
    <t>JP3383050006</t>
  </si>
  <si>
    <t>4582 JP EQUITY</t>
  </si>
  <si>
    <t>SymBio Pharmaceutica</t>
  </si>
  <si>
    <t>B6T46K6</t>
  </si>
  <si>
    <t>5585</t>
  </si>
  <si>
    <t>JP3383300005</t>
  </si>
  <si>
    <t>6086 JP EQUITY</t>
  </si>
  <si>
    <t>Shin Maint Holdings</t>
  </si>
  <si>
    <t>BH0VS29</t>
  </si>
  <si>
    <t>5586</t>
  </si>
  <si>
    <t>JP3383400003</t>
  </si>
  <si>
    <t>5542 JP EQUITY</t>
  </si>
  <si>
    <t>Shinhokoku Steel Cor</t>
  </si>
  <si>
    <t>6805027</t>
  </si>
  <si>
    <t>5587</t>
  </si>
  <si>
    <t>JP3383600008</t>
  </si>
  <si>
    <t>5903 JP EQUITY</t>
  </si>
  <si>
    <t>Shinpo Co Ltd</t>
  </si>
  <si>
    <t>6864493</t>
  </si>
  <si>
    <t>5588</t>
  </si>
  <si>
    <t>JP3384600007</t>
  </si>
  <si>
    <t>7224 JP EQUITY</t>
  </si>
  <si>
    <t>Shinmaywa Industries</t>
  </si>
  <si>
    <t>6804488</t>
  </si>
  <si>
    <t>5589</t>
  </si>
  <si>
    <t>JP3384710004</t>
  </si>
  <si>
    <t>7607 JP EQUITY</t>
  </si>
  <si>
    <t>Shinwa Co Ltd/Nagoya</t>
  </si>
  <si>
    <t>6167813</t>
  </si>
  <si>
    <t>5590</t>
  </si>
  <si>
    <t>JP3385000009</t>
  </si>
  <si>
    <t>9110 JP EQUITY</t>
  </si>
  <si>
    <t>NS United Kaiun Kais</t>
  </si>
  <si>
    <t>6805005</t>
  </si>
  <si>
    <t>5591</t>
  </si>
  <si>
    <t>JP3385820000</t>
  </si>
  <si>
    <t>6674 JP EQUITY</t>
  </si>
  <si>
    <t>GS Yuasa Corp</t>
  </si>
  <si>
    <t>6744250</t>
  </si>
  <si>
    <t>5592</t>
  </si>
  <si>
    <t>JP3385840008</t>
  </si>
  <si>
    <t>3751 JP EQUITY</t>
  </si>
  <si>
    <t>JAPAN ASIA GROUP LTD</t>
  </si>
  <si>
    <t>B02RYK6</t>
  </si>
  <si>
    <t>5593</t>
  </si>
  <si>
    <t>JP3385850007</t>
  </si>
  <si>
    <t>7705 JP EQUITY</t>
  </si>
  <si>
    <t>GL Sciences Inc</t>
  </si>
  <si>
    <t>6382092</t>
  </si>
  <si>
    <t>5594</t>
  </si>
  <si>
    <t>JP3385860006</t>
  </si>
  <si>
    <t>7214 JP EQUITY</t>
  </si>
  <si>
    <t>GMB Corp</t>
  </si>
  <si>
    <t>B041Y84</t>
  </si>
  <si>
    <t>5595</t>
  </si>
  <si>
    <t>JP3385890003</t>
  </si>
  <si>
    <t>3769 JP EQUITY</t>
  </si>
  <si>
    <t>GMO Payment Gateway</t>
  </si>
  <si>
    <t>B06CMQ9</t>
  </si>
  <si>
    <t>5596</t>
  </si>
  <si>
    <t>JP3385980002</t>
  </si>
  <si>
    <t>4185 JP EQUITY</t>
  </si>
  <si>
    <t>JSR Corp</t>
  </si>
  <si>
    <t>6470986</t>
  </si>
  <si>
    <t>5597</t>
  </si>
  <si>
    <t>JP3386000008</t>
  </si>
  <si>
    <t>7942 JP EQUITY</t>
  </si>
  <si>
    <t>JSP Corp</t>
  </si>
  <si>
    <t>6468356</t>
  </si>
  <si>
    <t>5598</t>
  </si>
  <si>
    <t>JP3386030005</t>
  </si>
  <si>
    <t>5411 JP EQUITY</t>
  </si>
  <si>
    <t>JFE Holdings Inc</t>
  </si>
  <si>
    <t>6543792</t>
  </si>
  <si>
    <t>5599</t>
  </si>
  <si>
    <t>JP3386040004</t>
  </si>
  <si>
    <t>3788 JP EQUITY</t>
  </si>
  <si>
    <t>GMO Cloud KK</t>
  </si>
  <si>
    <t>B0Q3FT6</t>
  </si>
  <si>
    <t>5600</t>
  </si>
  <si>
    <t>JP3386050003</t>
  </si>
  <si>
    <t>7702 JP EQUITY</t>
  </si>
  <si>
    <t>JMS Co Ltd</t>
  </si>
  <si>
    <t>6640013</t>
  </si>
  <si>
    <t>5601</t>
  </si>
  <si>
    <t>JP3386110005</t>
  </si>
  <si>
    <t>3046 JP EQUITY</t>
  </si>
  <si>
    <t>JINS Holdings Inc</t>
  </si>
  <si>
    <t>B18D6G5</t>
  </si>
  <si>
    <t>5602</t>
  </si>
  <si>
    <t>3046 JT EQUITY</t>
  </si>
  <si>
    <t>JINS Inc</t>
  </si>
  <si>
    <t>5603</t>
  </si>
  <si>
    <t>JP3386120004</t>
  </si>
  <si>
    <t>2462 JP EQUITY</t>
  </si>
  <si>
    <t>Like Co Ltd</t>
  </si>
  <si>
    <t>B0NZTN7</t>
  </si>
  <si>
    <t>5604</t>
  </si>
  <si>
    <t>JP3386130003</t>
  </si>
  <si>
    <t>2124 JP EQUITY</t>
  </si>
  <si>
    <t>JAC Recruitment Co L</t>
  </si>
  <si>
    <t>B1CC1X0</t>
  </si>
  <si>
    <t>5605</t>
  </si>
  <si>
    <t>JP3386250009</t>
  </si>
  <si>
    <t>5282 JP EQUITY</t>
  </si>
  <si>
    <t>Geostr Corp</t>
  </si>
  <si>
    <t>6368111</t>
  </si>
  <si>
    <t>5606</t>
  </si>
  <si>
    <t>JP3386290005</t>
  </si>
  <si>
    <t>3822 JP EQUITY</t>
  </si>
  <si>
    <t>Minori Solutions Co</t>
  </si>
  <si>
    <t>B1F74L1</t>
  </si>
  <si>
    <t>5607</t>
  </si>
  <si>
    <t>JP3386380004</t>
  </si>
  <si>
    <t>3086 JP EQUITY</t>
  </si>
  <si>
    <t>J Front Retailing Co</t>
  </si>
  <si>
    <t>B23TC12</t>
  </si>
  <si>
    <t>5608</t>
  </si>
  <si>
    <t>JP3386390003</t>
  </si>
  <si>
    <t>2174 JP EQUITY</t>
  </si>
  <si>
    <t>GCA Corp</t>
  </si>
  <si>
    <t>B2PG341</t>
  </si>
  <si>
    <t>5609</t>
  </si>
  <si>
    <t>JP3386400000</t>
  </si>
  <si>
    <t>3597 JP EQUITY</t>
  </si>
  <si>
    <t>Jichodo Co Ltd</t>
  </si>
  <si>
    <t>6485850</t>
  </si>
  <si>
    <t>5610</t>
  </si>
  <si>
    <t>JP3386410009</t>
  </si>
  <si>
    <t>6632 JP EQUITY</t>
  </si>
  <si>
    <t>JVCKenwood Corp</t>
  </si>
  <si>
    <t>B3CY5L6</t>
  </si>
  <si>
    <t>5611</t>
  </si>
  <si>
    <t>JP3386450005</t>
  </si>
  <si>
    <t>5020 JP EQUITY</t>
  </si>
  <si>
    <t>ENEOS Holdings Inc</t>
  </si>
  <si>
    <t>B627LW9</t>
  </si>
  <si>
    <t>5612</t>
  </si>
  <si>
    <t>JP3386460004</t>
  </si>
  <si>
    <t>4584 JP EQUITY</t>
  </si>
  <si>
    <t>Gene Techno Science</t>
  </si>
  <si>
    <t>B9272G1</t>
  </si>
  <si>
    <t>5613</t>
  </si>
  <si>
    <t>JP3386470003</t>
  </si>
  <si>
    <t>6074 JP EQUITY</t>
  </si>
  <si>
    <t>JSS Corp</t>
  </si>
  <si>
    <t>BB7MQT6</t>
  </si>
  <si>
    <t>5614</t>
  </si>
  <si>
    <t>JP3386490001</t>
  </si>
  <si>
    <t>3679 JP EQUITY</t>
  </si>
  <si>
    <t>ZIGExN Co Ltd</t>
  </si>
  <si>
    <t>BFWH6R2</t>
  </si>
  <si>
    <t>5615</t>
  </si>
  <si>
    <t>JP3386510006</t>
  </si>
  <si>
    <t>3195 JP EQUITY</t>
  </si>
  <si>
    <t>Generation Pass Co L</t>
  </si>
  <si>
    <t>BQ39QK7</t>
  </si>
  <si>
    <t>5616</t>
  </si>
  <si>
    <t>JP3386550002</t>
  </si>
  <si>
    <t>7177 JP EQUITY</t>
  </si>
  <si>
    <t>GMO Financial Holdin</t>
  </si>
  <si>
    <t>BVVQ8T8</t>
  </si>
  <si>
    <t>5617</t>
  </si>
  <si>
    <t>JP3386560001</t>
  </si>
  <si>
    <t>3914 JP EQUITY</t>
  </si>
  <si>
    <t>JIG-SAW INC</t>
  </si>
  <si>
    <t>BVGGXP4</t>
  </si>
  <si>
    <t>5618</t>
  </si>
  <si>
    <t>JP3386620003</t>
  </si>
  <si>
    <t>5704 JP EQUITY</t>
  </si>
  <si>
    <t>JMC Corp</t>
  </si>
  <si>
    <t>BYW5MM6</t>
  </si>
  <si>
    <t>5619</t>
  </si>
  <si>
    <t>JP3386630002</t>
  </si>
  <si>
    <t>3480 JP EQUITY</t>
  </si>
  <si>
    <t>JSB Co Ltd</t>
  </si>
  <si>
    <t>BF0X6T4</t>
  </si>
  <si>
    <t>5620</t>
  </si>
  <si>
    <t>JP3386660009</t>
  </si>
  <si>
    <t>3446 JP EQUITY</t>
  </si>
  <si>
    <t>JTEC Corp/Osaka</t>
  </si>
  <si>
    <t>BD6V0L8</t>
  </si>
  <si>
    <t>5621</t>
  </si>
  <si>
    <t>JP3386670008</t>
  </si>
  <si>
    <t>3491 JP EQUITY</t>
  </si>
  <si>
    <t>GA Technologies Co L</t>
  </si>
  <si>
    <t>BFWVYJ2</t>
  </si>
  <si>
    <t>5622</t>
  </si>
  <si>
    <t>JP3386690006</t>
  </si>
  <si>
    <t>4483 JP EQUITY</t>
  </si>
  <si>
    <t>JMDC Inc</t>
  </si>
  <si>
    <t>BK7C5Q9</t>
  </si>
  <si>
    <t>5623</t>
  </si>
  <si>
    <t>JP3388200002</t>
  </si>
  <si>
    <t>8267 JP EQUITY</t>
  </si>
  <si>
    <t>Aeon Co Ltd</t>
  </si>
  <si>
    <t>6480048</t>
  </si>
  <si>
    <t>5624</t>
  </si>
  <si>
    <t>JP3388400008</t>
  </si>
  <si>
    <t>9717 JP EQUITY</t>
  </si>
  <si>
    <t>Jastec Co Ltd</t>
  </si>
  <si>
    <t>6471848</t>
  </si>
  <si>
    <t>5625</t>
  </si>
  <si>
    <t>JP3388450003</t>
  </si>
  <si>
    <t>4686 JP EQUITY</t>
  </si>
  <si>
    <t>Justsystems Corp</t>
  </si>
  <si>
    <t>6079792</t>
  </si>
  <si>
    <t>5626</t>
  </si>
  <si>
    <t>JP3388600003</t>
  </si>
  <si>
    <t>8584 JP EQUITY</t>
  </si>
  <si>
    <t>Jaccs Co Ltd</t>
  </si>
  <si>
    <t>6468624</t>
  </si>
  <si>
    <t>5627</t>
  </si>
  <si>
    <t>JP3389400007</t>
  </si>
  <si>
    <t>6445 JP EQUITY</t>
  </si>
  <si>
    <t>Janome Sewing Machin</t>
  </si>
  <si>
    <t>6470102</t>
  </si>
  <si>
    <t>5628</t>
  </si>
  <si>
    <t>JP3389470000</t>
  </si>
  <si>
    <t>7172 JP EQUITY</t>
  </si>
  <si>
    <t>Japan Investment Adv</t>
  </si>
  <si>
    <t>BQ25C20</t>
  </si>
  <si>
    <t>5629</t>
  </si>
  <si>
    <t>JP3389510003</t>
  </si>
  <si>
    <t>6544 JP EQUITY</t>
  </si>
  <si>
    <t>Japan Elevator Servi</t>
  </si>
  <si>
    <t>BF0QWT5</t>
  </si>
  <si>
    <t>5630</t>
  </si>
  <si>
    <t>JP3389570007</t>
  </si>
  <si>
    <t>9896 JP EQUITY</t>
  </si>
  <si>
    <t>JK Holdings Co Ltd</t>
  </si>
  <si>
    <t>6570187</t>
  </si>
  <si>
    <t>5631</t>
  </si>
  <si>
    <t>JP3389610001</t>
  </si>
  <si>
    <t>7774 JP EQUITY</t>
  </si>
  <si>
    <t>Japan Tissue Enginee</t>
  </si>
  <si>
    <t>B29KFN2</t>
  </si>
  <si>
    <t>5632</t>
  </si>
  <si>
    <t>JP3389640008</t>
  </si>
  <si>
    <t>5288 JP EQUITY</t>
  </si>
  <si>
    <t>Asia Pile Holdings C</t>
  </si>
  <si>
    <t>B06D3N6</t>
  </si>
  <si>
    <t>5633</t>
  </si>
  <si>
    <t>JP3389670005</t>
  </si>
  <si>
    <t>2453 JP EQUITY</t>
  </si>
  <si>
    <t>Japan Best Rescue Sy</t>
  </si>
  <si>
    <t>B0FGN70</t>
  </si>
  <si>
    <t>5634</t>
  </si>
  <si>
    <t>JP3389680004</t>
  </si>
  <si>
    <t>6055 JP EQUITY</t>
  </si>
  <si>
    <t>Japan Material Co Lt</t>
  </si>
  <si>
    <t>B4KGDQ2</t>
  </si>
  <si>
    <t>5635</t>
  </si>
  <si>
    <t>JP3389690003</t>
  </si>
  <si>
    <t>3539 JP EQUITY</t>
  </si>
  <si>
    <t>JAPAN MEAT CO LTD</t>
  </si>
  <si>
    <t>BYM6DQ0</t>
  </si>
  <si>
    <t>5636</t>
  </si>
  <si>
    <t>JP3389900006</t>
  </si>
  <si>
    <t>8595 JP EQUITY</t>
  </si>
  <si>
    <t>JAFCO CO LTD</t>
  </si>
  <si>
    <t>6471439</t>
  </si>
  <si>
    <t>5637</t>
  </si>
  <si>
    <t>JP3390000002</t>
  </si>
  <si>
    <t>7408 JP EQUITY</t>
  </si>
  <si>
    <t>Jamco Corp</t>
  </si>
  <si>
    <t>6468787</t>
  </si>
  <si>
    <t>5638</t>
  </si>
  <si>
    <t>JP3390220006</t>
  </si>
  <si>
    <t>6625 JP EQUITY</t>
  </si>
  <si>
    <t>JALCO Holdings Inc</t>
  </si>
  <si>
    <t>B4QJT78</t>
  </si>
  <si>
    <t>5639</t>
  </si>
  <si>
    <t>JP3390250003</t>
  </si>
  <si>
    <t>2729 JP EQUITY</t>
  </si>
  <si>
    <t>Jalux Inc</t>
  </si>
  <si>
    <t>6444680</t>
  </si>
  <si>
    <t>5640</t>
  </si>
  <si>
    <t>JP3390400004</t>
  </si>
  <si>
    <t>6440 JP EQUITY</t>
  </si>
  <si>
    <t>Juki Corp</t>
  </si>
  <si>
    <t>6895824</t>
  </si>
  <si>
    <t>5641</t>
  </si>
  <si>
    <t>JP3392700005</t>
  </si>
  <si>
    <t>9904 JP EQUITY</t>
  </si>
  <si>
    <t>Verite Co Ltd</t>
  </si>
  <si>
    <t>6479433</t>
  </si>
  <si>
    <t>5642</t>
  </si>
  <si>
    <t>JP3392920009</t>
  </si>
  <si>
    <t>3191 JP EQUITY</t>
  </si>
  <si>
    <t>Joyful Honda Co Ltd</t>
  </si>
  <si>
    <t>BKW7HH4</t>
  </si>
  <si>
    <t>5643</t>
  </si>
  <si>
    <t>JP3393200005</t>
  </si>
  <si>
    <t>1782 JP EQUITY</t>
  </si>
  <si>
    <t>JOBAN KAIHATSU CO LT</t>
  </si>
  <si>
    <t>6478913</t>
  </si>
  <si>
    <t>5644</t>
  </si>
  <si>
    <t>JP3393500008</t>
  </si>
  <si>
    <t>3712 JP EQUITY</t>
  </si>
  <si>
    <t>INFORMATION PLANNING</t>
  </si>
  <si>
    <t>6609490</t>
  </si>
  <si>
    <t>5645</t>
  </si>
  <si>
    <t>JP3394400000</t>
  </si>
  <si>
    <t>3258 JP EQUITY</t>
  </si>
  <si>
    <t>Unizo Holdings Co Lt</t>
  </si>
  <si>
    <t>B2PNJP5</t>
  </si>
  <si>
    <t>5646</t>
  </si>
  <si>
    <t>JP3394900009</t>
  </si>
  <si>
    <t>6232 JP EQUITY</t>
  </si>
  <si>
    <t>Autonomous Control S</t>
  </si>
  <si>
    <t>BHR4RY6</t>
  </si>
  <si>
    <t>5647</t>
  </si>
  <si>
    <t>JP3395600004</t>
  </si>
  <si>
    <t>3094 JP EQUITY</t>
  </si>
  <si>
    <t>Super Value Co Ltd</t>
  </si>
  <si>
    <t>B2NR3T1</t>
  </si>
  <si>
    <t>5648</t>
  </si>
  <si>
    <t>JP3396350005</t>
  </si>
  <si>
    <t>9412 JP EQUITY</t>
  </si>
  <si>
    <t>SKY Perfect JSAT Hol</t>
  </si>
  <si>
    <t>B1TK234</t>
  </si>
  <si>
    <t>5649</t>
  </si>
  <si>
    <t>JP3397150008</t>
  </si>
  <si>
    <t>3563 JP EQUITY</t>
  </si>
  <si>
    <t>Sushiro Global Holdi</t>
  </si>
  <si>
    <t>BF1HPT8</t>
  </si>
  <si>
    <t>5650</t>
  </si>
  <si>
    <t>JP3397200001</t>
  </si>
  <si>
    <t>7269 JP EQUITY</t>
  </si>
  <si>
    <t>Suzuki Motor Corp</t>
  </si>
  <si>
    <t>6865504</t>
  </si>
  <si>
    <t>5651</t>
  </si>
  <si>
    <t>JP3397210000</t>
  </si>
  <si>
    <t>6785 JP EQUITY</t>
  </si>
  <si>
    <t>Suzuki Co Ltd</t>
  </si>
  <si>
    <t>6321868</t>
  </si>
  <si>
    <t>5652</t>
  </si>
  <si>
    <t>JP3398000004</t>
  </si>
  <si>
    <t>9987 JP EQUITY</t>
  </si>
  <si>
    <t>Suzuken Co Ltd/Aichi</t>
  </si>
  <si>
    <t>6865560</t>
  </si>
  <si>
    <t>5653</t>
  </si>
  <si>
    <t>JP3398700009</t>
  </si>
  <si>
    <t>6405 JP EQUITY</t>
  </si>
  <si>
    <t>Suzumo Machinery Co</t>
  </si>
  <si>
    <t>6603889</t>
  </si>
  <si>
    <t>5654</t>
  </si>
  <si>
    <t>JP3399000003</t>
  </si>
  <si>
    <t>7718 JP EQUITY</t>
  </si>
  <si>
    <t>Star Micronics Co Lt</t>
  </si>
  <si>
    <t>6841526</t>
  </si>
  <si>
    <t>5655</t>
  </si>
  <si>
    <t>JP3399100001</t>
  </si>
  <si>
    <t>8043 JP EQUITY</t>
  </si>
  <si>
    <t>Starzen Co Ltd</t>
  </si>
  <si>
    <t>6989404</t>
  </si>
  <si>
    <t>5656</t>
  </si>
  <si>
    <t>JP3399200009</t>
  </si>
  <si>
    <t>8850 JP EQUITY</t>
  </si>
  <si>
    <t>STARTS CORP INC</t>
  </si>
  <si>
    <t>6841913</t>
  </si>
  <si>
    <t>5657</t>
  </si>
  <si>
    <t>JP3399210008</t>
  </si>
  <si>
    <t>7849 JP EQUITY</t>
  </si>
  <si>
    <t>Starts Publishing Co</t>
  </si>
  <si>
    <t>6372286</t>
  </si>
  <si>
    <t>5658</t>
  </si>
  <si>
    <t>JP3399240005</t>
  </si>
  <si>
    <t>2305 JP EQUITY</t>
  </si>
  <si>
    <t>STUDIO ALICE CO LTD</t>
  </si>
  <si>
    <t>6528164</t>
  </si>
  <si>
    <t>5659</t>
  </si>
  <si>
    <t>JP3399300007</t>
  </si>
  <si>
    <t>2292 JP EQUITY</t>
  </si>
  <si>
    <t>S Foods Inc</t>
  </si>
  <si>
    <t>6838584</t>
  </si>
  <si>
    <t>5660</t>
  </si>
  <si>
    <t>JP3399310006</t>
  </si>
  <si>
    <t>3092 JP EQUITY</t>
  </si>
  <si>
    <t>ZOZO Inc</t>
  </si>
  <si>
    <t>B292RC1</t>
  </si>
  <si>
    <t>5661</t>
  </si>
  <si>
    <t>JP3399320005</t>
  </si>
  <si>
    <t>9206 JP EQUITY</t>
  </si>
  <si>
    <t>Star Flyer Inc</t>
  </si>
  <si>
    <t>B6QR2R7</t>
  </si>
  <si>
    <t>5662</t>
  </si>
  <si>
    <t>JP3399330004</t>
  </si>
  <si>
    <t>3550 JP EQUITY</t>
  </si>
  <si>
    <t>Studio Atao Co Ltd</t>
  </si>
  <si>
    <t>BYYDFK7</t>
  </si>
  <si>
    <t>5663</t>
  </si>
  <si>
    <t>JP3399400005</t>
  </si>
  <si>
    <t>6923 JP EQUITY</t>
  </si>
  <si>
    <t>Stanley Electric Co</t>
  </si>
  <si>
    <t>6841106</t>
  </si>
  <si>
    <t>5664</t>
  </si>
  <si>
    <t>JP3399710007</t>
  </si>
  <si>
    <t>3415 JP EQUITY</t>
  </si>
  <si>
    <t>Tokyo Base Co Ltd</t>
  </si>
  <si>
    <t>BYWX8X3</t>
  </si>
  <si>
    <t>5665</t>
  </si>
  <si>
    <t>JP3399720006</t>
  </si>
  <si>
    <t>4109 JP EQUITY</t>
  </si>
  <si>
    <t>Stella Chemifa Corp</t>
  </si>
  <si>
    <t>6175582</t>
  </si>
  <si>
    <t>5666</t>
  </si>
  <si>
    <t>JP3399770001</t>
  </si>
  <si>
    <t>7816 JP EQUITY</t>
  </si>
  <si>
    <t>Snow Peak Inc</t>
  </si>
  <si>
    <t>BSLVC23</t>
  </si>
  <si>
    <t>5667</t>
  </si>
  <si>
    <t>JP3399780000</t>
  </si>
  <si>
    <t>6196 JP EQUITY</t>
  </si>
  <si>
    <t>Strike Co Ltd</t>
  </si>
  <si>
    <t>BD6C2P9</t>
  </si>
  <si>
    <t>5668</t>
  </si>
  <si>
    <t>JP3399800006</t>
  </si>
  <si>
    <t>9632 JP EQUITY</t>
  </si>
  <si>
    <t>Subaru Enterprise Co</t>
  </si>
  <si>
    <t>6856906</t>
  </si>
  <si>
    <t>5669</t>
  </si>
  <si>
    <t>JP3400020008</t>
  </si>
  <si>
    <t>7030 JP EQUITY</t>
  </si>
  <si>
    <t>Sprix Ltd</t>
  </si>
  <si>
    <t>BG1VQF0</t>
  </si>
  <si>
    <t>5670</t>
  </si>
  <si>
    <t>JP3400040006</t>
  </si>
  <si>
    <t>4487 JP EQUITY</t>
  </si>
  <si>
    <t>Space Market Inc</t>
  </si>
  <si>
    <t>BL4KJ50</t>
  </si>
  <si>
    <t>5671</t>
  </si>
  <si>
    <t>JP3400110007</t>
  </si>
  <si>
    <t>4431 JP EQUITY</t>
  </si>
  <si>
    <t>Smaregi Inc</t>
  </si>
  <si>
    <t>BG08N73</t>
  </si>
  <si>
    <t>5672</t>
  </si>
  <si>
    <t>JP3400400002</t>
  </si>
  <si>
    <t>9719 JP EQUITY</t>
  </si>
  <si>
    <t>SCSK Corp</t>
  </si>
  <si>
    <t>6858474</t>
  </si>
  <si>
    <t>5673</t>
  </si>
  <si>
    <t>JP3400750000</t>
  </si>
  <si>
    <t>1514 JP EQUITY</t>
  </si>
  <si>
    <t>Sumiseki Holdings In</t>
  </si>
  <si>
    <t>B3CY743</t>
  </si>
  <si>
    <t>5674</t>
  </si>
  <si>
    <t>JP3400800003</t>
  </si>
  <si>
    <t>6817 JP EQUITY</t>
  </si>
  <si>
    <t>Sumida Corp</t>
  </si>
  <si>
    <t>6808952</t>
  </si>
  <si>
    <t>5675</t>
  </si>
  <si>
    <t>JP3400900001</t>
  </si>
  <si>
    <t>5232 JP EQUITY</t>
  </si>
  <si>
    <t>Sumitomo Osaka Cemen</t>
  </si>
  <si>
    <t>6858548</t>
  </si>
  <si>
    <t>5676</t>
  </si>
  <si>
    <t>JP3401400001</t>
  </si>
  <si>
    <t>4005 JP EQUITY</t>
  </si>
  <si>
    <t>Sumitomo Chemical Co</t>
  </si>
  <si>
    <t>6858560</t>
  </si>
  <si>
    <t>5677</t>
  </si>
  <si>
    <t>JP3402600005</t>
  </si>
  <si>
    <t>5713 JP EQUITY</t>
  </si>
  <si>
    <t>Sumitomo Metal Minin</t>
  </si>
  <si>
    <t>6858849</t>
  </si>
  <si>
    <t>5678</t>
  </si>
  <si>
    <t>JP3404200002</t>
  </si>
  <si>
    <t>5110 JP EQUITY</t>
  </si>
  <si>
    <t>Sumitomo Rubber Indu</t>
  </si>
  <si>
    <t>6858991</t>
  </si>
  <si>
    <t>5679</t>
  </si>
  <si>
    <t>5680</t>
  </si>
  <si>
    <t>JP3405400007</t>
  </si>
  <si>
    <t>6302 JP EQUITY</t>
  </si>
  <si>
    <t>Sumitomo Heavy Indus</t>
  </si>
  <si>
    <t>6858731</t>
  </si>
  <si>
    <t>5681</t>
  </si>
  <si>
    <t>JP3405600002</t>
  </si>
  <si>
    <t>4008 JP EQUITY</t>
  </si>
  <si>
    <t>Sumitomo Seika Chemi</t>
  </si>
  <si>
    <t>6793605</t>
  </si>
  <si>
    <t>5682</t>
  </si>
  <si>
    <t>JP3407000003</t>
  </si>
  <si>
    <t>9303 JP EQUITY</t>
  </si>
  <si>
    <t>SUMITOMO WAREHOUSE C</t>
  </si>
  <si>
    <t>6859080</t>
  </si>
  <si>
    <t>5683</t>
  </si>
  <si>
    <t>JP3407200009</t>
  </si>
  <si>
    <t>5726 JP EQUITY</t>
  </si>
  <si>
    <t>OSAKA TITANIUM TECHN</t>
  </si>
  <si>
    <t>6447719</t>
  </si>
  <si>
    <t>5684</t>
  </si>
  <si>
    <t>JP3407400005</t>
  </si>
  <si>
    <t>5802 JP EQUITY</t>
  </si>
  <si>
    <t>Sumitomo Electric In</t>
  </si>
  <si>
    <t>6858708</t>
  </si>
  <si>
    <t>5685</t>
  </si>
  <si>
    <t>JP3407800006</t>
  </si>
  <si>
    <t>1949 JP EQUITY</t>
  </si>
  <si>
    <t>Sumitomo Densetsu Co</t>
  </si>
  <si>
    <t>6858689</t>
  </si>
  <si>
    <t>5686</t>
  </si>
  <si>
    <t>JP3409000001</t>
  </si>
  <si>
    <t>8830 JP EQUITY</t>
  </si>
  <si>
    <t>Sumitomo Realty &amp; De</t>
  </si>
  <si>
    <t>6858902</t>
  </si>
  <si>
    <t>5687</t>
  </si>
  <si>
    <t>JP3409400003</t>
  </si>
  <si>
    <t>4203 JP EQUITY</t>
  </si>
  <si>
    <t>Sumitomo Bakelite Co</t>
  </si>
  <si>
    <t>6858504</t>
  </si>
  <si>
    <t>5688</t>
  </si>
  <si>
    <t>JP3409800004</t>
  </si>
  <si>
    <t>1911 JP EQUITY</t>
  </si>
  <si>
    <t>Sumitomo Forestry Co</t>
  </si>
  <si>
    <t>6858861</t>
  </si>
  <si>
    <t>5689</t>
  </si>
  <si>
    <t>JP3410200004</t>
  </si>
  <si>
    <t>3501 JP EQUITY</t>
  </si>
  <si>
    <t>SUMINOE TEXTILE CO L</t>
  </si>
  <si>
    <t>6858452</t>
  </si>
  <si>
    <t>5690</t>
  </si>
  <si>
    <t>JP3410450005</t>
  </si>
  <si>
    <t>3998 JP EQUITY</t>
  </si>
  <si>
    <t>SuRaLa Net Co Ltd</t>
  </si>
  <si>
    <t>BFN1BH8</t>
  </si>
  <si>
    <t>5691</t>
  </si>
  <si>
    <t>JP3410750008</t>
  </si>
  <si>
    <t>2375 JP EQUITY</t>
  </si>
  <si>
    <t>Gig Works Inc</t>
  </si>
  <si>
    <t>6698777</t>
  </si>
  <si>
    <t>5692</t>
  </si>
  <si>
    <t>JP3410800001</t>
  </si>
  <si>
    <t>7874 JP EQUITY</t>
  </si>
  <si>
    <t>LEC Inc</t>
  </si>
  <si>
    <t>6865270</t>
  </si>
  <si>
    <t>5693</t>
  </si>
  <si>
    <t>JP3411000007</t>
  </si>
  <si>
    <t>8358 JP EQUITY</t>
  </si>
  <si>
    <t>Suruga Bank Ltd</t>
  </si>
  <si>
    <t>6864329</t>
  </si>
  <si>
    <t>5694</t>
  </si>
  <si>
    <t>JP3411820008</t>
  </si>
  <si>
    <t>6694 JP EQUITY</t>
  </si>
  <si>
    <t>Zoom Corp</t>
  </si>
  <si>
    <t>BF1HPY3</t>
  </si>
  <si>
    <t>5695</t>
  </si>
  <si>
    <t>JP3412000006</t>
  </si>
  <si>
    <t>6947 JP EQUITY</t>
  </si>
  <si>
    <t>Zuken Inc</t>
  </si>
  <si>
    <t>6989976</t>
  </si>
  <si>
    <t>5696</t>
  </si>
  <si>
    <t>JP3413800008</t>
  </si>
  <si>
    <t>3569 JP EQUITY</t>
  </si>
  <si>
    <t>SEIREN CO LTD</t>
  </si>
  <si>
    <t>6793520</t>
  </si>
  <si>
    <t>5697</t>
  </si>
  <si>
    <t>JP3414600001</t>
  </si>
  <si>
    <t>1898 JP EQUITY</t>
  </si>
  <si>
    <t>Seikitokyu Kogyo Co</t>
  </si>
  <si>
    <t>6793359</t>
  </si>
  <si>
    <t>5698</t>
  </si>
  <si>
    <t>JP3414700009</t>
  </si>
  <si>
    <t>8050 JP EQUITY</t>
  </si>
  <si>
    <t>Seiko Holdings Corp</t>
  </si>
  <si>
    <t>6414809</t>
  </si>
  <si>
    <t>5699</t>
  </si>
  <si>
    <t>JP3414750004</t>
  </si>
  <si>
    <t>6724 JP EQUITY</t>
  </si>
  <si>
    <t>Seiko Epson Corp</t>
  </si>
  <si>
    <t>6616508</t>
  </si>
  <si>
    <t>5700</t>
  </si>
  <si>
    <t>JP3414870000</t>
  </si>
  <si>
    <t>6834 JP EQUITY</t>
  </si>
  <si>
    <t>SEIKOH GIKEN CO LTD</t>
  </si>
  <si>
    <t>6277552</t>
  </si>
  <si>
    <t>5701</t>
  </si>
  <si>
    <t>JP3415400005</t>
  </si>
  <si>
    <t>9076 JP EQUITY</t>
  </si>
  <si>
    <t>Seino Holdings Co Lt</t>
  </si>
  <si>
    <t>6793423</t>
  </si>
  <si>
    <t>5702</t>
  </si>
  <si>
    <t>JP3417200007</t>
  </si>
  <si>
    <t>9024 JP EQUITY</t>
  </si>
  <si>
    <t>Seibu Holdings Inc</t>
  </si>
  <si>
    <t>BKY6H35</t>
  </si>
  <si>
    <t>5703</t>
  </si>
  <si>
    <t>JP3418400002</t>
  </si>
  <si>
    <t>6748 JP EQUITY</t>
  </si>
  <si>
    <t>SEIWA ELECTRIC MFG C</t>
  </si>
  <si>
    <t>6793490</t>
  </si>
  <si>
    <t>5704</t>
  </si>
  <si>
    <t>JP3419050004</t>
  </si>
  <si>
    <t>6460 JP EQUITY</t>
  </si>
  <si>
    <t>Sega Sammy Holdings</t>
  </si>
  <si>
    <t>B02RK08</t>
  </si>
  <si>
    <t>5705</t>
  </si>
  <si>
    <t>JP3419400001</t>
  </si>
  <si>
    <t>4204 JP EQUITY</t>
  </si>
  <si>
    <t>Sekisui Chemical Co</t>
  </si>
  <si>
    <t>6793821</t>
  </si>
  <si>
    <t>5706</t>
  </si>
  <si>
    <t>JP3419800002</t>
  </si>
  <si>
    <t>4228 JP EQUITY</t>
  </si>
  <si>
    <t>Sekisui Plastics Co</t>
  </si>
  <si>
    <t>6793865</t>
  </si>
  <si>
    <t>5707</t>
  </si>
  <si>
    <t>JP3420600003</t>
  </si>
  <si>
    <t>1928 JP EQUITY</t>
  </si>
  <si>
    <t>Sekisui House Ltd</t>
  </si>
  <si>
    <t>6793906</t>
  </si>
  <si>
    <t>5708</t>
  </si>
  <si>
    <t>JP3421100003</t>
  </si>
  <si>
    <t>1662 JP EQUITY</t>
  </si>
  <si>
    <t>JAPAN PETROLEUM EXPL</t>
  </si>
  <si>
    <t>6711696</t>
  </si>
  <si>
    <t>5709</t>
  </si>
  <si>
    <t>JP3421350004</t>
  </si>
  <si>
    <t>3968 JP EQUITY</t>
  </si>
  <si>
    <t>Segue Group Co Ltd</t>
  </si>
  <si>
    <t>BDCGPS9</t>
  </si>
  <si>
    <t>5710</t>
  </si>
  <si>
    <t>JP3421800008</t>
  </si>
  <si>
    <t>9735 JP EQUITY</t>
  </si>
  <si>
    <t>Secom Co Ltd</t>
  </si>
  <si>
    <t>6791591</t>
  </si>
  <si>
    <t>5711</t>
  </si>
  <si>
    <t>JP3422150007</t>
  </si>
  <si>
    <t>9640 JP EQUITY</t>
  </si>
  <si>
    <t>Saison Information S</t>
  </si>
  <si>
    <t>6800431</t>
  </si>
  <si>
    <t>5712</t>
  </si>
  <si>
    <t>JP3422190003</t>
  </si>
  <si>
    <t>3741 JP EQUITY</t>
  </si>
  <si>
    <t>SYSTEMS ENGINEERING</t>
  </si>
  <si>
    <t>B0120S2</t>
  </si>
  <si>
    <t>5713</t>
  </si>
  <si>
    <t>JP3422900005</t>
  </si>
  <si>
    <t>7464 JP EQUITY</t>
  </si>
  <si>
    <t>Saftec Co Ltd</t>
  </si>
  <si>
    <t>6806473</t>
  </si>
  <si>
    <t>5714</t>
  </si>
  <si>
    <t>JP3422950000</t>
  </si>
  <si>
    <t>3382 JP EQUITY</t>
  </si>
  <si>
    <t>Seven &amp; i Holdings C</t>
  </si>
  <si>
    <t>B0FS5D6</t>
  </si>
  <si>
    <t>5715</t>
  </si>
  <si>
    <t>JP3423300007</t>
  </si>
  <si>
    <t>4293 JP EQUITY</t>
  </si>
  <si>
    <t>Septeni Holdings Co</t>
  </si>
  <si>
    <t>6377429</t>
  </si>
  <si>
    <t>5716</t>
  </si>
  <si>
    <t>JP3423350002</t>
  </si>
  <si>
    <t>6626 JP EQUITY</t>
  </si>
  <si>
    <t>SEMITEC Corp</t>
  </si>
  <si>
    <t>B5N6L06</t>
  </si>
  <si>
    <t>5717</t>
  </si>
  <si>
    <t>JP3423400005</t>
  </si>
  <si>
    <t>4999 JP EQUITY</t>
  </si>
  <si>
    <t>Cemedine Co Ltd</t>
  </si>
  <si>
    <t>6182708</t>
  </si>
  <si>
    <t>5718</t>
  </si>
  <si>
    <t>JP3423510001</t>
  </si>
  <si>
    <t>6199 JP EQUITY</t>
  </si>
  <si>
    <t>SERAKU CO LTD</t>
  </si>
  <si>
    <t>BD96HV9</t>
  </si>
  <si>
    <t>5719</t>
  </si>
  <si>
    <t>JP3423520000</t>
  </si>
  <si>
    <t>2782 JP EQUITY</t>
  </si>
  <si>
    <t>Seria Co Ltd</t>
  </si>
  <si>
    <t>6680718</t>
  </si>
  <si>
    <t>5720</t>
  </si>
  <si>
    <t>JP3423570005</t>
  </si>
  <si>
    <t>3696 JP EQUITY</t>
  </si>
  <si>
    <t>Ceres Inc/Japan</t>
  </si>
  <si>
    <t>BRG9CZ8</t>
  </si>
  <si>
    <t>5721</t>
  </si>
  <si>
    <t>JP3423600000</t>
  </si>
  <si>
    <t>9625 JP EQUITY</t>
  </si>
  <si>
    <t>Cerespo Co Ltd</t>
  </si>
  <si>
    <t>6186443</t>
  </si>
  <si>
    <t>5722</t>
  </si>
  <si>
    <t>JP3423800006</t>
  </si>
  <si>
    <t>9069 JP EQUITY</t>
  </si>
  <si>
    <t>Senko Group Holdings</t>
  </si>
  <si>
    <t>6795203</t>
  </si>
  <si>
    <t>5723</t>
  </si>
  <si>
    <t>JP3424950008</t>
  </si>
  <si>
    <t>8439 JP EQUITY</t>
  </si>
  <si>
    <t>Tokyo Century Corp</t>
  </si>
  <si>
    <t>6679794</t>
  </si>
  <si>
    <t>5724</t>
  </si>
  <si>
    <t>JP3424980005</t>
  </si>
  <si>
    <t>2374 JP EQUITY</t>
  </si>
  <si>
    <t>St-Care Holding Corp</t>
  </si>
  <si>
    <t>6695240</t>
  </si>
  <si>
    <t>5725</t>
  </si>
  <si>
    <t>JP3425000001</t>
  </si>
  <si>
    <t>4044 JP EQUITY</t>
  </si>
  <si>
    <t>CENTRAL GLASS CO LTD</t>
  </si>
  <si>
    <t>6184306</t>
  </si>
  <si>
    <t>5726</t>
  </si>
  <si>
    <t>JP3425400003</t>
  </si>
  <si>
    <t>9740 JP EQUITY</t>
  </si>
  <si>
    <t>Central Security Pat</t>
  </si>
  <si>
    <t>6184782</t>
  </si>
  <si>
    <t>5727</t>
  </si>
  <si>
    <t>JP3425600008</t>
  </si>
  <si>
    <t>4801 JP EQUITY</t>
  </si>
  <si>
    <t>Central Sports Co Lt</t>
  </si>
  <si>
    <t>6293246</t>
  </si>
  <si>
    <t>5728</t>
  </si>
  <si>
    <t>JP3427300003</t>
  </si>
  <si>
    <t>5289 JP EQUITY</t>
  </si>
  <si>
    <t>HANEDA ZENITH HOLDIN</t>
  </si>
  <si>
    <t>B3RGBV9</t>
  </si>
  <si>
    <t>5729</t>
  </si>
  <si>
    <t>JP3427800002</t>
  </si>
  <si>
    <t>1811 JP EQUITY</t>
  </si>
  <si>
    <t>ZENITAKA CORP</t>
  </si>
  <si>
    <t>6989437</t>
  </si>
  <si>
    <t>5730</t>
  </si>
  <si>
    <t>JP3428600005</t>
  </si>
  <si>
    <t>5012 JP EQUITY</t>
  </si>
  <si>
    <t>TonenGeneral Sekiyu</t>
  </si>
  <si>
    <t>6366007</t>
  </si>
  <si>
    <t>5731</t>
  </si>
  <si>
    <t>JP3429250008</t>
  </si>
  <si>
    <t>7164 JP EQUITY</t>
  </si>
  <si>
    <t>Zenkoku Hosho Co Ltd</t>
  </si>
  <si>
    <t>B92MT10</t>
  </si>
  <si>
    <t>5732</t>
  </si>
  <si>
    <t>JP3429300001</t>
  </si>
  <si>
    <t>7550 JP EQUITY</t>
  </si>
  <si>
    <t>Zensho Holdings Co L</t>
  </si>
  <si>
    <t>6042608</t>
  </si>
  <si>
    <t>5733</t>
  </si>
  <si>
    <t>JP3429800000</t>
  </si>
  <si>
    <t>9202 JP EQUITY</t>
  </si>
  <si>
    <t>ANA Holdings Inc</t>
  </si>
  <si>
    <t>6014908</t>
  </si>
  <si>
    <t>5734</t>
  </si>
  <si>
    <t>JP3430400006</t>
  </si>
  <si>
    <t>9474 JP EQUITY</t>
  </si>
  <si>
    <t>Zenrin Co Ltd</t>
  </si>
  <si>
    <t>6991120</t>
  </si>
  <si>
    <t>5735</t>
  </si>
  <si>
    <t>JP3431100001</t>
  </si>
  <si>
    <t>3929 JP EQUITY</t>
  </si>
  <si>
    <t>Socialwire Co Ltd</t>
  </si>
  <si>
    <t>BYZ0S97</t>
  </si>
  <si>
    <t>5736</t>
  </si>
  <si>
    <t>JP3431200009</t>
  </si>
  <si>
    <t>4344 JP EQUITY</t>
  </si>
  <si>
    <t>Sourcenext Corp</t>
  </si>
  <si>
    <t>6439578</t>
  </si>
  <si>
    <t>5737</t>
  </si>
  <si>
    <t>JP3431300007</t>
  </si>
  <si>
    <t>4565 JP EQUITY</t>
  </si>
  <si>
    <t>Sosei Group Corp</t>
  </si>
  <si>
    <t>B01QMC2</t>
  </si>
  <si>
    <t>5738</t>
  </si>
  <si>
    <t>JP3431540008</t>
  </si>
  <si>
    <t>9270 JP EQUITY</t>
  </si>
  <si>
    <t>SOU Inc</t>
  </si>
  <si>
    <t>BF5FVB2</t>
  </si>
  <si>
    <t>5739</t>
  </si>
  <si>
    <t>JP3431550007</t>
  </si>
  <si>
    <t>4972 JP EQUITY</t>
  </si>
  <si>
    <t>Soken Chemical &amp; Eng</t>
  </si>
  <si>
    <t>6338910</t>
  </si>
  <si>
    <t>5740</t>
  </si>
  <si>
    <t>JP3431850001</t>
  </si>
  <si>
    <t>2385 JP EQUITY</t>
  </si>
  <si>
    <t>Soiken Holdings Inc</t>
  </si>
  <si>
    <t>6713874</t>
  </si>
  <si>
    <t>5741</t>
  </si>
  <si>
    <t>JP3431900004</t>
  </si>
  <si>
    <t>2331 JP EQUITY</t>
  </si>
  <si>
    <t>Sohgo Security Servi</t>
  </si>
  <si>
    <t>6546359</t>
  </si>
  <si>
    <t>5742</t>
  </si>
  <si>
    <t>JP3432400004</t>
  </si>
  <si>
    <t>6938 JP EQUITY</t>
  </si>
  <si>
    <t>Soshin Electric Co L</t>
  </si>
  <si>
    <t>6821681</t>
  </si>
  <si>
    <t>5743</t>
  </si>
  <si>
    <t>JP3433050006</t>
  </si>
  <si>
    <t>6553 JP EQUITY</t>
  </si>
  <si>
    <t>SoldOut Inc</t>
  </si>
  <si>
    <t>BYW5MV5</t>
  </si>
  <si>
    <t>5744</t>
  </si>
  <si>
    <t>JP3434200006</t>
  </si>
  <si>
    <t>6143 JP EQUITY</t>
  </si>
  <si>
    <t>Sodick Co Ltd</t>
  </si>
  <si>
    <t>6818832</t>
  </si>
  <si>
    <t>5745</t>
  </si>
  <si>
    <t>5746</t>
  </si>
  <si>
    <t>JP3435350008</t>
  </si>
  <si>
    <t>8729 JP EQUITY</t>
  </si>
  <si>
    <t>Sony Financial Holdi</t>
  </si>
  <si>
    <t>B249SN5</t>
  </si>
  <si>
    <t>5747</t>
  </si>
  <si>
    <t>JP3435750009</t>
  </si>
  <si>
    <t>2413 JP EQUITY</t>
  </si>
  <si>
    <t>M3 Inc</t>
  </si>
  <si>
    <t>B02K2M3</t>
  </si>
  <si>
    <t>5748</t>
  </si>
  <si>
    <t>JP3435770007</t>
  </si>
  <si>
    <t>6185 JP EQUITY</t>
  </si>
  <si>
    <t>So-net Media Network</t>
  </si>
  <si>
    <t>BYZ0SF3</t>
  </si>
  <si>
    <t>5749</t>
  </si>
  <si>
    <t>JP3436020006</t>
  </si>
  <si>
    <t>3733 JP EQUITY</t>
  </si>
  <si>
    <t>Software Service Inc</t>
  </si>
  <si>
    <t>6734314</t>
  </si>
  <si>
    <t>5750</t>
  </si>
  <si>
    <t>JP3436030005</t>
  </si>
  <si>
    <t>4464 JP EQUITY</t>
  </si>
  <si>
    <t>Soft99 Corp</t>
  </si>
  <si>
    <t>6351854</t>
  </si>
  <si>
    <t>5751</t>
  </si>
  <si>
    <t>JP3436040004</t>
  </si>
  <si>
    <t>3371 JP EQUITY</t>
  </si>
  <si>
    <t>Softcreate Holdings</t>
  </si>
  <si>
    <t>B06T2M6</t>
  </si>
  <si>
    <t>5752</t>
  </si>
  <si>
    <t>5753</t>
  </si>
  <si>
    <t>JP3436120004</t>
  </si>
  <si>
    <t>8473 JP EQUITY</t>
  </si>
  <si>
    <t>SBI Holdings Inc/Jap</t>
  </si>
  <si>
    <t>6309466</t>
  </si>
  <si>
    <t>5754</t>
  </si>
  <si>
    <t>JP3436150001</t>
  </si>
  <si>
    <t>4726 JP EQUITY</t>
  </si>
  <si>
    <t>SB Technology Corp</t>
  </si>
  <si>
    <t>6163996</t>
  </si>
  <si>
    <t>5755</t>
  </si>
  <si>
    <t>JP3436170009</t>
  </si>
  <si>
    <t>4779 JP EQUITY</t>
  </si>
  <si>
    <t>Softbrain Co Ltd</t>
  </si>
  <si>
    <t>6279688</t>
  </si>
  <si>
    <t>5756</t>
  </si>
  <si>
    <t>JP3436200004</t>
  </si>
  <si>
    <t>8152 JP EQUITY</t>
  </si>
  <si>
    <t>Somar Corp</t>
  </si>
  <si>
    <t>6821249</t>
  </si>
  <si>
    <t>5757</t>
  </si>
  <si>
    <t>JP3436250009</t>
  </si>
  <si>
    <t>6197 JP EQUITY</t>
  </si>
  <si>
    <t>Solasto Corp</t>
  </si>
  <si>
    <t>BD97240</t>
  </si>
  <si>
    <t>5758</t>
  </si>
  <si>
    <t>JP3436300002</t>
  </si>
  <si>
    <t>3040 JP EQUITY</t>
  </si>
  <si>
    <t>SOLITON SYSTEMS KK</t>
  </si>
  <si>
    <t>B1QHKZ6</t>
  </si>
  <si>
    <t>5759</t>
  </si>
  <si>
    <t>JP3437400009</t>
  </si>
  <si>
    <t>7965 JP EQUITY</t>
  </si>
  <si>
    <t>Zojirushi Corp</t>
  </si>
  <si>
    <t>6989556</t>
  </si>
  <si>
    <t>5760</t>
  </si>
  <si>
    <t>JP3440400004</t>
  </si>
  <si>
    <t>3880 JP EQUITY</t>
  </si>
  <si>
    <t>Daio Paper Corp</t>
  </si>
  <si>
    <t>6870898</t>
  </si>
  <si>
    <t>5761</t>
  </si>
  <si>
    <t>JP3440800005</t>
  </si>
  <si>
    <t>4231 JP EQUITY</t>
  </si>
  <si>
    <t>Tigers Polymer Corp</t>
  </si>
  <si>
    <t>6891305</t>
  </si>
  <si>
    <t>5762</t>
  </si>
  <si>
    <t>JP3441200007</t>
  </si>
  <si>
    <t>1979 JP EQUITY</t>
  </si>
  <si>
    <t>TAIKISHA LTD</t>
  </si>
  <si>
    <t>6869959</t>
  </si>
  <si>
    <t>5763</t>
  </si>
  <si>
    <t>JP3442200006</t>
  </si>
  <si>
    <t>4574 JP EQUITY</t>
  </si>
  <si>
    <t>Taiko Pharmaceutical</t>
  </si>
  <si>
    <t>B55K3G6</t>
  </si>
  <si>
    <t>5764</t>
  </si>
  <si>
    <t>JP3442850008</t>
  </si>
  <si>
    <t>4581 JP EQUITY</t>
  </si>
  <si>
    <t>Taisho Pharmaceutica</t>
  </si>
  <si>
    <t>B3QX5G4</t>
  </si>
  <si>
    <t>5765</t>
  </si>
  <si>
    <t>JP3442910000</t>
  </si>
  <si>
    <t>3359 JP EQUITY</t>
  </si>
  <si>
    <t>Cotta CO LTD</t>
  </si>
  <si>
    <t>B05MXK1</t>
  </si>
  <si>
    <t>5766</t>
  </si>
  <si>
    <t>JP3443600006</t>
  </si>
  <si>
    <t>1801 JP EQUITY</t>
  </si>
  <si>
    <t>Taisei Corp</t>
  </si>
  <si>
    <t>6870100</t>
  </si>
  <si>
    <t>5767</t>
  </si>
  <si>
    <t>JP3447200001</t>
  </si>
  <si>
    <t>1968 JP EQUITY</t>
  </si>
  <si>
    <t>TAIHEI DENGYO KAISHA</t>
  </si>
  <si>
    <t>6869948</t>
  </si>
  <si>
    <t>5768</t>
  </si>
  <si>
    <t>JP3448000004</t>
  </si>
  <si>
    <t>5541 JP EQUITY</t>
  </si>
  <si>
    <t>Pacific Metals Co Lt</t>
  </si>
  <si>
    <t>6666343</t>
  </si>
  <si>
    <t>5769</t>
  </si>
  <si>
    <t>JP3448400006</t>
  </si>
  <si>
    <t>7250 JP EQUITY</t>
  </si>
  <si>
    <t>Pacific Industrial C</t>
  </si>
  <si>
    <t>6666202</t>
  </si>
  <si>
    <t>5770</t>
  </si>
  <si>
    <t>JP3449020001</t>
  </si>
  <si>
    <t>5233 JP EQUITY</t>
  </si>
  <si>
    <t>Taiheiyo Cement Corp</t>
  </si>
  <si>
    <t>6660204</t>
  </si>
  <si>
    <t>5771</t>
  </si>
  <si>
    <t>JP3449080005</t>
  </si>
  <si>
    <t>6470 JP EQUITY</t>
  </si>
  <si>
    <t>TAIHO KOGYO CO</t>
  </si>
  <si>
    <t>6145455</t>
  </si>
  <si>
    <t>5772</t>
  </si>
  <si>
    <t>JP3449100001</t>
  </si>
  <si>
    <t>4626 JP EQUITY</t>
  </si>
  <si>
    <t>Taiyo Holdings Co Lt</t>
  </si>
  <si>
    <t>6871783</t>
  </si>
  <si>
    <t>5773</t>
  </si>
  <si>
    <t>JP3450200005</t>
  </si>
  <si>
    <t>1758 JP EQUITY</t>
  </si>
  <si>
    <t>Taiyo Kisokogyo Co L</t>
  </si>
  <si>
    <t>6092539</t>
  </si>
  <si>
    <t>5774</t>
  </si>
  <si>
    <t>JP3450900000</t>
  </si>
  <si>
    <t>6164 JP EQUITY</t>
  </si>
  <si>
    <t>Taiyo Koki Co Ltd</t>
  </si>
  <si>
    <t>B297F66</t>
  </si>
  <si>
    <t>5775</t>
  </si>
  <si>
    <t>JP3452000007</t>
  </si>
  <si>
    <t>6976 JP EQUITY</t>
  </si>
  <si>
    <t>Taiyo Yuden Co Ltd</t>
  </si>
  <si>
    <t>6870564</t>
  </si>
  <si>
    <t>5776</t>
  </si>
  <si>
    <t>JP3452400009</t>
  </si>
  <si>
    <t>4113 JP EQUITY</t>
  </si>
  <si>
    <t>Taoka Chemical Co Lt</t>
  </si>
  <si>
    <t>6872236</t>
  </si>
  <si>
    <t>5777</t>
  </si>
  <si>
    <t>JP3453900007</t>
  </si>
  <si>
    <t>4242 JP EQUITY</t>
  </si>
  <si>
    <t>Takagi Seiko Corp</t>
  </si>
  <si>
    <t>B1XCWS1</t>
  </si>
  <si>
    <t>5778</t>
  </si>
  <si>
    <t>JP3454400007</t>
  </si>
  <si>
    <t>4914 JP EQUITY</t>
  </si>
  <si>
    <t>Takasago Internation</t>
  </si>
  <si>
    <t>6870360</t>
  </si>
  <si>
    <t>5779</t>
  </si>
  <si>
    <t>JP3456000003</t>
  </si>
  <si>
    <t>8233 JP EQUITY</t>
  </si>
  <si>
    <t>Takashimaya Co Ltd</t>
  </si>
  <si>
    <t>6870401</t>
  </si>
  <si>
    <t>5780</t>
  </si>
  <si>
    <t>JP3457000002</t>
  </si>
  <si>
    <t>7312 JP EQUITY</t>
  </si>
  <si>
    <t>TAKATA CORP</t>
  </si>
  <si>
    <t>B1FSLW4</t>
  </si>
  <si>
    <t>5781</t>
  </si>
  <si>
    <t>JP3457600009</t>
  </si>
  <si>
    <t>1966 JP EQUITY</t>
  </si>
  <si>
    <t>Takada Corp</t>
  </si>
  <si>
    <t>6870337</t>
  </si>
  <si>
    <t>5782</t>
  </si>
  <si>
    <t>JP3457690000</t>
  </si>
  <si>
    <t>2715 JP EQUITY</t>
  </si>
  <si>
    <t>Elematec Corp</t>
  </si>
  <si>
    <t>6406237</t>
  </si>
  <si>
    <t>5783</t>
  </si>
  <si>
    <t>JP3457800005</t>
  </si>
  <si>
    <t>1994 JP EQUITY</t>
  </si>
  <si>
    <t>Takahashi Curtain Wa</t>
  </si>
  <si>
    <t>6871794</t>
  </si>
  <si>
    <t>5784</t>
  </si>
  <si>
    <t>JP3457850000</t>
  </si>
  <si>
    <t>6155 JP EQUITY</t>
  </si>
  <si>
    <t>Takamatsu Machinery</t>
  </si>
  <si>
    <t>6321879</t>
  </si>
  <si>
    <t>5785</t>
  </si>
  <si>
    <t>JP3459600007</t>
  </si>
  <si>
    <t>2531 JP EQUITY</t>
  </si>
  <si>
    <t>Takara Holdings Inc</t>
  </si>
  <si>
    <t>6870382</t>
  </si>
  <si>
    <t>5786</t>
  </si>
  <si>
    <t>JP3460200003</t>
  </si>
  <si>
    <t>4974 JP EQUITY</t>
  </si>
  <si>
    <t>Takara Bio Inc</t>
  </si>
  <si>
    <t>B03ML21</t>
  </si>
  <si>
    <t>5787</t>
  </si>
  <si>
    <t>JP3460800000</t>
  </si>
  <si>
    <t>8897 JP EQUITY</t>
  </si>
  <si>
    <t>Takara Leben Co Ltd</t>
  </si>
  <si>
    <t>6416355</t>
  </si>
  <si>
    <t>5788</t>
  </si>
  <si>
    <t>JP3461000006</t>
  </si>
  <si>
    <t>4025 JP EQUITY</t>
  </si>
  <si>
    <t>Taki Chemical Co Ltd</t>
  </si>
  <si>
    <t>6871277</t>
  </si>
  <si>
    <t>5789</t>
  </si>
  <si>
    <t>JP3461800009</t>
  </si>
  <si>
    <t>6121 JP EQUITY</t>
  </si>
  <si>
    <t>Takisawa Machine Too</t>
  </si>
  <si>
    <t>6870467</t>
  </si>
  <si>
    <t>5790</t>
  </si>
  <si>
    <t>JP3462200001</t>
  </si>
  <si>
    <t>4215 JP EQUITY</t>
  </si>
  <si>
    <t>CI Takiron Corp</t>
  </si>
  <si>
    <t>6870887</t>
  </si>
  <si>
    <t>5791</t>
  </si>
  <si>
    <t>JP3462600002</t>
  </si>
  <si>
    <t>6013 JP EQUITY</t>
  </si>
  <si>
    <t>Takuma Co Ltd</t>
  </si>
  <si>
    <t>6870768</t>
  </si>
  <si>
    <t>5792</t>
  </si>
  <si>
    <t>JP3462620000</t>
  </si>
  <si>
    <t>6322 JP EQUITY</t>
  </si>
  <si>
    <t>Tacmina Corp</t>
  </si>
  <si>
    <t>6079918</t>
  </si>
  <si>
    <t>5793</t>
  </si>
  <si>
    <t>JP3462660006</t>
  </si>
  <si>
    <t>6432 JP EQUITY</t>
  </si>
  <si>
    <t>Takeuchi Manufacturi</t>
  </si>
  <si>
    <t>6565031</t>
  </si>
  <si>
    <t>5794</t>
  </si>
  <si>
    <t>JP3462680004</t>
  </si>
  <si>
    <t>2151 JP EQUITY</t>
  </si>
  <si>
    <t>Takeei Corp</t>
  </si>
  <si>
    <t>B1W5B84</t>
  </si>
  <si>
    <t>5795</t>
  </si>
  <si>
    <t>JP3462800008</t>
  </si>
  <si>
    <t>6150 JP EQUITY</t>
  </si>
  <si>
    <t>Takeda Machinery Co</t>
  </si>
  <si>
    <t>6871880</t>
  </si>
  <si>
    <t>5796</t>
  </si>
  <si>
    <t>JP3463000004</t>
  </si>
  <si>
    <t>4502 JP EQUITY</t>
  </si>
  <si>
    <t>Takeda Pharmaceutica</t>
  </si>
  <si>
    <t>6870445</t>
  </si>
  <si>
    <t>5797</t>
  </si>
  <si>
    <t>JP3463300008</t>
  </si>
  <si>
    <t>4248 JP EQUITY</t>
  </si>
  <si>
    <t>Takemoto Yohki Co Lt</t>
  </si>
  <si>
    <t>BSZM2J9</t>
  </si>
  <si>
    <t>5798</t>
  </si>
  <si>
    <t>JP3465000002</t>
  </si>
  <si>
    <t>6395 JP EQUITY</t>
  </si>
  <si>
    <t>Tadano Ltd</t>
  </si>
  <si>
    <t>6869722</t>
  </si>
  <si>
    <t>5799</t>
  </si>
  <si>
    <t>JP3466200007</t>
  </si>
  <si>
    <t>7989 JP EQUITY</t>
  </si>
  <si>
    <t>Tachikawa Corp</t>
  </si>
  <si>
    <t>6869517</t>
  </si>
  <si>
    <t>5800</t>
  </si>
  <si>
    <t>JP3466600008</t>
  </si>
  <si>
    <t>8159 JP EQUITY</t>
  </si>
  <si>
    <t>Tachibana Eletech Co</t>
  </si>
  <si>
    <t>6869777</t>
  </si>
  <si>
    <t>5801</t>
  </si>
  <si>
    <t>JP3467400002</t>
  </si>
  <si>
    <t>5809 JP EQUITY</t>
  </si>
  <si>
    <t>Tatsuta Electric Wir</t>
  </si>
  <si>
    <t>6875804</t>
  </si>
  <si>
    <t>5802</t>
  </si>
  <si>
    <t>JP3468000009</t>
  </si>
  <si>
    <t>6266 JP EQUITY</t>
  </si>
  <si>
    <t>Tazmo Co Ltd</t>
  </si>
  <si>
    <t>B01GKS4</t>
  </si>
  <si>
    <t>5803</t>
  </si>
  <si>
    <t>JP3468850007</t>
  </si>
  <si>
    <t>9644 JP EQUITY</t>
  </si>
  <si>
    <t>TANABE MANAGEMENT CO</t>
  </si>
  <si>
    <t>6899990</t>
  </si>
  <si>
    <t>5804</t>
  </si>
  <si>
    <t>JP3468900000</t>
  </si>
  <si>
    <t>1828 JP EQUITY</t>
  </si>
  <si>
    <t>TANABE ENGINEERING C</t>
  </si>
  <si>
    <t>6899956</t>
  </si>
  <si>
    <t>5805</t>
  </si>
  <si>
    <t>JP3469000008</t>
  </si>
  <si>
    <t>4508 JP EQUITY</t>
  </si>
  <si>
    <t>Mitsubishi Tanabe Ph</t>
  </si>
  <si>
    <t>6870984</t>
  </si>
  <si>
    <t>5806</t>
  </si>
  <si>
    <t>JP3469800001</t>
  </si>
  <si>
    <t>6859 JP EQUITY</t>
  </si>
  <si>
    <t>ESPEC Corp</t>
  </si>
  <si>
    <t>6869658</t>
  </si>
  <si>
    <t>5807</t>
  </si>
  <si>
    <t>JP3471000004</t>
  </si>
  <si>
    <t>6768 JP EQUITY</t>
  </si>
  <si>
    <t>Tamura Corp</t>
  </si>
  <si>
    <t>6871040</t>
  </si>
  <si>
    <t>5808</t>
  </si>
  <si>
    <t>JP3471200000</t>
  </si>
  <si>
    <t>6675 JP EQUITY</t>
  </si>
  <si>
    <t>Saxa Holdings Inc</t>
  </si>
  <si>
    <t>6728975</t>
  </si>
  <si>
    <t>5809</t>
  </si>
  <si>
    <t>JP3471800007</t>
  </si>
  <si>
    <t>7740 JP EQUITY</t>
  </si>
  <si>
    <t>Tamron Co Ltd</t>
  </si>
  <si>
    <t>6871028</t>
  </si>
  <si>
    <t>5810</t>
  </si>
  <si>
    <t>JP3472200009</t>
  </si>
  <si>
    <t>9743 JP EQUITY</t>
  </si>
  <si>
    <t>Tanseisha Co Ltd</t>
  </si>
  <si>
    <t>6871932</t>
  </si>
  <si>
    <t>5811</t>
  </si>
  <si>
    <t>JP3473600009</t>
  </si>
  <si>
    <t>4235 JP EQUITY</t>
  </si>
  <si>
    <t>Ultrafabrics Holding</t>
  </si>
  <si>
    <t>6587110</t>
  </si>
  <si>
    <t>5812</t>
  </si>
  <si>
    <t>JP3473700007</t>
  </si>
  <si>
    <t>1716 JP EQUITY</t>
  </si>
  <si>
    <t>DAI-ICHI CUTTER KOGY</t>
  </si>
  <si>
    <t>B0131R1</t>
  </si>
  <si>
    <t>5813</t>
  </si>
  <si>
    <t>JP3474350000</t>
  </si>
  <si>
    <t>4082 JP EQUITY</t>
  </si>
  <si>
    <t>Daiichi Kigenso Kaga</t>
  </si>
  <si>
    <t>B03KX18</t>
  </si>
  <si>
    <t>5814</t>
  </si>
  <si>
    <t>JP3475000000</t>
  </si>
  <si>
    <t>4461 JP EQUITY</t>
  </si>
  <si>
    <t>DKS Co Ltd</t>
  </si>
  <si>
    <t>6250683</t>
  </si>
  <si>
    <t>5815</t>
  </si>
  <si>
    <t>JP3475350009</t>
  </si>
  <si>
    <t>4568 JP EQUITY</t>
  </si>
  <si>
    <t>Daiichi Sankyo Co Lt</t>
  </si>
  <si>
    <t>B0J7D91</t>
  </si>
  <si>
    <t>5816</t>
  </si>
  <si>
    <t>JP3475800003</t>
  </si>
  <si>
    <t>8059 JP EQUITY</t>
  </si>
  <si>
    <t>Daiichi Jitsugyo Co</t>
  </si>
  <si>
    <t>6250188</t>
  </si>
  <si>
    <t>5817</t>
  </si>
  <si>
    <t>JP3476210004</t>
  </si>
  <si>
    <t>6640 JP EQUITY</t>
  </si>
  <si>
    <t>Dai-ichi Seiko Co Lt</t>
  </si>
  <si>
    <t>B1G2RD8</t>
  </si>
  <si>
    <t>5818</t>
  </si>
  <si>
    <t>JP3476480003</t>
  </si>
  <si>
    <t>8750 JP EQUITY</t>
  </si>
  <si>
    <t>Dai-ichi Life Holdin</t>
  </si>
  <si>
    <t>B601QS4</t>
  </si>
  <si>
    <t>5819</t>
  </si>
  <si>
    <t>8750 JT EQUITY</t>
  </si>
  <si>
    <t>DAI-ICHI LIFE HOLDIN</t>
  </si>
  <si>
    <t>5820</t>
  </si>
  <si>
    <t>JP3479400008</t>
  </si>
  <si>
    <t>2215 JP EQUITY</t>
  </si>
  <si>
    <t>First Baking Co Ltd</t>
  </si>
  <si>
    <t>6250144</t>
  </si>
  <si>
    <t>5821</t>
  </si>
  <si>
    <t>JP3480590003</t>
  </si>
  <si>
    <t>4245 JP EQUITY</t>
  </si>
  <si>
    <t>Daiki Axis Co Ltd</t>
  </si>
  <si>
    <t>BH0VTX7</t>
  </si>
  <si>
    <t>5822</t>
  </si>
  <si>
    <t>JP3480600000</t>
  </si>
  <si>
    <t>5702 JP EQUITY</t>
  </si>
  <si>
    <t>Daiki Aluminium Indu</t>
  </si>
  <si>
    <t>6250490</t>
  </si>
  <si>
    <t>5823</t>
  </si>
  <si>
    <t>JP3481300006</t>
  </si>
  <si>
    <t>4246 JP EQUITY</t>
  </si>
  <si>
    <t>Daikyonishikawa Corp</t>
  </si>
  <si>
    <t>BJVSF22</t>
  </si>
  <si>
    <t>5824</t>
  </si>
  <si>
    <t>JP3481800005</t>
  </si>
  <si>
    <t>6367 JP EQUITY</t>
  </si>
  <si>
    <t>Daikin Industries Lt</t>
  </si>
  <si>
    <t>6250724</t>
  </si>
  <si>
    <t>5825</t>
  </si>
  <si>
    <t>JP3482600008</t>
  </si>
  <si>
    <t>7905 JP EQUITY</t>
  </si>
  <si>
    <t>Daiken Corp</t>
  </si>
  <si>
    <t>6250401</t>
  </si>
  <si>
    <t>5826</t>
  </si>
  <si>
    <t>JP3483050005</t>
  </si>
  <si>
    <t>2791 JP EQUITY</t>
  </si>
  <si>
    <t>Daikokutenbussan Co</t>
  </si>
  <si>
    <t>6713186</t>
  </si>
  <si>
    <t>5827</t>
  </si>
  <si>
    <t>JP3483100008</t>
  </si>
  <si>
    <t>6430 JP EQUITY</t>
  </si>
  <si>
    <t>DAIKOKU DENKI CO LTD</t>
  </si>
  <si>
    <t>6548656</t>
  </si>
  <si>
    <t>5828</t>
  </si>
  <si>
    <t>JP3484400001</t>
  </si>
  <si>
    <t>6962 JP EQUITY</t>
  </si>
  <si>
    <t>Daishinku Corp</t>
  </si>
  <si>
    <t>6251493</t>
  </si>
  <si>
    <t>5829</t>
  </si>
  <si>
    <t>JP3485400000</t>
  </si>
  <si>
    <t>1814 JP EQUITY</t>
  </si>
  <si>
    <t>Daisue Construction</t>
  </si>
  <si>
    <t>6251084</t>
  </si>
  <si>
    <t>5830</t>
  </si>
  <si>
    <t>JP3485600005</t>
  </si>
  <si>
    <t>9793 JP EQUITY</t>
  </si>
  <si>
    <t>DAISEKI CO LTD</t>
  </si>
  <si>
    <t>6263164</t>
  </si>
  <si>
    <t>5831</t>
  </si>
  <si>
    <t>JP3485800001</t>
  </si>
  <si>
    <t>4202 JP EQUITY</t>
  </si>
  <si>
    <t>Daicel Corp</t>
  </si>
  <si>
    <t>6250542</t>
  </si>
  <si>
    <t>5832</t>
  </si>
  <si>
    <t>JP3485900009</t>
  </si>
  <si>
    <t>4046 JP EQUITY</t>
  </si>
  <si>
    <t>Osaka Soda Co Ltd</t>
  </si>
  <si>
    <t>6661780</t>
  </si>
  <si>
    <t>5833</t>
  </si>
  <si>
    <t>JP3486000007</t>
  </si>
  <si>
    <t>1980 JP EQUITY</t>
  </si>
  <si>
    <t>Dai-Dan Co Ltd</t>
  </si>
  <si>
    <t>6661735</t>
  </si>
  <si>
    <t>5834</t>
  </si>
  <si>
    <t>JP3486150000</t>
  </si>
  <si>
    <t>4577 JP EQUITY</t>
  </si>
  <si>
    <t>Daito Pharmaceutical</t>
  </si>
  <si>
    <t>B6293R4</t>
  </si>
  <si>
    <t>5835</t>
  </si>
  <si>
    <t>JP3486500006</t>
  </si>
  <si>
    <t>4366 JP EQUITY</t>
  </si>
  <si>
    <t>Daito Chemix Corp</t>
  </si>
  <si>
    <t>6268868</t>
  </si>
  <si>
    <t>5836</t>
  </si>
  <si>
    <t>JP3486600004</t>
  </si>
  <si>
    <t>8761 JP EQUITY</t>
  </si>
  <si>
    <t>AIOI INSURANCE</t>
  </si>
  <si>
    <t>5837</t>
  </si>
  <si>
    <t>JP3486800000</t>
  </si>
  <si>
    <t>1878 JP EQUITY</t>
  </si>
  <si>
    <t>Daito Trust Construc</t>
  </si>
  <si>
    <t>6250508</t>
  </si>
  <si>
    <t>5838</t>
  </si>
  <si>
    <t>JP3487600003</t>
  </si>
  <si>
    <t>7609 JP EQUITY</t>
  </si>
  <si>
    <t>Daitron Co Ltd</t>
  </si>
  <si>
    <t>6171041</t>
  </si>
  <si>
    <t>5839</t>
  </si>
  <si>
    <t>JP3489000004</t>
  </si>
  <si>
    <t>6373 JP EQUITY</t>
  </si>
  <si>
    <t>Daido Kogyo Co Ltd</t>
  </si>
  <si>
    <t>6250520</t>
  </si>
  <si>
    <t>5840</t>
  </si>
  <si>
    <t>JP3491000000</t>
  </si>
  <si>
    <t>5471 JP EQUITY</t>
  </si>
  <si>
    <t>Daido Steel Co Ltd</t>
  </si>
  <si>
    <t>6250627</t>
  </si>
  <si>
    <t>5841</t>
  </si>
  <si>
    <t>JP3491800003</t>
  </si>
  <si>
    <t>7245 JP EQUITY</t>
  </si>
  <si>
    <t>Daido Metal Co Ltd</t>
  </si>
  <si>
    <t>6249896</t>
  </si>
  <si>
    <t>5842</t>
  </si>
  <si>
    <t>JP3492200005</t>
  </si>
  <si>
    <t>4116 JP EQUITY</t>
  </si>
  <si>
    <t>Dainichiseika Color</t>
  </si>
  <si>
    <t>6250962</t>
  </si>
  <si>
    <t>5843</t>
  </si>
  <si>
    <t>JP3493400000</t>
  </si>
  <si>
    <t>4631 JP EQUITY</t>
  </si>
  <si>
    <t>DIC Corp</t>
  </si>
  <si>
    <t>6250821</t>
  </si>
  <si>
    <t>5844</t>
  </si>
  <si>
    <t>JP3493800001</t>
  </si>
  <si>
    <t>7912 JP EQUITY</t>
  </si>
  <si>
    <t>Dai Nippon Printing</t>
  </si>
  <si>
    <t>6250906</t>
  </si>
  <si>
    <t>5845</t>
  </si>
  <si>
    <t>JP3494600004</t>
  </si>
  <si>
    <t>7735 JP EQUITY</t>
  </si>
  <si>
    <t>SCREEN Holdings Co L</t>
  </si>
  <si>
    <t>6251028</t>
  </si>
  <si>
    <t>5846</t>
  </si>
  <si>
    <t>JP3495000006</t>
  </si>
  <si>
    <t>4506 JP EQUITY</t>
  </si>
  <si>
    <t>Sumitomo Dainippon P</t>
  </si>
  <si>
    <t>6250865</t>
  </si>
  <si>
    <t>5847</t>
  </si>
  <si>
    <t>JP3495400008</t>
  </si>
  <si>
    <t>4611 JP EQUITY</t>
  </si>
  <si>
    <t>Dai Nippon Toryo Co</t>
  </si>
  <si>
    <t>6250887</t>
  </si>
  <si>
    <t>5848</t>
  </si>
  <si>
    <t>6248990</t>
  </si>
  <si>
    <t>5849</t>
  </si>
  <si>
    <t>9433 JT EQUITY</t>
  </si>
  <si>
    <t>KDDI CORP</t>
  </si>
  <si>
    <t>5850</t>
  </si>
  <si>
    <t>JP3497000004</t>
  </si>
  <si>
    <t>6023 JP EQUITY</t>
  </si>
  <si>
    <t>Daihatsu Diesel Manu</t>
  </si>
  <si>
    <t>6250337</t>
  </si>
  <si>
    <t>5851</t>
  </si>
  <si>
    <t>JP3497400006</t>
  </si>
  <si>
    <t>6383 JP EQUITY</t>
  </si>
  <si>
    <t>Daifuku Co Ltd</t>
  </si>
  <si>
    <t>6250025</t>
  </si>
  <si>
    <t>5852</t>
  </si>
  <si>
    <t>JP3497800007</t>
  </si>
  <si>
    <t>6622 JP EQUITY</t>
  </si>
  <si>
    <t>Daihen Corp</t>
  </si>
  <si>
    <t>6661843</t>
  </si>
  <si>
    <t>5853</t>
  </si>
  <si>
    <t>JP3498600000</t>
  </si>
  <si>
    <t>1822 JP EQUITY</t>
  </si>
  <si>
    <t>Daiho Corp</t>
  </si>
  <si>
    <t>6250360</t>
  </si>
  <si>
    <t>5854</t>
  </si>
  <si>
    <t>JP3499480006</t>
  </si>
  <si>
    <t>6699 JP EQUITY</t>
  </si>
  <si>
    <t>Diamond Electric Hol</t>
  </si>
  <si>
    <t>BFZ3HZ2</t>
  </si>
  <si>
    <t>5855</t>
  </si>
  <si>
    <t>JP3499600009</t>
  </si>
  <si>
    <t>8853 JP EQUITY</t>
  </si>
  <si>
    <t>DIAMOND CITY CO LTD</t>
  </si>
  <si>
    <t>5856</t>
  </si>
  <si>
    <t>JP3499650004</t>
  </si>
  <si>
    <t>3073 JP EQUITY</t>
  </si>
  <si>
    <t>DD Holdings Co Ltd</t>
  </si>
  <si>
    <t>B1Q8JH4</t>
  </si>
  <si>
    <t>5857</t>
  </si>
  <si>
    <t>JP3499700007</t>
  </si>
  <si>
    <t>6895 JP EQUITY</t>
  </si>
  <si>
    <t>Diamond Electric Man</t>
  </si>
  <si>
    <t>6268932</t>
  </si>
  <si>
    <t>5858</t>
  </si>
  <si>
    <t>JP3499800005</t>
  </si>
  <si>
    <t>8593 JP EQUITY</t>
  </si>
  <si>
    <t>Mitsubishi UFJ Lease</t>
  </si>
  <si>
    <t>6268976</t>
  </si>
  <si>
    <t>5859</t>
  </si>
  <si>
    <t>JP3500050004</t>
  </si>
  <si>
    <t>3546 JP EQUITY</t>
  </si>
  <si>
    <t>Alleanza Holdings Co</t>
  </si>
  <si>
    <t>BDCC9J6</t>
  </si>
  <si>
    <t>5860</t>
  </si>
  <si>
    <t>JP3500610005</t>
  </si>
  <si>
    <t>8308 JP EQUITY</t>
  </si>
  <si>
    <t>Resona Holdings Inc</t>
  </si>
  <si>
    <t>6421553</t>
  </si>
  <si>
    <t>5861</t>
  </si>
  <si>
    <t>JP3502200003</t>
  </si>
  <si>
    <t>8601 JP EQUITY</t>
  </si>
  <si>
    <t>Daiwa Securities Gro</t>
  </si>
  <si>
    <t>6251448</t>
  </si>
  <si>
    <t>5862</t>
  </si>
  <si>
    <t>JP3503800009</t>
  </si>
  <si>
    <t>7990 JP EQUITY</t>
  </si>
  <si>
    <t>GLOBERIDE Inc</t>
  </si>
  <si>
    <t>6251482</t>
  </si>
  <si>
    <t>5863</t>
  </si>
  <si>
    <t>JP3505000004</t>
  </si>
  <si>
    <t>1925 JP EQUITY</t>
  </si>
  <si>
    <t>Daiwa House Industry</t>
  </si>
  <si>
    <t>6251363</t>
  </si>
  <si>
    <t>5864</t>
  </si>
  <si>
    <t>JP3505400006</t>
  </si>
  <si>
    <t>3107 JP EQUITY</t>
  </si>
  <si>
    <t>Daiwabo Holdings Co</t>
  </si>
  <si>
    <t>6251426</t>
  </si>
  <si>
    <t>5865</t>
  </si>
  <si>
    <t>JP3505850002</t>
  </si>
  <si>
    <t>4314 JP EQUITY</t>
  </si>
  <si>
    <t>KK DAVINCI ADVISORS</t>
  </si>
  <si>
    <t>5866</t>
  </si>
  <si>
    <t>JP3505900005</t>
  </si>
  <si>
    <t>4665 JP EQUITY</t>
  </si>
  <si>
    <t>Duskin Co Ltd</t>
  </si>
  <si>
    <t>B1GVJ73</t>
  </si>
  <si>
    <t>5867</t>
  </si>
  <si>
    <t>JP3505940001</t>
  </si>
  <si>
    <t>2475 JP EQUITY</t>
  </si>
  <si>
    <t>WDB Holdings Co Ltd</t>
  </si>
  <si>
    <t>B0YZFQ1</t>
  </si>
  <si>
    <t>5868</t>
  </si>
  <si>
    <t>JP3505970008</t>
  </si>
  <si>
    <t>6619 JP EQUITY</t>
  </si>
  <si>
    <t>W-Scope Corp</t>
  </si>
  <si>
    <t>B5W49C9</t>
  </si>
  <si>
    <t>5869</t>
  </si>
  <si>
    <t>JP3505980007</t>
  </si>
  <si>
    <t>3925 JP EQUITY</t>
  </si>
  <si>
    <t>Double Standard Inc</t>
  </si>
  <si>
    <t>BYM5T69</t>
  </si>
  <si>
    <t>5870</t>
  </si>
  <si>
    <t>JP3507200008</t>
  </si>
  <si>
    <t>4397 JP EQUITY</t>
  </si>
  <si>
    <t>TeamSpirit Inc</t>
  </si>
  <si>
    <t>BFY80Z9</t>
  </si>
  <si>
    <t>5871</t>
  </si>
  <si>
    <t>JP3507650004</t>
  </si>
  <si>
    <t>3933 JP EQUITY</t>
  </si>
  <si>
    <t>CHIeru Co Ltd</t>
  </si>
  <si>
    <t>BYXBLG0</t>
  </si>
  <si>
    <t>5872</t>
  </si>
  <si>
    <t>JP3507750002</t>
  </si>
  <si>
    <t>3962 JP EQUITY</t>
  </si>
  <si>
    <t>Change Inc</t>
  </si>
  <si>
    <t>BD41Y74</t>
  </si>
  <si>
    <t>5873</t>
  </si>
  <si>
    <t>JP3507780009</t>
  </si>
  <si>
    <t>3561 JP EQUITY</t>
  </si>
  <si>
    <t>Chikaranomoto Holdin</t>
  </si>
  <si>
    <t>BYYL3D0</t>
  </si>
  <si>
    <t>5874</t>
  </si>
  <si>
    <t>JP3509000000</t>
  </si>
  <si>
    <t>4098 JP EQUITY</t>
  </si>
  <si>
    <t>Titan Kogyo Ltd</t>
  </si>
  <si>
    <t>6892609</t>
  </si>
  <si>
    <t>5875</t>
  </si>
  <si>
    <t>JP3511800009</t>
  </si>
  <si>
    <t>8331 JP EQUITY</t>
  </si>
  <si>
    <t>Chiba Bank Ltd/The</t>
  </si>
  <si>
    <t>6190563</t>
  </si>
  <si>
    <t>5876</t>
  </si>
  <si>
    <t>JP3512200001</t>
  </si>
  <si>
    <t>8337 JP EQUITY</t>
  </si>
  <si>
    <t>Chiba Kogyo Bank Ltd</t>
  </si>
  <si>
    <t>6190585</t>
  </si>
  <si>
    <t>5877</t>
  </si>
  <si>
    <t>JP3512740006</t>
  </si>
  <si>
    <t>6062 JP EQUITY</t>
  </si>
  <si>
    <t>Charm Care Corp KK</t>
  </si>
  <si>
    <t>B7S3P15</t>
  </si>
  <si>
    <t>5878</t>
  </si>
  <si>
    <t>JP3512900006</t>
  </si>
  <si>
    <t>4448 JP EQUITY</t>
  </si>
  <si>
    <t>Chatwork Co Ltd</t>
  </si>
  <si>
    <t>BJDS3V5</t>
  </si>
  <si>
    <t>5879</t>
  </si>
  <si>
    <t>JP3515400004</t>
  </si>
  <si>
    <t>8117 JP EQUITY</t>
  </si>
  <si>
    <t>Central Automotive P</t>
  </si>
  <si>
    <t>6183927</t>
  </si>
  <si>
    <t>5880</t>
  </si>
  <si>
    <t>JP3518200005</t>
  </si>
  <si>
    <t>1971 JP EQUITY</t>
  </si>
  <si>
    <t>CHUO BUILD INDUSTRY</t>
  </si>
  <si>
    <t>6196464</t>
  </si>
  <si>
    <t>5881</t>
  </si>
  <si>
    <t>JP3518400001</t>
  </si>
  <si>
    <t>9852 JP EQUITY</t>
  </si>
  <si>
    <t>CB Group Management</t>
  </si>
  <si>
    <t>6196925</t>
  </si>
  <si>
    <t>5882</t>
  </si>
  <si>
    <t>JP3519400000</t>
  </si>
  <si>
    <t>4519 JP EQUITY</t>
  </si>
  <si>
    <t>Chugai Pharmaceutica</t>
  </si>
  <si>
    <t>6196408</t>
  </si>
  <si>
    <t>5883</t>
  </si>
  <si>
    <t>JP3519800001</t>
  </si>
  <si>
    <t>1964 JP EQUITY</t>
  </si>
  <si>
    <t>Chugai Ro Co Ltd</t>
  </si>
  <si>
    <t>6196323</t>
  </si>
  <si>
    <t>5884</t>
  </si>
  <si>
    <t>JP3521000004</t>
  </si>
  <si>
    <t>8382 JP EQUITY</t>
  </si>
  <si>
    <t>CHUGOKU BANK LTD</t>
  </si>
  <si>
    <t>6195803</t>
  </si>
  <si>
    <t>5885</t>
  </si>
  <si>
    <t>JP3522200009</t>
  </si>
  <si>
    <t>9504 JP EQUITY</t>
  </si>
  <si>
    <t>Chugoku Electric Pow</t>
  </si>
  <si>
    <t>6195900</t>
  </si>
  <si>
    <t>5886</t>
  </si>
  <si>
    <t>JP3522600000</t>
  </si>
  <si>
    <t>4617 JP EQUITY</t>
  </si>
  <si>
    <t>CHUGOKU MARINE PAINT</t>
  </si>
  <si>
    <t>6196000</t>
  </si>
  <si>
    <t>5887</t>
  </si>
  <si>
    <t>JP3525400002</t>
  </si>
  <si>
    <t>2053 JP EQUITY</t>
  </si>
  <si>
    <t>Chubu Shiryo Co Ltd</t>
  </si>
  <si>
    <t>6195665</t>
  </si>
  <si>
    <t>5888</t>
  </si>
  <si>
    <t>JP3526600006</t>
  </si>
  <si>
    <t>9502 JP EQUITY</t>
  </si>
  <si>
    <t>Chubu Electric Power</t>
  </si>
  <si>
    <t>6195609</t>
  </si>
  <si>
    <t>5889</t>
  </si>
  <si>
    <t>JP3527600005</t>
  </si>
  <si>
    <t>9624 JP EQUITY</t>
  </si>
  <si>
    <t>Chodai Co Ltd</t>
  </si>
  <si>
    <t>6192127</t>
  </si>
  <si>
    <t>5890</t>
  </si>
  <si>
    <t>JP3528600004</t>
  </si>
  <si>
    <t>6366 JP EQUITY</t>
  </si>
  <si>
    <t>Chiyoda Corp</t>
  </si>
  <si>
    <t>6191704</t>
  </si>
  <si>
    <t>5891</t>
  </si>
  <si>
    <t>JP3530000003</t>
  </si>
  <si>
    <t>4743 JP EQUITY</t>
  </si>
  <si>
    <t>Itfor Inc</t>
  </si>
  <si>
    <t>6213426</t>
  </si>
  <si>
    <t>5892</t>
  </si>
  <si>
    <t>JP3531100000</t>
  </si>
  <si>
    <t>6897 JP EQUITY</t>
  </si>
  <si>
    <t>TWINBIRD CORP</t>
  </si>
  <si>
    <t>6908982</t>
  </si>
  <si>
    <t>5893</t>
  </si>
  <si>
    <t>JP3531800005</t>
  </si>
  <si>
    <t>6101 JP EQUITY</t>
  </si>
  <si>
    <t>Tsugami Corp</t>
  </si>
  <si>
    <t>6906760</t>
  </si>
  <si>
    <t>5894</t>
  </si>
  <si>
    <t>JP3532800004</t>
  </si>
  <si>
    <t>2398 JP EQUITY</t>
  </si>
  <si>
    <t>Tsukui Corp</t>
  </si>
  <si>
    <t>B00CSV2</t>
  </si>
  <si>
    <t>5895</t>
  </si>
  <si>
    <t>JP3534410000</t>
  </si>
  <si>
    <t>6464 JP EQUITY</t>
  </si>
  <si>
    <t>Tsubaki Nakashima Co</t>
  </si>
  <si>
    <t>B7T6PP7</t>
  </si>
  <si>
    <t>5896</t>
  </si>
  <si>
    <t>JP3535400000</t>
  </si>
  <si>
    <t>6371 JP EQUITY</t>
  </si>
  <si>
    <t>Tsubakimoto Chain Co</t>
  </si>
  <si>
    <t>6906704</t>
  </si>
  <si>
    <t>5897</t>
  </si>
  <si>
    <t>JP3535800001</t>
  </si>
  <si>
    <t>4540 JP EQUITY</t>
  </si>
  <si>
    <t>Tsumura &amp; Co</t>
  </si>
  <si>
    <t>6906919</t>
  </si>
  <si>
    <t>5898</t>
  </si>
  <si>
    <t>JP3536150000</t>
  </si>
  <si>
    <t>3391 JP EQUITY</t>
  </si>
  <si>
    <t>Tsuruha Holdings Inc</t>
  </si>
  <si>
    <t>B0MKZN5</t>
  </si>
  <si>
    <t>5899</t>
  </si>
  <si>
    <t>JP3536200003</t>
  </si>
  <si>
    <t>6351 JP EQUITY</t>
  </si>
  <si>
    <t>Tsurumi Manufacturin</t>
  </si>
  <si>
    <t>6906931</t>
  </si>
  <si>
    <t>5900</t>
  </si>
  <si>
    <t>JP3538450002</t>
  </si>
  <si>
    <t>4767 JP EQUITY</t>
  </si>
  <si>
    <t>Tow Co Ltd</t>
  </si>
  <si>
    <t>6269195</t>
  </si>
  <si>
    <t>5901</t>
  </si>
  <si>
    <t>JP3538710009</t>
  </si>
  <si>
    <t>3479 JP EQUITY</t>
  </si>
  <si>
    <t>TKP Corp</t>
  </si>
  <si>
    <t>BDZWWH2</t>
  </si>
  <si>
    <t>5902</t>
  </si>
  <si>
    <t>JP3538800008</t>
  </si>
  <si>
    <t>6762 JP EQUITY</t>
  </si>
  <si>
    <t>TDK Corp</t>
  </si>
  <si>
    <t>6869302</t>
  </si>
  <si>
    <t>5903</t>
  </si>
  <si>
    <t>JP3539000004</t>
  </si>
  <si>
    <t>4687 JP EQUITY</t>
  </si>
  <si>
    <t>TDC Soft Inc</t>
  </si>
  <si>
    <t>6079811</t>
  </si>
  <si>
    <t>5904</t>
  </si>
  <si>
    <t>JP3539050009</t>
  </si>
  <si>
    <t>3172 JP EQUITY</t>
  </si>
  <si>
    <t>Tea Life Co Ltd</t>
  </si>
  <si>
    <t>B73FFG1</t>
  </si>
  <si>
    <t>5905</t>
  </si>
  <si>
    <t>JP3539220008</t>
  </si>
  <si>
    <t>8795 JP EQUITY</t>
  </si>
  <si>
    <t>T&amp;D Holdings Inc</t>
  </si>
  <si>
    <t>6744294</t>
  </si>
  <si>
    <t>5906</t>
  </si>
  <si>
    <t>JP3539230007</t>
  </si>
  <si>
    <t>7313 JP EQUITY</t>
  </si>
  <si>
    <t>TS Tech Co Ltd</t>
  </si>
  <si>
    <t>B1P1JR4</t>
  </si>
  <si>
    <t>5907</t>
  </si>
  <si>
    <t>JP3539250005</t>
  </si>
  <si>
    <t>6481 JP EQUITY</t>
  </si>
  <si>
    <t>THK Co Ltd</t>
  </si>
  <si>
    <t>6869131</t>
  </si>
  <si>
    <t>5908</t>
  </si>
  <si>
    <t>JP3539300008</t>
  </si>
  <si>
    <t>4027 JP EQUITY</t>
  </si>
  <si>
    <t>Tayca Corp</t>
  </si>
  <si>
    <t>6880864</t>
  </si>
  <si>
    <t>5909</t>
  </si>
  <si>
    <t>JP3539350003</t>
  </si>
  <si>
    <t>4331 JP EQUITY</t>
  </si>
  <si>
    <t>Take And Give Needs</t>
  </si>
  <si>
    <t>6421519</t>
  </si>
  <si>
    <t>5910</t>
  </si>
  <si>
    <t>JP3539400006</t>
  </si>
  <si>
    <t>9746 JP EQUITY</t>
  </si>
  <si>
    <t>TKC Corp</t>
  </si>
  <si>
    <t>6892665</t>
  </si>
  <si>
    <t>5911</t>
  </si>
  <si>
    <t>JP3540800004</t>
  </si>
  <si>
    <t>3302 JP EQUITY</t>
  </si>
  <si>
    <t>TEIKOKU SEN-I CO LTD</t>
  </si>
  <si>
    <t>6880983</t>
  </si>
  <si>
    <t>5912</t>
  </si>
  <si>
    <t>JP3541200006</t>
  </si>
  <si>
    <t>4514 JP EQUITY</t>
  </si>
  <si>
    <t>ASKA Pharmaceutical</t>
  </si>
  <si>
    <t>6880820</t>
  </si>
  <si>
    <t>5913</t>
  </si>
  <si>
    <t>JP3541800003</t>
  </si>
  <si>
    <t>6333 JP EQUITY</t>
  </si>
  <si>
    <t>Teikoku Electric Man</t>
  </si>
  <si>
    <t>6155829</t>
  </si>
  <si>
    <t>5914</t>
  </si>
  <si>
    <t>JP3542400001</t>
  </si>
  <si>
    <t>6463 JP EQUITY</t>
  </si>
  <si>
    <t>TPR CO LTD</t>
  </si>
  <si>
    <t>6880927</t>
  </si>
  <si>
    <t>5915</t>
  </si>
  <si>
    <t>JP3544000007</t>
  </si>
  <si>
    <t>3401 JP EQUITY</t>
  </si>
  <si>
    <t>Teijin Ltd</t>
  </si>
  <si>
    <t>6880507</t>
  </si>
  <si>
    <t>5916</t>
  </si>
  <si>
    <t>JP3545130001</t>
  </si>
  <si>
    <t>3762 JP EQUITY</t>
  </si>
  <si>
    <t>TechMatrix Corp</t>
  </si>
  <si>
    <t>B05MTT2</t>
  </si>
  <si>
    <t>5917</t>
  </si>
  <si>
    <t>JP3545160008</t>
  </si>
  <si>
    <t>6337 JP EQUITY</t>
  </si>
  <si>
    <t>TESEC Corp</t>
  </si>
  <si>
    <t>6227290</t>
  </si>
  <si>
    <t>5918</t>
  </si>
  <si>
    <t>JP3545220000</t>
  </si>
  <si>
    <t>6629 JP EQUITY</t>
  </si>
  <si>
    <t>TECHNO HORIZON HOLDI</t>
  </si>
  <si>
    <t>B4K5GT3</t>
  </si>
  <si>
    <t>5919</t>
  </si>
  <si>
    <t>JP3545230009</t>
  </si>
  <si>
    <t>3666 JP EQUITY</t>
  </si>
  <si>
    <t>TECNOS JAPAN INC</t>
  </si>
  <si>
    <t>B6XB540</t>
  </si>
  <si>
    <t>5920</t>
  </si>
  <si>
    <t>JP3545240008</t>
  </si>
  <si>
    <t>6028 JP EQUITY</t>
  </si>
  <si>
    <t>TechnoPro Holdings I</t>
  </si>
  <si>
    <t>BSM8SQ9</t>
  </si>
  <si>
    <t>5921</t>
  </si>
  <si>
    <t>JP3545260006</t>
  </si>
  <si>
    <t>3449 JP EQUITY</t>
  </si>
  <si>
    <t>Technoflex Corp</t>
  </si>
  <si>
    <t>BKMQVN5</t>
  </si>
  <si>
    <t>5922</t>
  </si>
  <si>
    <t>JP3545400008</t>
  </si>
  <si>
    <t>3625 JP EQUITY</t>
  </si>
  <si>
    <t>Techfirm Holdings In</t>
  </si>
  <si>
    <t>B2PWSR7</t>
  </si>
  <si>
    <t>5923</t>
  </si>
  <si>
    <t>JP3545800009</t>
  </si>
  <si>
    <t>1905 JP EQUITY</t>
  </si>
  <si>
    <t>Tenox Corp</t>
  </si>
  <si>
    <t>6884219</t>
  </si>
  <si>
    <t>5924</t>
  </si>
  <si>
    <t>JP3545850004</t>
  </si>
  <si>
    <t>3985 JP EQUITY</t>
  </si>
  <si>
    <t>TEMONA inc</t>
  </si>
  <si>
    <t>BF0BRH3</t>
  </si>
  <si>
    <t>5925</t>
  </si>
  <si>
    <t>JP3546000005</t>
  </si>
  <si>
    <t>4987 JP EQUITY</t>
  </si>
  <si>
    <t>Teraoka Seisakusho C</t>
  </si>
  <si>
    <t>6884435</t>
  </si>
  <si>
    <t>5926</t>
  </si>
  <si>
    <t>JP3546100003</t>
  </si>
  <si>
    <t>6637 JP EQUITY</t>
  </si>
  <si>
    <t>Terasaki Electric Co</t>
  </si>
  <si>
    <t>B1RKJ02</t>
  </si>
  <si>
    <t>5927</t>
  </si>
  <si>
    <t>JP3546550009</t>
  </si>
  <si>
    <t>6627 JP EQUITY</t>
  </si>
  <si>
    <t>Tera Probe Inc</t>
  </si>
  <si>
    <t>B63R485</t>
  </si>
  <si>
    <t>5928</t>
  </si>
  <si>
    <t>JP3546800008</t>
  </si>
  <si>
    <t>4543 JP EQUITY</t>
  </si>
  <si>
    <t>Terumo Corp</t>
  </si>
  <si>
    <t>6885074</t>
  </si>
  <si>
    <t>5929</t>
  </si>
  <si>
    <t>JP3547060008</t>
  </si>
  <si>
    <t>9413 JP EQUITY</t>
  </si>
  <si>
    <t>Tv Tokyo Holdings Co</t>
  </si>
  <si>
    <t>B63KM13</t>
  </si>
  <si>
    <t>5930</t>
  </si>
  <si>
    <t>JP3547670004</t>
  </si>
  <si>
    <t>2181 JP EQUITY</t>
  </si>
  <si>
    <t>Persol Holdings Co L</t>
  </si>
  <si>
    <t>B3CY709</t>
  </si>
  <si>
    <t>5931</t>
  </si>
  <si>
    <t>JP3547800007</t>
  </si>
  <si>
    <t>7958 JP EQUITY</t>
  </si>
  <si>
    <t>Tenma Corp</t>
  </si>
  <si>
    <t>6884231</t>
  </si>
  <si>
    <t>5932</t>
  </si>
  <si>
    <t>JP3548450000</t>
  </si>
  <si>
    <t>3848 JP EQUITY</t>
  </si>
  <si>
    <t>DATA APPLICATIONS CO</t>
  </si>
  <si>
    <t>B1VP6Q8</t>
  </si>
  <si>
    <t>5933</t>
  </si>
  <si>
    <t>JP3548500002</t>
  </si>
  <si>
    <t>9682 JP EQUITY</t>
  </si>
  <si>
    <t>DTS Corp</t>
  </si>
  <si>
    <t>6255699</t>
  </si>
  <si>
    <t>5934</t>
  </si>
  <si>
    <t>JP3548520000</t>
  </si>
  <si>
    <t>4845 JP EQUITY</t>
  </si>
  <si>
    <t>Scala Inc</t>
  </si>
  <si>
    <t>6349246</t>
  </si>
  <si>
    <t>5935</t>
  </si>
  <si>
    <t>JP3548600000</t>
  </si>
  <si>
    <t>6146 JP EQUITY</t>
  </si>
  <si>
    <t>Disco Corp</t>
  </si>
  <si>
    <t>6270948</t>
  </si>
  <si>
    <t>5936</t>
  </si>
  <si>
    <t>JP3548610009</t>
  </si>
  <si>
    <t>2432 JP EQUITY</t>
  </si>
  <si>
    <t>DeNA Co Ltd</t>
  </si>
  <si>
    <t>B05L364</t>
  </si>
  <si>
    <t>5937</t>
  </si>
  <si>
    <t>JP3548640006</t>
  </si>
  <si>
    <t>2379 JP EQUITY</t>
  </si>
  <si>
    <t>Dip Corp</t>
  </si>
  <si>
    <t>6714071</t>
  </si>
  <si>
    <t>5938</t>
  </si>
  <si>
    <t>JP3548680002</t>
  </si>
  <si>
    <t>3836 JP EQUITY</t>
  </si>
  <si>
    <t>Avant Corp</t>
  </si>
  <si>
    <t>B1M7PY4</t>
  </si>
  <si>
    <t>5939</t>
  </si>
  <si>
    <t>JP3548720006</t>
  </si>
  <si>
    <t>3245 JP EQUITY</t>
  </si>
  <si>
    <t>DEAR LIFE CO LTD</t>
  </si>
  <si>
    <t>B1Z9SZ9</t>
  </si>
  <si>
    <t>5940</t>
  </si>
  <si>
    <t>JP3548750003</t>
  </si>
  <si>
    <t>3652 JP EQUITY</t>
  </si>
  <si>
    <t>DIGITAL MEDIA PROFES</t>
  </si>
  <si>
    <t>B4508R5</t>
  </si>
  <si>
    <t>5941</t>
  </si>
  <si>
    <t>JP3548760002</t>
  </si>
  <si>
    <t>3686 JP EQUITY</t>
  </si>
  <si>
    <t>DLE INC</t>
  </si>
  <si>
    <t>BK00CJ2</t>
  </si>
  <si>
    <t>5942</t>
  </si>
  <si>
    <t>JP3548770001</t>
  </si>
  <si>
    <t>4980 JP EQUITY</t>
  </si>
  <si>
    <t>Dexerials Corp</t>
  </si>
  <si>
    <t>BYP97J7</t>
  </si>
  <si>
    <t>5943</t>
  </si>
  <si>
    <t>JP3548780000</t>
  </si>
  <si>
    <t>6534 JP EQUITY</t>
  </si>
  <si>
    <t>DA Consortium Holdin</t>
  </si>
  <si>
    <t>BZB2H64</t>
  </si>
  <si>
    <t>5944</t>
  </si>
  <si>
    <t>JP3548810005</t>
  </si>
  <si>
    <t>4421 JP EQUITY</t>
  </si>
  <si>
    <t>D I System Co Ltd</t>
  </si>
  <si>
    <t>BGRZG12</t>
  </si>
  <si>
    <t>5945</t>
  </si>
  <si>
    <t>JP3548870009</t>
  </si>
  <si>
    <t>6048 JP EQUITY</t>
  </si>
  <si>
    <t>DESIGNONE JAPAN INC</t>
  </si>
  <si>
    <t>BVGH001</t>
  </si>
  <si>
    <t>5946</t>
  </si>
  <si>
    <t>JP3549020000</t>
  </si>
  <si>
    <t>2326 JP EQUITY</t>
  </si>
  <si>
    <t>Digital Arts Inc</t>
  </si>
  <si>
    <t>6543587</t>
  </si>
  <si>
    <t>5947</t>
  </si>
  <si>
    <t>JP3549040008</t>
  </si>
  <si>
    <t>6533 JP EQUITY</t>
  </si>
  <si>
    <t>Orchestra Holdings I</t>
  </si>
  <si>
    <t>BYZVVQ8</t>
  </si>
  <si>
    <t>5948</t>
  </si>
  <si>
    <t>JP3549070005</t>
  </si>
  <si>
    <t>4819 JP EQUITY</t>
  </si>
  <si>
    <t>Digital Garage Inc</t>
  </si>
  <si>
    <t>6309422</t>
  </si>
  <si>
    <t>5949</t>
  </si>
  <si>
    <t>JP3549250003</t>
  </si>
  <si>
    <t>3469 JP EQUITY</t>
  </si>
  <si>
    <t>Dualtap Co Ltd</t>
  </si>
  <si>
    <t>BDC6V47</t>
  </si>
  <si>
    <t>5950</t>
  </si>
  <si>
    <t>JP3549370009</t>
  </si>
  <si>
    <t>4598 JP EQUITY</t>
  </si>
  <si>
    <t>Delta-Fly Pharma Inc</t>
  </si>
  <si>
    <t>BFD20H4</t>
  </si>
  <si>
    <t>5951</t>
  </si>
  <si>
    <t>JP3549600009</t>
  </si>
  <si>
    <t>4061 JP EQUITY</t>
  </si>
  <si>
    <t>Denka Co Ltd</t>
  </si>
  <si>
    <t>6309820</t>
  </si>
  <si>
    <t>5952</t>
  </si>
  <si>
    <t>JP3550000008</t>
  </si>
  <si>
    <t>6706 JP EQUITY</t>
  </si>
  <si>
    <t>Denki Kogyo Co Ltd</t>
  </si>
  <si>
    <t>6262600</t>
  </si>
  <si>
    <t>5953</t>
  </si>
  <si>
    <t>JP3551200003</t>
  </si>
  <si>
    <t>9513 JP EQUITY</t>
  </si>
  <si>
    <t>Electric Power Devel</t>
  </si>
  <si>
    <t>B02Q328</t>
  </si>
  <si>
    <t>5954</t>
  </si>
  <si>
    <t>JP3551420007</t>
  </si>
  <si>
    <t>3630 JP EQUITY</t>
  </si>
  <si>
    <t>Densan System Co Ltd</t>
  </si>
  <si>
    <t>B3DDYJ3</t>
  </si>
  <si>
    <t>5955</t>
  </si>
  <si>
    <t>JP3551500006</t>
  </si>
  <si>
    <t>6902 JP EQUITY</t>
  </si>
  <si>
    <t>Denso Corp</t>
  </si>
  <si>
    <t>6640381</t>
  </si>
  <si>
    <t>5956</t>
  </si>
  <si>
    <t>JP3551520004</t>
  </si>
  <si>
    <t>4324 JP EQUITY</t>
  </si>
  <si>
    <t>Dentsu Group Inc</t>
  </si>
  <si>
    <t>6416281</t>
  </si>
  <si>
    <t>5957</t>
  </si>
  <si>
    <t>JP3551530003</t>
  </si>
  <si>
    <t>4812 JP EQUITY</t>
  </si>
  <si>
    <t>Information Services</t>
  </si>
  <si>
    <t>6295974</t>
  </si>
  <si>
    <t>5958</t>
  </si>
  <si>
    <t>JP3551600004</t>
  </si>
  <si>
    <t>6517 JP EQUITY</t>
  </si>
  <si>
    <t>Denyo Co Ltd</t>
  </si>
  <si>
    <t>6263777</t>
  </si>
  <si>
    <t>5959</t>
  </si>
  <si>
    <t>JP3552230009</t>
  </si>
  <si>
    <t>1946 JP EQUITY</t>
  </si>
  <si>
    <t>Toenec Corp</t>
  </si>
  <si>
    <t>6895620</t>
  </si>
  <si>
    <t>5960</t>
  </si>
  <si>
    <t>JP3552250007</t>
  </si>
  <si>
    <t>9729 JP EQUITY</t>
  </si>
  <si>
    <t>Tokai Corp/Gifu</t>
  </si>
  <si>
    <t>6894359</t>
  </si>
  <si>
    <t>5961</t>
  </si>
  <si>
    <t>JP3552260006</t>
  </si>
  <si>
    <t>3167 JP EQUITY</t>
  </si>
  <si>
    <t>TOKAI Holdings Corp</t>
  </si>
  <si>
    <t>B3SF9N3</t>
  </si>
  <si>
    <t>5962</t>
  </si>
  <si>
    <t>JP3552290003</t>
  </si>
  <si>
    <t>3433 JP EQUITY</t>
  </si>
  <si>
    <t>Tocalo Co Ltd</t>
  </si>
  <si>
    <t>6714974</t>
  </si>
  <si>
    <t>5963</t>
  </si>
  <si>
    <t>JP3553900006</t>
  </si>
  <si>
    <t>2737 JP EQUITY</t>
  </si>
  <si>
    <t>Tomen Devices Corp</t>
  </si>
  <si>
    <t>6530299</t>
  </si>
  <si>
    <t>5964</t>
  </si>
  <si>
    <t>JP3554200000</t>
  </si>
  <si>
    <t>5271 JP EQUITY</t>
  </si>
  <si>
    <t>TOYO ASANO FOUNDATIO</t>
  </si>
  <si>
    <t>6882677</t>
  </si>
  <si>
    <t>5965</t>
  </si>
  <si>
    <t>JP3554400006</t>
  </si>
  <si>
    <t>6369 JP EQUITY</t>
  </si>
  <si>
    <t>Toyo Kanetsu KK</t>
  </si>
  <si>
    <t>6899804</t>
  </si>
  <si>
    <t>5966</t>
  </si>
  <si>
    <t>JP3555700008</t>
  </si>
  <si>
    <t>6315 JP EQUITY</t>
  </si>
  <si>
    <t>Towa Corp</t>
  </si>
  <si>
    <t>6878665</t>
  </si>
  <si>
    <t>5967</t>
  </si>
  <si>
    <t>JP3556400004</t>
  </si>
  <si>
    <t>4045 JP EQUITY</t>
  </si>
  <si>
    <t>TOAGOSEI CO LTD</t>
  </si>
  <si>
    <t>6894467</t>
  </si>
  <si>
    <t>5968</t>
  </si>
  <si>
    <t>JP3556800005</t>
  </si>
  <si>
    <t>5008 JP EQUITY</t>
  </si>
  <si>
    <t>TOA OIL CO LTD</t>
  </si>
  <si>
    <t>6894542</t>
  </si>
  <si>
    <t>5969</t>
  </si>
  <si>
    <t>JP3557200007</t>
  </si>
  <si>
    <t>6848 JP EQUITY</t>
  </si>
  <si>
    <t>DKK-Toa Corp</t>
  </si>
  <si>
    <t>6894445</t>
  </si>
  <si>
    <t>5970</t>
  </si>
  <si>
    <t>JP3558000000</t>
  </si>
  <si>
    <t>1882 JP EQUITY</t>
  </si>
  <si>
    <t>TOA ROAD CORP</t>
  </si>
  <si>
    <t>6894586</t>
  </si>
  <si>
    <t>5971</t>
  </si>
  <si>
    <t>JP3558810002</t>
  </si>
  <si>
    <t>6466 JP EQUITY</t>
  </si>
  <si>
    <t>Toa Valve Engineerin</t>
  </si>
  <si>
    <t>6222529</t>
  </si>
  <si>
    <t>5972</t>
  </si>
  <si>
    <t>JP3560000006</t>
  </si>
  <si>
    <t>9605 JP EQUITY</t>
  </si>
  <si>
    <t>TOEI CO LTD</t>
  </si>
  <si>
    <t>6895181</t>
  </si>
  <si>
    <t>5973</t>
  </si>
  <si>
    <t>JP3560200002</t>
  </si>
  <si>
    <t>4816 JP EQUITY</t>
  </si>
  <si>
    <t>Toei Animation Co Lt</t>
  </si>
  <si>
    <t>6301871</t>
  </si>
  <si>
    <t>5974</t>
  </si>
  <si>
    <t>JP3560570008</t>
  </si>
  <si>
    <t>7074 JP EQUITY</t>
  </si>
  <si>
    <t>Twenty-four seven In</t>
  </si>
  <si>
    <t>BKBS057</t>
  </si>
  <si>
    <t>5975</t>
  </si>
  <si>
    <t>JP3560800009</t>
  </si>
  <si>
    <t>5301 JP EQUITY</t>
  </si>
  <si>
    <t>Tokai Carbon Co Ltd</t>
  </si>
  <si>
    <t>6894003</t>
  </si>
  <si>
    <t>5976</t>
  </si>
  <si>
    <t>JP3566600007</t>
  </si>
  <si>
    <t>6995 JP EQUITY</t>
  </si>
  <si>
    <t>Tokai Rika Co Ltd</t>
  </si>
  <si>
    <t>6894025</t>
  </si>
  <si>
    <t>5977</t>
  </si>
  <si>
    <t>JP3566800003</t>
  </si>
  <si>
    <t>9022 JP EQUITY</t>
  </si>
  <si>
    <t>Central Japan Railwa</t>
  </si>
  <si>
    <t>6183552</t>
  </si>
  <si>
    <t>5978</t>
  </si>
  <si>
    <t>JP3567410000</t>
  </si>
  <si>
    <t>1720 JP EQUITY</t>
  </si>
  <si>
    <t>Tokyu Construction C</t>
  </si>
  <si>
    <t>6689351</t>
  </si>
  <si>
    <t>5979</t>
  </si>
  <si>
    <t>JP3569200003</t>
  </si>
  <si>
    <t>3289 JP EQUITY</t>
  </si>
  <si>
    <t>Tokyu Fudosan Holdin</t>
  </si>
  <si>
    <t>BDC6LT2</t>
  </si>
  <si>
    <t>5980</t>
  </si>
  <si>
    <t>5981</t>
  </si>
  <si>
    <t>JP3571600000</t>
  </si>
  <si>
    <t>2760 JP EQUITY</t>
  </si>
  <si>
    <t>Tokyo Electron Devic</t>
  </si>
  <si>
    <t>6588403</t>
  </si>
  <si>
    <t>5982</t>
  </si>
  <si>
    <t>JP3571800006</t>
  </si>
  <si>
    <t>4186 JP EQUITY</t>
  </si>
  <si>
    <t>Tokyo Ohka Kogyo Co</t>
  </si>
  <si>
    <t>6894898</t>
  </si>
  <si>
    <t>5983</t>
  </si>
  <si>
    <t>JP3573000001</t>
  </si>
  <si>
    <t>9531 JP EQUITY</t>
  </si>
  <si>
    <t>Tokyo Gas Co Ltd</t>
  </si>
  <si>
    <t>6895448</t>
  </si>
  <si>
    <t>5984</t>
  </si>
  <si>
    <t>JP3574200006</t>
  </si>
  <si>
    <t>9005 JP EQUITY</t>
  </si>
  <si>
    <t>Tokyu Corp</t>
  </si>
  <si>
    <t>6896548</t>
  </si>
  <si>
    <t>5985</t>
  </si>
  <si>
    <t>JP3577400009</t>
  </si>
  <si>
    <t>5994 JP EQUITY</t>
  </si>
  <si>
    <t>Fine Sinter Co Ltd</t>
  </si>
  <si>
    <t>6894984</t>
  </si>
  <si>
    <t>5986</t>
  </si>
  <si>
    <t>JP3577600004</t>
  </si>
  <si>
    <t>8616 JP EQUITY</t>
  </si>
  <si>
    <t>Tokai Tokyo Financia</t>
  </si>
  <si>
    <t>6894876</t>
  </si>
  <si>
    <t>5987</t>
  </si>
  <si>
    <t>JP3579400007</t>
  </si>
  <si>
    <t>5981 JP EQUITY</t>
  </si>
  <si>
    <t>Tokyo Rope Manufactu</t>
  </si>
  <si>
    <t>6895783</t>
  </si>
  <si>
    <t>5988</t>
  </si>
  <si>
    <t>JP3579800008</t>
  </si>
  <si>
    <t>5423 JP EQUITY</t>
  </si>
  <si>
    <t>Tokyo Steel Manufact</t>
  </si>
  <si>
    <t>6895879</t>
  </si>
  <si>
    <t>5989</t>
  </si>
  <si>
    <t>JP3580200008</t>
  </si>
  <si>
    <t>7729 JP EQUITY</t>
  </si>
  <si>
    <t>Tokyo Seimitsu Co Lt</t>
  </si>
  <si>
    <t>6894304</t>
  </si>
  <si>
    <t>5990</t>
  </si>
  <si>
    <t>JP3582600007</t>
  </si>
  <si>
    <t>8804 JP EQUITY</t>
  </si>
  <si>
    <t>Tokyo Tatemono Co Lt</t>
  </si>
  <si>
    <t>6895426</t>
  </si>
  <si>
    <t>5991</t>
  </si>
  <si>
    <t>JP3584600005</t>
  </si>
  <si>
    <t>5445 JP EQUITY</t>
  </si>
  <si>
    <t>Tokyo Tekko Co Ltd</t>
  </si>
  <si>
    <t>6895062</t>
  </si>
  <si>
    <t>5992</t>
  </si>
  <si>
    <t>JP3585400009</t>
  </si>
  <si>
    <t>1945 JP EQUITY</t>
  </si>
  <si>
    <t>TOKYO ENERGY &amp; SYSTE</t>
  </si>
  <si>
    <t>6896043</t>
  </si>
  <si>
    <t>5993</t>
  </si>
  <si>
    <t>JP3585800000</t>
  </si>
  <si>
    <t>9501 JP EQUITY</t>
  </si>
  <si>
    <t>Tokyo Electric Power</t>
  </si>
  <si>
    <t>6895404</t>
  </si>
  <si>
    <t>5994</t>
  </si>
  <si>
    <t>JP3586200002</t>
  </si>
  <si>
    <t>5807 JP EQUITY</t>
  </si>
  <si>
    <t>Totoku Electric Co L</t>
  </si>
  <si>
    <t>6897422</t>
  </si>
  <si>
    <t>5995</t>
  </si>
  <si>
    <t>JP3586600003</t>
  </si>
  <si>
    <t>9672 JP EQUITY</t>
  </si>
  <si>
    <t>Tokyotokeiba Co Ltd</t>
  </si>
  <si>
    <t>6896065</t>
  </si>
  <si>
    <t>5996</t>
  </si>
  <si>
    <t>JP3587600002</t>
  </si>
  <si>
    <t>9681 JP EQUITY</t>
  </si>
  <si>
    <t>Tokyo Dome Corp</t>
  </si>
  <si>
    <t>6496744</t>
  </si>
  <si>
    <t>5997</t>
  </si>
  <si>
    <t>JP3587700000</t>
  </si>
  <si>
    <t>3316 JP EQUITY</t>
  </si>
  <si>
    <t>Tokyo Nissan Compute</t>
  </si>
  <si>
    <t>6741745</t>
  </si>
  <si>
    <t>5998</t>
  </si>
  <si>
    <t>JP3588100002</t>
  </si>
  <si>
    <t>4792 JP EQUITY</t>
  </si>
  <si>
    <t>YAMADA Consulting Gr</t>
  </si>
  <si>
    <t>6287982</t>
  </si>
  <si>
    <t>5999</t>
  </si>
  <si>
    <t>JP3588600001</t>
  </si>
  <si>
    <t>9401 JP EQUITY</t>
  </si>
  <si>
    <t>TOKYO BROADCASTING S</t>
  </si>
  <si>
    <t>6894166</t>
  </si>
  <si>
    <t>6000</t>
  </si>
  <si>
    <t>JP3589400005</t>
  </si>
  <si>
    <t>5363 JP EQUITY</t>
  </si>
  <si>
    <t>TYK Corp/Tokyo</t>
  </si>
  <si>
    <t>6896203</t>
  </si>
  <si>
    <t>6001</t>
  </si>
  <si>
    <t>JP3590850008</t>
  </si>
  <si>
    <t>4746 JP EQUITY</t>
  </si>
  <si>
    <t>Toukei Computer Co L</t>
  </si>
  <si>
    <t>6211903</t>
  </si>
  <si>
    <t>6002</t>
  </si>
  <si>
    <t>JP3591600006</t>
  </si>
  <si>
    <t>6617 JP EQUITY</t>
  </si>
  <si>
    <t>Takaoka Toko Co Ltd</t>
  </si>
  <si>
    <t>B8P15C0</t>
  </si>
  <si>
    <t>6003</t>
  </si>
  <si>
    <t>JP3592200004</t>
  </si>
  <si>
    <t>6502 JP EQUITY</t>
  </si>
  <si>
    <t>Toshiba Corp</t>
  </si>
  <si>
    <t>6897217</t>
  </si>
  <si>
    <t>6004</t>
  </si>
  <si>
    <t>JP3592600005</t>
  </si>
  <si>
    <t>6104 JP EQUITY</t>
  </si>
  <si>
    <t>Toshiba Machine Co L</t>
  </si>
  <si>
    <t>6897262</t>
  </si>
  <si>
    <t>6005</t>
  </si>
  <si>
    <t>JP3594200002</t>
  </si>
  <si>
    <t>1983 JP EQUITY</t>
  </si>
  <si>
    <t>Toshiba Plant System</t>
  </si>
  <si>
    <t>6897295</t>
  </si>
  <si>
    <t>6006</t>
  </si>
  <si>
    <t>JP3594400008</t>
  </si>
  <si>
    <t>8920 JP EQUITY</t>
  </si>
  <si>
    <t>Tosho Co Ltd</t>
  </si>
  <si>
    <t>6727671</t>
  </si>
  <si>
    <t>6007</t>
  </si>
  <si>
    <t>JP3595070008</t>
  </si>
  <si>
    <t>8923 JP EQUITY</t>
  </si>
  <si>
    <t>Tosei Corp</t>
  </si>
  <si>
    <t>6735823</t>
  </si>
  <si>
    <t>6008</t>
  </si>
  <si>
    <t>JP3595200001</t>
  </si>
  <si>
    <t>4042 JP EQUITY</t>
  </si>
  <si>
    <t>Tosoh Corp</t>
  </si>
  <si>
    <t>6900289</t>
  </si>
  <si>
    <t>6009</t>
  </si>
  <si>
    <t>JP3595300009</t>
  </si>
  <si>
    <t>9960 JP EQUITY</t>
  </si>
  <si>
    <t>Totech Corp</t>
  </si>
  <si>
    <t>6900096</t>
  </si>
  <si>
    <t>6010</t>
  </si>
  <si>
    <t>JP3595400007</t>
  </si>
  <si>
    <t>1835 JP EQUITY</t>
  </si>
  <si>
    <t>TOTETSU KOGYO CO LTD</t>
  </si>
  <si>
    <t>6897444</t>
  </si>
  <si>
    <t>6011</t>
  </si>
  <si>
    <t>JP3596200000</t>
  </si>
  <si>
    <t>5332 JP EQUITY</t>
  </si>
  <si>
    <t>TOTO Ltd</t>
  </si>
  <si>
    <t>6897466</t>
  </si>
  <si>
    <t>6012</t>
  </si>
  <si>
    <t>JP3597800006</t>
  </si>
  <si>
    <t>9001 JP EQUITY</t>
  </si>
  <si>
    <t>Tobu Railway Co Ltd</t>
  </si>
  <si>
    <t>6895169</t>
  </si>
  <si>
    <t>6013</t>
  </si>
  <si>
    <t>JP3598200008</t>
  </si>
  <si>
    <t>5975 JP EQUITY</t>
  </si>
  <si>
    <t>Topre Corp</t>
  </si>
  <si>
    <t>6894928</t>
  </si>
  <si>
    <t>6014</t>
  </si>
  <si>
    <t>JP3598600009</t>
  </si>
  <si>
    <t>9602 JP EQUITY</t>
  </si>
  <si>
    <t>Toho Co Ltd/Tokyo</t>
  </si>
  <si>
    <t>6895200</t>
  </si>
  <si>
    <t>6015</t>
  </si>
  <si>
    <t>JP3599000001</t>
  </si>
  <si>
    <t>5707 JP EQUITY</t>
  </si>
  <si>
    <t>Toho Zinc Co Ltd</t>
  </si>
  <si>
    <t>6895567</t>
  </si>
  <si>
    <t>6016</t>
  </si>
  <si>
    <t>JP3599800004</t>
  </si>
  <si>
    <t>4409 JP EQUITY</t>
  </si>
  <si>
    <t>Toho Chemical Indust</t>
  </si>
  <si>
    <t>6895288</t>
  </si>
  <si>
    <t>6017</t>
  </si>
  <si>
    <t>JP3600200004</t>
  </si>
  <si>
    <t>9533 JP EQUITY</t>
  </si>
  <si>
    <t>Toho Gas Co Ltd</t>
  </si>
  <si>
    <t>6895222</t>
  </si>
  <si>
    <t>6018</t>
  </si>
  <si>
    <t>JP3601800000</t>
  </si>
  <si>
    <t>5727 JP EQUITY</t>
  </si>
  <si>
    <t>Toho Titanium Co Ltd</t>
  </si>
  <si>
    <t>6894627</t>
  </si>
  <si>
    <t>6019</t>
  </si>
  <si>
    <t>JP3604200000</t>
  </si>
  <si>
    <t>8349 JP EQUITY</t>
  </si>
  <si>
    <t>Tohoku Bank Ltd/The</t>
  </si>
  <si>
    <t>6892977</t>
  </si>
  <si>
    <t>6020</t>
  </si>
  <si>
    <t>JP3604400006</t>
  </si>
  <si>
    <t>2329 JP EQUITY</t>
  </si>
  <si>
    <t>TOHOKUSHINSHA FILM C</t>
  </si>
  <si>
    <t>6545419</t>
  </si>
  <si>
    <t>6021</t>
  </si>
  <si>
    <t>JP3605400005</t>
  </si>
  <si>
    <t>9506 JP EQUITY</t>
  </si>
  <si>
    <t>Tohoku Electric Powe</t>
  </si>
  <si>
    <t>6895266</t>
  </si>
  <si>
    <t>6022</t>
  </si>
  <si>
    <t>JP3605800006</t>
  </si>
  <si>
    <t>5484 JP EQUITY</t>
  </si>
  <si>
    <t>Tohoku Steel Co Ltd</t>
  </si>
  <si>
    <t>6894683</t>
  </si>
  <si>
    <t>6023</t>
  </si>
  <si>
    <t>JP3606150005</t>
  </si>
  <si>
    <t>4439 JP EQUITY</t>
  </si>
  <si>
    <t>Toumei Co Ltd</t>
  </si>
  <si>
    <t>BJQQNV6</t>
  </si>
  <si>
    <t>6024</t>
  </si>
  <si>
    <t>JP3607800004</t>
  </si>
  <si>
    <t>6330 JP EQUITY</t>
  </si>
  <si>
    <t>TOYO ENGINEERING COR</t>
  </si>
  <si>
    <t>6899718</t>
  </si>
  <si>
    <t>6025</t>
  </si>
  <si>
    <t>JP3609000009</t>
  </si>
  <si>
    <t>6210 JP EQUITY</t>
  </si>
  <si>
    <t>Toyo Machinery &amp; Met</t>
  </si>
  <si>
    <t>6899848</t>
  </si>
  <si>
    <t>6026</t>
  </si>
  <si>
    <t>JP3609800002</t>
  </si>
  <si>
    <t>1890 JP EQUITY</t>
  </si>
  <si>
    <t>Toyo Construction Co</t>
  </si>
  <si>
    <t>6900063</t>
  </si>
  <si>
    <t>6027</t>
  </si>
  <si>
    <t>JP3610200002</t>
  </si>
  <si>
    <t>5453 JP EQUITY</t>
  </si>
  <si>
    <t>Toyo Kohan Co Ltd</t>
  </si>
  <si>
    <t>6900160</t>
  </si>
  <si>
    <t>6028</t>
  </si>
  <si>
    <t>JP3610400008</t>
  </si>
  <si>
    <t>4970 JP EQUITY</t>
  </si>
  <si>
    <t>Toyo Gosei Co Ltd</t>
  </si>
  <si>
    <t>6221850</t>
  </si>
  <si>
    <t>6029</t>
  </si>
  <si>
    <t>JP3610600003</t>
  </si>
  <si>
    <t>5105 JP EQUITY</t>
  </si>
  <si>
    <t>Toyo Tire Corp</t>
  </si>
  <si>
    <t>6900182</t>
  </si>
  <si>
    <t>6030</t>
  </si>
  <si>
    <t>JP3613000003</t>
  </si>
  <si>
    <t>2875 JP EQUITY</t>
  </si>
  <si>
    <t>Toyo Suisan Kaisha L</t>
  </si>
  <si>
    <t>6899967</t>
  </si>
  <si>
    <t>6031</t>
  </si>
  <si>
    <t>JP3613400005</t>
  </si>
  <si>
    <t>5901 JP EQUITY</t>
  </si>
  <si>
    <t>Toyo Seikan Group Ho</t>
  </si>
  <si>
    <t>6900267</t>
  </si>
  <si>
    <t>6032</t>
  </si>
  <si>
    <t>JP3616000000</t>
  </si>
  <si>
    <t>5310 JP EQUITY</t>
  </si>
  <si>
    <t>Toyo Tanso Co Ltd</t>
  </si>
  <si>
    <t>B0ZV9X3</t>
  </si>
  <si>
    <t>6033</t>
  </si>
  <si>
    <t>JP3617000009</t>
  </si>
  <si>
    <t>6505 JP EQUITY</t>
  </si>
  <si>
    <t>TOYO ELECTRIC MFG CO</t>
  </si>
  <si>
    <t>6900085</t>
  </si>
  <si>
    <t>6034</t>
  </si>
  <si>
    <t>JP3617600006</t>
  </si>
  <si>
    <t>4976 JP EQUITY</t>
  </si>
  <si>
    <t>Toyo Drilube Co Ltd</t>
  </si>
  <si>
    <t>B2NJ375</t>
  </si>
  <si>
    <t>6035</t>
  </si>
  <si>
    <t>JP3618800001</t>
  </si>
  <si>
    <t>4828 JP EQUITY</t>
  </si>
  <si>
    <t>Business Engineering</t>
  </si>
  <si>
    <t>6321880</t>
  </si>
  <si>
    <t>6036</t>
  </si>
  <si>
    <t>JP3619200003</t>
  </si>
  <si>
    <t>8249 JP EQUITY</t>
  </si>
  <si>
    <t>TECHNO ASSOCIE Co Lt</t>
  </si>
  <si>
    <t>6899633</t>
  </si>
  <si>
    <t>6037</t>
  </si>
  <si>
    <t>JP3619800000</t>
  </si>
  <si>
    <t>3101 JP EQUITY</t>
  </si>
  <si>
    <t>Toyobo Co Ltd</t>
  </si>
  <si>
    <t>6900502</t>
  </si>
  <si>
    <t>6038</t>
  </si>
  <si>
    <t>JP3620200000</t>
  </si>
  <si>
    <t>7236 JP EQUITY</t>
  </si>
  <si>
    <t>T RAD Co Ltd</t>
  </si>
  <si>
    <t>6899923</t>
  </si>
  <si>
    <t>6039</t>
  </si>
  <si>
    <t>JP3620600001</t>
  </si>
  <si>
    <t>7971 JP EQUITY</t>
  </si>
  <si>
    <t>Toli Corp</t>
  </si>
  <si>
    <t>6900342</t>
  </si>
  <si>
    <t>6040</t>
  </si>
  <si>
    <t>JP3621000003</t>
  </si>
  <si>
    <t>3402 JP EQUITY</t>
  </si>
  <si>
    <t>Toray Industries Inc</t>
  </si>
  <si>
    <t>6897143</t>
  </si>
  <si>
    <t>6041</t>
  </si>
  <si>
    <t>JP3622400004</t>
  </si>
  <si>
    <t>8558 JP EQUITY</t>
  </si>
  <si>
    <t>Towa Bank Ltd/The</t>
  </si>
  <si>
    <t>6897905</t>
  </si>
  <si>
    <t>6042</t>
  </si>
  <si>
    <t>JP3623150004</t>
  </si>
  <si>
    <t>4553 JP EQUITY</t>
  </si>
  <si>
    <t>Towa Pharmaceutical</t>
  </si>
  <si>
    <t>6899581</t>
  </si>
  <si>
    <t>6043</t>
  </si>
  <si>
    <t>JP3623400003</t>
  </si>
  <si>
    <t>6643 JP EQUITY</t>
  </si>
  <si>
    <t>TOGAMI ELECTRIC MFG</t>
  </si>
  <si>
    <t>6894605</t>
  </si>
  <si>
    <t>6044</t>
  </si>
  <si>
    <t>JP3625000009</t>
  </si>
  <si>
    <t>4043 JP EQUITY</t>
  </si>
  <si>
    <t>Tokuyama Corp</t>
  </si>
  <si>
    <t>6895761</t>
  </si>
  <si>
    <t>6045</t>
  </si>
  <si>
    <t>JP3626800001</t>
  </si>
  <si>
    <t>5938 JP EQUITY</t>
  </si>
  <si>
    <t>LIXIL Group Corp</t>
  </si>
  <si>
    <t>6900212</t>
  </si>
  <si>
    <t>6046</t>
  </si>
  <si>
    <t>JP3627000007</t>
  </si>
  <si>
    <t>1860 JP EQUITY</t>
  </si>
  <si>
    <t>TODA CORP</t>
  </si>
  <si>
    <t>6893884</t>
  </si>
  <si>
    <t>6047</t>
  </si>
  <si>
    <t>JP3629000005</t>
  </si>
  <si>
    <t>7911 JP EQUITY</t>
  </si>
  <si>
    <t>Toppan Printing Co L</t>
  </si>
  <si>
    <t>6897024</t>
  </si>
  <si>
    <t>6048</t>
  </si>
  <si>
    <t>JP3629200001</t>
  </si>
  <si>
    <t>7862 JP EQUITY</t>
  </si>
  <si>
    <t>Toppan Forms Co Ltd</t>
  </si>
  <si>
    <t>6105028</t>
  </si>
  <si>
    <t>6049</t>
  </si>
  <si>
    <t>JP3629400007</t>
  </si>
  <si>
    <t>9070 JP EQUITY</t>
  </si>
  <si>
    <t>TONAMI HOLDINGS CO L</t>
  </si>
  <si>
    <t>6896526</t>
  </si>
  <si>
    <t>6050</t>
  </si>
  <si>
    <t>JP3629800008</t>
  </si>
  <si>
    <t>1805 JP EQUITY</t>
  </si>
  <si>
    <t>Tobishima Corp</t>
  </si>
  <si>
    <t>6893000</t>
  </si>
  <si>
    <t>6051</t>
  </si>
  <si>
    <t>JP3630000002</t>
  </si>
  <si>
    <t>4441 JP EQUITY</t>
  </si>
  <si>
    <t>Tobila Systems Inc</t>
  </si>
  <si>
    <t>BJXBWK6</t>
  </si>
  <si>
    <t>6052</t>
  </si>
  <si>
    <t>JP3630200008</t>
  </si>
  <si>
    <t>7231 JP EQUITY</t>
  </si>
  <si>
    <t>Topy Industries Ltd</t>
  </si>
  <si>
    <t>6897121</t>
  </si>
  <si>
    <t>6053</t>
  </si>
  <si>
    <t>JP3630400004</t>
  </si>
  <si>
    <t>7732 JP EQUITY</t>
  </si>
  <si>
    <t>Topcon Corp</t>
  </si>
  <si>
    <t>6894241</t>
  </si>
  <si>
    <t>6054</t>
  </si>
  <si>
    <t>JP3630550006</t>
  </si>
  <si>
    <t>7867 JP EQUITY</t>
  </si>
  <si>
    <t>Tomy Co Ltd</t>
  </si>
  <si>
    <t>6046923</t>
  </si>
  <si>
    <t>6055</t>
  </si>
  <si>
    <t>JP3631400003</t>
  </si>
  <si>
    <t>1921 JP EQUITY</t>
  </si>
  <si>
    <t>Tomoe Corp</t>
  </si>
  <si>
    <t>6896322</t>
  </si>
  <si>
    <t>6056</t>
  </si>
  <si>
    <t>JP3632150003</t>
  </si>
  <si>
    <t>7184 JP EQUITY</t>
  </si>
  <si>
    <t>First Bank of Toyama</t>
  </si>
  <si>
    <t>BYXBL82</t>
  </si>
  <si>
    <t>6057</t>
  </si>
  <si>
    <t>6058</t>
  </si>
  <si>
    <t>JP3634200004</t>
  </si>
  <si>
    <t>7282 JP EQUITY</t>
  </si>
  <si>
    <t>Toyoda Gosei Co Ltd</t>
  </si>
  <si>
    <t>6900557</t>
  </si>
  <si>
    <t>6059</t>
  </si>
  <si>
    <t>JP3634600005</t>
  </si>
  <si>
    <t>6201 JP EQUITY</t>
  </si>
  <si>
    <t>Toyota Industries Co</t>
  </si>
  <si>
    <t>6900546</t>
  </si>
  <si>
    <t>6060</t>
  </si>
  <si>
    <t>JP3635000007</t>
  </si>
  <si>
    <t>8015 JP EQUITY</t>
  </si>
  <si>
    <t>Toyota Tsusho Corp</t>
  </si>
  <si>
    <t>6900580</t>
  </si>
  <si>
    <t>6061</t>
  </si>
  <si>
    <t>JP3635400009</t>
  </si>
  <si>
    <t>3116 JP EQUITY</t>
  </si>
  <si>
    <t>Toyota Boshoku Corp</t>
  </si>
  <si>
    <t>6900591</t>
  </si>
  <si>
    <t>6062</t>
  </si>
  <si>
    <t>JP3635480001</t>
  </si>
  <si>
    <t>2178 JP EQUITY</t>
  </si>
  <si>
    <t>Tri-Stage Inc</t>
  </si>
  <si>
    <t>B3BLR56</t>
  </si>
  <si>
    <t>6063</t>
  </si>
  <si>
    <t>JP3635500006</t>
  </si>
  <si>
    <t>9830 JP EQUITY</t>
  </si>
  <si>
    <t>TRUSCO NAKAYAMA CORP</t>
  </si>
  <si>
    <t>6620888</t>
  </si>
  <si>
    <t>6064</t>
  </si>
  <si>
    <t>JP3635580008</t>
  </si>
  <si>
    <t>2154 JP EQUITY</t>
  </si>
  <si>
    <t>Trust Tech Inc</t>
  </si>
  <si>
    <t>B1XC021</t>
  </si>
  <si>
    <t>6065</t>
  </si>
  <si>
    <t>JP3635670007</t>
  </si>
  <si>
    <t>7818 JP EQUITY</t>
  </si>
  <si>
    <t>Transaction Co Ltd</t>
  </si>
  <si>
    <t>B667QF3</t>
  </si>
  <si>
    <t>6066</t>
  </si>
  <si>
    <t>JP3635700002</t>
  </si>
  <si>
    <t>9715 JP EQUITY</t>
  </si>
  <si>
    <t>Transcosmos Inc</t>
  </si>
  <si>
    <t>6900955</t>
  </si>
  <si>
    <t>6067</t>
  </si>
  <si>
    <t>JP3635900008</t>
  </si>
  <si>
    <t>3193 JP EQUITY</t>
  </si>
  <si>
    <t>Torikizoku Co Ltd</t>
  </si>
  <si>
    <t>BN893P5</t>
  </si>
  <si>
    <t>6068</t>
  </si>
  <si>
    <t>JP3636000006</t>
  </si>
  <si>
    <t>4369 JP EQUITY</t>
  </si>
  <si>
    <t>Tri Chemical Laborat</t>
  </si>
  <si>
    <t>B1Z8XW8</t>
  </si>
  <si>
    <t>6069</t>
  </si>
  <si>
    <t>JP3636600003</t>
  </si>
  <si>
    <t>6363 JP EQUITY</t>
  </si>
  <si>
    <t>TORISHIMA PUMP MFG C</t>
  </si>
  <si>
    <t>6896924</t>
  </si>
  <si>
    <t>6070</t>
  </si>
  <si>
    <t>JP3636650008</t>
  </si>
  <si>
    <t>3397 JP EQUITY</t>
  </si>
  <si>
    <t>Toridoll Holdings Co</t>
  </si>
  <si>
    <t>B0WHPP8</t>
  </si>
  <si>
    <t>6071</t>
  </si>
  <si>
    <t>JP3637280003</t>
  </si>
  <si>
    <t>6616 JP EQUITY</t>
  </si>
  <si>
    <t>Torex Semiconductor</t>
  </si>
  <si>
    <t>BKHNK12</t>
  </si>
  <si>
    <t>6072</t>
  </si>
  <si>
    <t>JP3637300009</t>
  </si>
  <si>
    <t>4704 JP EQUITY</t>
  </si>
  <si>
    <t>Trend Micro Inc/Japa</t>
  </si>
  <si>
    <t>6125286</t>
  </si>
  <si>
    <t>6073</t>
  </si>
  <si>
    <t>JP3637600002</t>
  </si>
  <si>
    <t>2303 JP EQUITY</t>
  </si>
  <si>
    <t>Dawn Corp</t>
  </si>
  <si>
    <t>6527611</t>
  </si>
  <si>
    <t>6074</t>
  </si>
  <si>
    <t>JP3638000004</t>
  </si>
  <si>
    <t>7483 JP EQUITY</t>
  </si>
  <si>
    <t>DOSHISHA CO LTD</t>
  </si>
  <si>
    <t>6235992</t>
  </si>
  <si>
    <t>6075</t>
  </si>
  <si>
    <t>JP3638600001</t>
  </si>
  <si>
    <t>5714 JP EQUITY</t>
  </si>
  <si>
    <t>Dowa Holdings Co Ltd</t>
  </si>
  <si>
    <t>6278306</t>
  </si>
  <si>
    <t>6076</t>
  </si>
  <si>
    <t>JP3638700009</t>
  </si>
  <si>
    <t>4924 JP EQUITY</t>
  </si>
  <si>
    <t>Ci:z Holdings Co Ltd</t>
  </si>
  <si>
    <t>6591940</t>
  </si>
  <si>
    <t>6077</t>
  </si>
  <si>
    <t>JP3639570005</t>
  </si>
  <si>
    <t>3793 JP EQUITY</t>
  </si>
  <si>
    <t>Drecom Co Ltd</t>
  </si>
  <si>
    <t>B0WD3J6</t>
  </si>
  <si>
    <t>6078</t>
  </si>
  <si>
    <t>JP3639650005</t>
  </si>
  <si>
    <t>7532 JP EQUITY</t>
  </si>
  <si>
    <t>Pan Pacific Internat</t>
  </si>
  <si>
    <t>6269861</t>
  </si>
  <si>
    <t>6079</t>
  </si>
  <si>
    <t>JP3641220003</t>
  </si>
  <si>
    <t>3374 JP EQUITY</t>
  </si>
  <si>
    <t>Naigai Tec Corp</t>
  </si>
  <si>
    <t>B08N4F3</t>
  </si>
  <si>
    <t>6080</t>
  </si>
  <si>
    <t>JP3642500007</t>
  </si>
  <si>
    <t>7716 JP EQUITY</t>
  </si>
  <si>
    <t>Nakanishi Inc</t>
  </si>
  <si>
    <t>6271071</t>
  </si>
  <si>
    <t>6081</t>
  </si>
  <si>
    <t>JP3642600005</t>
  </si>
  <si>
    <t>5941 JP EQUITY</t>
  </si>
  <si>
    <t>Nakanishi Manufactur</t>
  </si>
  <si>
    <t>6618582</t>
  </si>
  <si>
    <t>6082</t>
  </si>
  <si>
    <t>JP3643600004</t>
  </si>
  <si>
    <t>1827 JP EQUITY</t>
  </si>
  <si>
    <t>NAKANO CORP</t>
  </si>
  <si>
    <t>6620844</t>
  </si>
  <si>
    <t>6083</t>
  </si>
  <si>
    <t>JP3644000006</t>
  </si>
  <si>
    <t>6411 JP EQUITY</t>
  </si>
  <si>
    <t>Nakano Refrigerators</t>
  </si>
  <si>
    <t>6620617</t>
  </si>
  <si>
    <t>6084</t>
  </si>
  <si>
    <t>JP3644400008</t>
  </si>
  <si>
    <t>7987 JP EQUITY</t>
  </si>
  <si>
    <t>NAKABAYASHI CO LTD</t>
  </si>
  <si>
    <t>6620576</t>
  </si>
  <si>
    <t>6085</t>
  </si>
  <si>
    <t>JP3645800008</t>
  </si>
  <si>
    <t>6166 JP EQUITY</t>
  </si>
  <si>
    <t>Nakamura Choukou Co</t>
  </si>
  <si>
    <t>BYL7K63</t>
  </si>
  <si>
    <t>6086</t>
  </si>
  <si>
    <t>JP3646100002</t>
  </si>
  <si>
    <t>7811 JP EQUITY</t>
  </si>
  <si>
    <t>Nakamoto Packs Co Lt</t>
  </si>
  <si>
    <t>BYZGMS2</t>
  </si>
  <si>
    <t>6087</t>
  </si>
  <si>
    <t>JP3646400006</t>
  </si>
  <si>
    <t>5408 JP EQUITY</t>
  </si>
  <si>
    <t>Nakayama Steel Works</t>
  </si>
  <si>
    <t>6620907</t>
  </si>
  <si>
    <t>6088</t>
  </si>
  <si>
    <t>JP3647100001</t>
  </si>
  <si>
    <t>6239 JP EQUITY</t>
  </si>
  <si>
    <t>Nagaoka Internationa</t>
  </si>
  <si>
    <t>BZ0W572</t>
  </si>
  <si>
    <t>6089</t>
  </si>
  <si>
    <t>JP3648350001</t>
  </si>
  <si>
    <t>7715 JP EQUITY</t>
  </si>
  <si>
    <t>Nagano Keiki Co Ltd</t>
  </si>
  <si>
    <t>6136125</t>
  </si>
  <si>
    <t>6090</t>
  </si>
  <si>
    <t>JP3649800004</t>
  </si>
  <si>
    <t>9048 JP EQUITY</t>
  </si>
  <si>
    <t>Nagoya Railroad Co L</t>
  </si>
  <si>
    <t>6619864</t>
  </si>
  <si>
    <t>6091</t>
  </si>
  <si>
    <t>JP3651030003</t>
  </si>
  <si>
    <t>7435 JP EQUITY</t>
  </si>
  <si>
    <t>Nadex Co Ltd</t>
  </si>
  <si>
    <t>6635752</t>
  </si>
  <si>
    <t>6092</t>
  </si>
  <si>
    <t>JP3651040002</t>
  </si>
  <si>
    <t>7674 JP EQUITY</t>
  </si>
  <si>
    <t>Natty Swanky Co Ltd</t>
  </si>
  <si>
    <t>BJQYSJ3</t>
  </si>
  <si>
    <t>6093</t>
  </si>
  <si>
    <t>JP3651060000</t>
  </si>
  <si>
    <t>2922 JP EQUITY</t>
  </si>
  <si>
    <t>NATORI CO LTD</t>
  </si>
  <si>
    <t>6182054</t>
  </si>
  <si>
    <t>6094</t>
  </si>
  <si>
    <t>JP3651160008</t>
  </si>
  <si>
    <t>2790 JP EQUITY</t>
  </si>
  <si>
    <t>NAFCO LTD</t>
  </si>
  <si>
    <t>6095</t>
  </si>
  <si>
    <t>JP3651210001</t>
  </si>
  <si>
    <t>6268 JP EQUITY</t>
  </si>
  <si>
    <t>Nabtesco Corp</t>
  </si>
  <si>
    <t>6687571</t>
  </si>
  <si>
    <t>6096</t>
  </si>
  <si>
    <t>JP3651400008</t>
  </si>
  <si>
    <t>7014 JP EQUITY</t>
  </si>
  <si>
    <t>NAMURA SHIPBUILDING</t>
  </si>
  <si>
    <t>6621063</t>
  </si>
  <si>
    <t>6097</t>
  </si>
  <si>
    <t>JP3651800009</t>
  </si>
  <si>
    <t>8085 JP EQUITY</t>
  </si>
  <si>
    <t>Narasaki Sangyo Co L</t>
  </si>
  <si>
    <t>6622301</t>
  </si>
  <si>
    <t>6098</t>
  </si>
  <si>
    <t>JP3652010004</t>
  </si>
  <si>
    <t>9275 JP EQUITY</t>
  </si>
  <si>
    <t>Narumiya Internation</t>
  </si>
  <si>
    <t>BGDPGY9</t>
  </si>
  <si>
    <t>6099</t>
  </si>
  <si>
    <t>JP3653000004</t>
  </si>
  <si>
    <t>9044 JP EQUITY</t>
  </si>
  <si>
    <t>Nankai Electric Rail</t>
  </si>
  <si>
    <t>6621472</t>
  </si>
  <si>
    <t>6100</t>
  </si>
  <si>
    <t>JP3653200000</t>
  </si>
  <si>
    <t>7887 JP EQUITY</t>
  </si>
  <si>
    <t>Nankai Plywood Co Lt</t>
  </si>
  <si>
    <t>6620338</t>
  </si>
  <si>
    <t>6101</t>
  </si>
  <si>
    <t>JP3653700009</t>
  </si>
  <si>
    <t>7417 JP EQUITY</t>
  </si>
  <si>
    <t>Nanyo Corp</t>
  </si>
  <si>
    <t>6621546</t>
  </si>
  <si>
    <t>6102</t>
  </si>
  <si>
    <t>JP3657400002</t>
  </si>
  <si>
    <t>7731 JP EQUITY</t>
  </si>
  <si>
    <t>Nikon Corp</t>
  </si>
  <si>
    <t>6642321</t>
  </si>
  <si>
    <t>6103</t>
  </si>
  <si>
    <t>JP3657500009</t>
  </si>
  <si>
    <t>9699 JP EQUITY</t>
  </si>
  <si>
    <t>Nishio Rent All Co L</t>
  </si>
  <si>
    <t>6638320</t>
  </si>
  <si>
    <t>6104</t>
  </si>
  <si>
    <t>JP3657530006</t>
  </si>
  <si>
    <t>7500 JP EQUITY</t>
  </si>
  <si>
    <t>Nishikawa Keisoku Co</t>
  </si>
  <si>
    <t>6637770</t>
  </si>
  <si>
    <t>6105</t>
  </si>
  <si>
    <t>JP3657550004</t>
  </si>
  <si>
    <t>5161 JP EQUITY</t>
  </si>
  <si>
    <t>Nishikawa Rubber Co</t>
  </si>
  <si>
    <t>6646862</t>
  </si>
  <si>
    <t>6106</t>
  </si>
  <si>
    <t>JP3658000009</t>
  </si>
  <si>
    <t>8327 JP EQUITY</t>
  </si>
  <si>
    <t>NISHI-NIPPON CIT</t>
  </si>
  <si>
    <t>6107</t>
  </si>
  <si>
    <t>JP3658800002</t>
  </si>
  <si>
    <t>9031 JP EQUITY</t>
  </si>
  <si>
    <t>NISHI-NIPPON RAILROA</t>
  </si>
  <si>
    <t>6642967</t>
  </si>
  <si>
    <t>6108</t>
  </si>
  <si>
    <t>JP3659000008</t>
  </si>
  <si>
    <t>9021 JP EQUITY</t>
  </si>
  <si>
    <t>West Japan Railway C</t>
  </si>
  <si>
    <t>6957995</t>
  </si>
  <si>
    <t>6109</t>
  </si>
  <si>
    <t>JP3659200004</t>
  </si>
  <si>
    <t>1820 JP EQUITY</t>
  </si>
  <si>
    <t>Nishimatsu Construct</t>
  </si>
  <si>
    <t>6640983</t>
  </si>
  <si>
    <t>6110</t>
  </si>
  <si>
    <t>JP3659350007</t>
  </si>
  <si>
    <t>9260 JP EQUITY</t>
  </si>
  <si>
    <t>Nishimoto Co Ltd</t>
  </si>
  <si>
    <t>BF93VL2</t>
  </si>
  <si>
    <t>6111</t>
  </si>
  <si>
    <t>JP3660000005</t>
  </si>
  <si>
    <t>5658 JP EQUITY</t>
  </si>
  <si>
    <t>Nichia Steel Works L</t>
  </si>
  <si>
    <t>6638160</t>
  </si>
  <si>
    <t>6112</t>
  </si>
  <si>
    <t>JP3660400007</t>
  </si>
  <si>
    <t>5393 JP EQUITY</t>
  </si>
  <si>
    <t>Nichias Corp</t>
  </si>
  <si>
    <t>6641146</t>
  </si>
  <si>
    <t>6113</t>
  </si>
  <si>
    <t>JP3661800007</t>
  </si>
  <si>
    <t>6996 JP EQUITY</t>
  </si>
  <si>
    <t>NICHICON CORPORATION</t>
  </si>
  <si>
    <t>6638546</t>
  </si>
  <si>
    <t>6114</t>
  </si>
  <si>
    <t>JP3662200009</t>
  </si>
  <si>
    <t>7943 JP EQUITY</t>
  </si>
  <si>
    <t>Nichiha Corp</t>
  </si>
  <si>
    <t>6638331</t>
  </si>
  <si>
    <t>6115</t>
  </si>
  <si>
    <t>JP3662400005</t>
  </si>
  <si>
    <t>4218 JP EQUITY</t>
  </si>
  <si>
    <t>Nichiban Co Ltd</t>
  </si>
  <si>
    <t>6638427</t>
  </si>
  <si>
    <t>6116</t>
  </si>
  <si>
    <t>JP3663900003</t>
  </si>
  <si>
    <t>2768 JP EQUITY</t>
  </si>
  <si>
    <t>Sojitz Corp</t>
  </si>
  <si>
    <t>6594143</t>
  </si>
  <si>
    <t>6117</t>
  </si>
  <si>
    <t>JP3664400003</t>
  </si>
  <si>
    <t>8091 JP EQUITY</t>
  </si>
  <si>
    <t>Nichimo Co Ltd</t>
  </si>
  <si>
    <t>6638580</t>
  </si>
  <si>
    <t>6118</t>
  </si>
  <si>
    <t>JP3665000000</t>
  </si>
  <si>
    <t>5184 JP EQUITY</t>
  </si>
  <si>
    <t>Nichirin Co Ltd</t>
  </si>
  <si>
    <t>6037080</t>
  </si>
  <si>
    <t>6119</t>
  </si>
  <si>
    <t>JP3665200006</t>
  </si>
  <si>
    <t>2871 JP EQUITY</t>
  </si>
  <si>
    <t>Nichirei Corp</t>
  </si>
  <si>
    <t>6640864</t>
  </si>
  <si>
    <t>6120</t>
  </si>
  <si>
    <t>JP3665600007</t>
  </si>
  <si>
    <t>5011 JP EQUITY</t>
  </si>
  <si>
    <t>Nichireki Co Ltd</t>
  </si>
  <si>
    <t>6638687</t>
  </si>
  <si>
    <t>6121</t>
  </si>
  <si>
    <t>JP3667000008</t>
  </si>
  <si>
    <t>5367 JP EQUITY</t>
  </si>
  <si>
    <t>Nikkato Corp</t>
  </si>
  <si>
    <t>6640819</t>
  </si>
  <si>
    <t>6122</t>
  </si>
  <si>
    <t>JP3667600005</t>
  </si>
  <si>
    <t>1963 JP EQUITY</t>
  </si>
  <si>
    <t>JGC Holdings Corp</t>
  </si>
  <si>
    <t>6473468</t>
  </si>
  <si>
    <t>6123</t>
  </si>
  <si>
    <t>JP3668000007</t>
  </si>
  <si>
    <t>6376 JP EQUITY</t>
  </si>
  <si>
    <t>Nikkiso Co Ltd</t>
  </si>
  <si>
    <t>6639947</t>
  </si>
  <si>
    <t>6124</t>
  </si>
  <si>
    <t>JP3668300001</t>
  </si>
  <si>
    <t>4243 JP EQUITY</t>
  </si>
  <si>
    <t>NIX INC</t>
  </si>
  <si>
    <t>B23ZMT8</t>
  </si>
  <si>
    <t>6125</t>
  </si>
  <si>
    <t>JP3670000003</t>
  </si>
  <si>
    <t>8403 JP EQUITY</t>
  </si>
  <si>
    <t>NIKKO CORDIAL CORP</t>
  </si>
  <si>
    <t>6126</t>
  </si>
  <si>
    <t>JP3670800006</t>
  </si>
  <si>
    <t>4021 JP EQUITY</t>
  </si>
  <si>
    <t>Nissan Chemical Corp</t>
  </si>
  <si>
    <t>6641588</t>
  </si>
  <si>
    <t>6127</t>
  </si>
  <si>
    <t>6128</t>
  </si>
  <si>
    <t>JP3673600007</t>
  </si>
  <si>
    <t>8086 JP EQUITY</t>
  </si>
  <si>
    <t>Nipro Corp</t>
  </si>
  <si>
    <t>6641599</t>
  </si>
  <si>
    <t>6129</t>
  </si>
  <si>
    <t>JP3674400001</t>
  </si>
  <si>
    <t>9066 JP EQUITY</t>
  </si>
  <si>
    <t>Nissin Corp</t>
  </si>
  <si>
    <t>6643023</t>
  </si>
  <si>
    <t>6130</t>
  </si>
  <si>
    <t>JP3675320000</t>
  </si>
  <si>
    <t>6157 JP EQUITY</t>
  </si>
  <si>
    <t>NS Tool Co Ltd</t>
  </si>
  <si>
    <t>B03CMX9</t>
  </si>
  <si>
    <t>6131</t>
  </si>
  <si>
    <t>JP3675600005</t>
  </si>
  <si>
    <t>2897 JP EQUITY</t>
  </si>
  <si>
    <t>Nissin Foods Holding</t>
  </si>
  <si>
    <t>6641760</t>
  </si>
  <si>
    <t>6132</t>
  </si>
  <si>
    <t>JP3676200003</t>
  </si>
  <si>
    <t>5413 JP EQUITY</t>
  </si>
  <si>
    <t>Nisshin Steel Co Ltd</t>
  </si>
  <si>
    <t>B89C2N9</t>
  </si>
  <si>
    <t>6133</t>
  </si>
  <si>
    <t>JP3676800000</t>
  </si>
  <si>
    <t>2002 JP EQUITY</t>
  </si>
  <si>
    <t>Nisshin Seifun Group</t>
  </si>
  <si>
    <t>6640961</t>
  </si>
  <si>
    <t>6134</t>
  </si>
  <si>
    <t>JP3677200002</t>
  </si>
  <si>
    <t>2602 JP EQUITY</t>
  </si>
  <si>
    <t>Nisshin Oillio Group</t>
  </si>
  <si>
    <t>6641049</t>
  </si>
  <si>
    <t>6135</t>
  </si>
  <si>
    <t>JP3677600003</t>
  </si>
  <si>
    <t>6641 JP EQUITY</t>
  </si>
  <si>
    <t>Nissin Electric Co L</t>
  </si>
  <si>
    <t>6641663</t>
  </si>
  <si>
    <t>6136</t>
  </si>
  <si>
    <t>JP3677900007</t>
  </si>
  <si>
    <t>8881 JP EQUITY</t>
  </si>
  <si>
    <t>Nisshin Fudosan Co/J</t>
  </si>
  <si>
    <t>6259345</t>
  </si>
  <si>
    <t>6137</t>
  </si>
  <si>
    <t>JP3678000005</t>
  </si>
  <si>
    <t>3105 JP EQUITY</t>
  </si>
  <si>
    <t>Nisshinbo Holdings I</t>
  </si>
  <si>
    <t>6642923</t>
  </si>
  <si>
    <t>6138</t>
  </si>
  <si>
    <t>JP3678200001</t>
  </si>
  <si>
    <t>6284 JP EQUITY</t>
  </si>
  <si>
    <t>Nissei ASB Machine C</t>
  </si>
  <si>
    <t>6644974</t>
  </si>
  <si>
    <t>6139</t>
  </si>
  <si>
    <t>JP3678800008</t>
  </si>
  <si>
    <t>8036 JP EQUITY</t>
  </si>
  <si>
    <t>Hitachi High-Tech Co</t>
  </si>
  <si>
    <t>6642804</t>
  </si>
  <si>
    <t>6140</t>
  </si>
  <si>
    <t>JP3679000004</t>
  </si>
  <si>
    <t>6293 JP EQUITY</t>
  </si>
  <si>
    <t>NISSEI PLASTIC INDUS</t>
  </si>
  <si>
    <t>6646895</t>
  </si>
  <si>
    <t>6141</t>
  </si>
  <si>
    <t>JP3679200000</t>
  </si>
  <si>
    <t>1916 JP EQUITY</t>
  </si>
  <si>
    <t>Nissei Build Kogyo C</t>
  </si>
  <si>
    <t>6643250</t>
  </si>
  <si>
    <t>6142</t>
  </si>
  <si>
    <t>JP3679830004</t>
  </si>
  <si>
    <t>3440 JP EQUITY</t>
  </si>
  <si>
    <t>Nisso Pronity Co Ltd</t>
  </si>
  <si>
    <t>B234K13</t>
  </si>
  <si>
    <t>6143</t>
  </si>
  <si>
    <t>JP3679860001</t>
  </si>
  <si>
    <t>6569 JP EQUITY</t>
  </si>
  <si>
    <t>Nisso Corp</t>
  </si>
  <si>
    <t>BFM75T7</t>
  </si>
  <si>
    <t>6144</t>
  </si>
  <si>
    <t>JP3680000001</t>
  </si>
  <si>
    <t>6493 JP EQUITY</t>
  </si>
  <si>
    <t>NITTAN VALVE CO LTD</t>
  </si>
  <si>
    <t>6641726</t>
  </si>
  <si>
    <t>6145</t>
  </si>
  <si>
    <t>JP3680800004</t>
  </si>
  <si>
    <t>1515 JP EQUITY</t>
  </si>
  <si>
    <t>Nittetsu Mining Co L</t>
  </si>
  <si>
    <t>6641027</t>
  </si>
  <si>
    <t>6146</t>
  </si>
  <si>
    <t>JP3681000000</t>
  </si>
  <si>
    <t>9810 JP EQUITY</t>
  </si>
  <si>
    <t>Nippon Steel Trading</t>
  </si>
  <si>
    <t>6646884</t>
  </si>
  <si>
    <t>6147</t>
  </si>
  <si>
    <t>JP3682400001</t>
  </si>
  <si>
    <t>6651 JP EQUITY</t>
  </si>
  <si>
    <t>Nitto Kogyo Corp</t>
  </si>
  <si>
    <t>6643283</t>
  </si>
  <si>
    <t>6148</t>
  </si>
  <si>
    <t>JP3682800002</t>
  </si>
  <si>
    <t>5957 JP EQUITY</t>
  </si>
  <si>
    <t>Nitto Seiko Co Ltd</t>
  </si>
  <si>
    <t>6641856</t>
  </si>
  <si>
    <t>6149</t>
  </si>
  <si>
    <t>JP3683200004</t>
  </si>
  <si>
    <t>2003 JP EQUITY</t>
  </si>
  <si>
    <t>Nitto Fuji Flour Mil</t>
  </si>
  <si>
    <t>6641823</t>
  </si>
  <si>
    <t>6150</t>
  </si>
  <si>
    <t>JP3683600005</t>
  </si>
  <si>
    <t>3524 JP EQUITY</t>
  </si>
  <si>
    <t>Nitto Seimo Co Ltd</t>
  </si>
  <si>
    <t>6641867</t>
  </si>
  <si>
    <t>6151</t>
  </si>
  <si>
    <t>6641801</t>
  </si>
  <si>
    <t>6152</t>
  </si>
  <si>
    <t>JP3684400009</t>
  </si>
  <si>
    <t>3110 JP EQUITY</t>
  </si>
  <si>
    <t>Nitto Boseki Co Ltd</t>
  </si>
  <si>
    <t>6641083</t>
  </si>
  <si>
    <t>6153</t>
  </si>
  <si>
    <t>JP3684700002</t>
  </si>
  <si>
    <t>6145 JP EQUITY</t>
  </si>
  <si>
    <t>Nittoku Engineering</t>
  </si>
  <si>
    <t>6646248</t>
  </si>
  <si>
    <t>6154</t>
  </si>
  <si>
    <t>JP3684800000</t>
  </si>
  <si>
    <t>1929 JP EQUITY</t>
  </si>
  <si>
    <t>Nittoc Construction</t>
  </si>
  <si>
    <t>6643175</t>
  </si>
  <si>
    <t>6155</t>
  </si>
  <si>
    <t>JP3685200002</t>
  </si>
  <si>
    <t>7932 JP EQUITY</t>
  </si>
  <si>
    <t>Nippi Inc</t>
  </si>
  <si>
    <t>6640057</t>
  </si>
  <si>
    <t>6156</t>
  </si>
  <si>
    <t>JP3686140009</t>
  </si>
  <si>
    <t>1429 JP EQUITY</t>
  </si>
  <si>
    <t>Nippon Aqua Co Ltd</t>
  </si>
  <si>
    <t>BGSCP26</t>
  </si>
  <si>
    <t>6157</t>
  </si>
  <si>
    <t>JP3686200001</t>
  </si>
  <si>
    <t>6946 JP EQUITY</t>
  </si>
  <si>
    <t>Nippon Avionics Co L</t>
  </si>
  <si>
    <t>6639839</t>
  </si>
  <si>
    <t>6158</t>
  </si>
  <si>
    <t>JP3686600002</t>
  </si>
  <si>
    <t>6930 JP EQUITY</t>
  </si>
  <si>
    <t>Nippon Antenna Co Lt</t>
  </si>
  <si>
    <t>6639293</t>
  </si>
  <si>
    <t>6159</t>
  </si>
  <si>
    <t>JP3686800008</t>
  </si>
  <si>
    <t>5202 JP EQUITY</t>
  </si>
  <si>
    <t>Nippon Sheet Glass C</t>
  </si>
  <si>
    <t>6641447</t>
  </si>
  <si>
    <t>6160</t>
  </si>
  <si>
    <t>JP3687200000</t>
  </si>
  <si>
    <t>4541 JP EQUITY</t>
  </si>
  <si>
    <t>Nichi-iko Pharmaceut</t>
  </si>
  <si>
    <t>6639903</t>
  </si>
  <si>
    <t>6161</t>
  </si>
  <si>
    <t>JP3687800007</t>
  </si>
  <si>
    <t>7940 JP EQUITY</t>
  </si>
  <si>
    <t>Wavelock Holdings Co</t>
  </si>
  <si>
    <t>6472164</t>
  </si>
  <si>
    <t>6162</t>
  </si>
  <si>
    <t>JP3688320005</t>
  </si>
  <si>
    <t>4327 JP EQUITY</t>
  </si>
  <si>
    <t>SHL-Japan Ltd</t>
  </si>
  <si>
    <t>6420152</t>
  </si>
  <si>
    <t>6163</t>
  </si>
  <si>
    <t>JP3688330004</t>
  </si>
  <si>
    <t>8892 JP EQUITY</t>
  </si>
  <si>
    <t>ES-Con Japan Ltd</t>
  </si>
  <si>
    <t>6380643</t>
  </si>
  <si>
    <t>6164</t>
  </si>
  <si>
    <t>JP3688350002</t>
  </si>
  <si>
    <t>8877 JP EQUITY</t>
  </si>
  <si>
    <t>Nihon Eslead Corp</t>
  </si>
  <si>
    <t>6175849</t>
  </si>
  <si>
    <t>6165</t>
  </si>
  <si>
    <t>JP3689050007</t>
  </si>
  <si>
    <t>2127 JP EQUITY</t>
  </si>
  <si>
    <t>Nihon M&amp;A Center Inc</t>
  </si>
  <si>
    <t>B1DN466</t>
  </si>
  <si>
    <t>6166</t>
  </si>
  <si>
    <t>JP3689100000</t>
  </si>
  <si>
    <t>7600 JP EQUITY</t>
  </si>
  <si>
    <t>Japan Medical Dynami</t>
  </si>
  <si>
    <t>6136705</t>
  </si>
  <si>
    <t>6167</t>
  </si>
  <si>
    <t>JP3689500001</t>
  </si>
  <si>
    <t>4716 JP EQUITY</t>
  </si>
  <si>
    <t>Oracle Corp Japan</t>
  </si>
  <si>
    <t>6141680</t>
  </si>
  <si>
    <t>6168</t>
  </si>
  <si>
    <t>JP3690000009</t>
  </si>
  <si>
    <t>4064 JP EQUITY</t>
  </si>
  <si>
    <t>Nippon Carbide Indus</t>
  </si>
  <si>
    <t>6640648</t>
  </si>
  <si>
    <t>6169</t>
  </si>
  <si>
    <t>JP3690400001</t>
  </si>
  <si>
    <t>5302 JP EQUITY</t>
  </si>
  <si>
    <t>Nippon Carbon Co Ltd</t>
  </si>
  <si>
    <t>6641168</t>
  </si>
  <si>
    <t>6170</t>
  </si>
  <si>
    <t>JP3691600005</t>
  </si>
  <si>
    <t>4092 JP EQUITY</t>
  </si>
  <si>
    <t>Nippon Chemical Indu</t>
  </si>
  <si>
    <t>6640314</t>
  </si>
  <si>
    <t>6171</t>
  </si>
  <si>
    <t>JP3692000007</t>
  </si>
  <si>
    <t>4094 JP EQUITY</t>
  </si>
  <si>
    <t>Nihon Kagaku Sangyo</t>
  </si>
  <si>
    <t>6640024</t>
  </si>
  <si>
    <t>6172</t>
  </si>
  <si>
    <t>JP3694400007</t>
  </si>
  <si>
    <t>4272 JP EQUITY</t>
  </si>
  <si>
    <t>Nippon Kayaku Co Ltd</t>
  </si>
  <si>
    <t>6640422</t>
  </si>
  <si>
    <t>6173</t>
  </si>
  <si>
    <t>JP3695000004</t>
  </si>
  <si>
    <t>9728 JP EQUITY</t>
  </si>
  <si>
    <t>Nippon Kanzai Co Ltd</t>
  </si>
  <si>
    <t>6639549</t>
  </si>
  <si>
    <t>6174</t>
  </si>
  <si>
    <t>JP3695200000</t>
  </si>
  <si>
    <t>5333 JP EQUITY</t>
  </si>
  <si>
    <t>NGK Insulators Ltd</t>
  </si>
  <si>
    <t>6619507</t>
  </si>
  <si>
    <t>6175</t>
  </si>
  <si>
    <t>JP3695600001</t>
  </si>
  <si>
    <t>8174 JP EQUITY</t>
  </si>
  <si>
    <t>Nippon Gas Co Ltd</t>
  </si>
  <si>
    <t>6640068</t>
  </si>
  <si>
    <t>6176</t>
  </si>
  <si>
    <t>JP3696800006</t>
  </si>
  <si>
    <t>6042 JP EQUITY</t>
  </si>
  <si>
    <t>Nikki Co Ltd</t>
  </si>
  <si>
    <t>6643261</t>
  </si>
  <si>
    <t>6177</t>
  </si>
  <si>
    <t>JP3697400004</t>
  </si>
  <si>
    <t>1914 JP EQUITY</t>
  </si>
  <si>
    <t>JAPAN FOUNDATION ENG</t>
  </si>
  <si>
    <t>6470425</t>
  </si>
  <si>
    <t>6178</t>
  </si>
  <si>
    <t>JP3697600009</t>
  </si>
  <si>
    <t>5912 JP EQUITY</t>
  </si>
  <si>
    <t>OSJB Holdings Corp</t>
  </si>
  <si>
    <t>6470599</t>
  </si>
  <si>
    <t>6179</t>
  </si>
  <si>
    <t>JP3698000001</t>
  </si>
  <si>
    <t>5491 JP EQUITY</t>
  </si>
  <si>
    <t>Nippon Kinzoku Co Lt</t>
  </si>
  <si>
    <t>6640444</t>
  </si>
  <si>
    <t>6180</t>
  </si>
  <si>
    <t>JP3699400002</t>
  </si>
  <si>
    <t>9706 JP EQUITY</t>
  </si>
  <si>
    <t>Japan Airport Termin</t>
  </si>
  <si>
    <t>6472175</t>
  </si>
  <si>
    <t>6181</t>
  </si>
  <si>
    <t>JP3699600007</t>
  </si>
  <si>
    <t>7279 JP EQUITY</t>
  </si>
  <si>
    <t>HI-LEX CORP</t>
  </si>
  <si>
    <t>6643476</t>
  </si>
  <si>
    <t>6182</t>
  </si>
  <si>
    <t>JP3700200003</t>
  </si>
  <si>
    <t>5703 JP EQUITY</t>
  </si>
  <si>
    <t>Nippon Light Metal H</t>
  </si>
  <si>
    <t>B51WP26</t>
  </si>
  <si>
    <t>6183</t>
  </si>
  <si>
    <t>JP3700800000</t>
  </si>
  <si>
    <t>3201 JP EQUITY</t>
  </si>
  <si>
    <t>Japan Wool Textile C</t>
  </si>
  <si>
    <t>6470704</t>
  </si>
  <si>
    <t>6184</t>
  </si>
  <si>
    <t>JP3701000006</t>
  </si>
  <si>
    <t>4552 JP EQUITY</t>
  </si>
  <si>
    <t>JCR Pharmaceuticals</t>
  </si>
  <si>
    <t>6467591</t>
  </si>
  <si>
    <t>6185</t>
  </si>
  <si>
    <t>JP3701200002</t>
  </si>
  <si>
    <t>6997 JP EQUITY</t>
  </si>
  <si>
    <t>Nippon Chemi-Con Cor</t>
  </si>
  <si>
    <t>6640358</t>
  </si>
  <si>
    <t>6186</t>
  </si>
  <si>
    <t>JP3702200001</t>
  </si>
  <si>
    <t>9873 JP EQUITY</t>
  </si>
  <si>
    <t>KFC Holdings Japan L</t>
  </si>
  <si>
    <t>6490166</t>
  </si>
  <si>
    <t>6187</t>
  </si>
  <si>
    <t>JP3703200000</t>
  </si>
  <si>
    <t>1954 JP EQUITY</t>
  </si>
  <si>
    <t>Nippon Koei Co Ltd</t>
  </si>
  <si>
    <t>6642343</t>
  </si>
  <si>
    <t>6188</t>
  </si>
  <si>
    <t>JP3705200008</t>
  </si>
  <si>
    <t>9201 JP EQUITY</t>
  </si>
  <si>
    <t>Japan Airlines Co Lt</t>
  </si>
  <si>
    <t>B8BRV46</t>
  </si>
  <si>
    <t>6189</t>
  </si>
  <si>
    <t>JP3705600009</t>
  </si>
  <si>
    <t>6807 JP EQUITY</t>
  </si>
  <si>
    <t>Japan Aviation Elect</t>
  </si>
  <si>
    <t>6470351</t>
  </si>
  <si>
    <t>6190</t>
  </si>
  <si>
    <t>JP3706800004</t>
  </si>
  <si>
    <t>6849 JP EQUITY</t>
  </si>
  <si>
    <t>Nihon Kohden Corp</t>
  </si>
  <si>
    <t>6639970</t>
  </si>
  <si>
    <t>6191</t>
  </si>
  <si>
    <t>JP3707000000</t>
  </si>
  <si>
    <t>3891 JP EQUITY</t>
  </si>
  <si>
    <t>Nippon Kodoshi Corp</t>
  </si>
  <si>
    <t>6636733</t>
  </si>
  <si>
    <t>6192</t>
  </si>
  <si>
    <t>JP3708000009</t>
  </si>
  <si>
    <t>6791 JP EQUITY</t>
  </si>
  <si>
    <t>Nippon Columbia Co L</t>
  </si>
  <si>
    <t>6640347</t>
  </si>
  <si>
    <t>6193</t>
  </si>
  <si>
    <t>JP3708600006</t>
  </si>
  <si>
    <t>9386 JP EQUITY</t>
  </si>
  <si>
    <t>NIPPON CONCEPT CORP</t>
  </si>
  <si>
    <t>B8N6N89</t>
  </si>
  <si>
    <t>6194</t>
  </si>
  <si>
    <t>JP3709100006</t>
  </si>
  <si>
    <t>4783 JP EQUITY</t>
  </si>
  <si>
    <t>Nippon Computer Dyna</t>
  </si>
  <si>
    <t>6280721</t>
  </si>
  <si>
    <t>6195</t>
  </si>
  <si>
    <t>JP3711200000</t>
  </si>
  <si>
    <t>8304 JP EQUITY</t>
  </si>
  <si>
    <t>Aozora Bank Ltd</t>
  </si>
  <si>
    <t>B1G1854</t>
  </si>
  <si>
    <t>6196</t>
  </si>
  <si>
    <t>JP3711600001</t>
  </si>
  <si>
    <t>4091 JP EQUITY</t>
  </si>
  <si>
    <t>Taiyo Nippon Sanso C</t>
  </si>
  <si>
    <t>6640541</t>
  </si>
  <si>
    <t>6197</t>
  </si>
  <si>
    <t>JP3712000003</t>
  </si>
  <si>
    <t>6958 JP EQUITY</t>
  </si>
  <si>
    <t>CMK Corp</t>
  </si>
  <si>
    <t>6160168</t>
  </si>
  <si>
    <t>6198</t>
  </si>
  <si>
    <t>JP3712200009</t>
  </si>
  <si>
    <t>4920 JP EQUITY</t>
  </si>
  <si>
    <t>Nippon Shikizai Inc</t>
  </si>
  <si>
    <t>6635901</t>
  </si>
  <si>
    <t>6199</t>
  </si>
  <si>
    <t>JP3712500002</t>
  </si>
  <si>
    <t>9739 JP EQUITY</t>
  </si>
  <si>
    <t>Nippon Systemware Co</t>
  </si>
  <si>
    <t>6648761</t>
  </si>
  <si>
    <t>6200</t>
  </si>
  <si>
    <t>JP3713200008</t>
  </si>
  <si>
    <t>7915 JP EQUITY</t>
  </si>
  <si>
    <t>Nissha Co Ltd</t>
  </si>
  <si>
    <t>6641986</t>
  </si>
  <si>
    <t>6201</t>
  </si>
  <si>
    <t>JP3713600009</t>
  </si>
  <si>
    <t>7102 JP EQUITY</t>
  </si>
  <si>
    <t>Nippon Sharyo Ltd</t>
  </si>
  <si>
    <t>6642503</t>
  </si>
  <si>
    <t>6202</t>
  </si>
  <si>
    <t>JP3714200007</t>
  </si>
  <si>
    <t>3252 JP EQUITY</t>
  </si>
  <si>
    <t>NIPPON COMMERCIAL DE</t>
  </si>
  <si>
    <t>B28BWW4</t>
  </si>
  <si>
    <t>6203</t>
  </si>
  <si>
    <t>JP3715200006</t>
  </si>
  <si>
    <t>4114 JP EQUITY</t>
  </si>
  <si>
    <t>Nippon Shokubai Co L</t>
  </si>
  <si>
    <t>6470588</t>
  </si>
  <si>
    <t>6204</t>
  </si>
  <si>
    <t>JP3716000009</t>
  </si>
  <si>
    <t>6741 JP EQUITY</t>
  </si>
  <si>
    <t>Nippon Signal Compan</t>
  </si>
  <si>
    <t>6642525</t>
  </si>
  <si>
    <t>6205</t>
  </si>
  <si>
    <t>JP3716800002</t>
  </si>
  <si>
    <t>5753 JP EQUITY</t>
  </si>
  <si>
    <t>Nippon Shindo Co Ltd</t>
  </si>
  <si>
    <t>6642581</t>
  </si>
  <si>
    <t>6206</t>
  </si>
  <si>
    <t>JP3717600005</t>
  </si>
  <si>
    <t>4516 JP EQUITY</t>
  </si>
  <si>
    <t>Nippon Shinyaku Co L</t>
  </si>
  <si>
    <t>6640563</t>
  </si>
  <si>
    <t>6207</t>
  </si>
  <si>
    <t>JP3718600004</t>
  </si>
  <si>
    <t>2325 JP EQUITY</t>
  </si>
  <si>
    <t>NJS Co Ltd</t>
  </si>
  <si>
    <t>6543468</t>
  </si>
  <si>
    <t>6208</t>
  </si>
  <si>
    <t>JP3718800000</t>
  </si>
  <si>
    <t>1332 JP EQUITY</t>
  </si>
  <si>
    <t>Nippon Suisan Kaisha</t>
  </si>
  <si>
    <t>6640927</t>
  </si>
  <si>
    <t>6209</t>
  </si>
  <si>
    <t>JP3720000003</t>
  </si>
  <si>
    <t>4362 JP EQUITY</t>
  </si>
  <si>
    <t>Nippon Fine Chemical</t>
  </si>
  <si>
    <t>6641298</t>
  </si>
  <si>
    <t>6210</t>
  </si>
  <si>
    <t>JP3720600000</t>
  </si>
  <si>
    <t>7287 JP EQUITY</t>
  </si>
  <si>
    <t>Nippon Seiki Co Ltd</t>
  </si>
  <si>
    <t>6642536</t>
  </si>
  <si>
    <t>6211</t>
  </si>
  <si>
    <t>JP3720800006</t>
  </si>
  <si>
    <t>6471 JP EQUITY</t>
  </si>
  <si>
    <t>NSK Ltd</t>
  </si>
  <si>
    <t>6641544</t>
  </si>
  <si>
    <t>6212</t>
  </si>
  <si>
    <t>JP3721000002</t>
  </si>
  <si>
    <t>5729 JP EQUITY</t>
  </si>
  <si>
    <t>Nihon Seiko Co Ltd</t>
  </si>
  <si>
    <t>6640002</t>
  </si>
  <si>
    <t>6213</t>
  </si>
  <si>
    <t>JP3721400004</t>
  </si>
  <si>
    <t>5631 JP EQUITY</t>
  </si>
  <si>
    <t>Japan Steel Works Lt</t>
  </si>
  <si>
    <t>6470685</t>
  </si>
  <si>
    <t>6214</t>
  </si>
  <si>
    <t>JP3721600009</t>
  </si>
  <si>
    <t>3863 JP EQUITY</t>
  </si>
  <si>
    <t>Nippon Paper Industr</t>
  </si>
  <si>
    <t>B8B8PJ2</t>
  </si>
  <si>
    <t>6215</t>
  </si>
  <si>
    <t>JP3721800005</t>
  </si>
  <si>
    <t>5659 JP EQUITY</t>
  </si>
  <si>
    <t>Nippon Seisen Co Ltd</t>
  </si>
  <si>
    <t>6642547</t>
  </si>
  <si>
    <t>6216</t>
  </si>
  <si>
    <t>JP3723000000</t>
  </si>
  <si>
    <t>2001 JP EQUITY</t>
  </si>
  <si>
    <t>Nippon Flour Mills C</t>
  </si>
  <si>
    <t>6640745</t>
  </si>
  <si>
    <t>6217</t>
  </si>
  <si>
    <t>JP3725200004</t>
  </si>
  <si>
    <t>6929 JP EQUITY</t>
  </si>
  <si>
    <t>Nippon Ceramic Co Lt</t>
  </si>
  <si>
    <t>6646561</t>
  </si>
  <si>
    <t>6218</t>
  </si>
  <si>
    <t>JP3725400000</t>
  </si>
  <si>
    <t>4205 JP EQUITY</t>
  </si>
  <si>
    <t>Zeon Corp</t>
  </si>
  <si>
    <t>6644015</t>
  </si>
  <si>
    <t>6219</t>
  </si>
  <si>
    <t>JP3726200003</t>
  </si>
  <si>
    <t>4041 JP EQUITY</t>
  </si>
  <si>
    <t>Nippon Soda Co Ltd</t>
  </si>
  <si>
    <t>6640585</t>
  </si>
  <si>
    <t>6220</t>
  </si>
  <si>
    <t>JP3726800000</t>
  </si>
  <si>
    <t>2914 JP EQUITY</t>
  </si>
  <si>
    <t>Japan Tobacco Inc</t>
  </si>
  <si>
    <t>6474535</t>
  </si>
  <si>
    <t>6221</t>
  </si>
  <si>
    <t>JP3727000006</t>
  </si>
  <si>
    <t>6998 JP EQUITY</t>
  </si>
  <si>
    <t>Nippon Tungsten Co L</t>
  </si>
  <si>
    <t>6643584</t>
  </si>
  <si>
    <t>6222</t>
  </si>
  <si>
    <t>JP3729000004</t>
  </si>
  <si>
    <t>8303 JP EQUITY</t>
  </si>
  <si>
    <t>Shinsei Bank Ltd</t>
  </si>
  <si>
    <t>6730936</t>
  </si>
  <si>
    <t>6223</t>
  </si>
  <si>
    <t>JP3729200000</t>
  </si>
  <si>
    <t>3341 JP EQUITY</t>
  </si>
  <si>
    <t>Nihon Chouzai Co Ltd</t>
  </si>
  <si>
    <t>B02KKT6</t>
  </si>
  <si>
    <t>6224</t>
  </si>
  <si>
    <t>JP3729400006</t>
  </si>
  <si>
    <t>9062 JP EQUITY</t>
  </si>
  <si>
    <t>Nippon Express Co Lt</t>
  </si>
  <si>
    <t>6642127</t>
  </si>
  <si>
    <t>6225</t>
  </si>
  <si>
    <t>JP3732000009</t>
  </si>
  <si>
    <t>9434 JP EQUITY</t>
  </si>
  <si>
    <t>Softbank Corp</t>
  </si>
  <si>
    <t>BF5M0K5</t>
  </si>
  <si>
    <t>6226</t>
  </si>
  <si>
    <t>JP3732200005</t>
  </si>
  <si>
    <t>9404 JP EQUITY</t>
  </si>
  <si>
    <t>NIPPON TELEVISION NE</t>
  </si>
  <si>
    <t>6644060</t>
  </si>
  <si>
    <t>6227</t>
  </si>
  <si>
    <t>JP3733000008</t>
  </si>
  <si>
    <t>6701 JP EQUITY</t>
  </si>
  <si>
    <t>NEC Corp</t>
  </si>
  <si>
    <t>6640400</t>
  </si>
  <si>
    <t>6228</t>
  </si>
  <si>
    <t>JP3733400000</t>
  </si>
  <si>
    <t>5214 JP EQUITY</t>
  </si>
  <si>
    <t>Nippon Electric Glas</t>
  </si>
  <si>
    <t>6642666</t>
  </si>
  <si>
    <t>6229</t>
  </si>
  <si>
    <t>JP3733800001</t>
  </si>
  <si>
    <t>1973 JP EQUITY</t>
  </si>
  <si>
    <t>NEC Networks &amp; Syste</t>
  </si>
  <si>
    <t>6619422</t>
  </si>
  <si>
    <t>6230</t>
  </si>
  <si>
    <t>JP3734350006</t>
  </si>
  <si>
    <t>1723 JP EQUITY</t>
  </si>
  <si>
    <t>Nihon Dengi Co Ltd</t>
  </si>
  <si>
    <t>6589729</t>
  </si>
  <si>
    <t>6231</t>
  </si>
  <si>
    <t>JP3734400009</t>
  </si>
  <si>
    <t>9908 JP EQUITY</t>
  </si>
  <si>
    <t>Nihon Denkei Co Ltd</t>
  </si>
  <si>
    <t>6637996</t>
  </si>
  <si>
    <t>6232</t>
  </si>
  <si>
    <t>JP3734600004</t>
  </si>
  <si>
    <t>5563 JP EQUITY</t>
  </si>
  <si>
    <t>Nippon Denko Co Ltd</t>
  </si>
  <si>
    <t>6640369</t>
  </si>
  <si>
    <t>6233</t>
  </si>
  <si>
    <t>JP3734800000</t>
  </si>
  <si>
    <t>6594 JP EQUITY</t>
  </si>
  <si>
    <t>Nidec Corp</t>
  </si>
  <si>
    <t>6640682</t>
  </si>
  <si>
    <t>6234</t>
  </si>
  <si>
    <t>6594 JT EQUITY</t>
  </si>
  <si>
    <t>NIDEC CORP</t>
  </si>
  <si>
    <t>6235</t>
  </si>
  <si>
    <t>JP3735000006</t>
  </si>
  <si>
    <t>6951 JP EQUITY</t>
  </si>
  <si>
    <t>Jeol Ltd</t>
  </si>
  <si>
    <t>6470544</t>
  </si>
  <si>
    <t>6236</t>
  </si>
  <si>
    <t>JP3735300000</t>
  </si>
  <si>
    <t>6855 JP EQUITY</t>
  </si>
  <si>
    <t>Japan Electronic Mat</t>
  </si>
  <si>
    <t>6126483</t>
  </si>
  <si>
    <t>6237</t>
  </si>
  <si>
    <t>Nippon Telegraph &amp; T</t>
  </si>
  <si>
    <t>6238</t>
  </si>
  <si>
    <t>JP3738200009</t>
  </si>
  <si>
    <t>1956 JP EQUITY</t>
  </si>
  <si>
    <t>NDS Co Ltd</t>
  </si>
  <si>
    <t>6640392</t>
  </si>
  <si>
    <t>6239</t>
  </si>
  <si>
    <t>JP3738600000</t>
  </si>
  <si>
    <t>5334 JP EQUITY</t>
  </si>
  <si>
    <t>NGK Spark Plug Co Lt</t>
  </si>
  <si>
    <t>6619604</t>
  </si>
  <si>
    <t>6240</t>
  </si>
  <si>
    <t>JP3739000002</t>
  </si>
  <si>
    <t>4619 JP EQUITY</t>
  </si>
  <si>
    <t>Nihon Tokushu Toryo</t>
  </si>
  <si>
    <t>6640262</t>
  </si>
  <si>
    <t>6241</t>
  </si>
  <si>
    <t>JP3739400004</t>
  </si>
  <si>
    <t>6480 JP EQUITY</t>
  </si>
  <si>
    <t>Nippon Thompson Co L</t>
  </si>
  <si>
    <t>6643562</t>
  </si>
  <si>
    <t>6242</t>
  </si>
  <si>
    <t>JP3739700007</t>
  </si>
  <si>
    <t>6788 JP EQUITY</t>
  </si>
  <si>
    <t>Nihon Trim Co Ltd</t>
  </si>
  <si>
    <t>6305497</t>
  </si>
  <si>
    <t>6243</t>
  </si>
  <si>
    <t>JP3740000009</t>
  </si>
  <si>
    <t>6039 JP EQUITY</t>
  </si>
  <si>
    <t>Japan Animal Referra</t>
  </si>
  <si>
    <t>BWBQQZ7</t>
  </si>
  <si>
    <t>6244</t>
  </si>
  <si>
    <t>JP3740800002</t>
  </si>
  <si>
    <t>1909 JP EQUITY</t>
  </si>
  <si>
    <t>Nippon Dry-Chemical</t>
  </si>
  <si>
    <t>B3SKB65</t>
  </si>
  <si>
    <t>6245</t>
  </si>
  <si>
    <t>JP3741800001</t>
  </si>
  <si>
    <t>4997 JP EQUITY</t>
  </si>
  <si>
    <t>NIHON NOHYAKU CO LTD</t>
  </si>
  <si>
    <t>6470362</t>
  </si>
  <si>
    <t>6246</t>
  </si>
  <si>
    <t>JP3742600004</t>
  </si>
  <si>
    <t>5991 JP EQUITY</t>
  </si>
  <si>
    <t>NHK Spring Co Ltd</t>
  </si>
  <si>
    <t>6619648</t>
  </si>
  <si>
    <t>6247</t>
  </si>
  <si>
    <t>JP3743000006</t>
  </si>
  <si>
    <t>2282 JP EQUITY</t>
  </si>
  <si>
    <t>NH Foods Ltd</t>
  </si>
  <si>
    <t>6640767</t>
  </si>
  <si>
    <t>6248</t>
  </si>
  <si>
    <t>JP3744200001</t>
  </si>
  <si>
    <t>7995 JP EQUITY</t>
  </si>
  <si>
    <t>Valqua Ltd</t>
  </si>
  <si>
    <t>6643625</t>
  </si>
  <si>
    <t>6249</t>
  </si>
  <si>
    <t>JP3745100002</t>
  </si>
  <si>
    <t>4690 JP EQUITY</t>
  </si>
  <si>
    <t>Nippon Pallet Pool C</t>
  </si>
  <si>
    <t>6085829</t>
  </si>
  <si>
    <t>6250</t>
  </si>
  <si>
    <t>JP3745800007</t>
  </si>
  <si>
    <t>5262 JP EQUITY</t>
  </si>
  <si>
    <t>Nippon Hume Corp</t>
  </si>
  <si>
    <t>6641265</t>
  </si>
  <si>
    <t>6251</t>
  </si>
  <si>
    <t>JP3746800006</t>
  </si>
  <si>
    <t>9889 JP EQUITY</t>
  </si>
  <si>
    <t>JBCC Holdings Inc</t>
  </si>
  <si>
    <t>6472959</t>
  </si>
  <si>
    <t>6252</t>
  </si>
  <si>
    <t>JP3747000002</t>
  </si>
  <si>
    <t>4119 JP EQUITY</t>
  </si>
  <si>
    <t>Nippon Pigment Co Lt</t>
  </si>
  <si>
    <t>6642440</t>
  </si>
  <si>
    <t>6253</t>
  </si>
  <si>
    <t>JP3747400004</t>
  </si>
  <si>
    <t>6461 JP EQUITY</t>
  </si>
  <si>
    <t>Nippon Piston Ring C</t>
  </si>
  <si>
    <t>6641500</t>
  </si>
  <si>
    <t>6254</t>
  </si>
  <si>
    <t>JP3747800005</t>
  </si>
  <si>
    <t>6490 JP EQUITY</t>
  </si>
  <si>
    <t>Nippon Pillar Packin</t>
  </si>
  <si>
    <t>6641135</t>
  </si>
  <si>
    <t>6255</t>
  </si>
  <si>
    <t>JP3749200006</t>
  </si>
  <si>
    <t>7291 JP EQUITY</t>
  </si>
  <si>
    <t>Nihon Plast Co Ltd</t>
  </si>
  <si>
    <t>6639583</t>
  </si>
  <si>
    <t>6256</t>
  </si>
  <si>
    <t>JP3749400002</t>
  </si>
  <si>
    <t>4612 JP EQUITY</t>
  </si>
  <si>
    <t>Nippon Paint Holding</t>
  </si>
  <si>
    <t>6640507</t>
  </si>
  <si>
    <t>6257</t>
  </si>
  <si>
    <t>JP3750000006</t>
  </si>
  <si>
    <t>7061 JP EQUITY</t>
  </si>
  <si>
    <t>Japan Hospice Holdin</t>
  </si>
  <si>
    <t>BJQYSG0</t>
  </si>
  <si>
    <t>6258</t>
  </si>
  <si>
    <t>JP3750200002</t>
  </si>
  <si>
    <t>1881 JP EQUITY</t>
  </si>
  <si>
    <t>Nippo Corp</t>
  </si>
  <si>
    <t>6640789</t>
  </si>
  <si>
    <t>6259</t>
  </si>
  <si>
    <t>JP3750400008</t>
  </si>
  <si>
    <t>6871 JP EQUITY</t>
  </si>
  <si>
    <t>Micronics Japan Co L</t>
  </si>
  <si>
    <t>6567305</t>
  </si>
  <si>
    <t>6260</t>
  </si>
  <si>
    <t>JP3750500005</t>
  </si>
  <si>
    <t>2702 JP EQUITY</t>
  </si>
  <si>
    <t>McDonald's Holdings</t>
  </si>
  <si>
    <t>6371863</t>
  </si>
  <si>
    <t>6261</t>
  </si>
  <si>
    <t>JP3750800009</t>
  </si>
  <si>
    <t>2162 JP EQUITY</t>
  </si>
  <si>
    <t>nms Holdings Co</t>
  </si>
  <si>
    <t>B27YWQ8</t>
  </si>
  <si>
    <t>6262</t>
  </si>
  <si>
    <t>JP3751300009</t>
  </si>
  <si>
    <t>5381 JP EQUITY</t>
  </si>
  <si>
    <t>Mipox Corp</t>
  </si>
  <si>
    <t>6321846</t>
  </si>
  <si>
    <t>6263</t>
  </si>
  <si>
    <t>JP3752500003</t>
  </si>
  <si>
    <t>7192 JP EQUITY</t>
  </si>
  <si>
    <t>Mortgage Service Jap</t>
  </si>
  <si>
    <t>BZ8VKK9</t>
  </si>
  <si>
    <t>6264</t>
  </si>
  <si>
    <t>JP3752600001</t>
  </si>
  <si>
    <t>5480 JP EQUITY</t>
  </si>
  <si>
    <t>Nippon Yakin Kogyo C</t>
  </si>
  <si>
    <t>6641566</t>
  </si>
  <si>
    <t>6265</t>
  </si>
  <si>
    <t>JP3752900005</t>
  </si>
  <si>
    <t>6178 JP EQUITY</t>
  </si>
  <si>
    <t>Japan Post Holdings</t>
  </si>
  <si>
    <t>BYT8143</t>
  </si>
  <si>
    <t>6266</t>
  </si>
  <si>
    <t>JP3753000003</t>
  </si>
  <si>
    <t>9101 JP EQUITY</t>
  </si>
  <si>
    <t>Nippon Yusen KK</t>
  </si>
  <si>
    <t>6643960</t>
  </si>
  <si>
    <t>6267</t>
  </si>
  <si>
    <t>JP3753400005</t>
  </si>
  <si>
    <t>4403 JP EQUITY</t>
  </si>
  <si>
    <t>NOF Corp</t>
  </si>
  <si>
    <t>6640488</t>
  </si>
  <si>
    <t>6268</t>
  </si>
  <si>
    <t>JP3753800006</t>
  </si>
  <si>
    <t>7105 JP EQUITY</t>
  </si>
  <si>
    <t>Mitsubishi Logisnext</t>
  </si>
  <si>
    <t>6643647</t>
  </si>
  <si>
    <t>6269</t>
  </si>
  <si>
    <t>JP3754200008</t>
  </si>
  <si>
    <t>8056 JP EQUITY</t>
  </si>
  <si>
    <t>Nihon Unisys Ltd</t>
  </si>
  <si>
    <t>6642688</t>
  </si>
  <si>
    <t>6270</t>
  </si>
  <si>
    <t>JP3754450009</t>
  </si>
  <si>
    <t>2703 JP EQUITY</t>
  </si>
  <si>
    <t>Lite-On Japan Ltd</t>
  </si>
  <si>
    <t>6374367</t>
  </si>
  <si>
    <t>6271</t>
  </si>
  <si>
    <t>JP3754500001</t>
  </si>
  <si>
    <t>7575 JP EQUITY</t>
  </si>
  <si>
    <t>Japan Lifeline Co Lt</t>
  </si>
  <si>
    <t>6093491</t>
  </si>
  <si>
    <t>6272</t>
  </si>
  <si>
    <t>JP3755200007</t>
  </si>
  <si>
    <t>8876 JP EQUITY</t>
  </si>
  <si>
    <t>Relo Group Inc</t>
  </si>
  <si>
    <t>6173906</t>
  </si>
  <si>
    <t>6273</t>
  </si>
  <si>
    <t>JP3756050005</t>
  </si>
  <si>
    <t>9060 JP EQUITY</t>
  </si>
  <si>
    <t>Japan Logistic Syste</t>
  </si>
  <si>
    <t>6474706</t>
  </si>
  <si>
    <t>6274</t>
  </si>
  <si>
    <t>JP3756100008</t>
  </si>
  <si>
    <t>9843 JP EQUITY</t>
  </si>
  <si>
    <t>Nitori Holdings Co L</t>
  </si>
  <si>
    <t>6644800</t>
  </si>
  <si>
    <t>6275</t>
  </si>
  <si>
    <t>JP3756200006</t>
  </si>
  <si>
    <t>7988 JP EQUITY</t>
  </si>
  <si>
    <t>Nifco Inc/Japan</t>
  </si>
  <si>
    <t>6639163</t>
  </si>
  <si>
    <t>6276</t>
  </si>
  <si>
    <t>JP3756230003</t>
  </si>
  <si>
    <t>7820 JP EQUITY</t>
  </si>
  <si>
    <t>Nihon Flush Co Ltd</t>
  </si>
  <si>
    <t>B2NJ3J7</t>
  </si>
  <si>
    <t>6277</t>
  </si>
  <si>
    <t>JP3756350009</t>
  </si>
  <si>
    <t>6256 JP EQUITY</t>
  </si>
  <si>
    <t>NuFlare Technology I</t>
  </si>
  <si>
    <t>B1VPXZ6</t>
  </si>
  <si>
    <t>6278</t>
  </si>
  <si>
    <t>JP3756600007</t>
  </si>
  <si>
    <t>7974 JP EQUITY</t>
  </si>
  <si>
    <t>Nintendo Co Ltd</t>
  </si>
  <si>
    <t>6639550</t>
  </si>
  <si>
    <t>6279</t>
  </si>
  <si>
    <t>JP3758020006</t>
  </si>
  <si>
    <t>4346 JP EQUITY</t>
  </si>
  <si>
    <t>Nexyz Group Corp</t>
  </si>
  <si>
    <t>6449511</t>
  </si>
  <si>
    <t>6280</t>
  </si>
  <si>
    <t>JP3758110005</t>
  </si>
  <si>
    <t>3328 JP EQUITY</t>
  </si>
  <si>
    <t>Beenos Inc</t>
  </si>
  <si>
    <t>B01G5V2</t>
  </si>
  <si>
    <t>6281</t>
  </si>
  <si>
    <t>JP3758130003</t>
  </si>
  <si>
    <t>2497 JP EQUITY</t>
  </si>
  <si>
    <t>UNITED Inc/Japan</t>
  </si>
  <si>
    <t>B19RSQ0</t>
  </si>
  <si>
    <t>6282</t>
  </si>
  <si>
    <t>JP3758140002</t>
  </si>
  <si>
    <t>2120 JP EQUITY</t>
  </si>
  <si>
    <t>LIFULL Co Ltd</t>
  </si>
  <si>
    <t>B1FM483</t>
  </si>
  <si>
    <t>6283</t>
  </si>
  <si>
    <t>JP3758180008</t>
  </si>
  <si>
    <t>3622 JP EQUITY</t>
  </si>
  <si>
    <t>NETYEAR GROUP CORP</t>
  </si>
  <si>
    <t>B2PFNM6</t>
  </si>
  <si>
    <t>6284</t>
  </si>
  <si>
    <t>JP3758190007</t>
  </si>
  <si>
    <t>3659 JP EQUITY</t>
  </si>
  <si>
    <t>Nexon Co Ltd</t>
  </si>
  <si>
    <t>B63QM77</t>
  </si>
  <si>
    <t>6285</t>
  </si>
  <si>
    <t>JP3758200004</t>
  </si>
  <si>
    <t>7518 JP EQUITY</t>
  </si>
  <si>
    <t>NET One Systems Co L</t>
  </si>
  <si>
    <t>6036548</t>
  </si>
  <si>
    <t>6286</t>
  </si>
  <si>
    <t>JP3758210003</t>
  </si>
  <si>
    <t>3186 JP EQUITY</t>
  </si>
  <si>
    <t>Nextage Co Ltd</t>
  </si>
  <si>
    <t>BBQ2ZC3</t>
  </si>
  <si>
    <t>6287</t>
  </si>
  <si>
    <t>JP3758220002</t>
  </si>
  <si>
    <t>6175 JP EQUITY</t>
  </si>
  <si>
    <t>Net Marketing Co Ltd</t>
  </si>
  <si>
    <t>BDZWWK5</t>
  </si>
  <si>
    <t>6288</t>
  </si>
  <si>
    <t>JP3758230001</t>
  </si>
  <si>
    <t>3921 JP EQUITY</t>
  </si>
  <si>
    <t>NEOJAPAN Inc</t>
  </si>
  <si>
    <t>BYQ7GM6</t>
  </si>
  <si>
    <t>6289</t>
  </si>
  <si>
    <t>JP3758300002</t>
  </si>
  <si>
    <t>9421 JP EQUITY</t>
  </si>
  <si>
    <t>NEPRO JAPAN CO LTD</t>
  </si>
  <si>
    <t>B11R0Q2</t>
  </si>
  <si>
    <t>6290</t>
  </si>
  <si>
    <t>JP3759500006</t>
  </si>
  <si>
    <t>7744 JP EQUITY</t>
  </si>
  <si>
    <t>Noritsu Koki Co Ltd</t>
  </si>
  <si>
    <t>6648783</t>
  </si>
  <si>
    <t>6291</t>
  </si>
  <si>
    <t>JP3759570009</t>
  </si>
  <si>
    <t>3541 JP EQUITY</t>
  </si>
  <si>
    <t>Nousouken Corp</t>
  </si>
  <si>
    <t>BYYLF01</t>
  </si>
  <si>
    <t>6292</t>
  </si>
  <si>
    <t>JP3759800000</t>
  </si>
  <si>
    <t>6744 JP EQUITY</t>
  </si>
  <si>
    <t>NOHMI BOSAI LTD</t>
  </si>
  <si>
    <t>6643681</t>
  </si>
  <si>
    <t>6293</t>
  </si>
  <si>
    <t>JP3761400005</t>
  </si>
  <si>
    <t>5237 JP EQUITY</t>
  </si>
  <si>
    <t>Nozawa Corp</t>
  </si>
  <si>
    <t>6650636</t>
  </si>
  <si>
    <t>6294</t>
  </si>
  <si>
    <t>JP3761600000</t>
  </si>
  <si>
    <t>7419 JP EQUITY</t>
  </si>
  <si>
    <t>NOJIMA CORP</t>
  </si>
  <si>
    <t>6616876</t>
  </si>
  <si>
    <t>6295</t>
  </si>
  <si>
    <t>JP3761700008</t>
  </si>
  <si>
    <t>7879 JP EQUITY</t>
  </si>
  <si>
    <t>NODA CORP</t>
  </si>
  <si>
    <t>6622141</t>
  </si>
  <si>
    <t>6296</t>
  </si>
  <si>
    <t>JP3762600009</t>
  </si>
  <si>
    <t>8604 JP EQUITY</t>
  </si>
  <si>
    <t>Nomura Holdings Inc</t>
  </si>
  <si>
    <t>6643108</t>
  </si>
  <si>
    <t>6297</t>
  </si>
  <si>
    <t>JP3762800005</t>
  </si>
  <si>
    <t>4307 JP EQUITY</t>
  </si>
  <si>
    <t>Nomura Research Inst</t>
  </si>
  <si>
    <t>6390921</t>
  </si>
  <si>
    <t>6298</t>
  </si>
  <si>
    <t>JP3762900003</t>
  </si>
  <si>
    <t>3231 JP EQUITY</t>
  </si>
  <si>
    <t>Nomura Real Estate H</t>
  </si>
  <si>
    <t>B1CWJM5</t>
  </si>
  <si>
    <t>6299</t>
  </si>
  <si>
    <t>JP3762950008</t>
  </si>
  <si>
    <t>6254 JP EQUITY</t>
  </si>
  <si>
    <t>Nomura Micro Science</t>
  </si>
  <si>
    <t>B248ZF3</t>
  </si>
  <si>
    <t>6300</t>
  </si>
  <si>
    <t>JP3763000001</t>
  </si>
  <si>
    <t>5331 JP EQUITY</t>
  </si>
  <si>
    <t>Noritake Co Ltd/Nago</t>
  </si>
  <si>
    <t>6641522</t>
  </si>
  <si>
    <t>6301</t>
  </si>
  <si>
    <t>JP3765100007</t>
  </si>
  <si>
    <t>7561 JP EQUITY</t>
  </si>
  <si>
    <t>Hurxley Corp</t>
  </si>
  <si>
    <t>6045997</t>
  </si>
  <si>
    <t>6302</t>
  </si>
  <si>
    <t>JP3765120005</t>
  </si>
  <si>
    <t>2674 JP EQUITY</t>
  </si>
  <si>
    <t>HARD OFF CORPORATION</t>
  </si>
  <si>
    <t>6293417</t>
  </si>
  <si>
    <t>6303</t>
  </si>
  <si>
    <t>JP3765130004</t>
  </si>
  <si>
    <t>4925 JP EQUITY</t>
  </si>
  <si>
    <t>HABA Laboratories In</t>
  </si>
  <si>
    <t>6614494</t>
  </si>
  <si>
    <t>6304</t>
  </si>
  <si>
    <t>JP3765150002</t>
  </si>
  <si>
    <t>6324 JP EQUITY</t>
  </si>
  <si>
    <t>Harmonic Drive Syste</t>
  </si>
  <si>
    <t>6108179</t>
  </si>
  <si>
    <t>6305</t>
  </si>
  <si>
    <t>JP3765170000</t>
  </si>
  <si>
    <t>6192 JP EQUITY</t>
  </si>
  <si>
    <t>HyAS&amp;Co Inc</t>
  </si>
  <si>
    <t>BDBG5H9</t>
  </si>
  <si>
    <t>6306</t>
  </si>
  <si>
    <t>JP3765300003</t>
  </si>
  <si>
    <t>7506 JP EQUITY</t>
  </si>
  <si>
    <t>House of Rose Co Ltd</t>
  </si>
  <si>
    <t>6440774</t>
  </si>
  <si>
    <t>6307</t>
  </si>
  <si>
    <t>JP3765400001</t>
  </si>
  <si>
    <t>2810 JP EQUITY</t>
  </si>
  <si>
    <t>House Foods Group In</t>
  </si>
  <si>
    <t>6440503</t>
  </si>
  <si>
    <t>6308</t>
  </si>
  <si>
    <t>JP3765420009</t>
  </si>
  <si>
    <t>3457 JP EQUITY</t>
  </si>
  <si>
    <t>House Do Co Ltd</t>
  </si>
  <si>
    <t>BVF9ZF8</t>
  </si>
  <si>
    <t>6309</t>
  </si>
  <si>
    <t>JP3765460005</t>
  </si>
  <si>
    <t>7064 JP EQUITY</t>
  </si>
  <si>
    <t>Howtelevision Inc</t>
  </si>
  <si>
    <t>BJ5S8Y1</t>
  </si>
  <si>
    <t>6310</t>
  </si>
  <si>
    <t>JP3765500008</t>
  </si>
  <si>
    <t>7856 JP EQUITY</t>
  </si>
  <si>
    <t>HAGIHARA INDUSTRIES</t>
  </si>
  <si>
    <t>6254351</t>
  </si>
  <si>
    <t>6311</t>
  </si>
  <si>
    <t>JP3765600006</t>
  </si>
  <si>
    <t>7467 JP EQUITY</t>
  </si>
  <si>
    <t>Hagiwara Electric Ho</t>
  </si>
  <si>
    <t>6402235</t>
  </si>
  <si>
    <t>6312</t>
  </si>
  <si>
    <t>JP3766300002</t>
  </si>
  <si>
    <t>2173 JP EQUITY</t>
  </si>
  <si>
    <t>Hakuten Corp</t>
  </si>
  <si>
    <t>B2NXWB4</t>
  </si>
  <si>
    <t>6313</t>
  </si>
  <si>
    <t>JP3766500007</t>
  </si>
  <si>
    <t>7637 JP EQUITY</t>
  </si>
  <si>
    <t>Hakudo Co Ltd</t>
  </si>
  <si>
    <t>6216685</t>
  </si>
  <si>
    <t>6314</t>
  </si>
  <si>
    <t>JP3766550002</t>
  </si>
  <si>
    <t>2433 JP EQUITY</t>
  </si>
  <si>
    <t>Hakuhodo DY Holdings</t>
  </si>
  <si>
    <t>B05LZ02</t>
  </si>
  <si>
    <t>6315</t>
  </si>
  <si>
    <t>JP3767810009</t>
  </si>
  <si>
    <t>1719 JP EQUITY</t>
  </si>
  <si>
    <t>Hazama Ando Corp</t>
  </si>
  <si>
    <t>6687991</t>
  </si>
  <si>
    <t>6316</t>
  </si>
  <si>
    <t>JP3768600003</t>
  </si>
  <si>
    <t>1808 JP EQUITY</t>
  </si>
  <si>
    <t>Haseko Corp</t>
  </si>
  <si>
    <t>6414401</t>
  </si>
  <si>
    <t>6317</t>
  </si>
  <si>
    <t>JP3769000005</t>
  </si>
  <si>
    <t>8359 JP EQUITY</t>
  </si>
  <si>
    <t>Hachijuni Bank Ltd/T</t>
  </si>
  <si>
    <t>6400626</t>
  </si>
  <si>
    <t>6318</t>
  </si>
  <si>
    <t>JP3769600002</t>
  </si>
  <si>
    <t>7425 JP EQUITY</t>
  </si>
  <si>
    <t>Hatsuho Shouji Co Lt</t>
  </si>
  <si>
    <t>6437260</t>
  </si>
  <si>
    <t>6319</t>
  </si>
  <si>
    <t>JP3769900006</t>
  </si>
  <si>
    <t>6561 JP EQUITY</t>
  </si>
  <si>
    <t>Hanatour Japan Co Lt</t>
  </si>
  <si>
    <t>BFFVSS6</t>
  </si>
  <si>
    <t>6320</t>
  </si>
  <si>
    <t>JP3770080004</t>
  </si>
  <si>
    <t>2792 JP EQUITY</t>
  </si>
  <si>
    <t>Honeys Holdings Co L</t>
  </si>
  <si>
    <t>6713205</t>
  </si>
  <si>
    <t>6321</t>
  </si>
  <si>
    <t>JP3770250003</t>
  </si>
  <si>
    <t>3895 JP EQUITY</t>
  </si>
  <si>
    <t>Havix Corp</t>
  </si>
  <si>
    <t>B05JJ15</t>
  </si>
  <si>
    <t>6322</t>
  </si>
  <si>
    <t>JP3770280000</t>
  </si>
  <si>
    <t>3174 JP EQUITY</t>
  </si>
  <si>
    <t>Happiness and D Co L</t>
  </si>
  <si>
    <t>B8FZS89</t>
  </si>
  <si>
    <t>6323</t>
  </si>
  <si>
    <t>JP3770300006</t>
  </si>
  <si>
    <t>7552 JP EQUITY</t>
  </si>
  <si>
    <t>Happinet Corp</t>
  </si>
  <si>
    <t>6042675</t>
  </si>
  <si>
    <t>6324</t>
  </si>
  <si>
    <t>JP3770350001</t>
  </si>
  <si>
    <t>3030 JP EQUITY</t>
  </si>
  <si>
    <t>HUB Co Ltd</t>
  </si>
  <si>
    <t>B104T45</t>
  </si>
  <si>
    <t>6325</t>
  </si>
  <si>
    <t>JP3771150004</t>
  </si>
  <si>
    <t>9037 JP EQUITY</t>
  </si>
  <si>
    <t>Hamakyorex Co Ltd</t>
  </si>
  <si>
    <t>6051444</t>
  </si>
  <si>
    <t>6326</t>
  </si>
  <si>
    <t>JP3771800004</t>
  </si>
  <si>
    <t>6965 JP EQUITY</t>
  </si>
  <si>
    <t>Hamamatsu Photonics</t>
  </si>
  <si>
    <t>6405870</t>
  </si>
  <si>
    <t>6327</t>
  </si>
  <si>
    <t>JP3772000000</t>
  </si>
  <si>
    <t>3134 JP EQUITY</t>
  </si>
  <si>
    <t>Hamee Corp</t>
  </si>
  <si>
    <t>BWSW0L2</t>
  </si>
  <si>
    <t>6328</t>
  </si>
  <si>
    <t>JP3772200006</t>
  </si>
  <si>
    <t>2286 JP EQUITY</t>
  </si>
  <si>
    <t>Hayashikane Sangyo C</t>
  </si>
  <si>
    <t>6416106</t>
  </si>
  <si>
    <t>6329</t>
  </si>
  <si>
    <t>JP3772500009</t>
  </si>
  <si>
    <t>6904 JP EQUITY</t>
  </si>
  <si>
    <t>Harada Industry Co L</t>
  </si>
  <si>
    <t>6414995</t>
  </si>
  <si>
    <t>6330</t>
  </si>
  <si>
    <t>JP3772600007</t>
  </si>
  <si>
    <t>4410 JP EQUITY</t>
  </si>
  <si>
    <t>Harima Chemicals Gro</t>
  </si>
  <si>
    <t>6409838</t>
  </si>
  <si>
    <t>6331</t>
  </si>
  <si>
    <t>JP3774200004</t>
  </si>
  <si>
    <t>9042 JP EQUITY</t>
  </si>
  <si>
    <t>Hankyu Hanshin Holdi</t>
  </si>
  <si>
    <t>6408664</t>
  </si>
  <si>
    <t>6332</t>
  </si>
  <si>
    <t>JP3776600003</t>
  </si>
  <si>
    <t>6018 JP EQUITY</t>
  </si>
  <si>
    <t>Hanshin Diesel Works</t>
  </si>
  <si>
    <t>6407832</t>
  </si>
  <si>
    <t>6333</t>
  </si>
  <si>
    <t>JP3777500004</t>
  </si>
  <si>
    <t>7636 JP EQUITY</t>
  </si>
  <si>
    <t>Handsman Co Ltd</t>
  </si>
  <si>
    <t>6214010</t>
  </si>
  <si>
    <t>6334</t>
  </si>
  <si>
    <t>JP3777800008</t>
  </si>
  <si>
    <t>8078 JP EQUITY</t>
  </si>
  <si>
    <t>Hanwa Co Ltd</t>
  </si>
  <si>
    <t>6408824</t>
  </si>
  <si>
    <t>6335</t>
  </si>
  <si>
    <t>JP3778300008</t>
  </si>
  <si>
    <t>9957 JP EQUITY</t>
  </si>
  <si>
    <t>Vitec Holdings Co Lt</t>
  </si>
  <si>
    <t>6926810</t>
  </si>
  <si>
    <t>6336</t>
  </si>
  <si>
    <t>JP3778390009</t>
  </si>
  <si>
    <t>2491 JP EQUITY</t>
  </si>
  <si>
    <t>ValueCommerce Co Ltd</t>
  </si>
  <si>
    <t>B17SZJ7</t>
  </si>
  <si>
    <t>6337</t>
  </si>
  <si>
    <t>JP3778410005</t>
  </si>
  <si>
    <t>6078 JP EQUITY</t>
  </si>
  <si>
    <t>Value HR Co Ltd</t>
  </si>
  <si>
    <t>BDBXQK0</t>
  </si>
  <si>
    <t>6338</t>
  </si>
  <si>
    <t>JP3778420004</t>
  </si>
  <si>
    <t>3418 JP EQUITY</t>
  </si>
  <si>
    <t>BALNIBARBI CO LTD</t>
  </si>
  <si>
    <t>BYX3WD0</t>
  </si>
  <si>
    <t>6339</t>
  </si>
  <si>
    <t>JP3778430003</t>
  </si>
  <si>
    <t>3931 JP EQUITY</t>
  </si>
  <si>
    <t>Value Golf Inc</t>
  </si>
  <si>
    <t>BD0F629</t>
  </si>
  <si>
    <t>6340</t>
  </si>
  <si>
    <t>JP3778480008</t>
  </si>
  <si>
    <t>4442 JP EQUITY</t>
  </si>
  <si>
    <t>Valtes Co Ltd</t>
  </si>
  <si>
    <t>BJ32JH5</t>
  </si>
  <si>
    <t>6341</t>
  </si>
  <si>
    <t>JP3778630008</t>
  </si>
  <si>
    <t>7832 JP EQUITY</t>
  </si>
  <si>
    <t>Bandai Namco Holding</t>
  </si>
  <si>
    <t>B0JDQD4</t>
  </si>
  <si>
    <t>6342</t>
  </si>
  <si>
    <t>JP3779000003</t>
  </si>
  <si>
    <t>5195 JP EQUITY</t>
  </si>
  <si>
    <t>Bando Chemical Indus</t>
  </si>
  <si>
    <t>6075068</t>
  </si>
  <si>
    <t>6343</t>
  </si>
  <si>
    <t>JP3780000000</t>
  </si>
  <si>
    <t>9845 JP EQUITY</t>
  </si>
  <si>
    <t>Parker Corp</t>
  </si>
  <si>
    <t>6671002</t>
  </si>
  <si>
    <t>6344</t>
  </si>
  <si>
    <t>JP3780050005</t>
  </si>
  <si>
    <t>3993 JP EQUITY</t>
  </si>
  <si>
    <t>PKSHA Technology Inc</t>
  </si>
  <si>
    <t>BF1CV17</t>
  </si>
  <si>
    <t>6345</t>
  </si>
  <si>
    <t>JP3780100008</t>
  </si>
  <si>
    <t>4666 JP EQUITY</t>
  </si>
  <si>
    <t>Park24 Co Ltd</t>
  </si>
  <si>
    <t>6667733</t>
  </si>
  <si>
    <t>6346</t>
  </si>
  <si>
    <t>JP3780200006</t>
  </si>
  <si>
    <t>6773 JP EQUITY</t>
  </si>
  <si>
    <t>Pioneer Corp</t>
  </si>
  <si>
    <t>6688745</t>
  </si>
  <si>
    <t>6347</t>
  </si>
  <si>
    <t>JP3781200005</t>
  </si>
  <si>
    <t>5695 JP EQUITY</t>
  </si>
  <si>
    <t>Powdertech Co Ltd</t>
  </si>
  <si>
    <t>6697183</t>
  </si>
  <si>
    <t>6348</t>
  </si>
  <si>
    <t>JP3781400001</t>
  </si>
  <si>
    <t>9232 JP EQUITY</t>
  </si>
  <si>
    <t>Pasco Corp</t>
  </si>
  <si>
    <t>6666149</t>
  </si>
  <si>
    <t>6349</t>
  </si>
  <si>
    <t>JP3781540004</t>
  </si>
  <si>
    <t>3641 JP EQUITY</t>
  </si>
  <si>
    <t>PAPYLESS Co Ltd</t>
  </si>
  <si>
    <t>B4XBT66</t>
  </si>
  <si>
    <t>6350</t>
  </si>
  <si>
    <t>JP3781650001</t>
  </si>
  <si>
    <t>2726 JP EQUITY</t>
  </si>
  <si>
    <t>PAL GROUP Holdings C</t>
  </si>
  <si>
    <t>6421898</t>
  </si>
  <si>
    <t>6351</t>
  </si>
  <si>
    <t>JP3781700004</t>
  </si>
  <si>
    <t>4809 JP EQUITY</t>
  </si>
  <si>
    <t>Paraca Inc</t>
  </si>
  <si>
    <t>B03YXP4</t>
  </si>
  <si>
    <t>6352</t>
  </si>
  <si>
    <t>JP3782200004</t>
  </si>
  <si>
    <t>8283 JP EQUITY</t>
  </si>
  <si>
    <t>PALTAC Corp</t>
  </si>
  <si>
    <t>B61BG94</t>
  </si>
  <si>
    <t>6353</t>
  </si>
  <si>
    <t>JP3782950004</t>
  </si>
  <si>
    <t>6165 JP EQUITY</t>
  </si>
  <si>
    <t>Punch Industry Co Lt</t>
  </si>
  <si>
    <t>B93SWP2</t>
  </si>
  <si>
    <t>6354</t>
  </si>
  <si>
    <t>JP3783200003</t>
  </si>
  <si>
    <t>6866 JP EQUITY</t>
  </si>
  <si>
    <t>HIOKI EE CORP</t>
  </si>
  <si>
    <t>6355</t>
  </si>
  <si>
    <t>JP3783300001</t>
  </si>
  <si>
    <t>2477 JP EQUITY</t>
  </si>
  <si>
    <t>Temairazu Inc</t>
  </si>
  <si>
    <t>B0Z6WZ1</t>
  </si>
  <si>
    <t>6356</t>
  </si>
  <si>
    <t>JP3783420007</t>
  </si>
  <si>
    <t>9435 JP EQUITY</t>
  </si>
  <si>
    <t>Hikari Tsushin Inc</t>
  </si>
  <si>
    <t>6416322</t>
  </si>
  <si>
    <t>6357</t>
  </si>
  <si>
    <t>JP3783500006</t>
  </si>
  <si>
    <t>1873 JP EQUITY</t>
  </si>
  <si>
    <t>Nihon House Holdings</t>
  </si>
  <si>
    <t>6425511</t>
  </si>
  <si>
    <t>6358</t>
  </si>
  <si>
    <t>JP3783600004</t>
  </si>
  <si>
    <t>9020 JP EQUITY</t>
  </si>
  <si>
    <t>East Japan Railway C</t>
  </si>
  <si>
    <t>6298542</t>
  </si>
  <si>
    <t>6359</t>
  </si>
  <si>
    <t>JP3784600003</t>
  </si>
  <si>
    <t>4530 JP EQUITY</t>
  </si>
  <si>
    <t>Hisamitsu Pharmaceut</t>
  </si>
  <si>
    <t>6428907</t>
  </si>
  <si>
    <t>6360</t>
  </si>
  <si>
    <t>JP3785000005</t>
  </si>
  <si>
    <t>4217 JP EQUITY</t>
  </si>
  <si>
    <t>Hitachi Chemical Co</t>
  </si>
  <si>
    <t>6429126</t>
  </si>
  <si>
    <t>6361</t>
  </si>
  <si>
    <t>JP3786200000</t>
  </si>
  <si>
    <t>5486 JP EQUITY</t>
  </si>
  <si>
    <t>Hitachi Metals Ltd</t>
  </si>
  <si>
    <t>6429201</t>
  </si>
  <si>
    <t>6362</t>
  </si>
  <si>
    <t>JP3786600001</t>
  </si>
  <si>
    <t>8586 JP EQUITY</t>
  </si>
  <si>
    <t>Hitachi Capital Corp</t>
  </si>
  <si>
    <t>6429159</t>
  </si>
  <si>
    <t>6363</t>
  </si>
  <si>
    <t>JP3787000003</t>
  </si>
  <si>
    <t>6305 JP EQUITY</t>
  </si>
  <si>
    <t>Hitachi Construction</t>
  </si>
  <si>
    <t>6429405</t>
  </si>
  <si>
    <t>6364</t>
  </si>
  <si>
    <t>JP3788600009</t>
  </si>
  <si>
    <t>6501 JP EQUITY</t>
  </si>
  <si>
    <t>Hitachi Ltd</t>
  </si>
  <si>
    <t>6429104</t>
  </si>
  <si>
    <t>6365</t>
  </si>
  <si>
    <t>JP3789000001</t>
  </si>
  <si>
    <t>7004 JP EQUITY</t>
  </si>
  <si>
    <t>Hitachi Zosen Corp</t>
  </si>
  <si>
    <t>6429308</t>
  </si>
  <si>
    <t>6366</t>
  </si>
  <si>
    <t>JP3791200003</t>
  </si>
  <si>
    <t>9086 JP EQUITY</t>
  </si>
  <si>
    <t>Hitachi Transport Sy</t>
  </si>
  <si>
    <t>6429234</t>
  </si>
  <si>
    <t>6367</t>
  </si>
  <si>
    <t>JP3791800000</t>
  </si>
  <si>
    <t>6810 JP EQUITY</t>
  </si>
  <si>
    <t>Maxell Holdings Ltd</t>
  </si>
  <si>
    <t>6429386</t>
  </si>
  <si>
    <t>6368</t>
  </si>
  <si>
    <t>JP3792600003</t>
  </si>
  <si>
    <t>7205 JP EQUITY</t>
  </si>
  <si>
    <t>Hino Motors Ltd</t>
  </si>
  <si>
    <t>6428305</t>
  </si>
  <si>
    <t>6369</t>
  </si>
  <si>
    <t>JP3793200001</t>
  </si>
  <si>
    <t>2469 JP EQUITY</t>
  </si>
  <si>
    <t>Hibino Corp</t>
  </si>
  <si>
    <t>B0VS0G8</t>
  </si>
  <si>
    <t>6370</t>
  </si>
  <si>
    <t>JP3793400007</t>
  </si>
  <si>
    <t>1982 JP EQUITY</t>
  </si>
  <si>
    <t>Hibiya Engineering L</t>
  </si>
  <si>
    <t>6437970</t>
  </si>
  <si>
    <t>6371</t>
  </si>
  <si>
    <t>JP3794520001</t>
  </si>
  <si>
    <t>2415 JP EQUITY</t>
  </si>
  <si>
    <t>Human Holdings Co Lt</t>
  </si>
  <si>
    <t>B02QLV3</t>
  </si>
  <si>
    <t>6372</t>
  </si>
  <si>
    <t>JP3795080005</t>
  </si>
  <si>
    <t>5821 JP EQUITY</t>
  </si>
  <si>
    <t>Hirakawa Hewtech Cor</t>
  </si>
  <si>
    <t>B1272V0</t>
  </si>
  <si>
    <t>6373</t>
  </si>
  <si>
    <t>JP3795200009</t>
  </si>
  <si>
    <t>5989 JP EQUITY</t>
  </si>
  <si>
    <t>H-One Co Ltd</t>
  </si>
  <si>
    <t>6428662</t>
  </si>
  <si>
    <t>6374</t>
  </si>
  <si>
    <t>JP3795300007</t>
  </si>
  <si>
    <t>6258 JP EQUITY</t>
  </si>
  <si>
    <t>Hirata Corp</t>
  </si>
  <si>
    <t>B1GZ9S6</t>
  </si>
  <si>
    <t>6375</t>
  </si>
  <si>
    <t>JP3795400005</t>
  </si>
  <si>
    <t>3113 JP EQUITY</t>
  </si>
  <si>
    <t>OAK Capital Corp</t>
  </si>
  <si>
    <t>6428703</t>
  </si>
  <si>
    <t>6376</t>
  </si>
  <si>
    <t>JP3795800006</t>
  </si>
  <si>
    <t>6245 JP EQUITY</t>
  </si>
  <si>
    <t>Hirano Tecseed Co Lt</t>
  </si>
  <si>
    <t>6428640</t>
  </si>
  <si>
    <t>6377</t>
  </si>
  <si>
    <t>JP3797000001</t>
  </si>
  <si>
    <t>8379 JP EQUITY</t>
  </si>
  <si>
    <t>Hiroshima Bank Ltd/T</t>
  </si>
  <si>
    <t>6075723</t>
  </si>
  <si>
    <t>6378</t>
  </si>
  <si>
    <t>JP3798800003</t>
  </si>
  <si>
    <t>7185 JP EQUITY</t>
  </si>
  <si>
    <t>HIROSE TUSYO INC</t>
  </si>
  <si>
    <t>BYXBLC6</t>
  </si>
  <si>
    <t>6379</t>
  </si>
  <si>
    <t>JP3799000009</t>
  </si>
  <si>
    <t>6806 JP EQUITY</t>
  </si>
  <si>
    <t>Hirose Electric Co L</t>
  </si>
  <si>
    <t>6428725</t>
  </si>
  <si>
    <t>6380</t>
  </si>
  <si>
    <t>JP3799610005</t>
  </si>
  <si>
    <t>1726 JP EQUITY</t>
  </si>
  <si>
    <t>Br Holdings Corp</t>
  </si>
  <si>
    <t>6543758</t>
  </si>
  <si>
    <t>6381</t>
  </si>
  <si>
    <t>JP3799630003</t>
  </si>
  <si>
    <t>7804 JP EQUITY</t>
  </si>
  <si>
    <t>B&amp;P Co Ltd</t>
  </si>
  <si>
    <t>BKDX4V4</t>
  </si>
  <si>
    <t>6382</t>
  </si>
  <si>
    <t>JP3799710003</t>
  </si>
  <si>
    <t>3981 JP EQUITY</t>
  </si>
  <si>
    <t>Beaglee Inc</t>
  </si>
  <si>
    <t>BYYL3B8</t>
  </si>
  <si>
    <t>6383</t>
  </si>
  <si>
    <t>JP3799770007</t>
  </si>
  <si>
    <t>3452 JP EQUITY</t>
  </si>
  <si>
    <t>B-Lot Co Ltd</t>
  </si>
  <si>
    <t>BSLVCD4</t>
  </si>
  <si>
    <t>6384</t>
  </si>
  <si>
    <t>JP3799780006</t>
  </si>
  <si>
    <t>4381 JP EQUITY</t>
  </si>
  <si>
    <t>BPLATS Inc</t>
  </si>
  <si>
    <t>BFX0692</t>
  </si>
  <si>
    <t>6385</t>
  </si>
  <si>
    <t>JP3800000006</t>
  </si>
  <si>
    <t>9791 JP EQUITY</t>
  </si>
  <si>
    <t>Biken Techno Corp</t>
  </si>
  <si>
    <t>6085722</t>
  </si>
  <si>
    <t>6386</t>
  </si>
  <si>
    <t>JP3800220000</t>
  </si>
  <si>
    <t>4490 JP EQUITY</t>
  </si>
  <si>
    <t>VisasQ Inc</t>
  </si>
  <si>
    <t>BK4YBB5</t>
  </si>
  <si>
    <t>6387</t>
  </si>
  <si>
    <t>JP3800300000</t>
  </si>
  <si>
    <t>9658 JP EQUITY</t>
  </si>
  <si>
    <t>Business Brain Showa</t>
  </si>
  <si>
    <t>6156576</t>
  </si>
  <si>
    <t>6388</t>
  </si>
  <si>
    <t>JP3800330007</t>
  </si>
  <si>
    <t>9416 JP EQUITY</t>
  </si>
  <si>
    <t>Vision Inc/Tokyo Jap</t>
  </si>
  <si>
    <t>BYZ0SJ7</t>
  </si>
  <si>
    <t>6389</t>
  </si>
  <si>
    <t>JP3800480000</t>
  </si>
  <si>
    <t>3180 JP EQUITY</t>
  </si>
  <si>
    <t>Beauty Garage Inc</t>
  </si>
  <si>
    <t>B8H96X0</t>
  </si>
  <si>
    <t>6390</t>
  </si>
  <si>
    <t>JP3800490009</t>
  </si>
  <si>
    <t>3623 JP EQUITY</t>
  </si>
  <si>
    <t>Billing System Corp</t>
  </si>
  <si>
    <t>B2PNXF3</t>
  </si>
  <si>
    <t>6391</t>
  </si>
  <si>
    <t>JP3801050000</t>
  </si>
  <si>
    <t>3922 JP EQUITY</t>
  </si>
  <si>
    <t>PR Times Inc</t>
  </si>
  <si>
    <t>BYQ3G24</t>
  </si>
  <si>
    <t>6392</t>
  </si>
  <si>
    <t>JP3801400007</t>
  </si>
  <si>
    <t>1871 JP EQUITY</t>
  </si>
  <si>
    <t>PS Mitsubishi Constr</t>
  </si>
  <si>
    <t>6665629</t>
  </si>
  <si>
    <t>6393</t>
  </si>
  <si>
    <t>JP3801470000</t>
  </si>
  <si>
    <t>3918 JP EQUITY</t>
  </si>
  <si>
    <t>PCI Holdings Inc/JP</t>
  </si>
  <si>
    <t>BYMM5F1</t>
  </si>
  <si>
    <t>6394</t>
  </si>
  <si>
    <t>JP3801520002</t>
  </si>
  <si>
    <t>7618 JP EQUITY</t>
  </si>
  <si>
    <t>PC DEPOT CORP</t>
  </si>
  <si>
    <t>6212401</t>
  </si>
  <si>
    <t>6395</t>
  </si>
  <si>
    <t>JP3801560008</t>
  </si>
  <si>
    <t>7865 JP EQUITY</t>
  </si>
  <si>
    <t>PEOPLE CO LTD (TOYS)</t>
  </si>
  <si>
    <t>6083146</t>
  </si>
  <si>
    <t>6396</t>
  </si>
  <si>
    <t>JP3801600002</t>
  </si>
  <si>
    <t>7956 JP EQUITY</t>
  </si>
  <si>
    <t>Pigeon Corp</t>
  </si>
  <si>
    <t>6688080</t>
  </si>
  <si>
    <t>6397</t>
  </si>
  <si>
    <t>JP3801650007</t>
  </si>
  <si>
    <t>7044 JP EQUITY</t>
  </si>
  <si>
    <t>Piala Inc</t>
  </si>
  <si>
    <t>BHJVLM1</t>
  </si>
  <si>
    <t>6398</t>
  </si>
  <si>
    <t>JP3801800008</t>
  </si>
  <si>
    <t>2925 JP EQUITY</t>
  </si>
  <si>
    <t>Pickles Corp</t>
  </si>
  <si>
    <t>6423559</t>
  </si>
  <si>
    <t>6399</t>
  </si>
  <si>
    <t>JP3802060008</t>
  </si>
  <si>
    <t>3284 JP EQUITY</t>
  </si>
  <si>
    <t>Hoosiers Holdings</t>
  </si>
  <si>
    <t>B7M1678</t>
  </si>
  <si>
    <t>6400</t>
  </si>
  <si>
    <t>JP3802140008</t>
  </si>
  <si>
    <t>9514 JP EQUITY</t>
  </si>
  <si>
    <t>EF-ON INC</t>
  </si>
  <si>
    <t>B05R1Z7</t>
  </si>
  <si>
    <t>6401</t>
  </si>
  <si>
    <t>JP3802210009</t>
  </si>
  <si>
    <t>1430 JP EQUITY</t>
  </si>
  <si>
    <t>FIRST CORP INC</t>
  </si>
  <si>
    <t>BW9C4V9</t>
  </si>
  <si>
    <t>6402</t>
  </si>
  <si>
    <t>JP3802290001</t>
  </si>
  <si>
    <t>3454 JP EQUITY</t>
  </si>
  <si>
    <t>First Brothers Co Lt</t>
  </si>
  <si>
    <t>BVGCSW4</t>
  </si>
  <si>
    <t>6403</t>
  </si>
  <si>
    <t>JP3802300008</t>
  </si>
  <si>
    <t>9983 JP EQUITY</t>
  </si>
  <si>
    <t>Fast Retailing Co Lt</t>
  </si>
  <si>
    <t>6332439</t>
  </si>
  <si>
    <t>6404</t>
  </si>
  <si>
    <t>JP3802310007</t>
  </si>
  <si>
    <t>2929 JP EQUITY</t>
  </si>
  <si>
    <t>Pharma Foods Interna</t>
  </si>
  <si>
    <t>B14TF15</t>
  </si>
  <si>
    <t>6405</t>
  </si>
  <si>
    <t>JP3802360002</t>
  </si>
  <si>
    <t>9325 JP EQUITY</t>
  </si>
  <si>
    <t>Phyz Inc</t>
  </si>
  <si>
    <t>BD910Z9</t>
  </si>
  <si>
    <t>6406</t>
  </si>
  <si>
    <t>JP3802380000</t>
  </si>
  <si>
    <t>9450 JP EQUITY</t>
  </si>
  <si>
    <t>Fibergate Inc/Japan</t>
  </si>
  <si>
    <t>BD6DR02</t>
  </si>
  <si>
    <t>6407</t>
  </si>
  <si>
    <t>JP3802400006</t>
  </si>
  <si>
    <t>6954 JP EQUITY</t>
  </si>
  <si>
    <t>FANUC Corp</t>
  </si>
  <si>
    <t>6356934</t>
  </si>
  <si>
    <t>6408</t>
  </si>
  <si>
    <t>JP3802600001</t>
  </si>
  <si>
    <t>8028 JP EQUITY</t>
  </si>
  <si>
    <t>FamilyMart Co Ltd</t>
  </si>
  <si>
    <t>6331276</t>
  </si>
  <si>
    <t>6409</t>
  </si>
  <si>
    <t>JP3802650006</t>
  </si>
  <si>
    <t>4671 JP EQUITY</t>
  </si>
  <si>
    <t>FALCO HOLDINGS Co Lt</t>
  </si>
  <si>
    <t>6354853</t>
  </si>
  <si>
    <t>6410</t>
  </si>
  <si>
    <t>JP3802670004</t>
  </si>
  <si>
    <t>4921 JP EQUITY</t>
  </si>
  <si>
    <t>Fancl Corp</t>
  </si>
  <si>
    <t>6131261</t>
  </si>
  <si>
    <t>6411</t>
  </si>
  <si>
    <t>JP3802680003</t>
  </si>
  <si>
    <t>2767 JP EQUITY</t>
  </si>
  <si>
    <t>Fields Corp</t>
  </si>
  <si>
    <t>6591478</t>
  </si>
  <si>
    <t>6412</t>
  </si>
  <si>
    <t>JP3802700009</t>
  </si>
  <si>
    <t>6927 JP EQUITY</t>
  </si>
  <si>
    <t>Helios Techno Holdin</t>
  </si>
  <si>
    <t>6403948</t>
  </si>
  <si>
    <t>6413</t>
  </si>
  <si>
    <t>JP3802720007</t>
  </si>
  <si>
    <t>6890 JP EQUITY</t>
  </si>
  <si>
    <t>Ferrotec Holdings Co</t>
  </si>
  <si>
    <t>6354273</t>
  </si>
  <si>
    <t>6414</t>
  </si>
  <si>
    <t>JP3802750004</t>
  </si>
  <si>
    <t>8275 JP EQUITY</t>
  </si>
  <si>
    <t>Forval Corp</t>
  </si>
  <si>
    <t>6805618</t>
  </si>
  <si>
    <t>6415</t>
  </si>
  <si>
    <t>JP3802800007</t>
  </si>
  <si>
    <t>6794 JP EQUITY</t>
  </si>
  <si>
    <t>Foster Electric Co L</t>
  </si>
  <si>
    <t>6349008</t>
  </si>
  <si>
    <t>6416</t>
  </si>
  <si>
    <t>JP3802930002</t>
  </si>
  <si>
    <t>3267 JP EQUITY</t>
  </si>
  <si>
    <t>Phil Co Inc</t>
  </si>
  <si>
    <t>BYNGG15</t>
  </si>
  <si>
    <t>6417</t>
  </si>
  <si>
    <t>JP3802940001</t>
  </si>
  <si>
    <t>8713 JP EQUITY</t>
  </si>
  <si>
    <t>FIDEA HOLDINGS CO LT</t>
  </si>
  <si>
    <t>B3X0911</t>
  </si>
  <si>
    <t>6418</t>
  </si>
  <si>
    <t>JP3802950000</t>
  </si>
  <si>
    <t>3687 JP EQUITY</t>
  </si>
  <si>
    <t>Fixstars Corp</t>
  </si>
  <si>
    <t>BKXLD66</t>
  </si>
  <si>
    <t>6419</t>
  </si>
  <si>
    <t>JP3802960009</t>
  </si>
  <si>
    <t>2060 JP EQUITY</t>
  </si>
  <si>
    <t>Feed One Co Ltd</t>
  </si>
  <si>
    <t>BQQ1JQ7</t>
  </si>
  <si>
    <t>6420</t>
  </si>
  <si>
    <t>JP3802970008</t>
  </si>
  <si>
    <t>3137 JP EQUITY</t>
  </si>
  <si>
    <t>Fundely Co Ltd</t>
  </si>
  <si>
    <t>BYL7K96</t>
  </si>
  <si>
    <t>6421</t>
  </si>
  <si>
    <t>JP3803030000</t>
  </si>
  <si>
    <t>3489 JP EQUITY</t>
  </si>
  <si>
    <t>FaithNetwork Co Ltd</t>
  </si>
  <si>
    <t>BDT8G18</t>
  </si>
  <si>
    <t>6422</t>
  </si>
  <si>
    <t>JP3803800006</t>
  </si>
  <si>
    <t>9790 JP EQUITY</t>
  </si>
  <si>
    <t>Fukui Computer Holdi</t>
  </si>
  <si>
    <t>6355652</t>
  </si>
  <si>
    <t>6423</t>
  </si>
  <si>
    <t>JP3805010000</t>
  </si>
  <si>
    <t>8354 JP EQUITY</t>
  </si>
  <si>
    <t>Fukuoka Financial Gr</t>
  </si>
  <si>
    <t>B1TK1Y8</t>
  </si>
  <si>
    <t>6424</t>
  </si>
  <si>
    <t>JP3805150004</t>
  </si>
  <si>
    <t>6420 JP EQUITY</t>
  </si>
  <si>
    <t>Fukushima Industries</t>
  </si>
  <si>
    <t>6355210</t>
  </si>
  <si>
    <t>6425</t>
  </si>
  <si>
    <t>JP3805600008</t>
  </si>
  <si>
    <t>1899 JP EQUITY</t>
  </si>
  <si>
    <t>FUKUDA CORP</t>
  </si>
  <si>
    <t>6356990</t>
  </si>
  <si>
    <t>6426</t>
  </si>
  <si>
    <t>JP3806000000</t>
  </si>
  <si>
    <t>6960 JP EQUITY</t>
  </si>
  <si>
    <t>Fukuda Denshi Co Ltd</t>
  </si>
  <si>
    <t>6357012</t>
  </si>
  <si>
    <t>6427</t>
  </si>
  <si>
    <t>JP3806720003</t>
  </si>
  <si>
    <t>7871 JP EQUITY</t>
  </si>
  <si>
    <t>Fukuvi Chemical Indu</t>
  </si>
  <si>
    <t>6348328</t>
  </si>
  <si>
    <t>6428</t>
  </si>
  <si>
    <t>JP3809200003</t>
  </si>
  <si>
    <t>6134 JP EQUITY</t>
  </si>
  <si>
    <t>Fuji Corp/Aichi</t>
  </si>
  <si>
    <t>6356592</t>
  </si>
  <si>
    <t>6429</t>
  </si>
  <si>
    <t>JP3810400006</t>
  </si>
  <si>
    <t>9010 JP EQUITY</t>
  </si>
  <si>
    <t>FUJI KYUKO CO LTD</t>
  </si>
  <si>
    <t>6356495</t>
  </si>
  <si>
    <t>6430</t>
  </si>
  <si>
    <t>JP3811000003</t>
  </si>
  <si>
    <t>5803 JP EQUITY</t>
  </si>
  <si>
    <t>Fujikura Ltd</t>
  </si>
  <si>
    <t>6356707</t>
  </si>
  <si>
    <t>6431</t>
  </si>
  <si>
    <t>JP3811600000</t>
  </si>
  <si>
    <t>5121 JP EQUITY</t>
  </si>
  <si>
    <t>Fujikura Rubber Ltd</t>
  </si>
  <si>
    <t>6356763</t>
  </si>
  <si>
    <t>6432</t>
  </si>
  <si>
    <t>JP3812300006</t>
  </si>
  <si>
    <t>7605 JP EQUITY</t>
  </si>
  <si>
    <t>Fuji Corp/Miyagi</t>
  </si>
  <si>
    <t>6163543</t>
  </si>
  <si>
    <t>6433</t>
  </si>
  <si>
    <t>JP3813200007</t>
  </si>
  <si>
    <t>6474 JP EQUITY</t>
  </si>
  <si>
    <t>Nachi-Fujikoshi Corp</t>
  </si>
  <si>
    <t>6619905</t>
  </si>
  <si>
    <t>6434</t>
  </si>
  <si>
    <t>JP3813750001</t>
  </si>
  <si>
    <t>3138 JP EQUITY</t>
  </si>
  <si>
    <t>FUJISAN MAGAZINE SER</t>
  </si>
  <si>
    <t>BYNXQ38</t>
  </si>
  <si>
    <t>6435</t>
  </si>
  <si>
    <t>JP3813800004</t>
  </si>
  <si>
    <t>7864 JP EQUITY</t>
  </si>
  <si>
    <t>Fuji Seal Internatio</t>
  </si>
  <si>
    <t>6083704</t>
  </si>
  <si>
    <t>6436</t>
  </si>
  <si>
    <t>FUJIFILM Holdings Co</t>
  </si>
  <si>
    <t>6356525</t>
  </si>
  <si>
    <t>6437</t>
  </si>
  <si>
    <t>JP3814600007</t>
  </si>
  <si>
    <t>6257 JP EQUITY</t>
  </si>
  <si>
    <t>Fujishoji Co Ltd</t>
  </si>
  <si>
    <t>B1MP485</t>
  </si>
  <si>
    <t>6438</t>
  </si>
  <si>
    <t>JP3814800003</t>
  </si>
  <si>
    <t>7270 JP EQUITY</t>
  </si>
  <si>
    <t>Subaru Corp</t>
  </si>
  <si>
    <t>6356406</t>
  </si>
  <si>
    <t>6439</t>
  </si>
  <si>
    <t>JP3815000009</t>
  </si>
  <si>
    <t>8860 JP EQUITY</t>
  </si>
  <si>
    <t>Fuji Corp Ltd</t>
  </si>
  <si>
    <t>6356086</t>
  </si>
  <si>
    <t>6440</t>
  </si>
  <si>
    <t>JP3816200004</t>
  </si>
  <si>
    <t>4554 JP EQUITY</t>
  </si>
  <si>
    <t>Fuji Pharma Co Ltd</t>
  </si>
  <si>
    <t>6355254</t>
  </si>
  <si>
    <t>6441</t>
  </si>
  <si>
    <t>JP3816400000</t>
  </si>
  <si>
    <t>2607 JP EQUITY</t>
  </si>
  <si>
    <t>Fuji Oil Holdings In</t>
  </si>
  <si>
    <t>6356848</t>
  </si>
  <si>
    <t>6442</t>
  </si>
  <si>
    <t>JP3816600005</t>
  </si>
  <si>
    <t>9749 JP EQUITY</t>
  </si>
  <si>
    <t>Fuji Soft Inc</t>
  </si>
  <si>
    <t>6357001</t>
  </si>
  <si>
    <t>6443</t>
  </si>
  <si>
    <t>JP3816650000</t>
  </si>
  <si>
    <t>6188 JP EQUITY</t>
  </si>
  <si>
    <t>Fuji Soft Service Bu</t>
  </si>
  <si>
    <t>BZBVH83</t>
  </si>
  <si>
    <t>6444</t>
  </si>
  <si>
    <t>JP3818000006</t>
  </si>
  <si>
    <t>6702 JP EQUITY</t>
  </si>
  <si>
    <t>Fujitsu Ltd</t>
  </si>
  <si>
    <t>6356945</t>
  </si>
  <si>
    <t>6445</t>
  </si>
  <si>
    <t>JP3818200002</t>
  </si>
  <si>
    <t>6945 JP EQUITY</t>
  </si>
  <si>
    <t>Fujitsu Frontech Ltd</t>
  </si>
  <si>
    <t>6357261</t>
  </si>
  <si>
    <t>6446</t>
  </si>
  <si>
    <t>JP3818230009</t>
  </si>
  <si>
    <t>6719 JP EQUITY</t>
  </si>
  <si>
    <t>Fujitsu Component Lt</t>
  </si>
  <si>
    <t>6382241</t>
  </si>
  <si>
    <t>6447</t>
  </si>
  <si>
    <t>JP3818400008</t>
  </si>
  <si>
    <t>6755 JP EQUITY</t>
  </si>
  <si>
    <t>Fujitsu General Ltd</t>
  </si>
  <si>
    <t>6364283</t>
  </si>
  <si>
    <t>6448</t>
  </si>
  <si>
    <t>JP3818700001</t>
  </si>
  <si>
    <t>2908 JP EQUITY</t>
  </si>
  <si>
    <t>Fujicco Co Ltd</t>
  </si>
  <si>
    <t>6355113</t>
  </si>
  <si>
    <t>6449</t>
  </si>
  <si>
    <t>JP3818800009</t>
  </si>
  <si>
    <t>6406 JP EQUITY</t>
  </si>
  <si>
    <t>Fujitec Co Ltd</t>
  </si>
  <si>
    <t>6356826</t>
  </si>
  <si>
    <t>6450</t>
  </si>
  <si>
    <t>JP3819400007</t>
  </si>
  <si>
    <t>4676 JP EQUITY</t>
  </si>
  <si>
    <t>FUJI TELEVISION NETW</t>
  </si>
  <si>
    <t>6036582</t>
  </si>
  <si>
    <t>6451</t>
  </si>
  <si>
    <t>JP3820000002</t>
  </si>
  <si>
    <t>6504 JP EQUITY</t>
  </si>
  <si>
    <t>Fuji Electric Co Ltd</t>
  </si>
  <si>
    <t>6356365</t>
  </si>
  <si>
    <t>6452</t>
  </si>
  <si>
    <t>JP3820650004</t>
  </si>
  <si>
    <t>1848 JP EQUITY</t>
  </si>
  <si>
    <t>Fuji PS Corp</t>
  </si>
  <si>
    <t>6355845</t>
  </si>
  <si>
    <t>6453</t>
  </si>
  <si>
    <t>JP3820800005</t>
  </si>
  <si>
    <t>3104 JP EQUITY</t>
  </si>
  <si>
    <t>Fujibo Holdings Inc</t>
  </si>
  <si>
    <t>6356600</t>
  </si>
  <si>
    <t>6454</t>
  </si>
  <si>
    <t>JP3820850000</t>
  </si>
  <si>
    <t>5965 JP EQUITY</t>
  </si>
  <si>
    <t>Fujimak Corp</t>
  </si>
  <si>
    <t>6355674</t>
  </si>
  <si>
    <t>6455</t>
  </si>
  <si>
    <t>JP3820900003</t>
  </si>
  <si>
    <t>5384 JP EQUITY</t>
  </si>
  <si>
    <t>Fujimi Inc</t>
  </si>
  <si>
    <t>6355276</t>
  </si>
  <si>
    <t>6456</t>
  </si>
  <si>
    <t>JP3821000001</t>
  </si>
  <si>
    <t>7917 JP EQUITY</t>
  </si>
  <si>
    <t>Fujimori Kogyo Co Lt</t>
  </si>
  <si>
    <t>6355180</t>
  </si>
  <si>
    <t>6457</t>
  </si>
  <si>
    <t>JP3822000000</t>
  </si>
  <si>
    <t>4544 JP EQUITY</t>
  </si>
  <si>
    <t>Miraca Holdings Inc</t>
  </si>
  <si>
    <t>6356611</t>
  </si>
  <si>
    <t>6458</t>
  </si>
  <si>
    <t>JP3822600007</t>
  </si>
  <si>
    <t>4368 JP EQUITY</t>
  </si>
  <si>
    <t>Fuso Chemical Co Ltd</t>
  </si>
  <si>
    <t>6347712</t>
  </si>
  <si>
    <t>6459</t>
  </si>
  <si>
    <t>JP3824000008</t>
  </si>
  <si>
    <t>7241 JP EQUITY</t>
  </si>
  <si>
    <t>Futaba Industrial Co</t>
  </si>
  <si>
    <t>6357744</t>
  </si>
  <si>
    <t>6460</t>
  </si>
  <si>
    <t>JP3825750007</t>
  </si>
  <si>
    <t>8929 JP EQUITY</t>
  </si>
  <si>
    <t>Aoyama Zaisan Networ</t>
  </si>
  <si>
    <t>B01GKP1</t>
  </si>
  <si>
    <t>6461</t>
  </si>
  <si>
    <t>JP3826000006</t>
  </si>
  <si>
    <t>4998 JP EQUITY</t>
  </si>
  <si>
    <t>Fumakilla Ltd</t>
  </si>
  <si>
    <t>6357205</t>
  </si>
  <si>
    <t>6462</t>
  </si>
  <si>
    <t>JP3826200002</t>
  </si>
  <si>
    <t>4722 JP EQUITY</t>
  </si>
  <si>
    <t>Future Corp</t>
  </si>
  <si>
    <t>6221582</t>
  </si>
  <si>
    <t>6463</t>
  </si>
  <si>
    <t>JP3826270005</t>
  </si>
  <si>
    <t>8424 JP EQUITY</t>
  </si>
  <si>
    <t>Fuyo General Lease C</t>
  </si>
  <si>
    <t>B03P2F0</t>
  </si>
  <si>
    <t>6464</t>
  </si>
  <si>
    <t>JP3826280004</t>
  </si>
  <si>
    <t>3753 JP EQUITY</t>
  </si>
  <si>
    <t>Flight Holdings Inc</t>
  </si>
  <si>
    <t>B031SF0</t>
  </si>
  <si>
    <t>6465</t>
  </si>
  <si>
    <t>JP3826520003</t>
  </si>
  <si>
    <t>4478 JP EQUITY</t>
  </si>
  <si>
    <t>Freee KK</t>
  </si>
  <si>
    <t>BKLFVR7</t>
  </si>
  <si>
    <t>6466</t>
  </si>
  <si>
    <t>JP3826550000</t>
  </si>
  <si>
    <t>6094 JP EQUITY</t>
  </si>
  <si>
    <t>FREAKOUT INC</t>
  </si>
  <si>
    <t>BN789P5</t>
  </si>
  <si>
    <t>6467</t>
  </si>
  <si>
    <t>JP3826720009</t>
  </si>
  <si>
    <t>3843 JP EQUITY</t>
  </si>
  <si>
    <t>Freebit Co Ltd</t>
  </si>
  <si>
    <t>B1RMMJ8</t>
  </si>
  <si>
    <t>6468</t>
  </si>
  <si>
    <t>JP3826770004</t>
  </si>
  <si>
    <t>6238 JP EQUITY</t>
  </si>
  <si>
    <t>Furyu Corp</t>
  </si>
  <si>
    <t>BYYHNF0</t>
  </si>
  <si>
    <t>6469</t>
  </si>
  <si>
    <t>JP3826800009</t>
  </si>
  <si>
    <t>5715 JP EQUITY</t>
  </si>
  <si>
    <t>Furukawa Co Ltd</t>
  </si>
  <si>
    <t>6357603</t>
  </si>
  <si>
    <t>6470</t>
  </si>
  <si>
    <t>JP3826900007</t>
  </si>
  <si>
    <t>5741 JP EQUITY</t>
  </si>
  <si>
    <t>UACJ Corp</t>
  </si>
  <si>
    <t>B0N9WZ2</t>
  </si>
  <si>
    <t>6471</t>
  </si>
  <si>
    <t>JP3827200001</t>
  </si>
  <si>
    <t>5801 JP EQUITY</t>
  </si>
  <si>
    <t>Furukawa Electric Co</t>
  </si>
  <si>
    <t>6357562</t>
  </si>
  <si>
    <t>6472</t>
  </si>
  <si>
    <t>JP3827800008</t>
  </si>
  <si>
    <t>4848 JP EQUITY</t>
  </si>
  <si>
    <t>FULLCAST Holdings Co</t>
  </si>
  <si>
    <t>6352404</t>
  </si>
  <si>
    <t>6473</t>
  </si>
  <si>
    <t>JP3828000004</t>
  </si>
  <si>
    <t>8087 JP EQUITY</t>
  </si>
  <si>
    <t>Furusato Industries</t>
  </si>
  <si>
    <t>6357595</t>
  </si>
  <si>
    <t>6474</t>
  </si>
  <si>
    <t>JP3828400006</t>
  </si>
  <si>
    <t>6814 JP EQUITY</t>
  </si>
  <si>
    <t>Furuno Electric Co L</t>
  </si>
  <si>
    <t>6357614</t>
  </si>
  <si>
    <t>6475</t>
  </si>
  <si>
    <t>JP3828850002</t>
  </si>
  <si>
    <t>7826 JP EQUITY</t>
  </si>
  <si>
    <t>Furuya Metal Co Ltd</t>
  </si>
  <si>
    <t>B1CP139</t>
  </si>
  <si>
    <t>6476</t>
  </si>
  <si>
    <t>JP3828950000</t>
  </si>
  <si>
    <t>7062 JP EQUITY</t>
  </si>
  <si>
    <t>Fureasu Co Ltd</t>
  </si>
  <si>
    <t>BJQYSH1</t>
  </si>
  <si>
    <t>6477</t>
  </si>
  <si>
    <t>JP3829400005</t>
  </si>
  <si>
    <t>6312 JP EQUITY</t>
  </si>
  <si>
    <t>FREUND CORP</t>
  </si>
  <si>
    <t>6352330</t>
  </si>
  <si>
    <t>6478</t>
  </si>
  <si>
    <t>JP3829750003</t>
  </si>
  <si>
    <t>3681 JP EQUITY</t>
  </si>
  <si>
    <t>V-CUBE INC</t>
  </si>
  <si>
    <t>BGCYZB7</t>
  </si>
  <si>
    <t>6479</t>
  </si>
  <si>
    <t>JP3829900004</t>
  </si>
  <si>
    <t>7717 JP EQUITY</t>
  </si>
  <si>
    <t>V Technology Co Ltd</t>
  </si>
  <si>
    <t>6301989</t>
  </si>
  <si>
    <t>6480</t>
  </si>
  <si>
    <t>JP3829940000</t>
  </si>
  <si>
    <t>9278 JP EQUITY</t>
  </si>
  <si>
    <t>Bookoff Group Holdin</t>
  </si>
  <si>
    <t>BF5K6Q7</t>
  </si>
  <si>
    <t>6481</t>
  </si>
  <si>
    <t>JP3829980006</t>
  </si>
  <si>
    <t>9272 JP EQUITY</t>
  </si>
  <si>
    <t>Boutiques Inc</t>
  </si>
  <si>
    <t>BFX0658</t>
  </si>
  <si>
    <t>6482</t>
  </si>
  <si>
    <t>JP3830000000</t>
  </si>
  <si>
    <t>6448 JP EQUITY</t>
  </si>
  <si>
    <t>Brother Industries L</t>
  </si>
  <si>
    <t>6146500</t>
  </si>
  <si>
    <t>6483</t>
  </si>
  <si>
    <t>6484</t>
  </si>
  <si>
    <t>JP3831400001</t>
  </si>
  <si>
    <t>2208 JP EQUITY</t>
  </si>
  <si>
    <t>Bourbon Corp/Japan</t>
  </si>
  <si>
    <t>6494210</t>
  </si>
  <si>
    <t>6485</t>
  </si>
  <si>
    <t>JP3831450006</t>
  </si>
  <si>
    <t>2388 JP EQUITY</t>
  </si>
  <si>
    <t>WEDGE HOLDINGS CO LT</t>
  </si>
  <si>
    <t>6726526</t>
  </si>
  <si>
    <t>6486</t>
  </si>
  <si>
    <t>JP3831460005</t>
  </si>
  <si>
    <t>3655 JP EQUITY</t>
  </si>
  <si>
    <t>BrainPad Inc</t>
  </si>
  <si>
    <t>B3SLF77</t>
  </si>
  <si>
    <t>6487</t>
  </si>
  <si>
    <t>JP3831500008</t>
  </si>
  <si>
    <t>2706 JP EQUITY</t>
  </si>
  <si>
    <t>Broccoli Co Ltd</t>
  </si>
  <si>
    <t>6384270</t>
  </si>
  <si>
    <t>6488</t>
  </si>
  <si>
    <t>JP3831550003</t>
  </si>
  <si>
    <t>3091 JP EQUITY</t>
  </si>
  <si>
    <t>BRONCO BILLY Co Ltd</t>
  </si>
  <si>
    <t>B285LQ3</t>
  </si>
  <si>
    <t>6489</t>
  </si>
  <si>
    <t>JP3832370005</t>
  </si>
  <si>
    <t>3627 JP EQUITY</t>
  </si>
  <si>
    <t>NEOS CORP</t>
  </si>
  <si>
    <t>B2R2ZB8</t>
  </si>
  <si>
    <t>6490</t>
  </si>
  <si>
    <t>JP3832600005</t>
  </si>
  <si>
    <t>7502 JP EQUITY</t>
  </si>
  <si>
    <t>PLAZA CREATE CO LTD</t>
  </si>
  <si>
    <t>6704931</t>
  </si>
  <si>
    <t>6491</t>
  </si>
  <si>
    <t>JP3832900009</t>
  </si>
  <si>
    <t>7813 JP EQUITY</t>
  </si>
  <si>
    <t>Platz Co Ltd</t>
  </si>
  <si>
    <t>BWB6HX2</t>
  </si>
  <si>
    <t>6492</t>
  </si>
  <si>
    <t>JP3833050002</t>
  </si>
  <si>
    <t>2449 JP EQUITY</t>
  </si>
  <si>
    <t>PRAP Japan Inc</t>
  </si>
  <si>
    <t>B0B23G1</t>
  </si>
  <si>
    <t>6493</t>
  </si>
  <si>
    <t>JP3833150000</t>
  </si>
  <si>
    <t>2714 JP EQUITY</t>
  </si>
  <si>
    <t>Pla Matels Corp</t>
  </si>
  <si>
    <t>6406248</t>
  </si>
  <si>
    <t>6494</t>
  </si>
  <si>
    <t>JP3833200003</t>
  </si>
  <si>
    <t>2281 JP EQUITY</t>
  </si>
  <si>
    <t>Prima Meat Packers L</t>
  </si>
  <si>
    <t>6703400</t>
  </si>
  <si>
    <t>6495</t>
  </si>
  <si>
    <t>JP3833300001</t>
  </si>
  <si>
    <t>3254 JP EQUITY</t>
  </si>
  <si>
    <t>Pressance Corp</t>
  </si>
  <si>
    <t>B29H1T1</t>
  </si>
  <si>
    <t>6496</t>
  </si>
  <si>
    <t>JP3833600004</t>
  </si>
  <si>
    <t>7246 JP EQUITY</t>
  </si>
  <si>
    <t>Press Kogyo Co Ltd</t>
  </si>
  <si>
    <t>6701006</t>
  </si>
  <si>
    <t>6497</t>
  </si>
  <si>
    <t>JP3833620002</t>
  </si>
  <si>
    <t>4290 JP EQUITY</t>
  </si>
  <si>
    <t>Prestige Internation</t>
  </si>
  <si>
    <t>6373632</t>
  </si>
  <si>
    <t>6498</t>
  </si>
  <si>
    <t>JP3833730009</t>
  </si>
  <si>
    <t>3763 JP EQUITY</t>
  </si>
  <si>
    <t>PRO-SHIP INC</t>
  </si>
  <si>
    <t>B05NZM0</t>
  </si>
  <si>
    <t>6499</t>
  </si>
  <si>
    <t>JP3833740008</t>
  </si>
  <si>
    <t>4298 JP EQUITY</t>
  </si>
  <si>
    <t>Proto Corp</t>
  </si>
  <si>
    <t>6384485</t>
  </si>
  <si>
    <t>6500</t>
  </si>
  <si>
    <t>JP3833820008</t>
  </si>
  <si>
    <t>4389 JP EQUITY</t>
  </si>
  <si>
    <t>Property Data Bank I</t>
  </si>
  <si>
    <t>BG1VQC7</t>
  </si>
  <si>
    <t>6501</t>
  </si>
  <si>
    <t>JP3833830007</t>
  </si>
  <si>
    <t>7034 JP EQUITY</t>
  </si>
  <si>
    <t>Prored Partners Co L</t>
  </si>
  <si>
    <t>BFZ5GC8</t>
  </si>
  <si>
    <t>6502</t>
  </si>
  <si>
    <t>JP3834800009</t>
  </si>
  <si>
    <t>8803 JP EQUITY</t>
  </si>
  <si>
    <t>HEIWA REAL ESTATE CO</t>
  </si>
  <si>
    <t>6419600</t>
  </si>
  <si>
    <t>6503</t>
  </si>
  <si>
    <t>JP3835100003</t>
  </si>
  <si>
    <t>4593 JP EQUITY</t>
  </si>
  <si>
    <t>HEALIOS KK</t>
  </si>
  <si>
    <t>BY4JZZ0</t>
  </si>
  <si>
    <t>6504</t>
  </si>
  <si>
    <t>JP3835150008</t>
  </si>
  <si>
    <t>4475 JP EQUITY</t>
  </si>
  <si>
    <t>Hennge KK</t>
  </si>
  <si>
    <t>BKWBPS3</t>
  </si>
  <si>
    <t>6505</t>
  </si>
  <si>
    <t>JP3835250006</t>
  </si>
  <si>
    <t>6532 JP EQUITY</t>
  </si>
  <si>
    <t>BayCurrent Consultin</t>
  </si>
  <si>
    <t>BYP20B9</t>
  </si>
  <si>
    <t>6506</t>
  </si>
  <si>
    <t>JP3835500004</t>
  </si>
  <si>
    <t>6058 JP EQUITY</t>
  </si>
  <si>
    <t>Vector Inc</t>
  </si>
  <si>
    <t>B7MTYY5</t>
  </si>
  <si>
    <t>6507</t>
  </si>
  <si>
    <t>JP3835600002</t>
  </si>
  <si>
    <t>8175 JP EQUITY</t>
  </si>
  <si>
    <t>BEST DENKI CO LTD</t>
  </si>
  <si>
    <t>6098184</t>
  </si>
  <si>
    <t>6508</t>
  </si>
  <si>
    <t>JP3835620000</t>
  </si>
  <si>
    <t>9783 JP EQUITY</t>
  </si>
  <si>
    <t>Benesse Holdings Inc</t>
  </si>
  <si>
    <t>6121927</t>
  </si>
  <si>
    <t>6509</t>
  </si>
  <si>
    <t>JP3835630009</t>
  </si>
  <si>
    <t>2412 JP EQUITY</t>
  </si>
  <si>
    <t>Benefit One Inc</t>
  </si>
  <si>
    <t>B02JV67</t>
  </si>
  <si>
    <t>6510</t>
  </si>
  <si>
    <t>JP3835640008</t>
  </si>
  <si>
    <t>3724 JP EQUITY</t>
  </si>
  <si>
    <t>VeriServe Corp</t>
  </si>
  <si>
    <t>6710682</t>
  </si>
  <si>
    <t>6511</t>
  </si>
  <si>
    <t>JP3835650007</t>
  </si>
  <si>
    <t>9997 JP EQUITY</t>
  </si>
  <si>
    <t>Belluna Co Ltd</t>
  </si>
  <si>
    <t>6070353</t>
  </si>
  <si>
    <t>6512</t>
  </si>
  <si>
    <t>JP3835700000</t>
  </si>
  <si>
    <t>9974 JP EQUITY</t>
  </si>
  <si>
    <t>Belc Co Ltd</t>
  </si>
  <si>
    <t>6098913</t>
  </si>
  <si>
    <t>6513</t>
  </si>
  <si>
    <t>JP3835760004</t>
  </si>
  <si>
    <t>6183 JP EQUITY</t>
  </si>
  <si>
    <t>Bell System24 Holdin</t>
  </si>
  <si>
    <t>BYYZH63</t>
  </si>
  <si>
    <t>6514</t>
  </si>
  <si>
    <t>JP3835790001</t>
  </si>
  <si>
    <t>5290 JP EQUITY</t>
  </si>
  <si>
    <t>Vertex Corp/Japan</t>
  </si>
  <si>
    <t>BFM2YL7</t>
  </si>
  <si>
    <t>6515</t>
  </si>
  <si>
    <t>JP3835850003</t>
  </si>
  <si>
    <t>9441 JP EQUITY</t>
  </si>
  <si>
    <t>BELL-PARK CO LTD</t>
  </si>
  <si>
    <t>6245838</t>
  </si>
  <si>
    <t>6516</t>
  </si>
  <si>
    <t>JP3835870001</t>
  </si>
  <si>
    <t>6027 JP EQUITY</t>
  </si>
  <si>
    <t>Bengo4.com Inc</t>
  </si>
  <si>
    <t>BSLTDM4</t>
  </si>
  <si>
    <t>6517</t>
  </si>
  <si>
    <t>JP3836100002</t>
  </si>
  <si>
    <t>3633 JP EQUITY</t>
  </si>
  <si>
    <t>GMO Pepabo Inc</t>
  </si>
  <si>
    <t>B3FMB86</t>
  </si>
  <si>
    <t>6518</t>
  </si>
  <si>
    <t>JP3836300008</t>
  </si>
  <si>
    <t>6262 JP EQUITY</t>
  </si>
  <si>
    <t>Pegasus Sewing Machi</t>
  </si>
  <si>
    <t>B0WWM74</t>
  </si>
  <si>
    <t>6519</t>
  </si>
  <si>
    <t>JP3836400006</t>
  </si>
  <si>
    <t>3053 JP EQUITY</t>
  </si>
  <si>
    <t>Pepper Food Service</t>
  </si>
  <si>
    <t>B1CFCC5</t>
  </si>
  <si>
    <t>6520</t>
  </si>
  <si>
    <t>JP3836500003</t>
  </si>
  <si>
    <t>5015 JP EQUITY</t>
  </si>
  <si>
    <t>BP Castrol KK</t>
  </si>
  <si>
    <t>6704793</t>
  </si>
  <si>
    <t>6521</t>
  </si>
  <si>
    <t>JP3836750004</t>
  </si>
  <si>
    <t>4587 JP EQUITY</t>
  </si>
  <si>
    <t>PeptiDream Inc</t>
  </si>
  <si>
    <t>B97SH97</t>
  </si>
  <si>
    <t>6522</t>
  </si>
  <si>
    <t>JP3837400005</t>
  </si>
  <si>
    <t>6745 JP EQUITY</t>
  </si>
  <si>
    <t>Hochiki Corp</t>
  </si>
  <si>
    <t>6430065</t>
  </si>
  <si>
    <t>6523</t>
  </si>
  <si>
    <t>JP3837640006</t>
  </si>
  <si>
    <t>6195 JP EQUITY</t>
  </si>
  <si>
    <t>HOPE INC</t>
  </si>
  <si>
    <t>BYYLH38</t>
  </si>
  <si>
    <t>6524</t>
  </si>
  <si>
    <t>JP3837800006</t>
  </si>
  <si>
    <t>7741 JP EQUITY</t>
  </si>
  <si>
    <t>Hoya Corp</t>
  </si>
  <si>
    <t>6441506</t>
  </si>
  <si>
    <t>6525</t>
  </si>
  <si>
    <t>JP3841400009</t>
  </si>
  <si>
    <t>6364 JP EQUITY</t>
  </si>
  <si>
    <t>Hokuetsu Industries</t>
  </si>
  <si>
    <t>6433149</t>
  </si>
  <si>
    <t>6526</t>
  </si>
  <si>
    <t>JP3841800000</t>
  </si>
  <si>
    <t>3865 JP EQUITY</t>
  </si>
  <si>
    <t>Hokuetsu Corp</t>
  </si>
  <si>
    <t>6433105</t>
  </si>
  <si>
    <t>6527</t>
  </si>
  <si>
    <t>JP3842200002</t>
  </si>
  <si>
    <t>5446 JP EQUITY</t>
  </si>
  <si>
    <t>Hokuetsu Metal Co Lt</t>
  </si>
  <si>
    <t>6433053</t>
  </si>
  <si>
    <t>6528</t>
  </si>
  <si>
    <t>JP3843250006</t>
  </si>
  <si>
    <t>1379 JP EQUITY</t>
  </si>
  <si>
    <t>HOKUTO CORP</t>
  </si>
  <si>
    <t>6432715</t>
  </si>
  <si>
    <t>6529</t>
  </si>
  <si>
    <t>JP3844600001</t>
  </si>
  <si>
    <t>6989 JP EQUITY</t>
  </si>
  <si>
    <t>Hokuriku Electric In</t>
  </si>
  <si>
    <t>6433183</t>
  </si>
  <si>
    <t>6530</t>
  </si>
  <si>
    <t>JP3845000003</t>
  </si>
  <si>
    <t>1930 JP EQUITY</t>
  </si>
  <si>
    <t>HOKURIKU ELECTRICAL</t>
  </si>
  <si>
    <t>6433279</t>
  </si>
  <si>
    <t>6531</t>
  </si>
  <si>
    <t>JP3845400005</t>
  </si>
  <si>
    <t>9505 JP EQUITY</t>
  </si>
  <si>
    <t>Hokuriku Electric Po</t>
  </si>
  <si>
    <t>6433127</t>
  </si>
  <si>
    <t>6532</t>
  </si>
  <si>
    <t>JP3845670003</t>
  </si>
  <si>
    <t>1384 JP EQUITY</t>
  </si>
  <si>
    <t>Hokuryo Co Ltd/Hokka</t>
  </si>
  <si>
    <t>BVTSLP3</t>
  </si>
  <si>
    <t>6533</t>
  </si>
  <si>
    <t>JP3845770001</t>
  </si>
  <si>
    <t>6465 JP EQUITY</t>
  </si>
  <si>
    <t>Hoshizaki Corp</t>
  </si>
  <si>
    <t>B3FF8W8</t>
  </si>
  <si>
    <t>6534</t>
  </si>
  <si>
    <t>JP3845800006</t>
  </si>
  <si>
    <t>6804 JP EQUITY</t>
  </si>
  <si>
    <t>Hosiden Corp</t>
  </si>
  <si>
    <t>6439813</t>
  </si>
  <si>
    <t>6535</t>
  </si>
  <si>
    <t>JP3846000002</t>
  </si>
  <si>
    <t>6277 JP EQUITY</t>
  </si>
  <si>
    <t>Hosokawa Micron Corp</t>
  </si>
  <si>
    <t>6439879</t>
  </si>
  <si>
    <t>6536</t>
  </si>
  <si>
    <t>JP3846600009</t>
  </si>
  <si>
    <t>5902 JP EQUITY</t>
  </si>
  <si>
    <t>Hokkan Holdings Ltd</t>
  </si>
  <si>
    <t>6431109</t>
  </si>
  <si>
    <t>6537</t>
  </si>
  <si>
    <t>JP3847800004</t>
  </si>
  <si>
    <t>2573 JP EQUITY</t>
  </si>
  <si>
    <t>Hokkaido Coca-Cola B</t>
  </si>
  <si>
    <t>6431314</t>
  </si>
  <si>
    <t>6538</t>
  </si>
  <si>
    <t>JP3850200001</t>
  </si>
  <si>
    <t>9509 JP EQUITY</t>
  </si>
  <si>
    <t>HOKKAIDO ELEC</t>
  </si>
  <si>
    <t>6539</t>
  </si>
  <si>
    <t>JP3851000004</t>
  </si>
  <si>
    <t>4992 JP EQUITY</t>
  </si>
  <si>
    <t>Hokko Chemical Indus</t>
  </si>
  <si>
    <t>6432306</t>
  </si>
  <si>
    <t>6540</t>
  </si>
  <si>
    <t>JP3852000003</t>
  </si>
  <si>
    <t>3680 JP EQUITY</t>
  </si>
  <si>
    <t>Hotto Link Inc</t>
  </si>
  <si>
    <t>BGCXMY6</t>
  </si>
  <si>
    <t>6541</t>
  </si>
  <si>
    <t>JP3852600000</t>
  </si>
  <si>
    <t>4112 JP EQUITY</t>
  </si>
  <si>
    <t>Hodogaya Chemical Co</t>
  </si>
  <si>
    <t>6430203</t>
  </si>
  <si>
    <t>6542</t>
  </si>
  <si>
    <t>JP3853000002</t>
  </si>
  <si>
    <t>6856 JP EQUITY</t>
  </si>
  <si>
    <t>Horiba Ltd</t>
  </si>
  <si>
    <t>6437947</t>
  </si>
  <si>
    <t>6543</t>
  </si>
  <si>
    <t>JP3853250003</t>
  </si>
  <si>
    <t>7748 JP EQUITY</t>
  </si>
  <si>
    <t>Holon Co Ltd</t>
  </si>
  <si>
    <t>B05JJ26</t>
  </si>
  <si>
    <t>6544</t>
  </si>
  <si>
    <t>JP3853400004</t>
  </si>
  <si>
    <t>4115 JP EQUITY</t>
  </si>
  <si>
    <t>Honshu Chemical Indu</t>
  </si>
  <si>
    <t>6435640</t>
  </si>
  <si>
    <t>6545</t>
  </si>
  <si>
    <t>JP3854600008</t>
  </si>
  <si>
    <t>7267 JP EQUITY</t>
  </si>
  <si>
    <t>Honda Motor Co Ltd</t>
  </si>
  <si>
    <t>6435145</t>
  </si>
  <si>
    <t>6546</t>
  </si>
  <si>
    <t>JP3854650003</t>
  </si>
  <si>
    <t>6826 JP EQUITY</t>
  </si>
  <si>
    <t>Honda Tsushin Kogyo</t>
  </si>
  <si>
    <t>6174631</t>
  </si>
  <si>
    <t>6547</t>
  </si>
  <si>
    <t>JP3854700006</t>
  </si>
  <si>
    <t>7593 JP EQUITY</t>
  </si>
  <si>
    <t>VT Holdings Co Ltd</t>
  </si>
  <si>
    <t>6127334</t>
  </si>
  <si>
    <t>6548</t>
  </si>
  <si>
    <t>JP3854900002</t>
  </si>
  <si>
    <t>2483 JP EQUITY</t>
  </si>
  <si>
    <t>Honyaku Center Inc</t>
  </si>
  <si>
    <t>B125T57</t>
  </si>
  <si>
    <t>6549</t>
  </si>
  <si>
    <t>JP3855650002</t>
  </si>
  <si>
    <t>3688 JP EQUITY</t>
  </si>
  <si>
    <t>Carta Holdings Inc</t>
  </si>
  <si>
    <t>BN65J80</t>
  </si>
  <si>
    <t>6550</t>
  </si>
  <si>
    <t>JP3855850008</t>
  </si>
  <si>
    <t>7047 JP EQUITY</t>
  </si>
  <si>
    <t>Port Inc</t>
  </si>
  <si>
    <t>BH42XY5</t>
  </si>
  <si>
    <t>6551</t>
  </si>
  <si>
    <t>JP3855900001</t>
  </si>
  <si>
    <t>4927 JP EQUITY</t>
  </si>
  <si>
    <t>Pola Orbis Holdings</t>
  </si>
  <si>
    <t>B5N4QN8</t>
  </si>
  <si>
    <t>6552</t>
  </si>
  <si>
    <t>JP3856000009</t>
  </si>
  <si>
    <t>2685 JP EQUITY</t>
  </si>
  <si>
    <t>Adastria Co Ltd</t>
  </si>
  <si>
    <t>6300016</t>
  </si>
  <si>
    <t>6553</t>
  </si>
  <si>
    <t>JP3860150006</t>
  </si>
  <si>
    <t>7190 JP EQUITY</t>
  </si>
  <si>
    <t>Mercuria Investment</t>
  </si>
  <si>
    <t>BD5KZP5</t>
  </si>
  <si>
    <t>6554</t>
  </si>
  <si>
    <t>JP3860190002</t>
  </si>
  <si>
    <t>3135 JP EQUITY</t>
  </si>
  <si>
    <t>MarketEnterprise Co</t>
  </si>
  <si>
    <t>BYL7K30</t>
  </si>
  <si>
    <t>6555</t>
  </si>
  <si>
    <t>JP3860210008</t>
  </si>
  <si>
    <t>3901 JP EQUITY</t>
  </si>
  <si>
    <t>MarkLines Co Ltd</t>
  </si>
  <si>
    <t>BSN5BQ0</t>
  </si>
  <si>
    <t>6556</t>
  </si>
  <si>
    <t>JP3860230006</t>
  </si>
  <si>
    <t>7844 JP EQUITY</t>
  </si>
  <si>
    <t>Marvelous Inc</t>
  </si>
  <si>
    <t>6558901</t>
  </si>
  <si>
    <t>6557</t>
  </si>
  <si>
    <t>JP3860300007</t>
  </si>
  <si>
    <t>6485 JP EQUITY</t>
  </si>
  <si>
    <t>MAEZAWA KYUSO</t>
  </si>
  <si>
    <t>6554415</t>
  </si>
  <si>
    <t>6558</t>
  </si>
  <si>
    <t>JP3860330004</t>
  </si>
  <si>
    <t>3928 JP EQUITY</t>
  </si>
  <si>
    <t>Mynet Inc</t>
  </si>
  <si>
    <t>BYZ0SG4</t>
  </si>
  <si>
    <t>6559</t>
  </si>
  <si>
    <t>JP3861200008</t>
  </si>
  <si>
    <t>1824 JP EQUITY</t>
  </si>
  <si>
    <t>Maeda Corp</t>
  </si>
  <si>
    <t>6554705</t>
  </si>
  <si>
    <t>6560</t>
  </si>
  <si>
    <t>JP3861250003</t>
  </si>
  <si>
    <t>7821 JP EQUITY</t>
  </si>
  <si>
    <t>Maeda Kosen Co Ltd</t>
  </si>
  <si>
    <t>B1ZBYD5</t>
  </si>
  <si>
    <t>6561</t>
  </si>
  <si>
    <t>JP3861400004</t>
  </si>
  <si>
    <t>6281 JP EQUITY</t>
  </si>
  <si>
    <t>Maeda Seisakusho Co</t>
  </si>
  <si>
    <t>6554664</t>
  </si>
  <si>
    <t>6562</t>
  </si>
  <si>
    <t>JP3861600009</t>
  </si>
  <si>
    <t>1883 JP EQUITY</t>
  </si>
  <si>
    <t>MAEDA ROAD CONSTRUCT</t>
  </si>
  <si>
    <t>6563</t>
  </si>
  <si>
    <t>JP3862400003</t>
  </si>
  <si>
    <t>6586 JP EQUITY</t>
  </si>
  <si>
    <t>Makita Corp</t>
  </si>
  <si>
    <t>6555805</t>
  </si>
  <si>
    <t>6564</t>
  </si>
  <si>
    <t>JP3862800004</t>
  </si>
  <si>
    <t>6135 JP EQUITY</t>
  </si>
  <si>
    <t>Makino Milling Machi</t>
  </si>
  <si>
    <t>6555708</t>
  </si>
  <si>
    <t>6565</t>
  </si>
  <si>
    <t>JP3862920000</t>
  </si>
  <si>
    <t>4479 JP EQUITY</t>
  </si>
  <si>
    <t>Makuake Inc</t>
  </si>
  <si>
    <t>BJRCC38</t>
  </si>
  <si>
    <t>6566</t>
  </si>
  <si>
    <t>JP3862960006</t>
  </si>
  <si>
    <t>3132 JP EQUITY</t>
  </si>
  <si>
    <t>Macnica Fuji Electro</t>
  </si>
  <si>
    <t>BVVQ8X2</t>
  </si>
  <si>
    <t>6567</t>
  </si>
  <si>
    <t>JP3862970005</t>
  </si>
  <si>
    <t>7095 JP EQUITY</t>
  </si>
  <si>
    <t>Macbee Planet Inc</t>
  </si>
  <si>
    <t>BLLRFG7</t>
  </si>
  <si>
    <t>6568</t>
  </si>
  <si>
    <t>JP3863600007</t>
  </si>
  <si>
    <t>1810 JP EQUITY</t>
  </si>
  <si>
    <t>MATSUI CONSTRUCTION</t>
  </si>
  <si>
    <t>6572440</t>
  </si>
  <si>
    <t>6569</t>
  </si>
  <si>
    <t>JP3863800003</t>
  </si>
  <si>
    <t>8628 JP EQUITY</t>
  </si>
  <si>
    <t>Matsui Securities Co</t>
  </si>
  <si>
    <t>6373892</t>
  </si>
  <si>
    <t>6570</t>
  </si>
  <si>
    <t>JP3863900001</t>
  </si>
  <si>
    <t>3611 JP EQUITY</t>
  </si>
  <si>
    <t>Matsuoka Corp</t>
  </si>
  <si>
    <t>BFLTGL3</t>
  </si>
  <si>
    <t>6571</t>
  </si>
  <si>
    <t>JP3866800000</t>
  </si>
  <si>
    <t>6752 JP EQUITY</t>
  </si>
  <si>
    <t>Panasonic Corp</t>
  </si>
  <si>
    <t>6572707</t>
  </si>
  <si>
    <t>6572</t>
  </si>
  <si>
    <t>JP3868400007</t>
  </si>
  <si>
    <t>7261 JP EQUITY</t>
  </si>
  <si>
    <t>Mazda Motor Corp</t>
  </si>
  <si>
    <t>6900308</t>
  </si>
  <si>
    <t>6573</t>
  </si>
  <si>
    <t>JP3868500004</t>
  </si>
  <si>
    <t>7456 JP EQUITY</t>
  </si>
  <si>
    <t>Matsuda Sangyo Co Lt</t>
  </si>
  <si>
    <t>6570596</t>
  </si>
  <si>
    <t>6574</t>
  </si>
  <si>
    <t>JP3868850003</t>
  </si>
  <si>
    <t>5018 JP EQUITY</t>
  </si>
  <si>
    <t>MORESCO Corp</t>
  </si>
  <si>
    <t>6701910</t>
  </si>
  <si>
    <t>6575</t>
  </si>
  <si>
    <t>JP3869010003</t>
  </si>
  <si>
    <t>3088 JP EQUITY</t>
  </si>
  <si>
    <t>MATSUMOTOKIYOSHI HOL</t>
  </si>
  <si>
    <t>B249GC0</t>
  </si>
  <si>
    <t>6576</t>
  </si>
  <si>
    <t>JP3869800007</t>
  </si>
  <si>
    <t>9887 JP EQUITY</t>
  </si>
  <si>
    <t>Matsuyafoods Holding</t>
  </si>
  <si>
    <t>6572989</t>
  </si>
  <si>
    <t>6577</t>
  </si>
  <si>
    <t>JP3869940001</t>
  </si>
  <si>
    <t>8728 JP EQUITY</t>
  </si>
  <si>
    <t>MONEY SQUARE HOLDING</t>
  </si>
  <si>
    <t>B27ZJW6</t>
  </si>
  <si>
    <t>6578</t>
  </si>
  <si>
    <t>JP3869960009</t>
  </si>
  <si>
    <t>3994 JP EQUITY</t>
  </si>
  <si>
    <t>Money Forward Inc</t>
  </si>
  <si>
    <t>BD5ZWW6</t>
  </si>
  <si>
    <t>6579</t>
  </si>
  <si>
    <t>JP3869970008</t>
  </si>
  <si>
    <t>8698 JP EQUITY</t>
  </si>
  <si>
    <t>Monex Group Inc</t>
  </si>
  <si>
    <t>B01S2L7</t>
  </si>
  <si>
    <t>6580</t>
  </si>
  <si>
    <t>JP3869980007</t>
  </si>
  <si>
    <t>7033 JP EQUITY</t>
  </si>
  <si>
    <t>Management Solutions</t>
  </si>
  <si>
    <t>BD35GB5</t>
  </si>
  <si>
    <t>6581</t>
  </si>
  <si>
    <t>JP3870000001</t>
  </si>
  <si>
    <t>6592 JP EQUITY</t>
  </si>
  <si>
    <t>Mabuchi Motor Co Ltd</t>
  </si>
  <si>
    <t>6551030</t>
  </si>
  <si>
    <t>6582</t>
  </si>
  <si>
    <t>JP3870200007</t>
  </si>
  <si>
    <t>9823 JP EQUITY</t>
  </si>
  <si>
    <t>Mammy Mart Corp</t>
  </si>
  <si>
    <t>6559926</t>
  </si>
  <si>
    <t>6583</t>
  </si>
  <si>
    <t>JP3870320003</t>
  </si>
  <si>
    <t>3756 JP EQUITY</t>
  </si>
  <si>
    <t>Mamezou Holdings Co</t>
  </si>
  <si>
    <t>B034QH7</t>
  </si>
  <si>
    <t>6584</t>
  </si>
  <si>
    <t>JP3870400003</t>
  </si>
  <si>
    <t>8252 JP EQUITY</t>
  </si>
  <si>
    <t>Marui Group Co Ltd</t>
  </si>
  <si>
    <t>6569527</t>
  </si>
  <si>
    <t>6585</t>
  </si>
  <si>
    <t>JP3871200006</t>
  </si>
  <si>
    <t>5463 JP EQUITY</t>
  </si>
  <si>
    <t>Maruichi Steel Tube</t>
  </si>
  <si>
    <t>6569505</t>
  </si>
  <si>
    <t>6586</t>
  </si>
  <si>
    <t>JP3871600007</t>
  </si>
  <si>
    <t>9067 JP EQUITY</t>
  </si>
  <si>
    <t>Maruwn Corp</t>
  </si>
  <si>
    <t>6569680</t>
  </si>
  <si>
    <t>6587</t>
  </si>
  <si>
    <t>JP3875610002</t>
  </si>
  <si>
    <t>5982 JP EQUITY</t>
  </si>
  <si>
    <t>Maruzen Co Ltd/Taito</t>
  </si>
  <si>
    <t>6573498</t>
  </si>
  <si>
    <t>6588</t>
  </si>
  <si>
    <t>JP3876000005</t>
  </si>
  <si>
    <t>9068 JP EQUITY</t>
  </si>
  <si>
    <t>Maruzen Showa Unyu C</t>
  </si>
  <si>
    <t>6569624</t>
  </si>
  <si>
    <t>6589</t>
  </si>
  <si>
    <t>JP3876450002</t>
  </si>
  <si>
    <t>3399 JP EQUITY</t>
  </si>
  <si>
    <t>Maruchiyo Yamaokaya</t>
  </si>
  <si>
    <t>B0WHYX9</t>
  </si>
  <si>
    <t>6590</t>
  </si>
  <si>
    <t>JP3876600002</t>
  </si>
  <si>
    <t>1333 JP EQUITY</t>
  </si>
  <si>
    <t>Maruha Nichiro Corp</t>
  </si>
  <si>
    <t>BKGHM19</t>
  </si>
  <si>
    <t>6591</t>
  </si>
  <si>
    <t>JP3877500003</t>
  </si>
  <si>
    <t>7537 JP EQUITY</t>
  </si>
  <si>
    <t>Marubun Corp</t>
  </si>
  <si>
    <t>6526500</t>
  </si>
  <si>
    <t>6592</t>
  </si>
  <si>
    <t>6593</t>
  </si>
  <si>
    <t>JP3878000003</t>
  </si>
  <si>
    <t>9763 JP EQUITY</t>
  </si>
  <si>
    <t>MARUBENI CONSTR MAT</t>
  </si>
  <si>
    <t>6569378</t>
  </si>
  <si>
    <t>6594</t>
  </si>
  <si>
    <t>JP3879170003</t>
  </si>
  <si>
    <t>9090 JP EQUITY</t>
  </si>
  <si>
    <t>MARUWA UNYU KIKAN CO</t>
  </si>
  <si>
    <t>BKRC097</t>
  </si>
  <si>
    <t>6595</t>
  </si>
  <si>
    <t>JP3879250003</t>
  </si>
  <si>
    <t>5344 JP EQUITY</t>
  </si>
  <si>
    <t>Maruwa Co Ltd/Aichi</t>
  </si>
  <si>
    <t>6570660</t>
  </si>
  <si>
    <t>6596</t>
  </si>
  <si>
    <t>JP3879400004</t>
  </si>
  <si>
    <t>4917 JP EQUITY</t>
  </si>
  <si>
    <t>Mandom Corp</t>
  </si>
  <si>
    <t>6560973</t>
  </si>
  <si>
    <t>6597</t>
  </si>
  <si>
    <t>JP3880400001</t>
  </si>
  <si>
    <t>7920 JP EQUITY</t>
  </si>
  <si>
    <t>Miura Printing Corp</t>
  </si>
  <si>
    <t>6597766</t>
  </si>
  <si>
    <t>6598</t>
  </si>
  <si>
    <t>JP3880800002</t>
  </si>
  <si>
    <t>6005 JP EQUITY</t>
  </si>
  <si>
    <t>Miura Co Ltd</t>
  </si>
  <si>
    <t>6597777</t>
  </si>
  <si>
    <t>6599</t>
  </si>
  <si>
    <t>JP3882700002</t>
  </si>
  <si>
    <t>1718 JP EQUITY</t>
  </si>
  <si>
    <t>Mikikogyo Co Ltd</t>
  </si>
  <si>
    <t>6697031</t>
  </si>
  <si>
    <t>6600</t>
  </si>
  <si>
    <t>JP3882750007</t>
  </si>
  <si>
    <t>2121 JP EQUITY</t>
  </si>
  <si>
    <t>Mixi Inc</t>
  </si>
  <si>
    <t>B1BSCX6</t>
  </si>
  <si>
    <t>6601</t>
  </si>
  <si>
    <t>JP3882800000</t>
  </si>
  <si>
    <t>7247 JP EQUITY</t>
  </si>
  <si>
    <t>Mikuni Corp</t>
  </si>
  <si>
    <t>6592200</t>
  </si>
  <si>
    <t>6602</t>
  </si>
  <si>
    <t>JP3883700001</t>
  </si>
  <si>
    <t>6159 JP EQUITY</t>
  </si>
  <si>
    <t>MICRON MACHINERY CO</t>
  </si>
  <si>
    <t>B09H5P1</t>
  </si>
  <si>
    <t>6603</t>
  </si>
  <si>
    <t>JP3883750006</t>
  </si>
  <si>
    <t>3169 JP EQUITY</t>
  </si>
  <si>
    <t>Misawa &amp; Co Ltd</t>
  </si>
  <si>
    <t>B4RK0W2</t>
  </si>
  <si>
    <t>6604</t>
  </si>
  <si>
    <t>JP3885400006</t>
  </si>
  <si>
    <t>9962 JP EQUITY</t>
  </si>
  <si>
    <t>MISUMI Group Inc</t>
  </si>
  <si>
    <t>6595179</t>
  </si>
  <si>
    <t>6605</t>
  </si>
  <si>
    <t>JP3885780001</t>
  </si>
  <si>
    <t>8411 JP EQUITY</t>
  </si>
  <si>
    <t>Mizuho Financial Gro</t>
  </si>
  <si>
    <t>6591014</t>
  </si>
  <si>
    <t>6606</t>
  </si>
  <si>
    <t>JP3885900005</t>
  </si>
  <si>
    <t>4595 JP EQUITY</t>
  </si>
  <si>
    <t>Mizuho Medy Co Ltd</t>
  </si>
  <si>
    <t>BYYHLR8</t>
  </si>
  <si>
    <t>6607</t>
  </si>
  <si>
    <t>JP3886200009</t>
  </si>
  <si>
    <t>3321 JP EQUITY</t>
  </si>
  <si>
    <t>Mitachi Co Ltd</t>
  </si>
  <si>
    <t>B00JWZ5</t>
  </si>
  <si>
    <t>6608</t>
  </si>
  <si>
    <t>JP3886600000</t>
  </si>
  <si>
    <t>8285 JP EQUITY</t>
  </si>
  <si>
    <t>Mitani Sangyo Co Ltd</t>
  </si>
  <si>
    <t>6596257</t>
  </si>
  <si>
    <t>6609</t>
  </si>
  <si>
    <t>JP3886800006</t>
  </si>
  <si>
    <t>8066 JP EQUITY</t>
  </si>
  <si>
    <t>MITANI CORP</t>
  </si>
  <si>
    <t>6596473</t>
  </si>
  <si>
    <t>6610</t>
  </si>
  <si>
    <t>JP3887800005</t>
  </si>
  <si>
    <t>6564 JP EQUITY</t>
  </si>
  <si>
    <t>Midac Co Ltd</t>
  </si>
  <si>
    <t>BF2WR18</t>
  </si>
  <si>
    <t>6611</t>
  </si>
  <si>
    <t>JP3888250002</t>
  </si>
  <si>
    <t>6269 JP EQUITY</t>
  </si>
  <si>
    <t>Modec Inc</t>
  </si>
  <si>
    <t>6622806</t>
  </si>
  <si>
    <t>6612</t>
  </si>
  <si>
    <t>JP3888300005</t>
  </si>
  <si>
    <t>4183 JP EQUITY</t>
  </si>
  <si>
    <t>Mitsui Chemicals Inc</t>
  </si>
  <si>
    <t>6597368</t>
  </si>
  <si>
    <t>6613</t>
  </si>
  <si>
    <t>JP3888400003</t>
  </si>
  <si>
    <t>5706 JP EQUITY</t>
  </si>
  <si>
    <t>Mitsui Mining &amp; Smel</t>
  </si>
  <si>
    <t>6597346</t>
  </si>
  <si>
    <t>6614</t>
  </si>
  <si>
    <t>JP3889200006</t>
  </si>
  <si>
    <t>1821 JP EQUITY</t>
  </si>
  <si>
    <t>Sumitomo Mitsui Cons</t>
  </si>
  <si>
    <t>6597249</t>
  </si>
  <si>
    <t>6615</t>
  </si>
  <si>
    <t>JP3889610006</t>
  </si>
  <si>
    <t>3315 JP EQUITY</t>
  </si>
  <si>
    <t>MITSUI MINING CO LTD</t>
  </si>
  <si>
    <t>6740344</t>
  </si>
  <si>
    <t>6616</t>
  </si>
  <si>
    <t>JP3890310000</t>
  </si>
  <si>
    <t>8725 JP EQUITY</t>
  </si>
  <si>
    <t>MS&amp;AD Insurance Grou</t>
  </si>
  <si>
    <t>B2Q4CS1</t>
  </si>
  <si>
    <t>6617</t>
  </si>
  <si>
    <t>JP3890350006</t>
  </si>
  <si>
    <t>8316 JP EQUITY</t>
  </si>
  <si>
    <t>Sumitomo Mitsui Fina</t>
  </si>
  <si>
    <t>6563024</t>
  </si>
  <si>
    <t>6618</t>
  </si>
  <si>
    <t>JP3890400009</t>
  </si>
  <si>
    <t>2109 JP EQUITY</t>
  </si>
  <si>
    <t>Mitsui Sugar Co Ltd</t>
  </si>
  <si>
    <t>6597562</t>
  </si>
  <si>
    <t>6619</t>
  </si>
  <si>
    <t>JP3891200002</t>
  </si>
  <si>
    <t>9302 JP EQUITY</t>
  </si>
  <si>
    <t>Mitsui-Soko Holdings</t>
  </si>
  <si>
    <t>6597647</t>
  </si>
  <si>
    <t>6620</t>
  </si>
  <si>
    <t>JP3891600003</t>
  </si>
  <si>
    <t>7003 JP EQUITY</t>
  </si>
  <si>
    <t>Mitsui E&amp;S Holdings</t>
  </si>
  <si>
    <t>6597380</t>
  </si>
  <si>
    <t>6621</t>
  </si>
  <si>
    <t>JP3892100003</t>
  </si>
  <si>
    <t>8309 JP EQUITY</t>
  </si>
  <si>
    <t>Sumitomo Mitsui Trus</t>
  </si>
  <si>
    <t>6431897</t>
  </si>
  <si>
    <t>6622</t>
  </si>
  <si>
    <t>JP3892200001</t>
  </si>
  <si>
    <t>1776 JP EQUITY</t>
  </si>
  <si>
    <t>Sumiken Mitsui Road</t>
  </si>
  <si>
    <t>6593623</t>
  </si>
  <si>
    <t>6623</t>
  </si>
  <si>
    <t>JP3892400007</t>
  </si>
  <si>
    <t>6966 JP EQUITY</t>
  </si>
  <si>
    <t>Mitsui High-Tec Inc</t>
  </si>
  <si>
    <t>6597432</t>
  </si>
  <si>
    <t>6624</t>
  </si>
  <si>
    <t>JP3893200000</t>
  </si>
  <si>
    <t>8801 JP EQUITY</t>
  </si>
  <si>
    <t>Mitsui Fudosan Co Lt</t>
  </si>
  <si>
    <t>6597603</t>
  </si>
  <si>
    <t>6625</t>
  </si>
  <si>
    <t>JP3893600001</t>
  </si>
  <si>
    <t>8031 JP EQUITY</t>
  </si>
  <si>
    <t>Mitsui &amp; Co Ltd</t>
  </si>
  <si>
    <t>6597302</t>
  </si>
  <si>
    <t>6626</t>
  </si>
  <si>
    <t>JP3893700009</t>
  </si>
  <si>
    <t>3738 JP EQUITY</t>
  </si>
  <si>
    <t>T-GAIA CORP</t>
  </si>
  <si>
    <t>6744670</t>
  </si>
  <si>
    <t>6627</t>
  </si>
  <si>
    <t>JP3894000003</t>
  </si>
  <si>
    <t>1518 JP EQUITY</t>
  </si>
  <si>
    <t>Mitsui Matsushima Ho</t>
  </si>
  <si>
    <t>6572644</t>
  </si>
  <si>
    <t>6628</t>
  </si>
  <si>
    <t>JP3894900004</t>
  </si>
  <si>
    <t>3099 JP EQUITY</t>
  </si>
  <si>
    <t>Isetan Mitsukoshi Ho</t>
  </si>
  <si>
    <t>B2Q4CL4</t>
  </si>
  <si>
    <t>6629</t>
  </si>
  <si>
    <t>JP3895100000</t>
  </si>
  <si>
    <t>3439 JP EQUITY</t>
  </si>
  <si>
    <t>Mitsuchi Corp</t>
  </si>
  <si>
    <t>B1Z6548</t>
  </si>
  <si>
    <t>6630</t>
  </si>
  <si>
    <t>JP3895200008</t>
  </si>
  <si>
    <t>7280 JP EQUITY</t>
  </si>
  <si>
    <t>Mitsuba Corp</t>
  </si>
  <si>
    <t>6596387</t>
  </si>
  <si>
    <t>6631</t>
  </si>
  <si>
    <t>JP3895600009</t>
  </si>
  <si>
    <t>7976 JP EQUITY</t>
  </si>
  <si>
    <t>MITSUBISHI PENCIL CO</t>
  </si>
  <si>
    <t>6596763</t>
  </si>
  <si>
    <t>6632</t>
  </si>
  <si>
    <t>JP3896800004</t>
  </si>
  <si>
    <t>4182 JP EQUITY</t>
  </si>
  <si>
    <t>Mitsubishi Gas Chemi</t>
  </si>
  <si>
    <t>6596923</t>
  </si>
  <si>
    <t>6633</t>
  </si>
  <si>
    <t>JP3897700005</t>
  </si>
  <si>
    <t>4188 JP EQUITY</t>
  </si>
  <si>
    <t>Mitsubishi Chemical</t>
  </si>
  <si>
    <t>B0JQTJ0</t>
  </si>
  <si>
    <t>6634</t>
  </si>
  <si>
    <t>JP3898400001</t>
  </si>
  <si>
    <t>8058 JP EQUITY</t>
  </si>
  <si>
    <t>Mitsubishi Corp</t>
  </si>
  <si>
    <t>6596785</t>
  </si>
  <si>
    <t>6635</t>
  </si>
  <si>
    <t>JP3899600005</t>
  </si>
  <si>
    <t>8802 JP EQUITY</t>
  </si>
  <si>
    <t>Mitsubishi Estate Co</t>
  </si>
  <si>
    <t>6596729</t>
  </si>
  <si>
    <t>6636</t>
  </si>
  <si>
    <t>JP3899800001</t>
  </si>
  <si>
    <t>7211 JP EQUITY</t>
  </si>
  <si>
    <t>Mitsubishi Motors Co</t>
  </si>
  <si>
    <t>6598446</t>
  </si>
  <si>
    <t>6637</t>
  </si>
  <si>
    <t>Mitsubishi Heavy Ind</t>
  </si>
  <si>
    <t>6638</t>
  </si>
  <si>
    <t>JP3900800008</t>
  </si>
  <si>
    <t>5632 JP EQUITY</t>
  </si>
  <si>
    <t>MITSUBISHI STEEL MFG</t>
  </si>
  <si>
    <t>6597205</t>
  </si>
  <si>
    <t>6639</t>
  </si>
  <si>
    <t>JP3901200000</t>
  </si>
  <si>
    <t>3864 JP EQUITY</t>
  </si>
  <si>
    <t>MITSUBISHI PAPER MIL</t>
  </si>
  <si>
    <t>6597142</t>
  </si>
  <si>
    <t>6640</t>
  </si>
  <si>
    <t>JP3902000003</t>
  </si>
  <si>
    <t>9301 JP EQUITY</t>
  </si>
  <si>
    <t>Mitsubishi Logistics</t>
  </si>
  <si>
    <t>6596848</t>
  </si>
  <si>
    <t>6641</t>
  </si>
  <si>
    <t>JP3902200009</t>
  </si>
  <si>
    <t>3636 JP EQUITY</t>
  </si>
  <si>
    <t>Mitsubishi Research</t>
  </si>
  <si>
    <t>B3WPWZ2</t>
  </si>
  <si>
    <t>6642</t>
  </si>
  <si>
    <t>JP3902400005</t>
  </si>
  <si>
    <t>6503 JP EQUITY</t>
  </si>
  <si>
    <t>Mitsubishi Electric</t>
  </si>
  <si>
    <t>6597045</t>
  </si>
  <si>
    <t>6643</t>
  </si>
  <si>
    <t>JP3902900004</t>
  </si>
  <si>
    <t>8306 JP EQUITY</t>
  </si>
  <si>
    <t>Mitsubishi UFJ Finan</t>
  </si>
  <si>
    <t>6335171</t>
  </si>
  <si>
    <t>6644</t>
  </si>
  <si>
    <t>JP3903000002</t>
  </si>
  <si>
    <t>5711 JP EQUITY</t>
  </si>
  <si>
    <t>Mitsubishi Materials</t>
  </si>
  <si>
    <t>6597089</t>
  </si>
  <si>
    <t>6645</t>
  </si>
  <si>
    <t>JP3904400003</t>
  </si>
  <si>
    <t>6767 JP EQUITY</t>
  </si>
  <si>
    <t>MITSUMI ELECTRIC CO</t>
  </si>
  <si>
    <t>6597409</t>
  </si>
  <si>
    <t>6646</t>
  </si>
  <si>
    <t>JP3905200006</t>
  </si>
  <si>
    <t>8022 JP EQUITY</t>
  </si>
  <si>
    <t>Mizuno Corp</t>
  </si>
  <si>
    <t>6597960</t>
  </si>
  <si>
    <t>6647</t>
  </si>
  <si>
    <t>JP3906000009</t>
  </si>
  <si>
    <t>6479 JP EQUITY</t>
  </si>
  <si>
    <t>MINEBEA MITSUMI Inc</t>
  </si>
  <si>
    <t>6642406</t>
  </si>
  <si>
    <t>6648</t>
  </si>
  <si>
    <t>JP3907150001</t>
  </si>
  <si>
    <t>6638 JP EQUITY</t>
  </si>
  <si>
    <t>MIMAKI ENGINEERING C</t>
  </si>
  <si>
    <t>B1RBTV6</t>
  </si>
  <si>
    <t>6649</t>
  </si>
  <si>
    <t>JP3907850006</t>
  </si>
  <si>
    <t>6620 JP EQUITY</t>
  </si>
  <si>
    <t>MIYAKOSHI HOLDINGS I</t>
  </si>
  <si>
    <t>B4ZDR77</t>
  </si>
  <si>
    <t>6650</t>
  </si>
  <si>
    <t>JP3908000007</t>
  </si>
  <si>
    <t>8393 JP EQUITY</t>
  </si>
  <si>
    <t>Miyazaki Bank Ltd/Th</t>
  </si>
  <si>
    <t>6429687</t>
  </si>
  <si>
    <t>6651</t>
  </si>
  <si>
    <t>JP3908700002</t>
  </si>
  <si>
    <t>3431 JP EQUITY</t>
  </si>
  <si>
    <t>Miyaji Engineering G</t>
  </si>
  <si>
    <t>6687559</t>
  </si>
  <si>
    <t>6652</t>
  </si>
  <si>
    <t>JP3909550000</t>
  </si>
  <si>
    <t>2773 JP EQUITY</t>
  </si>
  <si>
    <t>Mutual Corp</t>
  </si>
  <si>
    <t>6614438</t>
  </si>
  <si>
    <t>6653</t>
  </si>
  <si>
    <t>JP3910200009</t>
  </si>
  <si>
    <t>6265 JP EQUITY</t>
  </si>
  <si>
    <t>Myotoku Ltd</t>
  </si>
  <si>
    <t>B02TGG2</t>
  </si>
  <si>
    <t>6654</t>
  </si>
  <si>
    <t>JP3910570005</t>
  </si>
  <si>
    <t>4238 JP EQUITY</t>
  </si>
  <si>
    <t>Miraial Co Ltd</t>
  </si>
  <si>
    <t>B0C3TN2</t>
  </si>
  <si>
    <t>6655</t>
  </si>
  <si>
    <t>JP3910620008</t>
  </si>
  <si>
    <t>1417 JP EQUITY</t>
  </si>
  <si>
    <t>Mirait Holdings Corp</t>
  </si>
  <si>
    <t>B64KR62</t>
  </si>
  <si>
    <t>6656</t>
  </si>
  <si>
    <t>JP3910650005</t>
  </si>
  <si>
    <t>4919 JP EQUITY</t>
  </si>
  <si>
    <t>Milbon Co Ltd</t>
  </si>
  <si>
    <t>6586117</t>
  </si>
  <si>
    <t>6657</t>
  </si>
  <si>
    <t>JP3910660004</t>
  </si>
  <si>
    <t>8766 JP EQUITY</t>
  </si>
  <si>
    <t>Tokio Marine Holding</t>
  </si>
  <si>
    <t>6513126</t>
  </si>
  <si>
    <t>6658</t>
  </si>
  <si>
    <t>JP3910700008</t>
  </si>
  <si>
    <t>9928 JP EQUITY</t>
  </si>
  <si>
    <t>Miroku Jyoho Service</t>
  </si>
  <si>
    <t>6594358</t>
  </si>
  <si>
    <t>6659</t>
  </si>
  <si>
    <t>JP3911000002</t>
  </si>
  <si>
    <t>4436 JP EQUITY</t>
  </si>
  <si>
    <t>Minkabu The Infonoid</t>
  </si>
  <si>
    <t>BJNFRC5</t>
  </si>
  <si>
    <t>6660</t>
  </si>
  <si>
    <t>JP3912500000</t>
  </si>
  <si>
    <t>3299 JP EQUITY</t>
  </si>
  <si>
    <t>MUGEN ESTATE CO LTD</t>
  </si>
  <si>
    <t>BMVKJL6</t>
  </si>
  <si>
    <t>6661</t>
  </si>
  <si>
    <t>JP3912700006</t>
  </si>
  <si>
    <t>7220 JP EQUITY</t>
  </si>
  <si>
    <t>Musashi Seimitsu Ind</t>
  </si>
  <si>
    <t>6135229</t>
  </si>
  <si>
    <t>6662</t>
  </si>
  <si>
    <t>JP3913400002</t>
  </si>
  <si>
    <t>7927 JP EQUITY</t>
  </si>
  <si>
    <t>Muto Seiko Co</t>
  </si>
  <si>
    <t>6589365</t>
  </si>
  <si>
    <t>6663</t>
  </si>
  <si>
    <t>JP3913600007</t>
  </si>
  <si>
    <t>8005 JP EQUITY</t>
  </si>
  <si>
    <t>Scroll Corp</t>
  </si>
  <si>
    <t>6611718</t>
  </si>
  <si>
    <t>6664</t>
  </si>
  <si>
    <t>JP3914400001</t>
  </si>
  <si>
    <t>6981 JP EQUITY</t>
  </si>
  <si>
    <t>Murata Manufacturing</t>
  </si>
  <si>
    <t>6610403</t>
  </si>
  <si>
    <t>6665</t>
  </si>
  <si>
    <t>JP3914700004</t>
  </si>
  <si>
    <t>7264 JP EQUITY</t>
  </si>
  <si>
    <t>Muro Corp</t>
  </si>
  <si>
    <t>6040936</t>
  </si>
  <si>
    <t>6666</t>
  </si>
  <si>
    <t>JP3915350007</t>
  </si>
  <si>
    <t>6787 JP EQUITY</t>
  </si>
  <si>
    <t>Meiko Electronics Co</t>
  </si>
  <si>
    <t>6302454</t>
  </si>
  <si>
    <t>6667</t>
  </si>
  <si>
    <t>JP3916600004</t>
  </si>
  <si>
    <t>6334 JP EQUITY</t>
  </si>
  <si>
    <t>Meiji Machine Co Ltd</t>
  </si>
  <si>
    <t>6576066</t>
  </si>
  <si>
    <t>6668</t>
  </si>
  <si>
    <t>JP3917600003</t>
  </si>
  <si>
    <t>3388 JP EQUITY</t>
  </si>
  <si>
    <t>Meiji Electric Indus</t>
  </si>
  <si>
    <t>B0JQTH8</t>
  </si>
  <si>
    <t>6669</t>
  </si>
  <si>
    <t>JP3918000005</t>
  </si>
  <si>
    <t>2269 JP EQUITY</t>
  </si>
  <si>
    <t>MEIJI Holdings Co Lt</t>
  </si>
  <si>
    <t>B60DQV3</t>
  </si>
  <si>
    <t>6670</t>
  </si>
  <si>
    <t>JP3919800007</t>
  </si>
  <si>
    <t>6508 JP EQUITY</t>
  </si>
  <si>
    <t>Meidensha Corp</t>
  </si>
  <si>
    <t>6575900</t>
  </si>
  <si>
    <t>6671</t>
  </si>
  <si>
    <t>JP3920600008</t>
  </si>
  <si>
    <t>8103 JP EQUITY</t>
  </si>
  <si>
    <t>Meiwa Corp</t>
  </si>
  <si>
    <t>6576389</t>
  </si>
  <si>
    <t>6672</t>
  </si>
  <si>
    <t>JP3920850009</t>
  </si>
  <si>
    <t>8869 JP EQUITY</t>
  </si>
  <si>
    <t>MEIWA ESTATE CO LTD</t>
  </si>
  <si>
    <t>6562388</t>
  </si>
  <si>
    <t>6673</t>
  </si>
  <si>
    <t>JP3920860008</t>
  </si>
  <si>
    <t>6875 JP EQUITY</t>
  </si>
  <si>
    <t>Megachips Corp</t>
  </si>
  <si>
    <t>6123923</t>
  </si>
  <si>
    <t>6674</t>
  </si>
  <si>
    <t>JP3920890005</t>
  </si>
  <si>
    <t>4971 JP EQUITY</t>
  </si>
  <si>
    <t>MEC Co Ltd</t>
  </si>
  <si>
    <t>6315407</t>
  </si>
  <si>
    <t>6675</t>
  </si>
  <si>
    <t>JP3920900002</t>
  </si>
  <si>
    <t>5644 JP EQUITY</t>
  </si>
  <si>
    <t>MetalArt Corp</t>
  </si>
  <si>
    <t>6379674</t>
  </si>
  <si>
    <t>6676</t>
  </si>
  <si>
    <t>JP3920940008</t>
  </si>
  <si>
    <t>4350 JP EQUITY</t>
  </si>
  <si>
    <t>Medical System Netwo</t>
  </si>
  <si>
    <t>6508058</t>
  </si>
  <si>
    <t>6677</t>
  </si>
  <si>
    <t>JP3921080002</t>
  </si>
  <si>
    <t>6676 JP EQUITY</t>
  </si>
  <si>
    <t>Melco Holdings Inc</t>
  </si>
  <si>
    <t>6688143</t>
  </si>
  <si>
    <t>6678</t>
  </si>
  <si>
    <t>JP3921210005</t>
  </si>
  <si>
    <t>6067 JP EQUITY</t>
  </si>
  <si>
    <t>IMPACT HD INC</t>
  </si>
  <si>
    <t>6679</t>
  </si>
  <si>
    <t>JP3921230003</t>
  </si>
  <si>
    <t>3678 JP EQUITY</t>
  </si>
  <si>
    <t>Media Do Holdings Co</t>
  </si>
  <si>
    <t>BFTRL36</t>
  </si>
  <si>
    <t>6680</t>
  </si>
  <si>
    <t>JP3921240002</t>
  </si>
  <si>
    <t>6095 JP EQUITY</t>
  </si>
  <si>
    <t>MedPeer Inc</t>
  </si>
  <si>
    <t>BN3YZP9</t>
  </si>
  <si>
    <t>6681</t>
  </si>
  <si>
    <t>JP3921250001</t>
  </si>
  <si>
    <t>3902 JP EQUITY</t>
  </si>
  <si>
    <t>Medical Data Vision</t>
  </si>
  <si>
    <t>BSN5BR1</t>
  </si>
  <si>
    <t>6682</t>
  </si>
  <si>
    <t>JP3921270009</t>
  </si>
  <si>
    <t>7780 JP EQUITY</t>
  </si>
  <si>
    <t>Menicon Co Ltd</t>
  </si>
  <si>
    <t>BYL7K85</t>
  </si>
  <si>
    <t>6683</t>
  </si>
  <si>
    <t>JP3921280008</t>
  </si>
  <si>
    <t>6172 JP EQUITY</t>
  </si>
  <si>
    <t>Metaps Inc</t>
  </si>
  <si>
    <t>BZ03M85</t>
  </si>
  <si>
    <t>6684</t>
  </si>
  <si>
    <t>JP3921290007</t>
  </si>
  <si>
    <t>4385 JP EQUITY</t>
  </si>
  <si>
    <t>Mercari Inc</t>
  </si>
  <si>
    <t>BG0GM14</t>
  </si>
  <si>
    <t>6685</t>
  </si>
  <si>
    <t>JP3921310003</t>
  </si>
  <si>
    <t>4480 JP EQUITY</t>
  </si>
  <si>
    <t>Medley Inc</t>
  </si>
  <si>
    <t>BK93ZN7</t>
  </si>
  <si>
    <t>6686</t>
  </si>
  <si>
    <t>JP3921700005</t>
  </si>
  <si>
    <t>2130 JP EQUITY</t>
  </si>
  <si>
    <t>Members Co Ltd</t>
  </si>
  <si>
    <t>B1FPMZ5</t>
  </si>
  <si>
    <t>6687</t>
  </si>
  <si>
    <t>JP3922930007</t>
  </si>
  <si>
    <t>3097 JP EQUITY</t>
  </si>
  <si>
    <t>Monogatari Corp/The</t>
  </si>
  <si>
    <t>B2PWSL1</t>
  </si>
  <si>
    <t>6688</t>
  </si>
  <si>
    <t>JP3922950005</t>
  </si>
  <si>
    <t>3064 JP EQUITY</t>
  </si>
  <si>
    <t>MonotaRO Co Ltd</t>
  </si>
  <si>
    <t>B1GHR88</t>
  </si>
  <si>
    <t>6689</t>
  </si>
  <si>
    <t>3064 JT EQUITY</t>
  </si>
  <si>
    <t>6690</t>
  </si>
  <si>
    <t>JP3922970003</t>
  </si>
  <si>
    <t>3664 JP EQUITY</t>
  </si>
  <si>
    <t>Mobcast Holdings Inc</t>
  </si>
  <si>
    <t>B7H1K93</t>
  </si>
  <si>
    <t>6691</t>
  </si>
  <si>
    <t>JP3922980002</t>
  </si>
  <si>
    <t>3912 JP EQUITY</t>
  </si>
  <si>
    <t>Mobile Factory Inc</t>
  </si>
  <si>
    <t>BVVPXH8</t>
  </si>
  <si>
    <t>6692</t>
  </si>
  <si>
    <t>JP3924000007</t>
  </si>
  <si>
    <t>5464 JP EQUITY</t>
  </si>
  <si>
    <t>Mory Industries Inc</t>
  </si>
  <si>
    <t>6602541</t>
  </si>
  <si>
    <t>6693</t>
  </si>
  <si>
    <t>JP3924800000</t>
  </si>
  <si>
    <t>6141 JP EQUITY</t>
  </si>
  <si>
    <t>DMG Mori Co Ltd</t>
  </si>
  <si>
    <t>6602563</t>
  </si>
  <si>
    <t>6694</t>
  </si>
  <si>
    <t>JP3925600003</t>
  </si>
  <si>
    <t>6455 JP EQUITY</t>
  </si>
  <si>
    <t>Morita Holdings Corp</t>
  </si>
  <si>
    <t>6602745</t>
  </si>
  <si>
    <t>6695</t>
  </si>
  <si>
    <t>JP3926200001</t>
  </si>
  <si>
    <t>9837 JP EQUITY</t>
  </si>
  <si>
    <t>MORITO CO LTD</t>
  </si>
  <si>
    <t>6602756</t>
  </si>
  <si>
    <t>6696</t>
  </si>
  <si>
    <t>JP3926400007</t>
  </si>
  <si>
    <t>2201 JP EQUITY</t>
  </si>
  <si>
    <t>Morinaga &amp; Co Ltd/Ja</t>
  </si>
  <si>
    <t>6602604</t>
  </si>
  <si>
    <t>6697</t>
  </si>
  <si>
    <t>JP3926800008</t>
  </si>
  <si>
    <t>2264 JP EQUITY</t>
  </si>
  <si>
    <t>Morinaga Milk Indust</t>
  </si>
  <si>
    <t>6602648</t>
  </si>
  <si>
    <t>6698</t>
  </si>
  <si>
    <t>JP3927550008</t>
  </si>
  <si>
    <t>3653 JP EQUITY</t>
  </si>
  <si>
    <t>Morpho Inc</t>
  </si>
  <si>
    <t>B691CG5</t>
  </si>
  <si>
    <t>6699</t>
  </si>
  <si>
    <t>JP3927600001</t>
  </si>
  <si>
    <t>2217 JP EQUITY</t>
  </si>
  <si>
    <t>Morozoff Ltd</t>
  </si>
  <si>
    <t>6603533</t>
  </si>
  <si>
    <t>6700</t>
  </si>
  <si>
    <t>JP3930050004</t>
  </si>
  <si>
    <t>6630 JP EQUITY</t>
  </si>
  <si>
    <t>YA-MAN Ltd</t>
  </si>
  <si>
    <t>B4KSB19</t>
  </si>
  <si>
    <t>6701</t>
  </si>
  <si>
    <t>JP3930200005</t>
  </si>
  <si>
    <t>8279 JP EQUITY</t>
  </si>
  <si>
    <t>YAOKO CO LTD</t>
  </si>
  <si>
    <t>6985899</t>
  </si>
  <si>
    <t>6702</t>
  </si>
  <si>
    <t>JP3931400000</t>
  </si>
  <si>
    <t>3385 JP EQUITY</t>
  </si>
  <si>
    <t>Yakuodo Co Ltd</t>
  </si>
  <si>
    <t>B0H4MV9</t>
  </si>
  <si>
    <t>6703</t>
  </si>
  <si>
    <t>JP3931600005</t>
  </si>
  <si>
    <t>2267 JP EQUITY</t>
  </si>
  <si>
    <t>Yakult Honsha Co Ltd</t>
  </si>
  <si>
    <t>6985112</t>
  </si>
  <si>
    <t>6704</t>
  </si>
  <si>
    <t>JP3932000007</t>
  </si>
  <si>
    <t>6506 JP EQUITY</t>
  </si>
  <si>
    <t>Yaskawa Electric Cor</t>
  </si>
  <si>
    <t>6986041</t>
  </si>
  <si>
    <t>6705</t>
  </si>
  <si>
    <t>JP3932850005</t>
  </si>
  <si>
    <t>7271 JP EQUITY</t>
  </si>
  <si>
    <t>Yasunaga Corp</t>
  </si>
  <si>
    <t>6987828</t>
  </si>
  <si>
    <t>6706</t>
  </si>
  <si>
    <t>JP3932950003</t>
  </si>
  <si>
    <t>8919 JP EQUITY</t>
  </si>
  <si>
    <t>Katitas Co Ltd</t>
  </si>
  <si>
    <t>BF0QD69</t>
  </si>
  <si>
    <t>6707</t>
  </si>
  <si>
    <t>JP3933000006</t>
  </si>
  <si>
    <t>7298 JP EQUITY</t>
  </si>
  <si>
    <t>Yachiyo Industry Co</t>
  </si>
  <si>
    <t>6984711</t>
  </si>
  <si>
    <t>6708</t>
  </si>
  <si>
    <t>JP3933200002</t>
  </si>
  <si>
    <t>1870 JP EQUITY</t>
  </si>
  <si>
    <t>YAHAGI CONSTRUCTION</t>
  </si>
  <si>
    <t>6985037</t>
  </si>
  <si>
    <t>6709</t>
  </si>
  <si>
    <t>6084848</t>
  </si>
  <si>
    <t>6710</t>
  </si>
  <si>
    <t>4689 JT EQUITY</t>
  </si>
  <si>
    <t>YAHOO JAPAN CORP</t>
  </si>
  <si>
    <t>6711</t>
  </si>
  <si>
    <t>JP3934200001</t>
  </si>
  <si>
    <t>6941 JP EQUITY</t>
  </si>
  <si>
    <t>Yamaichi Electronics</t>
  </si>
  <si>
    <t>6985673</t>
  </si>
  <si>
    <t>6712</t>
  </si>
  <si>
    <t>JP3934250006</t>
  </si>
  <si>
    <t>5284 JP EQUITY</t>
  </si>
  <si>
    <t>YAMAU CO LTD</t>
  </si>
  <si>
    <t>6993740</t>
  </si>
  <si>
    <t>6713</t>
  </si>
  <si>
    <t>JP3935300008</t>
  </si>
  <si>
    <t>8418 JP EQUITY</t>
  </si>
  <si>
    <t>Yamaguchi Financial</t>
  </si>
  <si>
    <t>B1DGKS9</t>
  </si>
  <si>
    <t>6714</t>
  </si>
  <si>
    <t>8418 JT EQUITY</t>
  </si>
  <si>
    <t>6715</t>
  </si>
  <si>
    <t>JP3935600001</t>
  </si>
  <si>
    <t>2212 JP EQUITY</t>
  </si>
  <si>
    <t>Yamazaki Baking Co L</t>
  </si>
  <si>
    <t>6985509</t>
  </si>
  <si>
    <t>6716</t>
  </si>
  <si>
    <t>JP3936800006</t>
  </si>
  <si>
    <t>8051 JP EQUITY</t>
  </si>
  <si>
    <t>Yamazen Corp</t>
  </si>
  <si>
    <t>6985587</t>
  </si>
  <si>
    <t>6717</t>
  </si>
  <si>
    <t>JP3937600009</t>
  </si>
  <si>
    <t>9305 JP EQUITY</t>
  </si>
  <si>
    <t>Yamatane Corp</t>
  </si>
  <si>
    <t>6875707</t>
  </si>
  <si>
    <t>6718</t>
  </si>
  <si>
    <t>JP3939000000</t>
  </si>
  <si>
    <t>9831 JP EQUITY</t>
  </si>
  <si>
    <t>Yamada Denki Co Ltd</t>
  </si>
  <si>
    <t>6985026</t>
  </si>
  <si>
    <t>6719</t>
  </si>
  <si>
    <t>9831 JT EQUITY</t>
  </si>
  <si>
    <t>YAMADA DENKI CO LTD</t>
  </si>
  <si>
    <t>6720</t>
  </si>
  <si>
    <t>JP3939400002</t>
  </si>
  <si>
    <t>5285 JP EQUITY</t>
  </si>
  <si>
    <t>YAMAX CORP</t>
  </si>
  <si>
    <t>6976592</t>
  </si>
  <si>
    <t>6721</t>
  </si>
  <si>
    <t>JP3940000007</t>
  </si>
  <si>
    <t>9064 JP EQUITY</t>
  </si>
  <si>
    <t>Yamato Holdings Co L</t>
  </si>
  <si>
    <t>6985565</t>
  </si>
  <si>
    <t>6722</t>
  </si>
  <si>
    <t>JP3940400009</t>
  </si>
  <si>
    <t>5444 JP EQUITY</t>
  </si>
  <si>
    <t>Yamato Kogyo Co Ltd</t>
  </si>
  <si>
    <t>6985446</t>
  </si>
  <si>
    <t>6723</t>
  </si>
  <si>
    <t>JP3940800000</t>
  </si>
  <si>
    <t>1967 JP EQUITY</t>
  </si>
  <si>
    <t>Yamato Corp</t>
  </si>
  <si>
    <t>6985468</t>
  </si>
  <si>
    <t>6724</t>
  </si>
  <si>
    <t>6725</t>
  </si>
  <si>
    <t>4503 JT EQUITY</t>
  </si>
  <si>
    <t>ASTELLAS PHARMA INC</t>
  </si>
  <si>
    <t>6726</t>
  </si>
  <si>
    <t>JP3942600002</t>
  </si>
  <si>
    <t>7951 JP EQUITY</t>
  </si>
  <si>
    <t>Yamaha Corp</t>
  </si>
  <si>
    <t>6642387</t>
  </si>
  <si>
    <t>6727</t>
  </si>
  <si>
    <t>6728</t>
  </si>
  <si>
    <t>JP3943000004</t>
  </si>
  <si>
    <t>6250 JP EQUITY</t>
  </si>
  <si>
    <t>YAMABIKO Corp</t>
  </si>
  <si>
    <t>B3FD1T0</t>
  </si>
  <si>
    <t>6729</t>
  </si>
  <si>
    <t>JP3943100002</t>
  </si>
  <si>
    <t>2820 JP EQUITY</t>
  </si>
  <si>
    <t>Yamami Co</t>
  </si>
  <si>
    <t>BYYL7Z0</t>
  </si>
  <si>
    <t>6730</t>
  </si>
  <si>
    <t>JP3943800007</t>
  </si>
  <si>
    <t>9994 JP EQUITY</t>
  </si>
  <si>
    <t>Yamaya Corp</t>
  </si>
  <si>
    <t>6986803</t>
  </si>
  <si>
    <t>6731</t>
  </si>
  <si>
    <t>JP3944130008</t>
  </si>
  <si>
    <t>4732 JP EQUITY</t>
  </si>
  <si>
    <t>USS Co Ltd</t>
  </si>
  <si>
    <t>6171494</t>
  </si>
  <si>
    <t>6732</t>
  </si>
  <si>
    <t>JP3944320005</t>
  </si>
  <si>
    <t>4585 JP EQUITY</t>
  </si>
  <si>
    <t>UMN PHARMA INC</t>
  </si>
  <si>
    <t>B7WF1J7</t>
  </si>
  <si>
    <t>6733</t>
  </si>
  <si>
    <t>JP3944360001</t>
  </si>
  <si>
    <t>3156 JP EQUITY</t>
  </si>
  <si>
    <t>Restar Holdings Corp</t>
  </si>
  <si>
    <t>B3ZGHJ1</t>
  </si>
  <si>
    <t>6734</t>
  </si>
  <si>
    <t>JP3944370000</t>
  </si>
  <si>
    <t>2931 JP EQUITY</t>
  </si>
  <si>
    <t>EUGLENA CO LTD</t>
  </si>
  <si>
    <t>B93SWL8</t>
  </si>
  <si>
    <t>6735</t>
  </si>
  <si>
    <t>JP3944390008</t>
  </si>
  <si>
    <t>3966 JP EQUITY</t>
  </si>
  <si>
    <t>Uzabase Inc</t>
  </si>
  <si>
    <t>BYZ6P94</t>
  </si>
  <si>
    <t>6736</t>
  </si>
  <si>
    <t>JP3944400005</t>
  </si>
  <si>
    <t>6985 JP EQUITY</t>
  </si>
  <si>
    <t>U-Shin Ltd</t>
  </si>
  <si>
    <t>6988627</t>
  </si>
  <si>
    <t>6737</t>
  </si>
  <si>
    <t>JP3944660004</t>
  </si>
  <si>
    <t>7065 JP EQUITY</t>
  </si>
  <si>
    <t>UPR Corp</t>
  </si>
  <si>
    <t>BJCX344</t>
  </si>
  <si>
    <t>6738</t>
  </si>
  <si>
    <t>JP3946000001</t>
  </si>
  <si>
    <t>8006 JP EQUITY</t>
  </si>
  <si>
    <t>Yuasa Funashoku Co L</t>
  </si>
  <si>
    <t>6988456</t>
  </si>
  <si>
    <t>6739</t>
  </si>
  <si>
    <t>JP3946200007</t>
  </si>
  <si>
    <t>1934 JP EQUITY</t>
  </si>
  <si>
    <t>YURTEC CORP</t>
  </si>
  <si>
    <t>6894672</t>
  </si>
  <si>
    <t>6740</t>
  </si>
  <si>
    <t>JP3946700006</t>
  </si>
  <si>
    <t>4842 JP EQUITY</t>
  </si>
  <si>
    <t>USEN CORP</t>
  </si>
  <si>
    <t>6341220</t>
  </si>
  <si>
    <t>6741</t>
  </si>
  <si>
    <t>JP3946750001</t>
  </si>
  <si>
    <t>7182 JP EQUITY</t>
  </si>
  <si>
    <t>Japan Post Bank Co L</t>
  </si>
  <si>
    <t>BYT8165</t>
  </si>
  <si>
    <t>6742</t>
  </si>
  <si>
    <t>JP3947800003</t>
  </si>
  <si>
    <t>2270 JP EQUITY</t>
  </si>
  <si>
    <t>MEGMILK SNOW BRAND C</t>
  </si>
  <si>
    <t>B3ZC078</t>
  </si>
  <si>
    <t>6743</t>
  </si>
  <si>
    <t>JP3948000009</t>
  </si>
  <si>
    <t>6393 JP EQUITY</t>
  </si>
  <si>
    <t>Yuken Kogyo Co Ltd</t>
  </si>
  <si>
    <t>6988661</t>
  </si>
  <si>
    <t>6744</t>
  </si>
  <si>
    <t>JP3948900000</t>
  </si>
  <si>
    <t>7229 JP EQUITY</t>
  </si>
  <si>
    <t>Yutaka Giken Co Ltd</t>
  </si>
  <si>
    <t>6079952</t>
  </si>
  <si>
    <t>6745</t>
  </si>
  <si>
    <t>JP3949400000</t>
  </si>
  <si>
    <t>7606 JP EQUITY</t>
  </si>
  <si>
    <t>United Arrows Ltd</t>
  </si>
  <si>
    <t>6166597</t>
  </si>
  <si>
    <t>6746</t>
  </si>
  <si>
    <t>JP3949500007</t>
  </si>
  <si>
    <t>2146 JP EQUITY</t>
  </si>
  <si>
    <t>UT Group Co Ltd</t>
  </si>
  <si>
    <t>B1V04K3</t>
  </si>
  <si>
    <t>6747</t>
  </si>
  <si>
    <t>JP3950600001</t>
  </si>
  <si>
    <t>6278 JP EQUITY</t>
  </si>
  <si>
    <t>Union Tool Co</t>
  </si>
  <si>
    <t>6914053</t>
  </si>
  <si>
    <t>6748</t>
  </si>
  <si>
    <t>JP3951200009</t>
  </si>
  <si>
    <t>3103 JP EQUITY</t>
  </si>
  <si>
    <t>Unitika Ltd</t>
  </si>
  <si>
    <t>6918301</t>
  </si>
  <si>
    <t>6749</t>
  </si>
  <si>
    <t>JP3951600000</t>
  </si>
  <si>
    <t>8113 JP EQUITY</t>
  </si>
  <si>
    <t>Unicharm Corp</t>
  </si>
  <si>
    <t>6911485</t>
  </si>
  <si>
    <t>6750</t>
  </si>
  <si>
    <t>JP395160RTS1</t>
  </si>
  <si>
    <t>8113 JT</t>
  </si>
  <si>
    <t>UNI.CHARM CORPORATIO</t>
  </si>
  <si>
    <t>6751</t>
  </si>
  <si>
    <t>JP3952000002</t>
  </si>
  <si>
    <t>6815 JP EQUITY</t>
  </si>
  <si>
    <t>Uniden Holdings Corp</t>
  </si>
  <si>
    <t>6911515</t>
  </si>
  <si>
    <t>6752</t>
  </si>
  <si>
    <t>JP3952550006</t>
  </si>
  <si>
    <t>5949 JP EQUITY</t>
  </si>
  <si>
    <t>Unipres Corp</t>
  </si>
  <si>
    <t>6985695</t>
  </si>
  <si>
    <t>6753</t>
  </si>
  <si>
    <t>JP3952850000</t>
  </si>
  <si>
    <t>2362 JP EQUITY</t>
  </si>
  <si>
    <t>Yumeshin Holdings Co</t>
  </si>
  <si>
    <t>6599546</t>
  </si>
  <si>
    <t>6754</t>
  </si>
  <si>
    <t>JP3952860009</t>
  </si>
  <si>
    <t>3150 JP EQUITY</t>
  </si>
  <si>
    <t>gremz Inc</t>
  </si>
  <si>
    <t>B4Y5ZP8</t>
  </si>
  <si>
    <t>6755</t>
  </si>
  <si>
    <t>JP3952870008</t>
  </si>
  <si>
    <t>2484 JP EQUITY</t>
  </si>
  <si>
    <t>Demae-Can Co Ltd</t>
  </si>
  <si>
    <t>B13V385</t>
  </si>
  <si>
    <t>6756</t>
  </si>
  <si>
    <t>JP3953600008</t>
  </si>
  <si>
    <t>5357 JP EQUITY</t>
  </si>
  <si>
    <t>Yotai Refractories C</t>
  </si>
  <si>
    <t>6987873</t>
  </si>
  <si>
    <t>6757</t>
  </si>
  <si>
    <t>JP3954200006</t>
  </si>
  <si>
    <t>6800 JP EQUITY</t>
  </si>
  <si>
    <t>Yokowo Co Ltd</t>
  </si>
  <si>
    <t>6986728</t>
  </si>
  <si>
    <t>6758</t>
  </si>
  <si>
    <t>JP3955000009</t>
  </si>
  <si>
    <t>6841 JP EQUITY</t>
  </si>
  <si>
    <t>Yokogawa Electric Co</t>
  </si>
  <si>
    <t>6986427</t>
  </si>
  <si>
    <t>6759</t>
  </si>
  <si>
    <t>JP3955200005</t>
  </si>
  <si>
    <t>5911 JP EQUITY</t>
  </si>
  <si>
    <t>Yokogawa Bridge Hold</t>
  </si>
  <si>
    <t>6986405</t>
  </si>
  <si>
    <t>6760</t>
  </si>
  <si>
    <t>JP3955800002</t>
  </si>
  <si>
    <t>5101 JP EQUITY</t>
  </si>
  <si>
    <t>Yokohama Rubber Co L</t>
  </si>
  <si>
    <t>6986461</t>
  </si>
  <si>
    <t>6761</t>
  </si>
  <si>
    <t>JP3957000007</t>
  </si>
  <si>
    <t>2874 JP EQUITY</t>
  </si>
  <si>
    <t>Yokohama Reito Co Lt</t>
  </si>
  <si>
    <t>6986483</t>
  </si>
  <si>
    <t>6762</t>
  </si>
  <si>
    <t>JP3957100005</t>
  </si>
  <si>
    <t>5280 JP EQUITY</t>
  </si>
  <si>
    <t>Yoshicon Co Ltd</t>
  </si>
  <si>
    <t>6988230</t>
  </si>
  <si>
    <t>6763</t>
  </si>
  <si>
    <t>JP3957600004</t>
  </si>
  <si>
    <t>3221 JP EQUITY</t>
  </si>
  <si>
    <t>Yossix Co Ltd</t>
  </si>
  <si>
    <t>BSZM2R7</t>
  </si>
  <si>
    <t>6764</t>
  </si>
  <si>
    <t>JP3958000006</t>
  </si>
  <si>
    <t>9861 JP EQUITY</t>
  </si>
  <si>
    <t>YOSHINOYA HOLDINGS C</t>
  </si>
  <si>
    <t>6211851</t>
  </si>
  <si>
    <t>6765</t>
  </si>
  <si>
    <t>JP3958400008</t>
  </si>
  <si>
    <t>2884 JP EQUITY</t>
  </si>
  <si>
    <t>Yoshimura Food Holdi</t>
  </si>
  <si>
    <t>BYX32S5</t>
  </si>
  <si>
    <t>6766</t>
  </si>
  <si>
    <t>JP3960000002</t>
  </si>
  <si>
    <t>7906 JP EQUITY</t>
  </si>
  <si>
    <t>YONEX CO LTD</t>
  </si>
  <si>
    <t>6993784</t>
  </si>
  <si>
    <t>6767</t>
  </si>
  <si>
    <t>JP3960200008</t>
  </si>
  <si>
    <t>9671 JP EQUITY</t>
  </si>
  <si>
    <t>Yomiuri Land Co Ltd</t>
  </si>
  <si>
    <t>6986922</t>
  </si>
  <si>
    <t>6768</t>
  </si>
  <si>
    <t>JP3961400003</t>
  </si>
  <si>
    <t>7294 JP EQUITY</t>
  </si>
  <si>
    <t>Yorozu Corp</t>
  </si>
  <si>
    <t>6986977</t>
  </si>
  <si>
    <t>6769</t>
  </si>
  <si>
    <t>JP3962600007</t>
  </si>
  <si>
    <t>1939 JP EQUITY</t>
  </si>
  <si>
    <t>Yondenko Corp</t>
  </si>
  <si>
    <t>6804433</t>
  </si>
  <si>
    <t>6770</t>
  </si>
  <si>
    <t>JP3965400009</t>
  </si>
  <si>
    <t>4912 JP EQUITY</t>
  </si>
  <si>
    <t>Lion Corp</t>
  </si>
  <si>
    <t>6518808</t>
  </si>
  <si>
    <t>6771</t>
  </si>
  <si>
    <t>JP3965450004</t>
  </si>
  <si>
    <t>6580 JP EQUITY</t>
  </si>
  <si>
    <t>Writeup Co Ltd</t>
  </si>
  <si>
    <t>BDCL249</t>
  </si>
  <si>
    <t>6772</t>
  </si>
  <si>
    <t>JP3965800000</t>
  </si>
  <si>
    <t>1926 JP EQUITY</t>
  </si>
  <si>
    <t>Raito Kogyo Co Ltd</t>
  </si>
  <si>
    <t>6721004</t>
  </si>
  <si>
    <t>6773</t>
  </si>
  <si>
    <t>JP3966000006</t>
  </si>
  <si>
    <t>6082 JP EQUITY</t>
  </si>
  <si>
    <t>Ride On Express Hold</t>
  </si>
  <si>
    <t>BG5GS33</t>
  </si>
  <si>
    <t>6774</t>
  </si>
  <si>
    <t>JP3966750006</t>
  </si>
  <si>
    <t>3938 JP EQUITY</t>
  </si>
  <si>
    <t>LINE Corp</t>
  </si>
  <si>
    <t>BZB1Y59</t>
  </si>
  <si>
    <t>6775</t>
  </si>
  <si>
    <t>JP3966800009</t>
  </si>
  <si>
    <t>4680 JP EQUITY</t>
  </si>
  <si>
    <t>Round One Corp</t>
  </si>
  <si>
    <t>6248365</t>
  </si>
  <si>
    <t>6776</t>
  </si>
  <si>
    <t>JP3967000005</t>
  </si>
  <si>
    <t>8202 JP EQUITY</t>
  </si>
  <si>
    <t>LAOX CO LTD</t>
  </si>
  <si>
    <t>6505468</t>
  </si>
  <si>
    <t>6777</t>
  </si>
  <si>
    <t>JP3967050000</t>
  </si>
  <si>
    <t>3031 JP EQUITY</t>
  </si>
  <si>
    <t>Raccoon Holdings Inc</t>
  </si>
  <si>
    <t>B10QRZ8</t>
  </si>
  <si>
    <t>6778</t>
  </si>
  <si>
    <t>JP3967170006</t>
  </si>
  <si>
    <t>3923 JP EQUITY</t>
  </si>
  <si>
    <t>Rakus Co Ltd</t>
  </si>
  <si>
    <t>BD87BM2</t>
  </si>
  <si>
    <t>6779</t>
  </si>
  <si>
    <t>JP3967180005</t>
  </si>
  <si>
    <t>4384 JP EQUITY</t>
  </si>
  <si>
    <t>Raksul Inc</t>
  </si>
  <si>
    <t>BFM1K61</t>
  </si>
  <si>
    <t>6780</t>
  </si>
  <si>
    <t>JP3967200001</t>
  </si>
  <si>
    <t>4755 JP EQUITY</t>
  </si>
  <si>
    <t>Rakuten Inc</t>
  </si>
  <si>
    <t>6229597</t>
  </si>
  <si>
    <t>6781</t>
  </si>
  <si>
    <t>JP3967250006</t>
  </si>
  <si>
    <t>3139 JP EQUITY</t>
  </si>
  <si>
    <t>Lacto Japan Co Ltd</t>
  </si>
  <si>
    <t>BZ03M29</t>
  </si>
  <si>
    <t>6782</t>
  </si>
  <si>
    <t>JP3967400007</t>
  </si>
  <si>
    <t>4022 JP EQUITY</t>
  </si>
  <si>
    <t>Rasa Industries Ltd</t>
  </si>
  <si>
    <t>6724605</t>
  </si>
  <si>
    <t>6783</t>
  </si>
  <si>
    <t>JP3967450002</t>
  </si>
  <si>
    <t>3023 JP EQUITY</t>
  </si>
  <si>
    <t>Rasa Corp</t>
  </si>
  <si>
    <t>B0XPSG3</t>
  </si>
  <si>
    <t>6784</t>
  </si>
  <si>
    <t>JP3967900006</t>
  </si>
  <si>
    <t>3857 JP EQUITY</t>
  </si>
  <si>
    <t>LAC Co Ltd</t>
  </si>
  <si>
    <t>B248ZL9</t>
  </si>
  <si>
    <t>6785</t>
  </si>
  <si>
    <t>JP3969350002</t>
  </si>
  <si>
    <t>6867 JP EQUITY</t>
  </si>
  <si>
    <t>Leader Electronics C</t>
  </si>
  <si>
    <t>6508865</t>
  </si>
  <si>
    <t>6786</t>
  </si>
  <si>
    <t>JP3969550007</t>
  </si>
  <si>
    <t>6786 JP EQUITY</t>
  </si>
  <si>
    <t>RVH INC</t>
  </si>
  <si>
    <t>6309444</t>
  </si>
  <si>
    <t>6787</t>
  </si>
  <si>
    <t>JP3969700008</t>
  </si>
  <si>
    <t>6823 JP EQUITY</t>
  </si>
  <si>
    <t>Rion Co Ltd</t>
  </si>
  <si>
    <t>6743064</t>
  </si>
  <si>
    <t>6788</t>
  </si>
  <si>
    <t>JP3970100008</t>
  </si>
  <si>
    <t>3564 JP EQUITY</t>
  </si>
  <si>
    <t>LIXIL VIVA Corp</t>
  </si>
  <si>
    <t>BYXWLY1</t>
  </si>
  <si>
    <t>6789</t>
  </si>
  <si>
    <t>JP3970200006</t>
  </si>
  <si>
    <t>8844 JP EQUITY</t>
  </si>
  <si>
    <t>Cosmos Initia Co Ltd</t>
  </si>
  <si>
    <t>6727734</t>
  </si>
  <si>
    <t>6790</t>
  </si>
  <si>
    <t>JP3970300004</t>
  </si>
  <si>
    <t>6098 JP EQUITY</t>
  </si>
  <si>
    <t>Recruit Holdings Co</t>
  </si>
  <si>
    <t>BQRRZ00</t>
  </si>
  <si>
    <t>6791</t>
  </si>
  <si>
    <t>JP3973000007</t>
  </si>
  <si>
    <t>4220 JP EQUITY</t>
  </si>
  <si>
    <t>Riken Technos Corp</t>
  </si>
  <si>
    <t>6739900</t>
  </si>
  <si>
    <t>6792</t>
  </si>
  <si>
    <t>JP3973400009</t>
  </si>
  <si>
    <t>7752 JP EQUITY</t>
  </si>
  <si>
    <t>Ricoh Co Ltd</t>
  </si>
  <si>
    <t>6738220</t>
  </si>
  <si>
    <t>6793</t>
  </si>
  <si>
    <t>JP3974180006</t>
  </si>
  <si>
    <t>3768 JP EQUITY</t>
  </si>
  <si>
    <t>Riskmonster.Com</t>
  </si>
  <si>
    <t>B069Z27</t>
  </si>
  <si>
    <t>6794</t>
  </si>
  <si>
    <t>JP3974450003</t>
  </si>
  <si>
    <t>4681 JP EQUITY</t>
  </si>
  <si>
    <t>RESORTTRUST INC</t>
  </si>
  <si>
    <t>6044132</t>
  </si>
  <si>
    <t>6795</t>
  </si>
  <si>
    <t>JP3974500005</t>
  </si>
  <si>
    <t>7525 JP EQUITY</t>
  </si>
  <si>
    <t>Rix Corp</t>
  </si>
  <si>
    <t>6735384</t>
  </si>
  <si>
    <t>6796</t>
  </si>
  <si>
    <t>JP3974510004</t>
  </si>
  <si>
    <t>4429 JP EQUITY</t>
  </si>
  <si>
    <t>Ricksoft Co Ltd</t>
  </si>
  <si>
    <t>BHHD4S6</t>
  </si>
  <si>
    <t>6797</t>
  </si>
  <si>
    <t>JP3974550000</t>
  </si>
  <si>
    <t>6666 JP EQUITY</t>
  </si>
  <si>
    <t>River Eletec Corp</t>
  </si>
  <si>
    <t>B020762</t>
  </si>
  <si>
    <t>6798</t>
  </si>
  <si>
    <t>JP3974710000</t>
  </si>
  <si>
    <t>4445 JP EQUITY</t>
  </si>
  <si>
    <t>Living Technologies</t>
  </si>
  <si>
    <t>BKBD7L7</t>
  </si>
  <si>
    <t>6799</t>
  </si>
  <si>
    <t>JP3974770004</t>
  </si>
  <si>
    <t>4978 JP EQUITY</t>
  </si>
  <si>
    <t>ReproCELL Inc</t>
  </si>
  <si>
    <t>BB7MQS5</t>
  </si>
  <si>
    <t>6800</t>
  </si>
  <si>
    <t>JP3974780003</t>
  </si>
  <si>
    <t>6531 JP EQUITY</t>
  </si>
  <si>
    <t>Refinverse Inc</t>
  </si>
  <si>
    <t>BD8CRL8</t>
  </si>
  <si>
    <t>6801</t>
  </si>
  <si>
    <t>JP3974900007</t>
  </si>
  <si>
    <t>3825 JP EQUITY</t>
  </si>
  <si>
    <t>Remixpoint Inc</t>
  </si>
  <si>
    <t>B1GD708</t>
  </si>
  <si>
    <t>6802</t>
  </si>
  <si>
    <t>JP3975000005</t>
  </si>
  <si>
    <t>8399 JP EQUITY</t>
  </si>
  <si>
    <t>Bank of the Ryukyus</t>
  </si>
  <si>
    <t>6076351</t>
  </si>
  <si>
    <t>6803</t>
  </si>
  <si>
    <t>JP3975800008</t>
  </si>
  <si>
    <t>5851 JP EQUITY</t>
  </si>
  <si>
    <t>Ryobi Ltd</t>
  </si>
  <si>
    <t>6762906</t>
  </si>
  <si>
    <t>6804</t>
  </si>
  <si>
    <t>JP3976200000</t>
  </si>
  <si>
    <t>8084 JP EQUITY</t>
  </si>
  <si>
    <t>RYODEN TRADING CO LT</t>
  </si>
  <si>
    <t>6763006</t>
  </si>
  <si>
    <t>6805</t>
  </si>
  <si>
    <t>JP3976300008</t>
  </si>
  <si>
    <t>7453 JP EQUITY</t>
  </si>
  <si>
    <t>Ryohin Keikaku Co Lt</t>
  </si>
  <si>
    <t>6758455</t>
  </si>
  <si>
    <t>6806</t>
  </si>
  <si>
    <t>JP3977010002</t>
  </si>
  <si>
    <t>4428 JP EQUITY</t>
  </si>
  <si>
    <t>sinops Inc</t>
  </si>
  <si>
    <t>BGKBJ63</t>
  </si>
  <si>
    <t>6807</t>
  </si>
  <si>
    <t>JP3977020001</t>
  </si>
  <si>
    <t>2170 JP EQUITY</t>
  </si>
  <si>
    <t>Link And Motivation</t>
  </si>
  <si>
    <t>B298ZY7</t>
  </si>
  <si>
    <t>6808</t>
  </si>
  <si>
    <t>JP3977040009</t>
  </si>
  <si>
    <t>6046 JP EQUITY</t>
  </si>
  <si>
    <t>Linkbal Inc</t>
  </si>
  <si>
    <t>BWTW0R7</t>
  </si>
  <si>
    <t>6809</t>
  </si>
  <si>
    <t>JP3977200009</t>
  </si>
  <si>
    <t>7966 JP EQUITY</t>
  </si>
  <si>
    <t>LINTEC CORP</t>
  </si>
  <si>
    <t>6330080</t>
  </si>
  <si>
    <t>6810</t>
  </si>
  <si>
    <t>JP3977400005</t>
  </si>
  <si>
    <t>5947 JP EQUITY</t>
  </si>
  <si>
    <t>Rinnai Corp</t>
  </si>
  <si>
    <t>6740582</t>
  </si>
  <si>
    <t>6811</t>
  </si>
  <si>
    <t>JP3979100009</t>
  </si>
  <si>
    <t>8890 JP EQUITY</t>
  </si>
  <si>
    <t>Raysum Co Ltd</t>
  </si>
  <si>
    <t>6335892</t>
  </si>
  <si>
    <t>6812</t>
  </si>
  <si>
    <t>JP3979200007</t>
  </si>
  <si>
    <t>6920 JP EQUITY</t>
  </si>
  <si>
    <t>Lasertec Corp</t>
  </si>
  <si>
    <t>6506267</t>
  </si>
  <si>
    <t>6813</t>
  </si>
  <si>
    <t>JP3979210006</t>
  </si>
  <si>
    <t>6096 JP EQUITY</t>
  </si>
  <si>
    <t>RareJob Inc</t>
  </si>
  <si>
    <t>BN3YZQ0</t>
  </si>
  <si>
    <t>6814</t>
  </si>
  <si>
    <t>JP3979400003</t>
  </si>
  <si>
    <t>6272 JP EQUITY</t>
  </si>
  <si>
    <t>Rheon Automatic Mach</t>
  </si>
  <si>
    <t>6732619</t>
  </si>
  <si>
    <t>6815</t>
  </si>
  <si>
    <t>JP3980300002</t>
  </si>
  <si>
    <t>4286 JP EQUITY</t>
  </si>
  <si>
    <t>Legs Co Ltd</t>
  </si>
  <si>
    <t>6370042</t>
  </si>
  <si>
    <t>6816</t>
  </si>
  <si>
    <t>JP3981000007</t>
  </si>
  <si>
    <t>8029 JP EQUITY</t>
  </si>
  <si>
    <t>Look Holdings Inc</t>
  </si>
  <si>
    <t>6732589</t>
  </si>
  <si>
    <t>6817</t>
  </si>
  <si>
    <t>JP3981200003</t>
  </si>
  <si>
    <t>9519 JP EQUITY</t>
  </si>
  <si>
    <t>RENOVA Inc</t>
  </si>
  <si>
    <t>BD71KT5</t>
  </si>
  <si>
    <t>6818</t>
  </si>
  <si>
    <t>JP3981400009</t>
  </si>
  <si>
    <t>3941 JP EQUITY</t>
  </si>
  <si>
    <t>Rengo Co Ltd</t>
  </si>
  <si>
    <t>6732200</t>
  </si>
  <si>
    <t>6819</t>
  </si>
  <si>
    <t>JP3982100004</t>
  </si>
  <si>
    <t>2651 JP EQUITY</t>
  </si>
  <si>
    <t>Lawson Inc</t>
  </si>
  <si>
    <t>6266914</t>
  </si>
  <si>
    <t>6820</t>
  </si>
  <si>
    <t>JP3982200002</t>
  </si>
  <si>
    <t>6323 JP EQUITY</t>
  </si>
  <si>
    <t>Rorze Corp</t>
  </si>
  <si>
    <t>6096650</t>
  </si>
  <si>
    <t>6821</t>
  </si>
  <si>
    <t>JP3982400008</t>
  </si>
  <si>
    <t>4527 JP EQUITY</t>
  </si>
  <si>
    <t>Rohto Pharmaceutical</t>
  </si>
  <si>
    <t>6747367</t>
  </si>
  <si>
    <t>6822</t>
  </si>
  <si>
    <t>6747204</t>
  </si>
  <si>
    <t>6823</t>
  </si>
  <si>
    <t>JP3984140008</t>
  </si>
  <si>
    <t>4391 JP EQUITY</t>
  </si>
  <si>
    <t>Logizard Co Ltd</t>
  </si>
  <si>
    <t>BG37VC8</t>
  </si>
  <si>
    <t>6824</t>
  </si>
  <si>
    <t>JP3984160006</t>
  </si>
  <si>
    <t>6182 JP EQUITY</t>
  </si>
  <si>
    <t>Rozetta Corp</t>
  </si>
  <si>
    <t>BY7R227</t>
  </si>
  <si>
    <t>6825</t>
  </si>
  <si>
    <t>JP3984180004</t>
  </si>
  <si>
    <t>3690 JP EQUITY</t>
  </si>
  <si>
    <t>LOCKON CO LTD</t>
  </si>
  <si>
    <t>BQ25C31</t>
  </si>
  <si>
    <t>6826</t>
  </si>
  <si>
    <t>JP3984800007</t>
  </si>
  <si>
    <t>2266 JP EQUITY</t>
  </si>
  <si>
    <t>Rokko Butter Co Ltd</t>
  </si>
  <si>
    <t>6747497</t>
  </si>
  <si>
    <t>6827</t>
  </si>
  <si>
    <t>JP3985200009</t>
  </si>
  <si>
    <t>4224 JP EQUITY</t>
  </si>
  <si>
    <t>LONSEAL CORP</t>
  </si>
  <si>
    <t>6524054</t>
  </si>
  <si>
    <t>6828</t>
  </si>
  <si>
    <t>JP3990100004</t>
  </si>
  <si>
    <t>7564 JP EQUITY</t>
  </si>
  <si>
    <t>Workman Co Ltd</t>
  </si>
  <si>
    <t>6053194</t>
  </si>
  <si>
    <t>6829</t>
  </si>
  <si>
    <t>JP3990220000</t>
  </si>
  <si>
    <t>2429 JP EQUITY</t>
  </si>
  <si>
    <t>World Holdings Co Lt</t>
  </si>
  <si>
    <t>B05J4P4</t>
  </si>
  <si>
    <t>6830</t>
  </si>
  <si>
    <t>JP3990600003</t>
  </si>
  <si>
    <t>6298 JP EQUITY</t>
  </si>
  <si>
    <t>YAC Holdings Co Ltd</t>
  </si>
  <si>
    <t>6984454</t>
  </si>
  <si>
    <t>6831</t>
  </si>
  <si>
    <t>JP3990740007</t>
  </si>
  <si>
    <t>9419 JP EQUITY</t>
  </si>
  <si>
    <t>WirelessGate Inc</t>
  </si>
  <si>
    <t>B83D5Q2</t>
  </si>
  <si>
    <t>6832</t>
  </si>
  <si>
    <t>JP3990770004</t>
  </si>
  <si>
    <t>4839 JP EQUITY</t>
  </si>
  <si>
    <t>Wowow Inc</t>
  </si>
  <si>
    <t>6338631</t>
  </si>
  <si>
    <t>6833</t>
  </si>
  <si>
    <t>JP3990790002</t>
  </si>
  <si>
    <t>6158 JP EQUITY</t>
  </si>
  <si>
    <t>Waida Manufacturing</t>
  </si>
  <si>
    <t>B08G9C4</t>
  </si>
  <si>
    <t>6834</t>
  </si>
  <si>
    <t>JP3993400005</t>
  </si>
  <si>
    <t>6727 JP EQUITY</t>
  </si>
  <si>
    <t>Wacom Co Ltd</t>
  </si>
  <si>
    <t>6603920</t>
  </si>
  <si>
    <t>6835</t>
  </si>
  <si>
    <t>JP3993500002</t>
  </si>
  <si>
    <t>9271 JP EQUITY</t>
  </si>
  <si>
    <t>Wagokoro Co Ltd</t>
  </si>
  <si>
    <t>BDRX6D7</t>
  </si>
  <si>
    <t>6836</t>
  </si>
  <si>
    <t>JP3993750003</t>
  </si>
  <si>
    <t>4718 JP EQUITY</t>
  </si>
  <si>
    <t>Waseda Academy Co Lt</t>
  </si>
  <si>
    <t>6142199</t>
  </si>
  <si>
    <t>6837</t>
  </si>
  <si>
    <t>JP3993800006</t>
  </si>
  <si>
    <t>1807 JP EQUITY</t>
  </si>
  <si>
    <t>Watanabe Sato Co Ltd</t>
  </si>
  <si>
    <t>6941307</t>
  </si>
  <si>
    <t>6838</t>
  </si>
  <si>
    <t>JP3993830003</t>
  </si>
  <si>
    <t>3199 JP EQUITY</t>
  </si>
  <si>
    <t>WATAHAN &amp; CO LTD</t>
  </si>
  <si>
    <t>BSZM2P5</t>
  </si>
  <si>
    <t>6839</t>
  </si>
  <si>
    <t>JP3993920002</t>
  </si>
  <si>
    <t>8931 JP EQUITY</t>
  </si>
  <si>
    <t>Wadakohsan Corp</t>
  </si>
  <si>
    <t>B02L077</t>
  </si>
  <si>
    <t>6840</t>
  </si>
  <si>
    <t>JP3993950009</t>
  </si>
  <si>
    <t>2735 JP EQUITY</t>
  </si>
  <si>
    <t>Watts Co Ltd</t>
  </si>
  <si>
    <t>6524377</t>
  </si>
  <si>
    <t>6841</t>
  </si>
  <si>
    <t>JP90C000A808</t>
  </si>
  <si>
    <t>01311143 JP EQUITY</t>
  </si>
  <si>
    <t>NOMURA INDEX FUND JPX 400</t>
  </si>
  <si>
    <t>6842</t>
  </si>
  <si>
    <t>KE1000001402</t>
  </si>
  <si>
    <t>SAFCOM KN EQUITY</t>
  </si>
  <si>
    <t>Safaricom Ltd</t>
  </si>
  <si>
    <t>B2QN3J6</t>
  </si>
  <si>
    <t>KES</t>
  </si>
  <si>
    <t>KEN</t>
  </si>
  <si>
    <t>XNAI</t>
  </si>
  <si>
    <t>6843</t>
  </si>
  <si>
    <t>KR7000020008</t>
  </si>
  <si>
    <t>000020 KS EQUITY</t>
  </si>
  <si>
    <t>DongwhaPharm</t>
  </si>
  <si>
    <t>KOR</t>
  </si>
  <si>
    <t>6844</t>
  </si>
  <si>
    <t>KR7000050005</t>
  </si>
  <si>
    <t>000050 KS EQUITY</t>
  </si>
  <si>
    <t>Kyungbang</t>
  </si>
  <si>
    <t>6845</t>
  </si>
  <si>
    <t>KR7000060004</t>
  </si>
  <si>
    <t>000060 KS EQUITY</t>
  </si>
  <si>
    <t>Meritz Insurance</t>
  </si>
  <si>
    <t>6846</t>
  </si>
  <si>
    <t>KR7000070003</t>
  </si>
  <si>
    <t>000070 KS EQUITY</t>
  </si>
  <si>
    <t>SamyangCorp</t>
  </si>
  <si>
    <t>6847</t>
  </si>
  <si>
    <t>KR7000080002</t>
  </si>
  <si>
    <t>000080 KS EQUITY</t>
  </si>
  <si>
    <t>JINRO</t>
  </si>
  <si>
    <t>6848</t>
  </si>
  <si>
    <t>KR7000100008</t>
  </si>
  <si>
    <t>000100 KS EQUITY</t>
  </si>
  <si>
    <t>Yuhan(bonus shares)</t>
  </si>
  <si>
    <t>6849</t>
  </si>
  <si>
    <t>KR7000120006</t>
  </si>
  <si>
    <t>000120 KS EQUITY</t>
  </si>
  <si>
    <t>KorExp</t>
  </si>
  <si>
    <t>6850</t>
  </si>
  <si>
    <t>KR7000140004</t>
  </si>
  <si>
    <t>000140 KS EQUITY</t>
  </si>
  <si>
    <t>HITEHOLDINGS</t>
  </si>
  <si>
    <t>6851</t>
  </si>
  <si>
    <t>HITE BREWERY CO LTD</t>
  </si>
  <si>
    <t>6852</t>
  </si>
  <si>
    <t>KR7000150003</t>
  </si>
  <si>
    <t>000150 KS EQUITY</t>
  </si>
  <si>
    <t>DOOSAN</t>
  </si>
  <si>
    <t>6853</t>
  </si>
  <si>
    <t>KR7000210005</t>
  </si>
  <si>
    <t>000210 KS EQUITY</t>
  </si>
  <si>
    <t>DaelimInd</t>
  </si>
  <si>
    <t>6854</t>
  </si>
  <si>
    <t>KR7000230003</t>
  </si>
  <si>
    <t>000230 KS EQUITY</t>
  </si>
  <si>
    <t>IldongPharm</t>
  </si>
  <si>
    <t>6855</t>
  </si>
  <si>
    <t>KR7000240002</t>
  </si>
  <si>
    <t>000240 KS EQUITY</t>
  </si>
  <si>
    <t>HankookTire</t>
  </si>
  <si>
    <t>6856</t>
  </si>
  <si>
    <t>HANKOOK TIRE CO LTD</t>
  </si>
  <si>
    <t>6857</t>
  </si>
  <si>
    <t>KR7000270009</t>
  </si>
  <si>
    <t>000270 KS EQUITY</t>
  </si>
  <si>
    <t>KiaMtr</t>
  </si>
  <si>
    <t>6858</t>
  </si>
  <si>
    <t>KIA MOTORS CORPORATI</t>
  </si>
  <si>
    <t>6859</t>
  </si>
  <si>
    <t>KR7000360008</t>
  </si>
  <si>
    <t>000360 KS EQUITY</t>
  </si>
  <si>
    <t>SamwhanCorp</t>
  </si>
  <si>
    <t>6860</t>
  </si>
  <si>
    <t>KR7000370007</t>
  </si>
  <si>
    <t>000370 KS EQUITY</t>
  </si>
  <si>
    <t>Hanwha General Ins</t>
  </si>
  <si>
    <t>6861</t>
  </si>
  <si>
    <t>KR7000400002</t>
  </si>
  <si>
    <t>000400 KS EQUITY</t>
  </si>
  <si>
    <t>LotteInsurance</t>
  </si>
  <si>
    <t>6862</t>
  </si>
  <si>
    <t>KR7000430009</t>
  </si>
  <si>
    <t>000430 KS EQUITY</t>
  </si>
  <si>
    <t>DaewonKangup</t>
  </si>
  <si>
    <t>6863</t>
  </si>
  <si>
    <t>KR7000480004</t>
  </si>
  <si>
    <t>000480 KS EQUITY</t>
  </si>
  <si>
    <t>ChosunRefrctr</t>
  </si>
  <si>
    <t>6864</t>
  </si>
  <si>
    <t>KR7000520007</t>
  </si>
  <si>
    <t>000520 KS EQUITY</t>
  </si>
  <si>
    <t>SamilPharm</t>
  </si>
  <si>
    <t>6865</t>
  </si>
  <si>
    <t>KR7000540005</t>
  </si>
  <si>
    <t>000540 KS EQUITY</t>
  </si>
  <si>
    <t>HungKukSYF&amp;MIns</t>
  </si>
  <si>
    <t>6866</t>
  </si>
  <si>
    <t>KR7000640003</t>
  </si>
  <si>
    <t>000640 KS EQUITY</t>
  </si>
  <si>
    <t>DongaPharm</t>
  </si>
  <si>
    <t>6867</t>
  </si>
  <si>
    <t>HYNIX SEMICONDUCTOR</t>
  </si>
  <si>
    <t>6868</t>
  </si>
  <si>
    <t>HynixSemi</t>
  </si>
  <si>
    <t>6869</t>
  </si>
  <si>
    <t>KR7000670000</t>
  </si>
  <si>
    <t>000670 KS EQUITY</t>
  </si>
  <si>
    <t>Youngpoong</t>
  </si>
  <si>
    <t>6870</t>
  </si>
  <si>
    <t>KR7000680009</t>
  </si>
  <si>
    <t>000680 KS EQUITY</t>
  </si>
  <si>
    <t>LSNetworks</t>
  </si>
  <si>
    <t>6871</t>
  </si>
  <si>
    <t>KR7000700005</t>
  </si>
  <si>
    <t>000700 KS EQUITY</t>
  </si>
  <si>
    <t>HanjinShippingHoldin</t>
  </si>
  <si>
    <t>6872</t>
  </si>
  <si>
    <t>HANJIN SHIPPING</t>
  </si>
  <si>
    <t>6873</t>
  </si>
  <si>
    <t>KR7000720003</t>
  </si>
  <si>
    <t>000720 KS EQUITY</t>
  </si>
  <si>
    <t>HYUNDAI ENGINEERING</t>
  </si>
  <si>
    <t>6874</t>
  </si>
  <si>
    <t>HyundaiEng&amp;Const</t>
  </si>
  <si>
    <t>6875</t>
  </si>
  <si>
    <t>KR7000810002</t>
  </si>
  <si>
    <t>000810 KS EQUITY</t>
  </si>
  <si>
    <t>SAMSUNG FIRE &amp; MARIN</t>
  </si>
  <si>
    <t>6876</t>
  </si>
  <si>
    <t>SamsungF&amp;MIns</t>
  </si>
  <si>
    <t>6877</t>
  </si>
  <si>
    <t>KR7000830000</t>
  </si>
  <si>
    <t>000830 KS EQUITY</t>
  </si>
  <si>
    <t>SAMSUNG CORPORATION</t>
  </si>
  <si>
    <t>6878</t>
  </si>
  <si>
    <t>SamsungC&amp;T</t>
  </si>
  <si>
    <t>6879</t>
  </si>
  <si>
    <t>KR7000850008</t>
  </si>
  <si>
    <t>000850 KS EQUITY</t>
  </si>
  <si>
    <t>HMT</t>
  </si>
  <si>
    <t>6880</t>
  </si>
  <si>
    <t>KR7000860007</t>
  </si>
  <si>
    <t>000860 KS EQUITY</t>
  </si>
  <si>
    <t>KunsulChem</t>
  </si>
  <si>
    <t>6881</t>
  </si>
  <si>
    <t>KR7000880005</t>
  </si>
  <si>
    <t>000880 KS EQUITY</t>
  </si>
  <si>
    <t>Hanwha</t>
  </si>
  <si>
    <t>6882</t>
  </si>
  <si>
    <t>HANWHA CORPORATION</t>
  </si>
  <si>
    <t>6883</t>
  </si>
  <si>
    <t>KR7000970004</t>
  </si>
  <si>
    <t>000970 KS EQUITY</t>
  </si>
  <si>
    <t>KorCastIronPipe</t>
  </si>
  <si>
    <t>6884</t>
  </si>
  <si>
    <t>KR7000990002</t>
  </si>
  <si>
    <t>000990 KS EQUITY</t>
  </si>
  <si>
    <t>Dongbu HiTek</t>
  </si>
  <si>
    <t>6885</t>
  </si>
  <si>
    <t>KR7001040005</t>
  </si>
  <si>
    <t>001040 KS EQUITY</t>
  </si>
  <si>
    <t>CJ(M&amp;A)</t>
  </si>
  <si>
    <t>6886</t>
  </si>
  <si>
    <t>KR7001060003</t>
  </si>
  <si>
    <t>001060 KS EQUITY</t>
  </si>
  <si>
    <t>ChoongwaePharm</t>
  </si>
  <si>
    <t>6887</t>
  </si>
  <si>
    <t>KR7001120005</t>
  </si>
  <si>
    <t>001120 KS EQUITY</t>
  </si>
  <si>
    <t>LGInt</t>
  </si>
  <si>
    <t>6888</t>
  </si>
  <si>
    <t>LG INTERNATIONAL COR</t>
  </si>
  <si>
    <t>6889</t>
  </si>
  <si>
    <t>KR7001130004</t>
  </si>
  <si>
    <t>001130 KS EQUITY</t>
  </si>
  <si>
    <t>DaehanFlrMill</t>
  </si>
  <si>
    <t>6890</t>
  </si>
  <si>
    <t>KR7001200005</t>
  </si>
  <si>
    <t>001200 KS EQUITY</t>
  </si>
  <si>
    <t>SeoulSecu</t>
  </si>
  <si>
    <t>6891</t>
  </si>
  <si>
    <t>KR7001210004</t>
  </si>
  <si>
    <t>001210 KS EQUITY</t>
  </si>
  <si>
    <t>KumhoElec</t>
  </si>
  <si>
    <t>6892</t>
  </si>
  <si>
    <t>KR7001230002</t>
  </si>
  <si>
    <t>001230 KS EQUITY</t>
  </si>
  <si>
    <t>DongkukStlMill</t>
  </si>
  <si>
    <t>6893</t>
  </si>
  <si>
    <t>DONGKUK STEEL MILL C</t>
  </si>
  <si>
    <t>6894</t>
  </si>
  <si>
    <t>KR7001250000</t>
  </si>
  <si>
    <t>001250 KS EQUITY</t>
  </si>
  <si>
    <t>GS Global</t>
  </si>
  <si>
    <t>6895</t>
  </si>
  <si>
    <t>KR7001270008</t>
  </si>
  <si>
    <t>001270 KS EQUITY</t>
  </si>
  <si>
    <t>BookookSecu</t>
  </si>
  <si>
    <t>6896</t>
  </si>
  <si>
    <t>KR7001300003</t>
  </si>
  <si>
    <t>001300 KS EQUITY</t>
  </si>
  <si>
    <t>CheilInd</t>
  </si>
  <si>
    <t>6897</t>
  </si>
  <si>
    <t>KR7001340009</t>
  </si>
  <si>
    <t>001340 KS EQUITY</t>
  </si>
  <si>
    <t>PaikkwangInd</t>
  </si>
  <si>
    <t>6898</t>
  </si>
  <si>
    <t>KR7001390004</t>
  </si>
  <si>
    <t>001390 KS EQUITY</t>
  </si>
  <si>
    <t>KGC</t>
  </si>
  <si>
    <t>6899</t>
  </si>
  <si>
    <t>KR7001430008</t>
  </si>
  <si>
    <t>001430 KS EQUITY</t>
  </si>
  <si>
    <t>SBC</t>
  </si>
  <si>
    <t>6900</t>
  </si>
  <si>
    <t>KR7001440007</t>
  </si>
  <si>
    <t>001440 KS EQUITY</t>
  </si>
  <si>
    <t>TaihanElecWire</t>
  </si>
  <si>
    <t>6901</t>
  </si>
  <si>
    <t>TAIHAN ELECTRIC WIRE</t>
  </si>
  <si>
    <t>6902</t>
  </si>
  <si>
    <t>KR7001450006</t>
  </si>
  <si>
    <t>001450 KS EQUITY</t>
  </si>
  <si>
    <t>Hyundai M&amp;F INS</t>
  </si>
  <si>
    <t>6903</t>
  </si>
  <si>
    <t>HYUNDAI MARINE &amp; FIR</t>
  </si>
  <si>
    <t>6904</t>
  </si>
  <si>
    <t>KR7001470004</t>
  </si>
  <si>
    <t>001470 KS EQUITY</t>
  </si>
  <si>
    <t>SambuConst</t>
  </si>
  <si>
    <t>6905</t>
  </si>
  <si>
    <t>KR7001500008</t>
  </si>
  <si>
    <t>001500 KS EQUITY</t>
  </si>
  <si>
    <t>ShinheungSecu</t>
  </si>
  <si>
    <t>6906</t>
  </si>
  <si>
    <t>KR7001510007</t>
  </si>
  <si>
    <t>001510 KS EQUITY</t>
  </si>
  <si>
    <t>SKSecu</t>
  </si>
  <si>
    <t>6907</t>
  </si>
  <si>
    <t>KR7001520006</t>
  </si>
  <si>
    <t>001520 KS EQUITY</t>
  </si>
  <si>
    <t>TYMajor</t>
  </si>
  <si>
    <t>6908</t>
  </si>
  <si>
    <t>KR7001530005</t>
  </si>
  <si>
    <t>001530 KS EQUITY</t>
  </si>
  <si>
    <t>Dongil</t>
  </si>
  <si>
    <t>6909</t>
  </si>
  <si>
    <t>KR7001630003</t>
  </si>
  <si>
    <t>001630 KS EQUITY</t>
  </si>
  <si>
    <t>CHongkundang</t>
  </si>
  <si>
    <t>6910</t>
  </si>
  <si>
    <t>KR7001680008</t>
  </si>
  <si>
    <t>001680 KS EQUITY</t>
  </si>
  <si>
    <t>Daesang</t>
  </si>
  <si>
    <t>6911</t>
  </si>
  <si>
    <t>KR7001720002</t>
  </si>
  <si>
    <t>001720 KS EQUITY</t>
  </si>
  <si>
    <t>ShinyoungSecu</t>
  </si>
  <si>
    <t>6912</t>
  </si>
  <si>
    <t>KR7001740000</t>
  </si>
  <si>
    <t>001740 KS EQUITY</t>
  </si>
  <si>
    <t>SKNetworks</t>
  </si>
  <si>
    <t>6913</t>
  </si>
  <si>
    <t>SK NETWORKS CO LTD</t>
  </si>
  <si>
    <t>6914</t>
  </si>
  <si>
    <t>KR7001750009</t>
  </si>
  <si>
    <t>001750 KS EQUITY</t>
  </si>
  <si>
    <t>HanyangSecu</t>
  </si>
  <si>
    <t>6915</t>
  </si>
  <si>
    <t>KR7001780006</t>
  </si>
  <si>
    <t>001780 KS EQUITY</t>
  </si>
  <si>
    <t>DONGYANG GC</t>
  </si>
  <si>
    <t>6916</t>
  </si>
  <si>
    <t>KR7001790005</t>
  </si>
  <si>
    <t>001790 KS EQUITY</t>
  </si>
  <si>
    <t>TS</t>
  </si>
  <si>
    <t>6917</t>
  </si>
  <si>
    <t>KR7001800002</t>
  </si>
  <si>
    <t>001800 KS EQUITY</t>
  </si>
  <si>
    <t>ORION</t>
  </si>
  <si>
    <t>6918</t>
  </si>
  <si>
    <t>KR7001940006</t>
  </si>
  <si>
    <t>001940 KS EQUITY</t>
  </si>
  <si>
    <t>KISCO Holdings</t>
  </si>
  <si>
    <t>6919</t>
  </si>
  <si>
    <t>KR7002000008</t>
  </si>
  <si>
    <t>002000 KS EQUITY</t>
  </si>
  <si>
    <t>HankukGlas</t>
  </si>
  <si>
    <t>6920</t>
  </si>
  <si>
    <t>KR7002020006</t>
  </si>
  <si>
    <t>002020 KS EQUITY</t>
  </si>
  <si>
    <t>KolonInd(M&amp;A)</t>
  </si>
  <si>
    <t>6921</t>
  </si>
  <si>
    <t>KR7002030005</t>
  </si>
  <si>
    <t>002030 KS EQUITY</t>
  </si>
  <si>
    <t>Asia Cement</t>
  </si>
  <si>
    <t>6922</t>
  </si>
  <si>
    <t>KR7002240000</t>
  </si>
  <si>
    <t>002240 KS EQUITY</t>
  </si>
  <si>
    <t>KISWire</t>
  </si>
  <si>
    <t>6923</t>
  </si>
  <si>
    <t>KR7002270007</t>
  </si>
  <si>
    <t>002270 KS EQUITY</t>
  </si>
  <si>
    <t>LotteSamkang</t>
  </si>
  <si>
    <t>6924</t>
  </si>
  <si>
    <t>KR7002300002</t>
  </si>
  <si>
    <t>002300 KS EQUITY</t>
  </si>
  <si>
    <t>HankukPaprMfg</t>
  </si>
  <si>
    <t>6925</t>
  </si>
  <si>
    <t>KR7002320000</t>
  </si>
  <si>
    <t>002320 KS EQUITY</t>
  </si>
  <si>
    <t>HanjinTrnspt</t>
  </si>
  <si>
    <t>6926</t>
  </si>
  <si>
    <t>KR7002350007</t>
  </si>
  <si>
    <t>002350 KS EQUITY</t>
  </si>
  <si>
    <t>NEXENTIRE</t>
  </si>
  <si>
    <t>6927</t>
  </si>
  <si>
    <t>KR7002380004</t>
  </si>
  <si>
    <t>002380 KS EQUITY</t>
  </si>
  <si>
    <t>KCC</t>
  </si>
  <si>
    <t>6928</t>
  </si>
  <si>
    <t>KCC CORP</t>
  </si>
  <si>
    <t>6929</t>
  </si>
  <si>
    <t>KR7002390003</t>
  </si>
  <si>
    <t>002390 KS EQUITY</t>
  </si>
  <si>
    <t>HandokPharm</t>
  </si>
  <si>
    <t>6930</t>
  </si>
  <si>
    <t>KR7002550002</t>
  </si>
  <si>
    <t>002550 KS EQUITY</t>
  </si>
  <si>
    <t>LIG Insurance</t>
  </si>
  <si>
    <t>6931</t>
  </si>
  <si>
    <t>KR7002630002</t>
  </si>
  <si>
    <t>002630 KS EQUITY</t>
  </si>
  <si>
    <t>오리엔트유상주</t>
  </si>
  <si>
    <t>6932</t>
  </si>
  <si>
    <t>KR7002790004</t>
  </si>
  <si>
    <t>002790 KS EQUITY</t>
  </si>
  <si>
    <t>PACIFIC</t>
  </si>
  <si>
    <t>6933</t>
  </si>
  <si>
    <t>PACIFIC CORP</t>
  </si>
  <si>
    <t>6934</t>
  </si>
  <si>
    <t>KR7002960003</t>
  </si>
  <si>
    <t>002960 KS EQUITY</t>
  </si>
  <si>
    <t>HankookShellOil</t>
  </si>
  <si>
    <t>6935</t>
  </si>
  <si>
    <t>KR7002990000</t>
  </si>
  <si>
    <t>002990 KS EQUITY</t>
  </si>
  <si>
    <t>KumhoIndustrial(Capi</t>
  </si>
  <si>
    <t>6936</t>
  </si>
  <si>
    <t>KUMHO INDUSTRIAL CO</t>
  </si>
  <si>
    <t>6937</t>
  </si>
  <si>
    <t>KR7003000007</t>
  </si>
  <si>
    <t>003000 KS EQUITY</t>
  </si>
  <si>
    <t>BukwangPharm</t>
  </si>
  <si>
    <t>6938</t>
  </si>
  <si>
    <t>KR7003030004</t>
  </si>
  <si>
    <t>003030 KS EQUITY</t>
  </si>
  <si>
    <t>SeAhStl</t>
  </si>
  <si>
    <t>6939</t>
  </si>
  <si>
    <t>KR7003070000</t>
  </si>
  <si>
    <t>003070 KS EQUITY</t>
  </si>
  <si>
    <t>KolonEng&amp;Const</t>
  </si>
  <si>
    <t>6940</t>
  </si>
  <si>
    <t>KR7003090008</t>
  </si>
  <si>
    <t>003090 KS EQUITY</t>
  </si>
  <si>
    <t>Daewoong</t>
  </si>
  <si>
    <t>6941</t>
  </si>
  <si>
    <t>KR7003120003</t>
  </si>
  <si>
    <t>003120 KS EQUITY</t>
  </si>
  <si>
    <t>IlsungPharm</t>
  </si>
  <si>
    <t>6942</t>
  </si>
  <si>
    <t>KR7003190006</t>
  </si>
  <si>
    <t>003190 KS EQUITY</t>
  </si>
  <si>
    <t>RNL BIO</t>
  </si>
  <si>
    <t>6943</t>
  </si>
  <si>
    <t>KR7003200003</t>
  </si>
  <si>
    <t>003200 KS EQUITY</t>
  </si>
  <si>
    <t>IlshinSpng</t>
  </si>
  <si>
    <t>6944</t>
  </si>
  <si>
    <t>KR7003240009</t>
  </si>
  <si>
    <t>003240 KS EQUITY</t>
  </si>
  <si>
    <t>TaekwangInd</t>
  </si>
  <si>
    <t>6945</t>
  </si>
  <si>
    <t>KR7003300001</t>
  </si>
  <si>
    <t>003300 KS EQUITY</t>
  </si>
  <si>
    <t>HanilCement</t>
  </si>
  <si>
    <t>6946</t>
  </si>
  <si>
    <t>KR7003410008</t>
  </si>
  <si>
    <t>003410 KS EQUITY</t>
  </si>
  <si>
    <t>SsangyongCement</t>
  </si>
  <si>
    <t>6947</t>
  </si>
  <si>
    <t>KR7003450004</t>
  </si>
  <si>
    <t>003450 KS EQUITY</t>
  </si>
  <si>
    <t>HyundaiSecu</t>
  </si>
  <si>
    <t>6948</t>
  </si>
  <si>
    <t>HYUNDAI SECURITIES C</t>
  </si>
  <si>
    <t>6949</t>
  </si>
  <si>
    <t>KR7003470002</t>
  </si>
  <si>
    <t>003470 KS EQUITY</t>
  </si>
  <si>
    <t>TongYangI.B</t>
  </si>
  <si>
    <t>6950</t>
  </si>
  <si>
    <t>TONG YANG INVESTMENT</t>
  </si>
  <si>
    <t>6951</t>
  </si>
  <si>
    <t>KR7003480001</t>
  </si>
  <si>
    <t>003480 KS EQUITY</t>
  </si>
  <si>
    <t>HHICHoldings</t>
  </si>
  <si>
    <t>6952</t>
  </si>
  <si>
    <t>KR7003490000</t>
  </si>
  <si>
    <t>003490 KS EQUITY</t>
  </si>
  <si>
    <t>KOREAN AIR LINES CO</t>
  </si>
  <si>
    <t>6953</t>
  </si>
  <si>
    <t>KAL</t>
  </si>
  <si>
    <t>6954</t>
  </si>
  <si>
    <t>KR7003530003</t>
  </si>
  <si>
    <t>003530 KS EQUITY</t>
  </si>
  <si>
    <t>HanwhaSecu</t>
  </si>
  <si>
    <t>6955</t>
  </si>
  <si>
    <t>KR7003540002</t>
  </si>
  <si>
    <t>003540 KS EQUITY</t>
  </si>
  <si>
    <t>DaishinSecu</t>
  </si>
  <si>
    <t>6956</t>
  </si>
  <si>
    <t>DAISHIN SECURITIES C</t>
  </si>
  <si>
    <t>6957</t>
  </si>
  <si>
    <t>KR7003550001</t>
  </si>
  <si>
    <t>003550 KS EQUITY</t>
  </si>
  <si>
    <t>LG Corp.</t>
  </si>
  <si>
    <t>6958</t>
  </si>
  <si>
    <t>LG CORP</t>
  </si>
  <si>
    <t>6959</t>
  </si>
  <si>
    <t>KR7003570009</t>
  </si>
  <si>
    <t>003570 KS EQUITY</t>
  </si>
  <si>
    <t>S&amp;TDynamics</t>
  </si>
  <si>
    <t>6960</t>
  </si>
  <si>
    <t>KR7003600004</t>
  </si>
  <si>
    <t>003600 KS EQUITY</t>
  </si>
  <si>
    <t>6961</t>
  </si>
  <si>
    <t>SK HOLDINGS CO LTD</t>
  </si>
  <si>
    <t>6962</t>
  </si>
  <si>
    <t>KR7003620002</t>
  </si>
  <si>
    <t>003620 KS EQUITY</t>
  </si>
  <si>
    <t>SsangyongMtr</t>
  </si>
  <si>
    <t>6963</t>
  </si>
  <si>
    <t>KR7003640000</t>
  </si>
  <si>
    <t>003640 KS EQUITY</t>
  </si>
  <si>
    <t>UNIONSTEEL</t>
  </si>
  <si>
    <t>6964</t>
  </si>
  <si>
    <t>KR7003670007</t>
  </si>
  <si>
    <t>003670 KS EQUITY</t>
  </si>
  <si>
    <t>POSCO CHEMTECH</t>
  </si>
  <si>
    <t>6965</t>
  </si>
  <si>
    <t>KR7003690005</t>
  </si>
  <si>
    <t>003690 KS EQUITY</t>
  </si>
  <si>
    <t>KOREAN REINSURANCE C</t>
  </si>
  <si>
    <t>6966</t>
  </si>
  <si>
    <t>Korean Re</t>
  </si>
  <si>
    <t>6967</t>
  </si>
  <si>
    <t>KR7003720000</t>
  </si>
  <si>
    <t>003720 KS EQUITY</t>
  </si>
  <si>
    <t>SamyoungChem</t>
  </si>
  <si>
    <t>6968</t>
  </si>
  <si>
    <t>KR7003850005</t>
  </si>
  <si>
    <t>003850 KS EQUITY</t>
  </si>
  <si>
    <t>BoryungPharm</t>
  </si>
  <si>
    <t>6969</t>
  </si>
  <si>
    <t>KR7003920006</t>
  </si>
  <si>
    <t>003920 KS EQUITY</t>
  </si>
  <si>
    <t>NamyangDairy</t>
  </si>
  <si>
    <t>6970</t>
  </si>
  <si>
    <t>KR7003940004</t>
  </si>
  <si>
    <t>003940 KS EQUITY</t>
  </si>
  <si>
    <t>SamyangGenex</t>
  </si>
  <si>
    <t>6971</t>
  </si>
  <si>
    <t>KR7004000006</t>
  </si>
  <si>
    <t>004000 KS EQUITY</t>
  </si>
  <si>
    <t>SAMSUNG FINE CHEMICA</t>
  </si>
  <si>
    <t>6972</t>
  </si>
  <si>
    <t>SamsungFineChem</t>
  </si>
  <si>
    <t>6973</t>
  </si>
  <si>
    <t>KR7004010005</t>
  </si>
  <si>
    <t>004010 KS EQUITY</t>
  </si>
  <si>
    <t>LOTTEMIDOPA</t>
  </si>
  <si>
    <t>6974</t>
  </si>
  <si>
    <t>KR7004020004</t>
  </si>
  <si>
    <t>004020 KS EQUITY</t>
  </si>
  <si>
    <t>HYUNDAI STEEL CO</t>
  </si>
  <si>
    <t>6975</t>
  </si>
  <si>
    <t>HYUNDAI STEEL</t>
  </si>
  <si>
    <t>6976</t>
  </si>
  <si>
    <t>KR7004130001</t>
  </si>
  <si>
    <t>004130 KS EQUITY</t>
  </si>
  <si>
    <t>DAEDUCKGDS</t>
  </si>
  <si>
    <t>6977</t>
  </si>
  <si>
    <t>KR7004150009</t>
  </si>
  <si>
    <t>004150 KS EQUITY</t>
  </si>
  <si>
    <t>HansolPapr</t>
  </si>
  <si>
    <t>6978</t>
  </si>
  <si>
    <t>KR7004170007</t>
  </si>
  <si>
    <t>004170 KS EQUITY</t>
  </si>
  <si>
    <t>Shinsegae</t>
  </si>
  <si>
    <t>6979</t>
  </si>
  <si>
    <t>KR7004200002</t>
  </si>
  <si>
    <t>004200 KS EQUITY</t>
  </si>
  <si>
    <t>KorDev</t>
  </si>
  <si>
    <t>6980</t>
  </si>
  <si>
    <t>KR7004360004</t>
  </si>
  <si>
    <t>004360 KS EQUITY</t>
  </si>
  <si>
    <t>SEBANG</t>
  </si>
  <si>
    <t>6981</t>
  </si>
  <si>
    <t>KR7004370003</t>
  </si>
  <si>
    <t>004370 KS EQUITY</t>
  </si>
  <si>
    <t>NONG SHIM CO LTD</t>
  </si>
  <si>
    <t>6982</t>
  </si>
  <si>
    <t>Nongshim</t>
  </si>
  <si>
    <t>6983</t>
  </si>
  <si>
    <t>KR7004430005</t>
  </si>
  <si>
    <t>004430 KS EQUITY</t>
  </si>
  <si>
    <t>SongwonInd</t>
  </si>
  <si>
    <t>6984</t>
  </si>
  <si>
    <t>KR7004490009</t>
  </si>
  <si>
    <t>004490 KS EQUITY</t>
  </si>
  <si>
    <t>Global&amp;YuasaBtry</t>
  </si>
  <si>
    <t>6985</t>
  </si>
  <si>
    <t>KR7004560009</t>
  </si>
  <si>
    <t>004560 KS EQUITY</t>
  </si>
  <si>
    <t>BNGSTEEL</t>
  </si>
  <si>
    <t>6986</t>
  </si>
  <si>
    <t>KR7004690004</t>
  </si>
  <si>
    <t>004690 KS EQUITY</t>
  </si>
  <si>
    <t>Samchully</t>
  </si>
  <si>
    <t>6987</t>
  </si>
  <si>
    <t>KR7004710000</t>
  </si>
  <si>
    <t>004710 KS EQUITY</t>
  </si>
  <si>
    <t>HansolLCD</t>
  </si>
  <si>
    <t>6988</t>
  </si>
  <si>
    <t>KR7004800009</t>
  </si>
  <si>
    <t>004800 KS EQUITY</t>
  </si>
  <si>
    <t>HYOSUNG CORPORATION</t>
  </si>
  <si>
    <t>6989</t>
  </si>
  <si>
    <t>Hyosung</t>
  </si>
  <si>
    <t>6990</t>
  </si>
  <si>
    <t>KR7004890000</t>
  </si>
  <si>
    <t>004890 KS EQUITY</t>
  </si>
  <si>
    <t>DIC</t>
  </si>
  <si>
    <t>6991</t>
  </si>
  <si>
    <t>KR7004940003</t>
  </si>
  <si>
    <t>004940 KS EQUITY</t>
  </si>
  <si>
    <t>KOREA EXCHANGE BANK</t>
  </si>
  <si>
    <t>6992</t>
  </si>
  <si>
    <t>KorExBk</t>
  </si>
  <si>
    <t>6993</t>
  </si>
  <si>
    <t>KR7004960001</t>
  </si>
  <si>
    <t>004960 KS EQUITY</t>
  </si>
  <si>
    <t>HanshinConst</t>
  </si>
  <si>
    <t>6994</t>
  </si>
  <si>
    <t>KR7004970000</t>
  </si>
  <si>
    <t>004970 KS EQUITY</t>
  </si>
  <si>
    <t>Silla</t>
  </si>
  <si>
    <t>6995</t>
  </si>
  <si>
    <t>KR7004980009</t>
  </si>
  <si>
    <t>004980 KS EQUITY</t>
  </si>
  <si>
    <t>SungshinCement</t>
  </si>
  <si>
    <t>6996</t>
  </si>
  <si>
    <t>KR7004990008</t>
  </si>
  <si>
    <t>004990 KS EQUITY</t>
  </si>
  <si>
    <t>LOTTE CONFECTIONERY</t>
  </si>
  <si>
    <t>6997</t>
  </si>
  <si>
    <t>LotteConf</t>
  </si>
  <si>
    <t>6998</t>
  </si>
  <si>
    <t>KR7005010004</t>
  </si>
  <si>
    <t>005010 KS EQUITY</t>
  </si>
  <si>
    <t>HUSTEEL</t>
  </si>
  <si>
    <t>6999</t>
  </si>
  <si>
    <t>KR7005070008</t>
  </si>
  <si>
    <t>005070 KS EQUITY</t>
  </si>
  <si>
    <t>SaehanMedia</t>
  </si>
  <si>
    <t>7000</t>
  </si>
  <si>
    <t>KR7005090006</t>
  </si>
  <si>
    <t>005090 KS EQUITY</t>
  </si>
  <si>
    <t>SamkwangGlass</t>
  </si>
  <si>
    <t>7001</t>
  </si>
  <si>
    <t>KR7005180005</t>
  </si>
  <si>
    <t>005180 KS EQUITY</t>
  </si>
  <si>
    <t>Binggrae</t>
  </si>
  <si>
    <t>7002</t>
  </si>
  <si>
    <t>KR7005250006</t>
  </si>
  <si>
    <t>005250 KS EQUITY</t>
  </si>
  <si>
    <t>GCH Corp</t>
  </si>
  <si>
    <t>7003</t>
  </si>
  <si>
    <t>KR7005270004</t>
  </si>
  <si>
    <t>005270 KS EQUITY</t>
  </si>
  <si>
    <t>DAEGU BANK</t>
  </si>
  <si>
    <t>7004</t>
  </si>
  <si>
    <t>DaeguBk</t>
  </si>
  <si>
    <t>7005</t>
  </si>
  <si>
    <t>KR7005280003</t>
  </si>
  <si>
    <t>005280 KS EQUITY</t>
  </si>
  <si>
    <t>PUSAN BANK</t>
  </si>
  <si>
    <t>7006</t>
  </si>
  <si>
    <t>BUSANBANK</t>
  </si>
  <si>
    <t>7007</t>
  </si>
  <si>
    <t>KR7005290002</t>
  </si>
  <si>
    <t>005290 KS EQUITY</t>
  </si>
  <si>
    <t>DONGJIN</t>
  </si>
  <si>
    <t>7008</t>
  </si>
  <si>
    <t>KR7005300009</t>
  </si>
  <si>
    <t>005300 KS EQUITY</t>
  </si>
  <si>
    <t>LOTTE CHILSUNG BEVER</t>
  </si>
  <si>
    <t>7009</t>
  </si>
  <si>
    <t>LotteChilsung</t>
  </si>
  <si>
    <t>7010</t>
  </si>
  <si>
    <t>KR7005380001</t>
  </si>
  <si>
    <t>005380 KS EQUITY</t>
  </si>
  <si>
    <t>HyundaiMtr</t>
  </si>
  <si>
    <t>7011</t>
  </si>
  <si>
    <t>KR7005381009</t>
  </si>
  <si>
    <t>005385 KS EQUITY</t>
  </si>
  <si>
    <t>HYUNDAI MORTOR CO LT</t>
  </si>
  <si>
    <t>7012</t>
  </si>
  <si>
    <t>KR7005382007</t>
  </si>
  <si>
    <t>005387 KS EQUITY</t>
  </si>
  <si>
    <t>HYUNDAI MOTOR CO LTD</t>
  </si>
  <si>
    <t>7013</t>
  </si>
  <si>
    <t>KR7005430004</t>
  </si>
  <si>
    <t>005430 KS EQUITY</t>
  </si>
  <si>
    <t>KorApoSvc</t>
  </si>
  <si>
    <t>7014</t>
  </si>
  <si>
    <t>KR7005440003</t>
  </si>
  <si>
    <t>005440 KS EQUITY</t>
  </si>
  <si>
    <t>HYUNDAIGREENFOOD</t>
  </si>
  <si>
    <t>7015</t>
  </si>
  <si>
    <t>KR7005490008</t>
  </si>
  <si>
    <t>005490 KS EQUITY</t>
  </si>
  <si>
    <t>POSCO</t>
  </si>
  <si>
    <t>7016</t>
  </si>
  <si>
    <t>KR7005500004</t>
  </si>
  <si>
    <t>005500 KS EQUITY</t>
  </si>
  <si>
    <t>SamjinPharm(Right Is</t>
  </si>
  <si>
    <t>7017</t>
  </si>
  <si>
    <t>KR7005560008</t>
  </si>
  <si>
    <t>005560 KS EQUITY</t>
  </si>
  <si>
    <t>JS Cable</t>
  </si>
  <si>
    <t>7018</t>
  </si>
  <si>
    <t>KR7005620000</t>
  </si>
  <si>
    <t>005620 KS EQUITY</t>
  </si>
  <si>
    <t>DAESUNGGROUP</t>
  </si>
  <si>
    <t>7019</t>
  </si>
  <si>
    <t>KR7005680004</t>
  </si>
  <si>
    <t>005680 KS EQUITY</t>
  </si>
  <si>
    <t>SamyoungElec</t>
  </si>
  <si>
    <t>7020</t>
  </si>
  <si>
    <t>KR7005690003</t>
  </si>
  <si>
    <t>005690 KS EQUITY</t>
  </si>
  <si>
    <t>PHARMICELL CO LTD</t>
  </si>
  <si>
    <t>7021</t>
  </si>
  <si>
    <t>KR7005810007</t>
  </si>
  <si>
    <t>005810 KS EQUITY</t>
  </si>
  <si>
    <t>POONGSAN CORPORATION</t>
  </si>
  <si>
    <t>7022</t>
  </si>
  <si>
    <t>POONGSAN HOLDINGS</t>
  </si>
  <si>
    <t>7023</t>
  </si>
  <si>
    <t>KR7005830005</t>
  </si>
  <si>
    <t>005830 KS EQUITY</t>
  </si>
  <si>
    <t>DONGBU INSURANCE CO</t>
  </si>
  <si>
    <t>7024</t>
  </si>
  <si>
    <t>DongbuIns</t>
  </si>
  <si>
    <t>7025</t>
  </si>
  <si>
    <t>KR7005850003</t>
  </si>
  <si>
    <t>005850 KS EQUITY</t>
  </si>
  <si>
    <t>SLCORP</t>
  </si>
  <si>
    <t>7026</t>
  </si>
  <si>
    <t>KR7005880000</t>
  </si>
  <si>
    <t>005880 KS EQUITY</t>
  </si>
  <si>
    <t>KOREA LINE CORP</t>
  </si>
  <si>
    <t>7027</t>
  </si>
  <si>
    <t>KorLine</t>
  </si>
  <si>
    <t>7028</t>
  </si>
  <si>
    <t>SamsungElec</t>
  </si>
  <si>
    <t>7029</t>
  </si>
  <si>
    <t>SAMSUNG ELECTRONICS-</t>
  </si>
  <si>
    <t>7030</t>
  </si>
  <si>
    <t>7031</t>
  </si>
  <si>
    <t>KR7005940002</t>
  </si>
  <si>
    <t>005940 KS EQUITY</t>
  </si>
  <si>
    <t>WOORI INVESTMENT &amp; S</t>
  </si>
  <si>
    <t>7032</t>
  </si>
  <si>
    <t>WIS</t>
  </si>
  <si>
    <t>7033</t>
  </si>
  <si>
    <t>KR7005950001</t>
  </si>
  <si>
    <t>005950 KS EQUITY</t>
  </si>
  <si>
    <t>IsuChem</t>
  </si>
  <si>
    <t>7034</t>
  </si>
  <si>
    <t>KR7005960000</t>
  </si>
  <si>
    <t>005960 KS EQUITY</t>
  </si>
  <si>
    <t>Dongbu Corporation</t>
  </si>
  <si>
    <t>7035</t>
  </si>
  <si>
    <t>KR7005990007</t>
  </si>
  <si>
    <t>005990 KS EQUITY</t>
  </si>
  <si>
    <t>MAEIL</t>
  </si>
  <si>
    <t>7036</t>
  </si>
  <si>
    <t>KR7006040000</t>
  </si>
  <si>
    <t>006040 KS EQUITY</t>
  </si>
  <si>
    <t>DongwonInd</t>
  </si>
  <si>
    <t>7037</t>
  </si>
  <si>
    <t>KR7006120000</t>
  </si>
  <si>
    <t>006120 KS EQUITY</t>
  </si>
  <si>
    <t>SKChem</t>
  </si>
  <si>
    <t>7038</t>
  </si>
  <si>
    <t>KR7006220008</t>
  </si>
  <si>
    <t>006220 KS EQUITY</t>
  </si>
  <si>
    <t>BkCheju</t>
  </si>
  <si>
    <t>7039</t>
  </si>
  <si>
    <t>KR7006260004</t>
  </si>
  <si>
    <t>006260 KS EQUITY</t>
  </si>
  <si>
    <t>LS CABLE LTD</t>
  </si>
  <si>
    <t>7040</t>
  </si>
  <si>
    <t>LS</t>
  </si>
  <si>
    <t>7041</t>
  </si>
  <si>
    <t>KR7006280002</t>
  </si>
  <si>
    <t>006280 KS EQUITY</t>
  </si>
  <si>
    <t>GC Corp</t>
  </si>
  <si>
    <t>7042</t>
  </si>
  <si>
    <t>KR7006350003</t>
  </si>
  <si>
    <t>006350 KS EQUITY</t>
  </si>
  <si>
    <t>JeonbukBk</t>
  </si>
  <si>
    <t>7043</t>
  </si>
  <si>
    <t>KR7006360002</t>
  </si>
  <si>
    <t>006360 KS EQUITY</t>
  </si>
  <si>
    <t>GS ENGINEERING &amp; CON</t>
  </si>
  <si>
    <t>7044</t>
  </si>
  <si>
    <t>GS E&amp;C</t>
  </si>
  <si>
    <t>7045</t>
  </si>
  <si>
    <t>KR7006370001</t>
  </si>
  <si>
    <t>006370 KS EQUITY</t>
  </si>
  <si>
    <t>DaeguDptStr</t>
  </si>
  <si>
    <t>7046</t>
  </si>
  <si>
    <t>KR7006380000</t>
  </si>
  <si>
    <t>006380 KS EQUITY</t>
  </si>
  <si>
    <t>CAPRO</t>
  </si>
  <si>
    <t>7047</t>
  </si>
  <si>
    <t>KR7006400006</t>
  </si>
  <si>
    <t>006400 KS EQUITY</t>
  </si>
  <si>
    <t>SAMSUNG SDI CO LTD</t>
  </si>
  <si>
    <t>7048</t>
  </si>
  <si>
    <t>SAMSUNG SDI CO.,LTD.</t>
  </si>
  <si>
    <t>7049</t>
  </si>
  <si>
    <t>KR7006650006</t>
  </si>
  <si>
    <t>006650 KS EQUITY</t>
  </si>
  <si>
    <t>KPIC</t>
  </si>
  <si>
    <t>7050</t>
  </si>
  <si>
    <t>KR7006730006</t>
  </si>
  <si>
    <t>006730 KS EQUITY</t>
  </si>
  <si>
    <t>Seobu T&amp;D</t>
  </si>
  <si>
    <t>7051</t>
  </si>
  <si>
    <t>KR7006800007</t>
  </si>
  <si>
    <t>006800 KS EQUITY</t>
  </si>
  <si>
    <t>DAEWOO SECURITIES CO</t>
  </si>
  <si>
    <t>7052</t>
  </si>
  <si>
    <t>DaewooSecu</t>
  </si>
  <si>
    <t>7053</t>
  </si>
  <si>
    <t>KR7006840003</t>
  </si>
  <si>
    <t>006840 KS EQUITY</t>
  </si>
  <si>
    <t>AKPetrochem</t>
  </si>
  <si>
    <t>7054</t>
  </si>
  <si>
    <t>KR7007070006</t>
  </si>
  <si>
    <t>007070 KS EQUITY</t>
  </si>
  <si>
    <t>GS RETAIL CO LTD</t>
  </si>
  <si>
    <t>7055</t>
  </si>
  <si>
    <t>KR7007200009</t>
  </si>
  <si>
    <t>007200 KS EQUITY</t>
  </si>
  <si>
    <t>JINHEUNGMSB</t>
  </si>
  <si>
    <t>7056</t>
  </si>
  <si>
    <t>KR7007310006</t>
  </si>
  <si>
    <t>007310 KS EQUITY</t>
  </si>
  <si>
    <t>Ottogi</t>
  </si>
  <si>
    <t>7057</t>
  </si>
  <si>
    <t>KR7007340003</t>
  </si>
  <si>
    <t>007340 KS EQUITY</t>
  </si>
  <si>
    <t>DongahTire</t>
  </si>
  <si>
    <t>7058</t>
  </si>
  <si>
    <t>KR7007570005</t>
  </si>
  <si>
    <t>007570 KS EQUITY</t>
  </si>
  <si>
    <t>IlyangPharm</t>
  </si>
  <si>
    <t>7059</t>
  </si>
  <si>
    <t>KR7007660004</t>
  </si>
  <si>
    <t>007660 KS EQUITY</t>
  </si>
  <si>
    <t>ISUPETASYS</t>
  </si>
  <si>
    <t>7060</t>
  </si>
  <si>
    <t>KR7007690001</t>
  </si>
  <si>
    <t>007690 KS EQUITY</t>
  </si>
  <si>
    <t>KukdoChem</t>
  </si>
  <si>
    <t>7061</t>
  </si>
  <si>
    <t>KR7007810005</t>
  </si>
  <si>
    <t>007810 KS EQUITY</t>
  </si>
  <si>
    <t>KOREA CIRCUIT CO LTD</t>
  </si>
  <si>
    <t>7062</t>
  </si>
  <si>
    <t>KR7007860000</t>
  </si>
  <si>
    <t>007860 KS EQUITY</t>
  </si>
  <si>
    <t>Hanilewha</t>
  </si>
  <si>
    <t>7063</t>
  </si>
  <si>
    <t>KR7008000002</t>
  </si>
  <si>
    <t>008000 KS EQUITY</t>
  </si>
  <si>
    <t>WOONGJINCHEMICAL</t>
  </si>
  <si>
    <t>7064</t>
  </si>
  <si>
    <t>KR7008060006</t>
  </si>
  <si>
    <t>008060 KS EQUITY</t>
  </si>
  <si>
    <t>DaeduckElec</t>
  </si>
  <si>
    <t>7065</t>
  </si>
  <si>
    <t>KR7008490005</t>
  </si>
  <si>
    <t>008490 KS EQUITY</t>
  </si>
  <si>
    <t>SUHEUNG CAPSULE CO L</t>
  </si>
  <si>
    <t>7066</t>
  </si>
  <si>
    <t>KR7008560005</t>
  </si>
  <si>
    <t>008560 KS EQUITY</t>
  </si>
  <si>
    <t>MERITZ SECU</t>
  </si>
  <si>
    <t>7067</t>
  </si>
  <si>
    <t>KR7008730004</t>
  </si>
  <si>
    <t>008730 KS EQUITY</t>
  </si>
  <si>
    <t>YoulchonChem</t>
  </si>
  <si>
    <t>7068</t>
  </si>
  <si>
    <t>KR7008770000</t>
  </si>
  <si>
    <t>008770 KS EQUITY</t>
  </si>
  <si>
    <t>HtlShilla</t>
  </si>
  <si>
    <t>7069</t>
  </si>
  <si>
    <t>KR7008930000</t>
  </si>
  <si>
    <t>008930 KS EQUITY</t>
  </si>
  <si>
    <t>HANMI PHARM CO LTD</t>
  </si>
  <si>
    <t>7070</t>
  </si>
  <si>
    <t>Hanmi Holdings</t>
  </si>
  <si>
    <t>7071</t>
  </si>
  <si>
    <t>KR7009150004</t>
  </si>
  <si>
    <t>009150 KS EQUITY</t>
  </si>
  <si>
    <t>SAMSUNG ELECTRO-MECH</t>
  </si>
  <si>
    <t>7072</t>
  </si>
  <si>
    <t>SamsungElecMech</t>
  </si>
  <si>
    <t>7073</t>
  </si>
  <si>
    <t>KR7009160003</t>
  </si>
  <si>
    <t>009160 KS EQUITY</t>
  </si>
  <si>
    <t>SIMPAC</t>
  </si>
  <si>
    <t>7074</t>
  </si>
  <si>
    <t>KR7009200007</t>
  </si>
  <si>
    <t>009200 KS EQUITY</t>
  </si>
  <si>
    <t>MOORIM PAPER</t>
  </si>
  <si>
    <t>7075</t>
  </si>
  <si>
    <t>KR7009240003</t>
  </si>
  <si>
    <t>009240 KS EQUITY</t>
  </si>
  <si>
    <t>Hanssem</t>
  </si>
  <si>
    <t>7076</t>
  </si>
  <si>
    <t>KR7009270000</t>
  </si>
  <si>
    <t>009270 KS EQUITY</t>
  </si>
  <si>
    <t>Shinwon</t>
  </si>
  <si>
    <t>7077</t>
  </si>
  <si>
    <t>KR7009290008</t>
  </si>
  <si>
    <t>009290 KS EQUITY</t>
  </si>
  <si>
    <t>KwangdongPharm</t>
  </si>
  <si>
    <t>7078</t>
  </si>
  <si>
    <t>KR7009410002</t>
  </si>
  <si>
    <t>009410 KS EQUITY</t>
  </si>
  <si>
    <t>TAEYOUNG E&amp;C</t>
  </si>
  <si>
    <t>7079</t>
  </si>
  <si>
    <t>KR7009420001</t>
  </si>
  <si>
    <t>009420 KS EQUITY</t>
  </si>
  <si>
    <t>HANALL BIOPHARMA CO</t>
  </si>
  <si>
    <t>7080</t>
  </si>
  <si>
    <t>KR7009440009</t>
  </si>
  <si>
    <t>009440 KS EQUITY</t>
  </si>
  <si>
    <t>KorCottrell</t>
  </si>
  <si>
    <t>7081</t>
  </si>
  <si>
    <t>KR7009520008</t>
  </si>
  <si>
    <t>009520 KS EQUITY</t>
  </si>
  <si>
    <t>SAMJUNGP&amp;A</t>
  </si>
  <si>
    <t>7082</t>
  </si>
  <si>
    <t>KR7009540006</t>
  </si>
  <si>
    <t>009540 KS EQUITY</t>
  </si>
  <si>
    <t>HHI</t>
  </si>
  <si>
    <t>7083</t>
  </si>
  <si>
    <t>KR7009580002</t>
  </si>
  <si>
    <t>009580 KS EQUITY</t>
  </si>
  <si>
    <t>Moorim P&amp;P</t>
  </si>
  <si>
    <t>7084</t>
  </si>
  <si>
    <t>KR7009680000</t>
  </si>
  <si>
    <t>009680 KS EQUITY</t>
  </si>
  <si>
    <t>MT</t>
  </si>
  <si>
    <t>7085</t>
  </si>
  <si>
    <t>KR7009720004</t>
  </si>
  <si>
    <t>009720 KS EQUITY</t>
  </si>
  <si>
    <t>HankukElecGlas</t>
  </si>
  <si>
    <t>7086</t>
  </si>
  <si>
    <t>KR7009830001</t>
  </si>
  <si>
    <t>009830 KS EQUITY</t>
  </si>
  <si>
    <t>HANWHA CHEMICAL CORP</t>
  </si>
  <si>
    <t>7087</t>
  </si>
  <si>
    <t>HanwhaChem</t>
  </si>
  <si>
    <t>7088</t>
  </si>
  <si>
    <t>KR7009970005</t>
  </si>
  <si>
    <t>009970 KS EQUITY</t>
  </si>
  <si>
    <t>YoungoneHoldings</t>
  </si>
  <si>
    <t>7089</t>
  </si>
  <si>
    <t>KR7010050003</t>
  </si>
  <si>
    <t>010050 KS EQUITY</t>
  </si>
  <si>
    <t>KIB</t>
  </si>
  <si>
    <t>7090</t>
  </si>
  <si>
    <t>KR7010060002</t>
  </si>
  <si>
    <t>010060 KS EQUITY</t>
  </si>
  <si>
    <t>OCI</t>
  </si>
  <si>
    <t>7091</t>
  </si>
  <si>
    <t>KR7010120004</t>
  </si>
  <si>
    <t>010120 KS EQUITY</t>
  </si>
  <si>
    <t>LSINDUSTRIALSYSTEMS</t>
  </si>
  <si>
    <t>7092</t>
  </si>
  <si>
    <t>KR7010130003</t>
  </si>
  <si>
    <t>010130 KS EQUITY</t>
  </si>
  <si>
    <t>KorZinc</t>
  </si>
  <si>
    <t>7093</t>
  </si>
  <si>
    <t>KR7010140002</t>
  </si>
  <si>
    <t>010140 KS EQUITY</t>
  </si>
  <si>
    <t>SAMSUNG HEAVY INDUST</t>
  </si>
  <si>
    <t>7094</t>
  </si>
  <si>
    <t>SamsungHvyInd</t>
  </si>
  <si>
    <t>7095</t>
  </si>
  <si>
    <t>KR7010460004</t>
  </si>
  <si>
    <t>010460 KS EQUITY</t>
  </si>
  <si>
    <t>KorDevFin</t>
  </si>
  <si>
    <t>7096</t>
  </si>
  <si>
    <t>KR7010520005</t>
  </si>
  <si>
    <t>010520 KS EQUITY</t>
  </si>
  <si>
    <t>HHYSCO</t>
  </si>
  <si>
    <t>7097</t>
  </si>
  <si>
    <t>KR7010620003</t>
  </si>
  <si>
    <t>010620 KS EQUITY</t>
  </si>
  <si>
    <t>HYUNDAI MIPO DOCKYAR</t>
  </si>
  <si>
    <t>7098</t>
  </si>
  <si>
    <t>HyundaiMipoDock</t>
  </si>
  <si>
    <t>7099</t>
  </si>
  <si>
    <t>KR7010690006</t>
  </si>
  <si>
    <t>010690 KS EQUITY</t>
  </si>
  <si>
    <t>Hwashin</t>
  </si>
  <si>
    <t>7100</t>
  </si>
  <si>
    <t>KR7010780005</t>
  </si>
  <si>
    <t>010780 KS EQUITY</t>
  </si>
  <si>
    <t>IS DONGSEO</t>
  </si>
  <si>
    <t>7101</t>
  </si>
  <si>
    <t>KR7010950004</t>
  </si>
  <si>
    <t>010950 KS EQUITY</t>
  </si>
  <si>
    <t>S-OIL CORPORATION</t>
  </si>
  <si>
    <t>7102</t>
  </si>
  <si>
    <t>S-Oil</t>
  </si>
  <si>
    <t>7103</t>
  </si>
  <si>
    <t>KR7010951002</t>
  </si>
  <si>
    <t>010955 KS EQUITY</t>
  </si>
  <si>
    <t>S-OIL CORPORATION-PF</t>
  </si>
  <si>
    <t>7104</t>
  </si>
  <si>
    <t>010955 KS Equity</t>
  </si>
  <si>
    <t>7105</t>
  </si>
  <si>
    <t>KR7011070000</t>
  </si>
  <si>
    <t>011070 KS EQUITY</t>
  </si>
  <si>
    <t>LG Innotek</t>
  </si>
  <si>
    <t>7106</t>
  </si>
  <si>
    <t>KR7011160009</t>
  </si>
  <si>
    <t>011160 KS EQUITY</t>
  </si>
  <si>
    <t>Doosanenc</t>
  </si>
  <si>
    <t>7107</t>
  </si>
  <si>
    <t>KR7011170008</t>
  </si>
  <si>
    <t>011170 KS EQUITY</t>
  </si>
  <si>
    <t>HONAM PETROCHEMICAL</t>
  </si>
  <si>
    <t>7108</t>
  </si>
  <si>
    <t>HonamPetrochem</t>
  </si>
  <si>
    <t>7109</t>
  </si>
  <si>
    <t>KR7011200003</t>
  </si>
  <si>
    <t>011200 KS EQUITY</t>
  </si>
  <si>
    <t>HYUNDAI MERCHANT MAR</t>
  </si>
  <si>
    <t>7110</t>
  </si>
  <si>
    <t>HyundaiMercMar</t>
  </si>
  <si>
    <t>7111</t>
  </si>
  <si>
    <t>KR7011210002</t>
  </si>
  <si>
    <t>011210 KS EQUITY</t>
  </si>
  <si>
    <t>HYUNDAI WIA CORP</t>
  </si>
  <si>
    <t>7112</t>
  </si>
  <si>
    <t>KR7011500006</t>
  </si>
  <si>
    <t>011500 KS EQUITY</t>
  </si>
  <si>
    <t>HANNONG</t>
  </si>
  <si>
    <t>7113</t>
  </si>
  <si>
    <t>KR7011760006</t>
  </si>
  <si>
    <t>011760 KS EQUITY</t>
  </si>
  <si>
    <t>HyundaiCorp</t>
  </si>
  <si>
    <t>7114</t>
  </si>
  <si>
    <t>KR7011780004</t>
  </si>
  <si>
    <t>011780 KS EQUITY</t>
  </si>
  <si>
    <t>KumhoPetrochem</t>
  </si>
  <si>
    <t>7115</t>
  </si>
  <si>
    <t>KR7011790003</t>
  </si>
  <si>
    <t>011790 KS EQUITY</t>
  </si>
  <si>
    <t>SKC</t>
  </si>
  <si>
    <t>7116</t>
  </si>
  <si>
    <t>KR7011810009</t>
  </si>
  <si>
    <t>011810 KS EQUITY</t>
  </si>
  <si>
    <t>STX</t>
  </si>
  <si>
    <t>7117</t>
  </si>
  <si>
    <t>KR701181000R</t>
  </si>
  <si>
    <t>STX - RIGHTS</t>
  </si>
  <si>
    <t>7118</t>
  </si>
  <si>
    <t>KR7011930005</t>
  </si>
  <si>
    <t>011930 KS EQUITY</t>
  </si>
  <si>
    <t>SSHOLDINGS</t>
  </si>
  <si>
    <t>7119</t>
  </si>
  <si>
    <t>KR7012320008</t>
  </si>
  <si>
    <t>012320 KS EQUITY</t>
  </si>
  <si>
    <t>KyungDongCtyGas</t>
  </si>
  <si>
    <t>7120</t>
  </si>
  <si>
    <t>KR7012330007</t>
  </si>
  <si>
    <t>012330 KS EQUITY</t>
  </si>
  <si>
    <t>Mobis</t>
  </si>
  <si>
    <t>7121</t>
  </si>
  <si>
    <t>KR7012450003</t>
  </si>
  <si>
    <t>012450 KS EQUITY</t>
  </si>
  <si>
    <t>SAMSUNG TECHWIN CO L</t>
  </si>
  <si>
    <t>7122</t>
  </si>
  <si>
    <t>SamsungTechwin</t>
  </si>
  <si>
    <t>7123</t>
  </si>
  <si>
    <t>KR7012510004</t>
  </si>
  <si>
    <t>012510 KS EQUITY</t>
  </si>
  <si>
    <t>DuzonBizon</t>
  </si>
  <si>
    <t>7124</t>
  </si>
  <si>
    <t>KR7012630000</t>
  </si>
  <si>
    <t>012630 KS EQUITY</t>
  </si>
  <si>
    <t>HYUNDAI DEVELOPMENT</t>
  </si>
  <si>
    <t>7125</t>
  </si>
  <si>
    <t>Hyundai Dvp Co</t>
  </si>
  <si>
    <t>7126</t>
  </si>
  <si>
    <t>KR7012650008</t>
  </si>
  <si>
    <t>012650 KS EQUITY</t>
  </si>
  <si>
    <t>SsangyongE&amp;C</t>
  </si>
  <si>
    <t>7127</t>
  </si>
  <si>
    <t>KR7012750006</t>
  </si>
  <si>
    <t>012750 KS EQUITY</t>
  </si>
  <si>
    <t>S1 CORPORATION</t>
  </si>
  <si>
    <t>7128</t>
  </si>
  <si>
    <t>S1</t>
  </si>
  <si>
    <t>7129</t>
  </si>
  <si>
    <t>KR7012990008</t>
  </si>
  <si>
    <t>012990 KS EQUITY</t>
  </si>
  <si>
    <t>LG PETROCHEMICAL CO</t>
  </si>
  <si>
    <t>7130</t>
  </si>
  <si>
    <t>KR7013030002</t>
  </si>
  <si>
    <t>013030 KS EQUITY</t>
  </si>
  <si>
    <t>HY-LOKCO</t>
  </si>
  <si>
    <t>7131</t>
  </si>
  <si>
    <t>KR7013570007</t>
  </si>
  <si>
    <t>013570 KS EQUITY</t>
  </si>
  <si>
    <t>DongyangMecha</t>
  </si>
  <si>
    <t>7132</t>
  </si>
  <si>
    <t>KR7013580006</t>
  </si>
  <si>
    <t>013580 KS EQUITY</t>
  </si>
  <si>
    <t>KyeryongConst</t>
  </si>
  <si>
    <t>7133</t>
  </si>
  <si>
    <t>KR7013990007</t>
  </si>
  <si>
    <t>013990 KS EQUITY</t>
  </si>
  <si>
    <t>AGABANG&amp;CO</t>
  </si>
  <si>
    <t>7134</t>
  </si>
  <si>
    <t>KR7014620009</t>
  </si>
  <si>
    <t>014620 KS EQUITY</t>
  </si>
  <si>
    <t>SKB</t>
  </si>
  <si>
    <t>7135</t>
  </si>
  <si>
    <t>KR7014680003</t>
  </si>
  <si>
    <t>014680 KS EQUITY</t>
  </si>
  <si>
    <t>Hanchem</t>
  </si>
  <si>
    <t>7136</t>
  </si>
  <si>
    <t>KR7014790000</t>
  </si>
  <si>
    <t>014790 KS EQUITY</t>
  </si>
  <si>
    <t>HallaEng&amp;Const</t>
  </si>
  <si>
    <t>7137</t>
  </si>
  <si>
    <t>KR7014830004</t>
  </si>
  <si>
    <t>014830 KS EQUITY</t>
  </si>
  <si>
    <t>UNID</t>
  </si>
  <si>
    <t>7138</t>
  </si>
  <si>
    <t>KR7014940001</t>
  </si>
  <si>
    <t>014940 KS EQUITY</t>
  </si>
  <si>
    <t>OPCO</t>
  </si>
  <si>
    <t>7139</t>
  </si>
  <si>
    <t>KR7014990006</t>
  </si>
  <si>
    <t>014990 KS EQUITY</t>
  </si>
  <si>
    <t>In the F</t>
  </si>
  <si>
    <t>7140</t>
  </si>
  <si>
    <t>KR7015350002</t>
  </si>
  <si>
    <t>015350 KS EQUITY</t>
  </si>
  <si>
    <t>PusanCtyGas</t>
  </si>
  <si>
    <t>7141</t>
  </si>
  <si>
    <t>KR7015360001</t>
  </si>
  <si>
    <t>015360 KS EQUITY</t>
  </si>
  <si>
    <t>YESCO</t>
  </si>
  <si>
    <t>7142</t>
  </si>
  <si>
    <t>KR7015590003</t>
  </si>
  <si>
    <t>015590 KS EQUITY</t>
  </si>
  <si>
    <t>DaekyungMach&amp;Eng</t>
  </si>
  <si>
    <t>7143</t>
  </si>
  <si>
    <t>KR7015750003</t>
  </si>
  <si>
    <t>015750 KS EQUITY</t>
  </si>
  <si>
    <t>SW HITECH</t>
  </si>
  <si>
    <t>7144</t>
  </si>
  <si>
    <t>KR7015760002</t>
  </si>
  <si>
    <t>015760 KS EQUITY</t>
  </si>
  <si>
    <t>KOREA ELECTRIC POWER</t>
  </si>
  <si>
    <t>7145</t>
  </si>
  <si>
    <t>KEPCO</t>
  </si>
  <si>
    <t>7146</t>
  </si>
  <si>
    <t>KR7015890007</t>
  </si>
  <si>
    <t>015890 KS EQUITY</t>
  </si>
  <si>
    <t>TaekyungInd</t>
  </si>
  <si>
    <t>7147</t>
  </si>
  <si>
    <t>KR7015940000</t>
  </si>
  <si>
    <t>015940 KS EQUITY</t>
  </si>
  <si>
    <t>LG DACOM CORP</t>
  </si>
  <si>
    <t>7148</t>
  </si>
  <si>
    <t>LG Dacom</t>
  </si>
  <si>
    <t>7149</t>
  </si>
  <si>
    <t>KR7016360000</t>
  </si>
  <si>
    <t>016360 KS EQUITY</t>
  </si>
  <si>
    <t>SAMSUNG SECURITIES C</t>
  </si>
  <si>
    <t>7150</t>
  </si>
  <si>
    <t>SamsungSecu</t>
  </si>
  <si>
    <t>7151</t>
  </si>
  <si>
    <t>KR7016380008</t>
  </si>
  <si>
    <t>016380 KS EQUITY</t>
  </si>
  <si>
    <t>DONGBU STL</t>
  </si>
  <si>
    <t>7152</t>
  </si>
  <si>
    <t>KR7016420002</t>
  </si>
  <si>
    <t>016420 KS EQUITY</t>
  </si>
  <si>
    <t>NHIS</t>
  </si>
  <si>
    <t>7153</t>
  </si>
  <si>
    <t>KR7016570004</t>
  </si>
  <si>
    <t>016570 KS EQUITY</t>
  </si>
  <si>
    <t>PacPharm</t>
  </si>
  <si>
    <t>7154</t>
  </si>
  <si>
    <t>KR7016610008</t>
  </si>
  <si>
    <t>016610 KS EQUITY</t>
  </si>
  <si>
    <t>DongbuSecu</t>
  </si>
  <si>
    <t>7155</t>
  </si>
  <si>
    <t>KR7016710006</t>
  </si>
  <si>
    <t>016710 KS EQUITY</t>
  </si>
  <si>
    <t>DaeguCityGas</t>
  </si>
  <si>
    <t>7156</t>
  </si>
  <si>
    <t>KR7016800005</t>
  </si>
  <si>
    <t>016800 KS EQUITY</t>
  </si>
  <si>
    <t>Fursys</t>
  </si>
  <si>
    <t>7157</t>
  </si>
  <si>
    <t>KR7016880007</t>
  </si>
  <si>
    <t>016880 KS EQUITY</t>
  </si>
  <si>
    <t>WOONGJIN HOLDINGS</t>
  </si>
  <si>
    <t>7158</t>
  </si>
  <si>
    <t>KR7016990004</t>
  </si>
  <si>
    <t>016990 KS EQUITY</t>
  </si>
  <si>
    <t>LG MICRON LTD</t>
  </si>
  <si>
    <t>7159</t>
  </si>
  <si>
    <t>KR7017390006</t>
  </si>
  <si>
    <t>017390 KS EQUITY</t>
  </si>
  <si>
    <t>SeoulCtyGas</t>
  </si>
  <si>
    <t>7160</t>
  </si>
  <si>
    <t>KR7017670001</t>
  </si>
  <si>
    <t>017670 KS EQUITY</t>
  </si>
  <si>
    <t>SK TELECOM</t>
  </si>
  <si>
    <t>7161</t>
  </si>
  <si>
    <t>SKTelecom</t>
  </si>
  <si>
    <t>7162</t>
  </si>
  <si>
    <t>KR7017800004</t>
  </si>
  <si>
    <t>017800 KS EQUITY</t>
  </si>
  <si>
    <t>HyundaiElev</t>
  </si>
  <si>
    <t>7163</t>
  </si>
  <si>
    <t>KR7017810003</t>
  </si>
  <si>
    <t>017810 KS EQUITY</t>
  </si>
  <si>
    <t>PMO Holdings</t>
  </si>
  <si>
    <t>7164</t>
  </si>
  <si>
    <t>KR7017940008</t>
  </si>
  <si>
    <t>017940 KS EQUITY</t>
  </si>
  <si>
    <t>E1</t>
  </si>
  <si>
    <t>7165</t>
  </si>
  <si>
    <t>KR7017960006</t>
  </si>
  <si>
    <t>017960 KS EQUITY</t>
  </si>
  <si>
    <t>HankukCarbon</t>
  </si>
  <si>
    <t>7166</t>
  </si>
  <si>
    <t>KR7018000000</t>
  </si>
  <si>
    <t>018000 KS EQUITY</t>
  </si>
  <si>
    <t>UNISON</t>
  </si>
  <si>
    <t>7167</t>
  </si>
  <si>
    <t>KR7018120006</t>
  </si>
  <si>
    <t>018120 KS EQUITY</t>
  </si>
  <si>
    <t>JrDistiller</t>
  </si>
  <si>
    <t>7168</t>
  </si>
  <si>
    <t>KR7018670000</t>
  </si>
  <si>
    <t>018670 KS EQUITY</t>
  </si>
  <si>
    <t>SKGas</t>
  </si>
  <si>
    <t>7169</t>
  </si>
  <si>
    <t>KR7018880005</t>
  </si>
  <si>
    <t>018880 KS EQUITY</t>
  </si>
  <si>
    <t>HallaClimCntrl</t>
  </si>
  <si>
    <t>7170</t>
  </si>
  <si>
    <t>KR7019550003</t>
  </si>
  <si>
    <t>019550 KS EQUITY</t>
  </si>
  <si>
    <t>KTIC</t>
  </si>
  <si>
    <t>7171</t>
  </si>
  <si>
    <t>KR7019680008</t>
  </si>
  <si>
    <t>019680 KS EQUITY</t>
  </si>
  <si>
    <t>DAEKYO</t>
  </si>
  <si>
    <t>7172</t>
  </si>
  <si>
    <t>KR7020000006</t>
  </si>
  <si>
    <t>020000 KS EQUITY</t>
  </si>
  <si>
    <t>Handsome</t>
  </si>
  <si>
    <t>7173</t>
  </si>
  <si>
    <t>KR7020150009</t>
  </si>
  <si>
    <t>020150 KS EQUITY</t>
  </si>
  <si>
    <t>ILJIN MATERIALS CO L</t>
  </si>
  <si>
    <t>7174</t>
  </si>
  <si>
    <t>KR7020560009</t>
  </si>
  <si>
    <t>020560 KS EQUITY</t>
  </si>
  <si>
    <t>ASIANA AIRLINES</t>
  </si>
  <si>
    <t>7175</t>
  </si>
  <si>
    <t>Asiana Airlines</t>
  </si>
  <si>
    <t>7176</t>
  </si>
  <si>
    <t>KR7020760005</t>
  </si>
  <si>
    <t>020760 KS EQUITY</t>
  </si>
  <si>
    <t>ILJINDISPLAY</t>
  </si>
  <si>
    <t>7177</t>
  </si>
  <si>
    <t>WOONGJIN COWAY CO LT</t>
  </si>
  <si>
    <t>7178</t>
  </si>
  <si>
    <t>WJCOWAY</t>
  </si>
  <si>
    <t>7179</t>
  </si>
  <si>
    <t>KR7021320007</t>
  </si>
  <si>
    <t>021320 KS EQUITY</t>
  </si>
  <si>
    <t>7180</t>
  </si>
  <si>
    <t>KR7021960000</t>
  </si>
  <si>
    <t>021960 KS EQUITY</t>
  </si>
  <si>
    <t>WOORIFINANCIAL</t>
  </si>
  <si>
    <t>7181</t>
  </si>
  <si>
    <t>KR7022100002</t>
  </si>
  <si>
    <t>022100 KS EQUITY</t>
  </si>
  <si>
    <t>POSCO ICT</t>
  </si>
  <si>
    <t>7182</t>
  </si>
  <si>
    <t>KR7022520001</t>
  </si>
  <si>
    <t>022520 KS EQUITY</t>
  </si>
  <si>
    <t>KIC</t>
  </si>
  <si>
    <t>7183</t>
  </si>
  <si>
    <t>KR7023160005</t>
  </si>
  <si>
    <t>023160 KS EQUITY</t>
  </si>
  <si>
    <t>TKCORP.</t>
  </si>
  <si>
    <t>7184</t>
  </si>
  <si>
    <t>KR7023410004</t>
  </si>
  <si>
    <t>023410 KS EQUITY</t>
  </si>
  <si>
    <t>EUGENE</t>
  </si>
  <si>
    <t>7185</t>
  </si>
  <si>
    <t>KR7023530009</t>
  </si>
  <si>
    <t>023530 KS EQUITY</t>
  </si>
  <si>
    <t>LOTTE SHOPPING CO</t>
  </si>
  <si>
    <t>7186</t>
  </si>
  <si>
    <t>LOTTE SHOPPING</t>
  </si>
  <si>
    <t>7187</t>
  </si>
  <si>
    <t>KR7023590003</t>
  </si>
  <si>
    <t>023590 KS EQUITY</t>
  </si>
  <si>
    <t>DaouTech</t>
  </si>
  <si>
    <t>7188</t>
  </si>
  <si>
    <t>KR7023760002</t>
  </si>
  <si>
    <t>023760 KS EQUITY</t>
  </si>
  <si>
    <t>HKCapital</t>
  </si>
  <si>
    <t>7189</t>
  </si>
  <si>
    <t>KR7023890007</t>
  </si>
  <si>
    <t>023890 KS EQUITY</t>
  </si>
  <si>
    <t>ATLAS</t>
  </si>
  <si>
    <t>7190</t>
  </si>
  <si>
    <t>KR7024070005</t>
  </si>
  <si>
    <t>024070 KS EQUITY</t>
  </si>
  <si>
    <t>WISCOM</t>
  </si>
  <si>
    <t>7191</t>
  </si>
  <si>
    <t>KR7024090003</t>
  </si>
  <si>
    <t>024090 KS EQUITY</t>
  </si>
  <si>
    <t>DCM</t>
  </si>
  <si>
    <t>7192</t>
  </si>
  <si>
    <t>KR7024110009</t>
  </si>
  <si>
    <t>024110 KS EQUITY</t>
  </si>
  <si>
    <t>INDUSTRIAL BANK OF K</t>
  </si>
  <si>
    <t>7193</t>
  </si>
  <si>
    <t>IBK</t>
  </si>
  <si>
    <t>7194</t>
  </si>
  <si>
    <t>KR7024120008</t>
  </si>
  <si>
    <t>024120 KS EQUITY</t>
  </si>
  <si>
    <t>KBA</t>
  </si>
  <si>
    <t>7195</t>
  </si>
  <si>
    <t>KR7024660003</t>
  </si>
  <si>
    <t>024660 KS EQUITY</t>
  </si>
  <si>
    <t>Halim</t>
  </si>
  <si>
    <t>7196</t>
  </si>
  <si>
    <t>KR7024720005</t>
  </si>
  <si>
    <t>024720 KS EQUITY</t>
  </si>
  <si>
    <t>KOREAKOLMAR</t>
  </si>
  <si>
    <t>7197</t>
  </si>
  <si>
    <t>KR7024950008</t>
  </si>
  <si>
    <t>024950 KS EQUITY</t>
  </si>
  <si>
    <t>SAMCHULY</t>
  </si>
  <si>
    <t>7198</t>
  </si>
  <si>
    <t>KR7025000001</t>
  </si>
  <si>
    <t>025000 KS EQUITY</t>
  </si>
  <si>
    <t>KPXCHEMICAL</t>
  </si>
  <si>
    <t>7199</t>
  </si>
  <si>
    <t>KR7025540006</t>
  </si>
  <si>
    <t>025540 KS EQUITY</t>
  </si>
  <si>
    <t>KorElecTerm</t>
  </si>
  <si>
    <t>7200</t>
  </si>
  <si>
    <t>KR7025610007</t>
  </si>
  <si>
    <t>025610 KS EQUITY</t>
  </si>
  <si>
    <t>KOREAMSB</t>
  </si>
  <si>
    <t>7201</t>
  </si>
  <si>
    <t>KR7025850009</t>
  </si>
  <si>
    <t>025850 KS EQUITY</t>
  </si>
  <si>
    <t>KPXFINECHEMICAL</t>
  </si>
  <si>
    <t>7202</t>
  </si>
  <si>
    <t>KR7025860008</t>
  </si>
  <si>
    <t>025860 KS EQUITY</t>
  </si>
  <si>
    <t>NamhaeChem</t>
  </si>
  <si>
    <t>7203</t>
  </si>
  <si>
    <t>KR7026150003</t>
  </si>
  <si>
    <t>026150 KS EQUITY</t>
  </si>
  <si>
    <t>TSConstruct</t>
  </si>
  <si>
    <t>7204</t>
  </si>
  <si>
    <t>KR7026870006</t>
  </si>
  <si>
    <t>026870 KS EQUITY</t>
  </si>
  <si>
    <t>DaehanCtyGas</t>
  </si>
  <si>
    <t>7205</t>
  </si>
  <si>
    <t>KR7026960005</t>
  </si>
  <si>
    <t>026960 KS EQUITY</t>
  </si>
  <si>
    <t>Dongsuh</t>
  </si>
  <si>
    <t>7206</t>
  </si>
  <si>
    <t>KR7027970003</t>
  </si>
  <si>
    <t>027970 KS EQUITY</t>
  </si>
  <si>
    <t>seha</t>
  </si>
  <si>
    <t>7207</t>
  </si>
  <si>
    <t>KR7028050003</t>
  </si>
  <si>
    <t>028050 KS EQUITY</t>
  </si>
  <si>
    <t>SAMSUNG ENGINEERING</t>
  </si>
  <si>
    <t>7208</t>
  </si>
  <si>
    <t>SamsungEng</t>
  </si>
  <si>
    <t>7209</t>
  </si>
  <si>
    <t>KR7028080000</t>
  </si>
  <si>
    <t>028080 KS EQUITY</t>
  </si>
  <si>
    <t>HUMAX Holdings</t>
  </si>
  <si>
    <t>7210</t>
  </si>
  <si>
    <t>KR7028150001</t>
  </si>
  <si>
    <t>028150 KS EQUITY</t>
  </si>
  <si>
    <t>GSHS</t>
  </si>
  <si>
    <t>7211</t>
  </si>
  <si>
    <t>KR7028670008</t>
  </si>
  <si>
    <t>028670 KS EQUITY</t>
  </si>
  <si>
    <t>STX PAN OCEAN CO LTD</t>
  </si>
  <si>
    <t>7212</t>
  </si>
  <si>
    <t>STX Pan Ocean</t>
  </si>
  <si>
    <t>7213</t>
  </si>
  <si>
    <t>KR7029460003</t>
  </si>
  <si>
    <t>029460 KS EQUITY</t>
  </si>
  <si>
    <t>KCTech</t>
  </si>
  <si>
    <t>7214</t>
  </si>
  <si>
    <t>KR7029480001</t>
  </si>
  <si>
    <t>029480 KS EQUITY</t>
  </si>
  <si>
    <t>KDC</t>
  </si>
  <si>
    <t>7215</t>
  </si>
  <si>
    <t>KR7029530003</t>
  </si>
  <si>
    <t>029530 KS EQUITY</t>
  </si>
  <si>
    <t>SINDOH</t>
  </si>
  <si>
    <t>7216</t>
  </si>
  <si>
    <t>KR7029780004</t>
  </si>
  <si>
    <t>029780 KS EQUITY</t>
  </si>
  <si>
    <t>SAMSUNG CARD CO</t>
  </si>
  <si>
    <t>7217</t>
  </si>
  <si>
    <t>SAMSUNGCARD</t>
  </si>
  <si>
    <t>7218</t>
  </si>
  <si>
    <t>KR7030000004</t>
  </si>
  <si>
    <t>030000 KS EQUITY</t>
  </si>
  <si>
    <t>CHEIL COMMUNICATIONS</t>
  </si>
  <si>
    <t>7219</t>
  </si>
  <si>
    <t>CheilWorldwide</t>
  </si>
  <si>
    <t>7220</t>
  </si>
  <si>
    <t>KR7030200000</t>
  </si>
  <si>
    <t>030200 KS EQUITY</t>
  </si>
  <si>
    <t>KT CORP</t>
  </si>
  <si>
    <t>7221</t>
  </si>
  <si>
    <t>KT</t>
  </si>
  <si>
    <t>7222</t>
  </si>
  <si>
    <t>KR7030520001</t>
  </si>
  <si>
    <t>030520 KS EQUITY</t>
  </si>
  <si>
    <t>HAANSOFT</t>
  </si>
  <si>
    <t>7223</t>
  </si>
  <si>
    <t>KR7030530000</t>
  </si>
  <si>
    <t>030530 KS EQUITY</t>
  </si>
  <si>
    <t>Atto</t>
  </si>
  <si>
    <t>7224</t>
  </si>
  <si>
    <t>KR7030610000</t>
  </si>
  <si>
    <t>030610 KS EQUITY</t>
  </si>
  <si>
    <t>KYOBOSECURITIES</t>
  </si>
  <si>
    <t>7225</t>
  </si>
  <si>
    <t>KR7031430002</t>
  </si>
  <si>
    <t>031430 KS EQUITY</t>
  </si>
  <si>
    <t>SHINSEGAE INTERNATIO</t>
  </si>
  <si>
    <t>7226</t>
  </si>
  <si>
    <t>KR7031440001</t>
  </si>
  <si>
    <t>031440 KS EQUITY</t>
  </si>
  <si>
    <t>SF</t>
  </si>
  <si>
    <t>7227</t>
  </si>
  <si>
    <t>KR7031950009</t>
  </si>
  <si>
    <t>031950 KS EQUITY</t>
  </si>
  <si>
    <t>Edu-pass</t>
  </si>
  <si>
    <t>7228</t>
  </si>
  <si>
    <t>KR7031980006</t>
  </si>
  <si>
    <t>031980 KS EQUITY</t>
  </si>
  <si>
    <t>PSK</t>
  </si>
  <si>
    <t>7229</t>
  </si>
  <si>
    <t>KR7032190001</t>
  </si>
  <si>
    <t>032190 KS EQUITY</t>
  </si>
  <si>
    <t>DAOU DATA</t>
  </si>
  <si>
    <t>7230</t>
  </si>
  <si>
    <t>KR7032350001</t>
  </si>
  <si>
    <t>032350 KS EQUITY</t>
  </si>
  <si>
    <t>LOTTE TOUR</t>
  </si>
  <si>
    <t>7231</t>
  </si>
  <si>
    <t>KR7032390007</t>
  </si>
  <si>
    <t>032390 KS EQUITY</t>
  </si>
  <si>
    <t>KT FREETEL CO LTD</t>
  </si>
  <si>
    <t>7232</t>
  </si>
  <si>
    <t>KTF</t>
  </si>
  <si>
    <t>7233</t>
  </si>
  <si>
    <t>KR7032500001</t>
  </si>
  <si>
    <t>032500 KS EQUITY</t>
  </si>
  <si>
    <t>KMW</t>
  </si>
  <si>
    <t>7234</t>
  </si>
  <si>
    <t>KR7032640005</t>
  </si>
  <si>
    <t>032640 KS EQUITY</t>
  </si>
  <si>
    <t>LG TELECOM LTD</t>
  </si>
  <si>
    <t>7235</t>
  </si>
  <si>
    <t>LG Uplus</t>
  </si>
  <si>
    <t>7236</t>
  </si>
  <si>
    <t>KR7032830002</t>
  </si>
  <si>
    <t>032830 KS EQUITY</t>
  </si>
  <si>
    <t>SAMSUNG LIFE</t>
  </si>
  <si>
    <t>7237</t>
  </si>
  <si>
    <t>KR7032930000</t>
  </si>
  <si>
    <t>032930 KS EQUITY</t>
  </si>
  <si>
    <t>AceTech</t>
  </si>
  <si>
    <t>7238</t>
  </si>
  <si>
    <t>KR7033240003</t>
  </si>
  <si>
    <t>033240 KS EQUITY</t>
  </si>
  <si>
    <t>JAHWA ELECTRONICS CO</t>
  </si>
  <si>
    <t>7239</t>
  </si>
  <si>
    <t>KR7033500000</t>
  </si>
  <si>
    <t>033500 KS EQUITY</t>
  </si>
  <si>
    <t>FineTec</t>
  </si>
  <si>
    <t>7240</t>
  </si>
  <si>
    <t>KR7033530007</t>
  </si>
  <si>
    <t>033530 KS EQUITY</t>
  </si>
  <si>
    <t>SEJONG</t>
  </si>
  <si>
    <t>7241</t>
  </si>
  <si>
    <t>KR7033550005</t>
  </si>
  <si>
    <t>033550 KS EQUITY</t>
  </si>
  <si>
    <t>LUXON ENERGY</t>
  </si>
  <si>
    <t>7242</t>
  </si>
  <si>
    <t>KR7033630005</t>
  </si>
  <si>
    <t>033630 KS EQUITY</t>
  </si>
  <si>
    <t>SK broadband</t>
  </si>
  <si>
    <t>7243</t>
  </si>
  <si>
    <t>KR7033640004</t>
  </si>
  <si>
    <t>033640 KS EQUITY</t>
  </si>
  <si>
    <t>NEPES</t>
  </si>
  <si>
    <t>7244</t>
  </si>
  <si>
    <t>KR7033660002</t>
  </si>
  <si>
    <t>033660 KS EQUITY</t>
  </si>
  <si>
    <t>AJU CAPITAL</t>
  </si>
  <si>
    <t>7245</t>
  </si>
  <si>
    <t>KR7033780008</t>
  </si>
  <si>
    <t>033780 KS EQUITY</t>
  </si>
  <si>
    <t>KT&amp;G CORP</t>
  </si>
  <si>
    <t>7246</t>
  </si>
  <si>
    <t>KT&amp;G</t>
  </si>
  <si>
    <t>7247</t>
  </si>
  <si>
    <t>KR7033920000</t>
  </si>
  <si>
    <t>033920 KS EQUITY</t>
  </si>
  <si>
    <t>Muhak</t>
  </si>
  <si>
    <t>7248</t>
  </si>
  <si>
    <t>KR7034020008</t>
  </si>
  <si>
    <t>034020 KS EQUITY</t>
  </si>
  <si>
    <t>DOOSAN HEAVY INDUSTR</t>
  </si>
  <si>
    <t>7249</t>
  </si>
  <si>
    <t>DHICO</t>
  </si>
  <si>
    <t>7250</t>
  </si>
  <si>
    <t>KR7034120006</t>
  </si>
  <si>
    <t>034120 KS EQUITY</t>
  </si>
  <si>
    <t>SBS</t>
  </si>
  <si>
    <t>7251</t>
  </si>
  <si>
    <t>KR7034220004</t>
  </si>
  <si>
    <t>034220 KS EQUITY</t>
  </si>
  <si>
    <t>LG.PHILIPS LCD CO LT</t>
  </si>
  <si>
    <t>7252</t>
  </si>
  <si>
    <t>LG Display</t>
  </si>
  <si>
    <t>7253</t>
  </si>
  <si>
    <t>KR7034230003</t>
  </si>
  <si>
    <t>034230 KS EQUITY</t>
  </si>
  <si>
    <t>Paradise</t>
  </si>
  <si>
    <t>7254</t>
  </si>
  <si>
    <t>KR7034730002</t>
  </si>
  <si>
    <t>034730 KS EQUITY</t>
  </si>
  <si>
    <t>SK C&amp;C</t>
  </si>
  <si>
    <t>7255</t>
  </si>
  <si>
    <t>KR7034830000</t>
  </si>
  <si>
    <t>034830 KS EQUITY</t>
  </si>
  <si>
    <t>KOREIT</t>
  </si>
  <si>
    <t>7256</t>
  </si>
  <si>
    <t>KR7034950006</t>
  </si>
  <si>
    <t>034950 KS EQUITY</t>
  </si>
  <si>
    <t>KR</t>
  </si>
  <si>
    <t>7257</t>
  </si>
  <si>
    <t>KR7035000009</t>
  </si>
  <si>
    <t>035000 KS EQUITY</t>
  </si>
  <si>
    <t>GⅡR</t>
  </si>
  <si>
    <t>7258</t>
  </si>
  <si>
    <t>KR7035080001</t>
  </si>
  <si>
    <t>035080 KS EQUITY</t>
  </si>
  <si>
    <t>InterPark</t>
  </si>
  <si>
    <t>7259</t>
  </si>
  <si>
    <t>KR7035250000</t>
  </si>
  <si>
    <t>035250 KS EQUITY</t>
  </si>
  <si>
    <t>KANGWON LAND INC</t>
  </si>
  <si>
    <t>7260</t>
  </si>
  <si>
    <t>Kangwonland</t>
  </si>
  <si>
    <t>7261</t>
  </si>
  <si>
    <t>KR7035420009</t>
  </si>
  <si>
    <t>035420 KS EQUITY</t>
  </si>
  <si>
    <t>NHN</t>
  </si>
  <si>
    <t>7262</t>
  </si>
  <si>
    <t>KR7035510007</t>
  </si>
  <si>
    <t>035510 KS EQUITY</t>
  </si>
  <si>
    <t>SHINSEGAE I&amp;C</t>
  </si>
  <si>
    <t>7263</t>
  </si>
  <si>
    <t>KR7035600006</t>
  </si>
  <si>
    <t>035600 KS EQUITY</t>
  </si>
  <si>
    <t>INICIS</t>
  </si>
  <si>
    <t>7264</t>
  </si>
  <si>
    <t>KR7035720002</t>
  </si>
  <si>
    <t>035720 KS EQUITY</t>
  </si>
  <si>
    <t>DAUM COMMUNICATIONS</t>
  </si>
  <si>
    <t>7265</t>
  </si>
  <si>
    <t>Daum</t>
  </si>
  <si>
    <t>7266</t>
  </si>
  <si>
    <t>KR7035760008</t>
  </si>
  <si>
    <t>035760 KS EQUITY</t>
  </si>
  <si>
    <t>CJOS</t>
  </si>
  <si>
    <t>7267</t>
  </si>
  <si>
    <t>KR7035890003</t>
  </si>
  <si>
    <t>035890 KS EQUITY</t>
  </si>
  <si>
    <t>SEOHEE CONSTRUCTION</t>
  </si>
  <si>
    <t>7268</t>
  </si>
  <si>
    <t>KR7036000008</t>
  </si>
  <si>
    <t>036000 KS EQUITY</t>
  </si>
  <si>
    <t>YeaRimDang</t>
  </si>
  <si>
    <t>7269</t>
  </si>
  <si>
    <t>KR7036030005</t>
  </si>
  <si>
    <t>036030 KS EQUITY</t>
  </si>
  <si>
    <t>KTH</t>
  </si>
  <si>
    <t>7270</t>
  </si>
  <si>
    <t>KR7036460004</t>
  </si>
  <si>
    <t>036460 KS EQUITY</t>
  </si>
  <si>
    <t>KOREA GAS CORPORATIO</t>
  </si>
  <si>
    <t>7271</t>
  </si>
  <si>
    <t>Kogas</t>
  </si>
  <si>
    <t>7272</t>
  </si>
  <si>
    <t>KR7036490001</t>
  </si>
  <si>
    <t>036490 KS EQUITY</t>
  </si>
  <si>
    <t>OCI Materials</t>
  </si>
  <si>
    <t>7273</t>
  </si>
  <si>
    <t>KR7036530004</t>
  </si>
  <si>
    <t>036530 KS EQUITY</t>
  </si>
  <si>
    <t>S&amp;TC(유상주)</t>
  </si>
  <si>
    <t>7274</t>
  </si>
  <si>
    <t>KR7036550002</t>
  </si>
  <si>
    <t>036550 KS EQUITY</t>
  </si>
  <si>
    <t>ACE DIGITECH</t>
  </si>
  <si>
    <t>7275</t>
  </si>
  <si>
    <t>KR7036560001</t>
  </si>
  <si>
    <t>036560 KS EQUITY</t>
  </si>
  <si>
    <t>YPPC</t>
  </si>
  <si>
    <t>7276</t>
  </si>
  <si>
    <t>NCSOFT CORPORATION</t>
  </si>
  <si>
    <t>7277</t>
  </si>
  <si>
    <t>NCsoft</t>
  </si>
  <si>
    <t>7278</t>
  </si>
  <si>
    <t>KR7036710002</t>
  </si>
  <si>
    <t>036710 KS EQUITY</t>
  </si>
  <si>
    <t>SIMMTECH</t>
  </si>
  <si>
    <t>7279</t>
  </si>
  <si>
    <t>KR7036830008</t>
  </si>
  <si>
    <t>036830 KS EQUITY</t>
  </si>
  <si>
    <t>TECHNOSEMI</t>
  </si>
  <si>
    <t>7280</t>
  </si>
  <si>
    <t>KR7036890002</t>
  </si>
  <si>
    <t>036890 KS EQUITY</t>
  </si>
  <si>
    <t>JINSUNG</t>
  </si>
  <si>
    <t>7281</t>
  </si>
  <si>
    <t>KR7036930006</t>
  </si>
  <si>
    <t>036930 KS EQUITY</t>
  </si>
  <si>
    <t>JEL</t>
  </si>
  <si>
    <t>7282</t>
  </si>
  <si>
    <t>KR7037150000</t>
  </si>
  <si>
    <t>037150 KS EQUITY</t>
  </si>
  <si>
    <t>CJ Internet</t>
  </si>
  <si>
    <t>7283</t>
  </si>
  <si>
    <t>KR7037440005</t>
  </si>
  <si>
    <t>037440 KS EQUITY</t>
  </si>
  <si>
    <t>HEERIM</t>
  </si>
  <si>
    <t>7284</t>
  </si>
  <si>
    <t>KR7037560000</t>
  </si>
  <si>
    <t>037560 KS EQUITY</t>
  </si>
  <si>
    <t>CJ HELLOVISION CO LT</t>
  </si>
  <si>
    <t>7285</t>
  </si>
  <si>
    <t>KR7037620002</t>
  </si>
  <si>
    <t>037620 KS EQUITY</t>
  </si>
  <si>
    <t>MIRAE ASSET SECURITI</t>
  </si>
  <si>
    <t>7286</t>
  </si>
  <si>
    <t>MIRAEASSETSEC</t>
  </si>
  <si>
    <t>7287</t>
  </si>
  <si>
    <t>KR7038060000</t>
  </si>
  <si>
    <t>038060 KS EQUITY</t>
  </si>
  <si>
    <t>LUMENS</t>
  </si>
  <si>
    <t>7288</t>
  </si>
  <si>
    <t>KR7038990008</t>
  </si>
  <si>
    <t>038990 KS EQUITY</t>
  </si>
  <si>
    <t>NEXCONTECH</t>
  </si>
  <si>
    <t>7289</t>
  </si>
  <si>
    <t>KR7039020003</t>
  </si>
  <si>
    <t>039020 KS EQUITY</t>
  </si>
  <si>
    <t>EAGON</t>
  </si>
  <si>
    <t>7290</t>
  </si>
  <si>
    <t>KR7039030002</t>
  </si>
  <si>
    <t>039030 KS EQUITY</t>
  </si>
  <si>
    <t>EO Technics</t>
  </si>
  <si>
    <t>7291</t>
  </si>
  <si>
    <t>KR7039130000</t>
  </si>
  <si>
    <t>039130 KS EQUITY</t>
  </si>
  <si>
    <t>HANA TOUR</t>
  </si>
  <si>
    <t>7292</t>
  </si>
  <si>
    <t>KR7039420005</t>
  </si>
  <si>
    <t>039420 KS EQUITY</t>
  </si>
  <si>
    <t>KL-Net</t>
  </si>
  <si>
    <t>7293</t>
  </si>
  <si>
    <t>KR7039490008</t>
  </si>
  <si>
    <t>039490 KS EQUITY</t>
  </si>
  <si>
    <t>KIWOOM</t>
  </si>
  <si>
    <t>7294</t>
  </si>
  <si>
    <t>KR7039560008</t>
  </si>
  <si>
    <t>039560 KS EQUITY</t>
  </si>
  <si>
    <t>DASANNetwork</t>
  </si>
  <si>
    <t>7295</t>
  </si>
  <si>
    <t>KR7040300006</t>
  </si>
  <si>
    <t>040300 KS EQUITY</t>
  </si>
  <si>
    <t>YTN</t>
  </si>
  <si>
    <t>7296</t>
  </si>
  <si>
    <t>KR7040420002</t>
  </si>
  <si>
    <t>040420 KS EQUITY</t>
  </si>
  <si>
    <t>jls</t>
  </si>
  <si>
    <t>7297</t>
  </si>
  <si>
    <t>KR7041020009</t>
  </si>
  <si>
    <t>041020 KS EQUITY</t>
  </si>
  <si>
    <t>INFRAWARE INC</t>
  </si>
  <si>
    <t>7298</t>
  </si>
  <si>
    <t>KR7041310004</t>
  </si>
  <si>
    <t>041310 KS EQUITY</t>
  </si>
  <si>
    <t>mobilink</t>
  </si>
  <si>
    <t>7299</t>
  </si>
  <si>
    <t>KR7041440009</t>
  </si>
  <si>
    <t>041440 KS EQUITY</t>
  </si>
  <si>
    <t>EVERDIGM</t>
  </si>
  <si>
    <t>7300</t>
  </si>
  <si>
    <t>KR7041510009</t>
  </si>
  <si>
    <t>041510 KS EQUITY</t>
  </si>
  <si>
    <t>S.M.</t>
  </si>
  <si>
    <t>7301</t>
  </si>
  <si>
    <t>KR7042100008</t>
  </si>
  <si>
    <t>042100 KS EQUITY</t>
  </si>
  <si>
    <t>HYUNDAI AUTONET CO L</t>
  </si>
  <si>
    <t>7302</t>
  </si>
  <si>
    <t>KR7042660001</t>
  </si>
  <si>
    <t>042660 KS EQUITY</t>
  </si>
  <si>
    <t>DAEWOO SHIPBUILDING</t>
  </si>
  <si>
    <t>7303</t>
  </si>
  <si>
    <t>DSME</t>
  </si>
  <si>
    <t>7304</t>
  </si>
  <si>
    <t>KR7042670000</t>
  </si>
  <si>
    <t>042670 KS EQUITY</t>
  </si>
  <si>
    <t>DOOSAN INFRACORE CO</t>
  </si>
  <si>
    <t>7305</t>
  </si>
  <si>
    <t>DSINFRA</t>
  </si>
  <si>
    <t>7306</t>
  </si>
  <si>
    <t>KR7042700005</t>
  </si>
  <si>
    <t>042700 KS EQUITY</t>
  </si>
  <si>
    <t>HANMISemi</t>
  </si>
  <si>
    <t>7307</t>
  </si>
  <si>
    <t>KR7043150002</t>
  </si>
  <si>
    <t>043150 KS EQUITY</t>
  </si>
  <si>
    <t>VATECH</t>
  </si>
  <si>
    <t>7308</t>
  </si>
  <si>
    <t>KR7043370006</t>
  </si>
  <si>
    <t>043370 KS EQUITY</t>
  </si>
  <si>
    <t>PHA</t>
  </si>
  <si>
    <t>7309</t>
  </si>
  <si>
    <t>KR7043650001</t>
  </si>
  <si>
    <t>043650 KS EQUITY</t>
  </si>
  <si>
    <t>KSDB</t>
  </si>
  <si>
    <t>7310</t>
  </si>
  <si>
    <t>KR7044490001</t>
  </si>
  <si>
    <t>044490 KS EQUITY</t>
  </si>
  <si>
    <t>TAEWOONG</t>
  </si>
  <si>
    <t>7311</t>
  </si>
  <si>
    <t>KR7044820009</t>
  </si>
  <si>
    <t>044820 KS EQUITY</t>
  </si>
  <si>
    <t>COSMAX</t>
  </si>
  <si>
    <t>7312</t>
  </si>
  <si>
    <t>KR7045390002</t>
  </si>
  <si>
    <t>045390 KS EQUITY</t>
  </si>
  <si>
    <t>DAEATI</t>
  </si>
  <si>
    <t>7313</t>
  </si>
  <si>
    <t>KR7045710001</t>
  </si>
  <si>
    <t>045710 KS EQUITY</t>
  </si>
  <si>
    <t>ON*Media</t>
  </si>
  <si>
    <t>7314</t>
  </si>
  <si>
    <t>KR7045890001</t>
  </si>
  <si>
    <t>045890 KS EQUITY</t>
  </si>
  <si>
    <t>FAWOO TECH</t>
  </si>
  <si>
    <t>7315</t>
  </si>
  <si>
    <t>KR7046140000</t>
  </si>
  <si>
    <t>046140 KS EQUITY</t>
  </si>
  <si>
    <t>SBS Contents Hub</t>
  </si>
  <si>
    <t>7316</t>
  </si>
  <si>
    <t>KR7046890000</t>
  </si>
  <si>
    <t>046890 KS EQUITY</t>
  </si>
  <si>
    <t>SSC</t>
  </si>
  <si>
    <t>7317</t>
  </si>
  <si>
    <t>KR7047040001</t>
  </si>
  <si>
    <t>047040 KS EQUITY</t>
  </si>
  <si>
    <t>DAEWOO ENGINEERING &amp;</t>
  </si>
  <si>
    <t>7318</t>
  </si>
  <si>
    <t>DWEC</t>
  </si>
  <si>
    <t>7319</t>
  </si>
  <si>
    <t>KR7047050000</t>
  </si>
  <si>
    <t>047050 KS EQUITY</t>
  </si>
  <si>
    <t>DAEWOO INTERNATIONAL</t>
  </si>
  <si>
    <t>7320</t>
  </si>
  <si>
    <t>DWIC</t>
  </si>
  <si>
    <t>7321</t>
  </si>
  <si>
    <t>KR7047810007</t>
  </si>
  <si>
    <t>047810 KS EQUITY</t>
  </si>
  <si>
    <t>KOREA AEROSPACE INDU</t>
  </si>
  <si>
    <t>7322</t>
  </si>
  <si>
    <t>KR7048260004</t>
  </si>
  <si>
    <t>048260 KS EQUITY</t>
  </si>
  <si>
    <t>OSSTEMIMPLANT</t>
  </si>
  <si>
    <t>7323</t>
  </si>
  <si>
    <t>KR7048510002</t>
  </si>
  <si>
    <t>048510 KS EQUITY</t>
  </si>
  <si>
    <t>Testech</t>
  </si>
  <si>
    <t>7324</t>
  </si>
  <si>
    <t>KR7049070006</t>
  </si>
  <si>
    <t>049070 KS EQUITY</t>
  </si>
  <si>
    <t>INTOPS</t>
  </si>
  <si>
    <t>7325</t>
  </si>
  <si>
    <t>KR7049520000</t>
  </si>
  <si>
    <t>049520 KS EQUITY</t>
  </si>
  <si>
    <t>YOU EAL ELECTRONICS</t>
  </si>
  <si>
    <t>7326</t>
  </si>
  <si>
    <t>KR7049690001</t>
  </si>
  <si>
    <t>049690 KS EQUITY</t>
  </si>
  <si>
    <t>FORHUMAN</t>
  </si>
  <si>
    <t>7327</t>
  </si>
  <si>
    <t>KR7049770001</t>
  </si>
  <si>
    <t>049770 KS EQUITY</t>
  </si>
  <si>
    <t>DongwonF&amp;B</t>
  </si>
  <si>
    <t>7328</t>
  </si>
  <si>
    <t>KR7050120005</t>
  </si>
  <si>
    <t>050120 KS EQUITY</t>
  </si>
  <si>
    <t>LIVEPLEX</t>
  </si>
  <si>
    <t>7329</t>
  </si>
  <si>
    <t>KR7051310001</t>
  </si>
  <si>
    <t>051310 KS EQUITY</t>
  </si>
  <si>
    <t>SUNG JIN GEOTEC</t>
  </si>
  <si>
    <t>7330</t>
  </si>
  <si>
    <t>KR7051370005</t>
  </si>
  <si>
    <t>051370 KS EQUITY</t>
  </si>
  <si>
    <t>INTERFLEX</t>
  </si>
  <si>
    <t>7331</t>
  </si>
  <si>
    <t>KR7051500007</t>
  </si>
  <si>
    <t>051500 KS EQUITY</t>
  </si>
  <si>
    <t>CJ FRESHWAY CORP</t>
  </si>
  <si>
    <t>7332</t>
  </si>
  <si>
    <t>KR7051600005</t>
  </si>
  <si>
    <t>051600 KS EQUITY</t>
  </si>
  <si>
    <t>KEPCO KPS</t>
  </si>
  <si>
    <t>7333</t>
  </si>
  <si>
    <t>KR7051820009</t>
  </si>
  <si>
    <t>051820 KS EQUITY</t>
  </si>
  <si>
    <t>IPS Ltd.</t>
  </si>
  <si>
    <t>7334</t>
  </si>
  <si>
    <t>KR7051900009</t>
  </si>
  <si>
    <t>051900 KS EQUITY</t>
  </si>
  <si>
    <t>LGH&amp;H</t>
  </si>
  <si>
    <t>7335</t>
  </si>
  <si>
    <t>KR7051910008</t>
  </si>
  <si>
    <t>051910 KS EQUITY</t>
  </si>
  <si>
    <t>LGCHEM</t>
  </si>
  <si>
    <t>7336</t>
  </si>
  <si>
    <t>KR7051911006</t>
  </si>
  <si>
    <t>051915 KS EQUITY</t>
  </si>
  <si>
    <t>LG CHEM LTD</t>
  </si>
  <si>
    <t>7337</t>
  </si>
  <si>
    <t>051915 KS Equity</t>
  </si>
  <si>
    <t>LG CHEM LTD-PREFEREN</t>
  </si>
  <si>
    <t>7338</t>
  </si>
  <si>
    <t>KR7052270006</t>
  </si>
  <si>
    <t>052270 KS EQUITY</t>
  </si>
  <si>
    <t>WOOJEON &amp; HANDAN</t>
  </si>
  <si>
    <t>7339</t>
  </si>
  <si>
    <t>KR7052330008</t>
  </si>
  <si>
    <t>052330 KS EQUITY</t>
  </si>
  <si>
    <t>KORTEK</t>
  </si>
  <si>
    <t>7340</t>
  </si>
  <si>
    <t>KR7052400009</t>
  </si>
  <si>
    <t>052400 KS EQUITY</t>
  </si>
  <si>
    <t>KEBT</t>
  </si>
  <si>
    <t>7341</t>
  </si>
  <si>
    <t>KR7052690005</t>
  </si>
  <si>
    <t>052690 KS EQUITY</t>
  </si>
  <si>
    <t>KEPCO E&amp;C</t>
  </si>
  <si>
    <t>7342</t>
  </si>
  <si>
    <t>KR7052790003</t>
  </si>
  <si>
    <t>052790 KS EQUITY</t>
  </si>
  <si>
    <t>ACTOZ SOFT</t>
  </si>
  <si>
    <t>7343</t>
  </si>
  <si>
    <t>KR7053000006</t>
  </si>
  <si>
    <t>053000 KS EQUITY</t>
  </si>
  <si>
    <t>WOORI FINANCE HOLDIN</t>
  </si>
  <si>
    <t>7344</t>
  </si>
  <si>
    <t>WooriFinance</t>
  </si>
  <si>
    <t>7345</t>
  </si>
  <si>
    <t>KR7053210001</t>
  </si>
  <si>
    <t>053210 KS EQUITY</t>
  </si>
  <si>
    <t>KT SKYLIFE CO LTD</t>
  </si>
  <si>
    <t>7346</t>
  </si>
  <si>
    <t>KR7053280004</t>
  </si>
  <si>
    <t>053280 KS EQUITY</t>
  </si>
  <si>
    <t>YES24</t>
  </si>
  <si>
    <t>7347</t>
  </si>
  <si>
    <t>KR7053660007</t>
  </si>
  <si>
    <t>053660 KS EQUITY</t>
  </si>
  <si>
    <t>HYUNJIN</t>
  </si>
  <si>
    <t>7348</t>
  </si>
  <si>
    <t>KR7053800009</t>
  </si>
  <si>
    <t>053800 KS EQUITY</t>
  </si>
  <si>
    <t>AHNLAB</t>
  </si>
  <si>
    <t>7349</t>
  </si>
  <si>
    <t>KR7054340005</t>
  </si>
  <si>
    <t>054340 KS EQUITY</t>
  </si>
  <si>
    <t>P&amp;Tel</t>
  </si>
  <si>
    <t>7350</t>
  </si>
  <si>
    <t>KR7054450002</t>
  </si>
  <si>
    <t>054450 KS EQUITY</t>
  </si>
  <si>
    <t>Telechips</t>
  </si>
  <si>
    <t>7351</t>
  </si>
  <si>
    <t>KR7054540000</t>
  </si>
  <si>
    <t>054540 KS EQUITY</t>
  </si>
  <si>
    <t>SYMTEK</t>
  </si>
  <si>
    <t>7352</t>
  </si>
  <si>
    <t>KR7054650007</t>
  </si>
  <si>
    <t>054650 KS EQUITY</t>
  </si>
  <si>
    <t>NewGen BIT</t>
  </si>
  <si>
    <t>7353</t>
  </si>
  <si>
    <t>KR7054800008</t>
  </si>
  <si>
    <t>054800 KS EQUITY</t>
  </si>
  <si>
    <t>IDIS</t>
  </si>
  <si>
    <t>7354</t>
  </si>
  <si>
    <t>KR7054930003</t>
  </si>
  <si>
    <t>054930 KS EQUITY</t>
  </si>
  <si>
    <t>Yooshin</t>
  </si>
  <si>
    <t>7355</t>
  </si>
  <si>
    <t>KR7054950001</t>
  </si>
  <si>
    <t>054950 KS EQUITY</t>
  </si>
  <si>
    <t>JVM</t>
  </si>
  <si>
    <t>7356</t>
  </si>
  <si>
    <t>KR7055550008</t>
  </si>
  <si>
    <t>055550 KS EQUITY</t>
  </si>
  <si>
    <t>SHINHAN FINANCIAL GR</t>
  </si>
  <si>
    <t>7357</t>
  </si>
  <si>
    <t>ShinhanGroup</t>
  </si>
  <si>
    <t>7358</t>
  </si>
  <si>
    <t>KR7056190002</t>
  </si>
  <si>
    <t>056190 KS EQUITY</t>
  </si>
  <si>
    <t>SFA</t>
  </si>
  <si>
    <t>7359</t>
  </si>
  <si>
    <t>KR7056700008</t>
  </si>
  <si>
    <t>056700 KS EQUITY</t>
  </si>
  <si>
    <t>SHINWHA</t>
  </si>
  <si>
    <t>7360</t>
  </si>
  <si>
    <t>KR7057050007</t>
  </si>
  <si>
    <t>057050 KS EQUITY</t>
  </si>
  <si>
    <t>HYUNDAIHOMESHOP</t>
  </si>
  <si>
    <t>7361</t>
  </si>
  <si>
    <t>KR7057500001</t>
  </si>
  <si>
    <t>057500 KS EQUITY</t>
  </si>
  <si>
    <t>SKC solmics</t>
  </si>
  <si>
    <t>7362</t>
  </si>
  <si>
    <t>KR7058370008</t>
  </si>
  <si>
    <t>058370 KS EQUITY</t>
  </si>
  <si>
    <t>ROOTIZ</t>
  </si>
  <si>
    <t>7363</t>
  </si>
  <si>
    <t>KR7058430000</t>
  </si>
  <si>
    <t>058430 KS EQUITY</t>
  </si>
  <si>
    <t>POSCO C&amp;C</t>
  </si>
  <si>
    <t>7364</t>
  </si>
  <si>
    <t>KR7058470006</t>
  </si>
  <si>
    <t>058470 KS EQUITY</t>
  </si>
  <si>
    <t>LEENO</t>
  </si>
  <si>
    <t>7365</t>
  </si>
  <si>
    <t>KR7058610007</t>
  </si>
  <si>
    <t>058610 KS EQUITY</t>
  </si>
  <si>
    <t>SPG</t>
  </si>
  <si>
    <t>7366</t>
  </si>
  <si>
    <t>KR7058650003</t>
  </si>
  <si>
    <t>058650 KS EQUITY</t>
  </si>
  <si>
    <t>SAH</t>
  </si>
  <si>
    <t>7367</t>
  </si>
  <si>
    <t>KR7060000007</t>
  </si>
  <si>
    <t>060000 KS EQUITY</t>
  </si>
  <si>
    <t>KOOKMIN BANK</t>
  </si>
  <si>
    <t>7368</t>
  </si>
  <si>
    <t>7369</t>
  </si>
  <si>
    <t>KR7060150000</t>
  </si>
  <si>
    <t>060150 KS EQUITY</t>
  </si>
  <si>
    <t>INSUN ENT</t>
  </si>
  <si>
    <t>7370</t>
  </si>
  <si>
    <t>KR7060570009</t>
  </si>
  <si>
    <t>060570 KS EQUITY</t>
  </si>
  <si>
    <t>Reigncom</t>
  </si>
  <si>
    <t>7371</t>
  </si>
  <si>
    <t>KR7060720000</t>
  </si>
  <si>
    <t>060720 KS EQUITY</t>
  </si>
  <si>
    <t>KH VATEC</t>
  </si>
  <si>
    <t>7372</t>
  </si>
  <si>
    <t>KR7060980000</t>
  </si>
  <si>
    <t>060980 KS EQUITY</t>
  </si>
  <si>
    <t>MANDO</t>
  </si>
  <si>
    <t>7373</t>
  </si>
  <si>
    <t>KR7061460002</t>
  </si>
  <si>
    <t>061460 KS EQUITY</t>
  </si>
  <si>
    <t>Hanjin P&amp;C</t>
  </si>
  <si>
    <t>7374</t>
  </si>
  <si>
    <t>KR7062860002</t>
  </si>
  <si>
    <t>062860 KS EQUITY</t>
  </si>
  <si>
    <t>TLi</t>
  </si>
  <si>
    <t>7375</t>
  </si>
  <si>
    <t>KR7063570006</t>
  </si>
  <si>
    <t>063570 KS EQUITY</t>
  </si>
  <si>
    <t>NICEeBanking</t>
  </si>
  <si>
    <t>7376</t>
  </si>
  <si>
    <t>KR7064420003</t>
  </si>
  <si>
    <t>064420 KS EQUITY</t>
  </si>
  <si>
    <t>KPChemicalCorp</t>
  </si>
  <si>
    <t>7377</t>
  </si>
  <si>
    <t>KR7064760002</t>
  </si>
  <si>
    <t>064760 KS EQUITY</t>
  </si>
  <si>
    <t>TCK</t>
  </si>
  <si>
    <t>7378</t>
  </si>
  <si>
    <t>KR7064960008</t>
  </si>
  <si>
    <t>064960 KS EQUITY</t>
  </si>
  <si>
    <t>S&amp;T DAEWOO</t>
  </si>
  <si>
    <t>7379</t>
  </si>
  <si>
    <t>KR7065130007</t>
  </si>
  <si>
    <t>065130 KS EQUITY</t>
  </si>
  <si>
    <t>TOP ENG</t>
  </si>
  <si>
    <t>7380</t>
  </si>
  <si>
    <t>KR7065270001</t>
  </si>
  <si>
    <t>065270 KS EQUITY</t>
  </si>
  <si>
    <t>FLEXCOM</t>
  </si>
  <si>
    <t>7381</t>
  </si>
  <si>
    <t>KR7065350001</t>
  </si>
  <si>
    <t>065350 KS EQUITY</t>
  </si>
  <si>
    <t>SSDELTATECH</t>
  </si>
  <si>
    <t>7382</t>
  </si>
  <si>
    <t>KR7065570004</t>
  </si>
  <si>
    <t>065570 KS EQUITY</t>
  </si>
  <si>
    <t>Samyung ENC</t>
  </si>
  <si>
    <t>7383</t>
  </si>
  <si>
    <t>KR7065680001</t>
  </si>
  <si>
    <t>065680 KS EQUITY</t>
  </si>
  <si>
    <t>UJU</t>
  </si>
  <si>
    <t>7384</t>
  </si>
  <si>
    <t>KR7065690000</t>
  </si>
  <si>
    <t>065690 KS EQUITY</t>
  </si>
  <si>
    <t>DAEJIN DMP</t>
  </si>
  <si>
    <t>7385</t>
  </si>
  <si>
    <t>KR7066270000</t>
  </si>
  <si>
    <t>066270 KS EQUITY</t>
  </si>
  <si>
    <t>SK Comms</t>
  </si>
  <si>
    <t>7386</t>
  </si>
  <si>
    <t>KR7066350000</t>
  </si>
  <si>
    <t>066350 KS EQUITY</t>
  </si>
  <si>
    <t>TSM</t>
  </si>
  <si>
    <t>7387</t>
  </si>
  <si>
    <t>KR7066570003</t>
  </si>
  <si>
    <t>066570 KS EQUITY</t>
  </si>
  <si>
    <t>LGELECTRONICS</t>
  </si>
  <si>
    <t>7388</t>
  </si>
  <si>
    <t>KR7066571001</t>
  </si>
  <si>
    <t>066575 KS EQUITY</t>
  </si>
  <si>
    <t>LG ELECTRONICS-PFD</t>
  </si>
  <si>
    <t>7389</t>
  </si>
  <si>
    <t>KR7066970005</t>
  </si>
  <si>
    <t>066970 KS EQUITY</t>
  </si>
  <si>
    <t>L&amp;F</t>
  </si>
  <si>
    <t>7390</t>
  </si>
  <si>
    <t>KR7067130005</t>
  </si>
  <si>
    <t>067130 KS EQUITY</t>
  </si>
  <si>
    <t>CLUNET</t>
  </si>
  <si>
    <t>7391</t>
  </si>
  <si>
    <t>KR7067250001</t>
  </si>
  <si>
    <t>067250 KS EQUITY</t>
  </si>
  <si>
    <t>STX SHIPBUILDING CO</t>
  </si>
  <si>
    <t>7392</t>
  </si>
  <si>
    <t>STXHIPBUILDING</t>
  </si>
  <si>
    <t>7393</t>
  </si>
  <si>
    <t>KR7067310003</t>
  </si>
  <si>
    <t>067310 KS EQUITY</t>
  </si>
  <si>
    <t>Hana Micron</t>
  </si>
  <si>
    <t>7394</t>
  </si>
  <si>
    <t>KR7068270008</t>
  </si>
  <si>
    <t>068270 KS EQUITY</t>
  </si>
  <si>
    <t>ORChem</t>
  </si>
  <si>
    <t>7395</t>
  </si>
  <si>
    <t>KR7068790005</t>
  </si>
  <si>
    <t>068790 KS EQUITY</t>
  </si>
  <si>
    <t>DMS</t>
  </si>
  <si>
    <t>7396</t>
  </si>
  <si>
    <t>KR7068870005</t>
  </si>
  <si>
    <t>068870 KS EQUITY</t>
  </si>
  <si>
    <t>LGLS</t>
  </si>
  <si>
    <t>7397</t>
  </si>
  <si>
    <t>KR7069260008</t>
  </si>
  <si>
    <t>069260 KS EQUITY</t>
  </si>
  <si>
    <t>Huchems</t>
  </si>
  <si>
    <t>7398</t>
  </si>
  <si>
    <t>KR7069620003</t>
  </si>
  <si>
    <t>069620 KS EQUITY</t>
  </si>
  <si>
    <t>DAWOONG PHARM(bonus</t>
  </si>
  <si>
    <t>7399</t>
  </si>
  <si>
    <t>KR7069960003</t>
  </si>
  <si>
    <t>069960 KS EQUITY</t>
  </si>
  <si>
    <t>HYUNDAI DEPT STORE C</t>
  </si>
  <si>
    <t>7400</t>
  </si>
  <si>
    <t>HYUNDAIDEPTST</t>
  </si>
  <si>
    <t>7401</t>
  </si>
  <si>
    <t>KR7071050009</t>
  </si>
  <si>
    <t>071050 KS EQUITY</t>
  </si>
  <si>
    <t>KOREA INVESTMENT HOL</t>
  </si>
  <si>
    <t>7402</t>
  </si>
  <si>
    <t>KIH</t>
  </si>
  <si>
    <t>7403</t>
  </si>
  <si>
    <t>KR7071320006</t>
  </si>
  <si>
    <t>071320 KS EQUITY</t>
  </si>
  <si>
    <t>KDHC</t>
  </si>
  <si>
    <t>7404</t>
  </si>
  <si>
    <t>KR7071660005</t>
  </si>
  <si>
    <t>071660 KS EQUITY</t>
  </si>
  <si>
    <t>SSCP</t>
  </si>
  <si>
    <t>7405</t>
  </si>
  <si>
    <t>KR7071670004</t>
  </si>
  <si>
    <t>071670 KS EQUITY</t>
  </si>
  <si>
    <t>A-Tech</t>
  </si>
  <si>
    <t>7406</t>
  </si>
  <si>
    <t>KR7071840003</t>
  </si>
  <si>
    <t>071840 KS EQUITY</t>
  </si>
  <si>
    <t>HIMART CO LTD</t>
  </si>
  <si>
    <t>7407</t>
  </si>
  <si>
    <t>KR7071970008</t>
  </si>
  <si>
    <t>071970 KS EQUITY</t>
  </si>
  <si>
    <t>STX Metal</t>
  </si>
  <si>
    <t>7408</t>
  </si>
  <si>
    <t>KR7072710007</t>
  </si>
  <si>
    <t>072710 KS EQUITY</t>
  </si>
  <si>
    <t>NongshimHoldings</t>
  </si>
  <si>
    <t>7409</t>
  </si>
  <si>
    <t>KR7072870009</t>
  </si>
  <si>
    <t>072870 KS EQUITY</t>
  </si>
  <si>
    <t>megastudy</t>
  </si>
  <si>
    <t>7410</t>
  </si>
  <si>
    <t>KR7073240004</t>
  </si>
  <si>
    <t>073240 KS EQUITY</t>
  </si>
  <si>
    <t>KUMHO TIRE CO INC</t>
  </si>
  <si>
    <t>7411</t>
  </si>
  <si>
    <t>KR7077360006</t>
  </si>
  <si>
    <t>077360 KS EQUITY</t>
  </si>
  <si>
    <t>DSHM</t>
  </si>
  <si>
    <t>7412</t>
  </si>
  <si>
    <t>KR7077960003</t>
  </si>
  <si>
    <t>077960 KS EQUITY</t>
  </si>
  <si>
    <t>K-eng</t>
  </si>
  <si>
    <t>7413</t>
  </si>
  <si>
    <t>KR7077970002</t>
  </si>
  <si>
    <t>077970 KS EQUITY</t>
  </si>
  <si>
    <t>STX ENGINE CO LTD</t>
  </si>
  <si>
    <t>7414</t>
  </si>
  <si>
    <t>STXEngine</t>
  </si>
  <si>
    <t>7415</t>
  </si>
  <si>
    <t>KR7078000007</t>
  </si>
  <si>
    <t>078000 KS EQUITY</t>
  </si>
  <si>
    <t>TELCOWARE</t>
  </si>
  <si>
    <t>7416</t>
  </si>
  <si>
    <t>KR7078340007</t>
  </si>
  <si>
    <t>078340 KS EQUITY</t>
  </si>
  <si>
    <t>C2S</t>
  </si>
  <si>
    <t>7417</t>
  </si>
  <si>
    <t>KR7078520004</t>
  </si>
  <si>
    <t>078520 KS EQUITY</t>
  </si>
  <si>
    <t>ABLE C&amp;C CO LTD</t>
  </si>
  <si>
    <t>7418</t>
  </si>
  <si>
    <t>KR7078600004</t>
  </si>
  <si>
    <t>078600 KS EQUITY</t>
  </si>
  <si>
    <t>DAEJOO</t>
  </si>
  <si>
    <t>7419</t>
  </si>
  <si>
    <t>KR7078890001</t>
  </si>
  <si>
    <t>078890 KS EQUITY</t>
  </si>
  <si>
    <t>KAON Media</t>
  </si>
  <si>
    <t>7420</t>
  </si>
  <si>
    <t>KR7078930005</t>
  </si>
  <si>
    <t>078930 KS EQUITY</t>
  </si>
  <si>
    <t>GS HOLDINGS CORP</t>
  </si>
  <si>
    <t>7421</t>
  </si>
  <si>
    <t>7422</t>
  </si>
  <si>
    <t>KR7079160008</t>
  </si>
  <si>
    <t>079160 KS EQUITY</t>
  </si>
  <si>
    <t>CJ CGV</t>
  </si>
  <si>
    <t>7423</t>
  </si>
  <si>
    <t>KR7080000003</t>
  </si>
  <si>
    <t>080000 KS EQUITY</t>
  </si>
  <si>
    <t>SNU</t>
  </si>
  <si>
    <t>7424</t>
  </si>
  <si>
    <t>KR7080160005</t>
  </si>
  <si>
    <t>080160 KS EQUITY</t>
  </si>
  <si>
    <t>MODETOUR</t>
  </si>
  <si>
    <t>7425</t>
  </si>
  <si>
    <t>KR7081000002</t>
  </si>
  <si>
    <t>081000 KS EQUITY</t>
  </si>
  <si>
    <t>ILJIN DIAMOND</t>
  </si>
  <si>
    <t>7426</t>
  </si>
  <si>
    <t>KR7081660003</t>
  </si>
  <si>
    <t>081660 KS EQUITY</t>
  </si>
  <si>
    <t>FILA KOREA</t>
  </si>
  <si>
    <t>7427</t>
  </si>
  <si>
    <t>KR7082640004</t>
  </si>
  <si>
    <t>082640 KS EQUITY</t>
  </si>
  <si>
    <t>TONG YANG LIFE INS</t>
  </si>
  <si>
    <t>7428</t>
  </si>
  <si>
    <t>KR7082740002</t>
  </si>
  <si>
    <t>082740 KS EQUITY</t>
  </si>
  <si>
    <t>DOOSAN ENGINE CO LTD</t>
  </si>
  <si>
    <t>7429</t>
  </si>
  <si>
    <t>KR7082850009</t>
  </si>
  <si>
    <t>082850 KS EQUITY</t>
  </si>
  <si>
    <t>WOOREE ETI</t>
  </si>
  <si>
    <t>7430</t>
  </si>
  <si>
    <t>KR7083650002</t>
  </si>
  <si>
    <t>083650 KS EQUITY</t>
  </si>
  <si>
    <t>BUMWOO ENG</t>
  </si>
  <si>
    <t>7431</t>
  </si>
  <si>
    <t>KR7084010008</t>
  </si>
  <si>
    <t>084010 KS EQUITY</t>
  </si>
  <si>
    <t>Daehan Steel</t>
  </si>
  <si>
    <t>7432</t>
  </si>
  <si>
    <t>KR7084670009</t>
  </si>
  <si>
    <t>084670 KS EQUITY</t>
  </si>
  <si>
    <t>DONGYANGEXPBUS</t>
  </si>
  <si>
    <t>7433</t>
  </si>
  <si>
    <t>KR7084690007</t>
  </si>
  <si>
    <t>084690 KS EQUITY</t>
  </si>
  <si>
    <t>Daesang Holdings</t>
  </si>
  <si>
    <t>7434</t>
  </si>
  <si>
    <t>KR7084730001</t>
  </si>
  <si>
    <t>084730 KS EQUITY</t>
  </si>
  <si>
    <t>Thinkware</t>
  </si>
  <si>
    <t>7435</t>
  </si>
  <si>
    <t>KR7084870005</t>
  </si>
  <si>
    <t>084870 KS EQUITY</t>
  </si>
  <si>
    <t>THE BASIC HOUSE</t>
  </si>
  <si>
    <t>7436</t>
  </si>
  <si>
    <t>KR7084990001</t>
  </si>
  <si>
    <t>084990 KS EQUITY</t>
  </si>
  <si>
    <t>VIROMED CO LTD</t>
  </si>
  <si>
    <t>7437</t>
  </si>
  <si>
    <t>KR7085310001</t>
  </si>
  <si>
    <t>085310 KS EQUITY</t>
  </si>
  <si>
    <t>NK</t>
  </si>
  <si>
    <t>7438</t>
  </si>
  <si>
    <t>KR7085660009</t>
  </si>
  <si>
    <t>085660 KS EQUITY</t>
  </si>
  <si>
    <t>Chabio&amp;Dios</t>
  </si>
  <si>
    <t>7439</t>
  </si>
  <si>
    <t>KR7086280005</t>
  </si>
  <si>
    <t>086280 KS EQUITY</t>
  </si>
  <si>
    <t>GLOVIS</t>
  </si>
  <si>
    <t>7440</t>
  </si>
  <si>
    <t>KR7086790003</t>
  </si>
  <si>
    <t>086790 KS EQUITY</t>
  </si>
  <si>
    <t>HANA FINANCIAL GROUP</t>
  </si>
  <si>
    <t>7441</t>
  </si>
  <si>
    <t>HANAFINANCIALGR</t>
  </si>
  <si>
    <t>7442</t>
  </si>
  <si>
    <t>KR7086900008</t>
  </si>
  <si>
    <t>086900 KS EQUITY</t>
  </si>
  <si>
    <t>MEDY-TOX INC</t>
  </si>
  <si>
    <t>7443</t>
  </si>
  <si>
    <t>KR7086960002</t>
  </si>
  <si>
    <t>086960 KS EQUITY</t>
  </si>
  <si>
    <t>MDS Tech</t>
  </si>
  <si>
    <t>7444</t>
  </si>
  <si>
    <t>KR7088350004</t>
  </si>
  <si>
    <t>088350 KS EQUITY</t>
  </si>
  <si>
    <t>Korealife</t>
  </si>
  <si>
    <t>7445</t>
  </si>
  <si>
    <t>KR7088700000</t>
  </si>
  <si>
    <t>088700 KS EQUITY</t>
  </si>
  <si>
    <t>mysco</t>
  </si>
  <si>
    <t>7446</t>
  </si>
  <si>
    <t>KR7088800008</t>
  </si>
  <si>
    <t>088800 KS EQUITY</t>
  </si>
  <si>
    <t>Ace Technologies</t>
  </si>
  <si>
    <t>7447</t>
  </si>
  <si>
    <t>KR7088910005</t>
  </si>
  <si>
    <t>088910 KS EQUITY</t>
  </si>
  <si>
    <t>DONGWOO</t>
  </si>
  <si>
    <t>7448</t>
  </si>
  <si>
    <t>MKIF</t>
  </si>
  <si>
    <t>7449</t>
  </si>
  <si>
    <t>KR7089230007</t>
  </si>
  <si>
    <t>089230 KS EQUITY</t>
  </si>
  <si>
    <t>YONGHYUN BM</t>
  </si>
  <si>
    <t>7450</t>
  </si>
  <si>
    <t>KR7089480008</t>
  </si>
  <si>
    <t>089480 KS EQUITY</t>
  </si>
  <si>
    <t>PSM</t>
  </si>
  <si>
    <t>7451</t>
  </si>
  <si>
    <t>KR7090430000</t>
  </si>
  <si>
    <t>090430 KS EQUITY</t>
  </si>
  <si>
    <t>AMOREPACIFIC</t>
  </si>
  <si>
    <t>7452</t>
  </si>
  <si>
    <t>KR7090730003</t>
  </si>
  <si>
    <t>090730 KS EQUITY</t>
  </si>
  <si>
    <t>SIMPAC ANC</t>
  </si>
  <si>
    <t>7453</t>
  </si>
  <si>
    <t>KR7091090001</t>
  </si>
  <si>
    <t>091090 KS EQUITY</t>
  </si>
  <si>
    <t>SEWON CELLONTECH</t>
  </si>
  <si>
    <t>7454</t>
  </si>
  <si>
    <t>KR7091690008</t>
  </si>
  <si>
    <t>091690 KS EQUITY</t>
  </si>
  <si>
    <t>DIGITECH</t>
  </si>
  <si>
    <t>7455</t>
  </si>
  <si>
    <t>KR7091700005</t>
  </si>
  <si>
    <t>091700 KS EQUITY</t>
  </si>
  <si>
    <t>PARTRON</t>
  </si>
  <si>
    <t>7456</t>
  </si>
  <si>
    <t>KR7092200005</t>
  </si>
  <si>
    <t>092200 KS EQUITY</t>
  </si>
  <si>
    <t>7457</t>
  </si>
  <si>
    <t>KR7092230002</t>
  </si>
  <si>
    <t>092230 KS EQUITY</t>
  </si>
  <si>
    <t>KPXHOLDINGS</t>
  </si>
  <si>
    <t>7458</t>
  </si>
  <si>
    <t>KR7093050003</t>
  </si>
  <si>
    <t>093050 KS EQUITY</t>
  </si>
  <si>
    <t>LG FASHION CORP</t>
  </si>
  <si>
    <t>7459</t>
  </si>
  <si>
    <t>LG FASHION</t>
  </si>
  <si>
    <t>7460</t>
  </si>
  <si>
    <t>KR7093230001</t>
  </si>
  <si>
    <t>093230 KS EQUITY</t>
  </si>
  <si>
    <t>SHELL-LINE</t>
  </si>
  <si>
    <t>7461</t>
  </si>
  <si>
    <t>KR7093370005</t>
  </si>
  <si>
    <t>093370 KS EQUITY</t>
  </si>
  <si>
    <t>FOOSUNG</t>
  </si>
  <si>
    <t>7462</t>
  </si>
  <si>
    <t>KR7094190006</t>
  </si>
  <si>
    <t>094190 KS EQUITY</t>
  </si>
  <si>
    <t>ELK</t>
  </si>
  <si>
    <t>7463</t>
  </si>
  <si>
    <t>KR7095500005</t>
  </si>
  <si>
    <t>095500 KS EQUITY</t>
  </si>
  <si>
    <t>MNtech</t>
  </si>
  <si>
    <t>7464</t>
  </si>
  <si>
    <t>KR7095610002</t>
  </si>
  <si>
    <t>095610 KS EQUITY</t>
  </si>
  <si>
    <t>TES</t>
  </si>
  <si>
    <t>7465</t>
  </si>
  <si>
    <t>KR7095660007</t>
  </si>
  <si>
    <t>095660 KS EQUITY</t>
  </si>
  <si>
    <t>NeoWiz Games</t>
  </si>
  <si>
    <t>7466</t>
  </si>
  <si>
    <t>KR7095720009</t>
  </si>
  <si>
    <t>095720 KS EQUITY</t>
  </si>
  <si>
    <t>WOONGJIN THINKBIG</t>
  </si>
  <si>
    <t>7467</t>
  </si>
  <si>
    <t>KR7095910006</t>
  </si>
  <si>
    <t>095910 KS EQUITY</t>
  </si>
  <si>
    <t>S-ENERGY</t>
  </si>
  <si>
    <t>7468</t>
  </si>
  <si>
    <t>KR7096240007</t>
  </si>
  <si>
    <t>096240 KS EQUITY</t>
  </si>
  <si>
    <t>Chungdahm</t>
  </si>
  <si>
    <t>7469</t>
  </si>
  <si>
    <t>KR7096530001</t>
  </si>
  <si>
    <t>096530 KS EQUITY</t>
  </si>
  <si>
    <t>SEEGENE INC</t>
  </si>
  <si>
    <t>7470</t>
  </si>
  <si>
    <t>KR7096760004</t>
  </si>
  <si>
    <t>096760 KS EQUITY</t>
  </si>
  <si>
    <t>CW HOLDINGS</t>
  </si>
  <si>
    <t>7471</t>
  </si>
  <si>
    <t>KR7096770003</t>
  </si>
  <si>
    <t>096770 KS EQUITY</t>
  </si>
  <si>
    <t>SK ENERGY CO LTD</t>
  </si>
  <si>
    <t>7472</t>
  </si>
  <si>
    <t>SK Innovation</t>
  </si>
  <si>
    <t>7473</t>
  </si>
  <si>
    <t>KR7097230007</t>
  </si>
  <si>
    <t>097230 KS EQUITY</t>
  </si>
  <si>
    <t>HANJIN HEAVY INDUS &amp;</t>
  </si>
  <si>
    <t>7474</t>
  </si>
  <si>
    <t>HANJIN HVY IND</t>
  </si>
  <si>
    <t>7475</t>
  </si>
  <si>
    <t>KR7097950000</t>
  </si>
  <si>
    <t>097950 KS EQUITY</t>
  </si>
  <si>
    <t>CJ CHEILJEDANG CORP</t>
  </si>
  <si>
    <t>7476</t>
  </si>
  <si>
    <t>CJ CheilJedang</t>
  </si>
  <si>
    <t>7477</t>
  </si>
  <si>
    <t>KR7098460009</t>
  </si>
  <si>
    <t>098460 KS EQUITY</t>
  </si>
  <si>
    <t>KOH YOUNG TECHNOLOGY</t>
  </si>
  <si>
    <t>7478</t>
  </si>
  <si>
    <t>KR7098560006</t>
  </si>
  <si>
    <t>098560 KS EQUITY</t>
  </si>
  <si>
    <t>MIRAE TIGER MEDIA TE</t>
  </si>
  <si>
    <t>7479</t>
  </si>
  <si>
    <t>KR7099660003</t>
  </si>
  <si>
    <t>099660 KS EQUITY</t>
  </si>
  <si>
    <t>SeenTec</t>
  </si>
  <si>
    <t>7480</t>
  </si>
  <si>
    <t>KR7100120005</t>
  </si>
  <si>
    <t>100120 KS EQUITY</t>
  </si>
  <si>
    <t>VIEWORKS CO LTD</t>
  </si>
  <si>
    <t>7481</t>
  </si>
  <si>
    <t>KR7100130004</t>
  </si>
  <si>
    <t>100130 KS EQUITY</t>
  </si>
  <si>
    <t>Dongkuk S&amp;C</t>
  </si>
  <si>
    <t>7482</t>
  </si>
  <si>
    <t>KR7100840008</t>
  </si>
  <si>
    <t>100840 KS EQUITY</t>
  </si>
  <si>
    <t>S&amp;T</t>
  </si>
  <si>
    <t>7483</t>
  </si>
  <si>
    <t>KR7101060002</t>
  </si>
  <si>
    <t>101060 KS EQUITY</t>
  </si>
  <si>
    <t>SBS Media Holdings</t>
  </si>
  <si>
    <t>7484</t>
  </si>
  <si>
    <t>KR7101680007</t>
  </si>
  <si>
    <t>101680 KS EQUITY</t>
  </si>
  <si>
    <t>HNK</t>
  </si>
  <si>
    <t>7485</t>
  </si>
  <si>
    <t>KR7102710001</t>
  </si>
  <si>
    <t>102710 KS EQUITY</t>
  </si>
  <si>
    <t>ENF</t>
  </si>
  <si>
    <t>7486</t>
  </si>
  <si>
    <t>KR7102940004</t>
  </si>
  <si>
    <t>102940 KS EQUITY</t>
  </si>
  <si>
    <t>KLS</t>
  </si>
  <si>
    <t>7487</t>
  </si>
  <si>
    <t>KR7103130001</t>
  </si>
  <si>
    <t>103130 KS EQUITY</t>
  </si>
  <si>
    <t>WoongjinEnergy</t>
  </si>
  <si>
    <t>7488</t>
  </si>
  <si>
    <t>KR7103140000</t>
  </si>
  <si>
    <t>103140 KS EQUITY</t>
  </si>
  <si>
    <t>POONGSAN</t>
  </si>
  <si>
    <t>7489</t>
  </si>
  <si>
    <t>KR7103150009</t>
  </si>
  <si>
    <t>103150 KS EQUITY</t>
  </si>
  <si>
    <t>THE HITE</t>
  </si>
  <si>
    <t>7490</t>
  </si>
  <si>
    <t>KR7103590006</t>
  </si>
  <si>
    <t>103590 KS EQUITY</t>
  </si>
  <si>
    <t>ILJIN ELECTRIC</t>
  </si>
  <si>
    <t>7491</t>
  </si>
  <si>
    <t>KR7104200001</t>
  </si>
  <si>
    <t>104200 KS EQUITY</t>
  </si>
  <si>
    <t>Neowiz Internet</t>
  </si>
  <si>
    <t>7492</t>
  </si>
  <si>
    <t>KR7104700000</t>
  </si>
  <si>
    <t>104700 KS EQUITY</t>
  </si>
  <si>
    <t>KISCO</t>
  </si>
  <si>
    <t>7493</t>
  </si>
  <si>
    <t>KR7105330005</t>
  </si>
  <si>
    <t>105330 KS EQUITY</t>
  </si>
  <si>
    <t>KNW</t>
  </si>
  <si>
    <t>7494</t>
  </si>
  <si>
    <t>KR7105560007</t>
  </si>
  <si>
    <t>105560 KS EQUITY</t>
  </si>
  <si>
    <t>KBFinancialGroup</t>
  </si>
  <si>
    <t>7495</t>
  </si>
  <si>
    <t>KR7105630008</t>
  </si>
  <si>
    <t>105630 KS EQUITY</t>
  </si>
  <si>
    <t>Hansae</t>
  </si>
  <si>
    <t>7496</t>
  </si>
  <si>
    <t>KR7105840003</t>
  </si>
  <si>
    <t>105840 KS EQUITY</t>
  </si>
  <si>
    <t>WOOJIN</t>
  </si>
  <si>
    <t>7497</t>
  </si>
  <si>
    <t>KR7108320003</t>
  </si>
  <si>
    <t>108320 KS EQUITY</t>
  </si>
  <si>
    <t>Silicon Works</t>
  </si>
  <si>
    <t>7498</t>
  </si>
  <si>
    <t>KR7108670001</t>
  </si>
  <si>
    <t>108670 KS EQUITY</t>
  </si>
  <si>
    <t>LG HAUSYS</t>
  </si>
  <si>
    <t>7499</t>
  </si>
  <si>
    <t>KR7110310000</t>
  </si>
  <si>
    <t>110310 KS EQUITY</t>
  </si>
  <si>
    <t>Moreens</t>
  </si>
  <si>
    <t>7500</t>
  </si>
  <si>
    <t>KR7111770004</t>
  </si>
  <si>
    <t>111770 KS EQUITY</t>
  </si>
  <si>
    <t>Youngone Corp</t>
  </si>
  <si>
    <t>7501</t>
  </si>
  <si>
    <t>KR7112040001</t>
  </si>
  <si>
    <t>112040 KS EQUITY</t>
  </si>
  <si>
    <t>WeMade</t>
  </si>
  <si>
    <t>7502</t>
  </si>
  <si>
    <t>KR7114090004</t>
  </si>
  <si>
    <t>114090 KS EQUITY</t>
  </si>
  <si>
    <t>GKL</t>
  </si>
  <si>
    <t>7503</t>
  </si>
  <si>
    <t>KR7115160004</t>
  </si>
  <si>
    <t>115160 KS EQUITY</t>
  </si>
  <si>
    <t>HUMAX</t>
  </si>
  <si>
    <t>7504</t>
  </si>
  <si>
    <t>KR7115390007</t>
  </si>
  <si>
    <t>115390 KS EQUITY</t>
  </si>
  <si>
    <t>L&amp;L</t>
  </si>
  <si>
    <t>7505</t>
  </si>
  <si>
    <t>KR7117930008</t>
  </si>
  <si>
    <t>117930 KS EQUITY</t>
  </si>
  <si>
    <t>HJS</t>
  </si>
  <si>
    <t>7506</t>
  </si>
  <si>
    <t>KR7119610004</t>
  </si>
  <si>
    <t>119610 KS EQUITY</t>
  </si>
  <si>
    <t>INTEROJO CO LTD</t>
  </si>
  <si>
    <t>7507</t>
  </si>
  <si>
    <t>KR7120110002</t>
  </si>
  <si>
    <t>120110 KS EQUITY</t>
  </si>
  <si>
    <t>KOLON IND</t>
  </si>
  <si>
    <t>7508</t>
  </si>
  <si>
    <t>KR7122900004</t>
  </si>
  <si>
    <t>122900 KS EQUITY</t>
  </si>
  <si>
    <t>iMarketKorea</t>
  </si>
  <si>
    <t>7509</t>
  </si>
  <si>
    <t>KR7128820008</t>
  </si>
  <si>
    <t>128820 KS EQUITY</t>
  </si>
  <si>
    <t>DAESUNGIND</t>
  </si>
  <si>
    <t>7510</t>
  </si>
  <si>
    <t>KR7128940004</t>
  </si>
  <si>
    <t>128940 KS EQUITY</t>
  </si>
  <si>
    <t>HanmiPharm</t>
  </si>
  <si>
    <t>7511</t>
  </si>
  <si>
    <t>KR7130960008</t>
  </si>
  <si>
    <t>130960 KS EQUITY</t>
  </si>
  <si>
    <t>O Media Holdings</t>
  </si>
  <si>
    <t>7512</t>
  </si>
  <si>
    <t>KR7138930003</t>
  </si>
  <si>
    <t>138930 KS EQUITY</t>
  </si>
  <si>
    <t>BS FINANCIAL GROUP</t>
  </si>
  <si>
    <t>7513</t>
  </si>
  <si>
    <t>KR7139130009</t>
  </si>
  <si>
    <t>139130 KS EQUITY</t>
  </si>
  <si>
    <t>DGB FINANCIAL GROUP</t>
  </si>
  <si>
    <t>7514</t>
  </si>
  <si>
    <t>KR7139480008</t>
  </si>
  <si>
    <t>139480 KS EQUITY</t>
  </si>
  <si>
    <t>E-MART CO LTD</t>
  </si>
  <si>
    <t>7515</t>
  </si>
  <si>
    <t>KR7145990008</t>
  </si>
  <si>
    <t>145990 KS EQUITY</t>
  </si>
  <si>
    <t>SAMYANG CORP</t>
  </si>
  <si>
    <t>7516</t>
  </si>
  <si>
    <t>KR7157490004</t>
  </si>
  <si>
    <t>157490 KS EQUITY</t>
  </si>
  <si>
    <t>MIRAE TIGER SOFTWARE</t>
  </si>
  <si>
    <t>7517</t>
  </si>
  <si>
    <t>KR7161390000</t>
  </si>
  <si>
    <t>161390 KS EQUITY</t>
  </si>
  <si>
    <t>7518</t>
  </si>
  <si>
    <t>KR7161890009</t>
  </si>
  <si>
    <t>161890 KS EQUITY</t>
  </si>
  <si>
    <t>KOREA KOLMAR CO LTD</t>
  </si>
  <si>
    <t>7519</t>
  </si>
  <si>
    <t>KR7170900005</t>
  </si>
  <si>
    <t>170900 KS EQUITY</t>
  </si>
  <si>
    <t>DONG-A ST CO LTD</t>
  </si>
  <si>
    <t>7520</t>
  </si>
  <si>
    <t>KR7180640005</t>
  </si>
  <si>
    <t>180640 KS EQUITY</t>
  </si>
  <si>
    <t>HANJIN KAL CORP</t>
  </si>
  <si>
    <t>7521</t>
  </si>
  <si>
    <t>KR7181710005</t>
  </si>
  <si>
    <t>181710 KS EQUITY</t>
  </si>
  <si>
    <t>NHN ENTERTAINMENT CO</t>
  </si>
  <si>
    <t>7522</t>
  </si>
  <si>
    <t>KR8392060008</t>
  </si>
  <si>
    <t>950100 KS EQUITY</t>
  </si>
  <si>
    <t>SBIMortgage</t>
  </si>
  <si>
    <t>7523</t>
  </si>
  <si>
    <t>KRA001440122</t>
  </si>
  <si>
    <t>00144012 KS EQUITY</t>
  </si>
  <si>
    <t>TaihanElecWire(right</t>
  </si>
  <si>
    <t>7524</t>
  </si>
  <si>
    <t>KRA003450111</t>
  </si>
  <si>
    <t>00345011 KS EQUITY</t>
  </si>
  <si>
    <t>7525</t>
  </si>
  <si>
    <t>KRA004710133</t>
  </si>
  <si>
    <t>00471013 KS EQUITY</t>
  </si>
  <si>
    <t>HANSOL TECHNICS CO L</t>
  </si>
  <si>
    <t>7526</t>
  </si>
  <si>
    <t>KRA005940119</t>
  </si>
  <si>
    <t>00594011 KS EQUITY</t>
  </si>
  <si>
    <t>7527</t>
  </si>
  <si>
    <t>KRA006280101</t>
  </si>
  <si>
    <t>GREENCRZ KS EQUITY</t>
  </si>
  <si>
    <t>GREEN CROSS CORP - R</t>
  </si>
  <si>
    <t>7528</t>
  </si>
  <si>
    <t>KRA006280135</t>
  </si>
  <si>
    <t>00628013 KS EQUITY</t>
  </si>
  <si>
    <t>7529</t>
  </si>
  <si>
    <t>KRA011200128</t>
  </si>
  <si>
    <t>01120012 KS EQUITY</t>
  </si>
  <si>
    <t>7530</t>
  </si>
  <si>
    <t>KRA017800129</t>
  </si>
  <si>
    <t>01780012 KS EQUITY</t>
  </si>
  <si>
    <t>HYUNDAI ELEVATOR CO-</t>
  </si>
  <si>
    <t>7531</t>
  </si>
  <si>
    <t>KRA036460236</t>
  </si>
  <si>
    <t>03646023 KS EQUITY</t>
  </si>
  <si>
    <t>KOREA GAS CORP</t>
  </si>
  <si>
    <t>7532</t>
  </si>
  <si>
    <t>KRA097230130</t>
  </si>
  <si>
    <t>09723013 KS EQUITY</t>
  </si>
  <si>
    <t>HANJIN HVY IND  (RIG</t>
  </si>
  <si>
    <t>7533</t>
  </si>
  <si>
    <t>KW0EQ0100010</t>
  </si>
  <si>
    <t>NBK KK EQUITY</t>
  </si>
  <si>
    <t>NATIONAL BANK OF KUW</t>
  </si>
  <si>
    <t>6889526</t>
  </si>
  <si>
    <t>KWD</t>
  </si>
  <si>
    <t>KUW</t>
  </si>
  <si>
    <t>XKUW</t>
  </si>
  <si>
    <t>7534</t>
  </si>
  <si>
    <t>KW0EQ0100036</t>
  </si>
  <si>
    <t>CBK KK EQUITY</t>
  </si>
  <si>
    <t>COMMERCIAL BANK OF K</t>
  </si>
  <si>
    <t>6215187</t>
  </si>
  <si>
    <t>7535</t>
  </si>
  <si>
    <t>KW0EQ0100085</t>
  </si>
  <si>
    <t>KFIN KK EQUITY</t>
  </si>
  <si>
    <t>KUWAIT FINANCE HOUSE</t>
  </si>
  <si>
    <t>6503138</t>
  </si>
  <si>
    <t>7536</t>
  </si>
  <si>
    <t>KW0EQ0200281</t>
  </si>
  <si>
    <t>NINV KK EQUITY</t>
  </si>
  <si>
    <t>NATIONAL INVESTMENTS</t>
  </si>
  <si>
    <t>6614717</t>
  </si>
  <si>
    <t>7537</t>
  </si>
  <si>
    <t>KW0EQ0601041</t>
  </si>
  <si>
    <t>AGLTY KK EQUITY</t>
  </si>
  <si>
    <t>AGILITY</t>
  </si>
  <si>
    <t>6890302</t>
  </si>
  <si>
    <t>7538</t>
  </si>
  <si>
    <t>KW0EQ0601058</t>
  </si>
  <si>
    <t>ZAIN KK EQUITY</t>
  </si>
  <si>
    <t>MOBILE TELECOMMUNICA</t>
  </si>
  <si>
    <t>6600084</t>
  </si>
  <si>
    <t>7539</t>
  </si>
  <si>
    <t>KW0EQ0701247</t>
  </si>
  <si>
    <t>FOOD KK EQUITY</t>
  </si>
  <si>
    <t>KUWAIT FOODS (AMERIC</t>
  </si>
  <si>
    <t>6503149</t>
  </si>
  <si>
    <t>7540</t>
  </si>
  <si>
    <t>KY009A30EP70</t>
  </si>
  <si>
    <t>2935 HK</t>
  </si>
  <si>
    <t>GCL-POLY ENERGY HOLD</t>
  </si>
  <si>
    <t>BDCRGV2</t>
  </si>
  <si>
    <t>7541</t>
  </si>
  <si>
    <t>KY30744W1070</t>
  </si>
  <si>
    <t>FTCH US EQUITY</t>
  </si>
  <si>
    <t>Farfetch Ltd</t>
  </si>
  <si>
    <t>BFD20M9</t>
  </si>
  <si>
    <t>7542</t>
  </si>
  <si>
    <t>KYG011251066</t>
  </si>
  <si>
    <t>AFYA US EQUITY</t>
  </si>
  <si>
    <t>Afya Ltd</t>
  </si>
  <si>
    <t>BKF9D57</t>
  </si>
  <si>
    <t>7543</t>
  </si>
  <si>
    <t>KYG011981035</t>
  </si>
  <si>
    <t>3383 HK EQUITY</t>
  </si>
  <si>
    <t>Agile Group Holdings</t>
  </si>
  <si>
    <t>B0PR2F4</t>
  </si>
  <si>
    <t>7544</t>
  </si>
  <si>
    <t>KYG014081064</t>
  </si>
  <si>
    <t>1590 TT EQUITY</t>
  </si>
  <si>
    <t>Airtac International</t>
  </si>
  <si>
    <t>B52J816</t>
  </si>
  <si>
    <t>TWN</t>
  </si>
  <si>
    <t>7545</t>
  </si>
  <si>
    <t>KYG0146B1032</t>
  </si>
  <si>
    <t>9926 HK EQUITY</t>
  </si>
  <si>
    <t>Akeso Inc</t>
  </si>
  <si>
    <t>BLFJ7Y1</t>
  </si>
  <si>
    <t>7546</t>
  </si>
  <si>
    <t>KYG017191142</t>
  </si>
  <si>
    <t>9988 HK EQUITY</t>
  </si>
  <si>
    <t>Alibaba Group Holdin</t>
  </si>
  <si>
    <t>BK6YZP5</t>
  </si>
  <si>
    <t>7547</t>
  </si>
  <si>
    <t>KYG0192S1093</t>
  </si>
  <si>
    <t>538 HK EQUITY</t>
  </si>
  <si>
    <t>AJISEN CHINA HOLDING</t>
  </si>
  <si>
    <t>B1TNRD8</t>
  </si>
  <si>
    <t>7548</t>
  </si>
  <si>
    <t>KYG020141019</t>
  </si>
  <si>
    <t>1789 HK EQUITY</t>
  </si>
  <si>
    <t>AK MEDICAL HOLDINGS</t>
  </si>
  <si>
    <t>7549</t>
  </si>
  <si>
    <t>KYG022791266</t>
  </si>
  <si>
    <t>833 HK EQUITY</t>
  </si>
  <si>
    <t>ALLTRONICS HOLDING L</t>
  </si>
  <si>
    <t>B0CM7L3</t>
  </si>
  <si>
    <t>7550</t>
  </si>
  <si>
    <t>KYG039991024</t>
  </si>
  <si>
    <t>3337 HK EQUITY</t>
  </si>
  <si>
    <t>ANTON OILFIELD SERVI</t>
  </si>
  <si>
    <t>B29JZB7</t>
  </si>
  <si>
    <t>7551</t>
  </si>
  <si>
    <t>KYG040111059</t>
  </si>
  <si>
    <t>2020 HK EQUITY</t>
  </si>
  <si>
    <t>ANTA Sports Products</t>
  </si>
  <si>
    <t>B1YVKN8</t>
  </si>
  <si>
    <t>7552</t>
  </si>
  <si>
    <t>KYG045531061</t>
  </si>
  <si>
    <t>ARCE US EQUITY</t>
  </si>
  <si>
    <t>Arco Platform Ltd</t>
  </si>
  <si>
    <t>BGQT8T7</t>
  </si>
  <si>
    <t>7553</t>
  </si>
  <si>
    <t>KYG0520K1094</t>
  </si>
  <si>
    <t>1672 HK EQUITY</t>
  </si>
  <si>
    <t>Ascletis Pharma Inc</t>
  </si>
  <si>
    <t>BFLTDL2</t>
  </si>
  <si>
    <t>7554</t>
  </si>
  <si>
    <t>KYG0535Q1331</t>
  </si>
  <si>
    <t>522 HK EQUITY</t>
  </si>
  <si>
    <t>ASM Pacific Technolo</t>
  </si>
  <si>
    <t>6002453</t>
  </si>
  <si>
    <t>7555</t>
  </si>
  <si>
    <t>KYG0585W1134</t>
  </si>
  <si>
    <t>ASSURBU KY EQUITY</t>
  </si>
  <si>
    <t>Assured Fund</t>
  </si>
  <si>
    <t>B03TG61</t>
  </si>
  <si>
    <t>CAY</t>
  </si>
  <si>
    <t>7556</t>
  </si>
  <si>
    <t>KYG063181021</t>
  </si>
  <si>
    <t>1717 HK EQUITY</t>
  </si>
  <si>
    <t>AUSNUTRIA DAIRY CORP</t>
  </si>
  <si>
    <t>B4M2F06</t>
  </si>
  <si>
    <t>7557</t>
  </si>
  <si>
    <t>KYG070371078</t>
  </si>
  <si>
    <t>1761 HK EQUITY</t>
  </si>
  <si>
    <t>Babytree Group</t>
  </si>
  <si>
    <t>BFWF502</t>
  </si>
  <si>
    <t>7558</t>
  </si>
  <si>
    <t>KYG089091063</t>
  </si>
  <si>
    <t>1293 HK EQUITY</t>
  </si>
  <si>
    <t>BAOXIN AUTO GROUP LT</t>
  </si>
  <si>
    <t>B5VKM85</t>
  </si>
  <si>
    <t>7559</t>
  </si>
  <si>
    <t>KYG090381032</t>
  </si>
  <si>
    <t>1338 HK EQUITY</t>
  </si>
  <si>
    <t>BAWANG INTERNATIONAL</t>
  </si>
  <si>
    <t>B5XCPC4</t>
  </si>
  <si>
    <t>7560</t>
  </si>
  <si>
    <t>KYG097021045</t>
  </si>
  <si>
    <t>1880 HK EQUITY</t>
  </si>
  <si>
    <t>Belle International</t>
  </si>
  <si>
    <t>B1WJ4X2</t>
  </si>
  <si>
    <t>7561</t>
  </si>
  <si>
    <t>KYG107051040</t>
  </si>
  <si>
    <t>926 HK EQUITY</t>
  </si>
  <si>
    <t>BESUNYEN HOLDINGS CO</t>
  </si>
  <si>
    <t>B3PT8C0</t>
  </si>
  <si>
    <t>7562</t>
  </si>
  <si>
    <t>KYG1146W1050</t>
  </si>
  <si>
    <t>1250 HK EQUITY</t>
  </si>
  <si>
    <t>BYZWFF8</t>
  </si>
  <si>
    <t>7563</t>
  </si>
  <si>
    <t>KYG1146Y1017</t>
  </si>
  <si>
    <t>6160 HK EQUITY</t>
  </si>
  <si>
    <t>BEIGENE LTD</t>
  </si>
  <si>
    <t>BGDY260</t>
  </si>
  <si>
    <t>7564</t>
  </si>
  <si>
    <t>KYG121611084</t>
  </si>
  <si>
    <t>1685 HK EQUITY</t>
  </si>
  <si>
    <t>BOER POWER HOLDINGS</t>
  </si>
  <si>
    <t>B468DF1</t>
  </si>
  <si>
    <t>7565</t>
  </si>
  <si>
    <t>KYG123731252</t>
  </si>
  <si>
    <t>653 HK EQUITY</t>
  </si>
  <si>
    <t>BONJOUR HOLDING LTD</t>
  </si>
  <si>
    <t>6653442</t>
  </si>
  <si>
    <t>7566</t>
  </si>
  <si>
    <t>KYG126231078</t>
  </si>
  <si>
    <t>1698 HK EQUITY</t>
  </si>
  <si>
    <t>BOSHIWA INTERNATIONA</t>
  </si>
  <si>
    <t>B63MHK3</t>
  </si>
  <si>
    <t>7567</t>
  </si>
  <si>
    <t>KYG126521064</t>
  </si>
  <si>
    <t>3998 HK EQUITY</t>
  </si>
  <si>
    <t>BOSIDENG INTERNATION</t>
  </si>
  <si>
    <t>B24FZ32</t>
  </si>
  <si>
    <t>7568</t>
  </si>
  <si>
    <t>KYG127751058</t>
  </si>
  <si>
    <t>434 HK EQUITY</t>
  </si>
  <si>
    <t>Boyaa Interactive In</t>
  </si>
  <si>
    <t>BGCBFM9</t>
  </si>
  <si>
    <t>7569</t>
  </si>
  <si>
    <t>KYG1674K1013</t>
  </si>
  <si>
    <t>1876 HK EQUITY</t>
  </si>
  <si>
    <t>Budweiser Brewing Co</t>
  </si>
  <si>
    <t>BKDXJH5</t>
  </si>
  <si>
    <t>7570</t>
  </si>
  <si>
    <t>KYG190211071</t>
  </si>
  <si>
    <t>699 HK EQUITY</t>
  </si>
  <si>
    <t>CAR Inc</t>
  </si>
  <si>
    <t>BQQP9S1</t>
  </si>
  <si>
    <t>7571</t>
  </si>
  <si>
    <t>KYG1991G1064</t>
  </si>
  <si>
    <t>837 HK EQUITY</t>
  </si>
  <si>
    <t>Carpenter Tan Holdin</t>
  </si>
  <si>
    <t>B55JR61</t>
  </si>
  <si>
    <t>7572</t>
  </si>
  <si>
    <t>KYG202011022</t>
  </si>
  <si>
    <t>1155 HK EQUITY</t>
  </si>
  <si>
    <t>CENTRON TELECOM INTE</t>
  </si>
  <si>
    <t>B1Z4S76</t>
  </si>
  <si>
    <t>7573</t>
  </si>
  <si>
    <t>KYG202881093</t>
  </si>
  <si>
    <t>5871 TT EQUITY</t>
  </si>
  <si>
    <t>CHAILEASE HOLDING CO</t>
  </si>
  <si>
    <t>B58J1S8</t>
  </si>
  <si>
    <t>7574</t>
  </si>
  <si>
    <t>KYG2046Q1073</t>
  </si>
  <si>
    <t>682 HK EQUITY</t>
  </si>
  <si>
    <t>CHAODA MODERN AGRICU</t>
  </si>
  <si>
    <t>6313490</t>
  </si>
  <si>
    <t>7575</t>
  </si>
  <si>
    <t>KYG207681001</t>
  </si>
  <si>
    <t>832 HK EQUITY</t>
  </si>
  <si>
    <t>CENTRAL CHINA REAL E</t>
  </si>
  <si>
    <t>B2RDS34</t>
  </si>
  <si>
    <t>7576</t>
  </si>
  <si>
    <t>KYG210891001</t>
  </si>
  <si>
    <t>769 HK EQUITY</t>
  </si>
  <si>
    <t>CHINA RARE EARTH HOL</t>
  </si>
  <si>
    <t>B02V7B0</t>
  </si>
  <si>
    <t>7577</t>
  </si>
  <si>
    <t>KYG2108Y1052</t>
  </si>
  <si>
    <t>1109 HK EQUITY</t>
  </si>
  <si>
    <t>CHINA RESOURCES LAND</t>
  </si>
  <si>
    <t>6193766</t>
  </si>
  <si>
    <t>7578</t>
  </si>
  <si>
    <t>KYG210961051</t>
  </si>
  <si>
    <t>2319 HK EQUITY</t>
  </si>
  <si>
    <t>China Mengniu Dairy</t>
  </si>
  <si>
    <t>B01B1L9</t>
  </si>
  <si>
    <t>7579</t>
  </si>
  <si>
    <t>KYG211051043</t>
  </si>
  <si>
    <t>CSCF SP EQUITY</t>
  </si>
  <si>
    <t>CHINA SKY CHEMICAL F</t>
  </si>
  <si>
    <t>B0LKYK6</t>
  </si>
  <si>
    <t>7580</t>
  </si>
  <si>
    <t>KYG211081248</t>
  </si>
  <si>
    <t>867 HK EQUITY</t>
  </si>
  <si>
    <t>China Medical System</t>
  </si>
  <si>
    <t>B6WY993</t>
  </si>
  <si>
    <t>7581</t>
  </si>
  <si>
    <t>KYG2110A1114</t>
  </si>
  <si>
    <t>354 HK EQUITY</t>
  </si>
  <si>
    <t>Chinasoft Internatio</t>
  </si>
  <si>
    <t>BC9S4J5</t>
  </si>
  <si>
    <t>7582</t>
  </si>
  <si>
    <t>KYG2110P1000</t>
  </si>
  <si>
    <t>2877 HK EQUITY</t>
  </si>
  <si>
    <t>CHINA SHINEWAY PHARM</t>
  </si>
  <si>
    <t>B045C04</t>
  </si>
  <si>
    <t>7583</t>
  </si>
  <si>
    <t>KYG2110X1034</t>
  </si>
  <si>
    <t>319 HK EQUITY</t>
  </si>
  <si>
    <t>CHINA METAL INTERNAT</t>
  </si>
  <si>
    <t>B04W2T4</t>
  </si>
  <si>
    <t>7584</t>
  </si>
  <si>
    <t>KYG2111P1090</t>
  </si>
  <si>
    <t>3318 HK EQUITY</t>
  </si>
  <si>
    <t>CHINA FLAVORS + FRAG</t>
  </si>
  <si>
    <t>B0T4KC4</t>
  </si>
  <si>
    <t>7585</t>
  </si>
  <si>
    <t>KYG211221091</t>
  </si>
  <si>
    <t>591 HK EQUITY</t>
  </si>
  <si>
    <t>CHINA HIGH PRECISION</t>
  </si>
  <si>
    <t>B4QL6N9</t>
  </si>
  <si>
    <t>7586</t>
  </si>
  <si>
    <t>KYG211231074</t>
  </si>
  <si>
    <t>1886 HK EQUITY</t>
  </si>
  <si>
    <t>CHINA HUIYUAN JUICE</t>
  </si>
  <si>
    <t>B1QHDZ7</t>
  </si>
  <si>
    <t>7587</t>
  </si>
  <si>
    <t>KYG2112D1051</t>
  </si>
  <si>
    <t>658 HK EQUITY</t>
  </si>
  <si>
    <t>CHINA HIGH SPEED TRA</t>
  </si>
  <si>
    <t>B1YC2B3</t>
  </si>
  <si>
    <t>7588</t>
  </si>
  <si>
    <t>BGR GR EQUITY</t>
  </si>
  <si>
    <t>B231MR4</t>
  </si>
  <si>
    <t>7589</t>
  </si>
  <si>
    <t>KYG2112H1065</t>
  </si>
  <si>
    <t>3883 HK EQUITY</t>
  </si>
  <si>
    <t>CHINA AOYUAN PROPERT</t>
  </si>
  <si>
    <t>B247M48</t>
  </si>
  <si>
    <t>7590</t>
  </si>
  <si>
    <t>KYG2112N1117</t>
  </si>
  <si>
    <t>569 HK EQUITY</t>
  </si>
  <si>
    <t>CHINA AUTOMATION GRO</t>
  </si>
  <si>
    <t>B1Z98B5</t>
  </si>
  <si>
    <t>7591</t>
  </si>
  <si>
    <t>KYG2112Y1098</t>
  </si>
  <si>
    <t>3818 HK EQUITY</t>
  </si>
  <si>
    <t>China Dongxiang Grou</t>
  </si>
  <si>
    <t>B282142</t>
  </si>
  <si>
    <t>7592</t>
  </si>
  <si>
    <t>KYG211321081</t>
  </si>
  <si>
    <t>893 HK EQUITY</t>
  </si>
  <si>
    <t>CHINA VANADIUM TITAN</t>
  </si>
  <si>
    <t>B41PH55</t>
  </si>
  <si>
    <t>7593</t>
  </si>
  <si>
    <t>KYG2113L1068</t>
  </si>
  <si>
    <t>1313 HK EQUITY</t>
  </si>
  <si>
    <t>China Resources Ceme</t>
  </si>
  <si>
    <t>B41XC98</t>
  </si>
  <si>
    <t>7594</t>
  </si>
  <si>
    <t>KYG211411098</t>
  </si>
  <si>
    <t>1234 HK EQUITY</t>
  </si>
  <si>
    <t>China Lilang Ltd</t>
  </si>
  <si>
    <t>B4JMX94</t>
  </si>
  <si>
    <t>7595</t>
  </si>
  <si>
    <t>KYG211461085</t>
  </si>
  <si>
    <t>1929 HK EQUITY</t>
  </si>
  <si>
    <t>Chow Tai Fook Jewell</t>
  </si>
  <si>
    <t>B4R39F7</t>
  </si>
  <si>
    <t>7596</t>
  </si>
  <si>
    <t>KYG2114R1103</t>
  </si>
  <si>
    <t>1269 HK EQUITY</t>
  </si>
  <si>
    <t>CHINA FIRST CAPITAL</t>
  </si>
  <si>
    <t>BDZQKJ2</t>
  </si>
  <si>
    <t>7597</t>
  </si>
  <si>
    <t>KYG211501005</t>
  </si>
  <si>
    <t>1378 HK EQUITY</t>
  </si>
  <si>
    <t>CHINA HONGQIAO GROUP</t>
  </si>
  <si>
    <t>B44ZV94</t>
  </si>
  <si>
    <t>7598</t>
  </si>
  <si>
    <t>KYG211511087</t>
  </si>
  <si>
    <t>1317 HK EQUITY</t>
  </si>
  <si>
    <t>China Maple Leaf Edu</t>
  </si>
  <si>
    <t>BSBMKM2</t>
  </si>
  <si>
    <t>7599</t>
  </si>
  <si>
    <t>KYG211521060</t>
  </si>
  <si>
    <t>3777 HK EQUITY</t>
  </si>
  <si>
    <t>CHINA FIBER OPTIC NE</t>
  </si>
  <si>
    <t>B4RCHB6</t>
  </si>
  <si>
    <t>7600</t>
  </si>
  <si>
    <t>KYG211601094</t>
  </si>
  <si>
    <t>1522 HK EQUITY</t>
  </si>
  <si>
    <t>CHINA CITY RAILWAY T</t>
  </si>
  <si>
    <t>B83L7Y8</t>
  </si>
  <si>
    <t>7601</t>
  </si>
  <si>
    <t>KYG211641017</t>
  </si>
  <si>
    <t>4137 TT EQUITY</t>
  </si>
  <si>
    <t>CHLITINA HOLDING LTD</t>
  </si>
  <si>
    <t>BGCWLC4</t>
  </si>
  <si>
    <t>7602</t>
  </si>
  <si>
    <t>KYG2116J1085</t>
  </si>
  <si>
    <t>586 HK EQUITY</t>
  </si>
  <si>
    <t>China Conch Venture</t>
  </si>
  <si>
    <t>BH7HM06</t>
  </si>
  <si>
    <t>7603</t>
  </si>
  <si>
    <t>KYG2116M1015</t>
  </si>
  <si>
    <t>691 HK EQUITY</t>
  </si>
  <si>
    <t>CHINA SHANSHUI CEMEN</t>
  </si>
  <si>
    <t>B39Z8W4</t>
  </si>
  <si>
    <t>7604</t>
  </si>
  <si>
    <t>KYG2117A1067</t>
  </si>
  <si>
    <t>6863 HK EQUITY</t>
  </si>
  <si>
    <t>CHINA HUISHAN DAIRY</t>
  </si>
  <si>
    <t>BCRX1C4</t>
  </si>
  <si>
    <t>7605</t>
  </si>
  <si>
    <t>KYG2117U1022</t>
  </si>
  <si>
    <t>1432 HK EQUITY</t>
  </si>
  <si>
    <t>CHINA SHENGMU ORGANI</t>
  </si>
  <si>
    <t>BNN7WR9</t>
  </si>
  <si>
    <t>7606</t>
  </si>
  <si>
    <t>KYG211861045</t>
  </si>
  <si>
    <t>2198 HK EQUITY</t>
  </si>
  <si>
    <t>CHINA SANJIANG FINE</t>
  </si>
  <si>
    <t>B3TYW07</t>
  </si>
  <si>
    <t>7607</t>
  </si>
  <si>
    <t>KYG211891083</t>
  </si>
  <si>
    <t>1966 HK EQUITY</t>
  </si>
  <si>
    <t>CHINA SCE PROPERTY H</t>
  </si>
  <si>
    <t>B5NT8Z9</t>
  </si>
  <si>
    <t>7608</t>
  </si>
  <si>
    <t>KYG2118M1096</t>
  </si>
  <si>
    <t>2669 HK EQUITY</t>
  </si>
  <si>
    <t>CHINA OVERSEAS PROPE</t>
  </si>
  <si>
    <t>BYYMZN7</t>
  </si>
  <si>
    <t>7609</t>
  </si>
  <si>
    <t>KYG2119W1069</t>
  </si>
  <si>
    <t>3333 HK EQUITY</t>
  </si>
  <si>
    <t>China Evergrande Gro</t>
  </si>
  <si>
    <t>BD3DS68</t>
  </si>
  <si>
    <t>7610</t>
  </si>
  <si>
    <t>KYG2120T1004</t>
  </si>
  <si>
    <t>667 HK EQUITY</t>
  </si>
  <si>
    <t>China East Education</t>
  </si>
  <si>
    <t>BJGSS62</t>
  </si>
  <si>
    <t>7611</t>
  </si>
  <si>
    <t>KYG2121H1056</t>
  </si>
  <si>
    <t>8207 HK EQUITY</t>
  </si>
  <si>
    <t>CHONG SING HOLDINGS</t>
  </si>
  <si>
    <t>BYWJRH8</t>
  </si>
  <si>
    <t>7612</t>
  </si>
  <si>
    <t>KYG2121Q1055</t>
  </si>
  <si>
    <t>6186 HK EQUITY</t>
  </si>
  <si>
    <t>China Feihe Ltd</t>
  </si>
  <si>
    <t>BK0SBL1</t>
  </si>
  <si>
    <t>7613</t>
  </si>
  <si>
    <t>KYG2121R1039</t>
  </si>
  <si>
    <t>772 HK EQUITY</t>
  </si>
  <si>
    <t>China Literature Ltd</t>
  </si>
  <si>
    <t>BYP71J9</t>
  </si>
  <si>
    <t>7614</t>
  </si>
  <si>
    <t>KYG2133W1087</t>
  </si>
  <si>
    <t>1515 HK EQUITY</t>
  </si>
  <si>
    <t>CHINA RESOURCES MEDI</t>
  </si>
  <si>
    <t>7615</t>
  </si>
  <si>
    <t>KYG2140A1076</t>
  </si>
  <si>
    <t>884 HK EQUITY</t>
  </si>
  <si>
    <t>CIFI Holdings Group</t>
  </si>
  <si>
    <t>B8Z00N3</t>
  </si>
  <si>
    <t>7616</t>
  </si>
  <si>
    <t>KYG215151047</t>
  </si>
  <si>
    <t>CBPO US EQUITY</t>
  </si>
  <si>
    <t>China Biologic Produ</t>
  </si>
  <si>
    <t>BF0G7L2</t>
  </si>
  <si>
    <t>7617</t>
  </si>
  <si>
    <t>KYG215791008</t>
  </si>
  <si>
    <t>1117 HK EQUITY</t>
  </si>
  <si>
    <t>China Modern Dairy H</t>
  </si>
  <si>
    <t>B3PZ2V5</t>
  </si>
  <si>
    <t>7618</t>
  </si>
  <si>
    <t>KYG2157Q1029</t>
  </si>
  <si>
    <t>2128 HK EQUITY</t>
  </si>
  <si>
    <t>China Lesso Group Ho</t>
  </si>
  <si>
    <t>BCDBKF8</t>
  </si>
  <si>
    <t>7619</t>
  </si>
  <si>
    <t>KYG2159G1029</t>
  </si>
  <si>
    <t>1887 HK EQUITY</t>
  </si>
  <si>
    <t>CHINA NEW MATERIALS</t>
  </si>
  <si>
    <t>B4MDSY4</t>
  </si>
  <si>
    <t>7620</t>
  </si>
  <si>
    <t>KYG215A01058</t>
  </si>
  <si>
    <t>2002 HK EQUITY</t>
  </si>
  <si>
    <t>CHINA SUNSHINE PAPER</t>
  </si>
  <si>
    <t>B29NB99</t>
  </si>
  <si>
    <t>7621</t>
  </si>
  <si>
    <t>KYG215A81084</t>
  </si>
  <si>
    <t>1728 HK EQUITY</t>
  </si>
  <si>
    <t>China ZhengTong Auto</t>
  </si>
  <si>
    <t>B3YLTZ7</t>
  </si>
  <si>
    <t>7622</t>
  </si>
  <si>
    <t>KYG215AT1023</t>
  </si>
  <si>
    <t>1333 HK EQUITY</t>
  </si>
  <si>
    <t>China Zhongwang Hold</t>
  </si>
  <si>
    <t>B3VZ220</t>
  </si>
  <si>
    <t>7623</t>
  </si>
  <si>
    <t>KYG2161M1050</t>
  </si>
  <si>
    <t>1900 HK EQUITY</t>
  </si>
  <si>
    <t>CHINA ITS HOLDINGS C</t>
  </si>
  <si>
    <t>B5W8385</t>
  </si>
  <si>
    <t>7624</t>
  </si>
  <si>
    <t>KYG2162L1068</t>
  </si>
  <si>
    <t>1345 HK EQUITY</t>
  </si>
  <si>
    <t>China Pioneer Pharma</t>
  </si>
  <si>
    <t>BFG1XF7</t>
  </si>
  <si>
    <t>7625</t>
  </si>
  <si>
    <t>KYG2163M1033</t>
  </si>
  <si>
    <t>839 HK EQUITY</t>
  </si>
  <si>
    <t>CHINA EDUCATION GROU</t>
  </si>
  <si>
    <t>7626</t>
  </si>
  <si>
    <t>KYG216771363</t>
  </si>
  <si>
    <t>3311 HK EQUITY</t>
  </si>
  <si>
    <t>B0BM5T8</t>
  </si>
  <si>
    <t>7627</t>
  </si>
  <si>
    <t>KYG216771694</t>
  </si>
  <si>
    <t>2992 HK EQUITY</t>
  </si>
  <si>
    <t>BF04Q08</t>
  </si>
  <si>
    <t>7628</t>
  </si>
  <si>
    <t>KYG217651051</t>
  </si>
  <si>
    <t>1 HK EQUITY</t>
  </si>
  <si>
    <t>CK Hutchison Holding</t>
  </si>
  <si>
    <t>BW9P816</t>
  </si>
  <si>
    <t>7629</t>
  </si>
  <si>
    <t>KYG2177B1014</t>
  </si>
  <si>
    <t>1113 HK EQUITY</t>
  </si>
  <si>
    <t>CK Asset Holdings Lt</t>
  </si>
  <si>
    <t>BYZQ077</t>
  </si>
  <si>
    <t>7630</t>
  </si>
  <si>
    <t>KYG2198S1093</t>
  </si>
  <si>
    <t>3899 HK EQUITY</t>
  </si>
  <si>
    <t>CIMC ENRIC HOLDINGS</t>
  </si>
  <si>
    <t>B0M6DX9</t>
  </si>
  <si>
    <t>7631</t>
  </si>
  <si>
    <t>KYG2341T1031</t>
  </si>
  <si>
    <t>320 HK EQUITY</t>
  </si>
  <si>
    <t>COMPUTIME GROUP LTD</t>
  </si>
  <si>
    <t>B1FM676</t>
  </si>
  <si>
    <t>7632</t>
  </si>
  <si>
    <t>KYG237731073</t>
  </si>
  <si>
    <t>CWCO US EQUITY</t>
  </si>
  <si>
    <t>Consolidated Water C</t>
  </si>
  <si>
    <t>2099095</t>
  </si>
  <si>
    <t>7633</t>
  </si>
  <si>
    <t>KYG239801080</t>
  </si>
  <si>
    <t>831 HK EQUITY</t>
  </si>
  <si>
    <t>Convenience Retail A</t>
  </si>
  <si>
    <t>6317339</t>
  </si>
  <si>
    <t>7634</t>
  </si>
  <si>
    <t>KYG244421080</t>
  </si>
  <si>
    <t>2298 HK EQUITY</t>
  </si>
  <si>
    <t>COSMO LADY (CHINA)HO</t>
  </si>
  <si>
    <t>BNFWNX5</t>
  </si>
  <si>
    <t>7635</t>
  </si>
  <si>
    <t>KYG245241032</t>
  </si>
  <si>
    <t>2007 HK EQUITY</t>
  </si>
  <si>
    <t>Country Garden Holdi</t>
  </si>
  <si>
    <t>B1VKYN6</t>
  </si>
  <si>
    <t>7636</t>
  </si>
  <si>
    <t>KYG2453A1085</t>
  </si>
  <si>
    <t>6098 HK EQUITY</t>
  </si>
  <si>
    <t>Country Garden Servi</t>
  </si>
  <si>
    <t>BDQZP48</t>
  </si>
  <si>
    <t>7637</t>
  </si>
  <si>
    <t>KYG2524A1031</t>
  </si>
  <si>
    <t>1681 HK EQUITY</t>
  </si>
  <si>
    <t>CONSUN PHARMACEUTICA</t>
  </si>
  <si>
    <t>7638</t>
  </si>
  <si>
    <t>KYG258851156</t>
  </si>
  <si>
    <t>1363 HK EQUITY</t>
  </si>
  <si>
    <t>CT Environmental Gro</t>
  </si>
  <si>
    <t>BYMMR11</t>
  </si>
  <si>
    <t>7639</t>
  </si>
  <si>
    <t>KYG2588M1006</t>
  </si>
  <si>
    <t>2616 HK EQUITY</t>
  </si>
  <si>
    <t>CStone Pharmaceutica</t>
  </si>
  <si>
    <t>BHZ6573</t>
  </si>
  <si>
    <t>7640</t>
  </si>
  <si>
    <t>KYG261411048</t>
  </si>
  <si>
    <t>1386 HK EQUITY</t>
  </si>
  <si>
    <t>WALKER GROUP</t>
  </si>
  <si>
    <t>B1Y4NX8</t>
  </si>
  <si>
    <t>7641</t>
  </si>
  <si>
    <t>KYG269691088</t>
  </si>
  <si>
    <t>3335 HK EQUITY</t>
  </si>
  <si>
    <t>DBA TELECOMMUNICATIO</t>
  </si>
  <si>
    <t>B133G60</t>
  </si>
  <si>
    <t>7642</t>
  </si>
  <si>
    <t>KYG2701R1011</t>
  </si>
  <si>
    <t>2232 HK EQUITY</t>
  </si>
  <si>
    <t>Crystal Internationa</t>
  </si>
  <si>
    <t>BF09MJ4</t>
  </si>
  <si>
    <t>7643</t>
  </si>
  <si>
    <t>KYG2743Y1061</t>
  </si>
  <si>
    <t>3799 HK EQUITY</t>
  </si>
  <si>
    <t>Dali Foods Group Co</t>
  </si>
  <si>
    <t>BYQ9796</t>
  </si>
  <si>
    <t>7644</t>
  </si>
  <si>
    <t>KYG2816P1072</t>
  </si>
  <si>
    <t>189 HK EQUITY</t>
  </si>
  <si>
    <t>DONGYUE GROUP</t>
  </si>
  <si>
    <t>B29MXW3</t>
  </si>
  <si>
    <t>7645</t>
  </si>
  <si>
    <t>KYG2830J1031</t>
  </si>
  <si>
    <t>210 HK EQUITY</t>
  </si>
  <si>
    <t>DAPHNE INTERNATIONAL</t>
  </si>
  <si>
    <t>6704351</t>
  </si>
  <si>
    <t>7646</t>
  </si>
  <si>
    <t>KYG2950W1087</t>
  </si>
  <si>
    <t>828 HK EQUITY</t>
  </si>
  <si>
    <t>DYNASTY FINE WINES G</t>
  </si>
  <si>
    <t>B05M185</t>
  </si>
  <si>
    <t>7647</t>
  </si>
  <si>
    <t>KYG2953R1149</t>
  </si>
  <si>
    <t>2018 HK EQUITY</t>
  </si>
  <si>
    <t>AAC Technologies Hol</t>
  </si>
  <si>
    <t>B85LKS1</t>
  </si>
  <si>
    <t>7648</t>
  </si>
  <si>
    <t>KYG2R55E1030</t>
  </si>
  <si>
    <t>1257 HK EQUITY</t>
  </si>
  <si>
    <t>China Everbright Gre</t>
  </si>
  <si>
    <t>BF0LS58</t>
  </si>
  <si>
    <t>7649</t>
  </si>
  <si>
    <t>KYG3066H1002</t>
  </si>
  <si>
    <t>1388 HK EQUITY</t>
  </si>
  <si>
    <t>EMBRY HOLDINGS LTD</t>
  </si>
  <si>
    <t>B1KYL61</t>
  </si>
  <si>
    <t>7650</t>
  </si>
  <si>
    <t>KYG3066L1014</t>
  </si>
  <si>
    <t>2688 HK EQUITY</t>
  </si>
  <si>
    <t>ENN Energy Holdings</t>
  </si>
  <si>
    <t>6333937</t>
  </si>
  <si>
    <t>7651</t>
  </si>
  <si>
    <t>KYG321481015</t>
  </si>
  <si>
    <t>838 HK EQUITY</t>
  </si>
  <si>
    <t>EVA PRECISION INDL H</t>
  </si>
  <si>
    <t>B08C0N0</t>
  </si>
  <si>
    <t>7652</t>
  </si>
  <si>
    <t>KYG3225T1022</t>
  </si>
  <si>
    <t>238 HK EQUITY</t>
  </si>
  <si>
    <t>EVERGREEN INTERNATIO</t>
  </si>
  <si>
    <t>B59RY26</t>
  </si>
  <si>
    <t>7653</t>
  </si>
  <si>
    <t>KYG3311L1041</t>
  </si>
  <si>
    <t>1777 HK EQUITY</t>
  </si>
  <si>
    <t>FANTASIA HOLDINGS GR</t>
  </si>
  <si>
    <t>B4TK7G3</t>
  </si>
  <si>
    <t>7654</t>
  </si>
  <si>
    <t>KYG3472Y1017</t>
  </si>
  <si>
    <t>2038 HK EQUITY</t>
  </si>
  <si>
    <t>FOXCONN INTERNATIONA</t>
  </si>
  <si>
    <t>7655</t>
  </si>
  <si>
    <t>KYG363361083</t>
  </si>
  <si>
    <t>484 HK EQUITY</t>
  </si>
  <si>
    <t>FORGAME HOLDINGS LIM</t>
  </si>
  <si>
    <t>BF21WZ4</t>
  </si>
  <si>
    <t>7656</t>
  </si>
  <si>
    <t>KYG3685B1041</t>
  </si>
  <si>
    <t>1170 HK EQUITY</t>
  </si>
  <si>
    <t>FU JI FOOD &amp; CATERIN</t>
  </si>
  <si>
    <t>7657</t>
  </si>
  <si>
    <t>KYG3690U1058</t>
  </si>
  <si>
    <t>607 HK EQUITY</t>
  </si>
  <si>
    <t>FULLSHARE HOLDINGS L</t>
  </si>
  <si>
    <t>BSVXB88</t>
  </si>
  <si>
    <t>7658</t>
  </si>
  <si>
    <t>KYG3701A1067</t>
  </si>
  <si>
    <t>1030 HK EQUITY</t>
  </si>
  <si>
    <t>Future Land Developm</t>
  </si>
  <si>
    <t>B6V94F0</t>
  </si>
  <si>
    <t>7659</t>
  </si>
  <si>
    <t>KYG371091086</t>
  </si>
  <si>
    <t>1448 HK EQUITY</t>
  </si>
  <si>
    <t>Fu Shou Yuan Interna</t>
  </si>
  <si>
    <t>BH4TZ73</t>
  </si>
  <si>
    <t>7660</t>
  </si>
  <si>
    <t>KYG3774X1088</t>
  </si>
  <si>
    <t>3800 HK EQUITY</t>
  </si>
  <si>
    <t>B28XTR4</t>
  </si>
  <si>
    <t>7661</t>
  </si>
  <si>
    <t>KYG3777B1032</t>
  </si>
  <si>
    <t>175 HK EQUITY</t>
  </si>
  <si>
    <t>Geely Automobile Hol</t>
  </si>
  <si>
    <t>6531827</t>
  </si>
  <si>
    <t>7662</t>
  </si>
  <si>
    <t>KYG3825B1059</t>
  </si>
  <si>
    <t>1548 HK EQUITY</t>
  </si>
  <si>
    <t>GENSCRIPT BIOTECH CO</t>
  </si>
  <si>
    <t>BD9Q2J2</t>
  </si>
  <si>
    <t>7663</t>
  </si>
  <si>
    <t>KYG3919S1057</t>
  </si>
  <si>
    <t>809 HK EQUITY</t>
  </si>
  <si>
    <t>GLOBAL BIO-CHEM TECH</t>
  </si>
  <si>
    <t>6336527</t>
  </si>
  <si>
    <t>7664</t>
  </si>
  <si>
    <t>KYG3932Q1029</t>
  </si>
  <si>
    <t>3889 HK EQUITY</t>
  </si>
  <si>
    <t>GLOBAL SWEETENERS HL</t>
  </si>
  <si>
    <t>B24F1J0</t>
  </si>
  <si>
    <t>7665</t>
  </si>
  <si>
    <t>KYG3940K1058</t>
  </si>
  <si>
    <t>845 HK EQUITY</t>
  </si>
  <si>
    <t>GLORIOUS PROPERTY HO</t>
  </si>
  <si>
    <t>B3B9H94</t>
  </si>
  <si>
    <t>7666</t>
  </si>
  <si>
    <t>KYG3958R1092</t>
  </si>
  <si>
    <t>3308 HK EQUITY</t>
  </si>
  <si>
    <t>GOLDEN EAGLE RETAIL</t>
  </si>
  <si>
    <t>B10S7M1</t>
  </si>
  <si>
    <t>7667</t>
  </si>
  <si>
    <t>KYG395991089</t>
  </si>
  <si>
    <t>1232 HK EQUITY</t>
  </si>
  <si>
    <t>GOLDEN WHEEL TIANDI</t>
  </si>
  <si>
    <t>B8Y3947</t>
  </si>
  <si>
    <t>7668</t>
  </si>
  <si>
    <t>KYG3961J1022</t>
  </si>
  <si>
    <t>6896 HK EQUITY</t>
  </si>
  <si>
    <t>Golden Throat Holdin</t>
  </si>
  <si>
    <t>BYT06C2</t>
  </si>
  <si>
    <t>7669</t>
  </si>
  <si>
    <t>KYG398141013</t>
  </si>
  <si>
    <t>1086 HK EQUITY</t>
  </si>
  <si>
    <t>GOODBABY INTERNATION</t>
  </si>
  <si>
    <t>B5VVFL2</t>
  </si>
  <si>
    <t>7670</t>
  </si>
  <si>
    <t>KYG4002A1004</t>
  </si>
  <si>
    <t>2723 TT EQUITY</t>
  </si>
  <si>
    <t>GOURMET MASTER CO LT</t>
  </si>
  <si>
    <t>B5MY7H0</t>
  </si>
  <si>
    <t>7671</t>
  </si>
  <si>
    <t>KYG407691040</t>
  </si>
  <si>
    <t>468 HK EQUITY</t>
  </si>
  <si>
    <t>Greatview Aseptic Pa</t>
  </si>
  <si>
    <t>B3ZNGT5</t>
  </si>
  <si>
    <t>7672</t>
  </si>
  <si>
    <t>KYG4100M1050</t>
  </si>
  <si>
    <t>3900 HK EQUITY</t>
  </si>
  <si>
    <t>GREENTOWN CHINA HOLD</t>
  </si>
  <si>
    <t>B17N9P6</t>
  </si>
  <si>
    <t>7673</t>
  </si>
  <si>
    <t>KYG410121084</t>
  </si>
  <si>
    <t>2869 HK EQUITY</t>
  </si>
  <si>
    <t>GREENTOWN SERVICE GR</t>
  </si>
  <si>
    <t>7674</t>
  </si>
  <si>
    <t>KYG4232C1087</t>
  </si>
  <si>
    <t>1882 HK EQUITY</t>
  </si>
  <si>
    <t>HAITIAN INTERNATIONA</t>
  </si>
  <si>
    <t>B1L2RC2</t>
  </si>
  <si>
    <t>7675</t>
  </si>
  <si>
    <t>KYG4290A1013</t>
  </si>
  <si>
    <t>6862 HK EQUITY</t>
  </si>
  <si>
    <t>Haidilao Internation</t>
  </si>
  <si>
    <t>BGN9715</t>
  </si>
  <si>
    <t>7676</t>
  </si>
  <si>
    <t>KYG4387E1070</t>
  </si>
  <si>
    <t>1112 HK EQUITY</t>
  </si>
  <si>
    <t>Health &amp; Happiness H</t>
  </si>
  <si>
    <t>BF5L8M0</t>
  </si>
  <si>
    <t>7677</t>
  </si>
  <si>
    <t>KYG4402L1510</t>
  </si>
  <si>
    <t>1044 HK EQUITY</t>
  </si>
  <si>
    <t>Hengan International</t>
  </si>
  <si>
    <t>6136233</t>
  </si>
  <si>
    <t>7678</t>
  </si>
  <si>
    <t>KYG4412G1010</t>
  </si>
  <si>
    <t>HLF US EQUITY</t>
  </si>
  <si>
    <t>Herbalife Nutrition</t>
  </si>
  <si>
    <t>B0539H3</t>
  </si>
  <si>
    <t>7679</t>
  </si>
  <si>
    <t>KYG444031069</t>
  </si>
  <si>
    <t>1393 HK EQUITY</t>
  </si>
  <si>
    <t>HIDILI INDS INTL D H</t>
  </si>
  <si>
    <t>B2471B8</t>
  </si>
  <si>
    <t>7680</t>
  </si>
  <si>
    <t>KYG4465A1004</t>
  </si>
  <si>
    <t>976 HK EQUITY</t>
  </si>
  <si>
    <t>CHIHO-TIANDE GROUP L</t>
  </si>
  <si>
    <t>B3SZGR6</t>
  </si>
  <si>
    <t>7681</t>
  </si>
  <si>
    <t>KYG450481083</t>
  </si>
  <si>
    <t>3389 HK EQUITY</t>
  </si>
  <si>
    <t>HENGDELI HOLDINGS LT</t>
  </si>
  <si>
    <t>B1QDWP8</t>
  </si>
  <si>
    <t>7682</t>
  </si>
  <si>
    <t>KYG4509G1055</t>
  </si>
  <si>
    <t>1623 HK EQUITY</t>
  </si>
  <si>
    <t>Hilong Holding Ltd</t>
  </si>
  <si>
    <t>B621F96</t>
  </si>
  <si>
    <t>7683</t>
  </si>
  <si>
    <t>KYG451581055</t>
  </si>
  <si>
    <t>1310 HK EQUITY</t>
  </si>
  <si>
    <t>HKBN Ltd</t>
  </si>
  <si>
    <t>BW0DD81</t>
  </si>
  <si>
    <t>7684</t>
  </si>
  <si>
    <t>KYG4520J1040</t>
  </si>
  <si>
    <t>480 HK EQUITY</t>
  </si>
  <si>
    <t>HKR International Lt</t>
  </si>
  <si>
    <t>6159672</t>
  </si>
  <si>
    <t>7685</t>
  </si>
  <si>
    <t>KYG4584R1092</t>
  </si>
  <si>
    <t>196 HK EQUITY</t>
  </si>
  <si>
    <t>HONGHUA GROUP</t>
  </si>
  <si>
    <t>B2PQF34</t>
  </si>
  <si>
    <t>7686</t>
  </si>
  <si>
    <t>KYG4587A1031</t>
  </si>
  <si>
    <t>423 HK EQUITY</t>
  </si>
  <si>
    <t>HONG KONG ECONOMIC T</t>
  </si>
  <si>
    <t>B1G61Y9</t>
  </si>
  <si>
    <t>7687</t>
  </si>
  <si>
    <t>KYG459461037</t>
  </si>
  <si>
    <t>6858 HK EQUITY</t>
  </si>
  <si>
    <t>Honma Golf Ltd</t>
  </si>
  <si>
    <t>BYQ7J38</t>
  </si>
  <si>
    <t>7688</t>
  </si>
  <si>
    <t>KYG459951003</t>
  </si>
  <si>
    <t>737 HK EQUITY</t>
  </si>
  <si>
    <t>HOPEWELL HIGHWAY INF</t>
  </si>
  <si>
    <t>6665016</t>
  </si>
  <si>
    <t>7689</t>
  </si>
  <si>
    <t>KYG4600E1089</t>
  </si>
  <si>
    <t>1765 HK EQUITY</t>
  </si>
  <si>
    <t>Hope Education Group</t>
  </si>
  <si>
    <t>BF0XL55</t>
  </si>
  <si>
    <t>7690</t>
  </si>
  <si>
    <t>KYG4638Y1008</t>
  </si>
  <si>
    <t>587 HK EQUITY</t>
  </si>
  <si>
    <t>HUA HAN BIO-PHARMACE</t>
  </si>
  <si>
    <t>6570886</t>
  </si>
  <si>
    <t>7691</t>
  </si>
  <si>
    <t>KYG4672G1064</t>
  </si>
  <si>
    <t>215 HK EQUITY</t>
  </si>
  <si>
    <t>HUTCHISON TELECOMM H</t>
  </si>
  <si>
    <t>7692</t>
  </si>
  <si>
    <t>KYG4678A1031</t>
  </si>
  <si>
    <t>1396 HK EQUITY</t>
  </si>
  <si>
    <t>Hydoo International</t>
  </si>
  <si>
    <t>BFTDDC7</t>
  </si>
  <si>
    <t>7693</t>
  </si>
  <si>
    <t>KYG476341030</t>
  </si>
  <si>
    <t>1970 HK EQUITY</t>
  </si>
  <si>
    <t>IMAX China Holding I</t>
  </si>
  <si>
    <t>BYVYK42</t>
  </si>
  <si>
    <t>7694</t>
  </si>
  <si>
    <t>KYG4783B1032</t>
  </si>
  <si>
    <t>9969 HK EQUITY</t>
  </si>
  <si>
    <t>InnoCare Pharma Ltd</t>
  </si>
  <si>
    <t>BK8K0W3</t>
  </si>
  <si>
    <t>7695</t>
  </si>
  <si>
    <t>KYG4818G1010</t>
  </si>
  <si>
    <t>1801 HK EQUITY</t>
  </si>
  <si>
    <t>Innovent Biologics I</t>
  </si>
  <si>
    <t>BGR6KX5</t>
  </si>
  <si>
    <t>7696</t>
  </si>
  <si>
    <t>KYG487291000</t>
  </si>
  <si>
    <t>1373 HK EQUITY</t>
  </si>
  <si>
    <t>INTERNATIONAL HOUSEW</t>
  </si>
  <si>
    <t>BDGTGK3</t>
  </si>
  <si>
    <t>7697</t>
  </si>
  <si>
    <t>KYG5139G1001</t>
  </si>
  <si>
    <t>2768 HK EQUITY</t>
  </si>
  <si>
    <t>JIAYUAN INTERNATIONA</t>
  </si>
  <si>
    <t>BD39D16</t>
  </si>
  <si>
    <t>7698</t>
  </si>
  <si>
    <t>KYG5140J1013</t>
  </si>
  <si>
    <t>1951 HK EQUITY</t>
  </si>
  <si>
    <t>Jinxin Fertility Gro</t>
  </si>
  <si>
    <t>BJ9JY53</t>
  </si>
  <si>
    <t>7699</t>
  </si>
  <si>
    <t>KYG521051063</t>
  </si>
  <si>
    <t>3336 HK EQUITY</t>
  </si>
  <si>
    <t>JU TENG INTERNATIONA</t>
  </si>
  <si>
    <t>B0N6Y91</t>
  </si>
  <si>
    <t>7700</t>
  </si>
  <si>
    <t>KYG521321003</t>
  </si>
  <si>
    <t>1638 HK EQUITY</t>
  </si>
  <si>
    <t>Kaisa Group Holdings</t>
  </si>
  <si>
    <t>B58RBK4</t>
  </si>
  <si>
    <t>7701</t>
  </si>
  <si>
    <t>KYG5215A1004</t>
  </si>
  <si>
    <t>9997 HK EQUITY</t>
  </si>
  <si>
    <t>Kangji Medical Holdi</t>
  </si>
  <si>
    <t>BMY5QH3</t>
  </si>
  <si>
    <t>7702</t>
  </si>
  <si>
    <t>KYG525621408</t>
  </si>
  <si>
    <t>148 HK EQUITY</t>
  </si>
  <si>
    <t>Kingboard Chemical H</t>
  </si>
  <si>
    <t>6491318</t>
  </si>
  <si>
    <t>7703</t>
  </si>
  <si>
    <t>KYG525681477</t>
  </si>
  <si>
    <t>268 HK EQUITY</t>
  </si>
  <si>
    <t>Kingdee Internationa</t>
  </si>
  <si>
    <t>6327587</t>
  </si>
  <si>
    <t>7704</t>
  </si>
  <si>
    <t>KYG5257K1076</t>
  </si>
  <si>
    <t>1888 HK EQUITY</t>
  </si>
  <si>
    <t>Kingboard Laminates</t>
  </si>
  <si>
    <t>B1HHFV6</t>
  </si>
  <si>
    <t>7705</t>
  </si>
  <si>
    <t>KYG5264Y1089</t>
  </si>
  <si>
    <t>3888 HK EQUITY</t>
  </si>
  <si>
    <t>Kingsoft Corp Ltd</t>
  </si>
  <si>
    <t>B27WRM3</t>
  </si>
  <si>
    <t>7706</t>
  </si>
  <si>
    <t>KYG532241042</t>
  </si>
  <si>
    <t>1813 HK EQUITY</t>
  </si>
  <si>
    <t>KWG Group Holdings L</t>
  </si>
  <si>
    <t>B1YBF00</t>
  </si>
  <si>
    <t>7707</t>
  </si>
  <si>
    <t>KYG532261099</t>
  </si>
  <si>
    <t>KRIS SP EQUITY</t>
  </si>
  <si>
    <t>KRISENERGY LTD</t>
  </si>
  <si>
    <t>BCBGG68</t>
  </si>
  <si>
    <t>7708</t>
  </si>
  <si>
    <t>KYG5427W1309</t>
  </si>
  <si>
    <t>2314 HK EQUITY</t>
  </si>
  <si>
    <t>Lee &amp; Man Paper Manu</t>
  </si>
  <si>
    <t>6693772</t>
  </si>
  <si>
    <t>7709</t>
  </si>
  <si>
    <t>KYG548561284</t>
  </si>
  <si>
    <t>1212 HK EQUITY</t>
  </si>
  <si>
    <t>Lifestyle Internatio</t>
  </si>
  <si>
    <t>B00LN47</t>
  </si>
  <si>
    <t>7710</t>
  </si>
  <si>
    <t>KYG548721177</t>
  </si>
  <si>
    <t>1302 HK EQUITY</t>
  </si>
  <si>
    <t>LIFETECH SCIENTIFIC</t>
  </si>
  <si>
    <t>7711</t>
  </si>
  <si>
    <t>KYG549581067</t>
  </si>
  <si>
    <t>3692 HK EQUITY</t>
  </si>
  <si>
    <t>Hansoh Pharmaceutica</t>
  </si>
  <si>
    <t>BJYKB72</t>
  </si>
  <si>
    <t>7712</t>
  </si>
  <si>
    <t>KYG5496K1242</t>
  </si>
  <si>
    <t>2331 HK EQUITY</t>
  </si>
  <si>
    <t>Li Ning Co Ltd</t>
  </si>
  <si>
    <t>B01JCK9</t>
  </si>
  <si>
    <t>7713</t>
  </si>
  <si>
    <t>KYG550691011</t>
  </si>
  <si>
    <t>0905737D HK EUITY</t>
  </si>
  <si>
    <t>LITTLE SHEEP ORD</t>
  </si>
  <si>
    <t>B39GMN6</t>
  </si>
  <si>
    <t>7714</t>
  </si>
  <si>
    <t>KYG5548P1054</t>
  </si>
  <si>
    <t>558 HK EQUITY</t>
  </si>
  <si>
    <t>L.K. TECHNOLOGY HOLD</t>
  </si>
  <si>
    <t>B1FQ7Y2</t>
  </si>
  <si>
    <t>7715</t>
  </si>
  <si>
    <t>KYG555551095</t>
  </si>
  <si>
    <t>3380 HK EQUITY</t>
  </si>
  <si>
    <t>LOGAN PROPERTY HOLDI</t>
  </si>
  <si>
    <t>BH6X937</t>
  </si>
  <si>
    <t>7716</t>
  </si>
  <si>
    <t>KYG5635P1090</t>
  </si>
  <si>
    <t>960 HK EQUITY</t>
  </si>
  <si>
    <t>Longfor Group Holdin</t>
  </si>
  <si>
    <t>B56KLY9</t>
  </si>
  <si>
    <t>7717</t>
  </si>
  <si>
    <t>KYG5636C1078</t>
  </si>
  <si>
    <t>3339 HK EQUITY</t>
  </si>
  <si>
    <t>Lonking Holdings Ltd</t>
  </si>
  <si>
    <t>B0MSW50</t>
  </si>
  <si>
    <t>7718</t>
  </si>
  <si>
    <t>KYG5804G1047</t>
  </si>
  <si>
    <t>848 HK EQUITY</t>
  </si>
  <si>
    <t>MAOYE INTERNATIONAL</t>
  </si>
  <si>
    <t>B2NT803</t>
  </si>
  <si>
    <t>7719</t>
  </si>
  <si>
    <t>KYG596651029</t>
  </si>
  <si>
    <t>MGTX US EQUITY</t>
  </si>
  <si>
    <t>MeiraGTx Holdings pl</t>
  </si>
  <si>
    <t>BFYQFJ2</t>
  </si>
  <si>
    <t>7720</t>
  </si>
  <si>
    <t>KYG596691041</t>
  </si>
  <si>
    <t>3690 HK EQUITY</t>
  </si>
  <si>
    <t>Meituan Dianping</t>
  </si>
  <si>
    <t>BGJW376</t>
  </si>
  <si>
    <t>7721</t>
  </si>
  <si>
    <t>KYG5966D1051</t>
  </si>
  <si>
    <t>1357 HK EQUITY</t>
  </si>
  <si>
    <t>MEITU INC</t>
  </si>
  <si>
    <t>BYYNH90</t>
  </si>
  <si>
    <t>7722</t>
  </si>
  <si>
    <t>KYG607441022</t>
  </si>
  <si>
    <t>2282 HK EQUITY</t>
  </si>
  <si>
    <t>MGM China Holdings L</t>
  </si>
  <si>
    <t>B4P8HQ1</t>
  </si>
  <si>
    <t>7723</t>
  </si>
  <si>
    <t>KYG608371046</t>
  </si>
  <si>
    <t>853 HK EQUITY</t>
  </si>
  <si>
    <t>Microport Scientific</t>
  </si>
  <si>
    <t>B676TW7</t>
  </si>
  <si>
    <t>7724</t>
  </si>
  <si>
    <t>KYG611571061</t>
  </si>
  <si>
    <t>1555 HK EQUITY</t>
  </si>
  <si>
    <t>MIE HOLDINGS CORP</t>
  </si>
  <si>
    <t>B4QPR27</t>
  </si>
  <si>
    <t>7725</t>
  </si>
  <si>
    <t>KYG6145U1094</t>
  </si>
  <si>
    <t>425 HK EQUITY</t>
  </si>
  <si>
    <t>Minth Group Ltd</t>
  </si>
  <si>
    <t>B0RJCG9</t>
  </si>
  <si>
    <t>7726</t>
  </si>
  <si>
    <t>KYG6264V1023</t>
  </si>
  <si>
    <t>975 HK EQUITY</t>
  </si>
  <si>
    <t>MONGOLIAN MINING COR</t>
  </si>
  <si>
    <t>B4N0VG7</t>
  </si>
  <si>
    <t>7727</t>
  </si>
  <si>
    <t>KYG6382M1096</t>
  </si>
  <si>
    <t>3918 HK EQUITY</t>
  </si>
  <si>
    <t>NagaCorp Ltd</t>
  </si>
  <si>
    <t>B1FSSM3</t>
  </si>
  <si>
    <t>7728</t>
  </si>
  <si>
    <t>KYG6427A1022</t>
  </si>
  <si>
    <t>9999 HK EQUITY</t>
  </si>
  <si>
    <t>BM93SF4</t>
  </si>
  <si>
    <t>7729</t>
  </si>
  <si>
    <t>KYG6427W1042</t>
  </si>
  <si>
    <t>777 HK EQUITY</t>
  </si>
  <si>
    <t>NETDRAGON WEBSOFT IN</t>
  </si>
  <si>
    <t>B28SXZ5</t>
  </si>
  <si>
    <t>7730</t>
  </si>
  <si>
    <t>KYG650071098</t>
  </si>
  <si>
    <t>825 HK EQUITY</t>
  </si>
  <si>
    <t>NEW WORLD DEPT STORE</t>
  </si>
  <si>
    <t>B1Z69H9</t>
  </si>
  <si>
    <t>7731</t>
  </si>
  <si>
    <t>KYG6501M1050</t>
  </si>
  <si>
    <t>1316 HK EQUITY</t>
  </si>
  <si>
    <t>Nexteer Automotive G</t>
  </si>
  <si>
    <t>BBPD5F0</t>
  </si>
  <si>
    <t>7732</t>
  </si>
  <si>
    <t>KYG6700A1004</t>
  </si>
  <si>
    <t>2222 HK EQUITY</t>
  </si>
  <si>
    <t>NVC LIGHTING HOLDING</t>
  </si>
  <si>
    <t>B45FZB3</t>
  </si>
  <si>
    <t>7733</t>
  </si>
  <si>
    <t>KYG674111011</t>
  </si>
  <si>
    <t>1477 HK EQUITY</t>
  </si>
  <si>
    <t>Ocumension Therapeut</t>
  </si>
  <si>
    <t>BMGKSD6</t>
  </si>
  <si>
    <t>7734</t>
  </si>
  <si>
    <t>KYG6771K1022</t>
  </si>
  <si>
    <t>799 HK EQUITY</t>
  </si>
  <si>
    <t>IGG Inc</t>
  </si>
  <si>
    <t>BFRB2W6</t>
  </si>
  <si>
    <t>7735</t>
  </si>
  <si>
    <t>KYG686121032</t>
  </si>
  <si>
    <t>1382 HK EQUITY</t>
  </si>
  <si>
    <t>PACIFIC TEXTILES HOL</t>
  </si>
  <si>
    <t>B1WMLF2</t>
  </si>
  <si>
    <t>7736</t>
  </si>
  <si>
    <t>KYG6868L1041</t>
  </si>
  <si>
    <t>2014 HK EQUITY</t>
  </si>
  <si>
    <t>Ozner Water Internat</t>
  </si>
  <si>
    <t>BN7Q3G8</t>
  </si>
  <si>
    <t>7737</t>
  </si>
  <si>
    <t>KYG687071012</t>
  </si>
  <si>
    <t>PAGS US EQUITY</t>
  </si>
  <si>
    <t>Pagseguro Digital Lt</t>
  </si>
  <si>
    <t>BFWK4R7</t>
  </si>
  <si>
    <t>7738</t>
  </si>
  <si>
    <t>KYG693701156</t>
  </si>
  <si>
    <t>3368 HK EQUITY</t>
  </si>
  <si>
    <t>PARKSON RETAIL GROUP</t>
  </si>
  <si>
    <t>B0HZZ57</t>
  </si>
  <si>
    <t>7739</t>
  </si>
  <si>
    <t>KYG7013H1056</t>
  </si>
  <si>
    <t>1830 HK EQUITY</t>
  </si>
  <si>
    <t>PERFECT SHAPE PRC HO</t>
  </si>
  <si>
    <t>B7F0L00</t>
  </si>
  <si>
    <t>7740</t>
  </si>
  <si>
    <t>KYG711391022</t>
  </si>
  <si>
    <t>1833 HK EQUITY</t>
  </si>
  <si>
    <t>Ping An Healthcare a</t>
  </si>
  <si>
    <t>BDRYVB3</t>
  </si>
  <si>
    <t>7741</t>
  </si>
  <si>
    <t>KYG720051047</t>
  </si>
  <si>
    <t>1238 HK EQUITY</t>
  </si>
  <si>
    <t>POWERLONG REAL ESTAT</t>
  </si>
  <si>
    <t>7742</t>
  </si>
  <si>
    <t>KYG730611061</t>
  </si>
  <si>
    <t>1583 HK EQUITY</t>
  </si>
  <si>
    <t>QINQIN FOODSTUFFS GR</t>
  </si>
  <si>
    <t>BD44FV4</t>
  </si>
  <si>
    <t>7743</t>
  </si>
  <si>
    <t>KYG740991057</t>
  </si>
  <si>
    <t>246 HK EQUITY</t>
  </si>
  <si>
    <t>REAL GOLD MINING LTD</t>
  </si>
  <si>
    <t>B4W9262</t>
  </si>
  <si>
    <t>7744</t>
  </si>
  <si>
    <t>KYG7410S1003</t>
  </si>
  <si>
    <t>2010 HK EQUITY</t>
  </si>
  <si>
    <t>RUINIAN INTERNATIONA</t>
  </si>
  <si>
    <t>B3MWPK9</t>
  </si>
  <si>
    <t>7745</t>
  </si>
  <si>
    <t>KYG748071019</t>
  </si>
  <si>
    <t>2199 HK EQUITY</t>
  </si>
  <si>
    <t>REGINA MIRACLE INTER</t>
  </si>
  <si>
    <t>BYTBQY7</t>
  </si>
  <si>
    <t>7746</t>
  </si>
  <si>
    <t>KYG750041041</t>
  </si>
  <si>
    <t>1387 HK EQUITY</t>
  </si>
  <si>
    <t>RENHE COMMERCIAL HOL</t>
  </si>
  <si>
    <t>B3DDY15</t>
  </si>
  <si>
    <t>7747</t>
  </si>
  <si>
    <t>KYG7800X1079</t>
  </si>
  <si>
    <t>1928 HK EQUITY</t>
  </si>
  <si>
    <t>Sands China Ltd</t>
  </si>
  <si>
    <t>B5B23W2</t>
  </si>
  <si>
    <t>7748</t>
  </si>
  <si>
    <t>KYG7814S1021</t>
  </si>
  <si>
    <t>178 HK EQUITY</t>
  </si>
  <si>
    <t>Sa Sa International</t>
  </si>
  <si>
    <t>6003401</t>
  </si>
  <si>
    <t>7749</t>
  </si>
  <si>
    <t>KYG781631059</t>
  </si>
  <si>
    <t>631 HK EQUITY</t>
  </si>
  <si>
    <t>SANY HEAVY EQUIPMENT</t>
  </si>
  <si>
    <t>B56HH42</t>
  </si>
  <si>
    <t>7750</t>
  </si>
  <si>
    <t>KYG794371024</t>
  </si>
  <si>
    <t>1399 HK EQUITY</t>
  </si>
  <si>
    <t>SCUD GROUP LTD</t>
  </si>
  <si>
    <t>B1L3CH5</t>
  </si>
  <si>
    <t>7751</t>
  </si>
  <si>
    <t>KYG8020E1199</t>
  </si>
  <si>
    <t>981 HK EQUITY</t>
  </si>
  <si>
    <t>BDFBM13</t>
  </si>
  <si>
    <t>7752</t>
  </si>
  <si>
    <t>KYG8087W1015</t>
  </si>
  <si>
    <t>2313 HK EQUITY</t>
  </si>
  <si>
    <t>Shenzhou Internation</t>
  </si>
  <si>
    <t>B0MP1B0</t>
  </si>
  <si>
    <t>7753</t>
  </si>
  <si>
    <t>KYG810431042</t>
  </si>
  <si>
    <t>7754</t>
  </si>
  <si>
    <t>KYG810871015</t>
  </si>
  <si>
    <t>312 HK EQUITY</t>
  </si>
  <si>
    <t>SHIRBLE DEPARTMENT S</t>
  </si>
  <si>
    <t>B3YCGL5</t>
  </si>
  <si>
    <t>7755</t>
  </si>
  <si>
    <t>KYG811511131</t>
  </si>
  <si>
    <t>272 HK EQUITY</t>
  </si>
  <si>
    <t>SHUI ON LAND LTD</t>
  </si>
  <si>
    <t>B16NHT7</t>
  </si>
  <si>
    <t>7756</t>
  </si>
  <si>
    <t>KYG811661035</t>
  </si>
  <si>
    <t>1080 HK EQUITY</t>
  </si>
  <si>
    <t>SHENGLI OIL&amp;GAS PIPE</t>
  </si>
  <si>
    <t>B56FB99</t>
  </si>
  <si>
    <t>7757</t>
  </si>
  <si>
    <t>KYG8116M1087</t>
  </si>
  <si>
    <t>829 HK EQUITY</t>
  </si>
  <si>
    <t>SHENGUAN HOLDINGS GR</t>
  </si>
  <si>
    <t>B4NC3T0</t>
  </si>
  <si>
    <t>7758</t>
  </si>
  <si>
    <t>KYG8116S1057</t>
  </si>
  <si>
    <t>1165 HK EQUITY</t>
  </si>
  <si>
    <t>Shunfeng Internation</t>
  </si>
  <si>
    <t>BSVXBC2</t>
  </si>
  <si>
    <t>7759</t>
  </si>
  <si>
    <t>KYG8126A1022</t>
  </si>
  <si>
    <t>1831 HK EQUITY</t>
  </si>
  <si>
    <t>SHIFANG HOLDING LTD</t>
  </si>
  <si>
    <t>B3X1174</t>
  </si>
  <si>
    <t>7760</t>
  </si>
  <si>
    <t>KYG814771047</t>
  </si>
  <si>
    <t>SINA US EQUITY</t>
  </si>
  <si>
    <t>SINA CORP</t>
  </si>
  <si>
    <t>2579230</t>
  </si>
  <si>
    <t>7761</t>
  </si>
  <si>
    <t>SINA UW EQUITY</t>
  </si>
  <si>
    <t>7762</t>
  </si>
  <si>
    <t>KYG8167W1380</t>
  </si>
  <si>
    <t>1177 HK EQUITY</t>
  </si>
  <si>
    <t>Sino Biopharmaceutic</t>
  </si>
  <si>
    <t>B00XSF9</t>
  </si>
  <si>
    <t>7763</t>
  </si>
  <si>
    <t>KYG816941044</t>
  </si>
  <si>
    <t>886 HK EQUITY</t>
  </si>
  <si>
    <t>SILVER BASE GROUP HO</t>
  </si>
  <si>
    <t>B3D8L97</t>
  </si>
  <si>
    <t>7764</t>
  </si>
  <si>
    <t>KYG817001095</t>
  </si>
  <si>
    <t>1096 HK EQUITY</t>
  </si>
  <si>
    <t>Sino Energy International Ho</t>
  </si>
  <si>
    <t>BZ1BTJ8</t>
  </si>
  <si>
    <t>7765</t>
  </si>
  <si>
    <t>KYG818751094</t>
  </si>
  <si>
    <t>1297 HK EQUITY</t>
  </si>
  <si>
    <t>SINOSOFT TECH GRP LT</t>
  </si>
  <si>
    <t>BBL4SC5</t>
  </si>
  <si>
    <t>7766</t>
  </si>
  <si>
    <t>KYG8187G1055</t>
  </si>
  <si>
    <t>1308 HK EQUITY</t>
  </si>
  <si>
    <t>SITC International H</t>
  </si>
  <si>
    <t>B61X7R5</t>
  </si>
  <si>
    <t>7767</t>
  </si>
  <si>
    <t>KYG8190F1028</t>
  </si>
  <si>
    <t>6415 TT EQUITY</t>
  </si>
  <si>
    <t>Silergy Corp</t>
  </si>
  <si>
    <t>BH4DMW9</t>
  </si>
  <si>
    <t>7768</t>
  </si>
  <si>
    <t>KYG8208B1014</t>
  </si>
  <si>
    <t>9618 HK EQUITY</t>
  </si>
  <si>
    <t>JD.com Inc</t>
  </si>
  <si>
    <t>BKPQZT6</t>
  </si>
  <si>
    <t>7769</t>
  </si>
  <si>
    <t>KYG826001003</t>
  </si>
  <si>
    <t>410 HK EQUITY</t>
  </si>
  <si>
    <t>SOHO CHINA LTD</t>
  </si>
  <si>
    <t>B27WLD2</t>
  </si>
  <si>
    <t>7770</t>
  </si>
  <si>
    <t>KYG826051099</t>
  </si>
  <si>
    <t>2878 HK EQUITY</t>
  </si>
  <si>
    <t>SOLOMON SYSTECH (INT</t>
  </si>
  <si>
    <t>B00G568</t>
  </si>
  <si>
    <t>7771</t>
  </si>
  <si>
    <t>KYG8268W1024</t>
  </si>
  <si>
    <t>757 HK EQUITY</t>
  </si>
  <si>
    <t>SOLARGIGA ENERGY HOL</t>
  </si>
  <si>
    <t>B2NPL91</t>
  </si>
  <si>
    <t>7772</t>
  </si>
  <si>
    <t>KYG837851081</t>
  </si>
  <si>
    <t>1700 HK EQUITY</t>
  </si>
  <si>
    <t>SPRINGLAND INTERNATI</t>
  </si>
  <si>
    <t>B3ZNNL6</t>
  </si>
  <si>
    <t>7773</t>
  </si>
  <si>
    <t>KYG8406X1034</t>
  </si>
  <si>
    <t>2005 HK EQUITY</t>
  </si>
  <si>
    <t>SSY GROUP LTD</t>
  </si>
  <si>
    <t>BYP9J68</t>
  </si>
  <si>
    <t>7774</t>
  </si>
  <si>
    <t>KYG8439J1058</t>
  </si>
  <si>
    <t>3398 HK EQUITY</t>
  </si>
  <si>
    <t>CHINA TING GROUP HLD</t>
  </si>
  <si>
    <t>B0SKB31</t>
  </si>
  <si>
    <t>7775</t>
  </si>
  <si>
    <t>KYG846981028</t>
  </si>
  <si>
    <t>1836 HK EQUITY</t>
  </si>
  <si>
    <t>STELLA INTERNATIONAL</t>
  </si>
  <si>
    <t>B1Z6560</t>
  </si>
  <si>
    <t>7776</t>
  </si>
  <si>
    <t>KYG851581069</t>
  </si>
  <si>
    <t>STNE US EQUITY</t>
  </si>
  <si>
    <t>StoneCo Ltd</t>
  </si>
  <si>
    <t>BGKG6M3</t>
  </si>
  <si>
    <t>7777</t>
  </si>
  <si>
    <t>KYG8569A1067</t>
  </si>
  <si>
    <t>1918 HK EQUITY</t>
  </si>
  <si>
    <t>Sunac China Holdings</t>
  </si>
  <si>
    <t>B4XRPN3</t>
  </si>
  <si>
    <t>7778</t>
  </si>
  <si>
    <t>KYG857AW1047</t>
  </si>
  <si>
    <t>580 HK EQUITY</t>
  </si>
  <si>
    <t>SUN KING POWER ELECT</t>
  </si>
  <si>
    <t>B413YH0</t>
  </si>
  <si>
    <t>7779</t>
  </si>
  <si>
    <t>KYG8586D1097</t>
  </si>
  <si>
    <t>2382 HK EQUITY</t>
  </si>
  <si>
    <t>Sunny Optical Techno</t>
  </si>
  <si>
    <t>B1YBT08</t>
  </si>
  <si>
    <t>7780</t>
  </si>
  <si>
    <t>KYG8655K1094</t>
  </si>
  <si>
    <t>819 HK EQUITY</t>
  </si>
  <si>
    <t>Tianneng Power Inter</t>
  </si>
  <si>
    <t>B1XDJC7</t>
  </si>
  <si>
    <t>7781</t>
  </si>
  <si>
    <t>KYG869731078</t>
  </si>
  <si>
    <t>1136 HK EQUITY</t>
  </si>
  <si>
    <t>TCC INTL HLDGS LTD</t>
  </si>
  <si>
    <t>6072434</t>
  </si>
  <si>
    <t>7782</t>
  </si>
  <si>
    <t>KYG8701T1388</t>
  </si>
  <si>
    <t>1070 HK EQUITY</t>
  </si>
  <si>
    <t>TCL MULTIMEDIA TECHN</t>
  </si>
  <si>
    <t>6193788</t>
  </si>
  <si>
    <t>7783</t>
  </si>
  <si>
    <t>KYG875721634</t>
  </si>
  <si>
    <t>700 HK EQUITY</t>
  </si>
  <si>
    <t>Tencent Holdings Ltd</t>
  </si>
  <si>
    <t>BMMV2K8</t>
  </si>
  <si>
    <t>7784</t>
  </si>
  <si>
    <t>KYG8807B1068</t>
  </si>
  <si>
    <t>TBPH US EQUITY</t>
  </si>
  <si>
    <t>Theravance Biopharma</t>
  </si>
  <si>
    <t>BMNDK09</t>
  </si>
  <si>
    <t>7785</t>
  </si>
  <si>
    <t>KYG8813K1085</t>
  </si>
  <si>
    <t>3933 HK EQUITY</t>
  </si>
  <si>
    <t>United Laboratories</t>
  </si>
  <si>
    <t>B1P70H9</t>
  </si>
  <si>
    <t>7786</t>
  </si>
  <si>
    <t>KYG884931042</t>
  </si>
  <si>
    <t>1361 HK EQUITY</t>
  </si>
  <si>
    <t>361 DEGREES INTERNAT</t>
  </si>
  <si>
    <t>B51BL70</t>
  </si>
  <si>
    <t>7787</t>
  </si>
  <si>
    <t>KYG886801060</t>
  </si>
  <si>
    <t>3382 HK EQUITY</t>
  </si>
  <si>
    <t>TIANJIN PORT DVLP HL</t>
  </si>
  <si>
    <t>B1528Y7</t>
  </si>
  <si>
    <t>7788</t>
  </si>
  <si>
    <t>KYG8875G1029</t>
  </si>
  <si>
    <t>1530 HK EQUITY</t>
  </si>
  <si>
    <t>3SBio Inc</t>
  </si>
  <si>
    <t>BY9D3L9</t>
  </si>
  <si>
    <t>7789</t>
  </si>
  <si>
    <t>KYG8878S1030</t>
  </si>
  <si>
    <t>322 HK EQUITY</t>
  </si>
  <si>
    <t>Tingyi Cayman Island</t>
  </si>
  <si>
    <t>6903556</t>
  </si>
  <si>
    <t>7790</t>
  </si>
  <si>
    <t>KYG8917X1218</t>
  </si>
  <si>
    <t>698 HK EQUITY</t>
  </si>
  <si>
    <t>Tongda Group Holding</t>
  </si>
  <si>
    <t>6410324</t>
  </si>
  <si>
    <t>7791</t>
  </si>
  <si>
    <t>KYG8924B1041</t>
  </si>
  <si>
    <t>6110 HK EQUITY</t>
  </si>
  <si>
    <t>Topsports Internatio</t>
  </si>
  <si>
    <t>BJRFW26</t>
  </si>
  <si>
    <t>7792</t>
  </si>
  <si>
    <t>KYG8972T1067</t>
  </si>
  <si>
    <t>1083 HK EQUITY</t>
  </si>
  <si>
    <t>TOWNGAS CHINA CO LTD</t>
  </si>
  <si>
    <t>6345460</t>
  </si>
  <si>
    <t>7793</t>
  </si>
  <si>
    <t>KYG898431096</t>
  </si>
  <si>
    <t>3673 TT EQUITY</t>
  </si>
  <si>
    <t>TPK HOLDING CO LTD</t>
  </si>
  <si>
    <t>B5T7VM5</t>
  </si>
  <si>
    <t>7794</t>
  </si>
  <si>
    <t>KYG905191022</t>
  </si>
  <si>
    <t>1300 HK EQUITY</t>
  </si>
  <si>
    <t>TRIGIANT GROUP LTD</t>
  </si>
  <si>
    <t>B7RL7B4</t>
  </si>
  <si>
    <t>7795</t>
  </si>
  <si>
    <t>KYG908021028</t>
  </si>
  <si>
    <t>2468 HK EQUITY</t>
  </si>
  <si>
    <t>TRONY SOLAR HOLDINGS</t>
  </si>
  <si>
    <t>B45Y9K7</t>
  </si>
  <si>
    <t>7796</t>
  </si>
  <si>
    <t>KYG9222R1065</t>
  </si>
  <si>
    <t>220 HK EQUITY</t>
  </si>
  <si>
    <t>UNI-PRESIDENT CHINA</t>
  </si>
  <si>
    <t>B29MKF5</t>
  </si>
  <si>
    <t>7797</t>
  </si>
  <si>
    <t>KYG931751005</t>
  </si>
  <si>
    <t>806 HK EQUITY</t>
  </si>
  <si>
    <t>Value Partners Group</t>
  </si>
  <si>
    <t>B28XTQ3</t>
  </si>
  <si>
    <t>7798</t>
  </si>
  <si>
    <t>KYG9361V1086</t>
  </si>
  <si>
    <t>3331 HK EQUITY</t>
  </si>
  <si>
    <t>VINDA INTERNATIONAL</t>
  </si>
  <si>
    <t>B1Z7648</t>
  </si>
  <si>
    <t>7799</t>
  </si>
  <si>
    <t>KYG9390W1015</t>
  </si>
  <si>
    <t>1873 HK EQUITY</t>
  </si>
  <si>
    <t>Viva Biotech Holding</t>
  </si>
  <si>
    <t>BJBL0L5</t>
  </si>
  <si>
    <t>7800</t>
  </si>
  <si>
    <t>KYG9431R1039</t>
  </si>
  <si>
    <t>151 HK EQUITY</t>
  </si>
  <si>
    <t>Want Want China Hold</t>
  </si>
  <si>
    <t>B2Q14Z3</t>
  </si>
  <si>
    <t>7801</t>
  </si>
  <si>
    <t>KYG9463P1081</t>
  </si>
  <si>
    <t>3393 HK EQUITY</t>
  </si>
  <si>
    <t>WASION METERS GROUP</t>
  </si>
  <si>
    <t>B0T4J94</t>
  </si>
  <si>
    <t>7802</t>
  </si>
  <si>
    <t>KYG9593A1040</t>
  </si>
  <si>
    <t>1997 HK EQUITY</t>
  </si>
  <si>
    <t>Wharf Real Estate In</t>
  </si>
  <si>
    <t>BF0GWS4</t>
  </si>
  <si>
    <t>7803</t>
  </si>
  <si>
    <t>7804</t>
  </si>
  <si>
    <t>KYG9684P1019</t>
  </si>
  <si>
    <t>543 HK EQUITY</t>
  </si>
  <si>
    <t>PACIFIC ONLINE</t>
  </si>
  <si>
    <t>B29TFJ5</t>
  </si>
  <si>
    <t>7805</t>
  </si>
  <si>
    <t>KYG970081090</t>
  </si>
  <si>
    <t>2269 HK EQUITY</t>
  </si>
  <si>
    <t>Wuxi Biologics Cayma</t>
  </si>
  <si>
    <t>BZ3C3R5</t>
  </si>
  <si>
    <t>7806</t>
  </si>
  <si>
    <t>KYG9716W1087</t>
  </si>
  <si>
    <t>3322 HK EQUITY</t>
  </si>
  <si>
    <t>WIN HANVERKY HOLDING</t>
  </si>
  <si>
    <t>B1CNF08</t>
  </si>
  <si>
    <t>7807</t>
  </si>
  <si>
    <t>KYG9722N1007</t>
  </si>
  <si>
    <t>1661 HK EQUITY</t>
  </si>
  <si>
    <t>WISDOM GROUP ORD</t>
  </si>
  <si>
    <t>BC5ZFB9</t>
  </si>
  <si>
    <t>7808</t>
  </si>
  <si>
    <t>KYG9722R1011</t>
  </si>
  <si>
    <t>6100 HK EQUITY</t>
  </si>
  <si>
    <t>Wise Talent Informat</t>
  </si>
  <si>
    <t>BFFK731</t>
  </si>
  <si>
    <t>7809</t>
  </si>
  <si>
    <t>KYG9737K1094</t>
  </si>
  <si>
    <t>1260 HK EQUITY</t>
  </si>
  <si>
    <t>Wonderful Sky Financ</t>
  </si>
  <si>
    <t>B7R6JH9</t>
  </si>
  <si>
    <t>7810</t>
  </si>
  <si>
    <t>KYG980891082</t>
  </si>
  <si>
    <t>1889 HK EQUITY</t>
  </si>
  <si>
    <t>WUYI INTERNATIONAL P</t>
  </si>
  <si>
    <t>B1NHRG9</t>
  </si>
  <si>
    <t>7811</t>
  </si>
  <si>
    <t>KYG981491007</t>
  </si>
  <si>
    <t>1128 HK EQUITY</t>
  </si>
  <si>
    <t>Wynn Macau Ltd</t>
  </si>
  <si>
    <t>B4JSTL6</t>
  </si>
  <si>
    <t>7812</t>
  </si>
  <si>
    <t>KYG982391099</t>
  </si>
  <si>
    <t>XP US EQUITY</t>
  </si>
  <si>
    <t>XP Inc</t>
  </si>
  <si>
    <t>BK4Y052</t>
  </si>
  <si>
    <t>7813</t>
  </si>
  <si>
    <t>KYG982771092</t>
  </si>
  <si>
    <t>1368 HK EQUITY</t>
  </si>
  <si>
    <t>Xtep International H</t>
  </si>
  <si>
    <t>B2RJYH8</t>
  </si>
  <si>
    <t>7814</t>
  </si>
  <si>
    <t>KYG9827T1278</t>
  </si>
  <si>
    <t>2902 HK EQUITY</t>
  </si>
  <si>
    <t>XINYU HENGDELI (HOK</t>
  </si>
  <si>
    <t>7815</t>
  </si>
  <si>
    <t>KYG9827V1068</t>
  </si>
  <si>
    <t>1899 HK EQUITY</t>
  </si>
  <si>
    <t>XINGDA INTERNATIONAL</t>
  </si>
  <si>
    <t>B1L3WW0</t>
  </si>
  <si>
    <t>7816</t>
  </si>
  <si>
    <t>KYG9828G1082</t>
  </si>
  <si>
    <t>868 HK EQUITY</t>
  </si>
  <si>
    <t>Xinyi Glass Holdings</t>
  </si>
  <si>
    <t>B05NXN7</t>
  </si>
  <si>
    <t>7817</t>
  </si>
  <si>
    <t>KYG982971072</t>
  </si>
  <si>
    <t>520 HK EQUITY</t>
  </si>
  <si>
    <t>XIABUXIABU CATERING</t>
  </si>
  <si>
    <t>BTF4P59</t>
  </si>
  <si>
    <t>7818</t>
  </si>
  <si>
    <t>KYG9829N1025</t>
  </si>
  <si>
    <t>968 HK EQUITY</t>
  </si>
  <si>
    <t>Xinyi Solar Holdings</t>
  </si>
  <si>
    <t>BGQYNN1</t>
  </si>
  <si>
    <t>7819</t>
  </si>
  <si>
    <t>KYG9829N1108</t>
  </si>
  <si>
    <t>2963 HK EQUITY</t>
  </si>
  <si>
    <t>BDVK8Q1</t>
  </si>
  <si>
    <t>7820</t>
  </si>
  <si>
    <t>KYG9830F1063</t>
  </si>
  <si>
    <t>1585 HK EQUITY</t>
  </si>
  <si>
    <t>YADEA GROUP HOLDINGS</t>
  </si>
  <si>
    <t>BZ04KX9</t>
  </si>
  <si>
    <t>7821</t>
  </si>
  <si>
    <t>KYG9830T1067</t>
  </si>
  <si>
    <t>1810 HK EQUITY</t>
  </si>
  <si>
    <t>Xiaomi Corp</t>
  </si>
  <si>
    <t>BG0ZMJ9</t>
  </si>
  <si>
    <t>7822</t>
  </si>
  <si>
    <t>KYG9830W1096</t>
  </si>
  <si>
    <t>8328 HK EQUITY</t>
  </si>
  <si>
    <t>XINYI AUTOMOBILE GLA</t>
  </si>
  <si>
    <t>BDC73M2</t>
  </si>
  <si>
    <t>7823</t>
  </si>
  <si>
    <t>KYG984191075</t>
  </si>
  <si>
    <t>1579 HK EQUITY</t>
  </si>
  <si>
    <t>Yihai International</t>
  </si>
  <si>
    <t>BD9GZX7</t>
  </si>
  <si>
    <t>7824</t>
  </si>
  <si>
    <t>KYG984301047</t>
  </si>
  <si>
    <t>2168 HK EQUITY</t>
  </si>
  <si>
    <t>YINGDE GASES GROUP C</t>
  </si>
  <si>
    <t>B4K19W5</t>
  </si>
  <si>
    <t>7825</t>
  </si>
  <si>
    <t>KYG9843W1125</t>
  </si>
  <si>
    <t>2393 HK EQUITY</t>
  </si>
  <si>
    <t>YESTAR INTERNATIONAL</t>
  </si>
  <si>
    <t>BTHH0Y0</t>
  </si>
  <si>
    <t>7826</t>
  </si>
  <si>
    <t>KYG987641068</t>
  </si>
  <si>
    <t>2268 HK EQUITY</t>
  </si>
  <si>
    <t>YOUYUAN INTERNATIONA</t>
  </si>
  <si>
    <t>B3RC6G7</t>
  </si>
  <si>
    <t>7827</t>
  </si>
  <si>
    <t>KYG987761007</t>
  </si>
  <si>
    <t>2789 HK EQUITY</t>
  </si>
  <si>
    <t>YUANDA CHINA HOLDING</t>
  </si>
  <si>
    <t>B4NB609</t>
  </si>
  <si>
    <t>7828</t>
  </si>
  <si>
    <t>KYG9884T1013</t>
  </si>
  <si>
    <t>1628 HK EQUITY</t>
  </si>
  <si>
    <t>YUZHOU PROPERTIES CO</t>
  </si>
  <si>
    <t>B51QBN1</t>
  </si>
  <si>
    <t>7829</t>
  </si>
  <si>
    <t>KYG989221000</t>
  </si>
  <si>
    <t>4958 TT EQUITY</t>
  </si>
  <si>
    <t>ZHEN DING TECHNOLOGY</t>
  </si>
  <si>
    <t>B734XQ4</t>
  </si>
  <si>
    <t>7830</t>
  </si>
  <si>
    <t>KYG9892R1056</t>
  </si>
  <si>
    <t>672 HK EQUITY</t>
  </si>
  <si>
    <t>ZHONG AN REAL ESTATE</t>
  </si>
  <si>
    <t>B28XTG3</t>
  </si>
  <si>
    <t>7831</t>
  </si>
  <si>
    <t>KYG9894K1085</t>
  </si>
  <si>
    <t>881 HK EQUITY</t>
  </si>
  <si>
    <t>Zhongsheng Group Hol</t>
  </si>
  <si>
    <t>B633D97</t>
  </si>
  <si>
    <t>7832</t>
  </si>
  <si>
    <t>KYG989761062</t>
  </si>
  <si>
    <t>1458 HK EQUITY</t>
  </si>
  <si>
    <t>Zhou Hei Ya Internat</t>
  </si>
  <si>
    <t>BYXBG32</t>
  </si>
  <si>
    <t>7833</t>
  </si>
  <si>
    <t>KYG9T20A1060</t>
  </si>
  <si>
    <t>2013 HK EQUITY</t>
  </si>
  <si>
    <t>WEIMOB INC</t>
  </si>
  <si>
    <t>7834</t>
  </si>
  <si>
    <t>KYGRTS000001</t>
  </si>
  <si>
    <t>2319 HK</t>
  </si>
  <si>
    <t>CHINA MENGNIU DAIRY</t>
  </si>
  <si>
    <t>7835</t>
  </si>
  <si>
    <t>LONDIANELECT</t>
  </si>
  <si>
    <t>Londian Electrics</t>
  </si>
  <si>
    <t>7836</t>
  </si>
  <si>
    <t>LR0008862868</t>
  </si>
  <si>
    <t>RCL US EQUITY</t>
  </si>
  <si>
    <t>Royal Caribbean Crui</t>
  </si>
  <si>
    <t>2754907</t>
  </si>
  <si>
    <t>7837</t>
  </si>
  <si>
    <t>LU0038705702</t>
  </si>
  <si>
    <t>MIICF US EQUITY</t>
  </si>
  <si>
    <t>MILLICOM INTL CELLUL</t>
  </si>
  <si>
    <t>2418128</t>
  </si>
  <si>
    <t>7838</t>
  </si>
  <si>
    <t>LU0061462528</t>
  </si>
  <si>
    <t>RRTL GR EQUITY</t>
  </si>
  <si>
    <t>RTL Group SA</t>
  </si>
  <si>
    <t>B1BK209</t>
  </si>
  <si>
    <t>7839</t>
  </si>
  <si>
    <t>LU0088087324</t>
  </si>
  <si>
    <t>SESG FP EQUITY</t>
  </si>
  <si>
    <t>SES SA</t>
  </si>
  <si>
    <t>B00ZQQ2</t>
  </si>
  <si>
    <t>7840</t>
  </si>
  <si>
    <t>LU0156801721</t>
  </si>
  <si>
    <t>TEN IM EQUITY</t>
  </si>
  <si>
    <t>Tenaris SA</t>
  </si>
  <si>
    <t>7538515</t>
  </si>
  <si>
    <t>7841</t>
  </si>
  <si>
    <t>LU0192238508</t>
  </si>
  <si>
    <t>VCSH US EQUITY</t>
  </si>
  <si>
    <t>Vanguard Short Term Corporate</t>
  </si>
  <si>
    <t>7842</t>
  </si>
  <si>
    <t>LU0249326488</t>
  </si>
  <si>
    <t>M9SA GR EQUITY</t>
  </si>
  <si>
    <t>Market Access Rogers</t>
  </si>
  <si>
    <t>B15TBC7</t>
  </si>
  <si>
    <t>7843</t>
  </si>
  <si>
    <t>MRIC SW EQUITY</t>
  </si>
  <si>
    <t>B1YLNZ1</t>
  </si>
  <si>
    <t>7844</t>
  </si>
  <si>
    <t>LU0252633754</t>
  </si>
  <si>
    <t>DAX FP EQUITY</t>
  </si>
  <si>
    <t>LYXOR ETF DAX</t>
  </si>
  <si>
    <t>B1TS8Z2</t>
  </si>
  <si>
    <t>7845</t>
  </si>
  <si>
    <t>LU0252634307</t>
  </si>
  <si>
    <t>LYXLEDAX GR EQUITY</t>
  </si>
  <si>
    <t>LYXOR ETF LEVDAX</t>
  </si>
  <si>
    <t>B17Z877</t>
  </si>
  <si>
    <t>7846</t>
  </si>
  <si>
    <t>LU0269583422</t>
  </si>
  <si>
    <t>GFJ GR EQUITY</t>
  </si>
  <si>
    <t>GAGFAH SA</t>
  </si>
  <si>
    <t>B1FYW63</t>
  </si>
  <si>
    <t>7847</t>
  </si>
  <si>
    <t>LU0269999958</t>
  </si>
  <si>
    <t>M9SJ GR EQUITY</t>
  </si>
  <si>
    <t>MARKET ACCESS DAXGLO</t>
  </si>
  <si>
    <t>B1Z72S4</t>
  </si>
  <si>
    <t>7848</t>
  </si>
  <si>
    <t>LU0274208692</t>
  </si>
  <si>
    <t>XMWD LN EQUITY</t>
  </si>
  <si>
    <t>Xtrackers MSCI World</t>
  </si>
  <si>
    <t>B24CVW4</t>
  </si>
  <si>
    <t>7849</t>
  </si>
  <si>
    <t>LU0274211480</t>
  </si>
  <si>
    <t>XDAX GR EQUITY</t>
  </si>
  <si>
    <t>DB X-TRACKERS DAX</t>
  </si>
  <si>
    <t>B1HPY35</t>
  </si>
  <si>
    <t>7850</t>
  </si>
  <si>
    <t>XDAX GY EQUITY</t>
  </si>
  <si>
    <t>db x-trackers DAX UC</t>
  </si>
  <si>
    <t>7851</t>
  </si>
  <si>
    <t>LU0275164910</t>
  </si>
  <si>
    <t>PEGAS CP EQUITY</t>
  </si>
  <si>
    <t>PEGAS NONWOVENS SA</t>
  </si>
  <si>
    <t>B1L86V2</t>
  </si>
  <si>
    <t>7852</t>
  </si>
  <si>
    <t>LU0290355717</t>
  </si>
  <si>
    <t>XGLE GR EQUITY</t>
  </si>
  <si>
    <t>Xtrackers II Eurozon</t>
  </si>
  <si>
    <t>B1Z8ZY4</t>
  </si>
  <si>
    <t>7853</t>
  </si>
  <si>
    <t>LU0292100046</t>
  </si>
  <si>
    <t>2848 HK EQUITY</t>
  </si>
  <si>
    <t>DB X-TRACKERS MSCI K</t>
  </si>
  <si>
    <t>B6768S6</t>
  </si>
  <si>
    <t>7854</t>
  </si>
  <si>
    <t>LU0292106241</t>
  </si>
  <si>
    <t>XSDX GY EQUITY</t>
  </si>
  <si>
    <t>db x-trackers ShortD</t>
  </si>
  <si>
    <t>B1YY253</t>
  </si>
  <si>
    <t>7855</t>
  </si>
  <si>
    <t>LU0292109005</t>
  </si>
  <si>
    <t>XMEA GY EQUITY</t>
  </si>
  <si>
    <t>Xtrackers MSCI EM Eu</t>
  </si>
  <si>
    <t>B234G82</t>
  </si>
  <si>
    <t>7856</t>
  </si>
  <si>
    <t>LU0321463506</t>
  </si>
  <si>
    <t>XBCT GR EQUITY</t>
  </si>
  <si>
    <t>DB X-TR II IBOXX GER</t>
  </si>
  <si>
    <t>B2PCKS2</t>
  </si>
  <si>
    <t>7857</t>
  </si>
  <si>
    <t>LU0322252171</t>
  </si>
  <si>
    <t>XAXD LN EQUITY</t>
  </si>
  <si>
    <t>DBX MSCI AC ACIA EX</t>
  </si>
  <si>
    <t>B3C9641</t>
  </si>
  <si>
    <t>7858</t>
  </si>
  <si>
    <t>LU0322252924</t>
  </si>
  <si>
    <t>3087 HK EQUITY</t>
  </si>
  <si>
    <t>db x-trackers FTSE V</t>
  </si>
  <si>
    <t>B6767P6</t>
  </si>
  <si>
    <t>7859</t>
  </si>
  <si>
    <t>LU0322253906</t>
  </si>
  <si>
    <t>XXSC GR EQUITY</t>
  </si>
  <si>
    <t>DBX MSCI EU SMALL CA</t>
  </si>
  <si>
    <t>B2PJX51</t>
  </si>
  <si>
    <t>7860</t>
  </si>
  <si>
    <t>XXSC GY EQUITY</t>
  </si>
  <si>
    <t>7861</t>
  </si>
  <si>
    <t>LU0323134006</t>
  </si>
  <si>
    <t>MTP FP EQUITY</t>
  </si>
  <si>
    <t>ARCELORMITTAL</t>
  </si>
  <si>
    <t>7281875</t>
  </si>
  <si>
    <t>7862</t>
  </si>
  <si>
    <t>MTS SM EQUITY</t>
  </si>
  <si>
    <t>7285402</t>
  </si>
  <si>
    <t>7863</t>
  </si>
  <si>
    <t>LU0327357389</t>
  </si>
  <si>
    <t>KER PW EQUITY</t>
  </si>
  <si>
    <t>KERNEL HOLDING SA</t>
  </si>
  <si>
    <t>B28ZQ24</t>
  </si>
  <si>
    <t>7864</t>
  </si>
  <si>
    <t>LU0328473581</t>
  </si>
  <si>
    <t>XUKS LN EQUITY</t>
  </si>
  <si>
    <t>FTSE 100 SHORT</t>
  </si>
  <si>
    <t>7865</t>
  </si>
  <si>
    <t>LU0328475792</t>
  </si>
  <si>
    <t>XSX6 GY EQUITY</t>
  </si>
  <si>
    <t>Xtrackers Stoxx Euro</t>
  </si>
  <si>
    <t>B3V2Q96</t>
  </si>
  <si>
    <t>7866</t>
  </si>
  <si>
    <t>LU0374108537</t>
  </si>
  <si>
    <t>APSVMNB LX EQUITY</t>
  </si>
  <si>
    <t>AC RISK PARITY 12 FUND USD A</t>
  </si>
  <si>
    <t>LUX</t>
  </si>
  <si>
    <t>7867</t>
  </si>
  <si>
    <t>LU0378818131</t>
  </si>
  <si>
    <t>DBZB GR EQUITY</t>
  </si>
  <si>
    <t>db x-trackers II GLO</t>
  </si>
  <si>
    <t>B3DXQ64</t>
  </si>
  <si>
    <t>7868</t>
  </si>
  <si>
    <t>DBZB GY EQUITY</t>
  </si>
  <si>
    <t>Xtrackers II Global</t>
  </si>
  <si>
    <t>7869</t>
  </si>
  <si>
    <t>LU0383812293</t>
  </si>
  <si>
    <t>REIN LX EQUITY</t>
  </si>
  <si>
    <t>REINET INVESTMENTS S</t>
  </si>
  <si>
    <t>B3DCZG4</t>
  </si>
  <si>
    <t>XLUX</t>
  </si>
  <si>
    <t>7870</t>
  </si>
  <si>
    <t>LU0429459513</t>
  </si>
  <si>
    <t>XUIT LN EQUITY</t>
  </si>
  <si>
    <t>DB X-TR II-$ IG IN L</t>
  </si>
  <si>
    <t>B435D66</t>
  </si>
  <si>
    <t>7871</t>
  </si>
  <si>
    <t>LU0432553047</t>
  </si>
  <si>
    <t>XCSI SP EQUITY</t>
  </si>
  <si>
    <t>db x-trackers CSI300</t>
  </si>
  <si>
    <t>7872</t>
  </si>
  <si>
    <t>LU0455008887</t>
  </si>
  <si>
    <t>3049 HK EQUITY</t>
  </si>
  <si>
    <t>Xtrackers CSI300 Swa</t>
  </si>
  <si>
    <t>B54QHH4</t>
  </si>
  <si>
    <t>7873</t>
  </si>
  <si>
    <t>LU0460389678</t>
  </si>
  <si>
    <t>3057 HK EQUITY</t>
  </si>
  <si>
    <t>B54B4W3</t>
  </si>
  <si>
    <t>7874</t>
  </si>
  <si>
    <t>LU0468896575</t>
  </si>
  <si>
    <t>XBTR GY EQUITY</t>
  </si>
  <si>
    <t>DB TR II IBOXX-= GRM</t>
  </si>
  <si>
    <t>B432D56</t>
  </si>
  <si>
    <t>7875</t>
  </si>
  <si>
    <t>LU0476289623</t>
  </si>
  <si>
    <t>XIDD LN EQUITY</t>
  </si>
  <si>
    <t>DB X-TRACKERS MSCI I</t>
  </si>
  <si>
    <t>B5395F8</t>
  </si>
  <si>
    <t>7876</t>
  </si>
  <si>
    <t>LU0478205379</t>
  </si>
  <si>
    <t>XBLC GR EQUITY</t>
  </si>
  <si>
    <t>xtrackers II EUR cor</t>
  </si>
  <si>
    <t>B654BB6</t>
  </si>
  <si>
    <t>7877</t>
  </si>
  <si>
    <t>XBLC GY EQUITY</t>
  </si>
  <si>
    <t>Xtrackers II EUR Cor</t>
  </si>
  <si>
    <t>7878</t>
  </si>
  <si>
    <t>LU0489337690</t>
  </si>
  <si>
    <t>D5BK GR EQUITY</t>
  </si>
  <si>
    <t>DBX FTSE EPRA DEV EU</t>
  </si>
  <si>
    <t>7879</t>
  </si>
  <si>
    <t>D5BK GY EQUITY</t>
  </si>
  <si>
    <t>B4RK3L2</t>
  </si>
  <si>
    <t>7880</t>
  </si>
  <si>
    <t>LU0501835309</t>
  </si>
  <si>
    <t>973 HK EQUITY</t>
  </si>
  <si>
    <t>L'OCCITANE INTERNATI</t>
  </si>
  <si>
    <t>B3PG229</t>
  </si>
  <si>
    <t>7881</t>
  </si>
  <si>
    <t>LU0514694701</t>
  </si>
  <si>
    <t>LG7 SP EQUITY</t>
  </si>
  <si>
    <t>Xtrackers MSCI Thail</t>
  </si>
  <si>
    <t>7882</t>
  </si>
  <si>
    <t>LU0569974404</t>
  </si>
  <si>
    <t>APAM NA EQUITY</t>
  </si>
  <si>
    <t>APERAM-W/I</t>
  </si>
  <si>
    <t>B58C6H1</t>
  </si>
  <si>
    <t>7883</t>
  </si>
  <si>
    <t>LU0584671464</t>
  </si>
  <si>
    <t>AGRO US EQUITY</t>
  </si>
  <si>
    <t>ADECOAGRO SA</t>
  </si>
  <si>
    <t>B65BNQ6</t>
  </si>
  <si>
    <t>7884</t>
  </si>
  <si>
    <t>LU0592215403</t>
  </si>
  <si>
    <t>XPHI LN EQUITY</t>
  </si>
  <si>
    <t>db x-trackers MSCI P</t>
  </si>
  <si>
    <t>7885</t>
  </si>
  <si>
    <t>LU0630298742</t>
  </si>
  <si>
    <t>MIASLUK LX EQUITY</t>
  </si>
  <si>
    <t>MIRAE ASIA SECTR LDR EQ-KUSD</t>
  </si>
  <si>
    <t>7886</t>
  </si>
  <si>
    <t>LU0633102719</t>
  </si>
  <si>
    <t>1910 HK EQUITY</t>
  </si>
  <si>
    <t>Samsonite Internatio</t>
  </si>
  <si>
    <t>B4Q1532</t>
  </si>
  <si>
    <t>7887</t>
  </si>
  <si>
    <t>LU0641007009</t>
  </si>
  <si>
    <t>XG7U LN EQUITY</t>
  </si>
  <si>
    <t>X GLOBAL INFLATION L</t>
  </si>
  <si>
    <t>7888</t>
  </si>
  <si>
    <t>LU0659579147</t>
  </si>
  <si>
    <t>XBAK GR EQUITY</t>
  </si>
  <si>
    <t>7889</t>
  </si>
  <si>
    <t>LU0677077884</t>
  </si>
  <si>
    <t>XUEM LN EQUITY</t>
  </si>
  <si>
    <t>Xtrackers II USD Eme</t>
  </si>
  <si>
    <t>BFY8J63</t>
  </si>
  <si>
    <t>7890</t>
  </si>
  <si>
    <t>LU0839027447</t>
  </si>
  <si>
    <t>XDJP LN EQUITY</t>
  </si>
  <si>
    <t>db x-trackers NIKKEI</t>
  </si>
  <si>
    <t>B98DR24</t>
  </si>
  <si>
    <t>7891</t>
  </si>
  <si>
    <t>LU0908500753</t>
  </si>
  <si>
    <t>MEUD FP EQUITY</t>
  </si>
  <si>
    <t>Lyxor Core STOXX Eur</t>
  </si>
  <si>
    <t>B5MKD81</t>
  </si>
  <si>
    <t>7892</t>
  </si>
  <si>
    <t>LU0908508731</t>
  </si>
  <si>
    <t>XG7S GR EQUITY</t>
  </si>
  <si>
    <t>7893</t>
  </si>
  <si>
    <t>LU0914713705</t>
  </si>
  <si>
    <t>I US EQUITY</t>
  </si>
  <si>
    <t>INTELSAT GLOBAL HOLD</t>
  </si>
  <si>
    <t>B8CP440</t>
  </si>
  <si>
    <t>7894</t>
  </si>
  <si>
    <t>LU0927735406</t>
  </si>
  <si>
    <t>XMUJ LN EQUITY</t>
  </si>
  <si>
    <t>db x-trackers - MSCI</t>
  </si>
  <si>
    <t>7895</t>
  </si>
  <si>
    <t>LU0942970103</t>
  </si>
  <si>
    <t>XBAG SW EQUITY</t>
  </si>
  <si>
    <t>DBX GLOBAL AGGREGATE</t>
  </si>
  <si>
    <t>BMJ6SR5</t>
  </si>
  <si>
    <t>7896</t>
  </si>
  <si>
    <t>LU0950671403</t>
  </si>
  <si>
    <t>UKUSBH SE EQUITY</t>
  </si>
  <si>
    <t>UBS ETF MSCI UK H. U</t>
  </si>
  <si>
    <t>BCZVNP7</t>
  </si>
  <si>
    <t>7897</t>
  </si>
  <si>
    <t>UKUSBH SW EQUITY</t>
  </si>
  <si>
    <t>UBS ETF - MSCI Unite</t>
  </si>
  <si>
    <t>7898</t>
  </si>
  <si>
    <t>LU0952581584</t>
  </si>
  <si>
    <t>XJSE GR EQUITY</t>
  </si>
  <si>
    <t>db x-trackers II Mar</t>
  </si>
  <si>
    <t>7899</t>
  </si>
  <si>
    <t>LU1072616219</t>
  </si>
  <si>
    <t>BME LN EQUITY</t>
  </si>
  <si>
    <t>B&amp;M EUROPEAN VALUE R</t>
  </si>
  <si>
    <t>BMTRW10</t>
  </si>
  <si>
    <t>7900</t>
  </si>
  <si>
    <t>LU1169825954</t>
  </si>
  <si>
    <t>SGPDU SW EQUITY</t>
  </si>
  <si>
    <t>UBS ETF - MSCI Singa</t>
  </si>
  <si>
    <t>7901</t>
  </si>
  <si>
    <t>LU1233598447</t>
  </si>
  <si>
    <t>FEDF IM EQUITY</t>
  </si>
  <si>
    <t>LYX ETF FED FUNDS US</t>
  </si>
  <si>
    <t>7902</t>
  </si>
  <si>
    <t>LU1409136006</t>
  </si>
  <si>
    <t>ALQD LN EQUITY</t>
  </si>
  <si>
    <t>db x-trackers II Ibo</t>
  </si>
  <si>
    <t>7903</t>
  </si>
  <si>
    <t>LU1598689153</t>
  </si>
  <si>
    <t>MMS FP EQUITY</t>
  </si>
  <si>
    <t>Lyxor MSCI EMU Small</t>
  </si>
  <si>
    <t>BYX8LT4</t>
  </si>
  <si>
    <t>7904</t>
  </si>
  <si>
    <t>LU1598757687</t>
  </si>
  <si>
    <t>MT NA EQUITY</t>
  </si>
  <si>
    <t>ArcelorMittal SA</t>
  </si>
  <si>
    <t>BYPBS67</t>
  </si>
  <si>
    <t>7905</t>
  </si>
  <si>
    <t>LU1642887738</t>
  </si>
  <si>
    <t>PLY PW EQUITY</t>
  </si>
  <si>
    <t>PLAY Communications</t>
  </si>
  <si>
    <t>BF0K963</t>
  </si>
  <si>
    <t>7906</t>
  </si>
  <si>
    <t>LU1673108939</t>
  </si>
  <si>
    <t>AT1 GR EQUITY</t>
  </si>
  <si>
    <t>Aroundtown SA</t>
  </si>
  <si>
    <t>BF0CK44</t>
  </si>
  <si>
    <t>7907</t>
  </si>
  <si>
    <t>LU1681040900</t>
  </si>
  <si>
    <t>Amundi Floating Rate</t>
  </si>
  <si>
    <t>7908</t>
  </si>
  <si>
    <t>LU1681041973</t>
  </si>
  <si>
    <t>CD9 FP EQUITY</t>
  </si>
  <si>
    <t>Amundi MSCI Europe H</t>
  </si>
  <si>
    <t>BF2JT57</t>
  </si>
  <si>
    <t>7909</t>
  </si>
  <si>
    <t>LU1681045453</t>
  </si>
  <si>
    <t>Amundi Msci Emerging</t>
  </si>
  <si>
    <t>7910</t>
  </si>
  <si>
    <t>LU1778762911</t>
  </si>
  <si>
    <t>SPOT US EQUITY</t>
  </si>
  <si>
    <t>Spotify Technology S</t>
  </si>
  <si>
    <t>BFZ1K46</t>
  </si>
  <si>
    <t>7911</t>
  </si>
  <si>
    <t>LU1900067601</t>
  </si>
  <si>
    <t>TUR FP EQUITY</t>
  </si>
  <si>
    <t>Lyxor MSCI Turkey UC</t>
  </si>
  <si>
    <t>BJBCFG8</t>
  </si>
  <si>
    <t>7912</t>
  </si>
  <si>
    <t>MA0000011488</t>
  </si>
  <si>
    <t>IAM FP EQUITY</t>
  </si>
  <si>
    <t>MAROC TELECOM</t>
  </si>
  <si>
    <t>B04SNG6</t>
  </si>
  <si>
    <t>7913</t>
  </si>
  <si>
    <t>IAM MC EQUITY</t>
  </si>
  <si>
    <t>B04SJM4</t>
  </si>
  <si>
    <t>MAD</t>
  </si>
  <si>
    <t>MAR</t>
  </si>
  <si>
    <t>XCAS</t>
  </si>
  <si>
    <t>7914</t>
  </si>
  <si>
    <t>MA0000011512</t>
  </si>
  <si>
    <t>ADH MC EQUITY</t>
  </si>
  <si>
    <t>DOUJA PROM ADDOHA</t>
  </si>
  <si>
    <t>B18R0L0</t>
  </si>
  <si>
    <t>7915</t>
  </si>
  <si>
    <t>MA0000011835</t>
  </si>
  <si>
    <t>BCE MC EQUITY</t>
  </si>
  <si>
    <t>BANQUE MAROCAINE DU</t>
  </si>
  <si>
    <t>6078625</t>
  </si>
  <si>
    <t>7916</t>
  </si>
  <si>
    <t>MACDGSOLAR01</t>
  </si>
  <si>
    <t>Capital Dynamics Glo</t>
  </si>
  <si>
    <t>7917</t>
  </si>
  <si>
    <t>MACDGSOLAR02</t>
  </si>
  <si>
    <t>7918</t>
  </si>
  <si>
    <t>MAPDGSOLAR01</t>
  </si>
  <si>
    <t>Maps Capital Dynamic</t>
  </si>
  <si>
    <t>7919</t>
  </si>
  <si>
    <t>MAPSAUS50MC1</t>
  </si>
  <si>
    <t>MAPS Australia 50 MC</t>
  </si>
  <si>
    <t>7920</t>
  </si>
  <si>
    <t>MAPSAUS50MC2</t>
  </si>
  <si>
    <t>7921</t>
  </si>
  <si>
    <t>MAPSCBRONET1</t>
  </si>
  <si>
    <t>MAPS Canberra One Tr</t>
  </si>
  <si>
    <t>7922</t>
  </si>
  <si>
    <t>MAPSDALSFARM</t>
  </si>
  <si>
    <t>7923</t>
  </si>
  <si>
    <t>MAPSHUDSON01</t>
  </si>
  <si>
    <t>Maps Hudson Solar In</t>
  </si>
  <si>
    <t>7924</t>
  </si>
  <si>
    <t>MAPSHUDSON02</t>
  </si>
  <si>
    <t>Maps Hudson Solar Ca</t>
  </si>
  <si>
    <t>7925</t>
  </si>
  <si>
    <t>MAPSLONDON01</t>
  </si>
  <si>
    <t>MAPSLONDON01 EQUITY</t>
  </si>
  <si>
    <t>MAPS LONDON ONE</t>
  </si>
  <si>
    <t>7926</t>
  </si>
  <si>
    <t>MEIF5MALP001</t>
  </si>
  <si>
    <t>MEIF5 MA LP</t>
  </si>
  <si>
    <t>7927</t>
  </si>
  <si>
    <t>MHY1771G1109</t>
  </si>
  <si>
    <t>EP044760 PFD</t>
  </si>
  <si>
    <t>Costamare Inc</t>
  </si>
  <si>
    <t>BCD7KW3</t>
  </si>
  <si>
    <t>7928</t>
  </si>
  <si>
    <t>MHY1771G1281</t>
  </si>
  <si>
    <t>EP045458 PFD</t>
  </si>
  <si>
    <t>BJ38X93</t>
  </si>
  <si>
    <t>7929</t>
  </si>
  <si>
    <t>MHY2065G1219</t>
  </si>
  <si>
    <t>DHT US EQUITY</t>
  </si>
  <si>
    <t>DHT HOLDINGS INC</t>
  </si>
  <si>
    <t>B7JB336</t>
  </si>
  <si>
    <t>7930</t>
  </si>
  <si>
    <t>MHY756381098</t>
  </si>
  <si>
    <t>SSW US EQUITY</t>
  </si>
  <si>
    <t>SEASPAN CORP</t>
  </si>
  <si>
    <t>B0GNP30</t>
  </si>
  <si>
    <t>7931</t>
  </si>
  <si>
    <t>MHY756381338</t>
  </si>
  <si>
    <t>EP0456079 PFD</t>
  </si>
  <si>
    <t>Seaspan Corp</t>
  </si>
  <si>
    <t>BJTCRT7</t>
  </si>
  <si>
    <t>7932</t>
  </si>
  <si>
    <t>MHY756383078</t>
  </si>
  <si>
    <t>EP050984 PFD</t>
  </si>
  <si>
    <t>BD20XW1</t>
  </si>
  <si>
    <t>7933</t>
  </si>
  <si>
    <t>MHY8564W1030</t>
  </si>
  <si>
    <t>TK US EQUITY</t>
  </si>
  <si>
    <t>TEEKAY SHIPPING CORP</t>
  </si>
  <si>
    <t>2933795</t>
  </si>
  <si>
    <t>7934</t>
  </si>
  <si>
    <t>MHY8565J1275</t>
  </si>
  <si>
    <t>EP0442319 PFD</t>
  </si>
  <si>
    <t>Teekay Offshore Part</t>
  </si>
  <si>
    <t>B7ZKHF7</t>
  </si>
  <si>
    <t>7935</t>
  </si>
  <si>
    <t>MU0117U00026</t>
  </si>
  <si>
    <t>GGR SP EQUITY</t>
  </si>
  <si>
    <t>GOLDEN AGRI-RESOURCE</t>
  </si>
  <si>
    <t>6164472</t>
  </si>
  <si>
    <t>7936</t>
  </si>
  <si>
    <t>MU0295S00016</t>
  </si>
  <si>
    <t>MMYT US EQUITY</t>
  </si>
  <si>
    <t>MakeMyTrip Ltd</t>
  </si>
  <si>
    <t>B552PC2</t>
  </si>
  <si>
    <t>7937</t>
  </si>
  <si>
    <t>MX01AC100006</t>
  </si>
  <si>
    <t>AC* MM EQUITY</t>
  </si>
  <si>
    <t>ARCA CONTINENTAL</t>
  </si>
  <si>
    <t>2823885</t>
  </si>
  <si>
    <t>MEX</t>
  </si>
  <si>
    <t>7938</t>
  </si>
  <si>
    <t>MX01AL0C0004</t>
  </si>
  <si>
    <t>ALPEKA MM EQUITY</t>
  </si>
  <si>
    <t>Alpek SA de CV</t>
  </si>
  <si>
    <t>B85H8C9</t>
  </si>
  <si>
    <t>7939</t>
  </si>
  <si>
    <t>MX01BA1D0003</t>
  </si>
  <si>
    <t>BACHOCOB MM EQUITY</t>
  </si>
  <si>
    <t>Industrias Bachoco S</t>
  </si>
  <si>
    <t>B1FJ6T9</t>
  </si>
  <si>
    <t>7940</t>
  </si>
  <si>
    <t>MX01BM1B0000</t>
  </si>
  <si>
    <t>BOLSAA MM EQUITY</t>
  </si>
  <si>
    <t>BOLSA MEXICANA D VAL</t>
  </si>
  <si>
    <t>B39VVF6</t>
  </si>
  <si>
    <t>7941</t>
  </si>
  <si>
    <t>MX01CH170002</t>
  </si>
  <si>
    <t>CHDRAUIB MM EQUITY</t>
  </si>
  <si>
    <t>GRUPO COMERCIAL CHED</t>
  </si>
  <si>
    <t>B457NQ0</t>
  </si>
  <si>
    <t>7942</t>
  </si>
  <si>
    <t>MX01GA000004</t>
  </si>
  <si>
    <t>GAPB MM EQUITY</t>
  </si>
  <si>
    <t>Grupo Aeroportuario</t>
  </si>
  <si>
    <t>B0ZV104</t>
  </si>
  <si>
    <t>7943</t>
  </si>
  <si>
    <t>MX01GE0E0004</t>
  </si>
  <si>
    <t>GENTERA* MM EQUITY</t>
  </si>
  <si>
    <t>Gentera SAB de CV</t>
  </si>
  <si>
    <t>BHWQZW1</t>
  </si>
  <si>
    <t>7944</t>
  </si>
  <si>
    <t>MX01GF0X0008</t>
  </si>
  <si>
    <t>GFREGIO MM EQUITY</t>
  </si>
  <si>
    <t>Banregio Grupo Finan</t>
  </si>
  <si>
    <t>B6QL9F6</t>
  </si>
  <si>
    <t>7945</t>
  </si>
  <si>
    <t>MX01GS000004</t>
  </si>
  <si>
    <t>GSANBOB1 MM EQUITY</t>
  </si>
  <si>
    <t>Grupo Sanborns SA de</t>
  </si>
  <si>
    <t>B8RKX54</t>
  </si>
  <si>
    <t>7946</t>
  </si>
  <si>
    <t>MX01HO000007</t>
  </si>
  <si>
    <t>HOMEX* MM EQUITY</t>
  </si>
  <si>
    <t>DESARROLLADORA HOMEX</t>
  </si>
  <si>
    <t>B01RQ23</t>
  </si>
  <si>
    <t>7947</t>
  </si>
  <si>
    <t>MX01IE060002</t>
  </si>
  <si>
    <t>IENOVA* MM EQUITY</t>
  </si>
  <si>
    <t>Infraestructura Ener</t>
  </si>
  <si>
    <t>B84XBP2</t>
  </si>
  <si>
    <t>7948</t>
  </si>
  <si>
    <t>MX01KU000012</t>
  </si>
  <si>
    <t>KUOB MM EQUITY</t>
  </si>
  <si>
    <t>Grupo KUO SAB De CV</t>
  </si>
  <si>
    <t>B0SL8F5</t>
  </si>
  <si>
    <t>7949</t>
  </si>
  <si>
    <t>MX01LA010006</t>
  </si>
  <si>
    <t>LABB MM EQUITY</t>
  </si>
  <si>
    <t>GENOMMA LAB INTERNAC</t>
  </si>
  <si>
    <t>B3B1C73</t>
  </si>
  <si>
    <t>7950</t>
  </si>
  <si>
    <t>MX01LA040003</t>
  </si>
  <si>
    <t>LALAB MM EQUITY</t>
  </si>
  <si>
    <t>GRUPO LALA SAB DE CV</t>
  </si>
  <si>
    <t>BFNXZM7</t>
  </si>
  <si>
    <t>7951</t>
  </si>
  <si>
    <t>MX01ME050007</t>
  </si>
  <si>
    <t>MEXCHEM* MM EQUITY</t>
  </si>
  <si>
    <t>MEXICHEM SAB DE CV-*</t>
  </si>
  <si>
    <t>2434760</t>
  </si>
  <si>
    <t>7952</t>
  </si>
  <si>
    <t>MX01OH010006</t>
  </si>
  <si>
    <t>OHLMEX* MM EQUITY</t>
  </si>
  <si>
    <t>OHL Mexico SAB de CV</t>
  </si>
  <si>
    <t>B3NWLD3</t>
  </si>
  <si>
    <t>7953</t>
  </si>
  <si>
    <t>MX01OM000018</t>
  </si>
  <si>
    <t>OMAB MM EQUITY</t>
  </si>
  <si>
    <t>GRUPO AEROPORTUARIO</t>
  </si>
  <si>
    <t>B1KFX13</t>
  </si>
  <si>
    <t>7954</t>
  </si>
  <si>
    <t>MX01OR010004</t>
  </si>
  <si>
    <t>ORBIA* MM EQUITY</t>
  </si>
  <si>
    <t>Orbia Advance Corp S</t>
  </si>
  <si>
    <t>BH3T8K8</t>
  </si>
  <si>
    <t>7955</t>
  </si>
  <si>
    <t>MX01PI000005</t>
  </si>
  <si>
    <t>PINFRA* MM EQUITY</t>
  </si>
  <si>
    <t>Promotora y Operador</t>
  </si>
  <si>
    <t>2393388</t>
  </si>
  <si>
    <t>7956</t>
  </si>
  <si>
    <t>MX01VE0M0003</t>
  </si>
  <si>
    <t>VESTA* MM EQUITY</t>
  </si>
  <si>
    <t>Corp Inmobiliaria Ve</t>
  </si>
  <si>
    <t>B8F6ZF8</t>
  </si>
  <si>
    <t>7957</t>
  </si>
  <si>
    <t>MX01VO000009</t>
  </si>
  <si>
    <t>VOLARA MM EQUITY</t>
  </si>
  <si>
    <t>CONTROLADORA VUELA C</t>
  </si>
  <si>
    <t>BDZDPH6</t>
  </si>
  <si>
    <t>7958</t>
  </si>
  <si>
    <t>MX01WA000038</t>
  </si>
  <si>
    <t>WALMEX* MM EQUITY</t>
  </si>
  <si>
    <t>Wal-Mart de Mexico S</t>
  </si>
  <si>
    <t>BW1YVH8</t>
  </si>
  <si>
    <t>7959</t>
  </si>
  <si>
    <t>MXCFDA020005</t>
  </si>
  <si>
    <t>DANHOS13 MM EQUITY</t>
  </si>
  <si>
    <t>CONCENTRADORA FIBRA DANHOS S</t>
  </si>
  <si>
    <t>BFNOVO8</t>
  </si>
  <si>
    <t>멕</t>
  </si>
  <si>
    <t>7960</t>
  </si>
  <si>
    <t>Macquarie Mexico Rea</t>
  </si>
  <si>
    <t>7961</t>
  </si>
  <si>
    <t>MXCFFI170008</t>
  </si>
  <si>
    <t>FIBRAPL MM EQUITY</t>
  </si>
  <si>
    <t>PROLOGIS PROPERTY MEXICO SA</t>
  </si>
  <si>
    <t>BN56JP1</t>
  </si>
  <si>
    <t>7962</t>
  </si>
  <si>
    <t>Fibra Uno Administra</t>
  </si>
  <si>
    <t>B671GT8</t>
  </si>
  <si>
    <t>7963</t>
  </si>
  <si>
    <t>MXCFTE0B0005</t>
  </si>
  <si>
    <t>TERRA13 MM EQUITY</t>
  </si>
  <si>
    <t>TF ADMINISTRADORA IN</t>
  </si>
  <si>
    <t>B87Y2V5</t>
  </si>
  <si>
    <t>7964</t>
  </si>
  <si>
    <t>MXP000511016</t>
  </si>
  <si>
    <t>ALFAA MM EQUITY</t>
  </si>
  <si>
    <t>Alfa SAB de CV</t>
  </si>
  <si>
    <t>2043423</t>
  </si>
  <si>
    <t>7965</t>
  </si>
  <si>
    <t>MXP001391012</t>
  </si>
  <si>
    <t>ALSEA* MM EQUITY</t>
  </si>
  <si>
    <t>Alsea SAB de CV</t>
  </si>
  <si>
    <t>2563017</t>
  </si>
  <si>
    <t>7966</t>
  </si>
  <si>
    <t>MXP001661018</t>
  </si>
  <si>
    <t>ASURB MM EQUITY</t>
  </si>
  <si>
    <t>GRUPO AEROPORT DEL S</t>
  </si>
  <si>
    <t>2639349</t>
  </si>
  <si>
    <t>7967</t>
  </si>
  <si>
    <t>MXP001691213</t>
  </si>
  <si>
    <t>AMXL MM EQUITY</t>
  </si>
  <si>
    <t>America Movil SAB de</t>
  </si>
  <si>
    <t>2667470</t>
  </si>
  <si>
    <t>7968</t>
  </si>
  <si>
    <t>MXP225611567</t>
  </si>
  <si>
    <t>CEMEXCPO MM EQUITY</t>
  </si>
  <si>
    <t>CEMEX SAB-CPO</t>
  </si>
  <si>
    <t>2406457</t>
  </si>
  <si>
    <t>7969</t>
  </si>
  <si>
    <t>MXP2861W1067</t>
  </si>
  <si>
    <t>KOFL MM EQUITY</t>
  </si>
  <si>
    <t>COCA-COLA FEMSA SAB-</t>
  </si>
  <si>
    <t>2141899</t>
  </si>
  <si>
    <t>7970</t>
  </si>
  <si>
    <t>MXP3142C1177</t>
  </si>
  <si>
    <t>GEOB MM EQUITY</t>
  </si>
  <si>
    <t>CORPORACTION GEO SAB</t>
  </si>
  <si>
    <t>2229342</t>
  </si>
  <si>
    <t>7971</t>
  </si>
  <si>
    <t>MXP320321310</t>
  </si>
  <si>
    <t>FEMSAUBD MM EQUITY</t>
  </si>
  <si>
    <t>Fomento Economico Me</t>
  </si>
  <si>
    <t>2242059</t>
  </si>
  <si>
    <t>7972</t>
  </si>
  <si>
    <t>MXP369181377</t>
  </si>
  <si>
    <t>LIVEPOLC MM EQUITY</t>
  </si>
  <si>
    <t>El Puerto de Liverpo</t>
  </si>
  <si>
    <t>2306814</t>
  </si>
  <si>
    <t>7973</t>
  </si>
  <si>
    <t>MXP370641013</t>
  </si>
  <si>
    <t>GFINBURO MM EQUITY</t>
  </si>
  <si>
    <t>GRUPO FINANCIERO INB</t>
  </si>
  <si>
    <t>2822398</t>
  </si>
  <si>
    <t>7974</t>
  </si>
  <si>
    <t>MXP370711014</t>
  </si>
  <si>
    <t>GFNORTEO MM EQUITY</t>
  </si>
  <si>
    <t>Grupo Financiero Ban</t>
  </si>
  <si>
    <t>2421041</t>
  </si>
  <si>
    <t>7975</t>
  </si>
  <si>
    <t>MXP370841019</t>
  </si>
  <si>
    <t>GMEXICOB MM EQUITY</t>
  </si>
  <si>
    <t>Grupo Mexico SAB de</t>
  </si>
  <si>
    <t>2643674</t>
  </si>
  <si>
    <t>7976</t>
  </si>
  <si>
    <t>MXP371491046</t>
  </si>
  <si>
    <t>ICA* MM EQUITY</t>
  </si>
  <si>
    <t>EMPRESAS ICA S.A.B</t>
  </si>
  <si>
    <t>B0MT4R9</t>
  </si>
  <si>
    <t>7977</t>
  </si>
  <si>
    <t>MXP461181085</t>
  </si>
  <si>
    <t>GCARSOA1 MM EQUITY</t>
  </si>
  <si>
    <t>GRUPO CARSO SAB DE C</t>
  </si>
  <si>
    <t>2393452</t>
  </si>
  <si>
    <t>7978</t>
  </si>
  <si>
    <t>MXP4948K1056</t>
  </si>
  <si>
    <t>GRUMAB MM EQUITY</t>
  </si>
  <si>
    <t>Gruma SAB de CV</t>
  </si>
  <si>
    <t>2392545</t>
  </si>
  <si>
    <t>7979</t>
  </si>
  <si>
    <t>MXP4987V1378</t>
  </si>
  <si>
    <t>TLEVICPO MM EQUITY</t>
  </si>
  <si>
    <t>GRUPO TELEVISA SAB-S</t>
  </si>
  <si>
    <t>2380108</t>
  </si>
  <si>
    <t>7980</t>
  </si>
  <si>
    <t>MXP524131127</t>
  </si>
  <si>
    <t>ICHB MM EQUITY</t>
  </si>
  <si>
    <t>INDUSTRIAS CH S.A.B.</t>
  </si>
  <si>
    <t>2454810</t>
  </si>
  <si>
    <t>7981</t>
  </si>
  <si>
    <t>MXP554091415</t>
  </si>
  <si>
    <t>PE&amp;OLES* MM EQUITY</t>
  </si>
  <si>
    <t>INDUSTRIAS PENOLES S</t>
  </si>
  <si>
    <t>2448200</t>
  </si>
  <si>
    <t>7982</t>
  </si>
  <si>
    <t>MXP606941179</t>
  </si>
  <si>
    <t>KIMBERA MM EQUITY</t>
  </si>
  <si>
    <t>KIMBERLY-CLARK DE ME</t>
  </si>
  <si>
    <t>2491914</t>
  </si>
  <si>
    <t>7983</t>
  </si>
  <si>
    <t>MXP690491412</t>
  </si>
  <si>
    <t>SANMEXB MM EQUITY</t>
  </si>
  <si>
    <t>GRUPO FIN SANTANDER-</t>
  </si>
  <si>
    <t>2374521</t>
  </si>
  <si>
    <t>7984</t>
  </si>
  <si>
    <t>MYL0820EA000</t>
  </si>
  <si>
    <t>FBM30 MK EQUITY</t>
  </si>
  <si>
    <t>FBM30ETF</t>
  </si>
  <si>
    <t>B23DJY6</t>
  </si>
  <si>
    <t>MYR</t>
  </si>
  <si>
    <t>MAS</t>
  </si>
  <si>
    <t>XKLS</t>
  </si>
  <si>
    <t>7985</t>
  </si>
  <si>
    <t>MYL0821EA008</t>
  </si>
  <si>
    <t>DJIM25 MK EQUITY</t>
  </si>
  <si>
    <t>MYETF DJ ISLAMIC TIT</t>
  </si>
  <si>
    <t>B2PCX16</t>
  </si>
  <si>
    <t>7986</t>
  </si>
  <si>
    <t>MYL1015OO006</t>
  </si>
  <si>
    <t>AMM MK EQUITY</t>
  </si>
  <si>
    <t>AMMB Holdings Bhd</t>
  </si>
  <si>
    <t>6047023</t>
  </si>
  <si>
    <t>7987</t>
  </si>
  <si>
    <t>MYL1023OO000</t>
  </si>
  <si>
    <t>CIMB MK EQUITY</t>
  </si>
  <si>
    <t>CIMB Group Holdings</t>
  </si>
  <si>
    <t>6075745</t>
  </si>
  <si>
    <t>7988</t>
  </si>
  <si>
    <t>MYL1066OO009</t>
  </si>
  <si>
    <t>RHBBANK MK EQUITY</t>
  </si>
  <si>
    <t>RHB Bank Bhd</t>
  </si>
  <si>
    <t>6244675</t>
  </si>
  <si>
    <t>7989</t>
  </si>
  <si>
    <t>MYL1082OO006</t>
  </si>
  <si>
    <t>HLFG MK EQUITY</t>
  </si>
  <si>
    <t>Hong Leong Financial</t>
  </si>
  <si>
    <t>6436450</t>
  </si>
  <si>
    <t>7990</t>
  </si>
  <si>
    <t>MYL1155OO000</t>
  </si>
  <si>
    <t>MAY MK EQUITY</t>
  </si>
  <si>
    <t>MALAYAN BANKING BHD</t>
  </si>
  <si>
    <t>6556325</t>
  </si>
  <si>
    <t>7991</t>
  </si>
  <si>
    <t>MYL1198OO000</t>
  </si>
  <si>
    <t>MAA MK EQUITY</t>
  </si>
  <si>
    <t>MAA HOLDINGS BHD</t>
  </si>
  <si>
    <t>6153414</t>
  </si>
  <si>
    <t>7992</t>
  </si>
  <si>
    <t>MYL1295OO004</t>
  </si>
  <si>
    <t>PBK MK EQUITY</t>
  </si>
  <si>
    <t>PUBLIC BANK BERHAD-R</t>
  </si>
  <si>
    <t>B012W42</t>
  </si>
  <si>
    <t>7993</t>
  </si>
  <si>
    <t>MYL1503OO001</t>
  </si>
  <si>
    <t>GUOL MK EQUITY</t>
  </si>
  <si>
    <t>GuocoLand Malaysia B</t>
  </si>
  <si>
    <t>6089360</t>
  </si>
  <si>
    <t>7994</t>
  </si>
  <si>
    <t>MYL1562OO007</t>
  </si>
  <si>
    <t>BST MK EQUITY</t>
  </si>
  <si>
    <t>Berjaya Sports Toto</t>
  </si>
  <si>
    <t>6331566</t>
  </si>
  <si>
    <t>7995</t>
  </si>
  <si>
    <t>MYL1597OO003</t>
  </si>
  <si>
    <t>IGB MK EQUITY</t>
  </si>
  <si>
    <t>IGB CORPORATION BHD</t>
  </si>
  <si>
    <t>6455273</t>
  </si>
  <si>
    <t>7996</t>
  </si>
  <si>
    <t>MYL1619OO005</t>
  </si>
  <si>
    <t>DRB MK EQUITY</t>
  </si>
  <si>
    <t>DRB-HICOM BHD</t>
  </si>
  <si>
    <t>6269816</t>
  </si>
  <si>
    <t>7997</t>
  </si>
  <si>
    <t>MYL1651OO008</t>
  </si>
  <si>
    <t>MRC MK EQUITY</t>
  </si>
  <si>
    <t>MALAYSIAN RESOURCES</t>
  </si>
  <si>
    <t>6557867</t>
  </si>
  <si>
    <t>7998</t>
  </si>
  <si>
    <t>MYL1818OO003</t>
  </si>
  <si>
    <t>BURSA MK EQUITY</t>
  </si>
  <si>
    <t>Bursa Malaysia Bhd</t>
  </si>
  <si>
    <t>B06FV38</t>
  </si>
  <si>
    <t>7999</t>
  </si>
  <si>
    <t>MYL1961OO001</t>
  </si>
  <si>
    <t>IOI MK EQUITY</t>
  </si>
  <si>
    <t>IOI Corp Bhd</t>
  </si>
  <si>
    <t>B1Y3WG1</t>
  </si>
  <si>
    <t>8000</t>
  </si>
  <si>
    <t>MYL2143OO005</t>
  </si>
  <si>
    <t>ECML MK EQUITY</t>
  </si>
  <si>
    <t>ECM LIBRA FINANCIAL</t>
  </si>
  <si>
    <t>6483047</t>
  </si>
  <si>
    <t>8001</t>
  </si>
  <si>
    <t>MYL2194OO008</t>
  </si>
  <si>
    <t>MMC MK EQUITY</t>
  </si>
  <si>
    <t>MMC CORP BHD</t>
  </si>
  <si>
    <t>6556648</t>
  </si>
  <si>
    <t>8002</t>
  </si>
  <si>
    <t>MYL2216OO009</t>
  </si>
  <si>
    <t>IJMP MK EQUITY</t>
  </si>
  <si>
    <t>IJM Plantations Bhd</t>
  </si>
  <si>
    <t>6720926</t>
  </si>
  <si>
    <t>8003</t>
  </si>
  <si>
    <t>MYL2283OO009</t>
  </si>
  <si>
    <t>ZELN MK EQUITY</t>
  </si>
  <si>
    <t>ZELAN BHD</t>
  </si>
  <si>
    <t>6904690</t>
  </si>
  <si>
    <t>8004</t>
  </si>
  <si>
    <t>MYL2291OO002</t>
  </si>
  <si>
    <t>GENP MK EQUITY</t>
  </si>
  <si>
    <t>Genting Plantations</t>
  </si>
  <si>
    <t>6057680</t>
  </si>
  <si>
    <t>8005</t>
  </si>
  <si>
    <t>MYL2445OO004</t>
  </si>
  <si>
    <t>KLK MK EQUITY</t>
  </si>
  <si>
    <t>Kuala Lumpur Kepong</t>
  </si>
  <si>
    <t>6497446</t>
  </si>
  <si>
    <t>8006</t>
  </si>
  <si>
    <t>MYL2488OO004</t>
  </si>
  <si>
    <t>ABMB MK EQUITY</t>
  </si>
  <si>
    <t>Alliance Bank Malays</t>
  </si>
  <si>
    <t>6556938</t>
  </si>
  <si>
    <t>8007</t>
  </si>
  <si>
    <t>MYL2836OO004</t>
  </si>
  <si>
    <t>CAB MK EQUITY</t>
  </si>
  <si>
    <t>Carlsberg Brewery Ma</t>
  </si>
  <si>
    <t>B09FGC9</t>
  </si>
  <si>
    <t>8008</t>
  </si>
  <si>
    <t>MYL2887OO007</t>
  </si>
  <si>
    <t>LDHB MK EQUITY</t>
  </si>
  <si>
    <t>LION DIVERSIFIED HOL</t>
  </si>
  <si>
    <t>6192859</t>
  </si>
  <si>
    <t>8009</t>
  </si>
  <si>
    <t>MYL3034OO005</t>
  </si>
  <si>
    <t>HAP MK EQUITY</t>
  </si>
  <si>
    <t>HAP Seng Consolidate</t>
  </si>
  <si>
    <t>6297743</t>
  </si>
  <si>
    <t>8010</t>
  </si>
  <si>
    <t>MYL3158OO002</t>
  </si>
  <si>
    <t>YNHB MK EQUITY</t>
  </si>
  <si>
    <t>YNH Property Berhad</t>
  </si>
  <si>
    <t>6712365</t>
  </si>
  <si>
    <t>8011</t>
  </si>
  <si>
    <t>MYL3182OO002</t>
  </si>
  <si>
    <t>GENT MK EQUITY</t>
  </si>
  <si>
    <t>Genting Bhd</t>
  </si>
  <si>
    <t>B1VXJL8</t>
  </si>
  <si>
    <t>8012</t>
  </si>
  <si>
    <t>MYL3182WASC0</t>
  </si>
  <si>
    <t>3182WA MK EQUITY</t>
  </si>
  <si>
    <t>GETTING BHD-CW</t>
  </si>
  <si>
    <t>BHCM8V9</t>
  </si>
  <si>
    <t>8013</t>
  </si>
  <si>
    <t>MYL3336OO004</t>
  </si>
  <si>
    <t>IJM MK EQUITY</t>
  </si>
  <si>
    <t>IJM CORP BHD (Right)</t>
  </si>
  <si>
    <t>6455217</t>
  </si>
  <si>
    <t>8014</t>
  </si>
  <si>
    <t>MYL3417OO002</t>
  </si>
  <si>
    <t>EAST MK EQUITY</t>
  </si>
  <si>
    <t>EASTERN &amp; ORIENTAL B</t>
  </si>
  <si>
    <t>6468754</t>
  </si>
  <si>
    <t>8015</t>
  </si>
  <si>
    <t>MYL3689OO006</t>
  </si>
  <si>
    <t>FNH MK EQUITY</t>
  </si>
  <si>
    <t>Fraser &amp; Neave Holdi</t>
  </si>
  <si>
    <t>6555946</t>
  </si>
  <si>
    <t>8016</t>
  </si>
  <si>
    <t>MYL3794OO004</t>
  </si>
  <si>
    <t>LMC MK EQUITY</t>
  </si>
  <si>
    <t>Lafarge Malaysia Bhd</t>
  </si>
  <si>
    <t>6556518</t>
  </si>
  <si>
    <t>8017</t>
  </si>
  <si>
    <t>MYL3816OO005</t>
  </si>
  <si>
    <t>MISC MK EQUITY</t>
  </si>
  <si>
    <t>MALAYSIA INTL SHIPPI</t>
  </si>
  <si>
    <t>6557997</t>
  </si>
  <si>
    <t>8018</t>
  </si>
  <si>
    <t>MYL3859OO005</t>
  </si>
  <si>
    <t>MAG MK EQUITY</t>
  </si>
  <si>
    <t>MAGNUM BHD</t>
  </si>
  <si>
    <t>6609627</t>
  </si>
  <si>
    <t>8019</t>
  </si>
  <si>
    <t>MYL3867OO008</t>
  </si>
  <si>
    <t>MPI MK EQUITY</t>
  </si>
  <si>
    <t>MALAYSIAN PACIFIC IN</t>
  </si>
  <si>
    <t>6556693</t>
  </si>
  <si>
    <t>8020</t>
  </si>
  <si>
    <t>MYL3905OO006</t>
  </si>
  <si>
    <t>MIT MK EQUITY</t>
  </si>
  <si>
    <t>MULPHA INTERNATIONAL</t>
  </si>
  <si>
    <t>6609597</t>
  </si>
  <si>
    <t>8021</t>
  </si>
  <si>
    <t>MYL4006OO002</t>
  </si>
  <si>
    <t>ORH MK EQUITY</t>
  </si>
  <si>
    <t>ORIENTAL HOLDINGS BE</t>
  </si>
  <si>
    <t>6661434</t>
  </si>
  <si>
    <t>8022</t>
  </si>
  <si>
    <t>MYL4065OO008</t>
  </si>
  <si>
    <t>PEP MK EQUITY</t>
  </si>
  <si>
    <t>PPB Group Bhd</t>
  </si>
  <si>
    <t>6681669</t>
  </si>
  <si>
    <t>8023</t>
  </si>
  <si>
    <t>MYL4162OO003</t>
  </si>
  <si>
    <t>ROTH MK EQUITY</t>
  </si>
  <si>
    <t>6752349</t>
  </si>
  <si>
    <t>8024</t>
  </si>
  <si>
    <t>MYL4197OO009</t>
  </si>
  <si>
    <t>SIME MK EQUITY</t>
  </si>
  <si>
    <t>Sime Darby Bhd</t>
  </si>
  <si>
    <t>B29TTR1</t>
  </si>
  <si>
    <t>8025</t>
  </si>
  <si>
    <t>MYL4235OO007</t>
  </si>
  <si>
    <t>LLB MK EQUITY</t>
  </si>
  <si>
    <t>LION INDUSTRIES CORP</t>
  </si>
  <si>
    <t>6592921</t>
  </si>
  <si>
    <t>8026</t>
  </si>
  <si>
    <t>MYL4243OO001</t>
  </si>
  <si>
    <t>WTKH MK EQUITY</t>
  </si>
  <si>
    <t>WTK HOLDINGS BERHAD</t>
  </si>
  <si>
    <t>6771429</t>
  </si>
  <si>
    <t>8027</t>
  </si>
  <si>
    <t>MYL4324OO009</t>
  </si>
  <si>
    <t>SHELL MK EQUITY</t>
  </si>
  <si>
    <t>SHELL REFINING CO (F</t>
  </si>
  <si>
    <t>6803504</t>
  </si>
  <si>
    <t>8028</t>
  </si>
  <si>
    <t>MYL4405OO006</t>
  </si>
  <si>
    <t>TCM MK EQUITY</t>
  </si>
  <si>
    <t>TAN CHONG MOTOR HOLD</t>
  </si>
  <si>
    <t>6871125</t>
  </si>
  <si>
    <t>8029</t>
  </si>
  <si>
    <t>MYL450200000</t>
  </si>
  <si>
    <t>MPR MK EQUITY</t>
  </si>
  <si>
    <t>MEDIA PRIMA BHD</t>
  </si>
  <si>
    <t>8030</t>
  </si>
  <si>
    <t>MYL4502OO000</t>
  </si>
  <si>
    <t>6812555</t>
  </si>
  <si>
    <t>8031</t>
  </si>
  <si>
    <t>MYL4588OO009</t>
  </si>
  <si>
    <t>UMWH MK EQUITY</t>
  </si>
  <si>
    <t>UMW Holdings Bhd</t>
  </si>
  <si>
    <t>6910824</t>
  </si>
  <si>
    <t>8032</t>
  </si>
  <si>
    <t>MYL4634OO001</t>
  </si>
  <si>
    <t>POSM MK EQUITY</t>
  </si>
  <si>
    <t>POS MALAYSIA &amp; SERVI</t>
  </si>
  <si>
    <t>6965909</t>
  </si>
  <si>
    <t>8033</t>
  </si>
  <si>
    <t>MYL4677OO000</t>
  </si>
  <si>
    <t>YTL MK EQUITY</t>
  </si>
  <si>
    <t>YTL Corp Bhd</t>
  </si>
  <si>
    <t>6436126</t>
  </si>
  <si>
    <t>8034</t>
  </si>
  <si>
    <t>MYL4707OO005</t>
  </si>
  <si>
    <t>NESZ MK EQUITY</t>
  </si>
  <si>
    <t>Nestle Malaysia Bhd</t>
  </si>
  <si>
    <t>6629335</t>
  </si>
  <si>
    <t>8035</t>
  </si>
  <si>
    <t>MYL4715OO008</t>
  </si>
  <si>
    <t>GENM MK EQUITY</t>
  </si>
  <si>
    <t>Genting Malaysia Bhd</t>
  </si>
  <si>
    <t>B1VXKN7</t>
  </si>
  <si>
    <t>8036</t>
  </si>
  <si>
    <t>MYL4863OO006</t>
  </si>
  <si>
    <t>T MK EQUITY</t>
  </si>
  <si>
    <t>Telekom Malaysia Bhd</t>
  </si>
  <si>
    <t>6868398</t>
  </si>
  <si>
    <t>8037</t>
  </si>
  <si>
    <t>MYL4898OO002</t>
  </si>
  <si>
    <t>TAE MK EQUITY</t>
  </si>
  <si>
    <t>TA ENTERPRISE BERHAD</t>
  </si>
  <si>
    <t>6872032</t>
  </si>
  <si>
    <t>8038</t>
  </si>
  <si>
    <t>MYL5012OO009</t>
  </si>
  <si>
    <t>TAH MK EQUITY</t>
  </si>
  <si>
    <t>TA ANN HOLDINGS BERH</t>
  </si>
  <si>
    <t>6183499</t>
  </si>
  <si>
    <t>8039</t>
  </si>
  <si>
    <t>MYL5014OO005</t>
  </si>
  <si>
    <t>MAHB MK EQUITY</t>
  </si>
  <si>
    <t>MALAYSIA AIRPORTS HO</t>
  </si>
  <si>
    <t>6188193</t>
  </si>
  <si>
    <t>8040</t>
  </si>
  <si>
    <t>MYL5053OO003</t>
  </si>
  <si>
    <t>OSK MK EQUITY</t>
  </si>
  <si>
    <t>OSK HOLDINGS BHD</t>
  </si>
  <si>
    <t>6655040</t>
  </si>
  <si>
    <t>8041</t>
  </si>
  <si>
    <t>MYL5072OO003</t>
  </si>
  <si>
    <t>HTVB MK EQUITY</t>
  </si>
  <si>
    <t>HIAP TECK VENTURE BH</t>
  </si>
  <si>
    <t>6685081</t>
  </si>
  <si>
    <t>8042</t>
  </si>
  <si>
    <t>MYL5073OO001</t>
  </si>
  <si>
    <t>NHB MK EQUITY</t>
  </si>
  <si>
    <t>NANIM HOLDINGS BERHA</t>
  </si>
  <si>
    <t>6691464</t>
  </si>
  <si>
    <t>8043</t>
  </si>
  <si>
    <t>MYL5077OO002</t>
  </si>
  <si>
    <t>MBC MK EQUITY</t>
  </si>
  <si>
    <t>MALAYSIAN BULK CARRI</t>
  </si>
  <si>
    <t>6719128</t>
  </si>
  <si>
    <t>8044</t>
  </si>
  <si>
    <t>MYL5099OO006</t>
  </si>
  <si>
    <t>AAGB MK EQUITY</t>
  </si>
  <si>
    <t>AirAsia Group Bhd</t>
  </si>
  <si>
    <t>B03J9L7</t>
  </si>
  <si>
    <t>8045</t>
  </si>
  <si>
    <t>MYL5101OO000</t>
  </si>
  <si>
    <t>EVF MK EQUITY</t>
  </si>
  <si>
    <t>EVERGREEN FIBREBOARD</t>
  </si>
  <si>
    <t>B06HC42</t>
  </si>
  <si>
    <t>8046</t>
  </si>
  <si>
    <t>MYL5115OO000</t>
  </si>
  <si>
    <t>AMRB MK EQUITY</t>
  </si>
  <si>
    <t>Alam Maritim Resourc</t>
  </si>
  <si>
    <t>B19CNZ9</t>
  </si>
  <si>
    <t>8047</t>
  </si>
  <si>
    <t>MYL5135OO008</t>
  </si>
  <si>
    <t>SPLB MK EQUITY</t>
  </si>
  <si>
    <t>SARAWAK PLANTATION B</t>
  </si>
  <si>
    <t>B23WT10</t>
  </si>
  <si>
    <t>8048</t>
  </si>
  <si>
    <t>MYL5141OO006</t>
  </si>
  <si>
    <t>DEHB MK EQUITY</t>
  </si>
  <si>
    <t>Dayang Enterprise Ho</t>
  </si>
  <si>
    <t>B142NG5</t>
  </si>
  <si>
    <t>8049</t>
  </si>
  <si>
    <t>MYL5142OO004</t>
  </si>
  <si>
    <t>WSC MK EQUITY</t>
  </si>
  <si>
    <t>WAH SEONG CORP BHD</t>
  </si>
  <si>
    <t>6535465</t>
  </si>
  <si>
    <t>8050</t>
  </si>
  <si>
    <t>MYL5146OO005</t>
  </si>
  <si>
    <t>PERH MK EQUITY</t>
  </si>
  <si>
    <t>PERWAJA HOLDINGS BHD</t>
  </si>
  <si>
    <t>B3B1WB7</t>
  </si>
  <si>
    <t>8051</t>
  </si>
  <si>
    <t>MYL5148OO001</t>
  </si>
  <si>
    <t>UEMS MK EQUITY</t>
  </si>
  <si>
    <t>UEM SUNRISE BHD</t>
  </si>
  <si>
    <t>B3FKMY3</t>
  </si>
  <si>
    <t>8052</t>
  </si>
  <si>
    <t>MYL5168OO009</t>
  </si>
  <si>
    <t>HART MK EQUITY</t>
  </si>
  <si>
    <t>Hartalega Holdings B</t>
  </si>
  <si>
    <t>B2QPJK5</t>
  </si>
  <si>
    <t>8053</t>
  </si>
  <si>
    <t>MYL5183OO008</t>
  </si>
  <si>
    <t>PCHEM MK EQUITY</t>
  </si>
  <si>
    <t>Petronas Chemicals G</t>
  </si>
  <si>
    <t>B5KQGT3</t>
  </si>
  <si>
    <t>8054</t>
  </si>
  <si>
    <t>MYL5185OO003</t>
  </si>
  <si>
    <t>AHB MK EQUITY</t>
  </si>
  <si>
    <t>Affin Holdings Berha</t>
  </si>
  <si>
    <t>6009454</t>
  </si>
  <si>
    <t>8055</t>
  </si>
  <si>
    <t>MYL5186OO001</t>
  </si>
  <si>
    <t>MMHE MK EQUITY</t>
  </si>
  <si>
    <t>MALAYSIA MARINE AND</t>
  </si>
  <si>
    <t>8056</t>
  </si>
  <si>
    <t>MYL5190OO003</t>
  </si>
  <si>
    <t>BHB MK EQUITY</t>
  </si>
  <si>
    <t>Benalec Holdings Ber</t>
  </si>
  <si>
    <t>B65MJQ1</t>
  </si>
  <si>
    <t>8057</t>
  </si>
  <si>
    <t>MYL5200OO000</t>
  </si>
  <si>
    <t>UOAD MK EQUITY</t>
  </si>
  <si>
    <t>UOA DEVELOPMENT BHD</t>
  </si>
  <si>
    <t>B41LHL9</t>
  </si>
  <si>
    <t>8058</t>
  </si>
  <si>
    <t>MYL5202OO006</t>
  </si>
  <si>
    <t>MSM MK EQUITY</t>
  </si>
  <si>
    <t>MSM Malaysia Holding</t>
  </si>
  <si>
    <t>B40GYF8</t>
  </si>
  <si>
    <t>8059</t>
  </si>
  <si>
    <t>MYL5204OO002</t>
  </si>
  <si>
    <t>PRES MK EQUITY</t>
  </si>
  <si>
    <t>Prestariang bhd</t>
  </si>
  <si>
    <t>B6WFG06</t>
  </si>
  <si>
    <t>8060</t>
  </si>
  <si>
    <t>MYL5205OO009</t>
  </si>
  <si>
    <t>EVSD MK EQUITY</t>
  </si>
  <si>
    <t>Eversendai-Corporati</t>
  </si>
  <si>
    <t>B4QGNB1</t>
  </si>
  <si>
    <t>8061</t>
  </si>
  <si>
    <t>MYL5210OO009</t>
  </si>
  <si>
    <t>BAB MK EQUITY</t>
  </si>
  <si>
    <t>BUMI ARMADA BHD</t>
  </si>
  <si>
    <t>B3YX6Q3</t>
  </si>
  <si>
    <t>8062</t>
  </si>
  <si>
    <t>MYL5212TO004</t>
  </si>
  <si>
    <t>PREIT MK EQUITY</t>
  </si>
  <si>
    <t>PAVILION REAL ESTATE</t>
  </si>
  <si>
    <t>B79YDV3</t>
  </si>
  <si>
    <t>8063</t>
  </si>
  <si>
    <t>MYL5218OO002</t>
  </si>
  <si>
    <t>SAKP MK EQUITY</t>
  </si>
  <si>
    <t>SAPURACREST PETROLEU</t>
  </si>
  <si>
    <t>B7GJ601</t>
  </si>
  <si>
    <t>8064</t>
  </si>
  <si>
    <t>MYL5222OO004</t>
  </si>
  <si>
    <t>FGV MK EQUITY</t>
  </si>
  <si>
    <t>FGV Holdings Bhd</t>
  </si>
  <si>
    <t>B8L1DR5</t>
  </si>
  <si>
    <t>8065</t>
  </si>
  <si>
    <t>MYL5225OO007</t>
  </si>
  <si>
    <t>IHH MK EQUITY</t>
  </si>
  <si>
    <t>IHH Healthcare Bhd</t>
  </si>
  <si>
    <t>B83X6P8</t>
  </si>
  <si>
    <t>8066</t>
  </si>
  <si>
    <t>IHH SP EQUITY</t>
  </si>
  <si>
    <t>IHH HEALTHCARE BHD (</t>
  </si>
  <si>
    <t>B8JG3S3</t>
  </si>
  <si>
    <t>8067</t>
  </si>
  <si>
    <t>MYL5227TO002</t>
  </si>
  <si>
    <t>IGBREIT MK EQUITY</t>
  </si>
  <si>
    <t>IGB REAL ESTATE INVE</t>
  </si>
  <si>
    <t>B89JCF2</t>
  </si>
  <si>
    <t>8068</t>
  </si>
  <si>
    <t>MYL5235SS008</t>
  </si>
  <si>
    <t>KLCCSS MK EQUITY</t>
  </si>
  <si>
    <t>KLCCP STAPLED GROUP</t>
  </si>
  <si>
    <t>B92NSW7</t>
  </si>
  <si>
    <t>8069</t>
  </si>
  <si>
    <t>MYL5238OO000</t>
  </si>
  <si>
    <t>AAX MK EQUITY</t>
  </si>
  <si>
    <t>AIRASIA X BHD</t>
  </si>
  <si>
    <t>BB36C61</t>
  </si>
  <si>
    <t>8070</t>
  </si>
  <si>
    <t>MYL5243OO000</t>
  </si>
  <si>
    <t>UMWOG MK EQUITY</t>
  </si>
  <si>
    <t>UMW OIL &amp; GAS CORP B</t>
  </si>
  <si>
    <t>BDFM6W5</t>
  </si>
  <si>
    <t>8071</t>
  </si>
  <si>
    <t>MYL5246OO003</t>
  </si>
  <si>
    <t>WPRTS MK EQUITY</t>
  </si>
  <si>
    <t>Westports Holdings B</t>
  </si>
  <si>
    <t>BDFM1K8</t>
  </si>
  <si>
    <t>8072</t>
  </si>
  <si>
    <t>MYL5249OO007</t>
  </si>
  <si>
    <t>IOIPG MK EQUITY</t>
  </si>
  <si>
    <t>IOI Properties Group</t>
  </si>
  <si>
    <t>BH7JFJ2</t>
  </si>
  <si>
    <t>8073</t>
  </si>
  <si>
    <t>MYL5255OO004</t>
  </si>
  <si>
    <t>ICON MK EQUITY</t>
  </si>
  <si>
    <t>Icon Offshore Bhd</t>
  </si>
  <si>
    <t>BNBNPL4</t>
  </si>
  <si>
    <t>8074</t>
  </si>
  <si>
    <t>MYL5285OO001</t>
  </si>
  <si>
    <t>SDPL MK EQUITY</t>
  </si>
  <si>
    <t>Sime Darby Plantatio</t>
  </si>
  <si>
    <t>BF6RHY2</t>
  </si>
  <si>
    <t>8075</t>
  </si>
  <si>
    <t>MYL5288OO005</t>
  </si>
  <si>
    <t>SDPR MK EQUITY</t>
  </si>
  <si>
    <t>Sime Darby Property</t>
  </si>
  <si>
    <t>BF6RHX1</t>
  </si>
  <si>
    <t>8076</t>
  </si>
  <si>
    <t>MYL5347OO009</t>
  </si>
  <si>
    <t>TNB MK EQUITY</t>
  </si>
  <si>
    <t>Tenaga Nasional Bhd</t>
  </si>
  <si>
    <t>6904612</t>
  </si>
  <si>
    <t>8077</t>
  </si>
  <si>
    <t>MYL5398OO002</t>
  </si>
  <si>
    <t>GAM MK EQUITY</t>
  </si>
  <si>
    <t>Gamuda Bhd</t>
  </si>
  <si>
    <t>6359881</t>
  </si>
  <si>
    <t>8078</t>
  </si>
  <si>
    <t>MYL5517OO007</t>
  </si>
  <si>
    <t>SHMB MK EQUITY</t>
  </si>
  <si>
    <t>SHANGRI-LA HOTELS (M</t>
  </si>
  <si>
    <t>6801519</t>
  </si>
  <si>
    <t>8079</t>
  </si>
  <si>
    <t>MYL5657OO001</t>
  </si>
  <si>
    <t>PKS MK EQUITY</t>
  </si>
  <si>
    <t>PARKSON HOLDINGS BHD</t>
  </si>
  <si>
    <t>6030409</t>
  </si>
  <si>
    <t>8080</t>
  </si>
  <si>
    <t>MYL5681OO001</t>
  </si>
  <si>
    <t>PETD MK EQUITY</t>
  </si>
  <si>
    <t>Petronas Dagangan Bh</t>
  </si>
  <si>
    <t>6695938</t>
  </si>
  <si>
    <t>8081</t>
  </si>
  <si>
    <t>MYL5703OO003</t>
  </si>
  <si>
    <t>MUHI MK EQUITY</t>
  </si>
  <si>
    <t>MUHIBBAH ENGINEERING</t>
  </si>
  <si>
    <t>6609304</t>
  </si>
  <si>
    <t>8082</t>
  </si>
  <si>
    <t>MYL5819OO007</t>
  </si>
  <si>
    <t>HLBK MK EQUITY</t>
  </si>
  <si>
    <t>HONG LEONG BANK BERH</t>
  </si>
  <si>
    <t>6436892</t>
  </si>
  <si>
    <t>8083</t>
  </si>
  <si>
    <t>MYL5843OO007</t>
  </si>
  <si>
    <t>KUPS MK EQUITY</t>
  </si>
  <si>
    <t>KUMPULAN PERANGSANG</t>
  </si>
  <si>
    <t>6812771</t>
  </si>
  <si>
    <t>8084</t>
  </si>
  <si>
    <t>MYL5878OO003</t>
  </si>
  <si>
    <t>KPJ MK EQUITY</t>
  </si>
  <si>
    <t>KPJ HEALTHCARE BHD</t>
  </si>
  <si>
    <t>6493585</t>
  </si>
  <si>
    <t>8085</t>
  </si>
  <si>
    <t>MYL6012OO008</t>
  </si>
  <si>
    <t>MAXIS MK EQUITY</t>
  </si>
  <si>
    <t>Maxis Bhd</t>
  </si>
  <si>
    <t>B5387L5</t>
  </si>
  <si>
    <t>8086</t>
  </si>
  <si>
    <t>MYL6033OO004</t>
  </si>
  <si>
    <t>PTG MK EQUITY</t>
  </si>
  <si>
    <t>Petronas Gas Bhd</t>
  </si>
  <si>
    <t>6703972</t>
  </si>
  <si>
    <t>8087</t>
  </si>
  <si>
    <t>MYL6084OO007</t>
  </si>
  <si>
    <t>STAR MK EQUITY</t>
  </si>
  <si>
    <t>STAR PUBLICATIONS (M</t>
  </si>
  <si>
    <t>6841571</t>
  </si>
  <si>
    <t>8088</t>
  </si>
  <si>
    <t>MYL6238OO009</t>
  </si>
  <si>
    <t>HSL MK EQUITY</t>
  </si>
  <si>
    <t>HOCK SENG LEE BERHAD</t>
  </si>
  <si>
    <t>6431950</t>
  </si>
  <si>
    <t>8089</t>
  </si>
  <si>
    <t>MYL6399OO009</t>
  </si>
  <si>
    <t>ASTRO MK EQUITY</t>
  </si>
  <si>
    <t>Astro Malaysia Holdi</t>
  </si>
  <si>
    <t>B7W5GK3</t>
  </si>
  <si>
    <t>8090</t>
  </si>
  <si>
    <t>MYL6556OO004</t>
  </si>
  <si>
    <t>AJR MK EQUITY</t>
  </si>
  <si>
    <t>ANN JOO RESOURCES BH</t>
  </si>
  <si>
    <t>6044370</t>
  </si>
  <si>
    <t>8091</t>
  </si>
  <si>
    <t>MYL6645OO005</t>
  </si>
  <si>
    <t>LTK MK EQUITY</t>
  </si>
  <si>
    <t>Lingkaran Trans Kota</t>
  </si>
  <si>
    <t>6505491</t>
  </si>
  <si>
    <t>8092</t>
  </si>
  <si>
    <t>MYL6742OO000</t>
  </si>
  <si>
    <t>YTLP MK EQUITY</t>
  </si>
  <si>
    <t>YTL Power Internatio</t>
  </si>
  <si>
    <t>B01GQS6</t>
  </si>
  <si>
    <t>8093</t>
  </si>
  <si>
    <t>MYL6807OO001</t>
  </si>
  <si>
    <t>PNH MK EQUITY</t>
  </si>
  <si>
    <t>Puncak Niaga Holding</t>
  </si>
  <si>
    <t>B1SC1H8</t>
  </si>
  <si>
    <t>8094</t>
  </si>
  <si>
    <t>MYL6888OO001</t>
  </si>
  <si>
    <t>AXIATA MK EQUITY</t>
  </si>
  <si>
    <t>Axiata Group Bhd</t>
  </si>
  <si>
    <t>B2QZGV5</t>
  </si>
  <si>
    <t>8095</t>
  </si>
  <si>
    <t>MYL6947OO005</t>
  </si>
  <si>
    <t>DIGI MK EQUITY</t>
  </si>
  <si>
    <t>DiGi.Com Bhd</t>
  </si>
  <si>
    <t>6086242</t>
  </si>
  <si>
    <t>8096</t>
  </si>
  <si>
    <t>MYL6963OO002</t>
  </si>
  <si>
    <t>VSI MK EQUITY</t>
  </si>
  <si>
    <t>VS Industry Bhd</t>
  </si>
  <si>
    <t>6113429</t>
  </si>
  <si>
    <t>8097</t>
  </si>
  <si>
    <t>MYL7084OO006</t>
  </si>
  <si>
    <t>QLG MK EQUITY</t>
  </si>
  <si>
    <t>QL Resources Bhd</t>
  </si>
  <si>
    <t>B00G234</t>
  </si>
  <si>
    <t>8098</t>
  </si>
  <si>
    <t>MYL7106OO007</t>
  </si>
  <si>
    <t>SUCB MK EQUITY</t>
  </si>
  <si>
    <t>SUPERMAX CORP BHD</t>
  </si>
  <si>
    <t>B02HLS3</t>
  </si>
  <si>
    <t>8099</t>
  </si>
  <si>
    <t>MYL7108OO003</t>
  </si>
  <si>
    <t>PETR MK EQUITY</t>
  </si>
  <si>
    <t>PETRA PERDANA BHD</t>
  </si>
  <si>
    <t>B01LS29</t>
  </si>
  <si>
    <t>8100</t>
  </si>
  <si>
    <t>MYL7113OO003</t>
  </si>
  <si>
    <t>TOPG MK EQUITY</t>
  </si>
  <si>
    <t>Top Glove Corp Bhd</t>
  </si>
  <si>
    <t>B05L892</t>
  </si>
  <si>
    <t>8101</t>
  </si>
  <si>
    <t>MYL7153OO009</t>
  </si>
  <si>
    <t>KRI MK EQUITY</t>
  </si>
  <si>
    <t>Kossan Rubber Indust</t>
  </si>
  <si>
    <t>B0DD1H9</t>
  </si>
  <si>
    <t>8102</t>
  </si>
  <si>
    <t>MYL7158OO008</t>
  </si>
  <si>
    <t>SGB MK EQUITY</t>
  </si>
  <si>
    <t>SCOMI GROUP BHD</t>
  </si>
  <si>
    <t>B00PKJ3</t>
  </si>
  <si>
    <t>8103</t>
  </si>
  <si>
    <t>MYL7164OO006</t>
  </si>
  <si>
    <t>KNMG MK EQUITY</t>
  </si>
  <si>
    <t>KNM GROUP BHD</t>
  </si>
  <si>
    <t>B02JY46</t>
  </si>
  <si>
    <t>8104</t>
  </si>
  <si>
    <t>MYL7206OO005</t>
  </si>
  <si>
    <t>RH MK EQUITY</t>
  </si>
  <si>
    <t>RAMUNIA HOLDINGS BHD</t>
  </si>
  <si>
    <t>B05R232</t>
  </si>
  <si>
    <t>8105</t>
  </si>
  <si>
    <t>MYL7253OO007</t>
  </si>
  <si>
    <t>HDL MK EQUITY</t>
  </si>
  <si>
    <t>HANDAL RESOURCES BHD</t>
  </si>
  <si>
    <t>B3XVSZ1</t>
  </si>
  <si>
    <t>8106</t>
  </si>
  <si>
    <t>MYL7277OO006</t>
  </si>
  <si>
    <t>DLG MK EQUITY</t>
  </si>
  <si>
    <t>Dialog Group Bhd</t>
  </si>
  <si>
    <t>B00MRS2</t>
  </si>
  <si>
    <t>8107</t>
  </si>
  <si>
    <t>MYL8133OO000</t>
  </si>
  <si>
    <t>BHIC MK EQUITY</t>
  </si>
  <si>
    <t>BOUSTEAD HEAVY INDUS</t>
  </si>
  <si>
    <t>6791870</t>
  </si>
  <si>
    <t>8108</t>
  </si>
  <si>
    <t>MYL8583OO006</t>
  </si>
  <si>
    <t>MSGB MK EQUITY</t>
  </si>
  <si>
    <t>MAH SING GROUP BHD</t>
  </si>
  <si>
    <t>B1YYNJ4</t>
  </si>
  <si>
    <t>8109</t>
  </si>
  <si>
    <t>MYL8664OO004</t>
  </si>
  <si>
    <t>SPSB MK EQUITY</t>
  </si>
  <si>
    <t>SP Setia Bhd Group</t>
  </si>
  <si>
    <t>6868774</t>
  </si>
  <si>
    <t>8110</t>
  </si>
  <si>
    <t>MYL8869OO009</t>
  </si>
  <si>
    <t>PMAH MK EQUITY</t>
  </si>
  <si>
    <t>Press Metal Aluminiu</t>
  </si>
  <si>
    <t>BF0J5S4</t>
  </si>
  <si>
    <t>8111</t>
  </si>
  <si>
    <t>MYL8893OO009</t>
  </si>
  <si>
    <t>MKL MK EQUITY</t>
  </si>
  <si>
    <t>MK LAND HOLDINGS BHD</t>
  </si>
  <si>
    <t>6680116</t>
  </si>
  <si>
    <t>8112</t>
  </si>
  <si>
    <t>MYL9296OO004</t>
  </si>
  <si>
    <t>RCE MK EQUITY</t>
  </si>
  <si>
    <t>RCE CAPITAL BHD</t>
  </si>
  <si>
    <t>B012W31</t>
  </si>
  <si>
    <t>8113</t>
  </si>
  <si>
    <t>MYL9598OO003</t>
  </si>
  <si>
    <t>PINT MK EQUITY</t>
  </si>
  <si>
    <t>PINTARAS JAYA BHD</t>
  </si>
  <si>
    <t>6693266</t>
  </si>
  <si>
    <t>8114</t>
  </si>
  <si>
    <t>MYL9679OO001</t>
  </si>
  <si>
    <t>WCTHG MK EQUITY</t>
  </si>
  <si>
    <t>WCT HOLDINGS BHD</t>
  </si>
  <si>
    <t>BBP6LY0</t>
  </si>
  <si>
    <t>8115</t>
  </si>
  <si>
    <t>MYQ0138OO006</t>
  </si>
  <si>
    <t>MYEG MK EQUITY</t>
  </si>
  <si>
    <t>My EG Services Bhd</t>
  </si>
  <si>
    <t>B1KL2D6</t>
  </si>
  <si>
    <t>8116</t>
  </si>
  <si>
    <t>NL0000008977</t>
  </si>
  <si>
    <t>HEIO NA EQUITY</t>
  </si>
  <si>
    <t>Heineken Holding NV</t>
  </si>
  <si>
    <t>B0CCH46</t>
  </si>
  <si>
    <t>8117</t>
  </si>
  <si>
    <t>NL0000009082</t>
  </si>
  <si>
    <t>KPN NA EQUITY</t>
  </si>
  <si>
    <t>Koninklijke KPN NV</t>
  </si>
  <si>
    <t>5956078</t>
  </si>
  <si>
    <t>8118</t>
  </si>
  <si>
    <t>NL0000009165</t>
  </si>
  <si>
    <t>HEIA NA EQUITY</t>
  </si>
  <si>
    <t>Heineken NV</t>
  </si>
  <si>
    <t>7792559</t>
  </si>
  <si>
    <t>8119</t>
  </si>
  <si>
    <t>NL0000009355</t>
  </si>
  <si>
    <t>8120</t>
  </si>
  <si>
    <t>NL0000009538</t>
  </si>
  <si>
    <t>PHIA NA EQUITY</t>
  </si>
  <si>
    <t>Koninklijke Philips</t>
  </si>
  <si>
    <t>5986622</t>
  </si>
  <si>
    <t>8121</t>
  </si>
  <si>
    <t>NL0000009827</t>
  </si>
  <si>
    <t>DSM NA EQUITY</t>
  </si>
  <si>
    <t>Koninklijke DSM NV</t>
  </si>
  <si>
    <t>B0HZL93</t>
  </si>
  <si>
    <t>8122</t>
  </si>
  <si>
    <t>NL0000200384</t>
  </si>
  <si>
    <t>CLB US EQUITY</t>
  </si>
  <si>
    <t>Core Laboratories NV</t>
  </si>
  <si>
    <t>2182531</t>
  </si>
  <si>
    <t>8123</t>
  </si>
  <si>
    <t>NL0000226223</t>
  </si>
  <si>
    <t>STM FP EQUITY</t>
  </si>
  <si>
    <t>STMicroelectronics N</t>
  </si>
  <si>
    <t>5962332</t>
  </si>
  <si>
    <t>8124</t>
  </si>
  <si>
    <t>AIR FP EQUITY</t>
  </si>
  <si>
    <t>8125</t>
  </si>
  <si>
    <t>NL0000288876</t>
  </si>
  <si>
    <t>ECMPA NA EQUITY</t>
  </si>
  <si>
    <t>EUROCOMMERCIAL PROPE</t>
  </si>
  <si>
    <t>4798271</t>
  </si>
  <si>
    <t>8126</t>
  </si>
  <si>
    <t>NL0000288918</t>
  </si>
  <si>
    <t>VASTN NA EQUITY</t>
  </si>
  <si>
    <t>VASTNED RETAIL NV</t>
  </si>
  <si>
    <t>4927194</t>
  </si>
  <si>
    <t>8127</t>
  </si>
  <si>
    <t>NL0000288934</t>
  </si>
  <si>
    <t>VNOI NA EQUITY</t>
  </si>
  <si>
    <t>VASTNED OFFICES/INDU</t>
  </si>
  <si>
    <t>8128</t>
  </si>
  <si>
    <t>NL0000289213</t>
  </si>
  <si>
    <t>WHA NA EQUITY</t>
  </si>
  <si>
    <t>WERELDHAVE 28921</t>
  </si>
  <si>
    <t>4948623</t>
  </si>
  <si>
    <t>8129</t>
  </si>
  <si>
    <t>NL0000303709</t>
  </si>
  <si>
    <t>AGN NA EQUITY</t>
  </si>
  <si>
    <t>Aegon NV</t>
  </si>
  <si>
    <t>5927375</t>
  </si>
  <si>
    <t>8130</t>
  </si>
  <si>
    <t>NL0000339760</t>
  </si>
  <si>
    <t>BESIT NA EQUITY</t>
  </si>
  <si>
    <t>BE Semiconductor Ind</t>
  </si>
  <si>
    <t>4233589</t>
  </si>
  <si>
    <t>8131</t>
  </si>
  <si>
    <t>NL0000352565</t>
  </si>
  <si>
    <t>FUR NA EQUITY</t>
  </si>
  <si>
    <t>FUGRO NV-CVA</t>
  </si>
  <si>
    <t>B096LW7</t>
  </si>
  <si>
    <t>8132</t>
  </si>
  <si>
    <t>NL0000360618</t>
  </si>
  <si>
    <t>SBMO NA EQUITY</t>
  </si>
  <si>
    <t>SBM OFFSHORE NV</t>
  </si>
  <si>
    <t>B156T57</t>
  </si>
  <si>
    <t>8133</t>
  </si>
  <si>
    <t>NL0000379121</t>
  </si>
  <si>
    <t>RAND NA EQUITY</t>
  </si>
  <si>
    <t>Randstad NV</t>
  </si>
  <si>
    <t>5228658</t>
  </si>
  <si>
    <t>8134</t>
  </si>
  <si>
    <t>8135</t>
  </si>
  <si>
    <t>NL0000395903</t>
  </si>
  <si>
    <t>WKL NA EQUITY</t>
  </si>
  <si>
    <t>Wolters Kluwer NV</t>
  </si>
  <si>
    <t>5671519</t>
  </si>
  <si>
    <t>8136</t>
  </si>
  <si>
    <t>NL0000400653</t>
  </si>
  <si>
    <t>GTO NA EQUITY</t>
  </si>
  <si>
    <t>GEMALTO</t>
  </si>
  <si>
    <t>B9MS8P5</t>
  </si>
  <si>
    <t>8137</t>
  </si>
  <si>
    <t>NL0000405173</t>
  </si>
  <si>
    <t>ZEN CP EQUITY</t>
  </si>
  <si>
    <t>ZENTIVA NV</t>
  </si>
  <si>
    <t>8138</t>
  </si>
  <si>
    <t>NL0000474351</t>
  </si>
  <si>
    <t>B07XWG1</t>
  </si>
  <si>
    <t>8139</t>
  </si>
  <si>
    <t>NL0000687663</t>
  </si>
  <si>
    <t>AER US EQUITY</t>
  </si>
  <si>
    <t>AerCap Holdings NV</t>
  </si>
  <si>
    <t>B1HHKD3</t>
  </si>
  <si>
    <t>8140</t>
  </si>
  <si>
    <t>NL0000748937</t>
  </si>
  <si>
    <t>3297B FP EQUITY</t>
  </si>
  <si>
    <t>EASTETN WORLD LUXURY</t>
  </si>
  <si>
    <t>8141</t>
  </si>
  <si>
    <t>NL0000852564</t>
  </si>
  <si>
    <t>AALB NA EQUITY</t>
  </si>
  <si>
    <t>AALBERTS INDUSTRIES</t>
  </si>
  <si>
    <t>B1W8P14</t>
  </si>
  <si>
    <t>8142</t>
  </si>
  <si>
    <t>NL0000852580</t>
  </si>
  <si>
    <t>BOKA NA EQUITY</t>
  </si>
  <si>
    <t>Boskalis Westminster</t>
  </si>
  <si>
    <t>B1XF882</t>
  </si>
  <si>
    <t>8143</t>
  </si>
  <si>
    <t>NL0006144495</t>
  </si>
  <si>
    <t>RENT NA EQUITY</t>
  </si>
  <si>
    <t>RELX NV</t>
  </si>
  <si>
    <t>4148810</t>
  </si>
  <si>
    <t>8144</t>
  </si>
  <si>
    <t>NL0006237562</t>
  </si>
  <si>
    <t>ARCAD NA EQUITY</t>
  </si>
  <si>
    <t>ARCADIS NV</t>
  </si>
  <si>
    <t>5769209</t>
  </si>
  <si>
    <t>8145</t>
  </si>
  <si>
    <t>NL0006380735</t>
  </si>
  <si>
    <t>WAVIN NA</t>
  </si>
  <si>
    <t>WAVIN N.V EUR1.25(RT</t>
  </si>
  <si>
    <t>8146</t>
  </si>
  <si>
    <t>NL0009432491</t>
  </si>
  <si>
    <t>VPK NA EQUITY</t>
  </si>
  <si>
    <t>Koninklijke Vopak NV</t>
  </si>
  <si>
    <t>5809428</t>
  </si>
  <si>
    <t>8147</t>
  </si>
  <si>
    <t>LyondellBasell Indus</t>
  </si>
  <si>
    <t>8148</t>
  </si>
  <si>
    <t>NL0009538784</t>
  </si>
  <si>
    <t>NXPI US EQUITY</t>
  </si>
  <si>
    <t>NXP Semiconductors N</t>
  </si>
  <si>
    <t>B505PN7</t>
  </si>
  <si>
    <t>8149</t>
  </si>
  <si>
    <t>NL0009693779</t>
  </si>
  <si>
    <t>INXN US EQUITY</t>
  </si>
  <si>
    <t>InterXion Holding NV</t>
  </si>
  <si>
    <t>B66QLT9</t>
  </si>
  <si>
    <t>8150</t>
  </si>
  <si>
    <t>NL0009805522</t>
  </si>
  <si>
    <t>YNDX US EQUITY</t>
  </si>
  <si>
    <t>Yandex NV</t>
  </si>
  <si>
    <t>B5BSZB3</t>
  </si>
  <si>
    <t>8151</t>
  </si>
  <si>
    <t>NL0010273215</t>
  </si>
  <si>
    <t>ASML NA EQUITY</t>
  </si>
  <si>
    <t>ASML Holding NV</t>
  </si>
  <si>
    <t>B929F46</t>
  </si>
  <si>
    <t>8152</t>
  </si>
  <si>
    <t>NL0010489522</t>
  </si>
  <si>
    <t>CSTM US EQUITY</t>
  </si>
  <si>
    <t>CONSTELLIUM NV- CLAS</t>
  </si>
  <si>
    <t>B9B3DX4</t>
  </si>
  <si>
    <t>8153</t>
  </si>
  <si>
    <t>NL0010545661</t>
  </si>
  <si>
    <t>CNHI IM EQUITY</t>
  </si>
  <si>
    <t>CNH Industrial NV</t>
  </si>
  <si>
    <t>BDSV2V0</t>
  </si>
  <si>
    <t>8154</t>
  </si>
  <si>
    <t>CNHI US EQUITY</t>
  </si>
  <si>
    <t>BDX85Z1</t>
  </si>
  <si>
    <t>8155</t>
  </si>
  <si>
    <t>NL0010583399</t>
  </si>
  <si>
    <t>CRBN NA EQUITY</t>
  </si>
  <si>
    <t>Corbion NV</t>
  </si>
  <si>
    <t>BFRSRR7</t>
  </si>
  <si>
    <t>8156</t>
  </si>
  <si>
    <t>NL0010696654</t>
  </si>
  <si>
    <t>QURE US EQUITY</t>
  </si>
  <si>
    <t>uniQure NV</t>
  </si>
  <si>
    <t>BJFSR88</t>
  </si>
  <si>
    <t>8157</t>
  </si>
  <si>
    <t>NL0010773842</t>
  </si>
  <si>
    <t>NN NA EQUITY</t>
  </si>
  <si>
    <t>NN Group NV</t>
  </si>
  <si>
    <t>BNG8PQ9</t>
  </si>
  <si>
    <t>8158</t>
  </si>
  <si>
    <t>NL0010831061</t>
  </si>
  <si>
    <t>MBLY US EQUITY</t>
  </si>
  <si>
    <t>MOBILEYE NV</t>
  </si>
  <si>
    <t>BPBFT01</t>
  </si>
  <si>
    <t>8159</t>
  </si>
  <si>
    <t>NL0010872420</t>
  </si>
  <si>
    <t>AFMD US EQUITY</t>
  </si>
  <si>
    <t>Affimed NV</t>
  </si>
  <si>
    <t>BQQF5R2</t>
  </si>
  <si>
    <t>8160</t>
  </si>
  <si>
    <t>NL0010872495</t>
  </si>
  <si>
    <t>PRQR US EQUITY</t>
  </si>
  <si>
    <t>ProQR Therapeutics N</t>
  </si>
  <si>
    <t>BQRX1W2</t>
  </si>
  <si>
    <t>8161</t>
  </si>
  <si>
    <t>NL0010877643</t>
  </si>
  <si>
    <t>FCA IM EQUITY</t>
  </si>
  <si>
    <t>Fiat Chrysler Automo</t>
  </si>
  <si>
    <t>BRJFWP3</t>
  </si>
  <si>
    <t>8162</t>
  </si>
  <si>
    <t>NL0010937066</t>
  </si>
  <si>
    <t>GVNV NA EQUITY</t>
  </si>
  <si>
    <t>GRANDVISION NV</t>
  </si>
  <si>
    <t>BV9FWX9</t>
  </si>
  <si>
    <t>8163</t>
  </si>
  <si>
    <t>NL0011031208</t>
  </si>
  <si>
    <t>MYL US EQUITY</t>
  </si>
  <si>
    <t>Mylan NV</t>
  </si>
  <si>
    <t>BVFMFG8</t>
  </si>
  <si>
    <t>8164</t>
  </si>
  <si>
    <t>NL0011327523</t>
  </si>
  <si>
    <t>WMGI US EQUITY</t>
  </si>
  <si>
    <t>Wright Medical Group</t>
  </si>
  <si>
    <t>BZ2JCC5</t>
  </si>
  <si>
    <t>8165</t>
  </si>
  <si>
    <t>NL0011333752</t>
  </si>
  <si>
    <t>ATC NA EQUITY</t>
  </si>
  <si>
    <t>Altice Europe NV</t>
  </si>
  <si>
    <t>BYT3416</t>
  </si>
  <si>
    <t>8166</t>
  </si>
  <si>
    <t>NL0011333760</t>
  </si>
  <si>
    <t>ATCB NA EQUITY</t>
  </si>
  <si>
    <t>ALTICE NV - B</t>
  </si>
  <si>
    <t>BYT3405</t>
  </si>
  <si>
    <t>8167</t>
  </si>
  <si>
    <t>NL0011375019</t>
  </si>
  <si>
    <t>SNH SJ EQUITY</t>
  </si>
  <si>
    <t>Steinhoff Internatio</t>
  </si>
  <si>
    <t>BZ56LK4</t>
  </si>
  <si>
    <t>8168</t>
  </si>
  <si>
    <t>NL0011540547</t>
  </si>
  <si>
    <t>ABN NA EQUITY</t>
  </si>
  <si>
    <t>ABN AMRO Bank NV</t>
  </si>
  <si>
    <t>BYQP136</t>
  </si>
  <si>
    <t>8169</t>
  </si>
  <si>
    <t>NL0011585146</t>
  </si>
  <si>
    <t>RACE IM EQUITY</t>
  </si>
  <si>
    <t>Ferrari NV</t>
  </si>
  <si>
    <t>BD6G507</t>
  </si>
  <si>
    <t>8170</t>
  </si>
  <si>
    <t>RACE US EQUITY</t>
  </si>
  <si>
    <t>BZ1GMK5</t>
  </si>
  <si>
    <t>8171</t>
  </si>
  <si>
    <t>NL0011794037</t>
  </si>
  <si>
    <t>AD NA EQUITY</t>
  </si>
  <si>
    <t>Koninklijke Ahold De</t>
  </si>
  <si>
    <t>BD0Q398</t>
  </si>
  <si>
    <t>8172</t>
  </si>
  <si>
    <t>NL0011821202</t>
  </si>
  <si>
    <t>INGA NA EQUITY</t>
  </si>
  <si>
    <t>ING Groep NV</t>
  </si>
  <si>
    <t>BZ57390</t>
  </si>
  <si>
    <t>8173</t>
  </si>
  <si>
    <t>NL0011872643</t>
  </si>
  <si>
    <t>ASRNL NA EQUITY</t>
  </si>
  <si>
    <t>ASR Nederland NV</t>
  </si>
  <si>
    <t>BD9PNF2</t>
  </si>
  <si>
    <t>8174</t>
  </si>
  <si>
    <t>NL0012015705</t>
  </si>
  <si>
    <t>TKWY NA EQUITY</t>
  </si>
  <si>
    <t>Just Eat Takeaway.co</t>
  </si>
  <si>
    <t>BYQ7HZ6</t>
  </si>
  <si>
    <t>8175</t>
  </si>
  <si>
    <t>NL0012059018</t>
  </si>
  <si>
    <t>EXO IM EQUITY</t>
  </si>
  <si>
    <t>EXOR NV</t>
  </si>
  <si>
    <t>BYSLCX9</t>
  </si>
  <si>
    <t>8176</t>
  </si>
  <si>
    <t>NL0012169213</t>
  </si>
  <si>
    <t>QGEN US EQUITY</t>
  </si>
  <si>
    <t>QIAGEN NV</t>
  </si>
  <si>
    <t>BYXS688</t>
  </si>
  <si>
    <t>8177</t>
  </si>
  <si>
    <t>QIA GR EQUITY</t>
  </si>
  <si>
    <t>BYXS699</t>
  </si>
  <si>
    <t>8178</t>
  </si>
  <si>
    <t>NL0012294466</t>
  </si>
  <si>
    <t>KVW NA EQUITY</t>
  </si>
  <si>
    <t>Koninklijke Volkerwe</t>
  </si>
  <si>
    <t>BD45RJ9</t>
  </si>
  <si>
    <t>8179</t>
  </si>
  <si>
    <t>NL0012328801</t>
  </si>
  <si>
    <t>DPEU LN EQUITY</t>
  </si>
  <si>
    <t>DP Eurasia NV</t>
  </si>
  <si>
    <t>BZ12PK4</t>
  </si>
  <si>
    <t>8180</t>
  </si>
  <si>
    <t>8181</t>
  </si>
  <si>
    <t>NL0012866412</t>
  </si>
  <si>
    <t>BESI NA EQUITY</t>
  </si>
  <si>
    <t>BG0SCK9</t>
  </si>
  <si>
    <t>8182</t>
  </si>
  <si>
    <t>NL0012969182</t>
  </si>
  <si>
    <t>ADYEN NA EQUITY</t>
  </si>
  <si>
    <t>Adyen NV</t>
  </si>
  <si>
    <t>BZ1HM42</t>
  </si>
  <si>
    <t>8183</t>
  </si>
  <si>
    <t>NL0013056914</t>
  </si>
  <si>
    <t>ESTC US EQUITY</t>
  </si>
  <si>
    <t>Elastic NV</t>
  </si>
  <si>
    <t>BFXCLC6</t>
  </si>
  <si>
    <t>8184</t>
  </si>
  <si>
    <t>NL0013267909</t>
  </si>
  <si>
    <t>AKZA NA EQUITY</t>
  </si>
  <si>
    <t>Akzo Nobel NV</t>
  </si>
  <si>
    <t>BJ2KSG2</t>
  </si>
  <si>
    <t>8185</t>
  </si>
  <si>
    <t>NL0013654783</t>
  </si>
  <si>
    <t>PRX NA EQUITY</t>
  </si>
  <si>
    <t>Prosus NV</t>
  </si>
  <si>
    <t>BJDS7L3</t>
  </si>
  <si>
    <t>8186</t>
  </si>
  <si>
    <t>NL0015435975</t>
  </si>
  <si>
    <t>CPR IM EQUITY</t>
  </si>
  <si>
    <t>Davide Campari-Milan</t>
  </si>
  <si>
    <t>BMQ5W17</t>
  </si>
  <si>
    <t>8187</t>
  </si>
  <si>
    <t>NO0003028904</t>
  </si>
  <si>
    <t>SCHA NO EQUITY</t>
  </si>
  <si>
    <t>Schibsted ASA</t>
  </si>
  <si>
    <t>4790534</t>
  </si>
  <si>
    <t>8188</t>
  </si>
  <si>
    <t>NO0003054108</t>
  </si>
  <si>
    <t>MOWI NO EQUITY</t>
  </si>
  <si>
    <t>Mowi ASA</t>
  </si>
  <si>
    <t>B02L486</t>
  </si>
  <si>
    <t>8189</t>
  </si>
  <si>
    <t>NO0003078800</t>
  </si>
  <si>
    <t>TGS NO EQUITY</t>
  </si>
  <si>
    <t>TGS NOPEC GEOPHYSICA</t>
  </si>
  <si>
    <t>B15SLC4</t>
  </si>
  <si>
    <t>8190</t>
  </si>
  <si>
    <t>NO0003096208</t>
  </si>
  <si>
    <t>LSG NO EQUITY</t>
  </si>
  <si>
    <t>LEROEY SEAFOOD GROUP</t>
  </si>
  <si>
    <t>4691916</t>
  </si>
  <si>
    <t>8191</t>
  </si>
  <si>
    <t>NO0003733800</t>
  </si>
  <si>
    <t>ORK NO EQUITY</t>
  </si>
  <si>
    <t>Orkla ASA</t>
  </si>
  <si>
    <t>B1VQF42</t>
  </si>
  <si>
    <t>8192</t>
  </si>
  <si>
    <t>NO0004135633</t>
  </si>
  <si>
    <t>NSG NO EQUITY</t>
  </si>
  <si>
    <t>NORSKE SKOG</t>
  </si>
  <si>
    <t>8193</t>
  </si>
  <si>
    <t>NO0005052605</t>
  </si>
  <si>
    <t>NHY NO EQUITY</t>
  </si>
  <si>
    <t>Norsk Hydro ASA</t>
  </si>
  <si>
    <t>B11HK39</t>
  </si>
  <si>
    <t>8194</t>
  </si>
  <si>
    <t>8195</t>
  </si>
  <si>
    <t>NO0010063308</t>
  </si>
  <si>
    <t>TEL NO EQUITY</t>
  </si>
  <si>
    <t>Telenor ASA</t>
  </si>
  <si>
    <t>4732495</t>
  </si>
  <si>
    <t>8196</t>
  </si>
  <si>
    <t>NO0010073489</t>
  </si>
  <si>
    <t>AUSS NO EQUITY</t>
  </si>
  <si>
    <t>Austevoll Seafood AS</t>
  </si>
  <si>
    <t>B16MKT5</t>
  </si>
  <si>
    <t>8197</t>
  </si>
  <si>
    <t>NO0010096985</t>
  </si>
  <si>
    <t>EQNR NO EQUITY</t>
  </si>
  <si>
    <t>Equinor ASA</t>
  </si>
  <si>
    <t>7133608</t>
  </si>
  <si>
    <t>8198</t>
  </si>
  <si>
    <t>NO0010112675</t>
  </si>
  <si>
    <t>REC NO EQUITY</t>
  </si>
  <si>
    <t>REC Silicon ASA</t>
  </si>
  <si>
    <t>B01VHW2</t>
  </si>
  <si>
    <t>8199</t>
  </si>
  <si>
    <t>NO0010199151</t>
  </si>
  <si>
    <t>PGS NO EQUITY</t>
  </si>
  <si>
    <t>ORKLA ASA</t>
  </si>
  <si>
    <t>B1L7YL5</t>
  </si>
  <si>
    <t>8200</t>
  </si>
  <si>
    <t>NO0010208051</t>
  </si>
  <si>
    <t>YAR NO EQUITY</t>
  </si>
  <si>
    <t>Yara International A</t>
  </si>
  <si>
    <t>7751259</t>
  </si>
  <si>
    <t>8201</t>
  </si>
  <si>
    <t>NO0010310956</t>
  </si>
  <si>
    <t>SALM NO EQUITY</t>
  </si>
  <si>
    <t>Salmar ASA</t>
  </si>
  <si>
    <t>B1W5NW2</t>
  </si>
  <si>
    <t>8202</t>
  </si>
  <si>
    <t>NO0010317811</t>
  </si>
  <si>
    <t>NPRO NO EQUITY</t>
  </si>
  <si>
    <t>NORWEGIAN PROPERTY A</t>
  </si>
  <si>
    <t>8203</t>
  </si>
  <si>
    <t>NO0010345853</t>
  </si>
  <si>
    <t>AKERBP NO EQUITY</t>
  </si>
  <si>
    <t>Aker BP ASA</t>
  </si>
  <si>
    <t>B1L95G3</t>
  </si>
  <si>
    <t>8204</t>
  </si>
  <si>
    <t>NO0010365521</t>
  </si>
  <si>
    <t>GSF NO EQUITY</t>
  </si>
  <si>
    <t>Grieg Seafood ASA</t>
  </si>
  <si>
    <t>B1Y1P66</t>
  </si>
  <si>
    <t>8205</t>
  </si>
  <si>
    <t>NO0010582521</t>
  </si>
  <si>
    <t>GJF NO EQUITY</t>
  </si>
  <si>
    <t>Gjensidige Forsikrin</t>
  </si>
  <si>
    <t>B4PH0C5</t>
  </si>
  <si>
    <t>8206</t>
  </si>
  <si>
    <t>NO0010715139</t>
  </si>
  <si>
    <t>SSO NO EQUITY</t>
  </si>
  <si>
    <t>Scatec Solar ASA</t>
  </si>
  <si>
    <t>BQSSWW3</t>
  </si>
  <si>
    <t>8207</t>
  </si>
  <si>
    <t>NO0010716418</t>
  </si>
  <si>
    <t>ENTRA NO EQUITY</t>
  </si>
  <si>
    <t>Entra ASA</t>
  </si>
  <si>
    <t>BRJ2VC4</t>
  </si>
  <si>
    <t>8208</t>
  </si>
  <si>
    <t>NO0010716863</t>
  </si>
  <si>
    <t>XXL NO EQUITY</t>
  </si>
  <si>
    <t>XXL ASA</t>
  </si>
  <si>
    <t>BQZHXB9</t>
  </si>
  <si>
    <t>8209</t>
  </si>
  <si>
    <t>NO0010736879</t>
  </si>
  <si>
    <t>SCHB NO EQUITY</t>
  </si>
  <si>
    <t>BWVFKQ3</t>
  </si>
  <si>
    <t>8210</t>
  </si>
  <si>
    <t>NZAIAE0002S6</t>
  </si>
  <si>
    <t>AIA NZ EQUITY</t>
  </si>
  <si>
    <t>Auckland Internation</t>
  </si>
  <si>
    <t>BKX3XG2</t>
  </si>
  <si>
    <t>NZE</t>
  </si>
  <si>
    <t>8211</t>
  </si>
  <si>
    <t>NZAIRE0001S2</t>
  </si>
  <si>
    <t>AIR NZ EQUITY</t>
  </si>
  <si>
    <t>Air New Zealand Ltd</t>
  </si>
  <si>
    <t>6426484</t>
  </si>
  <si>
    <t>8212</t>
  </si>
  <si>
    <t>NZATME0002S8</t>
  </si>
  <si>
    <t>A2M AU EQUITY</t>
  </si>
  <si>
    <t>a2 Milk Co Ltd</t>
  </si>
  <si>
    <t>BWSRTS7</t>
  </si>
  <si>
    <t>8213</t>
  </si>
  <si>
    <t>ATM NZ EQUITY</t>
  </si>
  <si>
    <t>6287250</t>
  </si>
  <si>
    <t>8214</t>
  </si>
  <si>
    <t>NZCENE0001S6</t>
  </si>
  <si>
    <t>CEN NZ EQUITY</t>
  </si>
  <si>
    <t>Contact Energy Ltd</t>
  </si>
  <si>
    <t>6152529</t>
  </si>
  <si>
    <t>8215</t>
  </si>
  <si>
    <t>NZCNUE0001S2</t>
  </si>
  <si>
    <t>CNU NZ EQUITY</t>
  </si>
  <si>
    <t>CHORUS LTD</t>
  </si>
  <si>
    <t>B4P0G71</t>
  </si>
  <si>
    <t>8216</t>
  </si>
  <si>
    <t>NZFAPE0001S2</t>
  </si>
  <si>
    <t>FPH NZ EQUITY</t>
  </si>
  <si>
    <t>Fisher &amp; Paykel Heal</t>
  </si>
  <si>
    <t>6340250</t>
  </si>
  <si>
    <t>8217</t>
  </si>
  <si>
    <t>NZFBUE0001S0</t>
  </si>
  <si>
    <t>FBU AU EQUITY</t>
  </si>
  <si>
    <t>FLETCHER BUILDING LT</t>
  </si>
  <si>
    <t>6341617</t>
  </si>
  <si>
    <t>8218</t>
  </si>
  <si>
    <t>FBU NZ EQUITY</t>
  </si>
  <si>
    <t>Fletcher Building Lt</t>
  </si>
  <si>
    <t>6341606</t>
  </si>
  <si>
    <t>8219</t>
  </si>
  <si>
    <t>Kiwi Property Group</t>
  </si>
  <si>
    <t>8220</t>
  </si>
  <si>
    <t>NZMELE0002S7</t>
  </si>
  <si>
    <t>MEL NZ EQUITY</t>
  </si>
  <si>
    <t>Meridian Energy Ltd</t>
  </si>
  <si>
    <t>BWFD052</t>
  </si>
  <si>
    <t>8221</t>
  </si>
  <si>
    <t>NZMPGE0001S5</t>
  </si>
  <si>
    <t>MPG NZ EQUITY</t>
  </si>
  <si>
    <t>METRO PERFORMANCE GL</t>
  </si>
  <si>
    <t>BP07NS4</t>
  </si>
  <si>
    <t>8222</t>
  </si>
  <si>
    <t>NZMRPE0001S2</t>
  </si>
  <si>
    <t>MCY NZ EQUITY</t>
  </si>
  <si>
    <t>Mercury NZ Ltd</t>
  </si>
  <si>
    <t>B8W6K56</t>
  </si>
  <si>
    <t>8223</t>
  </si>
  <si>
    <t>NZRYME0001S4</t>
  </si>
  <si>
    <t>RYM NZ EQUITY</t>
  </si>
  <si>
    <t>Ryman Healthcare Ltd</t>
  </si>
  <si>
    <t>6161525</t>
  </si>
  <si>
    <t>8224</t>
  </si>
  <si>
    <t>NZSKCE0001S2</t>
  </si>
  <si>
    <t>SKC NZ EQUITY</t>
  </si>
  <si>
    <t>SKYCITY ENTERTAINMEN</t>
  </si>
  <si>
    <t>6823193</t>
  </si>
  <si>
    <t>8225</t>
  </si>
  <si>
    <t>NZSKTE0001S6</t>
  </si>
  <si>
    <t>SKT AU EQUITY</t>
  </si>
  <si>
    <t>SKY Network Televisi</t>
  </si>
  <si>
    <t>B0CKS92</t>
  </si>
  <si>
    <t>8226</t>
  </si>
  <si>
    <t>SKT NZ EQUITY</t>
  </si>
  <si>
    <t>B0C5VF4</t>
  </si>
  <si>
    <t>8227</t>
  </si>
  <si>
    <t>NZSUME0001S0</t>
  </si>
  <si>
    <t>SUM NZ EQUITY</t>
  </si>
  <si>
    <t>Summerset Group Hold</t>
  </si>
  <si>
    <t>B6R3JL7</t>
  </si>
  <si>
    <t>8228</t>
  </si>
  <si>
    <t>NZTELE0001S4</t>
  </si>
  <si>
    <t>SPK AU EQUITY</t>
  </si>
  <si>
    <t>Spark New Zealand Lt</t>
  </si>
  <si>
    <t>6881500</t>
  </si>
  <si>
    <t>8229</t>
  </si>
  <si>
    <t>SPK NZ EQUITY</t>
  </si>
  <si>
    <t>6881436</t>
  </si>
  <si>
    <t>8230</t>
  </si>
  <si>
    <t>NZXROE0001S2</t>
  </si>
  <si>
    <t>XRO AU EQUITY</t>
  </si>
  <si>
    <t>XERO LTD</t>
  </si>
  <si>
    <t>8231</t>
  </si>
  <si>
    <t>OM0000002796</t>
  </si>
  <si>
    <t>BKMB OM EQUITY</t>
  </si>
  <si>
    <t>BANK MUSCAT SAOG</t>
  </si>
  <si>
    <t>B11WYH6</t>
  </si>
  <si>
    <t>OMR</t>
  </si>
  <si>
    <t>OMN</t>
  </si>
  <si>
    <t>XMUS</t>
  </si>
  <si>
    <t>8232</t>
  </si>
  <si>
    <t>OM0000003026</t>
  </si>
  <si>
    <t>OTEL OM EQUITY</t>
  </si>
  <si>
    <t>OMAN TELECOMMUNICATIONS CO</t>
  </si>
  <si>
    <t>8233</t>
  </si>
  <si>
    <t>8234</t>
  </si>
  <si>
    <t>PA5800371096</t>
  </si>
  <si>
    <t>MDR US EQUITY</t>
  </si>
  <si>
    <t>MCDERMOTT INTL INC</t>
  </si>
  <si>
    <t>2550310</t>
  </si>
  <si>
    <t>8235</t>
  </si>
  <si>
    <t>PAP310761054</t>
  </si>
  <si>
    <t>CPA US EQUITY</t>
  </si>
  <si>
    <t>Copa Holdings SA</t>
  </si>
  <si>
    <t>B0TNJH9</t>
  </si>
  <si>
    <t>8236</t>
  </si>
  <si>
    <t>PEP214001005</t>
  </si>
  <si>
    <t>ALICORC1 PE EQUITY</t>
  </si>
  <si>
    <t>ALICORP S.A.-COMUN</t>
  </si>
  <si>
    <t>2162834</t>
  </si>
  <si>
    <t>PEN</t>
  </si>
  <si>
    <t>PER</t>
  </si>
  <si>
    <t>XLIM</t>
  </si>
  <si>
    <t>8237</t>
  </si>
  <si>
    <t>PEP715001009</t>
  </si>
  <si>
    <t>AIHC1 PE EQUITY</t>
  </si>
  <si>
    <t>Andino Investment Ho</t>
  </si>
  <si>
    <t>B7FNMJ5</t>
  </si>
  <si>
    <t>8238</t>
  </si>
  <si>
    <t>PEP736001004</t>
  </si>
  <si>
    <t>FERREYC1 PE EQUITY</t>
  </si>
  <si>
    <t>Ferreycorp SAA</t>
  </si>
  <si>
    <t>2320126</t>
  </si>
  <si>
    <t>8239</t>
  </si>
  <si>
    <t>PG0008579883</t>
  </si>
  <si>
    <t>OSH AU EQUITY</t>
  </si>
  <si>
    <t>OIL SEARCH LTD</t>
  </si>
  <si>
    <t>6657604</t>
  </si>
  <si>
    <t>8240</t>
  </si>
  <si>
    <t>PHY0001Y1074</t>
  </si>
  <si>
    <t>ABS PM EQUITY</t>
  </si>
  <si>
    <t>ABS-CBN BROADCASTING</t>
  </si>
  <si>
    <t>8241</t>
  </si>
  <si>
    <t>PHY0001Z1040</t>
  </si>
  <si>
    <t>AEV PM EQUITY</t>
  </si>
  <si>
    <t>Aboitiz Equity Ventu</t>
  </si>
  <si>
    <t>6068411</t>
  </si>
  <si>
    <t>PHP</t>
  </si>
  <si>
    <t>PHI</t>
  </si>
  <si>
    <t>XPHS</t>
  </si>
  <si>
    <t>8242</t>
  </si>
  <si>
    <t>PHY000271056</t>
  </si>
  <si>
    <t>ABSP PM EQUITY</t>
  </si>
  <si>
    <t>ABS-CBN Holdings Cor</t>
  </si>
  <si>
    <t>8243</t>
  </si>
  <si>
    <t>PHY0005M1090</t>
  </si>
  <si>
    <t>AP PM EQUITY</t>
  </si>
  <si>
    <t>Aboitiz Power Corp</t>
  </si>
  <si>
    <t>B1Z9Q99</t>
  </si>
  <si>
    <t>8244</t>
  </si>
  <si>
    <t>PHY003341054</t>
  </si>
  <si>
    <t>AGI PM EQUITY</t>
  </si>
  <si>
    <t>Alliance Global Grou</t>
  </si>
  <si>
    <t>6147105</t>
  </si>
  <si>
    <t>8245</t>
  </si>
  <si>
    <t>PHY0486V1154</t>
  </si>
  <si>
    <t>AC PM EQUITY</t>
  </si>
  <si>
    <t>Ayala Corp</t>
  </si>
  <si>
    <t>B09JBT3</t>
  </si>
  <si>
    <t>8246</t>
  </si>
  <si>
    <t>PHY0488F1004</t>
  </si>
  <si>
    <t>ALI PM EQUITY</t>
  </si>
  <si>
    <t>Ayala Land Inc</t>
  </si>
  <si>
    <t>6055112</t>
  </si>
  <si>
    <t>8247</t>
  </si>
  <si>
    <t>PHY077751022</t>
  </si>
  <si>
    <t>BDO PM EQUITY</t>
  </si>
  <si>
    <t>BDO UNIBANK INC</t>
  </si>
  <si>
    <t>B5VJH76</t>
  </si>
  <si>
    <t>8248</t>
  </si>
  <si>
    <t>PHY0927M1046</t>
  </si>
  <si>
    <t>BLOOM PM EQUITY</t>
  </si>
  <si>
    <t>Bloomberry Resorts C</t>
  </si>
  <si>
    <t>B7RLFB0</t>
  </si>
  <si>
    <t>8249</t>
  </si>
  <si>
    <t>PHY0967S1694</t>
  </si>
  <si>
    <t>BPI PM EQUITY</t>
  </si>
  <si>
    <t>Bank of the Philippi</t>
  </si>
  <si>
    <t>6074968</t>
  </si>
  <si>
    <t>8250</t>
  </si>
  <si>
    <t>PHY1234G1032</t>
  </si>
  <si>
    <t>CEB PM EQUITY</t>
  </si>
  <si>
    <t>CEBU AIR INC</t>
  </si>
  <si>
    <t>B2NRDY6</t>
  </si>
  <si>
    <t>8251</t>
  </si>
  <si>
    <t>PHY1244L1009</t>
  </si>
  <si>
    <t>CHP PM EQUITY</t>
  </si>
  <si>
    <t>CEMEX Holdings Phili</t>
  </si>
  <si>
    <t>BYXQ1W1</t>
  </si>
  <si>
    <t>8252</t>
  </si>
  <si>
    <t>PHY2088F1004</t>
  </si>
  <si>
    <t>DMC PM EQUITY</t>
  </si>
  <si>
    <t>DMCI Holdings Inc</t>
  </si>
  <si>
    <t>6272483</t>
  </si>
  <si>
    <t>8253</t>
  </si>
  <si>
    <t>PHY223581083</t>
  </si>
  <si>
    <t>EW PM EQUITY</t>
  </si>
  <si>
    <t>EASTWEST BANKING COR</t>
  </si>
  <si>
    <t>B7ZWPZ9</t>
  </si>
  <si>
    <t>8254</t>
  </si>
  <si>
    <t>PHY2290T1044</t>
  </si>
  <si>
    <t>EMP PM EQUITY</t>
  </si>
  <si>
    <t>Emperador Inc</t>
  </si>
  <si>
    <t>BFG0SH1</t>
  </si>
  <si>
    <t>8255</t>
  </si>
  <si>
    <t>PHY2292T1026</t>
  </si>
  <si>
    <t>EDC PM EQUITY</t>
  </si>
  <si>
    <t>Energy Development C</t>
  </si>
  <si>
    <t>B1GHQN6</t>
  </si>
  <si>
    <t>8256</t>
  </si>
  <si>
    <t>PHY249161019</t>
  </si>
  <si>
    <t>FLI PM EQUITY</t>
  </si>
  <si>
    <t>Filinvest Land Inc</t>
  </si>
  <si>
    <t>6341446</t>
  </si>
  <si>
    <t>8257</t>
  </si>
  <si>
    <t>PHY2518H1143</t>
  </si>
  <si>
    <t>FGEN PM EQUITY</t>
  </si>
  <si>
    <t>FIRST GEN CORPORATIO</t>
  </si>
  <si>
    <t>B0XNCB0</t>
  </si>
  <si>
    <t>8258</t>
  </si>
  <si>
    <t>PHY2558N1203</t>
  </si>
  <si>
    <t>FPH PM EQUITY</t>
  </si>
  <si>
    <t>FIRST PHILIPPINE HLD</t>
  </si>
  <si>
    <t>6204237</t>
  </si>
  <si>
    <t>8259</t>
  </si>
  <si>
    <t>PHY272571498</t>
  </si>
  <si>
    <t>GLO PM EQUITY</t>
  </si>
  <si>
    <t>Globe Telecom Inc</t>
  </si>
  <si>
    <t>6284864</t>
  </si>
  <si>
    <t>8260</t>
  </si>
  <si>
    <t>PHY2728R1006</t>
  </si>
  <si>
    <t>GMAP PM EQUITY</t>
  </si>
  <si>
    <t>GMA HOLDINGS INC-PDR</t>
  </si>
  <si>
    <t>B236L38</t>
  </si>
  <si>
    <t>8261</t>
  </si>
  <si>
    <t>PHY2728W1090</t>
  </si>
  <si>
    <t>GMA7 PM EQUITY</t>
  </si>
  <si>
    <t>GMA NETWORK INC</t>
  </si>
  <si>
    <t>8262</t>
  </si>
  <si>
    <t>PHY290451046</t>
  </si>
  <si>
    <t>GTCAP PM EQUITY</t>
  </si>
  <si>
    <t>GT Capital Holdings</t>
  </si>
  <si>
    <t>B77H110</t>
  </si>
  <si>
    <t>8263</t>
  </si>
  <si>
    <t>PHY411571011</t>
  </si>
  <si>
    <t>ICT PM EQUITY</t>
  </si>
  <si>
    <t>International Contai</t>
  </si>
  <si>
    <t>6455819</t>
  </si>
  <si>
    <t>8264</t>
  </si>
  <si>
    <t>PHY444251177</t>
  </si>
  <si>
    <t>JGS PM EQUITY</t>
  </si>
  <si>
    <t>JG Summit Holdings I</t>
  </si>
  <si>
    <t>6466457</t>
  </si>
  <si>
    <t>8265</t>
  </si>
  <si>
    <t>PHY4466S1007</t>
  </si>
  <si>
    <t>JFC PM EQUITY</t>
  </si>
  <si>
    <t>Jollibee Foods Corp</t>
  </si>
  <si>
    <t>6474494</t>
  </si>
  <si>
    <t>8266</t>
  </si>
  <si>
    <t>PHY5342M1000</t>
  </si>
  <si>
    <t>LTG PM EQUITY</t>
  </si>
  <si>
    <t>LT Group Inc</t>
  </si>
  <si>
    <t>B92RW83</t>
  </si>
  <si>
    <t>8267</t>
  </si>
  <si>
    <t>PHY5764J1483</t>
  </si>
  <si>
    <t>MER PM EQUITY</t>
  </si>
  <si>
    <t>Manila Electric Co</t>
  </si>
  <si>
    <t>B247XZ6</t>
  </si>
  <si>
    <t>8268</t>
  </si>
  <si>
    <t>PHY594811127</t>
  </si>
  <si>
    <t>MEG PM EQUITY</t>
  </si>
  <si>
    <t>Megaworld Corp</t>
  </si>
  <si>
    <t>6563648</t>
  </si>
  <si>
    <t>8269</t>
  </si>
  <si>
    <t>PHY5961U1026</t>
  </si>
  <si>
    <t>MCP PM EQUITY</t>
  </si>
  <si>
    <t>MELCO CROWN PHILIPPI</t>
  </si>
  <si>
    <t>B92F4C5</t>
  </si>
  <si>
    <t>8270</t>
  </si>
  <si>
    <t>PHY6028G1361</t>
  </si>
  <si>
    <t>MBT PM EQUITY</t>
  </si>
  <si>
    <t>Metropolitan Bank &amp;</t>
  </si>
  <si>
    <t>6514442</t>
  </si>
  <si>
    <t>8271</t>
  </si>
  <si>
    <t>PHY603051020</t>
  </si>
  <si>
    <t>MPI PM EQUITY</t>
  </si>
  <si>
    <t>Metro Pacific Invest</t>
  </si>
  <si>
    <t>B1L8838</t>
  </si>
  <si>
    <t>8272</t>
  </si>
  <si>
    <t>PHY6837G1032</t>
  </si>
  <si>
    <t>PIP PM EQUITY</t>
  </si>
  <si>
    <t>Pepsi-Cola Products</t>
  </si>
  <si>
    <t>B2NRDM4</t>
  </si>
  <si>
    <t>8273</t>
  </si>
  <si>
    <t>PHY6885F1067</t>
  </si>
  <si>
    <t>PCOR PM EQUITY</t>
  </si>
  <si>
    <t>PETRON CORP</t>
  </si>
  <si>
    <t>6684130</t>
  </si>
  <si>
    <t>8274</t>
  </si>
  <si>
    <t>PHY689911352</t>
  </si>
  <si>
    <t>PX PM EQUITY</t>
  </si>
  <si>
    <t>PHILEX MINING CORP</t>
  </si>
  <si>
    <t>8275</t>
  </si>
  <si>
    <t>PHY716171079</t>
  </si>
  <si>
    <t>PGOLD PM EQUITY</t>
  </si>
  <si>
    <t>PUREGOLD PRICE CLUB</t>
  </si>
  <si>
    <t>B725S29</t>
  </si>
  <si>
    <t>8276</t>
  </si>
  <si>
    <t>PHY7311H1463</t>
  </si>
  <si>
    <t>RCB PM EQUITY</t>
  </si>
  <si>
    <t>RIZAL COMMERCIAL BAN</t>
  </si>
  <si>
    <t>6850124</t>
  </si>
  <si>
    <t>8277</t>
  </si>
  <si>
    <t>PHY7318T1017</t>
  </si>
  <si>
    <t>RRHI PM EQUITY</t>
  </si>
  <si>
    <t>Robinsons Retail Hol</t>
  </si>
  <si>
    <t>BFTCYP4</t>
  </si>
  <si>
    <t>8278</t>
  </si>
  <si>
    <t>PHY731961264</t>
  </si>
  <si>
    <t>RLC PM EQUITY</t>
  </si>
  <si>
    <t>Robinsons Land Corp</t>
  </si>
  <si>
    <t>6744722</t>
  </si>
  <si>
    <t>8279</t>
  </si>
  <si>
    <t>PHY751061151</t>
  </si>
  <si>
    <t>SMC PM EQUITY</t>
  </si>
  <si>
    <t>SAN MIGUEL CORP</t>
  </si>
  <si>
    <t>8280</t>
  </si>
  <si>
    <t>PHY7571C1000</t>
  </si>
  <si>
    <t>SECB PM EQUITY</t>
  </si>
  <si>
    <t>Security Bank Corp</t>
  </si>
  <si>
    <t>6792334</t>
  </si>
  <si>
    <t>8281</t>
  </si>
  <si>
    <t>PHY7628G1124</t>
  </si>
  <si>
    <t>SCC PM EQUITY</t>
  </si>
  <si>
    <t>SEMIRARA MINING AND</t>
  </si>
  <si>
    <t>BQ13Z04</t>
  </si>
  <si>
    <t>8282</t>
  </si>
  <si>
    <t>PHY806761029</t>
  </si>
  <si>
    <t>8283</t>
  </si>
  <si>
    <t>SM PM EQUITY</t>
  </si>
  <si>
    <t>SM Investments Corp</t>
  </si>
  <si>
    <t>B068DB9</t>
  </si>
  <si>
    <t>8284</t>
  </si>
  <si>
    <t>PHY8076N1120</t>
  </si>
  <si>
    <t>SMPH PM EQUITY</t>
  </si>
  <si>
    <t>SM Prime Holdings In</t>
  </si>
  <si>
    <t>6818843</t>
  </si>
  <si>
    <t>8285</t>
  </si>
  <si>
    <t>PHY8135V1053</t>
  </si>
  <si>
    <t>SSI PM EQUITY</t>
  </si>
  <si>
    <t>SSI Group Inc</t>
  </si>
  <si>
    <t>BRYFW58</t>
  </si>
  <si>
    <t>8286</t>
  </si>
  <si>
    <t>PHY8898C1046</t>
  </si>
  <si>
    <t>TFHI PM EQUITY</t>
  </si>
  <si>
    <t>Top Frontier Investm</t>
  </si>
  <si>
    <t>8287</t>
  </si>
  <si>
    <t>PHY9297P1004</t>
  </si>
  <si>
    <t>URC PM EQUITY</t>
  </si>
  <si>
    <t>Universal Robina Cor</t>
  </si>
  <si>
    <t>6919519</t>
  </si>
  <si>
    <t>8288</t>
  </si>
  <si>
    <t>PHY9382G1068</t>
  </si>
  <si>
    <t>VLL PM EQUITY</t>
  </si>
  <si>
    <t>VISTA LAND &amp; LIFESCA</t>
  </si>
  <si>
    <t>B1Z75R4</t>
  </si>
  <si>
    <t>8289</t>
  </si>
  <si>
    <t>PK0022501016</t>
  </si>
  <si>
    <t>PSO PA EQUITY</t>
  </si>
  <si>
    <t>PAK STATE OIL</t>
  </si>
  <si>
    <t>PKR</t>
  </si>
  <si>
    <t>PAK</t>
  </si>
  <si>
    <t>8290</t>
  </si>
  <si>
    <t>PK0053401011</t>
  </si>
  <si>
    <t>FFC PA EQUITY</t>
  </si>
  <si>
    <t>FAUJI FERTILIZER</t>
  </si>
  <si>
    <t>8291</t>
  </si>
  <si>
    <t>PK0055601014</t>
  </si>
  <si>
    <t>MCB PA EQUITY</t>
  </si>
  <si>
    <t>MCB BANK LIMITED</t>
  </si>
  <si>
    <t>8292</t>
  </si>
  <si>
    <t>PK0060301014</t>
  </si>
  <si>
    <t>JSCL PK EQUITY</t>
  </si>
  <si>
    <t>JAHANGIR SIDDIQUI &amp;</t>
  </si>
  <si>
    <t>8293</t>
  </si>
  <si>
    <t>PK0067901022</t>
  </si>
  <si>
    <t>PTC PK EQUITY</t>
  </si>
  <si>
    <t>PAK TELECOM CO</t>
  </si>
  <si>
    <t>8294</t>
  </si>
  <si>
    <t>PK0078001010</t>
  </si>
  <si>
    <t>NBP PA EQUITY</t>
  </si>
  <si>
    <t>NATL BK PAKISTAN</t>
  </si>
  <si>
    <t>8295</t>
  </si>
  <si>
    <t>PK0080201012</t>
  </si>
  <si>
    <t>OGDC PA EQUITY</t>
  </si>
  <si>
    <t>OIL &amp; GAS DEVELO</t>
  </si>
  <si>
    <t>8296</t>
  </si>
  <si>
    <t>PK0081901016</t>
  </si>
  <si>
    <t>UBL PA EQUITY</t>
  </si>
  <si>
    <t>UNITED BANK LTD</t>
  </si>
  <si>
    <t>8297</t>
  </si>
  <si>
    <t>PLAGORA00067</t>
  </si>
  <si>
    <t>AGO PW EQUITY</t>
  </si>
  <si>
    <t>AGORA SA</t>
  </si>
  <si>
    <t>5618312</t>
  </si>
  <si>
    <t>8298</t>
  </si>
  <si>
    <t>PLALIOR00045</t>
  </si>
  <si>
    <t>ALR PW EQUITY</t>
  </si>
  <si>
    <t>ALIOR BANK SA</t>
  </si>
  <si>
    <t>B8W8F13</t>
  </si>
  <si>
    <t>8299</t>
  </si>
  <si>
    <t>PLBH00000012</t>
  </si>
  <si>
    <t>BHW PW EQUITY</t>
  </si>
  <si>
    <t>Bank Handlowy w Wars</t>
  </si>
  <si>
    <t>5256068</t>
  </si>
  <si>
    <t>8300</t>
  </si>
  <si>
    <t>PLBIG0000016</t>
  </si>
  <si>
    <t>MIL PW EQUITY</t>
  </si>
  <si>
    <t>Bank Millennium SA</t>
  </si>
  <si>
    <t>4077323</t>
  </si>
  <si>
    <t>8301</t>
  </si>
  <si>
    <t>PLBIOTN00029</t>
  </si>
  <si>
    <t>BIO PW EQUITY</t>
  </si>
  <si>
    <t>BIOTON SA</t>
  </si>
  <si>
    <t>B17P4K2</t>
  </si>
  <si>
    <t>8302</t>
  </si>
  <si>
    <t>PLBRE0000012</t>
  </si>
  <si>
    <t>MBK PW EQUITY</t>
  </si>
  <si>
    <t>mBank SA</t>
  </si>
  <si>
    <t>4143053</t>
  </si>
  <si>
    <t>8303</t>
  </si>
  <si>
    <t>PLBRSZW00011</t>
  </si>
  <si>
    <t>BRS PW EQUITY</t>
  </si>
  <si>
    <t>BORYSZEW SA</t>
  </si>
  <si>
    <t>B07DNZ7</t>
  </si>
  <si>
    <t>8304</t>
  </si>
  <si>
    <t>PLBUDMX00013</t>
  </si>
  <si>
    <t>BDX PW EQUITY</t>
  </si>
  <si>
    <t>BUDIMEX</t>
  </si>
  <si>
    <t>4149330</t>
  </si>
  <si>
    <t>8305</t>
  </si>
  <si>
    <t>PLBZ00000044</t>
  </si>
  <si>
    <t>SPL PW EQUITY</t>
  </si>
  <si>
    <t>Santander Bank Polsk</t>
  </si>
  <si>
    <t>7153639</t>
  </si>
  <si>
    <t>8306</t>
  </si>
  <si>
    <t>PLCCC0000016</t>
  </si>
  <si>
    <t>CCC PW EQUITY</t>
  </si>
  <si>
    <t>CCC SA</t>
  </si>
  <si>
    <t>B04QR13</t>
  </si>
  <si>
    <t>8307</t>
  </si>
  <si>
    <t>PLCELZA00018</t>
  </si>
  <si>
    <t>MSC PW EQUITY</t>
  </si>
  <si>
    <t>MONDI PACKAGING</t>
  </si>
  <si>
    <t>8308</t>
  </si>
  <si>
    <t>PLCFRPT00013</t>
  </si>
  <si>
    <t>CPS PW EQUITY</t>
  </si>
  <si>
    <t>Cyfrowy Polsat SA</t>
  </si>
  <si>
    <t>B2QRCM4</t>
  </si>
  <si>
    <t>8309</t>
  </si>
  <si>
    <t>PLCMPLD00016</t>
  </si>
  <si>
    <t>SGN PW EQUITY</t>
  </si>
  <si>
    <t>COMPUTERLAND</t>
  </si>
  <si>
    <t>8310</t>
  </si>
  <si>
    <t>PLDEBCA00016</t>
  </si>
  <si>
    <t>DBC PW EQUITY</t>
  </si>
  <si>
    <t>DEBICA</t>
  </si>
  <si>
    <t>4252294</t>
  </si>
  <si>
    <t>8311</t>
  </si>
  <si>
    <t>PLDINPL00011</t>
  </si>
  <si>
    <t>DNP PW EQUITY</t>
  </si>
  <si>
    <t>Dino Polska SA</t>
  </si>
  <si>
    <t>BD0YVN2</t>
  </si>
  <si>
    <t>8312</t>
  </si>
  <si>
    <t>PLDWORY00019</t>
  </si>
  <si>
    <t>SNS PW EQUITY</t>
  </si>
  <si>
    <t>Synthos SA</t>
  </si>
  <si>
    <t>B057555</t>
  </si>
  <si>
    <t>8313</t>
  </si>
  <si>
    <t>PLECHPS00019</t>
  </si>
  <si>
    <t>ECH PW EQUITY</t>
  </si>
  <si>
    <t>ECHO INVESTMENT SA P</t>
  </si>
  <si>
    <t>B19HLL6</t>
  </si>
  <si>
    <t>8314</t>
  </si>
  <si>
    <t>PLENEA000013</t>
  </si>
  <si>
    <t>ENA PW EQUITY</t>
  </si>
  <si>
    <t>ENEA SA</t>
  </si>
  <si>
    <t>B3F97B2</t>
  </si>
  <si>
    <t>8315</t>
  </si>
  <si>
    <t>PLENERG00022</t>
  </si>
  <si>
    <t>ENG PW EQUITY</t>
  </si>
  <si>
    <t>ENERGA SA</t>
  </si>
  <si>
    <t>BGQYBX7</t>
  </si>
  <si>
    <t>8316</t>
  </si>
  <si>
    <t>PLEURCH00011</t>
  </si>
  <si>
    <t>EUR PW EQUITY</t>
  </si>
  <si>
    <t>Eurocash SA</t>
  </si>
  <si>
    <t>B064B91</t>
  </si>
  <si>
    <t>8317</t>
  </si>
  <si>
    <t>PLGETBK00012</t>
  </si>
  <si>
    <t>GNB PW EQUITY</t>
  </si>
  <si>
    <t>GETIN NOBLE BANK SA</t>
  </si>
  <si>
    <t>B7F0DW6</t>
  </si>
  <si>
    <t>8318</t>
  </si>
  <si>
    <t>PLGPW0000017</t>
  </si>
  <si>
    <t>GPW PW EQUITY</t>
  </si>
  <si>
    <t>WARSAW STOCK EXCHANG</t>
  </si>
  <si>
    <t>B55XKV9</t>
  </si>
  <si>
    <t>8319</t>
  </si>
  <si>
    <t>PLGSPR000014</t>
  </si>
  <si>
    <t>GTN PW EQUITY</t>
  </si>
  <si>
    <t>GETIN HOLDING SA</t>
  </si>
  <si>
    <t>7127935</t>
  </si>
  <si>
    <t>8320</t>
  </si>
  <si>
    <t>PLGTC0000037</t>
  </si>
  <si>
    <t>GTC PW EQUITY</t>
  </si>
  <si>
    <t>GLOBE TRADE CENT</t>
  </si>
  <si>
    <t>B1BFM59</t>
  </si>
  <si>
    <t>8321</t>
  </si>
  <si>
    <t>PLJSW0000015</t>
  </si>
  <si>
    <t>JSW PW EQUITY</t>
  </si>
  <si>
    <t>Jastrzebska Spolka W</t>
  </si>
  <si>
    <t>B6R2S06</t>
  </si>
  <si>
    <t>8322</t>
  </si>
  <si>
    <t>PLKETY000011</t>
  </si>
  <si>
    <t>KTY PW EQUITY</t>
  </si>
  <si>
    <t>GRUPA KETY SA</t>
  </si>
  <si>
    <t>5216385</t>
  </si>
  <si>
    <t>8323</t>
  </si>
  <si>
    <t>PLKGHM000017</t>
  </si>
  <si>
    <t>KGH PW EQUITY</t>
  </si>
  <si>
    <t>KGHM Polska Miedz SA</t>
  </si>
  <si>
    <t>5263251</t>
  </si>
  <si>
    <t>8324</t>
  </si>
  <si>
    <t>PLLOTOS00025</t>
  </si>
  <si>
    <t>LTS PW EQUITY</t>
  </si>
  <si>
    <t>GRUPA LOTOS SA(Right</t>
  </si>
  <si>
    <t>B0B8Z41</t>
  </si>
  <si>
    <t>8325</t>
  </si>
  <si>
    <t>PLLPP0000011</t>
  </si>
  <si>
    <t>LPP PW EQUITY</t>
  </si>
  <si>
    <t>LPP SA</t>
  </si>
  <si>
    <t>7127979</t>
  </si>
  <si>
    <t>8326</t>
  </si>
  <si>
    <t>PLMEDCS00015</t>
  </si>
  <si>
    <t>PGF PW EQUITY</t>
  </si>
  <si>
    <t>POLSKA GRUPA FAR</t>
  </si>
  <si>
    <t>8327</t>
  </si>
  <si>
    <t>PLOPTTC00011</t>
  </si>
  <si>
    <t>CDR PW EQUITY</t>
  </si>
  <si>
    <t>CD Projekt SA</t>
  </si>
  <si>
    <t>7302215</t>
  </si>
  <si>
    <t>8328</t>
  </si>
  <si>
    <t>PLORBIS00014</t>
  </si>
  <si>
    <t>ORB PW EQUITY</t>
  </si>
  <si>
    <t>ORBIS SA</t>
  </si>
  <si>
    <t>5349173</t>
  </si>
  <si>
    <t>8329</t>
  </si>
  <si>
    <t>PLPBG0000029</t>
  </si>
  <si>
    <t>PBG PW EQUITY</t>
  </si>
  <si>
    <t>PBG SA</t>
  </si>
  <si>
    <t>B02FHT0</t>
  </si>
  <si>
    <t>8330</t>
  </si>
  <si>
    <t>PLPEKAO00016</t>
  </si>
  <si>
    <t>PEO PW EQUITY</t>
  </si>
  <si>
    <t>Bank Polska Kasa Opi</t>
  </si>
  <si>
    <t>5473113</t>
  </si>
  <si>
    <t>8331</t>
  </si>
  <si>
    <t>PLPGER000010</t>
  </si>
  <si>
    <t>PGE PW EQUITY</t>
  </si>
  <si>
    <t>PGE Polska Grupa Ene</t>
  </si>
  <si>
    <t>B544PW9</t>
  </si>
  <si>
    <t>8332</t>
  </si>
  <si>
    <t>PLPGNIG00014</t>
  </si>
  <si>
    <t>PGN PW EQUITY</t>
  </si>
  <si>
    <t>Polskie Gornictwo Na</t>
  </si>
  <si>
    <t>B0L9113</t>
  </si>
  <si>
    <t>8333</t>
  </si>
  <si>
    <t>PLPKN0000018</t>
  </si>
  <si>
    <t>PKN PW EQUITY</t>
  </si>
  <si>
    <t>Polski Koncern Nafto</t>
  </si>
  <si>
    <t>5810066</t>
  </si>
  <si>
    <t>8334</t>
  </si>
  <si>
    <t>PLPKO0000016</t>
  </si>
  <si>
    <t>PKO PW EQUITY</t>
  </si>
  <si>
    <t>PKO BANK POLSKI (Rig</t>
  </si>
  <si>
    <t>B03NGS5</t>
  </si>
  <si>
    <t>8335</t>
  </si>
  <si>
    <t>PLPKPCR00011</t>
  </si>
  <si>
    <t>PKP PW EQUITY</t>
  </si>
  <si>
    <t>PKP Cargo SA</t>
  </si>
  <si>
    <t>BFXWV82</t>
  </si>
  <si>
    <t>8336</t>
  </si>
  <si>
    <t>PLPZU0000011</t>
  </si>
  <si>
    <t>PZU PW EQUITY</t>
  </si>
  <si>
    <t>Powszechny Zaklad Ub</t>
  </si>
  <si>
    <t>B63DG21</t>
  </si>
  <si>
    <t>8337</t>
  </si>
  <si>
    <t>PLSOFTB00016</t>
  </si>
  <si>
    <t>ACP PW EQUITY</t>
  </si>
  <si>
    <t>ASSECO POLAND SA</t>
  </si>
  <si>
    <t>5978953</t>
  </si>
  <si>
    <t>8338</t>
  </si>
  <si>
    <t>PLTAURN00011</t>
  </si>
  <si>
    <t>TPE PW EQUITY</t>
  </si>
  <si>
    <t>Tauron Polska Energi</t>
  </si>
  <si>
    <t>B5P7L41</t>
  </si>
  <si>
    <t>8339</t>
  </si>
  <si>
    <t>PLTLKPL00017</t>
  </si>
  <si>
    <t>OPL PW EQUITY</t>
  </si>
  <si>
    <t>Orange Polska SA</t>
  </si>
  <si>
    <t>5552551</t>
  </si>
  <si>
    <t>8340</t>
  </si>
  <si>
    <t>PLZATRM00012</t>
  </si>
  <si>
    <t>ATT PW EQUITY</t>
  </si>
  <si>
    <t>Grupa Azoty SA</t>
  </si>
  <si>
    <t>B3B61Y8</t>
  </si>
  <si>
    <t>8341</t>
  </si>
  <si>
    <t>PRINHDREIT01</t>
  </si>
  <si>
    <t>PRINCETON HD REIT LL</t>
  </si>
  <si>
    <t>8342</t>
  </si>
  <si>
    <t>PTALT0AE0002</t>
  </si>
  <si>
    <t>ALTR PL EQUITY</t>
  </si>
  <si>
    <t>Altri SGPS SA</t>
  </si>
  <si>
    <t>B13ZSL5</t>
  </si>
  <si>
    <t>8343</t>
  </si>
  <si>
    <t>PTCPR0AM0003</t>
  </si>
  <si>
    <t>CPR PL EQUITY</t>
  </si>
  <si>
    <t>CIMPOR-CIMENTOS DE P</t>
  </si>
  <si>
    <t>7574166</t>
  </si>
  <si>
    <t>8344</t>
  </si>
  <si>
    <t>PTEDP0AM0009</t>
  </si>
  <si>
    <t>EDP PL EQUITY</t>
  </si>
  <si>
    <t>EDP - Energias de Po</t>
  </si>
  <si>
    <t>4103596</t>
  </si>
  <si>
    <t>8345</t>
  </si>
  <si>
    <t>PTEDP0AMS010</t>
  </si>
  <si>
    <t>EDPS1 PL EQUITY</t>
  </si>
  <si>
    <t>BMW2R73</t>
  </si>
  <si>
    <t>8346</t>
  </si>
  <si>
    <t>PTGAL0AM0009</t>
  </si>
  <si>
    <t>GALP PL EQUITY</t>
  </si>
  <si>
    <t>Galp Energia SGPS SA</t>
  </si>
  <si>
    <t>B1FW751</t>
  </si>
  <si>
    <t>8347</t>
  </si>
  <si>
    <t>PTJMT0AE0001</t>
  </si>
  <si>
    <t>JMT PL EQUITY</t>
  </si>
  <si>
    <t>Jeronimo Martins SGP</t>
  </si>
  <si>
    <t>B1Y1SQ7</t>
  </si>
  <si>
    <t>8348</t>
  </si>
  <si>
    <t>PTPTI0AM0006</t>
  </si>
  <si>
    <t>NVG PL EQUITY</t>
  </si>
  <si>
    <t>Navigator Co SA/The</t>
  </si>
  <si>
    <t>7018556</t>
  </si>
  <si>
    <t>8349</t>
  </si>
  <si>
    <t>PTSON0AM0001</t>
  </si>
  <si>
    <t>SON PL EQUITY</t>
  </si>
  <si>
    <t>Sonae SGPS SA</t>
  </si>
  <si>
    <t>5973992</t>
  </si>
  <si>
    <t>8350</t>
  </si>
  <si>
    <t>QA0006929770</t>
  </si>
  <si>
    <t>DHBK QD EQUITY</t>
  </si>
  <si>
    <t>DOHA BANK QSC</t>
  </si>
  <si>
    <t>6273420</t>
  </si>
  <si>
    <t>QAR</t>
  </si>
  <si>
    <t>DSMD</t>
  </si>
  <si>
    <t>8351</t>
  </si>
  <si>
    <t>QA0006929796</t>
  </si>
  <si>
    <t>QCFS QD EQUITY</t>
  </si>
  <si>
    <t>Qatar Cinema &amp; Film</t>
  </si>
  <si>
    <t>6566603</t>
  </si>
  <si>
    <t>8352</t>
  </si>
  <si>
    <t>QA0006929812</t>
  </si>
  <si>
    <t>QEWS QD EQUITY</t>
  </si>
  <si>
    <t>QATAR ELECTRICITY &amp;</t>
  </si>
  <si>
    <t>6566614</t>
  </si>
  <si>
    <t>8353</t>
  </si>
  <si>
    <t>QA0006929853</t>
  </si>
  <si>
    <t>QIBK QD EQUITY</t>
  </si>
  <si>
    <t>QATAR ISLAMIC BANK</t>
  </si>
  <si>
    <t>6713982</t>
  </si>
  <si>
    <t>8354</t>
  </si>
  <si>
    <t>QA0006929895</t>
  </si>
  <si>
    <t>QNBK QD EQUITY</t>
  </si>
  <si>
    <t>QATAR NATIONAL BANK</t>
  </si>
  <si>
    <t>6148197</t>
  </si>
  <si>
    <t>8355</t>
  </si>
  <si>
    <t>ROTLVAACNOR1</t>
  </si>
  <si>
    <t>TLV RO EQUITY</t>
  </si>
  <si>
    <t>Banca Transilvania S</t>
  </si>
  <si>
    <t>5393307</t>
  </si>
  <si>
    <t>RON</t>
  </si>
  <si>
    <t>ROM</t>
  </si>
  <si>
    <t>XBSE</t>
  </si>
  <si>
    <t>8356</t>
  </si>
  <si>
    <t>RU0005344356</t>
  </si>
  <si>
    <t>WBDF RU EQUITY</t>
  </si>
  <si>
    <t>WIMM-BILL-CLS</t>
  </si>
  <si>
    <t>RUS</t>
  </si>
  <si>
    <t>8357</t>
  </si>
  <si>
    <t>RU0007252813</t>
  </si>
  <si>
    <t>ALRS RM EQUITY</t>
  </si>
  <si>
    <t>Alrosa PJSC</t>
  </si>
  <si>
    <t>B6QPBP2</t>
  </si>
  <si>
    <t>RUB</t>
  </si>
  <si>
    <t>MISX</t>
  </si>
  <si>
    <t>8358</t>
  </si>
  <si>
    <t>RU0007288411</t>
  </si>
  <si>
    <t>GMKN RU EQUITY</t>
  </si>
  <si>
    <t>NORILSK NIC-CLS</t>
  </si>
  <si>
    <t>8359</t>
  </si>
  <si>
    <t>RU0007661625</t>
  </si>
  <si>
    <t>GSPBEX RU EQUITY</t>
  </si>
  <si>
    <t>GAZPROM</t>
  </si>
  <si>
    <t>8360</t>
  </si>
  <si>
    <t>RU0007775219</t>
  </si>
  <si>
    <t>MTSI RM EQUITY</t>
  </si>
  <si>
    <t>MOBILE TELESYST</t>
  </si>
  <si>
    <t>8361</t>
  </si>
  <si>
    <t>RU0008926258</t>
  </si>
  <si>
    <t>SNGS RU EQUITY</t>
  </si>
  <si>
    <t>SURGUTNEFTEG-CLS</t>
  </si>
  <si>
    <t>8362</t>
  </si>
  <si>
    <t>RU0008943394</t>
  </si>
  <si>
    <t>RTKM RU EQUITY</t>
  </si>
  <si>
    <t>ROSTELECOM-$</t>
  </si>
  <si>
    <t>8363</t>
  </si>
  <si>
    <t>RU0008959655</t>
  </si>
  <si>
    <t>EESR RU EQUITY</t>
  </si>
  <si>
    <t>UNIFIED ENER-CLS</t>
  </si>
  <si>
    <t>8364</t>
  </si>
  <si>
    <t>RU0009024277</t>
  </si>
  <si>
    <t>LKOH RU EQUITY</t>
  </si>
  <si>
    <t>LUKOIL OAO-CLS</t>
  </si>
  <si>
    <t>4560588</t>
  </si>
  <si>
    <t>RTSX</t>
  </si>
  <si>
    <t>8365</t>
  </si>
  <si>
    <t>RU0009028674</t>
  </si>
  <si>
    <t>AKRN RM EQUITY</t>
  </si>
  <si>
    <t>ACRON PJSC</t>
  </si>
  <si>
    <t>B5902M1</t>
  </si>
  <si>
    <t>8366</t>
  </si>
  <si>
    <t>RU0009029540</t>
  </si>
  <si>
    <t>SBER RM EQUITY</t>
  </si>
  <si>
    <t>Sberbank of Russia P</t>
  </si>
  <si>
    <t>4767981</t>
  </si>
  <si>
    <t>8367</t>
  </si>
  <si>
    <t>RU0009029557</t>
  </si>
  <si>
    <t>SBERP RU EQUITY</t>
  </si>
  <si>
    <t>Sberbank of Russia</t>
  </si>
  <si>
    <t>B56CB23</t>
  </si>
  <si>
    <t>8368</t>
  </si>
  <si>
    <t>RU0009046452</t>
  </si>
  <si>
    <t>NLMK RU EQUITY</t>
  </si>
  <si>
    <t>NOVOLIPETSK-CLS</t>
  </si>
  <si>
    <t>8369</t>
  </si>
  <si>
    <t>RU0009046510</t>
  </si>
  <si>
    <t>CHMF RM EQUITY</t>
  </si>
  <si>
    <t>SEVERSTAL</t>
  </si>
  <si>
    <t>B5B9C59</t>
  </si>
  <si>
    <t>XMIC</t>
  </si>
  <si>
    <t>8370</t>
  </si>
  <si>
    <t>RU0009048805</t>
  </si>
  <si>
    <t>URSI RU EQUITY</t>
  </si>
  <si>
    <t>URALSVYAZINF-CLS</t>
  </si>
  <si>
    <t>8371</t>
  </si>
  <si>
    <t>RU0009058234</t>
  </si>
  <si>
    <t>NNSI RU EQUITY</t>
  </si>
  <si>
    <t>VOLGATELECOM-CLS</t>
  </si>
  <si>
    <t>8372</t>
  </si>
  <si>
    <t>RU0009062285</t>
  </si>
  <si>
    <t>AFLT RM EQUITY</t>
  </si>
  <si>
    <t>Aeroflot PJSC</t>
  </si>
  <si>
    <t>B58X588</t>
  </si>
  <si>
    <t>8373</t>
  </si>
  <si>
    <t>RU0009087456</t>
  </si>
  <si>
    <t>ENCO RU EQUITY</t>
  </si>
  <si>
    <t>SIBIRTELECOM-CLS</t>
  </si>
  <si>
    <t>8374</t>
  </si>
  <si>
    <t>RU0009088884</t>
  </si>
  <si>
    <t>TRNF RU EQUITY</t>
  </si>
  <si>
    <t>TRANSNEFT</t>
  </si>
  <si>
    <t>8375</t>
  </si>
  <si>
    <t>RU0009091573</t>
  </si>
  <si>
    <t>TRNFP RX EQUITY</t>
  </si>
  <si>
    <t>Transneft OJSC Pref</t>
  </si>
  <si>
    <t>8376</t>
  </si>
  <si>
    <t>RU000A0B90N8</t>
  </si>
  <si>
    <t>RASP RU EQUITY</t>
  </si>
  <si>
    <t>RASPADSKAYA-CLS</t>
  </si>
  <si>
    <t>B1FS704</t>
  </si>
  <si>
    <t>8377</t>
  </si>
  <si>
    <t>RU000A0DJ9B4</t>
  </si>
  <si>
    <t>OPIN RU EQUITY</t>
  </si>
  <si>
    <t>OPEN INVESTMENTS-CLS</t>
  </si>
  <si>
    <t>B031399</t>
  </si>
  <si>
    <t>8378</t>
  </si>
  <si>
    <t>RU000A0DKVS5</t>
  </si>
  <si>
    <t>NVTK RU EQUITY</t>
  </si>
  <si>
    <t>NOVATEK OAO-CLS</t>
  </si>
  <si>
    <t>8379</t>
  </si>
  <si>
    <t>RU000A0DKXV5</t>
  </si>
  <si>
    <t>MTLR RU EQUITY</t>
  </si>
  <si>
    <t>MECHEL-CLS</t>
  </si>
  <si>
    <t>8380</t>
  </si>
  <si>
    <t>RU000A0DQZE3</t>
  </si>
  <si>
    <t>AFKS RU EQUITY</t>
  </si>
  <si>
    <t>SISTEMA JSFC-CLS</t>
  </si>
  <si>
    <t>8381</t>
  </si>
  <si>
    <t>RU000A0F5UN3</t>
  </si>
  <si>
    <t>OGKE RU EQUITY</t>
  </si>
  <si>
    <t>ENEL OGK-5 OJSC</t>
  </si>
  <si>
    <t>B5B5BY9</t>
  </si>
  <si>
    <t>8382</t>
  </si>
  <si>
    <t>RU000A0H1BE9</t>
  </si>
  <si>
    <t>CMST RU EQUITY</t>
  </si>
  <si>
    <t>COMSTAR UTS-CLS</t>
  </si>
  <si>
    <t>8383</t>
  </si>
  <si>
    <t>RU000A0J2Q06</t>
  </si>
  <si>
    <t>ROSN RM EQUITY</t>
  </si>
  <si>
    <t>ROSNEFT OIL COMPANY</t>
  </si>
  <si>
    <t>B59SS16</t>
  </si>
  <si>
    <t>8384</t>
  </si>
  <si>
    <t>RU000A0JKQU8</t>
  </si>
  <si>
    <t>MGNT RM EQUITY</t>
  </si>
  <si>
    <t>Magnit PJSC</t>
  </si>
  <si>
    <t>B59GLW2</t>
  </si>
  <si>
    <t>8385</t>
  </si>
  <si>
    <t>RU000A0JNAA8</t>
  </si>
  <si>
    <t>PLZL RM EQUITY</t>
  </si>
  <si>
    <t>Polyus PJSC</t>
  </si>
  <si>
    <t>B57R0L9</t>
  </si>
  <si>
    <t>8386</t>
  </si>
  <si>
    <t>PLZL RU EQUITY</t>
  </si>
  <si>
    <t>POLYUS GOLD-CLS</t>
  </si>
  <si>
    <t>B14XJY8</t>
  </si>
  <si>
    <t>8387</t>
  </si>
  <si>
    <t>RU000A0JP5V6</t>
  </si>
  <si>
    <t>VTBR RU EQUITY</t>
  </si>
  <si>
    <t>VTB Bank OJSC</t>
  </si>
  <si>
    <t>B1WMD67</t>
  </si>
  <si>
    <t>8388</t>
  </si>
  <si>
    <t>RU000A0JPGA0</t>
  </si>
  <si>
    <t>MVID RM EQUITY</t>
  </si>
  <si>
    <t>M VIDEO PJSC</t>
  </si>
  <si>
    <t>B59SPB5</t>
  </si>
  <si>
    <t>8389</t>
  </si>
  <si>
    <t>MVID RU EQUITY</t>
  </si>
  <si>
    <t>M VIDEO-CLS</t>
  </si>
  <si>
    <t>B28ZH76</t>
  </si>
  <si>
    <t>8390</t>
  </si>
  <si>
    <t>RU000A0JPKH7</t>
  </si>
  <si>
    <t>HYDR RU EQUITY</t>
  </si>
  <si>
    <t>RUSHYDRO-CLS</t>
  </si>
  <si>
    <t>B2NWKZ1</t>
  </si>
  <si>
    <t>8391</t>
  </si>
  <si>
    <t>RU000A0JPNM1</t>
  </si>
  <si>
    <t>IRAO RX EQUITY</t>
  </si>
  <si>
    <t>Inter RAO UES PJSC</t>
  </si>
  <si>
    <t>8392</t>
  </si>
  <si>
    <t>RU000A0JQU47</t>
  </si>
  <si>
    <t>PRTK RU EQUITY</t>
  </si>
  <si>
    <t>PROTEK</t>
  </si>
  <si>
    <t>B3M90M7</t>
  </si>
  <si>
    <t>8393</t>
  </si>
  <si>
    <t>RU000A0JR4A1</t>
  </si>
  <si>
    <t>MOEX RM EQUITY</t>
  </si>
  <si>
    <t>Moscow Exchange MICE</t>
  </si>
  <si>
    <t>B9GFHQ6</t>
  </si>
  <si>
    <t>8394</t>
  </si>
  <si>
    <t>MOEX RU EQUITY</t>
  </si>
  <si>
    <t>B8J4DK9</t>
  </si>
  <si>
    <t>8395</t>
  </si>
  <si>
    <t>RU000A0JRKT8</t>
  </si>
  <si>
    <t>PHOR RM EQUITY</t>
  </si>
  <si>
    <t>PHOSAGRO PJSC</t>
  </si>
  <si>
    <t>B3ZQM29</t>
  </si>
  <si>
    <t>8396</t>
  </si>
  <si>
    <t>RU000A0JSQ90</t>
  </si>
  <si>
    <t>DSKY RM EQUITY</t>
  </si>
  <si>
    <t>Detsky Mir PJSC</t>
  </si>
  <si>
    <t>BTSTNQ8</t>
  </si>
  <si>
    <t>8397</t>
  </si>
  <si>
    <t>S201STREIT01</t>
  </si>
  <si>
    <t>S-201 Stuart REIT LL</t>
  </si>
  <si>
    <t>8398</t>
  </si>
  <si>
    <t>SE0000103699</t>
  </si>
  <si>
    <t>HEXAB SS EQUITY</t>
  </si>
  <si>
    <t>Hexagon AB</t>
  </si>
  <si>
    <t>B1XFTL2</t>
  </si>
  <si>
    <t>8399</t>
  </si>
  <si>
    <t>SE0000103814</t>
  </si>
  <si>
    <t>ELUXB SS EQUITY</t>
  </si>
  <si>
    <t>Electrolux AB</t>
  </si>
  <si>
    <t>B1KKBX6</t>
  </si>
  <si>
    <t>8400</t>
  </si>
  <si>
    <t>SE0000106270</t>
  </si>
  <si>
    <t>HMB SS EQUITY</t>
  </si>
  <si>
    <t>Hennes &amp; Mauritz AB</t>
  </si>
  <si>
    <t>5687431</t>
  </si>
  <si>
    <t>8401</t>
  </si>
  <si>
    <t>SE0000107203</t>
  </si>
  <si>
    <t>INDUC SS EQUITY</t>
  </si>
  <si>
    <t>Industrivarden AB</t>
  </si>
  <si>
    <t>B1VSK54</t>
  </si>
  <si>
    <t>8402</t>
  </si>
  <si>
    <t>SE0000107419</t>
  </si>
  <si>
    <t>INVEB SS EQUITY</t>
  </si>
  <si>
    <t>Investor AB</t>
  </si>
  <si>
    <t>5679591</t>
  </si>
  <si>
    <t>8403</t>
  </si>
  <si>
    <t>SE0000108227</t>
  </si>
  <si>
    <t>SKFB SS EQUITY</t>
  </si>
  <si>
    <t>SKF AB</t>
  </si>
  <si>
    <t>B1Q3J35</t>
  </si>
  <si>
    <t>8404</t>
  </si>
  <si>
    <t>SE0000108656</t>
  </si>
  <si>
    <t>ERICB SS EQUITY</t>
  </si>
  <si>
    <t>Telefonaktiebolaget</t>
  </si>
  <si>
    <t>5959378</t>
  </si>
  <si>
    <t>8405</t>
  </si>
  <si>
    <t>SE0000108847</t>
  </si>
  <si>
    <t>LUNDB SS EQUITY</t>
  </si>
  <si>
    <t>L E Lundbergforetage</t>
  </si>
  <si>
    <t>4538002</t>
  </si>
  <si>
    <t>8406</t>
  </si>
  <si>
    <t>SE0000109290</t>
  </si>
  <si>
    <t>HOLMB SS EQUITY</t>
  </si>
  <si>
    <t>HOLMEN AB-B SHS</t>
  </si>
  <si>
    <t>5036066</t>
  </si>
  <si>
    <t>8407</t>
  </si>
  <si>
    <t>SE0000112724</t>
  </si>
  <si>
    <t>SCAB SS EQUITY</t>
  </si>
  <si>
    <t>Svenska Cellulosa AB</t>
  </si>
  <si>
    <t>B1VVGZ5</t>
  </si>
  <si>
    <t>8408</t>
  </si>
  <si>
    <t>SE0000113250</t>
  </si>
  <si>
    <t>SKAB SS EQUITY</t>
  </si>
  <si>
    <t>Skanska AB</t>
  </si>
  <si>
    <t>7142091</t>
  </si>
  <si>
    <t>8409</t>
  </si>
  <si>
    <t>SE0000114837</t>
  </si>
  <si>
    <t>TRELB SS EQUITY</t>
  </si>
  <si>
    <t>Trelleborg AB</t>
  </si>
  <si>
    <t>4902384</t>
  </si>
  <si>
    <t>8410</t>
  </si>
  <si>
    <t>SE0000115420</t>
  </si>
  <si>
    <t>VOLVA SS EQUITY</t>
  </si>
  <si>
    <t>VOLVO(AB) 'A'</t>
  </si>
  <si>
    <t>B1QH7Y4</t>
  </si>
  <si>
    <t>8411</t>
  </si>
  <si>
    <t>8412</t>
  </si>
  <si>
    <t>SE0000120669</t>
  </si>
  <si>
    <t>SSABB SS EQUITY</t>
  </si>
  <si>
    <t>SSAB SVENSKT STAAL A</t>
  </si>
  <si>
    <t>B17H3F6</t>
  </si>
  <si>
    <t>8413</t>
  </si>
  <si>
    <t>SE0000135485</t>
  </si>
  <si>
    <t>RAYB SS EQUITY</t>
  </si>
  <si>
    <t>RAYSEARCH LABORA</t>
  </si>
  <si>
    <t>7591239</t>
  </si>
  <si>
    <t>8414</t>
  </si>
  <si>
    <t>SE0000148884</t>
  </si>
  <si>
    <t>SEBA SS EQUITY</t>
  </si>
  <si>
    <t>Skandinaviska Enskil</t>
  </si>
  <si>
    <t>4813345</t>
  </si>
  <si>
    <t>8415</t>
  </si>
  <si>
    <t>SE0000163594</t>
  </si>
  <si>
    <t>SECUB SS EQUITY</t>
  </si>
  <si>
    <t>Securitas AB</t>
  </si>
  <si>
    <t>5554041</t>
  </si>
  <si>
    <t>8416</t>
  </si>
  <si>
    <t>SE0000163628</t>
  </si>
  <si>
    <t>EKTAB SS EQUITY</t>
  </si>
  <si>
    <t>ELEKTA AB-B (RIGHT)</t>
  </si>
  <si>
    <t>B0M42T2</t>
  </si>
  <si>
    <t>8417</t>
  </si>
  <si>
    <t>SE0000170375</t>
  </si>
  <si>
    <t>HUFVA SS EQUITY</t>
  </si>
  <si>
    <t>HUFVUDSTADEN AB-A SH</t>
  </si>
  <si>
    <t>8418</t>
  </si>
  <si>
    <t>SE0000171100</t>
  </si>
  <si>
    <t>SSABA SS EQUITY</t>
  </si>
  <si>
    <t>SSAB SVENSKT STAL AB</t>
  </si>
  <si>
    <t>B17H0S8</t>
  </si>
  <si>
    <t>8419</t>
  </si>
  <si>
    <t>SE0000190126</t>
  </si>
  <si>
    <t>INDUA SS EQUITY</t>
  </si>
  <si>
    <t>B1VSK10</t>
  </si>
  <si>
    <t>8420</t>
  </si>
  <si>
    <t>SE0000202624</t>
  </si>
  <si>
    <t>GETIB SS EQUITY</t>
  </si>
  <si>
    <t>Getinge AB</t>
  </si>
  <si>
    <t>7698356</t>
  </si>
  <si>
    <t>8421</t>
  </si>
  <si>
    <t>8422</t>
  </si>
  <si>
    <t>SE0000308272</t>
  </si>
  <si>
    <t>SCVA SS EQUITY</t>
  </si>
  <si>
    <t>SCANIA AB-A</t>
  </si>
  <si>
    <t>8423</t>
  </si>
  <si>
    <t>SE0000310336</t>
  </si>
  <si>
    <t>SWMA SS EQUITY</t>
  </si>
  <si>
    <t>Swedish Match AB</t>
  </si>
  <si>
    <t>5048566</t>
  </si>
  <si>
    <t>8424</t>
  </si>
  <si>
    <t>SE0000331225</t>
  </si>
  <si>
    <t>KLOV SS EQUITY</t>
  </si>
  <si>
    <t>KLOVERN AB</t>
  </si>
  <si>
    <t>8425</t>
  </si>
  <si>
    <t>SE0000379190</t>
  </si>
  <si>
    <t>CAST SS EQUITY</t>
  </si>
  <si>
    <t>CASTELLUM AB</t>
  </si>
  <si>
    <t>B0XP0T0</t>
  </si>
  <si>
    <t>8426</t>
  </si>
  <si>
    <t>SE0000382335</t>
  </si>
  <si>
    <t>ALIV SS EQUITY</t>
  </si>
  <si>
    <t>AUTOLIV INC-SWED DEP</t>
  </si>
  <si>
    <t>5247374</t>
  </si>
  <si>
    <t>8427</t>
  </si>
  <si>
    <t>SE0000549412</t>
  </si>
  <si>
    <t>KLED SS EQUITY</t>
  </si>
  <si>
    <t>KUNGSLEDEN AB</t>
  </si>
  <si>
    <t>B12W4C0</t>
  </si>
  <si>
    <t>8428</t>
  </si>
  <si>
    <t>SE0000652216</t>
  </si>
  <si>
    <t>ICA SS EQUITY</t>
  </si>
  <si>
    <t>ICA Gruppen AB</t>
  </si>
  <si>
    <t>B0S1651</t>
  </si>
  <si>
    <t>8429</t>
  </si>
  <si>
    <t>8430</t>
  </si>
  <si>
    <t>SE0000667925</t>
  </si>
  <si>
    <t>TELIA SS EQUITY</t>
  </si>
  <si>
    <t>Telia Co AB</t>
  </si>
  <si>
    <t>5978384</t>
  </si>
  <si>
    <t>8431</t>
  </si>
  <si>
    <t>SE0000695876</t>
  </si>
  <si>
    <t>ALFA SS EQUITY</t>
  </si>
  <si>
    <t>Alfa Laval AB</t>
  </si>
  <si>
    <t>7332687</t>
  </si>
  <si>
    <t>8432</t>
  </si>
  <si>
    <t>SE0000806994</t>
  </si>
  <si>
    <t>JM SS EQUITY</t>
  </si>
  <si>
    <t>JM AB</t>
  </si>
  <si>
    <t>B142FZ8</t>
  </si>
  <si>
    <t>8433</t>
  </si>
  <si>
    <t>SE0000825820</t>
  </si>
  <si>
    <t>LUNE SS EQUITY</t>
  </si>
  <si>
    <t>Lundin Energy AB</t>
  </si>
  <si>
    <t>7187627</t>
  </si>
  <si>
    <t>8434</t>
  </si>
  <si>
    <t>SE0000872095</t>
  </si>
  <si>
    <t>SOBI SS EQUITY</t>
  </si>
  <si>
    <t>SWEDISH ORPHAN BIOVI</t>
  </si>
  <si>
    <t>B1CC9H0</t>
  </si>
  <si>
    <t>8435</t>
  </si>
  <si>
    <t>SE0000950636</t>
  </si>
  <si>
    <t>FABG SS EQUITY</t>
  </si>
  <si>
    <t>FABEGE AB</t>
  </si>
  <si>
    <t>8436</t>
  </si>
  <si>
    <t>SE0001174970</t>
  </si>
  <si>
    <t>TIGO SS EQUITY</t>
  </si>
  <si>
    <t>Millicom Internation</t>
  </si>
  <si>
    <t>B00L2M8</t>
  </si>
  <si>
    <t>8437</t>
  </si>
  <si>
    <t>SE0001413600</t>
  </si>
  <si>
    <t>WIHL SS EQUITY</t>
  </si>
  <si>
    <t>WIHLBORGS FASTIGHETE</t>
  </si>
  <si>
    <t>8438</t>
  </si>
  <si>
    <t>SE0001662230</t>
  </si>
  <si>
    <t>HUSQB SS EQUITY</t>
  </si>
  <si>
    <t>Husqvarna AB</t>
  </si>
  <si>
    <t>B12PJ24</t>
  </si>
  <si>
    <t>8439</t>
  </si>
  <si>
    <t>SE0005190238</t>
  </si>
  <si>
    <t>TEL2B SS EQUITY</t>
  </si>
  <si>
    <t>Tele2 AB</t>
  </si>
  <si>
    <t>B97C733</t>
  </si>
  <si>
    <t>8440</t>
  </si>
  <si>
    <t>SE0006370730</t>
  </si>
  <si>
    <t>LIFCOB SS EQUITY</t>
  </si>
  <si>
    <t>Lifco AB</t>
  </si>
  <si>
    <t>BSP5Y25</t>
  </si>
  <si>
    <t>8441</t>
  </si>
  <si>
    <t>SE0006993770</t>
  </si>
  <si>
    <t>AXFO SS EQUITY</t>
  </si>
  <si>
    <t>Axfood AB</t>
  </si>
  <si>
    <t>BVGH0K1</t>
  </si>
  <si>
    <t>8442</t>
  </si>
  <si>
    <t>SE0007074281</t>
  </si>
  <si>
    <t>HPOLB SS EQUITY</t>
  </si>
  <si>
    <t>Hexpol AB</t>
  </si>
  <si>
    <t>BXBZB01</t>
  </si>
  <si>
    <t>8443</t>
  </si>
  <si>
    <t>SE0007100581</t>
  </si>
  <si>
    <t>ASSAB SS EQUITY</t>
  </si>
  <si>
    <t>Assa Abloy AB</t>
  </si>
  <si>
    <t>BYPC1T4</t>
  </si>
  <si>
    <t>8444</t>
  </si>
  <si>
    <t>SE0007100599</t>
  </si>
  <si>
    <t>SHBA SS EQUITY</t>
  </si>
  <si>
    <t>Svenska Handelsbanke</t>
  </si>
  <si>
    <t>BXDZ9Q1</t>
  </si>
  <si>
    <t>8445</t>
  </si>
  <si>
    <t>SE0007100607</t>
  </si>
  <si>
    <t>SHBB SS EQUITY</t>
  </si>
  <si>
    <t>Svenska Handelsbanken AB Class B</t>
  </si>
  <si>
    <t>8446</t>
  </si>
  <si>
    <t>SE0007126024</t>
  </si>
  <si>
    <t>COINXBT SS EQUITY</t>
  </si>
  <si>
    <t>Bitcoin Tracker One</t>
  </si>
  <si>
    <t>BYNCND4</t>
  </si>
  <si>
    <t>FNSE</t>
  </si>
  <si>
    <t>8447</t>
  </si>
  <si>
    <t>SE0008321293</t>
  </si>
  <si>
    <t>NIBEB SS EQUITY</t>
  </si>
  <si>
    <t>Nibe Industrier AB</t>
  </si>
  <si>
    <t>BYYT1T6</t>
  </si>
  <si>
    <t>8448</t>
  </si>
  <si>
    <t>SE0008373906</t>
  </si>
  <si>
    <t>KINVB SS EQUITY</t>
  </si>
  <si>
    <t>Kinnevik AB</t>
  </si>
  <si>
    <t>BK9X805</t>
  </si>
  <si>
    <t>8449</t>
  </si>
  <si>
    <t>SE0009921588</t>
  </si>
  <si>
    <t>BILIA SS EQUITY</t>
  </si>
  <si>
    <t>Bilia AB</t>
  </si>
  <si>
    <t>BDVLJ38</t>
  </si>
  <si>
    <t>8450</t>
  </si>
  <si>
    <t>SE0009922164</t>
  </si>
  <si>
    <t>ESSITYB SS EQUITY</t>
  </si>
  <si>
    <t>Essity AB</t>
  </si>
  <si>
    <t>BF1K7P7</t>
  </si>
  <si>
    <t>8451</t>
  </si>
  <si>
    <t>SE0010100958</t>
  </si>
  <si>
    <t>LATOB SS EQUITY</t>
  </si>
  <si>
    <t>Investment AB Latour</t>
  </si>
  <si>
    <t>BZ404X1</t>
  </si>
  <si>
    <t>8452</t>
  </si>
  <si>
    <t>SE0010219758</t>
  </si>
  <si>
    <t>GETITRB SS EQUITY</t>
  </si>
  <si>
    <t>BYZ0RN4</t>
  </si>
  <si>
    <t>8453</t>
  </si>
  <si>
    <t>SE0011088673</t>
  </si>
  <si>
    <t>BOLIL SS EQUITY</t>
  </si>
  <si>
    <t>Boliden AB</t>
  </si>
  <si>
    <t>BDFD996</t>
  </si>
  <si>
    <t>8454</t>
  </si>
  <si>
    <t>SE0011166610</t>
  </si>
  <si>
    <t>ATCOA SS EQUITY</t>
  </si>
  <si>
    <t>BD97BN2</t>
  </si>
  <si>
    <t>8455</t>
  </si>
  <si>
    <t>8456</t>
  </si>
  <si>
    <t>SE0011166636</t>
  </si>
  <si>
    <t>ATCOILA SS EQUITY</t>
  </si>
  <si>
    <t>BD96QS9</t>
  </si>
  <si>
    <t>8457</t>
  </si>
  <si>
    <t>SE0011166644</t>
  </si>
  <si>
    <t>ATCOILB SS EQUITY</t>
  </si>
  <si>
    <t>BD96QW3</t>
  </si>
  <si>
    <t>8458</t>
  </si>
  <si>
    <t>SE0011166933</t>
  </si>
  <si>
    <t>EPIA SS EQUITY</t>
  </si>
  <si>
    <t>Epiroc AB</t>
  </si>
  <si>
    <t>BDZV116</t>
  </si>
  <si>
    <t>8459</t>
  </si>
  <si>
    <t>SE0011166941</t>
  </si>
  <si>
    <t>EPIB SS EQUITY</t>
  </si>
  <si>
    <t>BDZV127</t>
  </si>
  <si>
    <t>8460</t>
  </si>
  <si>
    <t>SE0012455673</t>
  </si>
  <si>
    <t>BOL SS EQUITY</t>
  </si>
  <si>
    <t>BJV12J7</t>
  </si>
  <si>
    <t>8461</t>
  </si>
  <si>
    <t>SE0012673267</t>
  </si>
  <si>
    <t>EVO SS EQUITY</t>
  </si>
  <si>
    <t>Evolution Gaming Gro</t>
  </si>
  <si>
    <t>BJXSCH4</t>
  </si>
  <si>
    <t>8462</t>
  </si>
  <si>
    <t>SE0012853455</t>
  </si>
  <si>
    <t>EQT SS EQUITY</t>
  </si>
  <si>
    <t>EQT AB</t>
  </si>
  <si>
    <t>BJ7W9K4</t>
  </si>
  <si>
    <t>8463</t>
  </si>
  <si>
    <t>SE0013256682</t>
  </si>
  <si>
    <t>8464</t>
  </si>
  <si>
    <t>SE0013256708</t>
  </si>
  <si>
    <t>KINVILB SS EQUITY</t>
  </si>
  <si>
    <t>BKLFJV7</t>
  </si>
  <si>
    <t>8465</t>
  </si>
  <si>
    <t>SE0013747870</t>
  </si>
  <si>
    <t>EPROB SS EQUITY</t>
  </si>
  <si>
    <t>Electrolux Professio</t>
  </si>
  <si>
    <t>BKV3Z24</t>
  </si>
  <si>
    <t>8466</t>
  </si>
  <si>
    <t>SG0531000230</t>
  </si>
  <si>
    <t>VMS SP EQUITY</t>
  </si>
  <si>
    <t>Venture Corp Ltd</t>
  </si>
  <si>
    <t>6927374</t>
  </si>
  <si>
    <t>8467</t>
  </si>
  <si>
    <t>8468</t>
  </si>
  <si>
    <t>SG1AB9000005</t>
  </si>
  <si>
    <t>JAP SP EQUITY</t>
  </si>
  <si>
    <t>JAPFA LTD</t>
  </si>
  <si>
    <t>BPYD720</t>
  </si>
  <si>
    <t>8469</t>
  </si>
  <si>
    <t>SG1AE8000000</t>
  </si>
  <si>
    <t>TRANC SP EQUITY</t>
  </si>
  <si>
    <t>TRANS-CAB HOLDINGS L</t>
  </si>
  <si>
    <t>BSNLHF9</t>
  </si>
  <si>
    <t>8470</t>
  </si>
  <si>
    <t>8471</t>
  </si>
  <si>
    <t>SG1B51001017</t>
  </si>
  <si>
    <t>JCNC SP EQUITY</t>
  </si>
  <si>
    <t>Jardine Cycle &amp; Carr</t>
  </si>
  <si>
    <t>6242260</t>
  </si>
  <si>
    <t>8472</t>
  </si>
  <si>
    <t>SG1C20001063</t>
  </si>
  <si>
    <t>CWT SP EQUITY</t>
  </si>
  <si>
    <t>CWT LTD</t>
  </si>
  <si>
    <t>6216760</t>
  </si>
  <si>
    <t>8473</t>
  </si>
  <si>
    <t>Manulife US Real Est</t>
  </si>
  <si>
    <t>8474</t>
  </si>
  <si>
    <t>SG1CI9000006</t>
  </si>
  <si>
    <t>FLT SP EQUITY</t>
  </si>
  <si>
    <t>Frasers Logistics &amp;</t>
  </si>
  <si>
    <t>BYYFHZ2</t>
  </si>
  <si>
    <t>8475</t>
  </si>
  <si>
    <t>SG1D25001158</t>
  </si>
  <si>
    <t>HPAR SP EQUITY</t>
  </si>
  <si>
    <t>Haw Par Corp Ltd</t>
  </si>
  <si>
    <t>6415523</t>
  </si>
  <si>
    <t>8476</t>
  </si>
  <si>
    <t>SG1DA7000003</t>
  </si>
  <si>
    <t>ECWREIT SP EQUITY</t>
  </si>
  <si>
    <t>EC World Real Estate</t>
  </si>
  <si>
    <t>BD3DS80</t>
  </si>
  <si>
    <t>8477</t>
  </si>
  <si>
    <t>SG1DE9000003</t>
  </si>
  <si>
    <t>AXJREIT SP EQUITY</t>
  </si>
  <si>
    <t>NikkoAM-StraitsTradi</t>
  </si>
  <si>
    <t>BF04Y93</t>
  </si>
  <si>
    <t>8478</t>
  </si>
  <si>
    <t>SG1DH2000003</t>
  </si>
  <si>
    <t>HRNET SP EQUITY</t>
  </si>
  <si>
    <t>HRnetgroup Ltd</t>
  </si>
  <si>
    <t>BF03P64</t>
  </si>
  <si>
    <t>8479</t>
  </si>
  <si>
    <t>SG1DH5000000</t>
  </si>
  <si>
    <t>CDREITR SP EQUITY</t>
  </si>
  <si>
    <t>CDL Hospitality Trus</t>
  </si>
  <si>
    <t>BYV3T75</t>
  </si>
  <si>
    <t>8480</t>
  </si>
  <si>
    <t>SG1DJ1000000</t>
  </si>
  <si>
    <t>CCTR1 SP EQUITY</t>
  </si>
  <si>
    <t>CapitaLand Commercia</t>
  </si>
  <si>
    <t>BF7KWV2</t>
  </si>
  <si>
    <t>8481</t>
  </si>
  <si>
    <t>SG1EA8000000</t>
  </si>
  <si>
    <t>CERT SP EQUITY</t>
  </si>
  <si>
    <t>Cromwell European Re</t>
  </si>
  <si>
    <t>BZ6CLB2</t>
  </si>
  <si>
    <t>8482</t>
  </si>
  <si>
    <t>SG1F60858221</t>
  </si>
  <si>
    <t>STE SP EQUITY</t>
  </si>
  <si>
    <t>Singapore Technologi</t>
  </si>
  <si>
    <t>6043214</t>
  </si>
  <si>
    <t>8483</t>
  </si>
  <si>
    <t>SG1F76860344</t>
  </si>
  <si>
    <t>HLA SP EQUITY</t>
  </si>
  <si>
    <t>HONG LEONG ASIA LTD</t>
  </si>
  <si>
    <t>B021XC3</t>
  </si>
  <si>
    <t>8484</t>
  </si>
  <si>
    <t>SG1G47869290</t>
  </si>
  <si>
    <t>CSE SP EQUITY</t>
  </si>
  <si>
    <t>CSE GLOBAL LTD</t>
  </si>
  <si>
    <t>6143998</t>
  </si>
  <si>
    <t>8485</t>
  </si>
  <si>
    <t>SG1G91873040</t>
  </si>
  <si>
    <t>KST SP EQUITY</t>
  </si>
  <si>
    <t>KS ENERGY SERVICES L</t>
  </si>
  <si>
    <t>B021XR8</t>
  </si>
  <si>
    <t>8486</t>
  </si>
  <si>
    <t>SG1H41875896</t>
  </si>
  <si>
    <t>HOBEE SP EQUITY</t>
  </si>
  <si>
    <t>Ho Bee Land Ltd</t>
  </si>
  <si>
    <t>6199355</t>
  </si>
  <si>
    <t>8487</t>
  </si>
  <si>
    <t>SG1H97877952</t>
  </si>
  <si>
    <t>SMM SP EQUITY</t>
  </si>
  <si>
    <t>SEMBCORP MARINE LTD</t>
  </si>
  <si>
    <t>6205133</t>
  </si>
  <si>
    <t>8488</t>
  </si>
  <si>
    <t>SG1I52882764</t>
  </si>
  <si>
    <t>SATS SP EQUITY</t>
  </si>
  <si>
    <t>SATS Ltd</t>
  </si>
  <si>
    <t>6243586</t>
  </si>
  <si>
    <t>8489</t>
  </si>
  <si>
    <t>SG1I53882771</t>
  </si>
  <si>
    <t>SIE SP EQUITY</t>
  </si>
  <si>
    <t>SIA ENGINEERING CO L</t>
  </si>
  <si>
    <t>6243597</t>
  </si>
  <si>
    <t>8490</t>
  </si>
  <si>
    <t>SG1I55882803</t>
  </si>
  <si>
    <t>GE SP EQUITY</t>
  </si>
  <si>
    <t>GREAT EASTERN HOLDIN</t>
  </si>
  <si>
    <t>8491</t>
  </si>
  <si>
    <t>SG1J26887955</t>
  </si>
  <si>
    <t>SGX SP EQUITY</t>
  </si>
  <si>
    <t>Singapore Exchange L</t>
  </si>
  <si>
    <t>6303866</t>
  </si>
  <si>
    <t>8492</t>
  </si>
  <si>
    <t>SG1J27887962</t>
  </si>
  <si>
    <t>CAPL SP EQUITY</t>
  </si>
  <si>
    <t>CapitaLand Ltd</t>
  </si>
  <si>
    <t>6309303</t>
  </si>
  <si>
    <t>8493</t>
  </si>
  <si>
    <t>SG1J47889782</t>
  </si>
  <si>
    <t>HYF SP EQUITY</t>
  </si>
  <si>
    <t>HYFLUX LTD</t>
  </si>
  <si>
    <t>6320058</t>
  </si>
  <si>
    <t>8494</t>
  </si>
  <si>
    <t>SG1K66001688</t>
  </si>
  <si>
    <t>WINGT SP EQUITY</t>
  </si>
  <si>
    <t>Wing Tai Holdings Lt</t>
  </si>
  <si>
    <t>6972385</t>
  </si>
  <si>
    <t>8495</t>
  </si>
  <si>
    <t>DBS Group Holdings L</t>
  </si>
  <si>
    <t>8496</t>
  </si>
  <si>
    <t>SG1M04001939</t>
  </si>
  <si>
    <t>HLF SP EQUITY</t>
  </si>
  <si>
    <t>HONG LEONG FINANCE L</t>
  </si>
  <si>
    <t>6811767</t>
  </si>
  <si>
    <t>8497</t>
  </si>
  <si>
    <t>SG1M31001969</t>
  </si>
  <si>
    <t>UOB SP EQUITY</t>
  </si>
  <si>
    <t>United Overseas Bank</t>
  </si>
  <si>
    <t>6916781</t>
  </si>
  <si>
    <t>8498</t>
  </si>
  <si>
    <t>CapitaLand Mall Trus</t>
  </si>
  <si>
    <t>6420129</t>
  </si>
  <si>
    <t>8499</t>
  </si>
  <si>
    <t>SG1M77906915</t>
  </si>
  <si>
    <t>AREIT SP EQUITY</t>
  </si>
  <si>
    <t>ASCENDAS REAL ESTATE</t>
  </si>
  <si>
    <t>6563875</t>
  </si>
  <si>
    <t>8500</t>
  </si>
  <si>
    <t>SG1N31909426</t>
  </si>
  <si>
    <t>CD SP EQUITY</t>
  </si>
  <si>
    <t>ComfortDelGro Corp L</t>
  </si>
  <si>
    <t>6603737</t>
  </si>
  <si>
    <t>8501</t>
  </si>
  <si>
    <t>SG1N89910219</t>
  </si>
  <si>
    <t>SPOST SP EQUITY</t>
  </si>
  <si>
    <t>Singapore Post Ltd</t>
  </si>
  <si>
    <t>6609478</t>
  </si>
  <si>
    <t>8502</t>
  </si>
  <si>
    <t>Fortune Real Estate</t>
  </si>
  <si>
    <t>8503</t>
  </si>
  <si>
    <t>FRT SP EQUITY</t>
  </si>
  <si>
    <t>FORTUNE REAL ESTATE</t>
  </si>
  <si>
    <t>6677174</t>
  </si>
  <si>
    <t>8504</t>
  </si>
  <si>
    <t>SG1O34912152</t>
  </si>
  <si>
    <t>EZRA SP EQUITY</t>
  </si>
  <si>
    <t>EZRA HOLDINGS LTD</t>
  </si>
  <si>
    <t>6674421</t>
  </si>
  <si>
    <t>8505</t>
  </si>
  <si>
    <t>SG1O83915098</t>
  </si>
  <si>
    <t>HIP SP EQUITY</t>
  </si>
  <si>
    <t>HI-P INTERNATIONAL L</t>
  </si>
  <si>
    <t>B046RG8</t>
  </si>
  <si>
    <t>8506</t>
  </si>
  <si>
    <t>SG1P29918163</t>
  </si>
  <si>
    <t>CEL SP EQUITY</t>
  </si>
  <si>
    <t>CITIC ENVIROTECH LTD</t>
  </si>
  <si>
    <t>B00VGB5</t>
  </si>
  <si>
    <t>8507</t>
  </si>
  <si>
    <t>B011YD2</t>
  </si>
  <si>
    <t>8508</t>
  </si>
  <si>
    <t>SG1P66918738</t>
  </si>
  <si>
    <t>SPH SP EQUITY</t>
  </si>
  <si>
    <t>Singapore Press Hold</t>
  </si>
  <si>
    <t>B012899</t>
  </si>
  <si>
    <t>8509</t>
  </si>
  <si>
    <t>SG1P73919000</t>
  </si>
  <si>
    <t>1021 HK EQUITY</t>
  </si>
  <si>
    <t>MIDAS HOLDING LTD</t>
  </si>
  <si>
    <t>B403Q86</t>
  </si>
  <si>
    <t>8510</t>
  </si>
  <si>
    <t>MIDAS SP EQUITY</t>
  </si>
  <si>
    <t>MIDAS HOLDINGS LTD</t>
  </si>
  <si>
    <t>B01CK59</t>
  </si>
  <si>
    <t>8511</t>
  </si>
  <si>
    <t>SG1Q25921608</t>
  </si>
  <si>
    <t>DELFI SP EQUITY</t>
  </si>
  <si>
    <t>Delfi Ltd</t>
  </si>
  <si>
    <t>B039445</t>
  </si>
  <si>
    <t>8512</t>
  </si>
  <si>
    <t>SG1Q52922370</t>
  </si>
  <si>
    <t>SUN SP EQUITY</t>
  </si>
  <si>
    <t>Suntec Real Estate I</t>
  </si>
  <si>
    <t>B04PZ72</t>
  </si>
  <si>
    <t>8513</t>
  </si>
  <si>
    <t>SG1Q75923504</t>
  </si>
  <si>
    <t>OLAM SP EQUITY</t>
  </si>
  <si>
    <t>OLAM INTERNATIONAL L</t>
  </si>
  <si>
    <t>B05Q3L4</t>
  </si>
  <si>
    <t>8514</t>
  </si>
  <si>
    <t>SG1R38924838</t>
  </si>
  <si>
    <t>AUSG SP EQUITY</t>
  </si>
  <si>
    <t>AUSGROUP LTD</t>
  </si>
  <si>
    <t>B07LZ33</t>
  </si>
  <si>
    <t>8515</t>
  </si>
  <si>
    <t>SG1R50925390</t>
  </si>
  <si>
    <t>SCI SP EQUITY</t>
  </si>
  <si>
    <t>Sembcorp Industries</t>
  </si>
  <si>
    <t>B08X163</t>
  </si>
  <si>
    <t>8516</t>
  </si>
  <si>
    <t>SG1R89002252</t>
  </si>
  <si>
    <t>CIT SP EQUITY</t>
  </si>
  <si>
    <t>City Developments Lt</t>
  </si>
  <si>
    <t>6197928</t>
  </si>
  <si>
    <t>8517</t>
  </si>
  <si>
    <t>SG1R95002270</t>
  </si>
  <si>
    <t>GUOL SP EQUITY</t>
  </si>
  <si>
    <t>GUOCOLAND LTD</t>
  </si>
  <si>
    <t>8518</t>
  </si>
  <si>
    <t>Mapletree Logistics</t>
  </si>
  <si>
    <t>8519</t>
  </si>
  <si>
    <t>SG1S04926220</t>
  </si>
  <si>
    <t>OCBC SP EQUITY</t>
  </si>
  <si>
    <t>Oversea-Chinese Bank</t>
  </si>
  <si>
    <t>B0F9V20</t>
  </si>
  <si>
    <t>8520</t>
  </si>
  <si>
    <t>SG1S18926810</t>
  </si>
  <si>
    <t>SGREIT SP EQUITY</t>
  </si>
  <si>
    <t>STARHILL GLOBAL REIT</t>
  </si>
  <si>
    <t>B0HZGR6</t>
  </si>
  <si>
    <t>8521</t>
  </si>
  <si>
    <t>SG1S76928401</t>
  </si>
  <si>
    <t>COS SP EQUITY</t>
  </si>
  <si>
    <t>COSCO CORP SINGAPORE</t>
  </si>
  <si>
    <t>B0WCDT3</t>
  </si>
  <si>
    <t>8522</t>
  </si>
  <si>
    <t>SG1S83002349</t>
  </si>
  <si>
    <t>UOL SP EQUITY</t>
  </si>
  <si>
    <t>UOL Group Ltd</t>
  </si>
  <si>
    <t>6916844</t>
  </si>
  <si>
    <t>8523</t>
  </si>
  <si>
    <t>SG1T22929874</t>
  </si>
  <si>
    <t>KREIT SP EQUITY</t>
  </si>
  <si>
    <t>Keppel REIT</t>
  </si>
  <si>
    <t>B12RQH4</t>
  </si>
  <si>
    <t>8524</t>
  </si>
  <si>
    <t>SG1T41930465</t>
  </si>
  <si>
    <t>INDIA SP EQUITY</t>
  </si>
  <si>
    <t>ISHARES MSCI INDIA I</t>
  </si>
  <si>
    <t>B174ZJ5</t>
  </si>
  <si>
    <t>8525</t>
  </si>
  <si>
    <t>SG1T49930665</t>
  </si>
  <si>
    <t>BTH SP EQUITY</t>
  </si>
  <si>
    <t>BANYAN TREE HOLDINGS</t>
  </si>
  <si>
    <t>B168CV9</t>
  </si>
  <si>
    <t>8526</t>
  </si>
  <si>
    <t>SG1T56930848</t>
  </si>
  <si>
    <t>WIL SP EQUITY</t>
  </si>
  <si>
    <t>Wilmar International</t>
  </si>
  <si>
    <t>B17KC69</t>
  </si>
  <si>
    <t>8527</t>
  </si>
  <si>
    <t>SG1T57930854</t>
  </si>
  <si>
    <t>YLLG SP EQUITY</t>
  </si>
  <si>
    <t>YANLORD LAND GROUP L</t>
  </si>
  <si>
    <t>B17KMY7</t>
  </si>
  <si>
    <t>8528</t>
  </si>
  <si>
    <t>SG1T58930911</t>
  </si>
  <si>
    <t>FNN SP EQUITY</t>
  </si>
  <si>
    <t>FRASER AND NEAVE LTD</t>
  </si>
  <si>
    <t>B17NLV6</t>
  </si>
  <si>
    <t>8529</t>
  </si>
  <si>
    <t>SG1T60930966</t>
  </si>
  <si>
    <t>FCT SP EQUITY</t>
  </si>
  <si>
    <t>Frasers Centrepoint</t>
  </si>
  <si>
    <t>B17NZ47</t>
  </si>
  <si>
    <t>8530</t>
  </si>
  <si>
    <t>SG1T66931158</t>
  </si>
  <si>
    <t>CDREIT SP EQUITY</t>
  </si>
  <si>
    <t>CDL HOSPITALITY TRUS</t>
  </si>
  <si>
    <t>B192HG8</t>
  </si>
  <si>
    <t>8531</t>
  </si>
  <si>
    <t>SG1T70931228</t>
  </si>
  <si>
    <t>CREIT SP EQUITY</t>
  </si>
  <si>
    <t>CAMBRIDGE INDUSTRIAL</t>
  </si>
  <si>
    <t>B18TLR9</t>
  </si>
  <si>
    <t>8532</t>
  </si>
  <si>
    <t>SG1T75931496</t>
  </si>
  <si>
    <t>ST SP EQUITY</t>
  </si>
  <si>
    <t>Singapore Telecommun</t>
  </si>
  <si>
    <t>B02PY22</t>
  </si>
  <si>
    <t>8533</t>
  </si>
  <si>
    <t>SG1T81931787</t>
  </si>
  <si>
    <t>ASEAN SP EQUITY</t>
  </si>
  <si>
    <t>CIMB FTSE ASEAN 40</t>
  </si>
  <si>
    <t>B1FL0R1</t>
  </si>
  <si>
    <t>8534</t>
  </si>
  <si>
    <t>CAPITARETAIL CHINA T</t>
  </si>
  <si>
    <t>8535</t>
  </si>
  <si>
    <t>SG1U47933908</t>
  </si>
  <si>
    <t>IFAR SP EQUITY</t>
  </si>
  <si>
    <t>INDOFOOD AGRI RESOUR</t>
  </si>
  <si>
    <t>B1QNF48</t>
  </si>
  <si>
    <t>8536</t>
  </si>
  <si>
    <t>SG1U66934613</t>
  </si>
  <si>
    <t>FSLT SP EQUITY</t>
  </si>
  <si>
    <t>FIRST SHIP LEASE TRU</t>
  </si>
  <si>
    <t>B1S9KF0</t>
  </si>
  <si>
    <t>8537</t>
  </si>
  <si>
    <t>SG1U68934629</t>
  </si>
  <si>
    <t>KEP SP EQUITY</t>
  </si>
  <si>
    <t>Keppel Corp Ltd</t>
  </si>
  <si>
    <t>B1VQ5C0</t>
  </si>
  <si>
    <t>8538</t>
  </si>
  <si>
    <t>SG1U76934819</t>
  </si>
  <si>
    <t>YZJSGD SP EQUITY</t>
  </si>
  <si>
    <t>Yangzijiang Shipbuil</t>
  </si>
  <si>
    <t>B1VT035</t>
  </si>
  <si>
    <t>8539</t>
  </si>
  <si>
    <t>SG1U89935555</t>
  </si>
  <si>
    <t>M1 SP EQUITY</t>
  </si>
  <si>
    <t>M1 LTD</t>
  </si>
  <si>
    <t>B04KJ97</t>
  </si>
  <si>
    <t>8540</t>
  </si>
  <si>
    <t>SG1V07936171</t>
  </si>
  <si>
    <t>1866 HK EQUITY</t>
  </si>
  <si>
    <t>China XLX Fertiliser</t>
  </si>
  <si>
    <t>B4WMJZ9</t>
  </si>
  <si>
    <t>8541</t>
  </si>
  <si>
    <t>SG1V12936232</t>
  </si>
  <si>
    <t>STH SP EQUITY</t>
  </si>
  <si>
    <t>StarHub Ltd</t>
  </si>
  <si>
    <t>B1CNDB5</t>
  </si>
  <si>
    <t>8542</t>
  </si>
  <si>
    <t>SG1V35936920</t>
  </si>
  <si>
    <t>AIT SP EQUITY</t>
  </si>
  <si>
    <t>ASCENDAS INDIA TRUST</t>
  </si>
  <si>
    <t>B23DMQ9</t>
  </si>
  <si>
    <t>8543</t>
  </si>
  <si>
    <t>SG1V52937132</t>
  </si>
  <si>
    <t>PREIT SP EQUITY</t>
  </si>
  <si>
    <t>PARKWAY LIFE REAL ES</t>
  </si>
  <si>
    <t>B23WXW9</t>
  </si>
  <si>
    <t>8544</t>
  </si>
  <si>
    <t>SG1V61937297</t>
  </si>
  <si>
    <t>SIA SP EQUITY</t>
  </si>
  <si>
    <t>Singapore Airlines L</t>
  </si>
  <si>
    <t>6811734</t>
  </si>
  <si>
    <t>8545</t>
  </si>
  <si>
    <t>SG1W38939029</t>
  </si>
  <si>
    <t>EZI SP EQUITY</t>
  </si>
  <si>
    <t>EZION HOLDINGS LTD</t>
  </si>
  <si>
    <t>6286064</t>
  </si>
  <si>
    <t>8546</t>
  </si>
  <si>
    <t>SG1W39939069</t>
  </si>
  <si>
    <t>MRLN SP EQUITY</t>
  </si>
  <si>
    <t>MERCATOR LINES SINGA</t>
  </si>
  <si>
    <t>B29Y4W6</t>
  </si>
  <si>
    <t>8547</t>
  </si>
  <si>
    <t>SG1W45939194</t>
  </si>
  <si>
    <t>STTF SP EQUITY</t>
  </si>
  <si>
    <t>SPDR Straits Times I</t>
  </si>
  <si>
    <t>6521260</t>
  </si>
  <si>
    <t>8548</t>
  </si>
  <si>
    <t>SG1W58939412</t>
  </si>
  <si>
    <t>MSL SP EQUITY</t>
  </si>
  <si>
    <t>MEMSTAR TECHNOLOGY L</t>
  </si>
  <si>
    <t>6042772</t>
  </si>
  <si>
    <t>8549</t>
  </si>
  <si>
    <t>SG2B80958517</t>
  </si>
  <si>
    <t>OUE SP EQUITY</t>
  </si>
  <si>
    <t>OVERSEAS UNION ENTER</t>
  </si>
  <si>
    <t>6663827</t>
  </si>
  <si>
    <t>8550</t>
  </si>
  <si>
    <t>SG2C26962630</t>
  </si>
  <si>
    <t>GLP SP EQUITY</t>
  </si>
  <si>
    <t>Global Logistic Prop</t>
  </si>
  <si>
    <t>B4KJWS6</t>
  </si>
  <si>
    <t>8551</t>
  </si>
  <si>
    <t>SG2C32962814</t>
  </si>
  <si>
    <t>MINT SP EQUITY</t>
  </si>
  <si>
    <t>MAPLETREE INDUSTRIAL</t>
  </si>
  <si>
    <t>B4LR5Q8</t>
  </si>
  <si>
    <t>8552</t>
  </si>
  <si>
    <t>SG2C93967918</t>
  </si>
  <si>
    <t>DMHL SP EQUITY</t>
  </si>
  <si>
    <t>DYNA MAC HOLDINGS LT</t>
  </si>
  <si>
    <t>B3N8302</t>
  </si>
  <si>
    <t>8553</t>
  </si>
  <si>
    <t>SG2D00968206</t>
  </si>
  <si>
    <t>HPHT SP EQUITY</t>
  </si>
  <si>
    <t>Hutchison Port Holdi</t>
  </si>
  <si>
    <t>B56ZM74</t>
  </si>
  <si>
    <t>8554</t>
  </si>
  <si>
    <t>SG2D18969584</t>
  </si>
  <si>
    <t>MCT SP EQUITY</t>
  </si>
  <si>
    <t>Mapletree Commercial</t>
  </si>
  <si>
    <t>B5143W8</t>
  </si>
  <si>
    <t>8555</t>
  </si>
  <si>
    <t>SG2D32970329</t>
  </si>
  <si>
    <t>AJAC SP EQUITY</t>
  </si>
  <si>
    <t>8556</t>
  </si>
  <si>
    <t>SG2D63974620</t>
  </si>
  <si>
    <t>AAREIT SP EQUITY</t>
  </si>
  <si>
    <t>AIMS APAC REIT</t>
  </si>
  <si>
    <t>B58DLN5</t>
  </si>
  <si>
    <t>8557</t>
  </si>
  <si>
    <t>SG2D81975377</t>
  </si>
  <si>
    <t>PRA SP EQUITY</t>
  </si>
  <si>
    <t>PARKSON RETAIL ASIA</t>
  </si>
  <si>
    <t>B57GTL9</t>
  </si>
  <si>
    <t>8558</t>
  </si>
  <si>
    <t>SG2D83975482</t>
  </si>
  <si>
    <t>AHYG SP EQUITY</t>
  </si>
  <si>
    <t>iShares Barclays USD</t>
  </si>
  <si>
    <t>8559</t>
  </si>
  <si>
    <t>SG2E67980267</t>
  </si>
  <si>
    <t>BAL SP EQUITY</t>
  </si>
  <si>
    <t>BUMITAMA AGRI LTD</t>
  </si>
  <si>
    <t>B7WJ188</t>
  </si>
  <si>
    <t>8560</t>
  </si>
  <si>
    <t>SG2F08984575</t>
  </si>
  <si>
    <t>FEHT SP EQUITY</t>
  </si>
  <si>
    <t>FAR EAST HOSPITALITY</t>
  </si>
  <si>
    <t>B8GM577</t>
  </si>
  <si>
    <t>8561</t>
  </si>
  <si>
    <t>SG2F20985956</t>
  </si>
  <si>
    <t>ETL SP EQUITY</t>
  </si>
  <si>
    <t>TRIYARDS HOLDINGS LT</t>
  </si>
  <si>
    <t>B88Y5H1</t>
  </si>
  <si>
    <t>8562</t>
  </si>
  <si>
    <t>SG2F25986140</t>
  </si>
  <si>
    <t>OHL SP EQUITY</t>
  </si>
  <si>
    <t>OXLEY HOLDINGS LTD</t>
  </si>
  <si>
    <t>B8XS415</t>
  </si>
  <si>
    <t>8563</t>
  </si>
  <si>
    <t>SG2F26986156</t>
  </si>
  <si>
    <t>RHT SP EQUITY</t>
  </si>
  <si>
    <t>RELIGARE HEALTH TRUS</t>
  </si>
  <si>
    <t>B7ZZSF9</t>
  </si>
  <si>
    <t>8564</t>
  </si>
  <si>
    <t>SG2F55990442</t>
  </si>
  <si>
    <t>MAGIC SP EQUITY</t>
  </si>
  <si>
    <t>Mapletree North Asia</t>
  </si>
  <si>
    <t>B87GTZ4</t>
  </si>
  <si>
    <t>8565</t>
  </si>
  <si>
    <t>SG2F73992297</t>
  </si>
  <si>
    <t>CRT SP EQUITY</t>
  </si>
  <si>
    <t>CROESUS RETAIL TRUST</t>
  </si>
  <si>
    <t>B6SWYL8</t>
  </si>
  <si>
    <t>8566</t>
  </si>
  <si>
    <t>SG2F77993036</t>
  </si>
  <si>
    <t>APTT SP EQUITY</t>
  </si>
  <si>
    <t>ASIAN PAY TELEVISION</t>
  </si>
  <si>
    <t>B6VG8G0</t>
  </si>
  <si>
    <t>8567</t>
  </si>
  <si>
    <t>SG2G04994999</t>
  </si>
  <si>
    <t>REXI SP EQUITY</t>
  </si>
  <si>
    <t>REX INTERNATIONAL HO</t>
  </si>
  <si>
    <t>BCGD3S5</t>
  </si>
  <si>
    <t>8568</t>
  </si>
  <si>
    <t>SG2G52000004</t>
  </si>
  <si>
    <t>FCL SP EQUITY</t>
  </si>
  <si>
    <t>BH7T0P3</t>
  </si>
  <si>
    <t>8569</t>
  </si>
  <si>
    <t>SG9999000020</t>
  </si>
  <si>
    <t>FLEX US EQUITY</t>
  </si>
  <si>
    <t>Flex Ltd</t>
  </si>
  <si>
    <t>2353058</t>
  </si>
  <si>
    <t>8570</t>
  </si>
  <si>
    <t>SG9999002026</t>
  </si>
  <si>
    <t>2821 HK EQUITY</t>
  </si>
  <si>
    <t>ABF PAN ASIA BOND IN</t>
  </si>
  <si>
    <t>B0CDYD7</t>
  </si>
  <si>
    <t>8571</t>
  </si>
  <si>
    <t>SG9999014716</t>
  </si>
  <si>
    <t>WVE US EQUITY</t>
  </si>
  <si>
    <t>WaVe Life Sciences L</t>
  </si>
  <si>
    <t>BYZG9R0</t>
  </si>
  <si>
    <t>8572</t>
  </si>
  <si>
    <t>SG9999015267</t>
  </si>
  <si>
    <t>2588 HK EQUITY</t>
  </si>
  <si>
    <t>BOC Aviation Ltd</t>
  </si>
  <si>
    <t>BYZJV17</t>
  </si>
  <si>
    <t>8573</t>
  </si>
  <si>
    <t>Ascott Residence Tru</t>
  </si>
  <si>
    <t>BG0RZ29</t>
  </si>
  <si>
    <t>8574</t>
  </si>
  <si>
    <t>SGXE21576413</t>
  </si>
  <si>
    <t>GENS SP EQUITY</t>
  </si>
  <si>
    <t>Genting Singapore Lt</t>
  </si>
  <si>
    <t>BDRTVP2</t>
  </si>
  <si>
    <t>8575</t>
  </si>
  <si>
    <t>SGXF17205307</t>
  </si>
  <si>
    <t>SIASP 0 06/08/30 CORP</t>
  </si>
  <si>
    <t>SINGAPORE AIRLINES LTD</t>
  </si>
  <si>
    <t>BM9GGP9</t>
  </si>
  <si>
    <t>8576</t>
  </si>
  <si>
    <t>SGXN17755293</t>
  </si>
  <si>
    <t>AREITR SP EQUITY</t>
  </si>
  <si>
    <t>Ascendas Real Estate</t>
  </si>
  <si>
    <t>BJLWMJ0</t>
  </si>
  <si>
    <t>8577</t>
  </si>
  <si>
    <t>SGXN44118309</t>
  </si>
  <si>
    <t>SIAR SP EQUITY</t>
  </si>
  <si>
    <t>BKX7XV9</t>
  </si>
  <si>
    <t>8578</t>
  </si>
  <si>
    <t>SGXN46541243</t>
  </si>
  <si>
    <t>SIAMR SP EQUITY</t>
  </si>
  <si>
    <t>BMVF5Y6</t>
  </si>
  <si>
    <t>8579</t>
  </si>
  <si>
    <t>SPARXJAPAN01</t>
  </si>
  <si>
    <t>SPARX JAPAN Solar(M1</t>
  </si>
  <si>
    <t>8580</t>
  </si>
  <si>
    <t>SPARXJAPAN02</t>
  </si>
  <si>
    <t>SPARX JAPAN Solar(M2</t>
  </si>
  <si>
    <t>8581</t>
  </si>
  <si>
    <t>SPARXJAPAN03</t>
  </si>
  <si>
    <t>SPARX JAPAN Solar(M3</t>
  </si>
  <si>
    <t>8582</t>
  </si>
  <si>
    <t>TH0001010006</t>
  </si>
  <si>
    <t>BBL TB EQUITY</t>
  </si>
  <si>
    <t>BANGKOK BANK PUBLIC</t>
  </si>
  <si>
    <t>6077008</t>
  </si>
  <si>
    <t>8583</t>
  </si>
  <si>
    <t>TH0001010014</t>
  </si>
  <si>
    <t>BBL/F TB EQUITY</t>
  </si>
  <si>
    <t>Bangkok Bank PCL</t>
  </si>
  <si>
    <t>6077019</t>
  </si>
  <si>
    <t>8584</t>
  </si>
  <si>
    <t>TH0001010R16</t>
  </si>
  <si>
    <t>BBL-R TB EQUITY</t>
  </si>
  <si>
    <t>6368360</t>
  </si>
  <si>
    <t>8585</t>
  </si>
  <si>
    <t>TH0002010R14</t>
  </si>
  <si>
    <t>BJC-R TB EQUITY</t>
  </si>
  <si>
    <t>Berli Jucker PCL</t>
  </si>
  <si>
    <t>6360162</t>
  </si>
  <si>
    <t>8586</t>
  </si>
  <si>
    <t>TH0003010R12</t>
  </si>
  <si>
    <t>SCC-R TB EQUITY</t>
  </si>
  <si>
    <t>Siam Cement PCL/The</t>
  </si>
  <si>
    <t>6609928</t>
  </si>
  <si>
    <t>8587</t>
  </si>
  <si>
    <t>TH0003010Z04</t>
  </si>
  <si>
    <t>SCC TB EQUITY</t>
  </si>
  <si>
    <t>6609917</t>
  </si>
  <si>
    <t>8588</t>
  </si>
  <si>
    <t>TH0003010Z12</t>
  </si>
  <si>
    <t>SCC/F TB EQUITY</t>
  </si>
  <si>
    <t>SIAM CEMENT-FOR REG</t>
  </si>
  <si>
    <t>8589</t>
  </si>
  <si>
    <t>TH0015010000</t>
  </si>
  <si>
    <t>SCB TB EQUITY</t>
  </si>
  <si>
    <t>SIAM COMMERCIAL BANK</t>
  </si>
  <si>
    <t>6889924</t>
  </si>
  <si>
    <t>8590</t>
  </si>
  <si>
    <t>TH0015010018</t>
  </si>
  <si>
    <t>SCB/F TB EQUITY</t>
  </si>
  <si>
    <t>6889935</t>
  </si>
  <si>
    <t>8591</t>
  </si>
  <si>
    <t>TH0015010R16</t>
  </si>
  <si>
    <t>SCB-R TB EQUITY</t>
  </si>
  <si>
    <t>Siam Commercial Bank</t>
  </si>
  <si>
    <t>6363172</t>
  </si>
  <si>
    <t>8592</t>
  </si>
  <si>
    <t>TH0016010009</t>
  </si>
  <si>
    <t>KBANK TB EQUITY</t>
  </si>
  <si>
    <t>KASIKORNBANK PCL</t>
  </si>
  <si>
    <t>6888783</t>
  </si>
  <si>
    <t>8593</t>
  </si>
  <si>
    <t>TH0016010017</t>
  </si>
  <si>
    <t>KBANK/F TB EQUITY</t>
  </si>
  <si>
    <t>Kasikornbank PCL</t>
  </si>
  <si>
    <t>6888794</t>
  </si>
  <si>
    <t>8594</t>
  </si>
  <si>
    <t>TH0016010R14</t>
  </si>
  <si>
    <t>KBANK-R TB EQUITY</t>
  </si>
  <si>
    <t>6364766</t>
  </si>
  <si>
    <t>8595</t>
  </si>
  <si>
    <t>TH0021010010</t>
  </si>
  <si>
    <t>SCCC/F TB EQUITY</t>
  </si>
  <si>
    <t>SIAM CITY CEMENT PCL</t>
  </si>
  <si>
    <t>8596</t>
  </si>
  <si>
    <t>TH0023010000</t>
  </si>
  <si>
    <t>BAY TB EQUITY</t>
  </si>
  <si>
    <t>BANK AYUDHYA PCL</t>
  </si>
  <si>
    <t>8597</t>
  </si>
  <si>
    <t>TH0023010018</t>
  </si>
  <si>
    <t>BAY/F TB EQUITY</t>
  </si>
  <si>
    <t>BANK OF AYUDHYA PUBL</t>
  </si>
  <si>
    <t>6075949</t>
  </si>
  <si>
    <t>8598</t>
  </si>
  <si>
    <t>TH0023010R10</t>
  </si>
  <si>
    <t>BAY-R TB EQUITY</t>
  </si>
  <si>
    <t>Bank of Ayudhya PCL</t>
  </si>
  <si>
    <t>6359933</t>
  </si>
  <si>
    <t>8599</t>
  </si>
  <si>
    <t>TH0068010006</t>
  </si>
  <si>
    <t>TMB TB EQUITY</t>
  </si>
  <si>
    <t>TMB BANK PCL</t>
  </si>
  <si>
    <t>8600</t>
  </si>
  <si>
    <t>TH0068010R15</t>
  </si>
  <si>
    <t>TMB-R TB EQUITY</t>
  </si>
  <si>
    <t>TMB Bank PCL</t>
  </si>
  <si>
    <t>6365145</t>
  </si>
  <si>
    <t>8601</t>
  </si>
  <si>
    <t>TH0068010Z07</t>
  </si>
  <si>
    <t>6887876</t>
  </si>
  <si>
    <t>8602</t>
  </si>
  <si>
    <t>TH0083010R14</t>
  </si>
  <si>
    <t>TCAP-R TB EQUITY</t>
  </si>
  <si>
    <t>Thanachart Capital P</t>
  </si>
  <si>
    <t>6361994</t>
  </si>
  <si>
    <t>8603</t>
  </si>
  <si>
    <t>TH0083A10Y04</t>
  </si>
  <si>
    <t>TCAP TB EQUITY</t>
  </si>
  <si>
    <t>THANACHART CAPITAL P</t>
  </si>
  <si>
    <t>8604</t>
  </si>
  <si>
    <t>TH0101010R14</t>
  </si>
  <si>
    <t>CPF-R TB EQUITY</t>
  </si>
  <si>
    <t>Charoen Pokphand Foo</t>
  </si>
  <si>
    <t>6410874</t>
  </si>
  <si>
    <t>8605</t>
  </si>
  <si>
    <t>TH0101010Z06</t>
  </si>
  <si>
    <t>CPF TB EQUITY</t>
  </si>
  <si>
    <t>CHAROEN POKPHAND FOO</t>
  </si>
  <si>
    <t>8606</t>
  </si>
  <si>
    <t>TH0101A10Z01</t>
  </si>
  <si>
    <t>CHAROEN POKPHAND FOODS PCL</t>
  </si>
  <si>
    <t>8607</t>
  </si>
  <si>
    <t>TH0121010R12</t>
  </si>
  <si>
    <t>KKP-R TB EQUITY</t>
  </si>
  <si>
    <t>KIATNAKIN BANK PCL-N</t>
  </si>
  <si>
    <t>6361411</t>
  </si>
  <si>
    <t>8608</t>
  </si>
  <si>
    <t>TH0128010R17</t>
  </si>
  <si>
    <t>MINT-R TB EQUITY</t>
  </si>
  <si>
    <t>B018C28</t>
  </si>
  <si>
    <t>8609</t>
  </si>
  <si>
    <t>TH01280519R4</t>
  </si>
  <si>
    <t>BKF1B60</t>
  </si>
  <si>
    <t>8610</t>
  </si>
  <si>
    <t>TH012805RBR4</t>
  </si>
  <si>
    <t>MINT-R5 TB EQUITY</t>
  </si>
  <si>
    <t>BSJX2G5</t>
  </si>
  <si>
    <t>8611</t>
  </si>
  <si>
    <t>TH0143010R16</t>
  </si>
  <si>
    <t>LH-R TB EQUITY</t>
  </si>
  <si>
    <t>LAND&amp;HOUSES PUB - NV</t>
  </si>
  <si>
    <t>6581941</t>
  </si>
  <si>
    <t>8612</t>
  </si>
  <si>
    <t>TH0143010Z08</t>
  </si>
  <si>
    <t>LH TB EQUITY</t>
  </si>
  <si>
    <t>LAND &amp; HOUSES PUB CO</t>
  </si>
  <si>
    <t>6581907</t>
  </si>
  <si>
    <t>8613</t>
  </si>
  <si>
    <t>TH0143010Z16</t>
  </si>
  <si>
    <t>LH/F TB EQUITY</t>
  </si>
  <si>
    <t>6581930</t>
  </si>
  <si>
    <t>8614</t>
  </si>
  <si>
    <t>TH0148010R15</t>
  </si>
  <si>
    <t>BANPU-R TB EQUITY</t>
  </si>
  <si>
    <t>BANPU PUBLIC CO LTD-</t>
  </si>
  <si>
    <t>6368348</t>
  </si>
  <si>
    <t>8615</t>
  </si>
  <si>
    <t>TH0150010R11</t>
  </si>
  <si>
    <t>KTB-R TB EQUITY</t>
  </si>
  <si>
    <t>KRUNG THAI BANK - NV</t>
  </si>
  <si>
    <t>6361466</t>
  </si>
  <si>
    <t>8616</t>
  </si>
  <si>
    <t>TH0150010Z03</t>
  </si>
  <si>
    <t>KTB TB EQUITY</t>
  </si>
  <si>
    <t>Krung Thai Bank PCL</t>
  </si>
  <si>
    <t>6492827</t>
  </si>
  <si>
    <t>8617</t>
  </si>
  <si>
    <t>TH0150010Z11</t>
  </si>
  <si>
    <t>KTB/F TB EQUITY</t>
  </si>
  <si>
    <t>KRUNG THAI BANK PUB</t>
  </si>
  <si>
    <t>6492838</t>
  </si>
  <si>
    <t>8618</t>
  </si>
  <si>
    <t>TH0168010R13</t>
  </si>
  <si>
    <t>BH-R TB EQUITY</t>
  </si>
  <si>
    <t>Bumrungrad Hospital</t>
  </si>
  <si>
    <t>B0166J7</t>
  </si>
  <si>
    <t>8619</t>
  </si>
  <si>
    <t>TH0168A10Z19</t>
  </si>
  <si>
    <t>BH/F TB EQUITY</t>
  </si>
  <si>
    <t>B0166H5</t>
  </si>
  <si>
    <t>8620</t>
  </si>
  <si>
    <t>TH0176010R16</t>
  </si>
  <si>
    <t>CENTEL-R TB EQUITY</t>
  </si>
  <si>
    <t>CENTRAL PLAZA HOTE P</t>
  </si>
  <si>
    <t>8621</t>
  </si>
  <si>
    <t>TH0201010R12</t>
  </si>
  <si>
    <t>INTUCH-R TB EQUITY</t>
  </si>
  <si>
    <t>Intouch Holdings PCL</t>
  </si>
  <si>
    <t>6397557</t>
  </si>
  <si>
    <t>8622</t>
  </si>
  <si>
    <t>TH0221010R10</t>
  </si>
  <si>
    <t>BTS-R TB EQUITY</t>
  </si>
  <si>
    <t>B0H72C9</t>
  </si>
  <si>
    <t>8623</t>
  </si>
  <si>
    <t>TH02210512R2</t>
  </si>
  <si>
    <t>BTS-R5 TB EQUITY</t>
  </si>
  <si>
    <t>BKS02H2</t>
  </si>
  <si>
    <t>8624</t>
  </si>
  <si>
    <t>TH022105T9R7</t>
  </si>
  <si>
    <t>BYWQCS5</t>
  </si>
  <si>
    <t>8625</t>
  </si>
  <si>
    <t>TH0245010010</t>
  </si>
  <si>
    <t>THAI/F TB EQUITY</t>
  </si>
  <si>
    <t>THAI AIRWAYS INTERNA</t>
  </si>
  <si>
    <t>6888868</t>
  </si>
  <si>
    <t>8626</t>
  </si>
  <si>
    <t>TH0245010R19</t>
  </si>
  <si>
    <t>THAI-R TB EQUITY</t>
  </si>
  <si>
    <t>THAI AIRWAYS INTL TH</t>
  </si>
  <si>
    <t>6364971</t>
  </si>
  <si>
    <t>8627</t>
  </si>
  <si>
    <t>TH0256010R16</t>
  </si>
  <si>
    <t>QH-R TB EQUITY</t>
  </si>
  <si>
    <t>QUALITY HOUSES PCL-N</t>
  </si>
  <si>
    <t>B00PN27</t>
  </si>
  <si>
    <t>8628</t>
  </si>
  <si>
    <t>TH0256A10Z12</t>
  </si>
  <si>
    <t>QH/F TB EQUITY</t>
  </si>
  <si>
    <t>QUALITY HOUSE PCL-FO</t>
  </si>
  <si>
    <t>8629</t>
  </si>
  <si>
    <t>TH0264010R10</t>
  </si>
  <si>
    <t>BDMS-R TB EQUITY</t>
  </si>
  <si>
    <t>Bangkok Dusit Medica</t>
  </si>
  <si>
    <t>B013SV4</t>
  </si>
  <si>
    <t>8630</t>
  </si>
  <si>
    <t>TH0264A10Z04</t>
  </si>
  <si>
    <t>BDMS TB EQUITY</t>
  </si>
  <si>
    <t>BANGKOK DUSIT MD</t>
  </si>
  <si>
    <t>B013SS1</t>
  </si>
  <si>
    <t>8631</t>
  </si>
  <si>
    <t>TH0264A10Z12</t>
  </si>
  <si>
    <t>BDMS/F TB EQUITY</t>
  </si>
  <si>
    <t>BLZGSM7</t>
  </si>
  <si>
    <t>8632</t>
  </si>
  <si>
    <t>TH0268010R11</t>
  </si>
  <si>
    <t>ADVANC-R TB EQUITY</t>
  </si>
  <si>
    <t>Advanced Info Servic</t>
  </si>
  <si>
    <t>6412609</t>
  </si>
  <si>
    <t>8633</t>
  </si>
  <si>
    <t>TH0268010Z03</t>
  </si>
  <si>
    <t>ADVANC TB EQUITY</t>
  </si>
  <si>
    <t>ADVANCED INFO SERVIC</t>
  </si>
  <si>
    <t>6412568</t>
  </si>
  <si>
    <t>8634</t>
  </si>
  <si>
    <t>TH0268010Z11</t>
  </si>
  <si>
    <t>ADVANC/F TB EQUITY</t>
  </si>
  <si>
    <t>6412591</t>
  </si>
  <si>
    <t>8635</t>
  </si>
  <si>
    <t>TH0279010Z18</t>
  </si>
  <si>
    <t>ROBINS/F TB EQUITY</t>
  </si>
  <si>
    <t>ROBINSON DEPARTMENT</t>
  </si>
  <si>
    <t>6745112</t>
  </si>
  <si>
    <t>8636</t>
  </si>
  <si>
    <t>TH0280010008</t>
  </si>
  <si>
    <t>BIGC TB EQUITY</t>
  </si>
  <si>
    <t>BIG C SUPERCENTER PC</t>
  </si>
  <si>
    <t>6777728</t>
  </si>
  <si>
    <t>8637</t>
  </si>
  <si>
    <t>TH0280010R16</t>
  </si>
  <si>
    <t>BIGC-R TB EQUITY</t>
  </si>
  <si>
    <t>BIG C SUPERCENTER PU</t>
  </si>
  <si>
    <t>6368434</t>
  </si>
  <si>
    <t>8638</t>
  </si>
  <si>
    <t>TH0297010R10</t>
  </si>
  <si>
    <t>GFPT-R TB EQUITY</t>
  </si>
  <si>
    <t>GFPT PCL</t>
  </si>
  <si>
    <t>6361109</t>
  </si>
  <si>
    <t>8639</t>
  </si>
  <si>
    <t>TH0298010R18</t>
  </si>
  <si>
    <t>SIAM-R TB EQUITY</t>
  </si>
  <si>
    <t>SIAM STEEL INTERNATI</t>
  </si>
  <si>
    <t>6363309</t>
  </si>
  <si>
    <t>8640</t>
  </si>
  <si>
    <t>TH0307010R17</t>
  </si>
  <si>
    <t>STEC-R TB EQUITY</t>
  </si>
  <si>
    <t>SINO THAI ENGR &amp; CON</t>
  </si>
  <si>
    <t>6541484</t>
  </si>
  <si>
    <t>8641</t>
  </si>
  <si>
    <t>TH0308010R15</t>
  </si>
  <si>
    <t>AP-R TB EQUITY</t>
  </si>
  <si>
    <t>AP Thailand PCL</t>
  </si>
  <si>
    <t>6612670</t>
  </si>
  <si>
    <t>8642</t>
  </si>
  <si>
    <t>TH0324010R12</t>
  </si>
  <si>
    <t>HANA-R TB EQUITY</t>
  </si>
  <si>
    <t>HANA MICROELECTRONIC</t>
  </si>
  <si>
    <t>B019VV3</t>
  </si>
  <si>
    <t>8643</t>
  </si>
  <si>
    <t>TH0324B10Z01</t>
  </si>
  <si>
    <t>HANA TB EQUITY</t>
  </si>
  <si>
    <t>HANA MICROELECTRONICS PCL</t>
  </si>
  <si>
    <t>8644</t>
  </si>
  <si>
    <t>TH0352010Z13</t>
  </si>
  <si>
    <t>PF/F TB EQUITY</t>
  </si>
  <si>
    <t>PROPERTY PERFECT PCL</t>
  </si>
  <si>
    <t>8645</t>
  </si>
  <si>
    <t>TH0355010R16</t>
  </si>
  <si>
    <t>PTTEP-R TB EQUITY</t>
  </si>
  <si>
    <t>PTT Exploration &amp; Pr</t>
  </si>
  <si>
    <t>B1359L2</t>
  </si>
  <si>
    <t>8646</t>
  </si>
  <si>
    <t>TH0355A10Z04</t>
  </si>
  <si>
    <t>PTTEP TB EQUITY</t>
  </si>
  <si>
    <t>PTT EXPLOR &amp; PROD PU</t>
  </si>
  <si>
    <t>B1359K1</t>
  </si>
  <si>
    <t>8647</t>
  </si>
  <si>
    <t>TH0355A10Z12</t>
  </si>
  <si>
    <t>PTTEP/F TB EQUITY</t>
  </si>
  <si>
    <t>PTT EXPLORATION &amp; PR</t>
  </si>
  <si>
    <t>B1359J0</t>
  </si>
  <si>
    <t>8648</t>
  </si>
  <si>
    <t>TH0363010R10</t>
  </si>
  <si>
    <t>PSL-R TB EQUITY</t>
  </si>
  <si>
    <t>PRECIOUS SHIPPING PC</t>
  </si>
  <si>
    <t>6694593</t>
  </si>
  <si>
    <t>8649</t>
  </si>
  <si>
    <t>TH0371010R13</t>
  </si>
  <si>
    <t>SPALI-R TB EQUITY</t>
  </si>
  <si>
    <t>SUPALAI PCL (NVDR)</t>
  </si>
  <si>
    <t>6554749</t>
  </si>
  <si>
    <t>8650</t>
  </si>
  <si>
    <t>TH0375010R14</t>
  </si>
  <si>
    <t>TRUE-R TB EQUITY</t>
  </si>
  <si>
    <t>True Corp PCL</t>
  </si>
  <si>
    <t>6363923</t>
  </si>
  <si>
    <t>8651</t>
  </si>
  <si>
    <t>TH0375010Z06</t>
  </si>
  <si>
    <t>TRUE TB EQUITY</t>
  </si>
  <si>
    <t>BYM8TY6</t>
  </si>
  <si>
    <t>8652</t>
  </si>
  <si>
    <t>TH0389010R15</t>
  </si>
  <si>
    <t>CPI-R TB EQUITY</t>
  </si>
  <si>
    <t>Chumporn Palm Oil (N</t>
  </si>
  <si>
    <t>6515337</t>
  </si>
  <si>
    <t>8653</t>
  </si>
  <si>
    <t>TH0429010R19</t>
  </si>
  <si>
    <t>MAKRO-R TB EQUITY</t>
  </si>
  <si>
    <t>SIAM MAKRO THB10(NVD</t>
  </si>
  <si>
    <t>6361648</t>
  </si>
  <si>
    <t>8654</t>
  </si>
  <si>
    <t>TH0436010R14</t>
  </si>
  <si>
    <t>SSI-R TB EQUITY</t>
  </si>
  <si>
    <t>SAHAVIRIYA STEEL IND</t>
  </si>
  <si>
    <t>B04K7G0</t>
  </si>
  <si>
    <t>8655</t>
  </si>
  <si>
    <t>TH0438010R10</t>
  </si>
  <si>
    <t>ITD-R TB EQUITY</t>
  </si>
  <si>
    <t>ITALIAN-THAI DEVELOP</t>
  </si>
  <si>
    <t>B00PTK7</t>
  </si>
  <si>
    <t>8656</t>
  </si>
  <si>
    <t>TH0450010R15</t>
  </si>
  <si>
    <t>TU-R TB EQUITY</t>
  </si>
  <si>
    <t>Thai Union Group PCL</t>
  </si>
  <si>
    <t>6422727</t>
  </si>
  <si>
    <t>8657</t>
  </si>
  <si>
    <t>TH0450A10Z08</t>
  </si>
  <si>
    <t>TUF TB EQUITY</t>
  </si>
  <si>
    <t>THAI UNION FROZEN PR</t>
  </si>
  <si>
    <t>8658</t>
  </si>
  <si>
    <t>TH0456010R12</t>
  </si>
  <si>
    <t>LPN-R TB EQUITY</t>
  </si>
  <si>
    <t>LPN DEVELOPMENT PCL</t>
  </si>
  <si>
    <t>B00PXK5</t>
  </si>
  <si>
    <t>8659</t>
  </si>
  <si>
    <t>TH0456010Z12</t>
  </si>
  <si>
    <t>LPN/F TB EQUITY</t>
  </si>
  <si>
    <t>LPN Development PCL</t>
  </si>
  <si>
    <t>B00Q643</t>
  </si>
  <si>
    <t>8660</t>
  </si>
  <si>
    <t>TH0465010005</t>
  </si>
  <si>
    <t>EGCO TB EQUITY</t>
  </si>
  <si>
    <t>Electricity Generati</t>
  </si>
  <si>
    <t>6304632</t>
  </si>
  <si>
    <t>8661</t>
  </si>
  <si>
    <t>TH0465010R13</t>
  </si>
  <si>
    <t>EGCO-R TB EQUITY</t>
  </si>
  <si>
    <t>6368553</t>
  </si>
  <si>
    <t>8662</t>
  </si>
  <si>
    <t>TH0471010R11</t>
  </si>
  <si>
    <t>IRPC-R TB EQUITY</t>
  </si>
  <si>
    <t>IRPC PCL</t>
  </si>
  <si>
    <t>6366171</t>
  </si>
  <si>
    <t>8663</t>
  </si>
  <si>
    <t>TH0471010Y04</t>
  </si>
  <si>
    <t>IRPC TB EQUITY</t>
  </si>
  <si>
    <t>6905295</t>
  </si>
  <si>
    <t>8664</t>
  </si>
  <si>
    <t>TH0471010Y12</t>
  </si>
  <si>
    <t>IRPC/F TB EQUITY</t>
  </si>
  <si>
    <t>IRPC PCL - FOREIGN</t>
  </si>
  <si>
    <t>6890603</t>
  </si>
  <si>
    <t>8665</t>
  </si>
  <si>
    <t>TH0475010Z12</t>
  </si>
  <si>
    <t>VNT/F TB EQUITY</t>
  </si>
  <si>
    <t>VINYTHA-FOREI</t>
  </si>
  <si>
    <t>8666</t>
  </si>
  <si>
    <t>TH0477010R18</t>
  </si>
  <si>
    <t>ROJNA-R TB EQUITY</t>
  </si>
  <si>
    <t>ROJANA INDUSTRIAL PA</t>
  </si>
  <si>
    <t>B1292W7</t>
  </si>
  <si>
    <t>8667</t>
  </si>
  <si>
    <t>TH0481010R10</t>
  </si>
  <si>
    <t>CPN-R TB EQUITY</t>
  </si>
  <si>
    <t>Central Pattana PCL</t>
  </si>
  <si>
    <t>B013L15</t>
  </si>
  <si>
    <t>8668</t>
  </si>
  <si>
    <t>TH0481A10Z01</t>
  </si>
  <si>
    <t>CPN TB EQUITY</t>
  </si>
  <si>
    <t>CENTRAL PATTANA PUB</t>
  </si>
  <si>
    <t>8669</t>
  </si>
  <si>
    <t>TH0481B10Z00</t>
  </si>
  <si>
    <t>B6SR7L4</t>
  </si>
  <si>
    <t>8670</t>
  </si>
  <si>
    <t>TH0483010003</t>
  </si>
  <si>
    <t>BECL TB EQUITY</t>
  </si>
  <si>
    <t>BANGKOK EXPRESSWAY T</t>
  </si>
  <si>
    <t>8671</t>
  </si>
  <si>
    <t>TH0528010R18</t>
  </si>
  <si>
    <t>DELTA-R TB EQUITY</t>
  </si>
  <si>
    <t>Delta Electronics Th</t>
  </si>
  <si>
    <t>6418931</t>
  </si>
  <si>
    <t>8672</t>
  </si>
  <si>
    <t>TH0528010Z00</t>
  </si>
  <si>
    <t>DELTA TB EQUITY</t>
  </si>
  <si>
    <t>6418920</t>
  </si>
  <si>
    <t>8673</t>
  </si>
  <si>
    <t>TH0528010Z18</t>
  </si>
  <si>
    <t>DELTA/F TB EQUITY</t>
  </si>
  <si>
    <t>6418919</t>
  </si>
  <si>
    <t>8674</t>
  </si>
  <si>
    <t>TH0530010R14</t>
  </si>
  <si>
    <t>CK-R TB EQUITY</t>
  </si>
  <si>
    <t>CH.KARNCHANG PCL</t>
  </si>
  <si>
    <t>6713681</t>
  </si>
  <si>
    <t>8675</t>
  </si>
  <si>
    <t>TH0535010R13</t>
  </si>
  <si>
    <t>TTA-R TB EQUITY</t>
  </si>
  <si>
    <t>THORESEN THAI AGENCI</t>
  </si>
  <si>
    <t>6561891</t>
  </si>
  <si>
    <t>8676</t>
  </si>
  <si>
    <t>TH0535010Z13</t>
  </si>
  <si>
    <t>TTA/F TB EQUITY</t>
  </si>
  <si>
    <t>6561879</t>
  </si>
  <si>
    <t>8677</t>
  </si>
  <si>
    <t>TH0554010R14</t>
  </si>
  <si>
    <t>DTAC-R TB EQUITY</t>
  </si>
  <si>
    <t>Total Access Communi</t>
  </si>
  <si>
    <t>B1YWK08</t>
  </si>
  <si>
    <t>8678</t>
  </si>
  <si>
    <t>TH0554010Z06</t>
  </si>
  <si>
    <t>DTAC TB EQUITY</t>
  </si>
  <si>
    <t>TOTAL ACCESS COMMUNI</t>
  </si>
  <si>
    <t>8679</t>
  </si>
  <si>
    <t>TH0592010R14</t>
  </si>
  <si>
    <t>BEC-R TB EQUITY</t>
  </si>
  <si>
    <t>BEC WORLD PUBLIC CO</t>
  </si>
  <si>
    <t>6728339</t>
  </si>
  <si>
    <t>8680</t>
  </si>
  <si>
    <t>TH0592010Z06</t>
  </si>
  <si>
    <t>BEC TB EQUITY</t>
  </si>
  <si>
    <t>BEC WORLD PCL</t>
  </si>
  <si>
    <t>8681</t>
  </si>
  <si>
    <t>TH0592010Z14</t>
  </si>
  <si>
    <t>BEC/F TB EQUITY</t>
  </si>
  <si>
    <t>BEC WORLD THB1(ALIEN</t>
  </si>
  <si>
    <t>6728351</t>
  </si>
  <si>
    <t>8682</t>
  </si>
  <si>
    <t>TH0617010R19</t>
  </si>
  <si>
    <t>AMATA-R TB EQUITY</t>
  </si>
  <si>
    <t>Amata Corporation PC</t>
  </si>
  <si>
    <t>6592965</t>
  </si>
  <si>
    <t>8683</t>
  </si>
  <si>
    <t>TH0617A10Z16</t>
  </si>
  <si>
    <t>AMATA/F TB EQUITY</t>
  </si>
  <si>
    <t>AMATA CORPORATION PU</t>
  </si>
  <si>
    <t>6592943</t>
  </si>
  <si>
    <t>8684</t>
  </si>
  <si>
    <t>TH0637010008</t>
  </si>
  <si>
    <t>RATCH TB EQUITY</t>
  </si>
  <si>
    <t>RATCHABURI ELEC GEN</t>
  </si>
  <si>
    <t>8685</t>
  </si>
  <si>
    <t>TH0637010R17</t>
  </si>
  <si>
    <t>RATCH-R TB EQUITY</t>
  </si>
  <si>
    <t>Ratch Group PCL</t>
  </si>
  <si>
    <t>6362771</t>
  </si>
  <si>
    <t>8686</t>
  </si>
  <si>
    <t>TH0646010007</t>
  </si>
  <si>
    <t>PTT TB EQUITY</t>
  </si>
  <si>
    <t>PTT PCL</t>
  </si>
  <si>
    <t>6420389</t>
  </si>
  <si>
    <t>8687</t>
  </si>
  <si>
    <t>TH0646010015</t>
  </si>
  <si>
    <t>PETFF US EQUITY</t>
  </si>
  <si>
    <t>PTT PCL/FOREIGN</t>
  </si>
  <si>
    <t>B1G40G8</t>
  </si>
  <si>
    <t>8688</t>
  </si>
  <si>
    <t>PTT/F TB EQUITY</t>
  </si>
  <si>
    <t>6420390</t>
  </si>
  <si>
    <t>8689</t>
  </si>
  <si>
    <t>TH0646010R18</t>
  </si>
  <si>
    <t>PTT-R TB EQUITY</t>
  </si>
  <si>
    <t>6420408</t>
  </si>
  <si>
    <t>8690</t>
  </si>
  <si>
    <t>TH0661010007</t>
  </si>
  <si>
    <t>HMPRO TB EQUITY</t>
  </si>
  <si>
    <t>Home Product Center</t>
  </si>
  <si>
    <t>8691</t>
  </si>
  <si>
    <t>TH0661010015</t>
  </si>
  <si>
    <t>HMPRO/F TB EQUITY</t>
  </si>
  <si>
    <t>B02WS21</t>
  </si>
  <si>
    <t>8692</t>
  </si>
  <si>
    <t>TH0661010R17</t>
  </si>
  <si>
    <t>HMPRO-R TB EQUITY</t>
  </si>
  <si>
    <t>6418555</t>
  </si>
  <si>
    <t>8693</t>
  </si>
  <si>
    <t>TH0668010R12</t>
  </si>
  <si>
    <t>ITV-R TB EQUITY</t>
  </si>
  <si>
    <t>ITV PCL-NVDR</t>
  </si>
  <si>
    <t>B125QD4</t>
  </si>
  <si>
    <t>8694</t>
  </si>
  <si>
    <t>TH0671010R16</t>
  </si>
  <si>
    <t>MAJOR-R TB EQUITY</t>
  </si>
  <si>
    <t>MAJOR CINEPLEX GROUP</t>
  </si>
  <si>
    <t>6614234</t>
  </si>
  <si>
    <t>8695</t>
  </si>
  <si>
    <t>TH0671010Z08</t>
  </si>
  <si>
    <t>MAJOR TB EQUITY</t>
  </si>
  <si>
    <t>6614212</t>
  </si>
  <si>
    <t>8696</t>
  </si>
  <si>
    <t>TH0685010R16</t>
  </si>
  <si>
    <t>PLE-R TB EQUITY</t>
  </si>
  <si>
    <t>Power Line Engineeri</t>
  </si>
  <si>
    <t>B05KRZ8</t>
  </si>
  <si>
    <t>8697</t>
  </si>
  <si>
    <t>TH0688010R10</t>
  </si>
  <si>
    <t>AH-R TB EQUITY</t>
  </si>
  <si>
    <t>Aapico Hitech PCL -</t>
  </si>
  <si>
    <t>B126M73</t>
  </si>
  <si>
    <t>8698</t>
  </si>
  <si>
    <t>TH0689010R18</t>
  </si>
  <si>
    <t>KTC-R TB EQUITY</t>
  </si>
  <si>
    <t>Krungthai Card PCL</t>
  </si>
  <si>
    <t>6561330</t>
  </si>
  <si>
    <t>8699</t>
  </si>
  <si>
    <t>TH0692010018</t>
  </si>
  <si>
    <t>TSTH/F TB EQUITY</t>
  </si>
  <si>
    <t>TATA STEEL (THAILAND</t>
  </si>
  <si>
    <t>6570626</t>
  </si>
  <si>
    <t>8700</t>
  </si>
  <si>
    <t>TH0693010Z10</t>
  </si>
  <si>
    <t>LALIN/F TB EQUITY</t>
  </si>
  <si>
    <t>LALIN PROPERTY PCL-F</t>
  </si>
  <si>
    <t>8701</t>
  </si>
  <si>
    <t>TH0706010012</t>
  </si>
  <si>
    <t>IT/F TB EQUITY</t>
  </si>
  <si>
    <t>IT City PCL</t>
  </si>
  <si>
    <t>6622936</t>
  </si>
  <si>
    <t>8702</t>
  </si>
  <si>
    <t>TH0737010R15</t>
  </si>
  <si>
    <t>CPALL-R TB EQUITY</t>
  </si>
  <si>
    <t>CP ALL PCL</t>
  </si>
  <si>
    <t>B08YDH1</t>
  </si>
  <si>
    <t>8703</t>
  </si>
  <si>
    <t>TH0737010Y08</t>
  </si>
  <si>
    <t>CPALL TB EQUITY</t>
  </si>
  <si>
    <t>B08YDG0</t>
  </si>
  <si>
    <t>8704</t>
  </si>
  <si>
    <t>TH0737010Y16</t>
  </si>
  <si>
    <t>CPALL/F TB EQUITY</t>
  </si>
  <si>
    <t>B08YDF9</t>
  </si>
  <si>
    <t>8705</t>
  </si>
  <si>
    <t>TH0744010R11</t>
  </si>
  <si>
    <t>MBKET-R TB EQUITY</t>
  </si>
  <si>
    <t>MAYBANK KIM ENG SEC</t>
  </si>
  <si>
    <t>6711629</t>
  </si>
  <si>
    <t>8706</t>
  </si>
  <si>
    <t>TH0744010Y04</t>
  </si>
  <si>
    <t>MBKET TB EQUITY</t>
  </si>
  <si>
    <t>8707</t>
  </si>
  <si>
    <t>TH0760010015</t>
  </si>
  <si>
    <t>QCON/F TB EQUITY</t>
  </si>
  <si>
    <t>QUALITY CONSTRUCTION</t>
  </si>
  <si>
    <t>8708</t>
  </si>
  <si>
    <t>TH0765010010</t>
  </si>
  <si>
    <t>AOT/F TB EQUITY</t>
  </si>
  <si>
    <t>AIRPORTS OF THAILAND</t>
  </si>
  <si>
    <t>6741198</t>
  </si>
  <si>
    <t>8709</t>
  </si>
  <si>
    <t>TH0765010R16</t>
  </si>
  <si>
    <t>AOT-R TB EQUITY</t>
  </si>
  <si>
    <t>Airports of Thailand</t>
  </si>
  <si>
    <t>6741206</t>
  </si>
  <si>
    <t>8710</t>
  </si>
  <si>
    <t>TH0765010Z08</t>
  </si>
  <si>
    <t>AOT TB EQUITY</t>
  </si>
  <si>
    <t>BDFLHW9</t>
  </si>
  <si>
    <t>8711</t>
  </si>
  <si>
    <t>TH0788010R18</t>
  </si>
  <si>
    <t>WORK-R TB EQUITY</t>
  </si>
  <si>
    <t>Workpoint Entertainm</t>
  </si>
  <si>
    <t>B02ZDX6</t>
  </si>
  <si>
    <t>8712</t>
  </si>
  <si>
    <t>TH0789010R16</t>
  </si>
  <si>
    <t>OISHI-R TB EQUITY</t>
  </si>
  <si>
    <t>Oishi Group PCL (NVD</t>
  </si>
  <si>
    <t>B0M9NT4</t>
  </si>
  <si>
    <t>8713</t>
  </si>
  <si>
    <t>TH0796010005</t>
  </si>
  <si>
    <t>TOP TB EQUITY</t>
  </si>
  <si>
    <t>Thai Oil PCL</t>
  </si>
  <si>
    <t>B0300P1</t>
  </si>
  <si>
    <t>8714</t>
  </si>
  <si>
    <t>TH0796010013</t>
  </si>
  <si>
    <t>TOP/F TB EQUITY</t>
  </si>
  <si>
    <t>THAI OIL PCL-FRGN</t>
  </si>
  <si>
    <t>B0305J0</t>
  </si>
  <si>
    <t>8715</t>
  </si>
  <si>
    <t>TH0796010R11</t>
  </si>
  <si>
    <t>TOP-R TB EQUITY</t>
  </si>
  <si>
    <t>B030K62</t>
  </si>
  <si>
    <t>8716</t>
  </si>
  <si>
    <t>TH0800010R11</t>
  </si>
  <si>
    <t>SNC-R TB EQUITY</t>
  </si>
  <si>
    <t>SNC Former PCL (NVDR</t>
  </si>
  <si>
    <t>B036V23</t>
  </si>
  <si>
    <t>8717</t>
  </si>
  <si>
    <t>TH0803010R15</t>
  </si>
  <si>
    <t>MCOT-R TB EQUITY</t>
  </si>
  <si>
    <t>MCOT PCL-NVDR</t>
  </si>
  <si>
    <t>B03QFZ4</t>
  </si>
  <si>
    <t>8718</t>
  </si>
  <si>
    <t>TH0814010R12</t>
  </si>
  <si>
    <t>INOX-R TB EQUITY</t>
  </si>
  <si>
    <t>Thainox Stainless PC</t>
  </si>
  <si>
    <t>B04D480</t>
  </si>
  <si>
    <t>8719</t>
  </si>
  <si>
    <t>TH0834010009</t>
  </si>
  <si>
    <t>GLOW TB EQUITY</t>
  </si>
  <si>
    <t>Glow Energy PCL</t>
  </si>
  <si>
    <t>B074394</t>
  </si>
  <si>
    <t>8720</t>
  </si>
  <si>
    <t>TH0834010R10</t>
  </si>
  <si>
    <t>GLOW-R TB EQUITY</t>
  </si>
  <si>
    <t>B074GY0</t>
  </si>
  <si>
    <t>8721</t>
  </si>
  <si>
    <t>TH0842010009</t>
  </si>
  <si>
    <t>PHATRA TB EQUITY</t>
  </si>
  <si>
    <t>PHATRA SECURITIES PC</t>
  </si>
  <si>
    <t>8722</t>
  </si>
  <si>
    <t>TH0851010R14</t>
  </si>
  <si>
    <t>MCS-R TB EQUITY</t>
  </si>
  <si>
    <t>M.C.S.STEEL PCL (NVD</t>
  </si>
  <si>
    <t>B0N4893</t>
  </si>
  <si>
    <t>8723</t>
  </si>
  <si>
    <t>TH0880010R13</t>
  </si>
  <si>
    <t>ACAP-R TB EQUITY</t>
  </si>
  <si>
    <t>ACAP ADVISORY PUBLIC</t>
  </si>
  <si>
    <t>B0T9ZV3</t>
  </si>
  <si>
    <t>8724</t>
  </si>
  <si>
    <t>TH0882010000</t>
  </si>
  <si>
    <t>PTTCH TB EQUITY</t>
  </si>
  <si>
    <t>PTT CHEMICAL PLC</t>
  </si>
  <si>
    <t>8725</t>
  </si>
  <si>
    <t>TH0902010014</t>
  </si>
  <si>
    <t>THBEV SP EQUITY</t>
  </si>
  <si>
    <t>Thai Beverage PCL</t>
  </si>
  <si>
    <t>B15F664</t>
  </si>
  <si>
    <t>8726</t>
  </si>
  <si>
    <t>TH0906010002</t>
  </si>
  <si>
    <t>RRC TB EQUITY</t>
  </si>
  <si>
    <t>RAYONG REFINERY PCL</t>
  </si>
  <si>
    <t>8727</t>
  </si>
  <si>
    <t>TH0955010002</t>
  </si>
  <si>
    <t>MMT SP EQUITY</t>
  </si>
  <si>
    <t>MERMAID MARITIME PCL</t>
  </si>
  <si>
    <t>B24FFZ4</t>
  </si>
  <si>
    <t>8728</t>
  </si>
  <si>
    <t>TH0961010R11</t>
  </si>
  <si>
    <t>TTW-R TB EQUITY</t>
  </si>
  <si>
    <t>THAI TAP WATER SUPPL</t>
  </si>
  <si>
    <t>B297425</t>
  </si>
  <si>
    <t>8729</t>
  </si>
  <si>
    <t>TH0968010007</t>
  </si>
  <si>
    <t>PTTAR TB EQUITY</t>
  </si>
  <si>
    <t>PTT AROMATICS &amp; REFI</t>
  </si>
  <si>
    <t>8730</t>
  </si>
  <si>
    <t>TH0975010016</t>
  </si>
  <si>
    <t>ESSO/F TB EQUITY</t>
  </si>
  <si>
    <t>ESSO THAILAND PCL</t>
  </si>
  <si>
    <t>B2R3S78</t>
  </si>
  <si>
    <t>8731</t>
  </si>
  <si>
    <t>TH0999010R11</t>
  </si>
  <si>
    <t>TISCO-R TB EQUITY</t>
  </si>
  <si>
    <t>TISCO FINANCIAL GROU</t>
  </si>
  <si>
    <t>B3KFW10</t>
  </si>
  <si>
    <t>8732</t>
  </si>
  <si>
    <t>TH1027010R10</t>
  </si>
  <si>
    <t>IVL-R TB EQUITY</t>
  </si>
  <si>
    <t>Indorama Ventures PC</t>
  </si>
  <si>
    <t>B5KZ7P3</t>
  </si>
  <si>
    <t>8733</t>
  </si>
  <si>
    <t>TH1074010014</t>
  </si>
  <si>
    <t>PTTGC/F TB EQUITY</t>
  </si>
  <si>
    <t>PTT GLOBAL CHEMICAL</t>
  </si>
  <si>
    <t>B736PF3</t>
  </si>
  <si>
    <t>8734</t>
  </si>
  <si>
    <t>TH1074010R12</t>
  </si>
  <si>
    <t>PTTGC-R TB EQUITY</t>
  </si>
  <si>
    <t>PTT Global Chemical</t>
  </si>
  <si>
    <t>B73BGD3</t>
  </si>
  <si>
    <t>8735</t>
  </si>
  <si>
    <t>TH3226010009</t>
  </si>
  <si>
    <t>TLGF TB EQUITY</t>
  </si>
  <si>
    <t>TESCO LOTUS RETAIL G</t>
  </si>
  <si>
    <t>B7HJYW8</t>
  </si>
  <si>
    <t>8736</t>
  </si>
  <si>
    <t>TH3545010R19</t>
  </si>
  <si>
    <t>EA-R TB EQUITY</t>
  </si>
  <si>
    <t>Energy Absolute PCL</t>
  </si>
  <si>
    <t>B9L4K92</t>
  </si>
  <si>
    <t>8737</t>
  </si>
  <si>
    <t>TH4100010R12</t>
  </si>
  <si>
    <t>BEAUTY-R TB EQUITY</t>
  </si>
  <si>
    <t>Beauty Community PCL</t>
  </si>
  <si>
    <t>B8GLRJ0</t>
  </si>
  <si>
    <t>8738</t>
  </si>
  <si>
    <t>TH4447010000</t>
  </si>
  <si>
    <t>BTSGIF TB EQUITY</t>
  </si>
  <si>
    <t>BTS RAIL MASS TRANSI</t>
  </si>
  <si>
    <t>B9HL5X6</t>
  </si>
  <si>
    <t>8739</t>
  </si>
  <si>
    <t>TH4447010018</t>
  </si>
  <si>
    <t>BTSGIF/F TB EQUITY</t>
  </si>
  <si>
    <t>BTS Rail Mass Transi</t>
  </si>
  <si>
    <t>B841VB2</t>
  </si>
  <si>
    <t>8740</t>
  </si>
  <si>
    <t>TH4547010009</t>
  </si>
  <si>
    <t>PTG TB EQUITY</t>
  </si>
  <si>
    <t>PTG ENERGY PCL</t>
  </si>
  <si>
    <t>BB968V2</t>
  </si>
  <si>
    <t>8741</t>
  </si>
  <si>
    <t>TH5456010R17</t>
  </si>
  <si>
    <t>SAWAD-R TB EQUITY</t>
  </si>
  <si>
    <t>Srisawad Corp PCL</t>
  </si>
  <si>
    <t>BMHS7D2</t>
  </si>
  <si>
    <t>8742</t>
  </si>
  <si>
    <t>TH5456010Y00</t>
  </si>
  <si>
    <t>SAWAD TB EQUITY</t>
  </si>
  <si>
    <t>SRISAWAD CORP PCL</t>
  </si>
  <si>
    <t>BF0F5R1</t>
  </si>
  <si>
    <t>8743</t>
  </si>
  <si>
    <t>TH6068010R19</t>
  </si>
  <si>
    <t>MTC-R TB EQUITY</t>
  </si>
  <si>
    <t>Muangthai Capital PC</t>
  </si>
  <si>
    <t>BSNLDQ2</t>
  </si>
  <si>
    <t>8744</t>
  </si>
  <si>
    <t>TH6999010R15</t>
  </si>
  <si>
    <t>BEM-R TB EQUITY</t>
  </si>
  <si>
    <t>Bangkok Expressway &amp;</t>
  </si>
  <si>
    <t>BDCR9C4</t>
  </si>
  <si>
    <t>8745</t>
  </si>
  <si>
    <t>TH7545010R15</t>
  </si>
  <si>
    <t>BGRIM-R TB EQUITY</t>
  </si>
  <si>
    <t>B Grimm Power PCL</t>
  </si>
  <si>
    <t>BDVJ686</t>
  </si>
  <si>
    <t>8746</t>
  </si>
  <si>
    <t>TH8319010R14</t>
  </si>
  <si>
    <t>GULF-R TB EQUITY</t>
  </si>
  <si>
    <t>Gulf Energy Developm</t>
  </si>
  <si>
    <t>BFN4H35</t>
  </si>
  <si>
    <t>8747</t>
  </si>
  <si>
    <t>TH8752010000</t>
  </si>
  <si>
    <t>OSP TB EQUITY</t>
  </si>
  <si>
    <t>OSOTSPA PCL</t>
  </si>
  <si>
    <t>BGR9QP8</t>
  </si>
  <si>
    <t>8748</t>
  </si>
  <si>
    <t>TH8752010R16</t>
  </si>
  <si>
    <t>OSP-R TB EQUITY</t>
  </si>
  <si>
    <t>Osotspa PCL</t>
  </si>
  <si>
    <t>BGR9X35</t>
  </si>
  <si>
    <t>8749</t>
  </si>
  <si>
    <t>TH9436010R15</t>
  </si>
  <si>
    <t>AWC-R TB EQUITY</t>
  </si>
  <si>
    <t>Asset World Corp PCL</t>
  </si>
  <si>
    <t>BK58JY5</t>
  </si>
  <si>
    <t>8750</t>
  </si>
  <si>
    <t>TH946710TB07</t>
  </si>
  <si>
    <t>TMB/T1 TB EQUITY</t>
  </si>
  <si>
    <t>BKMQPC2</t>
  </si>
  <si>
    <t>8751</t>
  </si>
  <si>
    <t>TH9597010R14</t>
  </si>
  <si>
    <t>CRC-R TB EQUITY</t>
  </si>
  <si>
    <t>Central Retail Corp</t>
  </si>
  <si>
    <t>BKV24W4</t>
  </si>
  <si>
    <t>8752</t>
  </si>
  <si>
    <t>THSE50070002</t>
  </si>
  <si>
    <t>TDEX TB EQUITY</t>
  </si>
  <si>
    <t>THAIDEX SET50 ETF</t>
  </si>
  <si>
    <t>B24B024</t>
  </si>
  <si>
    <t>8753</t>
  </si>
  <si>
    <t>TRAADANA91F0</t>
  </si>
  <si>
    <t>ADANA TI EQUITY</t>
  </si>
  <si>
    <t>ADANA CIMENTO-A</t>
  </si>
  <si>
    <t>TRY</t>
  </si>
  <si>
    <t>TUR</t>
  </si>
  <si>
    <t>8754</t>
  </si>
  <si>
    <t>TRAAEFES91A9</t>
  </si>
  <si>
    <t>AEFES TI EQUITY</t>
  </si>
  <si>
    <t>ANADOLU EFES BIR</t>
  </si>
  <si>
    <t>8755</t>
  </si>
  <si>
    <t>TRAAKBNK91N6</t>
  </si>
  <si>
    <t>AKBNK TI EQUITY</t>
  </si>
  <si>
    <t>Akbank Turk AS</t>
  </si>
  <si>
    <t>B03MN70</t>
  </si>
  <si>
    <t>XIST</t>
  </si>
  <si>
    <t>8756</t>
  </si>
  <si>
    <t>TRAAKCNS91F3</t>
  </si>
  <si>
    <t>AKCNS TI EQUITY</t>
  </si>
  <si>
    <t>AKCANSA CIMENTO</t>
  </si>
  <si>
    <t>8757</t>
  </si>
  <si>
    <t>TRAAKGRT91O5</t>
  </si>
  <si>
    <t>AKGRT TI EQUITY</t>
  </si>
  <si>
    <t>AKSIGORTA</t>
  </si>
  <si>
    <t>B03MND6</t>
  </si>
  <si>
    <t>8758</t>
  </si>
  <si>
    <t>TRAALARK91Q0</t>
  </si>
  <si>
    <t>ALARK TI EQUITY</t>
  </si>
  <si>
    <t>ALARKO HLDG</t>
  </si>
  <si>
    <t>8759</t>
  </si>
  <si>
    <t>TRAARCLK91H5</t>
  </si>
  <si>
    <t>ARCLK TI EQUITY</t>
  </si>
  <si>
    <t>Arcelik AS</t>
  </si>
  <si>
    <t>B03MP18</t>
  </si>
  <si>
    <t>8760</t>
  </si>
  <si>
    <t>TRAAYGAZ91E0</t>
  </si>
  <si>
    <t>AYGAZ TI EQUITY</t>
  </si>
  <si>
    <t>AYGAZ AS</t>
  </si>
  <si>
    <t>8761</t>
  </si>
  <si>
    <t>TRACIMSA91F9</t>
  </si>
  <si>
    <t>CIMSA TI EQUITY</t>
  </si>
  <si>
    <t>CIMSA</t>
  </si>
  <si>
    <t>8762</t>
  </si>
  <si>
    <t>TRADOHOL91Q8</t>
  </si>
  <si>
    <t>DOHOL TI EQUITY</t>
  </si>
  <si>
    <t>DOGAN HOLDING</t>
  </si>
  <si>
    <t>8763</t>
  </si>
  <si>
    <t>TRADYHOL91Q7</t>
  </si>
  <si>
    <t>DYHOL TI EQUITY</t>
  </si>
  <si>
    <t>DOGAN YAYIN</t>
  </si>
  <si>
    <t>8764</t>
  </si>
  <si>
    <t>TRAEREGL91G3</t>
  </si>
  <si>
    <t>EREGL TI EQUITY</t>
  </si>
  <si>
    <t>EREGLI DEMIR CEL</t>
  </si>
  <si>
    <t>B03MS97</t>
  </si>
  <si>
    <t>8765</t>
  </si>
  <si>
    <t>TRAGARAN91N1</t>
  </si>
  <si>
    <t>GARAN TI EQUITY</t>
  </si>
  <si>
    <t>Turkiye Garanti Bank</t>
  </si>
  <si>
    <t>B03MYP5</t>
  </si>
  <si>
    <t>8766</t>
  </si>
  <si>
    <t>TRAHURGZ91D9</t>
  </si>
  <si>
    <t>HURGZ TI EQUITY</t>
  </si>
  <si>
    <t>HURRIYET GAZETECILIK</t>
  </si>
  <si>
    <t>B03MTH2</t>
  </si>
  <si>
    <t>8767</t>
  </si>
  <si>
    <t>TRAIHLAS91D5</t>
  </si>
  <si>
    <t>IHLAS TI EQUITY</t>
  </si>
  <si>
    <t>IHLAS HOLDING</t>
  </si>
  <si>
    <t>8768</t>
  </si>
  <si>
    <t>TRAISCTR91N2</t>
  </si>
  <si>
    <t>ISCTR TI EQUITY</t>
  </si>
  <si>
    <t>TURKIYE IS BANKASI-C</t>
  </si>
  <si>
    <t>B03MYS8</t>
  </si>
  <si>
    <t>8769</t>
  </si>
  <si>
    <t>TRAISGYO91Q3</t>
  </si>
  <si>
    <t>ISGYO TI EQUITY</t>
  </si>
  <si>
    <t>IS GAYRIMENKUL Y</t>
  </si>
  <si>
    <t>8770</t>
  </si>
  <si>
    <t>TRAKCHOL91Q8</t>
  </si>
  <si>
    <t>KCHOL TI EQUITY</t>
  </si>
  <si>
    <t>KOC Holding AS</t>
  </si>
  <si>
    <t>B03MVJ8</t>
  </si>
  <si>
    <t>8771</t>
  </si>
  <si>
    <t>TRAKRDMR91G7</t>
  </si>
  <si>
    <t>KRDMD TI EQUITY</t>
  </si>
  <si>
    <t>Kardemir Karabuk Dem</t>
  </si>
  <si>
    <t>B03MV32</t>
  </si>
  <si>
    <t>8772</t>
  </si>
  <si>
    <t>TRALOGOW91U2</t>
  </si>
  <si>
    <t>LOGO TI EQUITY</t>
  </si>
  <si>
    <t>LOGO YAZILIM SANAYI</t>
  </si>
  <si>
    <t>B03MVW1</t>
  </si>
  <si>
    <t>8773</t>
  </si>
  <si>
    <t>TRAMIGRS91J6</t>
  </si>
  <si>
    <t>MIGRS TI EQUITY</t>
  </si>
  <si>
    <t>MIGROS</t>
  </si>
  <si>
    <t>8774</t>
  </si>
  <si>
    <t>TRAOTOSN91H6</t>
  </si>
  <si>
    <t>FROTO TI EQUITY</t>
  </si>
  <si>
    <t>FORD OTOMOTIV SANAYI</t>
  </si>
  <si>
    <t>B03MSR5</t>
  </si>
  <si>
    <t>8775</t>
  </si>
  <si>
    <t>TRAPETKM91E0</t>
  </si>
  <si>
    <t>PETKM TI EQUITY</t>
  </si>
  <si>
    <t>PETKIM</t>
  </si>
  <si>
    <t>8776</t>
  </si>
  <si>
    <t>TRASAHOL91Q5</t>
  </si>
  <si>
    <t>SAHOL TI EQUITY</t>
  </si>
  <si>
    <t>HACI OMER SABANCI HO</t>
  </si>
  <si>
    <t>B03N0C7</t>
  </si>
  <si>
    <t>8777</t>
  </si>
  <si>
    <t>TRASISEW91Q3</t>
  </si>
  <si>
    <t>SISE TI EQUITY</t>
  </si>
  <si>
    <t>TURK SISE VE CAM FAB</t>
  </si>
  <si>
    <t>B03MXR0</t>
  </si>
  <si>
    <t>8778</t>
  </si>
  <si>
    <t>TRATCELL91M1</t>
  </si>
  <si>
    <t>TCELL TI EQUITY</t>
  </si>
  <si>
    <t>Turkcell Iletisim Hi</t>
  </si>
  <si>
    <t>B03MYN3</t>
  </si>
  <si>
    <t>8779</t>
  </si>
  <si>
    <t>TRATHYAO91M5</t>
  </si>
  <si>
    <t>THYAO TI EQUITY</t>
  </si>
  <si>
    <t>Turk Hava Yollari AO</t>
  </si>
  <si>
    <t>B03MYK0</t>
  </si>
  <si>
    <t>8780</t>
  </si>
  <si>
    <t>TRATOASO91H3</t>
  </si>
  <si>
    <t>TOASO TI EQUITY</t>
  </si>
  <si>
    <t>TOFAS TURK OTOMOBIL</t>
  </si>
  <si>
    <t>B03MY33</t>
  </si>
  <si>
    <t>8781</t>
  </si>
  <si>
    <t>TRATRKCM91F7</t>
  </si>
  <si>
    <t>TRKCM TI EQUITY</t>
  </si>
  <si>
    <t>TRAKYA CAM SANAY</t>
  </si>
  <si>
    <t>8782</t>
  </si>
  <si>
    <t>TRATSKBW91N0</t>
  </si>
  <si>
    <t>TSKB TI EQUITY</t>
  </si>
  <si>
    <t>TURKIYE SINAI KALKIN</t>
  </si>
  <si>
    <t>B03MY88</t>
  </si>
  <si>
    <t>8783</t>
  </si>
  <si>
    <t>TRATUPRS91E8</t>
  </si>
  <si>
    <t>TUPRS TI EQUITY</t>
  </si>
  <si>
    <t>Tupras Turkiye Petro</t>
  </si>
  <si>
    <t>B03MYT9</t>
  </si>
  <si>
    <t>8784</t>
  </si>
  <si>
    <t>TRAVESTL91H6</t>
  </si>
  <si>
    <t>VESTL TI EQUITY</t>
  </si>
  <si>
    <t>VESTEL ELEK SAN</t>
  </si>
  <si>
    <t>8785</t>
  </si>
  <si>
    <t>TRAYKBNK91N6</t>
  </si>
  <si>
    <t>YKBNK TI EQUITY</t>
  </si>
  <si>
    <t>Yapi ve Kredi Bankas</t>
  </si>
  <si>
    <t>B03MZJ6</t>
  </si>
  <si>
    <t>8786</t>
  </si>
  <si>
    <t>TREBIMM00018</t>
  </si>
  <si>
    <t>BIMAS TI EQUITY</t>
  </si>
  <si>
    <t>BIM BIRLESIK MAGAZAL</t>
  </si>
  <si>
    <t>B0D0006</t>
  </si>
  <si>
    <t>8787</t>
  </si>
  <si>
    <t>TRECOLA00011</t>
  </si>
  <si>
    <t>CCOLA TI EQUITY</t>
  </si>
  <si>
    <t>COCA-COLA ICECEK AS</t>
  </si>
  <si>
    <t>B058ZV4</t>
  </si>
  <si>
    <t>8788</t>
  </si>
  <si>
    <t>TRECUHE00018</t>
  </si>
  <si>
    <t>AVISA TI EQUITY</t>
  </si>
  <si>
    <t>AVIVASA EMEKLILIK VE</t>
  </si>
  <si>
    <t>BSJCWP1</t>
  </si>
  <si>
    <t>8789</t>
  </si>
  <si>
    <t>TREDOTO00013</t>
  </si>
  <si>
    <t>DOAS TI EQUITY</t>
  </si>
  <si>
    <t>DOGUS OTOMOTIV S</t>
  </si>
  <si>
    <t>B03MRJ0</t>
  </si>
  <si>
    <t>8790</t>
  </si>
  <si>
    <t>TREEGYO00017</t>
  </si>
  <si>
    <t>EKGYO TI EQUITY</t>
  </si>
  <si>
    <t>EMLAK KONUT GAYRIMEN</t>
  </si>
  <si>
    <t>B586565</t>
  </si>
  <si>
    <t>8791</t>
  </si>
  <si>
    <t>TREPEGS00016</t>
  </si>
  <si>
    <t>PGSUS TI EQUITY</t>
  </si>
  <si>
    <t>Pegasus Hava Tasimac</t>
  </si>
  <si>
    <t>B9J4ZK0</t>
  </si>
  <si>
    <t>8792</t>
  </si>
  <si>
    <t>TRETHAL00019</t>
  </si>
  <si>
    <t>HALKB TI EQUITY</t>
  </si>
  <si>
    <t>Turkiye Halk Bankasi</t>
  </si>
  <si>
    <t>B1WTMP0</t>
  </si>
  <si>
    <t>8793</t>
  </si>
  <si>
    <t>TRETKHO00012</t>
  </si>
  <si>
    <t>TKFEN TI EQUITY</t>
  </si>
  <si>
    <t>TEKFEN HOLDING AS</t>
  </si>
  <si>
    <t>B29D241</t>
  </si>
  <si>
    <t>8794</t>
  </si>
  <si>
    <t>TRETTLK00013</t>
  </si>
  <si>
    <t>TTKOM TI EQUITY</t>
  </si>
  <si>
    <t>Turk Telekomunikasyo</t>
  </si>
  <si>
    <t>B2RCGV5</t>
  </si>
  <si>
    <t>8795</t>
  </si>
  <si>
    <t>TRETTRK00010</t>
  </si>
  <si>
    <t>TTRAK TI EQUITY</t>
  </si>
  <si>
    <t>Turk Traktor ve Zira</t>
  </si>
  <si>
    <t>B03MYM2</t>
  </si>
  <si>
    <t>8796</t>
  </si>
  <si>
    <t>TREULKR00015</t>
  </si>
  <si>
    <t>ULKER TI EQUITY</t>
  </si>
  <si>
    <t>ULKER GIDA</t>
  </si>
  <si>
    <t>8797</t>
  </si>
  <si>
    <t>TREVKFB00019</t>
  </si>
  <si>
    <t>VAKBN TI EQUITY</t>
  </si>
  <si>
    <t>Turkiye Vakiflar Ban</t>
  </si>
  <si>
    <t>B0N6YC4</t>
  </si>
  <si>
    <t>8798</t>
  </si>
  <si>
    <t>TRMCU1WWWWW3</t>
  </si>
  <si>
    <t>DJIST TI EQUITY</t>
  </si>
  <si>
    <t xml:space="preserve"> DOW JONES ISTANBUL</t>
  </si>
  <si>
    <t>8799</t>
  </si>
  <si>
    <t>TRRYKBK00023</t>
  </si>
  <si>
    <t>YKBNKR TI EQUITY</t>
  </si>
  <si>
    <t>BG0KWW7</t>
  </si>
  <si>
    <t>8800</t>
  </si>
  <si>
    <t>TRYBZIM00042</t>
  </si>
  <si>
    <t>DJIMT TI EQUITY</t>
  </si>
  <si>
    <t xml:space="preserve"> DOW JONES ISLAMIC M</t>
  </si>
  <si>
    <t>8801</t>
  </si>
  <si>
    <t>TW0000050004</t>
  </si>
  <si>
    <t>0050 TT EQUITY</t>
  </si>
  <si>
    <t>POLARIS TAIWAN TOP50</t>
  </si>
  <si>
    <t>6683405</t>
  </si>
  <si>
    <t>8802</t>
  </si>
  <si>
    <t>TW0000052000</t>
  </si>
  <si>
    <t>0052 TT EQUITY</t>
  </si>
  <si>
    <t>Fubon Taiwan Technol</t>
  </si>
  <si>
    <t>B1F6ZF9</t>
  </si>
  <si>
    <t>8803</t>
  </si>
  <si>
    <t>TW0000057009</t>
  </si>
  <si>
    <t>0057 TT EQUITY</t>
  </si>
  <si>
    <t>FUBON MSCI TAIWAN ET</t>
  </si>
  <si>
    <t>B2Q1HP4</t>
  </si>
  <si>
    <t>8804</t>
  </si>
  <si>
    <t>TW00000663L3</t>
  </si>
  <si>
    <t>00663L TT EQUITY</t>
  </si>
  <si>
    <t>Cathay TAIEX Daily L</t>
  </si>
  <si>
    <t>BZ573P6</t>
  </si>
  <si>
    <t>8805</t>
  </si>
  <si>
    <t>TW00000675L7</t>
  </si>
  <si>
    <t>00675L TT EQUITY</t>
  </si>
  <si>
    <t>Fubon TAIEX Daily 2X</t>
  </si>
  <si>
    <t>BD3VCV5</t>
  </si>
  <si>
    <t>8806</t>
  </si>
  <si>
    <t>TW00000RTS01</t>
  </si>
  <si>
    <t>2317TT</t>
  </si>
  <si>
    <t>HON HAI PRECISION IN</t>
  </si>
  <si>
    <t>6438564</t>
  </si>
  <si>
    <t>8807</t>
  </si>
  <si>
    <t>TW0001101004</t>
  </si>
  <si>
    <t>1101 TT EQUITY</t>
  </si>
  <si>
    <t>TAIWAN CEMENT</t>
  </si>
  <si>
    <t>6869937</t>
  </si>
  <si>
    <t>8808</t>
  </si>
  <si>
    <t>TW0001102002</t>
  </si>
  <si>
    <t>1102 TT EQUITY</t>
  </si>
  <si>
    <t>ASIA CEMENT CORP</t>
  </si>
  <si>
    <t>6056331</t>
  </si>
  <si>
    <t>8809</t>
  </si>
  <si>
    <t>TW0001103000</t>
  </si>
  <si>
    <t>1103 TT EQUITY</t>
  </si>
  <si>
    <t>CHIA HSIN CEMENT</t>
  </si>
  <si>
    <t>6190626</t>
  </si>
  <si>
    <t>8810</t>
  </si>
  <si>
    <t>TW0001110005</t>
  </si>
  <si>
    <t>1110 TT EQUITY</t>
  </si>
  <si>
    <t>SOUTHEAST CEMENT CO</t>
  </si>
  <si>
    <t>6848271</t>
  </si>
  <si>
    <t>8811</t>
  </si>
  <si>
    <t>TW0001201002</t>
  </si>
  <si>
    <t>1201 TT EQUITY</t>
  </si>
  <si>
    <t>WEI CHUAN FOOD</t>
  </si>
  <si>
    <t>6949312</t>
  </si>
  <si>
    <t>8812</t>
  </si>
  <si>
    <t>TW0001216000</t>
  </si>
  <si>
    <t>1216 TT EQUITY</t>
  </si>
  <si>
    <t>UNI-PRESIDENT ENTERP</t>
  </si>
  <si>
    <t>6700393</t>
  </si>
  <si>
    <t>8813</t>
  </si>
  <si>
    <t>TW0001216RTS</t>
  </si>
  <si>
    <t>1216TT</t>
  </si>
  <si>
    <t>UNI-PRESIDENT_RTS</t>
  </si>
  <si>
    <t>8814</t>
  </si>
  <si>
    <t>TW0001227007</t>
  </si>
  <si>
    <t>1227 TT EQUITY</t>
  </si>
  <si>
    <t>STANDARD FOODS CORP</t>
  </si>
  <si>
    <t>6853554</t>
  </si>
  <si>
    <t>8815</t>
  </si>
  <si>
    <t>TW0001234003</t>
  </si>
  <si>
    <t>1234 TT EQUITY</t>
  </si>
  <si>
    <t>HEY SONG CORP</t>
  </si>
  <si>
    <t>6147440</t>
  </si>
  <si>
    <t>8816</t>
  </si>
  <si>
    <t>TW0001301000</t>
  </si>
  <si>
    <t>1301 TT EQUITY</t>
  </si>
  <si>
    <t>Formosa Plastics Cor</t>
  </si>
  <si>
    <t>6348544</t>
  </si>
  <si>
    <t>8817</t>
  </si>
  <si>
    <t>TW0001303006</t>
  </si>
  <si>
    <t>1303 TT EQUITY</t>
  </si>
  <si>
    <t>NAN YA PLASTICS CORP</t>
  </si>
  <si>
    <t>6621580</t>
  </si>
  <si>
    <t>8818</t>
  </si>
  <si>
    <t>TW0001314003</t>
  </si>
  <si>
    <t>1314 TT EQUITY</t>
  </si>
  <si>
    <t>CHINA PETROCHEMICAL</t>
  </si>
  <si>
    <t>6206084</t>
  </si>
  <si>
    <t>8819</t>
  </si>
  <si>
    <t>TW0001326007</t>
  </si>
  <si>
    <t>1326 TT EQUITY</t>
  </si>
  <si>
    <t>Formosa Chemicals &amp;</t>
  </si>
  <si>
    <t>6348715</t>
  </si>
  <si>
    <t>8820</t>
  </si>
  <si>
    <t>TW0001402006</t>
  </si>
  <si>
    <t>1402 TT EQUITY</t>
  </si>
  <si>
    <t>Far Eastern New Cent</t>
  </si>
  <si>
    <t>6331470</t>
  </si>
  <si>
    <t>8821</t>
  </si>
  <si>
    <t>TW0001419000</t>
  </si>
  <si>
    <t>1419 TT EQUITY</t>
  </si>
  <si>
    <t>SHINKONG TEXTILE CO</t>
  </si>
  <si>
    <t>6811693</t>
  </si>
  <si>
    <t>8822</t>
  </si>
  <si>
    <t>TW0001434009</t>
  </si>
  <si>
    <t>1434 TT EQUITY</t>
  </si>
  <si>
    <t>FORMOSA TAFFETA CO.</t>
  </si>
  <si>
    <t>6348588</t>
  </si>
  <si>
    <t>8823</t>
  </si>
  <si>
    <t>TW0001440006</t>
  </si>
  <si>
    <t>1440 TT EQUITY</t>
  </si>
  <si>
    <t>TAINAN SPINNING CO L</t>
  </si>
  <si>
    <t>6871824</t>
  </si>
  <si>
    <t>8824</t>
  </si>
  <si>
    <t>TW0001476000</t>
  </si>
  <si>
    <t>1476 TT EQUITY</t>
  </si>
  <si>
    <t>ECLAT TEXTILE COMPAN</t>
  </si>
  <si>
    <t>6345783</t>
  </si>
  <si>
    <t>8825</t>
  </si>
  <si>
    <t>TW0001504009</t>
  </si>
  <si>
    <t>1504 TT EQUITY</t>
  </si>
  <si>
    <t>TECO ELECTRIC &amp; MACH</t>
  </si>
  <si>
    <t>6879851</t>
  </si>
  <si>
    <t>8826</t>
  </si>
  <si>
    <t>TW0001507002</t>
  </si>
  <si>
    <t>1507 TT EQUITY</t>
  </si>
  <si>
    <t>YUNGTAY ENGINEERING</t>
  </si>
  <si>
    <t>6988694</t>
  </si>
  <si>
    <t>8827</t>
  </si>
  <si>
    <t>TW0001519007</t>
  </si>
  <si>
    <t>1519 TT EQUITY</t>
  </si>
  <si>
    <t>FORTUNE ELECTRIC CO</t>
  </si>
  <si>
    <t>6347604</t>
  </si>
  <si>
    <t>8828</t>
  </si>
  <si>
    <t>TW0001522001</t>
  </si>
  <si>
    <t>1522 TT EQUITY</t>
  </si>
  <si>
    <t>TYC BROTHER</t>
  </si>
  <si>
    <t>6077774</t>
  </si>
  <si>
    <t>8829</t>
  </si>
  <si>
    <t>TW0001532000</t>
  </si>
  <si>
    <t>1532 TT EQUITY</t>
  </si>
  <si>
    <t>CHINA METAL PRODUCTS</t>
  </si>
  <si>
    <t>8830</t>
  </si>
  <si>
    <t>TW0001535003</t>
  </si>
  <si>
    <t>1535 TT EQUITY</t>
  </si>
  <si>
    <t>CHINA ECOTEK CORPORA</t>
  </si>
  <si>
    <t>6205111</t>
  </si>
  <si>
    <t>8831</t>
  </si>
  <si>
    <t>TW0001536001</t>
  </si>
  <si>
    <t>1536 TT EQUITY</t>
  </si>
  <si>
    <t>HOTA INDUSTRIAL MFG</t>
  </si>
  <si>
    <t>6246251</t>
  </si>
  <si>
    <t>8832</t>
  </si>
  <si>
    <t>TW0001565000</t>
  </si>
  <si>
    <t>1565 TT EQUITY</t>
  </si>
  <si>
    <t>St Shine Optical Co</t>
  </si>
  <si>
    <t>6673172</t>
  </si>
  <si>
    <t>ROCO</t>
  </si>
  <si>
    <t>8833</t>
  </si>
  <si>
    <t>TW0001605004</t>
  </si>
  <si>
    <t>1605 TT EQUITY</t>
  </si>
  <si>
    <t>WALSIN LIHWA CORP</t>
  </si>
  <si>
    <t>6936574</t>
  </si>
  <si>
    <t>8834</t>
  </si>
  <si>
    <t>TW0001704005</t>
  </si>
  <si>
    <t>1704 TT EQUITY</t>
  </si>
  <si>
    <t>LCY CHEMICAL CORP</t>
  </si>
  <si>
    <t>6509255</t>
  </si>
  <si>
    <t>8835</t>
  </si>
  <si>
    <t>TW0001708006</t>
  </si>
  <si>
    <t>1708 TT EQUITY</t>
  </si>
  <si>
    <t>SESODA CORP</t>
  </si>
  <si>
    <t>6825025</t>
  </si>
  <si>
    <t>8836</t>
  </si>
  <si>
    <t>TW0001710002</t>
  </si>
  <si>
    <t>1710 TT EQUITY</t>
  </si>
  <si>
    <t>ORIENTAL UNION CHEMI</t>
  </si>
  <si>
    <t>6661519</t>
  </si>
  <si>
    <t>8837</t>
  </si>
  <si>
    <t>TW0001712008</t>
  </si>
  <si>
    <t>1712 TT EQUITY</t>
  </si>
  <si>
    <t>SINON CORP</t>
  </si>
  <si>
    <t>6805942</t>
  </si>
  <si>
    <t>8838</t>
  </si>
  <si>
    <t>TW0001717007</t>
  </si>
  <si>
    <t>1717 TT EQUITY</t>
  </si>
  <si>
    <t>ETERNAL CHEMICAL</t>
  </si>
  <si>
    <t>8839</t>
  </si>
  <si>
    <t>TW0001722007</t>
  </si>
  <si>
    <t>1722 TT EQUITY</t>
  </si>
  <si>
    <t>TAIWAN FERTILIZER CO</t>
  </si>
  <si>
    <t>6109439</t>
  </si>
  <si>
    <t>8840</t>
  </si>
  <si>
    <t>TW0001731008</t>
  </si>
  <si>
    <t>1731 TT EQUITY</t>
  </si>
  <si>
    <t>MAYWUFA COMPANY LTD</t>
  </si>
  <si>
    <t>6541440</t>
  </si>
  <si>
    <t>8841</t>
  </si>
  <si>
    <t>TW0001785004</t>
  </si>
  <si>
    <t>1785 TT EQUITY</t>
  </si>
  <si>
    <t>Solar</t>
  </si>
  <si>
    <t>B00LY33</t>
  </si>
  <si>
    <t>8842</t>
  </si>
  <si>
    <t>TW0001789006</t>
  </si>
  <si>
    <t>1789 TT EQUITY</t>
  </si>
  <si>
    <t>SCINOPHARM TAIWAN LT</t>
  </si>
  <si>
    <t>B58KV47</t>
  </si>
  <si>
    <t>8843</t>
  </si>
  <si>
    <t>TW0001795003</t>
  </si>
  <si>
    <t>1795 TT EQUITY</t>
  </si>
  <si>
    <t>LOTUS PHARMACEUTICAL</t>
  </si>
  <si>
    <t>8844</t>
  </si>
  <si>
    <t>TW0001802007</t>
  </si>
  <si>
    <t>1802 TT EQUITY</t>
  </si>
  <si>
    <t>TAIWAN GLASS IND COR</t>
  </si>
  <si>
    <t>6870865</t>
  </si>
  <si>
    <t>8845</t>
  </si>
  <si>
    <t>TW0001904001</t>
  </si>
  <si>
    <t>1904 TT EQUITY</t>
  </si>
  <si>
    <t>CHENG LOONG CORP</t>
  </si>
  <si>
    <t>6190239</t>
  </si>
  <si>
    <t>8846</t>
  </si>
  <si>
    <t>TW0001905008</t>
  </si>
  <si>
    <t>1905 TT EQUITY</t>
  </si>
  <si>
    <t>CHUNG HWA PULP</t>
  </si>
  <si>
    <t>6196538</t>
  </si>
  <si>
    <t>8847</t>
  </si>
  <si>
    <t>TW0001907004</t>
  </si>
  <si>
    <t>1907 TT EQUITY</t>
  </si>
  <si>
    <t>YUEN FOONG YU PAPER</t>
  </si>
  <si>
    <t>6988616</t>
  </si>
  <si>
    <t>8848</t>
  </si>
  <si>
    <t>TW0002002003</t>
  </si>
  <si>
    <t>2002 TT EQUITY</t>
  </si>
  <si>
    <t>CHINA STEEL CORP</t>
  </si>
  <si>
    <t>6190950</t>
  </si>
  <si>
    <t>8849</t>
  </si>
  <si>
    <t>TW0002006004</t>
  </si>
  <si>
    <t>2006 TT EQUITY</t>
  </si>
  <si>
    <t>TUNG HO STEEL ENTERP</t>
  </si>
  <si>
    <t>6907310</t>
  </si>
  <si>
    <t>8850</t>
  </si>
  <si>
    <t>TW0002015005</t>
  </si>
  <si>
    <t>2015 TT EQUITY</t>
  </si>
  <si>
    <t>FENG HSIN IRON &amp; STE</t>
  </si>
  <si>
    <t>6335030</t>
  </si>
  <si>
    <t>8851</t>
  </si>
  <si>
    <t>TW0002023009</t>
  </si>
  <si>
    <t>2023 TT EQUITY</t>
  </si>
  <si>
    <t>YIEH PHUI ENTERPRISE</t>
  </si>
  <si>
    <t>6987668</t>
  </si>
  <si>
    <t>8852</t>
  </si>
  <si>
    <t>TW0002049004</t>
  </si>
  <si>
    <t>2049 TT EQUITY</t>
  </si>
  <si>
    <t>Hiwin Technologies C</t>
  </si>
  <si>
    <t>B1YMYT5</t>
  </si>
  <si>
    <t>8853</t>
  </si>
  <si>
    <t>TW0002101003</t>
  </si>
  <si>
    <t>2101 TT EQUITY</t>
  </si>
  <si>
    <t>NAN KANG RUBBER TIRE</t>
  </si>
  <si>
    <t>6621427</t>
  </si>
  <si>
    <t>8854</t>
  </si>
  <si>
    <t>TW0002103009</t>
  </si>
  <si>
    <t>2103 TT EQUITY</t>
  </si>
  <si>
    <t>TSRC CORP</t>
  </si>
  <si>
    <t>6870876</t>
  </si>
  <si>
    <t>8855</t>
  </si>
  <si>
    <t>TW0002105004</t>
  </si>
  <si>
    <t>2105 TT EQUITY</t>
  </si>
  <si>
    <t>CHENG SHIN RUBBER IN</t>
  </si>
  <si>
    <t>6190228</t>
  </si>
  <si>
    <t>8856</t>
  </si>
  <si>
    <t>TW0002201001</t>
  </si>
  <si>
    <t>2201 TT EQUITY</t>
  </si>
  <si>
    <t>YULON MOTOR COMPANY</t>
  </si>
  <si>
    <t>6988597</t>
  </si>
  <si>
    <t>8857</t>
  </si>
  <si>
    <t>TW0002204005</t>
  </si>
  <si>
    <t>2204 TT EQUITY</t>
  </si>
  <si>
    <t>CHINA MOTOR CORP</t>
  </si>
  <si>
    <t>6191328</t>
  </si>
  <si>
    <t>8858</t>
  </si>
  <si>
    <t>TW0002206000</t>
  </si>
  <si>
    <t>2206 TT EQUITY</t>
  </si>
  <si>
    <t>SANYANG INDUSTRIAL C</t>
  </si>
  <si>
    <t>6787084</t>
  </si>
  <si>
    <t>8859</t>
  </si>
  <si>
    <t>TW0002207008</t>
  </si>
  <si>
    <t>2207 TT EQUITY</t>
  </si>
  <si>
    <t>HOTAI MOTOR</t>
  </si>
  <si>
    <t>6417165</t>
  </si>
  <si>
    <t>8860</t>
  </si>
  <si>
    <t>TW0002301009</t>
  </si>
  <si>
    <t>2301 TT EQUITY</t>
  </si>
  <si>
    <t>LITE-ON TECHNOLOGY C</t>
  </si>
  <si>
    <t>6519481</t>
  </si>
  <si>
    <t>8861</t>
  </si>
  <si>
    <t>TW0002303005</t>
  </si>
  <si>
    <t>2303 TT EQUITY</t>
  </si>
  <si>
    <t>UNITED MICROELECTRON</t>
  </si>
  <si>
    <t>6916628</t>
  </si>
  <si>
    <t>8862</t>
  </si>
  <si>
    <t>TW0002308004</t>
  </si>
  <si>
    <t>2308 TT EQUITY</t>
  </si>
  <si>
    <t>DELTA ELECTRONICS IN</t>
  </si>
  <si>
    <t>6260734</t>
  </si>
  <si>
    <t>8863</t>
  </si>
  <si>
    <t>TW0002311008</t>
  </si>
  <si>
    <t>2311 TT EQUITY</t>
  </si>
  <si>
    <t>ADVANCED SEMICONDUCT</t>
  </si>
  <si>
    <t>6056074</t>
  </si>
  <si>
    <t>8864</t>
  </si>
  <si>
    <t>TW0002312006</t>
  </si>
  <si>
    <t>2312 TT EQUITY</t>
  </si>
  <si>
    <t>KINPO ELECTRONICS IN</t>
  </si>
  <si>
    <t>6161031</t>
  </si>
  <si>
    <t>8865</t>
  </si>
  <si>
    <t>TW0002313004</t>
  </si>
  <si>
    <t>2313 TT EQUITY</t>
  </si>
  <si>
    <t>COMPEQ MANUFACTURING</t>
  </si>
  <si>
    <t>6215273</t>
  </si>
  <si>
    <t>8866</t>
  </si>
  <si>
    <t>TW0002317005</t>
  </si>
  <si>
    <t>2317 TT EQUITY</t>
  </si>
  <si>
    <t>Hon Hai Precision In</t>
  </si>
  <si>
    <t>8867</t>
  </si>
  <si>
    <t>TW0002323003</t>
  </si>
  <si>
    <t>2323 TT EQUITY</t>
  </si>
  <si>
    <t>CMC MAGNETICS CORP</t>
  </si>
  <si>
    <t>6238485</t>
  </si>
  <si>
    <t>8868</t>
  </si>
  <si>
    <t>TW0002324001</t>
  </si>
  <si>
    <t>2324 TT EQUITY</t>
  </si>
  <si>
    <t>COMPAL ELECTRONICS</t>
  </si>
  <si>
    <t>6225744</t>
  </si>
  <si>
    <t>8869</t>
  </si>
  <si>
    <t>TW0002325008</t>
  </si>
  <si>
    <t>2325 TT EQUITY</t>
  </si>
  <si>
    <t>SILICONWARE PRECISIO</t>
  </si>
  <si>
    <t>6808877</t>
  </si>
  <si>
    <t>8870</t>
  </si>
  <si>
    <t>TW0002327004</t>
  </si>
  <si>
    <t>2327 TT EQUITY</t>
  </si>
  <si>
    <t>Yageo Corp</t>
  </si>
  <si>
    <t>6984380</t>
  </si>
  <si>
    <t>8871</t>
  </si>
  <si>
    <t>TW0002328002</t>
  </si>
  <si>
    <t>2328 TT EQUITY</t>
  </si>
  <si>
    <t>PAN-INTL INDUST</t>
  </si>
  <si>
    <t>6669966</t>
  </si>
  <si>
    <t>8872</t>
  </si>
  <si>
    <t>2330 TT EQUITY</t>
  </si>
  <si>
    <t>Taiwan Semiconductor</t>
  </si>
  <si>
    <t>8873</t>
  </si>
  <si>
    <t>TW0002332004</t>
  </si>
  <si>
    <t>2332 TT EQUITY</t>
  </si>
  <si>
    <t>D-LINK CORP</t>
  </si>
  <si>
    <t>6254878</t>
  </si>
  <si>
    <t>8874</t>
  </si>
  <si>
    <t>TW0002337003</t>
  </si>
  <si>
    <t>2337 TT EQUITY</t>
  </si>
  <si>
    <t>MACRONIX INTERNATION</t>
  </si>
  <si>
    <t>6574101</t>
  </si>
  <si>
    <t>8875</t>
  </si>
  <si>
    <t>TW0002340007</t>
  </si>
  <si>
    <t>2340 TT EQUITY</t>
  </si>
  <si>
    <t>OPTO TECH CORP</t>
  </si>
  <si>
    <t>6664723</t>
  </si>
  <si>
    <t>8876</t>
  </si>
  <si>
    <t>TW0002342003</t>
  </si>
  <si>
    <t>2342 TT EQUITY</t>
  </si>
  <si>
    <t>MOSEL VITELIC INC</t>
  </si>
  <si>
    <t>8877</t>
  </si>
  <si>
    <t>TW0002344009</t>
  </si>
  <si>
    <t>2344 TT EQUITY</t>
  </si>
  <si>
    <t>WINBOND ELECTRONICS</t>
  </si>
  <si>
    <t>8878</t>
  </si>
  <si>
    <t>TW0002345006</t>
  </si>
  <si>
    <t>2345 TT EQUITY</t>
  </si>
  <si>
    <t>Accton Technology Co</t>
  </si>
  <si>
    <t>6005214</t>
  </si>
  <si>
    <t>8879</t>
  </si>
  <si>
    <t>TW0002347002</t>
  </si>
  <si>
    <t>2347 TT EQUITY</t>
  </si>
  <si>
    <t>SYNNEX TECHNOLOGY IN</t>
  </si>
  <si>
    <t>6868439</t>
  </si>
  <si>
    <t>8880</t>
  </si>
  <si>
    <t>TW0002349008</t>
  </si>
  <si>
    <t>2349 TT EQUITY</t>
  </si>
  <si>
    <t>RITEK CORPORATION</t>
  </si>
  <si>
    <t>6740753</t>
  </si>
  <si>
    <t>8881</t>
  </si>
  <si>
    <t>TW0002352002</t>
  </si>
  <si>
    <t>2352 TT EQUITY</t>
  </si>
  <si>
    <t>BENQ</t>
  </si>
  <si>
    <t>8882</t>
  </si>
  <si>
    <t>TW0002353000</t>
  </si>
  <si>
    <t>2353 TT EQUITY</t>
  </si>
  <si>
    <t>ACER INC</t>
  </si>
  <si>
    <t>6005850</t>
  </si>
  <si>
    <t>8883</t>
  </si>
  <si>
    <t>TW0002354008</t>
  </si>
  <si>
    <t>2354 TT EQUITY</t>
  </si>
  <si>
    <t>FOXCONN TECHNOLOGY C</t>
  </si>
  <si>
    <t>6801779</t>
  </si>
  <si>
    <t>8884</t>
  </si>
  <si>
    <t>TW0002356003</t>
  </si>
  <si>
    <t>2356 TT EQUITY</t>
  </si>
  <si>
    <t>INVENTEC CO LTD</t>
  </si>
  <si>
    <t>6459930</t>
  </si>
  <si>
    <t>8885</t>
  </si>
  <si>
    <t>TW0002357001</t>
  </si>
  <si>
    <t>2357 TT EQUITY</t>
  </si>
  <si>
    <t>Asustek Computer Inc</t>
  </si>
  <si>
    <t>6051046</t>
  </si>
  <si>
    <t>8886</t>
  </si>
  <si>
    <t>TW0002368008</t>
  </si>
  <si>
    <t>2368 TT EQUITY</t>
  </si>
  <si>
    <t>GOLD CIRCUIT ELECTRO</t>
  </si>
  <si>
    <t>6107585</t>
  </si>
  <si>
    <t>8887</t>
  </si>
  <si>
    <t>TW0002371002</t>
  </si>
  <si>
    <t>2371 TT EQUITY</t>
  </si>
  <si>
    <t>TATUNG CO LTD</t>
  </si>
  <si>
    <t>6875677</t>
  </si>
  <si>
    <t>8888</t>
  </si>
  <si>
    <t>TW0002376001</t>
  </si>
  <si>
    <t>2376 TT EQUITY</t>
  </si>
  <si>
    <t>GIGABYTE TECHNOLOGY</t>
  </si>
  <si>
    <t>6129181</t>
  </si>
  <si>
    <t>8889</t>
  </si>
  <si>
    <t>TW0002377009</t>
  </si>
  <si>
    <t>2377 TT EQUITY</t>
  </si>
  <si>
    <t>Micro-Star Internati</t>
  </si>
  <si>
    <t>6133450</t>
  </si>
  <si>
    <t>8890</t>
  </si>
  <si>
    <t>TW0002379005</t>
  </si>
  <si>
    <t>2379 TT EQUITY</t>
  </si>
  <si>
    <t>REALTEK SEMICONDUCTO</t>
  </si>
  <si>
    <t>6051422</t>
  </si>
  <si>
    <t>8891</t>
  </si>
  <si>
    <t>TW0002382009</t>
  </si>
  <si>
    <t>2382 TT EQUITY</t>
  </si>
  <si>
    <t>QUANTA COMPUTER INC</t>
  </si>
  <si>
    <t>6141011</t>
  </si>
  <si>
    <t>8892</t>
  </si>
  <si>
    <t>TW0002385002</t>
  </si>
  <si>
    <t>2385 TT EQUITY</t>
  </si>
  <si>
    <t>Chicony Electronics</t>
  </si>
  <si>
    <t>6140579</t>
  </si>
  <si>
    <t>8893</t>
  </si>
  <si>
    <t>TW0002387008</t>
  </si>
  <si>
    <t>2387 TT EQUITY</t>
  </si>
  <si>
    <t>SUNREX TECHNOLOGY CO</t>
  </si>
  <si>
    <t>6141925</t>
  </si>
  <si>
    <t>8894</t>
  </si>
  <si>
    <t>TW0002388006</t>
  </si>
  <si>
    <t>2388 TT EQUITY</t>
  </si>
  <si>
    <t>VIA TECHNOLOGIES INC</t>
  </si>
  <si>
    <t>6146823</t>
  </si>
  <si>
    <t>8895</t>
  </si>
  <si>
    <t>TW0002391000</t>
  </si>
  <si>
    <t>2391 TT EQUITY</t>
  </si>
  <si>
    <t>ZYXEL COMMUNICATIONS</t>
  </si>
  <si>
    <t>8896</t>
  </si>
  <si>
    <t>TW0002392008</t>
  </si>
  <si>
    <t>2392 TT EQUITY</t>
  </si>
  <si>
    <t>CHENG UEI PRECISION</t>
  </si>
  <si>
    <t>6175667</t>
  </si>
  <si>
    <t>8897</t>
  </si>
  <si>
    <t>TW0002393006</t>
  </si>
  <si>
    <t>2393 TT EQUITY</t>
  </si>
  <si>
    <t>EVERLIGHT ELECTRONIC</t>
  </si>
  <si>
    <t>6094922</t>
  </si>
  <si>
    <t>8898</t>
  </si>
  <si>
    <t>TW0002395001</t>
  </si>
  <si>
    <t>2395 TT EQUITY</t>
  </si>
  <si>
    <t>ADVANTECH CO LTD</t>
  </si>
  <si>
    <t>6202673</t>
  </si>
  <si>
    <t>8899</t>
  </si>
  <si>
    <t>TW0002401007</t>
  </si>
  <si>
    <t>2401 TT EQUITY</t>
  </si>
  <si>
    <t>SUNPLUS TECHNOLOGY C</t>
  </si>
  <si>
    <t>B02WH02</t>
  </si>
  <si>
    <t>8900</t>
  </si>
  <si>
    <t>TW0002402005</t>
  </si>
  <si>
    <t>2402 TT EQUITY</t>
  </si>
  <si>
    <t>ICHIA TECHNOLOGIES I</t>
  </si>
  <si>
    <t>6207139</t>
  </si>
  <si>
    <t>8901</t>
  </si>
  <si>
    <t>TW0002404001</t>
  </si>
  <si>
    <t>2404 TT EQUITY</t>
  </si>
  <si>
    <t>UNITED INTEGRATED SE</t>
  </si>
  <si>
    <t>6105136</t>
  </si>
  <si>
    <t>8902</t>
  </si>
  <si>
    <t>TW0002408002</t>
  </si>
  <si>
    <t>2408 TT EQUITY</t>
  </si>
  <si>
    <t>NANYA TECHNOLOGY COR</t>
  </si>
  <si>
    <t>6283601</t>
  </si>
  <si>
    <t>8903</t>
  </si>
  <si>
    <t>TW0002409000</t>
  </si>
  <si>
    <t>2409 TT EQUITY</t>
  </si>
  <si>
    <t>AU OPTRONICS CORP</t>
  </si>
  <si>
    <t>6288190</t>
  </si>
  <si>
    <t>8904</t>
  </si>
  <si>
    <t>TW0002412004</t>
  </si>
  <si>
    <t>2412 TT EQUITY</t>
  </si>
  <si>
    <t>CHUNGHWA TELECOM CO</t>
  </si>
  <si>
    <t>6287841</t>
  </si>
  <si>
    <t>8905</t>
  </si>
  <si>
    <t>TW0002417003</t>
  </si>
  <si>
    <t>2417 TT EQUITY</t>
  </si>
  <si>
    <t>AVERMEDIA TECHNOLOGI</t>
  </si>
  <si>
    <t>6055565</t>
  </si>
  <si>
    <t>8906</t>
  </si>
  <si>
    <t>TW0002430006</t>
  </si>
  <si>
    <t>2430 TT EQUITY</t>
  </si>
  <si>
    <t>TSANN KUEN ENTERPRIS</t>
  </si>
  <si>
    <t>6906072</t>
  </si>
  <si>
    <t>8907</t>
  </si>
  <si>
    <t>TW0002446002</t>
  </si>
  <si>
    <t>2446 TT EQUITY</t>
  </si>
  <si>
    <t>PHOENIX PRECISION TE</t>
  </si>
  <si>
    <t>8908</t>
  </si>
  <si>
    <t>TW0002448008</t>
  </si>
  <si>
    <t>2448 TT EQUITY</t>
  </si>
  <si>
    <t>EPISTAR CORP</t>
  </si>
  <si>
    <t>6354154</t>
  </si>
  <si>
    <t>8909</t>
  </si>
  <si>
    <t>TW0002449006</t>
  </si>
  <si>
    <t>2449 TT EQUITY</t>
  </si>
  <si>
    <t>King Yuan Electronic</t>
  </si>
  <si>
    <t>6352493</t>
  </si>
  <si>
    <t>8910</t>
  </si>
  <si>
    <t>TW0002450004</t>
  </si>
  <si>
    <t>2450 TT EQUITY</t>
  </si>
  <si>
    <t>SENAO INTERNATIONAL</t>
  </si>
  <si>
    <t>6354187</t>
  </si>
  <si>
    <t>8911</t>
  </si>
  <si>
    <t>TW0002451002</t>
  </si>
  <si>
    <t>2451 TT EQUITY</t>
  </si>
  <si>
    <t>Transcend Informatio</t>
  </si>
  <si>
    <t>6350497</t>
  </si>
  <si>
    <t>8912</t>
  </si>
  <si>
    <t>TW0002454006</t>
  </si>
  <si>
    <t>2454 TT EQUITY</t>
  </si>
  <si>
    <t>MediaTek Inc</t>
  </si>
  <si>
    <t>6372480</t>
  </si>
  <si>
    <t>8913</t>
  </si>
  <si>
    <t>TW0002458007</t>
  </si>
  <si>
    <t>2458 TT EQUITY</t>
  </si>
  <si>
    <t>ELAN MICROELECTRONIC</t>
  </si>
  <si>
    <t>6241513</t>
  </si>
  <si>
    <t>8914</t>
  </si>
  <si>
    <t>TW0002464005</t>
  </si>
  <si>
    <t>2464 TT EQUITY</t>
  </si>
  <si>
    <t>MIRLE AUTOMATION COR</t>
  </si>
  <si>
    <t>6140999</t>
  </si>
  <si>
    <t>8915</t>
  </si>
  <si>
    <t>TW0002474004</t>
  </si>
  <si>
    <t>2474 TT EQUITY</t>
  </si>
  <si>
    <t>CATCHER TECHNOLOGY C</t>
  </si>
  <si>
    <t>6186669</t>
  </si>
  <si>
    <t>8916</t>
  </si>
  <si>
    <t>TW0002475001</t>
  </si>
  <si>
    <t>2475 TT EQUITY</t>
  </si>
  <si>
    <t>CHUNGHWA PICTURE TUB</t>
  </si>
  <si>
    <t>6221214</t>
  </si>
  <si>
    <t>8917</t>
  </si>
  <si>
    <t>TW0002485000</t>
  </si>
  <si>
    <t>2485 TT EQUITY</t>
  </si>
  <si>
    <t>ZINWELL CORP</t>
  </si>
  <si>
    <t>6199731</t>
  </si>
  <si>
    <t>8918</t>
  </si>
  <si>
    <t>TW0002486008</t>
  </si>
  <si>
    <t>2486 TT EQUITY</t>
  </si>
  <si>
    <t>I-CHIUN PRECISION IN</t>
  </si>
  <si>
    <t>6224785</t>
  </si>
  <si>
    <t>8919</t>
  </si>
  <si>
    <t>TW0002488004</t>
  </si>
  <si>
    <t>2488 TT EQUITY</t>
  </si>
  <si>
    <t>HANPIN ELECTRON CO L</t>
  </si>
  <si>
    <t>B02WFC0</t>
  </si>
  <si>
    <t>8920</t>
  </si>
  <si>
    <t>TW0002498003</t>
  </si>
  <si>
    <t>2498 TT EQUITY</t>
  </si>
  <si>
    <t>HTC CORP</t>
  </si>
  <si>
    <t>6510536</t>
  </si>
  <si>
    <t>8921</t>
  </si>
  <si>
    <t>TW0002501004</t>
  </si>
  <si>
    <t>2501 TT EQUITY</t>
  </si>
  <si>
    <t>CATHAY REAL ESTATE D</t>
  </si>
  <si>
    <t>6179733</t>
  </si>
  <si>
    <t>8922</t>
  </si>
  <si>
    <t>TW0002504008</t>
  </si>
  <si>
    <t>2504 TT EQUITY</t>
  </si>
  <si>
    <t>GOLDSUN DEV &amp; CONST</t>
  </si>
  <si>
    <t>6375564</t>
  </si>
  <si>
    <t>8923</t>
  </si>
  <si>
    <t>TW0002511003</t>
  </si>
  <si>
    <t>2511 TT EQUITY</t>
  </si>
  <si>
    <t>PRINCE HOUSING DEVEL</t>
  </si>
  <si>
    <t>6703165</t>
  </si>
  <si>
    <t>8924</t>
  </si>
  <si>
    <t>TW0002515004</t>
  </si>
  <si>
    <t>2515 TT EQUITY</t>
  </si>
  <si>
    <t>BES ENGINEERING CORP</t>
  </si>
  <si>
    <t>6084666</t>
  </si>
  <si>
    <t>8925</t>
  </si>
  <si>
    <t>TW0002520004</t>
  </si>
  <si>
    <t>2520 TT EQUITY</t>
  </si>
  <si>
    <t>KINDOM CONSTRUCTION</t>
  </si>
  <si>
    <t>6491329</t>
  </si>
  <si>
    <t>8926</t>
  </si>
  <si>
    <t>TW0002536000</t>
  </si>
  <si>
    <t>2536 TT EQUITY</t>
  </si>
  <si>
    <t>HUNG POO REAL ESTATE</t>
  </si>
  <si>
    <t>6447678</t>
  </si>
  <si>
    <t>8927</t>
  </si>
  <si>
    <t>TW0002542008</t>
  </si>
  <si>
    <t>2542 TT EQUITY</t>
  </si>
  <si>
    <t>HIGHWEALTH CONSTRUCT</t>
  </si>
  <si>
    <t>6154075</t>
  </si>
  <si>
    <t>8928</t>
  </si>
  <si>
    <t>TW0002548005</t>
  </si>
  <si>
    <t>2548 TT EQUITY</t>
  </si>
  <si>
    <t>HUAKU DEVELOPMENT CO</t>
  </si>
  <si>
    <t>6275459</t>
  </si>
  <si>
    <t>8929</t>
  </si>
  <si>
    <t>TW0002603008</t>
  </si>
  <si>
    <t>2603 TT EQUITY</t>
  </si>
  <si>
    <t>EVERGREEN MARINE</t>
  </si>
  <si>
    <t>6324500</t>
  </si>
  <si>
    <t>8930</t>
  </si>
  <si>
    <t>TW0002605003</t>
  </si>
  <si>
    <t>2605 TT EQUITY</t>
  </si>
  <si>
    <t>SINCERE NAVIGATION</t>
  </si>
  <si>
    <t>6810731</t>
  </si>
  <si>
    <t>8931</t>
  </si>
  <si>
    <t>TW0002606001</t>
  </si>
  <si>
    <t>2606 TT EQUITY</t>
  </si>
  <si>
    <t>U-MING MARINE TRANSP</t>
  </si>
  <si>
    <t>6911377</t>
  </si>
  <si>
    <t>8932</t>
  </si>
  <si>
    <t>TW0002609005</t>
  </si>
  <si>
    <t>2609 TT EQUITY</t>
  </si>
  <si>
    <t>YANG MING MARINE TRA</t>
  </si>
  <si>
    <t>6987583</t>
  </si>
  <si>
    <t>8933</t>
  </si>
  <si>
    <t>TW0002610003</t>
  </si>
  <si>
    <t>2610 TT EQUITY</t>
  </si>
  <si>
    <t>CHINA AIRLINES LTD</t>
  </si>
  <si>
    <t>6189657</t>
  </si>
  <si>
    <t>8934</t>
  </si>
  <si>
    <t>TW0002612009</t>
  </si>
  <si>
    <t>2612 TT EQUITY</t>
  </si>
  <si>
    <t>CHINESE MARITIME TRA</t>
  </si>
  <si>
    <t>6037897</t>
  </si>
  <si>
    <t>8935</t>
  </si>
  <si>
    <t>TW0002615002</t>
  </si>
  <si>
    <t>2615 TT EQUITY</t>
  </si>
  <si>
    <t>WAN HAI LINES LIMITE</t>
  </si>
  <si>
    <t>6932334</t>
  </si>
  <si>
    <t>8936</t>
  </si>
  <si>
    <t>TW0002617008</t>
  </si>
  <si>
    <t>2617 TT EQUITY</t>
  </si>
  <si>
    <t>TAIWAN NAVIGAT</t>
  </si>
  <si>
    <t>6122243</t>
  </si>
  <si>
    <t>8937</t>
  </si>
  <si>
    <t>TW0002618006</t>
  </si>
  <si>
    <t>2618 TT EQUITY</t>
  </si>
  <si>
    <t>EVA AIRWAYS CORP</t>
  </si>
  <si>
    <t>6186023</t>
  </si>
  <si>
    <t>8938</t>
  </si>
  <si>
    <t>TW0002704004</t>
  </si>
  <si>
    <t>2704 TT EQUITY</t>
  </si>
  <si>
    <t>AMBASSADOR HOTEL/THE</t>
  </si>
  <si>
    <t>6028653</t>
  </si>
  <si>
    <t>8939</t>
  </si>
  <si>
    <t>TW0002707007</t>
  </si>
  <si>
    <t>2707 TT EQUITY</t>
  </si>
  <si>
    <t>FORMOSA INTERNATIONA</t>
  </si>
  <si>
    <t>6107574</t>
  </si>
  <si>
    <t>8940</t>
  </si>
  <si>
    <t>TW0002801008</t>
  </si>
  <si>
    <t>2801 TT EQUITY</t>
  </si>
  <si>
    <t>CHANG HWA COMMERCIAL</t>
  </si>
  <si>
    <t>6187855</t>
  </si>
  <si>
    <t>8941</t>
  </si>
  <si>
    <t>TW0002809001</t>
  </si>
  <si>
    <t>2809 TT EQUITY</t>
  </si>
  <si>
    <t>KINGS TOWN BANK</t>
  </si>
  <si>
    <t>6575159</t>
  </si>
  <si>
    <t>8942</t>
  </si>
  <si>
    <t>TW0002820008</t>
  </si>
  <si>
    <t>2820 TT EQUITY</t>
  </si>
  <si>
    <t>CHINA BILLS FINANCE</t>
  </si>
  <si>
    <t>6198954</t>
  </si>
  <si>
    <t>8943</t>
  </si>
  <si>
    <t>TW0002823002</t>
  </si>
  <si>
    <t>2823 TT EQUITY</t>
  </si>
  <si>
    <t>CHINA LIFE INSURANCE</t>
  </si>
  <si>
    <t>6199816</t>
  </si>
  <si>
    <t>8944</t>
  </si>
  <si>
    <t>TW0002834009</t>
  </si>
  <si>
    <t>2834 TT EQUITY</t>
  </si>
  <si>
    <t>TAIWAN BUSINESS BANK</t>
  </si>
  <si>
    <t>6098816</t>
  </si>
  <si>
    <t>8945</t>
  </si>
  <si>
    <t>TW0002836004</t>
  </si>
  <si>
    <t>2836 TT EQUITY</t>
  </si>
  <si>
    <t>BANK OF KAOHSIUNG</t>
  </si>
  <si>
    <t>6116462</t>
  </si>
  <si>
    <t>8946</t>
  </si>
  <si>
    <t>TW0002855004</t>
  </si>
  <si>
    <t>2855 TT EQUITY</t>
  </si>
  <si>
    <t>PRESIDENT SECURITIES</t>
  </si>
  <si>
    <t>6154622</t>
  </si>
  <si>
    <t>8947</t>
  </si>
  <si>
    <t>TW0002880002</t>
  </si>
  <si>
    <t>2880 TT EQUITY</t>
  </si>
  <si>
    <t>HUA NAN FINANCIAL HO</t>
  </si>
  <si>
    <t>6411877</t>
  </si>
  <si>
    <t>8948</t>
  </si>
  <si>
    <t>TW0002881000</t>
  </si>
  <si>
    <t>2881 TT EQUITY</t>
  </si>
  <si>
    <t>Fubon Financial Hold</t>
  </si>
  <si>
    <t>6411673</t>
  </si>
  <si>
    <t>8949</t>
  </si>
  <si>
    <t>TW0002882008</t>
  </si>
  <si>
    <t>2882 TT EQUITY</t>
  </si>
  <si>
    <t>Cathay Financial Hol</t>
  </si>
  <si>
    <t>6425663</t>
  </si>
  <si>
    <t>8950</t>
  </si>
  <si>
    <t>TW0002883006</t>
  </si>
  <si>
    <t>2883 TT EQUITY</t>
  </si>
  <si>
    <t>CHINA DEVELOPMENT FI</t>
  </si>
  <si>
    <t>6431756</t>
  </si>
  <si>
    <t>8951</t>
  </si>
  <si>
    <t>TW0002884004</t>
  </si>
  <si>
    <t>2884 TT EQUITY</t>
  </si>
  <si>
    <t>E.SUN FINANCIAL HOLD</t>
  </si>
  <si>
    <t>6433912</t>
  </si>
  <si>
    <t>8952</t>
  </si>
  <si>
    <t>TW0002885001</t>
  </si>
  <si>
    <t>2885 TT EQUITY</t>
  </si>
  <si>
    <t>Yuanta Financial Hol</t>
  </si>
  <si>
    <t>6424110</t>
  </si>
  <si>
    <t>8953</t>
  </si>
  <si>
    <t>TW0002886009</t>
  </si>
  <si>
    <t>2886 TT EQUITY</t>
  </si>
  <si>
    <t>MEGA FINANCIAL HOLDI</t>
  </si>
  <si>
    <t>6444066</t>
  </si>
  <si>
    <t>8954</t>
  </si>
  <si>
    <t>TW0002887007</t>
  </si>
  <si>
    <t>2887 TT EQUITY</t>
  </si>
  <si>
    <t>TAISHIN FINANCIAL HO</t>
  </si>
  <si>
    <t>6451680</t>
  </si>
  <si>
    <t>8955</t>
  </si>
  <si>
    <t>TW0002888005</t>
  </si>
  <si>
    <t>2888 TT EQUITY</t>
  </si>
  <si>
    <t>SHIN KONG FINANCIAL</t>
  </si>
  <si>
    <t>6452586</t>
  </si>
  <si>
    <t>8956</t>
  </si>
  <si>
    <t>TW0002889003</t>
  </si>
  <si>
    <t>2889 TT EQUITY</t>
  </si>
  <si>
    <t>WATERLAND FINANC</t>
  </si>
  <si>
    <t>8957</t>
  </si>
  <si>
    <t>TW0002890001</t>
  </si>
  <si>
    <t>2890 TT EQUITY</t>
  </si>
  <si>
    <t>SINOPAC FINANCIAL HO</t>
  </si>
  <si>
    <t>6525875</t>
  </si>
  <si>
    <t>8958</t>
  </si>
  <si>
    <t>TW0002891009</t>
  </si>
  <si>
    <t>2891 TT EQUITY</t>
  </si>
  <si>
    <t>CHINATRUST FINANCIAL</t>
  </si>
  <si>
    <t>6527666</t>
  </si>
  <si>
    <t>8959</t>
  </si>
  <si>
    <t>TW0002892007</t>
  </si>
  <si>
    <t>2892 TT EQUITY</t>
  </si>
  <si>
    <t>FIRST FINANCIAL HOLD</t>
  </si>
  <si>
    <t>6580119</t>
  </si>
  <si>
    <t>8960</t>
  </si>
  <si>
    <t>TW0002903002</t>
  </si>
  <si>
    <t>2903 TT EQUITY</t>
  </si>
  <si>
    <t>FAR EASTERN DEPARTME</t>
  </si>
  <si>
    <t>6331373</t>
  </si>
  <si>
    <t>8961</t>
  </si>
  <si>
    <t>TW0002911005</t>
  </si>
  <si>
    <t>2911 TT EQUITY</t>
  </si>
  <si>
    <t>LES ENPHANTS CO LTD</t>
  </si>
  <si>
    <t>6516404</t>
  </si>
  <si>
    <t>8962</t>
  </si>
  <si>
    <t>TW0002912003</t>
  </si>
  <si>
    <t>2912 TT EQUITY</t>
  </si>
  <si>
    <t>President Chain Stor</t>
  </si>
  <si>
    <t>6704986</t>
  </si>
  <si>
    <t>8963</t>
  </si>
  <si>
    <t>TW0002915006</t>
  </si>
  <si>
    <t>2915 TT EQUITY</t>
  </si>
  <si>
    <t>RUENTEX INDUSTRIES L</t>
  </si>
  <si>
    <t>6758422</t>
  </si>
  <si>
    <t>8964</t>
  </si>
  <si>
    <t>TW0003005005</t>
  </si>
  <si>
    <t>3005 TT EQUITY</t>
  </si>
  <si>
    <t>GETAC TECHNOLOGY COR</t>
  </si>
  <si>
    <t>8965</t>
  </si>
  <si>
    <t>TW0003008009</t>
  </si>
  <si>
    <t>3008 TT EQUITY</t>
  </si>
  <si>
    <t>Largan Precision Co</t>
  </si>
  <si>
    <t>6451668</t>
  </si>
  <si>
    <t>8966</t>
  </si>
  <si>
    <t>TW0003019006</t>
  </si>
  <si>
    <t>3019 TT EQUITY</t>
  </si>
  <si>
    <t>ASIA OPTICAL CO INC</t>
  </si>
  <si>
    <t>6295866</t>
  </si>
  <si>
    <t>8967</t>
  </si>
  <si>
    <t>TW0003034005</t>
  </si>
  <si>
    <t>3034 TT EQUITY</t>
  </si>
  <si>
    <t>NOVATEK MICROELECTRO</t>
  </si>
  <si>
    <t>6346333</t>
  </si>
  <si>
    <t>8968</t>
  </si>
  <si>
    <t>TW0003037008</t>
  </si>
  <si>
    <t>3037 TT EQUITY</t>
  </si>
  <si>
    <t>UNIMICRON TECHNOLOGY</t>
  </si>
  <si>
    <t>6137720</t>
  </si>
  <si>
    <t>8969</t>
  </si>
  <si>
    <t>TW0003042008</t>
  </si>
  <si>
    <t>3042 TT EQUITY</t>
  </si>
  <si>
    <t>TXC CORP</t>
  </si>
  <si>
    <t>6336248</t>
  </si>
  <si>
    <t>8970</t>
  </si>
  <si>
    <t>TW0003044004</t>
  </si>
  <si>
    <t>3044 TT EQUITY</t>
  </si>
  <si>
    <t>TRIPOD TECHNOLOGY CO</t>
  </si>
  <si>
    <t>6305721</t>
  </si>
  <si>
    <t>8971</t>
  </si>
  <si>
    <t>TW0003045001</t>
  </si>
  <si>
    <t>3045 TT EQUITY</t>
  </si>
  <si>
    <t>Taiwan Mobile Co Ltd</t>
  </si>
  <si>
    <t>6290496</t>
  </si>
  <si>
    <t>8972</t>
  </si>
  <si>
    <t>TW0003049003</t>
  </si>
  <si>
    <t>3049 TT EQUITY</t>
  </si>
  <si>
    <t>SINTEK PHOTRONIC COR</t>
  </si>
  <si>
    <t>6545044</t>
  </si>
  <si>
    <t>8973</t>
  </si>
  <si>
    <t>TW0003064002</t>
  </si>
  <si>
    <t>3064 TT EQUITY</t>
  </si>
  <si>
    <t>ASTRO CORP</t>
  </si>
  <si>
    <t>B012W64</t>
  </si>
  <si>
    <t>8974</t>
  </si>
  <si>
    <t>TW0003083002</t>
  </si>
  <si>
    <t>3083 TT EQUITY</t>
  </si>
  <si>
    <t>CHINESE GAMER INTERN</t>
  </si>
  <si>
    <t>6711812</t>
  </si>
  <si>
    <t>8975</t>
  </si>
  <si>
    <t>TW0003105003</t>
  </si>
  <si>
    <t>3105 TT EQUITY</t>
  </si>
  <si>
    <t>WIN SEMICONDUCTORS C</t>
  </si>
  <si>
    <t>8976</t>
  </si>
  <si>
    <t>TW0003130001</t>
  </si>
  <si>
    <t>3130 TT EQUITY</t>
  </si>
  <si>
    <t>104 CORP</t>
  </si>
  <si>
    <t>B033QQ3</t>
  </si>
  <si>
    <t>8977</t>
  </si>
  <si>
    <t>TW0003189007</t>
  </si>
  <si>
    <t>3189 TT EQUITY</t>
  </si>
  <si>
    <t>KINSUS INTERCONNECT</t>
  </si>
  <si>
    <t>6687872</t>
  </si>
  <si>
    <t>8978</t>
  </si>
  <si>
    <t>TW0003227005</t>
  </si>
  <si>
    <t>3227 TT EQUITY</t>
  </si>
  <si>
    <t>PIXART IMAGING INC</t>
  </si>
  <si>
    <t>6673365</t>
  </si>
  <si>
    <t>8979</t>
  </si>
  <si>
    <t>TW0003228003</t>
  </si>
  <si>
    <t>3228 TT EQUITY</t>
  </si>
  <si>
    <t>RDC SEMICONDUCTOR CO</t>
  </si>
  <si>
    <t>6734671</t>
  </si>
  <si>
    <t>8980</t>
  </si>
  <si>
    <t>TW0003231007</t>
  </si>
  <si>
    <t>3231 TT EQUITY</t>
  </si>
  <si>
    <t>WISTRON CORP</t>
  </si>
  <si>
    <t>6672481</t>
  </si>
  <si>
    <t>8981</t>
  </si>
  <si>
    <t>TW0003289005</t>
  </si>
  <si>
    <t>3289 TT EQUITY</t>
  </si>
  <si>
    <t>INTEGRATED SERVICE T</t>
  </si>
  <si>
    <t>6744573</t>
  </si>
  <si>
    <t>8982</t>
  </si>
  <si>
    <t>TW0003311007</t>
  </si>
  <si>
    <t>3311 TT EQUITY</t>
  </si>
  <si>
    <t>SILITECH TECHNOLOGY</t>
  </si>
  <si>
    <t>6740117</t>
  </si>
  <si>
    <t>8983</t>
  </si>
  <si>
    <t>TW0003323002</t>
  </si>
  <si>
    <t>3323 TT EQUITY</t>
  </si>
  <si>
    <t>CELXPERT ENERGY CORP</t>
  </si>
  <si>
    <t>B01LS52</t>
  </si>
  <si>
    <t>8984</t>
  </si>
  <si>
    <t>TW0003376000</t>
  </si>
  <si>
    <t>3376 TT EQUITY</t>
  </si>
  <si>
    <t>SHIN ZU SHING CO LTD</t>
  </si>
  <si>
    <t>B02GHN7</t>
  </si>
  <si>
    <t>8985</t>
  </si>
  <si>
    <t>TW0003443008</t>
  </si>
  <si>
    <t>3443 TT EQUITY</t>
  </si>
  <si>
    <t>GLOBAL UNICHIP ORD</t>
  </si>
  <si>
    <t>B056381</t>
  </si>
  <si>
    <t>8986</t>
  </si>
  <si>
    <t>TW0003452009</t>
  </si>
  <si>
    <t>3452 TT EQUITY</t>
  </si>
  <si>
    <t>E-TON SOLAR TECH CO</t>
  </si>
  <si>
    <t>B06BMV1</t>
  </si>
  <si>
    <t>8987</t>
  </si>
  <si>
    <t>TW0003481008</t>
  </si>
  <si>
    <t>3481 TT EQUITY</t>
  </si>
  <si>
    <t>INNOLUX DISPLAY CORP</t>
  </si>
  <si>
    <t>B0CC0M5</t>
  </si>
  <si>
    <t>8988</t>
  </si>
  <si>
    <t>TW0003532008</t>
  </si>
  <si>
    <t>3532 TT EQUITY</t>
  </si>
  <si>
    <t>FORMOSA SUMCO TECHNO</t>
  </si>
  <si>
    <t>B1HKJZ7</t>
  </si>
  <si>
    <t>8989</t>
  </si>
  <si>
    <t>TW0003552006</t>
  </si>
  <si>
    <t>3552 TT EQUITY</t>
  </si>
  <si>
    <t>TUNG THIH ELECTRONIC</t>
  </si>
  <si>
    <t>B1YYYZ7</t>
  </si>
  <si>
    <t>8990</t>
  </si>
  <si>
    <t>TW0003622007</t>
  </si>
  <si>
    <t>3622 TT EQUITY</t>
  </si>
  <si>
    <t>YOUNG FAST OPTOELECT</t>
  </si>
  <si>
    <t>B2QM230</t>
  </si>
  <si>
    <t>8991</t>
  </si>
  <si>
    <t>TW0003691002</t>
  </si>
  <si>
    <t>3691 TT EQUITY</t>
  </si>
  <si>
    <t>GIGASOLAR MATERIALS</t>
  </si>
  <si>
    <t>B5BTL30</t>
  </si>
  <si>
    <t>8992</t>
  </si>
  <si>
    <t>TW0003702007</t>
  </si>
  <si>
    <t>3702 TT EQUITY</t>
  </si>
  <si>
    <t>WPG HOLDINGS CO LTD</t>
  </si>
  <si>
    <t>B0P6L87</t>
  </si>
  <si>
    <t>8993</t>
  </si>
  <si>
    <t>TW0003711008</t>
  </si>
  <si>
    <t>3711 TT EQUITY</t>
  </si>
  <si>
    <t>ASE TECHNOLOGY HOLDI</t>
  </si>
  <si>
    <t>8994</t>
  </si>
  <si>
    <t>TW0004105002</t>
  </si>
  <si>
    <t>4105 TT EQUITY</t>
  </si>
  <si>
    <t>TTY BIOPHARM CO LTD</t>
  </si>
  <si>
    <t>6397870</t>
  </si>
  <si>
    <t>8995</t>
  </si>
  <si>
    <t>TW0004108006</t>
  </si>
  <si>
    <t>4108 TT EQUITY</t>
  </si>
  <si>
    <t>PHYTOHEALTH CORPORAT</t>
  </si>
  <si>
    <t>6522746</t>
  </si>
  <si>
    <t>8996</t>
  </si>
  <si>
    <t>TW0004904008</t>
  </si>
  <si>
    <t>4904 TT EQUITY</t>
  </si>
  <si>
    <t>FAR EASTONE TELECOMM</t>
  </si>
  <si>
    <t>6421854</t>
  </si>
  <si>
    <t>8997</t>
  </si>
  <si>
    <t>TW0004906003</t>
  </si>
  <si>
    <t>4906 TT EQUITY</t>
  </si>
  <si>
    <t>GEMTEK TECHNOLOGY CO</t>
  </si>
  <si>
    <t>6427692</t>
  </si>
  <si>
    <t>8998</t>
  </si>
  <si>
    <t>TW0004938006</t>
  </si>
  <si>
    <t>4938 TT EQUITY</t>
  </si>
  <si>
    <t>PEGATRON CORP</t>
  </si>
  <si>
    <t>B4PLX17</t>
  </si>
  <si>
    <t>8999</t>
  </si>
  <si>
    <t>TW0005007009</t>
  </si>
  <si>
    <t>5007 TT EQUITY</t>
  </si>
  <si>
    <t>SAN SHING FASTECH CO</t>
  </si>
  <si>
    <t>B05P7Z3</t>
  </si>
  <si>
    <t>9000</t>
  </si>
  <si>
    <t>TW0005009005</t>
  </si>
  <si>
    <t>5009 TT EQUITY</t>
  </si>
  <si>
    <t>GLORIA MATERIAL TECH</t>
  </si>
  <si>
    <t>6131272</t>
  </si>
  <si>
    <t>9001</t>
  </si>
  <si>
    <t>TW0005347009</t>
  </si>
  <si>
    <t>5347 TT EQUITY</t>
  </si>
  <si>
    <t>VANGUARD INTERNATION</t>
  </si>
  <si>
    <t>6109677</t>
  </si>
  <si>
    <t>9002</t>
  </si>
  <si>
    <t>TW0005443006</t>
  </si>
  <si>
    <t>5443 TT EQUITY</t>
  </si>
  <si>
    <t>GALLANT PRECISION MA</t>
  </si>
  <si>
    <t>6104070</t>
  </si>
  <si>
    <t>9003</t>
  </si>
  <si>
    <t>TW0005469001</t>
  </si>
  <si>
    <t>5469 TT EQUITY</t>
  </si>
  <si>
    <t>HANNSTAR BOARD CORP</t>
  </si>
  <si>
    <t>6328933</t>
  </si>
  <si>
    <t>9004</t>
  </si>
  <si>
    <t>TW0005471007</t>
  </si>
  <si>
    <t>5471 TT EQUITY</t>
  </si>
  <si>
    <t>SONIX TECHNOLOGY CO</t>
  </si>
  <si>
    <t>B06P923</t>
  </si>
  <si>
    <t>9005</t>
  </si>
  <si>
    <t>TW0005478002</t>
  </si>
  <si>
    <t>5478 TT EQUITY</t>
  </si>
  <si>
    <t>SOFT-WORLD INTL CORP</t>
  </si>
  <si>
    <t>6343691</t>
  </si>
  <si>
    <t>9006</t>
  </si>
  <si>
    <t>TW0005483002</t>
  </si>
  <si>
    <t>5483 TT EQUITY</t>
  </si>
  <si>
    <t>SINO-AMERICAN</t>
  </si>
  <si>
    <t>6335278</t>
  </si>
  <si>
    <t>9007</t>
  </si>
  <si>
    <t>TW0005515001</t>
  </si>
  <si>
    <t>5515 TT EQUITY</t>
  </si>
  <si>
    <t>CHIEN KUO CONSTRUCTI</t>
  </si>
  <si>
    <t>6142757</t>
  </si>
  <si>
    <t>9008</t>
  </si>
  <si>
    <t>TW0005522007</t>
  </si>
  <si>
    <t>5522 TT EQUITY</t>
  </si>
  <si>
    <t>FARGLORY LAND DEVELO</t>
  </si>
  <si>
    <t>6203687</t>
  </si>
  <si>
    <t>9009</t>
  </si>
  <si>
    <t>TW0005523005</t>
  </si>
  <si>
    <t>5523 TT EQUITY</t>
  </si>
  <si>
    <t>HUNG TU CONSTRUCTION</t>
  </si>
  <si>
    <t>6204776</t>
  </si>
  <si>
    <t>9010</t>
  </si>
  <si>
    <t>TW0005534002</t>
  </si>
  <si>
    <t>5534 TT EQUITY</t>
  </si>
  <si>
    <t>CHONG HONG CONSTRUCT</t>
  </si>
  <si>
    <t>6511788</t>
  </si>
  <si>
    <t>9011</t>
  </si>
  <si>
    <t>TW0005820005</t>
  </si>
  <si>
    <t>5820 TT EQUITY</t>
  </si>
  <si>
    <t>JIH SUN FINANCIAL HO</t>
  </si>
  <si>
    <t>6439608</t>
  </si>
  <si>
    <t>9012</t>
  </si>
  <si>
    <t>TW0005880009</t>
  </si>
  <si>
    <t>5880 TT EQUITY</t>
  </si>
  <si>
    <t>TAIWAN COOPERATIVE F</t>
  </si>
  <si>
    <t>9013</t>
  </si>
  <si>
    <t>TW0005903009</t>
  </si>
  <si>
    <t>5903 TT EQUITY</t>
  </si>
  <si>
    <t>FAMILYMART CO LTD</t>
  </si>
  <si>
    <t>6440945</t>
  </si>
  <si>
    <t>9014</t>
  </si>
  <si>
    <t>TW0006105000</t>
  </si>
  <si>
    <t>6105 TT EQUITY</t>
  </si>
  <si>
    <t>PORTWELL INC</t>
  </si>
  <si>
    <t>6346344</t>
  </si>
  <si>
    <t>9015</t>
  </si>
  <si>
    <t>TW0006116007</t>
  </si>
  <si>
    <t>6116 TT EQUITY</t>
  </si>
  <si>
    <t>HANNSTAR DISPLAY COR</t>
  </si>
  <si>
    <t>6381828</t>
  </si>
  <si>
    <t>9016</t>
  </si>
  <si>
    <t>TW0006121007</t>
  </si>
  <si>
    <t>6121 TT EQUITY</t>
  </si>
  <si>
    <t>SIMPLO TECHNOLOGY CO</t>
  </si>
  <si>
    <t>6421928</t>
  </si>
  <si>
    <t>9017</t>
  </si>
  <si>
    <t>TW0006141005</t>
  </si>
  <si>
    <t>6141 TT EQUITY</t>
  </si>
  <si>
    <t>PLOTECH CO LTD</t>
  </si>
  <si>
    <t>6289472</t>
  </si>
  <si>
    <t>9018</t>
  </si>
  <si>
    <t>TW0006153000</t>
  </si>
  <si>
    <t>6153 TT EQUITY</t>
  </si>
  <si>
    <t>CAREER TECHNOLOGY CO</t>
  </si>
  <si>
    <t>6431949</t>
  </si>
  <si>
    <t>9019</t>
  </si>
  <si>
    <t>TW0006176001</t>
  </si>
  <si>
    <t>6176 TT EQUITY</t>
  </si>
  <si>
    <t>RADIANT OPTO-ELECTRO</t>
  </si>
  <si>
    <t>6520278</t>
  </si>
  <si>
    <t>9020</t>
  </si>
  <si>
    <t>TW0006182009</t>
  </si>
  <si>
    <t>6182 TT EQUITY</t>
  </si>
  <si>
    <t>WAFER WORKS CORP</t>
  </si>
  <si>
    <t>6522939</t>
  </si>
  <si>
    <t>9021</t>
  </si>
  <si>
    <t>TW0006188006</t>
  </si>
  <si>
    <t>6188 TT EQUITY</t>
  </si>
  <si>
    <t>QUANTA STORAGE INC</t>
  </si>
  <si>
    <t>6431864</t>
  </si>
  <si>
    <t>9022</t>
  </si>
  <si>
    <t>TW0006192008</t>
  </si>
  <si>
    <t>6192 TT EQUITY</t>
  </si>
  <si>
    <t>LUMAX INTERNATIONAL</t>
  </si>
  <si>
    <t>6553456</t>
  </si>
  <si>
    <t>9023</t>
  </si>
  <si>
    <t>TW0006235005</t>
  </si>
  <si>
    <t>6235 TT EQUITY</t>
  </si>
  <si>
    <t>WAFFER TECHNOLOGY CO</t>
  </si>
  <si>
    <t>6590851</t>
  </si>
  <si>
    <t>9024</t>
  </si>
  <si>
    <t>TW0006239007</t>
  </si>
  <si>
    <t>6239 TT EQUITY</t>
  </si>
  <si>
    <t>Powertech Technology</t>
  </si>
  <si>
    <t>6599676</t>
  </si>
  <si>
    <t>9025</t>
  </si>
  <si>
    <t>TW0006243009</t>
  </si>
  <si>
    <t>6243 TT EQUITY</t>
  </si>
  <si>
    <t>ENE TECHNOLOGY INC</t>
  </si>
  <si>
    <t>6609489</t>
  </si>
  <si>
    <t>9026</t>
  </si>
  <si>
    <t>TW0006244007</t>
  </si>
  <si>
    <t>6244 TT EQUITY</t>
  </si>
  <si>
    <t>MOTECH INDUSTRIE</t>
  </si>
  <si>
    <t>6609445</t>
  </si>
  <si>
    <t>9027</t>
  </si>
  <si>
    <t>TW0006269004</t>
  </si>
  <si>
    <t>6269 TT EQUITY</t>
  </si>
  <si>
    <t>FLEXIUM INTERCONNECT</t>
  </si>
  <si>
    <t>9028</t>
  </si>
  <si>
    <t>TW0006271000</t>
  </si>
  <si>
    <t>6271 TT EQUITY</t>
  </si>
  <si>
    <t>TONG HSING ELECTRONI</t>
  </si>
  <si>
    <t>B1L8PB5</t>
  </si>
  <si>
    <t>9029</t>
  </si>
  <si>
    <t>TW0006277007</t>
  </si>
  <si>
    <t>6277 TT EQUITY</t>
  </si>
  <si>
    <t>ATEN INT'L CO.,LTD.</t>
  </si>
  <si>
    <t>6698421</t>
  </si>
  <si>
    <t>9030</t>
  </si>
  <si>
    <t>TW0006281009</t>
  </si>
  <si>
    <t>6281 TT EQUITY</t>
  </si>
  <si>
    <t>E-LIFE MALL CORPORAT</t>
  </si>
  <si>
    <t>B0S7701</t>
  </si>
  <si>
    <t>9031</t>
  </si>
  <si>
    <t>TW0006285000</t>
  </si>
  <si>
    <t>6285 TT EQUITY</t>
  </si>
  <si>
    <t>WISTRON NEWEB CORP</t>
  </si>
  <si>
    <t>9032</t>
  </si>
  <si>
    <t>TW0006414006</t>
  </si>
  <si>
    <t>6414 TT EQUITY</t>
  </si>
  <si>
    <t>ENNOCONN CORP</t>
  </si>
  <si>
    <t>B94NS14</t>
  </si>
  <si>
    <t>9033</t>
  </si>
  <si>
    <t>TW0006488000</t>
  </si>
  <si>
    <t>6488 TT EQUITY</t>
  </si>
  <si>
    <t>Globalwafers Co Ltd</t>
  </si>
  <si>
    <t>BS7JP33</t>
  </si>
  <si>
    <t>9034</t>
  </si>
  <si>
    <t>TW0006505001</t>
  </si>
  <si>
    <t>6505 TT EQUITY</t>
  </si>
  <si>
    <t>FORMOSA PETROCHEMICA</t>
  </si>
  <si>
    <t>6718716</t>
  </si>
  <si>
    <t>9035</t>
  </si>
  <si>
    <t>TW0006605009</t>
  </si>
  <si>
    <t>6605 TT EQUITY</t>
  </si>
  <si>
    <t>DEPO AUTO PARTS</t>
  </si>
  <si>
    <t>6741411</t>
  </si>
  <si>
    <t>9036</t>
  </si>
  <si>
    <t>TW0008039009</t>
  </si>
  <si>
    <t>8039 TT EQUITY</t>
  </si>
  <si>
    <t>TAIFLEX SCIENTIFIC C</t>
  </si>
  <si>
    <t>B05PKK9</t>
  </si>
  <si>
    <t>9037</t>
  </si>
  <si>
    <t>TW0008044009</t>
  </si>
  <si>
    <t>8044 TT EQUITY</t>
  </si>
  <si>
    <t>PCHOME ONLINE INC</t>
  </si>
  <si>
    <t>B05DVL1</t>
  </si>
  <si>
    <t>9038</t>
  </si>
  <si>
    <t>TW0008046004</t>
  </si>
  <si>
    <t>8046 TT EQUITY</t>
  </si>
  <si>
    <t>NAN YA PRINTED CIRCU</t>
  </si>
  <si>
    <t>B118753</t>
  </si>
  <si>
    <t>9039</t>
  </si>
  <si>
    <t>TW0008064007</t>
  </si>
  <si>
    <t>8064 TT EQUITY</t>
  </si>
  <si>
    <t>CONTREL TECHNOLOGY C</t>
  </si>
  <si>
    <t>B051MJ0</t>
  </si>
  <si>
    <t>9040</t>
  </si>
  <si>
    <t>TW0008069006</t>
  </si>
  <si>
    <t>8069 TT EQUITY</t>
  </si>
  <si>
    <t>E INK HOLDINGS INC</t>
  </si>
  <si>
    <t>6744283</t>
  </si>
  <si>
    <t>9041</t>
  </si>
  <si>
    <t>TW0008072000</t>
  </si>
  <si>
    <t>8072 TT EQUITY</t>
  </si>
  <si>
    <t>AV TECH CORP</t>
  </si>
  <si>
    <t>6710444</t>
  </si>
  <si>
    <t>9042</t>
  </si>
  <si>
    <t>TW0008076001</t>
  </si>
  <si>
    <t>8076 TT EQUITY</t>
  </si>
  <si>
    <t>FIRICH ENTERPRIS</t>
  </si>
  <si>
    <t>6714781</t>
  </si>
  <si>
    <t>9043</t>
  </si>
  <si>
    <t>TW0008101007</t>
  </si>
  <si>
    <t>8101 TT EQUITY</t>
  </si>
  <si>
    <t>ARIMA COMMUNICATION</t>
  </si>
  <si>
    <t>B01C7P8</t>
  </si>
  <si>
    <t>9044</t>
  </si>
  <si>
    <t>TW0008299009</t>
  </si>
  <si>
    <t>8299 TT EQUITY</t>
  </si>
  <si>
    <t>PHISON ELECTRONICS C</t>
  </si>
  <si>
    <t>6728469</t>
  </si>
  <si>
    <t>9045</t>
  </si>
  <si>
    <t>TW0008390006</t>
  </si>
  <si>
    <t>8390 TT EQUITY</t>
  </si>
  <si>
    <t>JIIN YEEH DING ENTER</t>
  </si>
  <si>
    <t>B06DQL5</t>
  </si>
  <si>
    <t>9046</t>
  </si>
  <si>
    <t>TW0008454000</t>
  </si>
  <si>
    <t>8454 TT EQUITY</t>
  </si>
  <si>
    <t>momo.com Inc</t>
  </si>
  <si>
    <t>BJYP111</t>
  </si>
  <si>
    <t>9047</t>
  </si>
  <si>
    <t>TW0008464009</t>
  </si>
  <si>
    <t>8464 TT EQUITY</t>
  </si>
  <si>
    <t>NIEN MADE ENTERPRISE</t>
  </si>
  <si>
    <t>BSZLN15</t>
  </si>
  <si>
    <t>9048</t>
  </si>
  <si>
    <t>TW0009103002</t>
  </si>
  <si>
    <t>9103 TT EQUITY</t>
  </si>
  <si>
    <t>MEDTECS INTL CORP LT</t>
  </si>
  <si>
    <t>6578374</t>
  </si>
  <si>
    <t>9049</t>
  </si>
  <si>
    <t>TW0009904003</t>
  </si>
  <si>
    <t>9904 TT EQUITY</t>
  </si>
  <si>
    <t>POU CHEN</t>
  </si>
  <si>
    <t>6696157</t>
  </si>
  <si>
    <t>9050</t>
  </si>
  <si>
    <t>TW0009908004</t>
  </si>
  <si>
    <t>9908 TT EQUITY</t>
  </si>
  <si>
    <t>GREAT TAIPEI GAS CO</t>
  </si>
  <si>
    <t>6887768</t>
  </si>
  <si>
    <t>9051</t>
  </si>
  <si>
    <t>TW0009910000</t>
  </si>
  <si>
    <t>9910 TT EQUITY</t>
  </si>
  <si>
    <t>FENG TAY ENTERPRISE</t>
  </si>
  <si>
    <t>6336055</t>
  </si>
  <si>
    <t>9052</t>
  </si>
  <si>
    <t>TW0009914002</t>
  </si>
  <si>
    <t>9914 TT EQUITY</t>
  </si>
  <si>
    <t>MERIDA INDUSTRY CO L</t>
  </si>
  <si>
    <t>6584445</t>
  </si>
  <si>
    <t>9053</t>
  </si>
  <si>
    <t>TW0009917005</t>
  </si>
  <si>
    <t>9917 TT EQUITY</t>
  </si>
  <si>
    <t>TAIWAN SECOM</t>
  </si>
  <si>
    <t>6877811</t>
  </si>
  <si>
    <t>9054</t>
  </si>
  <si>
    <t>TW0009919001</t>
  </si>
  <si>
    <t>9919 TT EQUITY</t>
  </si>
  <si>
    <t>KANG NA HSIUNG ENTER</t>
  </si>
  <si>
    <t>6492690</t>
  </si>
  <si>
    <t>9055</t>
  </si>
  <si>
    <t>TW0009921007</t>
  </si>
  <si>
    <t>9921 TT EQUITY</t>
  </si>
  <si>
    <t>GIANT MANUFACTURING</t>
  </si>
  <si>
    <t>6372167</t>
  </si>
  <si>
    <t>9056</t>
  </si>
  <si>
    <t>TW0009927004</t>
  </si>
  <si>
    <t>9927 TT EQUITY</t>
  </si>
  <si>
    <t>THYE MING INDU</t>
  </si>
  <si>
    <t>6126472</t>
  </si>
  <si>
    <t>9057</t>
  </si>
  <si>
    <t>TW0009930008</t>
  </si>
  <si>
    <t>9930 TT EQUITY</t>
  </si>
  <si>
    <t>CHINA HI-MENT CORP</t>
  </si>
  <si>
    <t>6199021</t>
  </si>
  <si>
    <t>9058</t>
  </si>
  <si>
    <t>TW0009933002</t>
  </si>
  <si>
    <t>9933 TT EQUITY</t>
  </si>
  <si>
    <t>CTCI CORP</t>
  </si>
  <si>
    <t>6239187</t>
  </si>
  <si>
    <t>9059</t>
  </si>
  <si>
    <t>TW0009938001</t>
  </si>
  <si>
    <t>9938 TT EQUITY</t>
  </si>
  <si>
    <t>TAIWAN PAIHO LTD. OR</t>
  </si>
  <si>
    <t>6320832</t>
  </si>
  <si>
    <t>9060</t>
  </si>
  <si>
    <t>TW0009945006</t>
  </si>
  <si>
    <t>9945 TT EQUITY</t>
  </si>
  <si>
    <t>RUENTEX DEVELOPMENT</t>
  </si>
  <si>
    <t>6748423</t>
  </si>
  <si>
    <t>9061</t>
  </si>
  <si>
    <t>TW0009955005</t>
  </si>
  <si>
    <t>9955 TT EQUITY</t>
  </si>
  <si>
    <t>SUPER DRAGON ORD</t>
  </si>
  <si>
    <t>6718783</t>
  </si>
  <si>
    <t>9062</t>
  </si>
  <si>
    <t>US0008991046</t>
  </si>
  <si>
    <t>ADMA US EQUITY</t>
  </si>
  <si>
    <t>ADMA Biologics Inc</t>
  </si>
  <si>
    <t>B9NSBM2</t>
  </si>
  <si>
    <t>9063</t>
  </si>
  <si>
    <t>US0010551028</t>
  </si>
  <si>
    <t>AFL US EQUITY</t>
  </si>
  <si>
    <t>Aflac Inc</t>
  </si>
  <si>
    <t>2026361</t>
  </si>
  <si>
    <t>9064</t>
  </si>
  <si>
    <t>US0010841023</t>
  </si>
  <si>
    <t>AGCO US EQUITY</t>
  </si>
  <si>
    <t>AGCO Corp</t>
  </si>
  <si>
    <t>2010278</t>
  </si>
  <si>
    <t>9065</t>
  </si>
  <si>
    <t>US00110G4082</t>
  </si>
  <si>
    <t>BTAL US EQUITY</t>
  </si>
  <si>
    <t>AGFiQ US Market Neut</t>
  </si>
  <si>
    <t>BKBHFJ3</t>
  </si>
  <si>
    <t>9066</t>
  </si>
  <si>
    <t>US00123Q1040</t>
  </si>
  <si>
    <t>AGNC US EQUITY</t>
  </si>
  <si>
    <t>AGNC Investment Corp</t>
  </si>
  <si>
    <t>BYYHJL8</t>
  </si>
  <si>
    <t>9067</t>
  </si>
  <si>
    <t>US00130H1059</t>
  </si>
  <si>
    <t>AES US EQUITY</t>
  </si>
  <si>
    <t>AES Corp/The</t>
  </si>
  <si>
    <t>2002479</t>
  </si>
  <si>
    <t>9068</t>
  </si>
  <si>
    <t>US00162Q4608</t>
  </si>
  <si>
    <t>ACES US EQUITY</t>
  </si>
  <si>
    <t>ALPS Clean Energy ET</t>
  </si>
  <si>
    <t>BG47FF8</t>
  </si>
  <si>
    <t>9069</t>
  </si>
  <si>
    <t>US00162Q4947</t>
  </si>
  <si>
    <t>BUZ US EQUITY</t>
  </si>
  <si>
    <t>Buzz US Sentiment Le</t>
  </si>
  <si>
    <t>BD72T79</t>
  </si>
  <si>
    <t>9070</t>
  </si>
  <si>
    <t>US00162Q8583</t>
  </si>
  <si>
    <t>SDOG US EQUITY</t>
  </si>
  <si>
    <t>ALPS SECTOR DIVIDEND</t>
  </si>
  <si>
    <t>B7MG059</t>
  </si>
  <si>
    <t>9071</t>
  </si>
  <si>
    <t>US00162Q8666</t>
  </si>
  <si>
    <t>AMLP UP EQUITY</t>
  </si>
  <si>
    <t>ALERIAN MLP ETF</t>
  </si>
  <si>
    <t>B53D5F0</t>
  </si>
  <si>
    <t>9072</t>
  </si>
  <si>
    <t>AMLP US EQUITY</t>
  </si>
  <si>
    <t>Alerian MLP ETF</t>
  </si>
  <si>
    <t>9073</t>
  </si>
  <si>
    <t>US00163T1097</t>
  </si>
  <si>
    <t>AMB US EQUITY</t>
  </si>
  <si>
    <t>AMB PROPERTY CORP</t>
  </si>
  <si>
    <t>9074</t>
  </si>
  <si>
    <t>US00163U1060</t>
  </si>
  <si>
    <t>AMAG US EQUITY</t>
  </si>
  <si>
    <t>AMAG Pharmaceuticals</t>
  </si>
  <si>
    <t>2008121</t>
  </si>
  <si>
    <t>9075</t>
  </si>
  <si>
    <t>US0017441017</t>
  </si>
  <si>
    <t>AMN US EQUITY</t>
  </si>
  <si>
    <t>AMN Healthcare Servi</t>
  </si>
  <si>
    <t>2813552</t>
  </si>
  <si>
    <t>9076</t>
  </si>
  <si>
    <t>US00182C1036</t>
  </si>
  <si>
    <t>ANIP US EQUITY</t>
  </si>
  <si>
    <t>ANI Pharmaceuticals</t>
  </si>
  <si>
    <t>BCDWBX6</t>
  </si>
  <si>
    <t>9077</t>
  </si>
  <si>
    <t>9078</t>
  </si>
  <si>
    <t>US00206R3003</t>
  </si>
  <si>
    <t>EP0539312 PFD</t>
  </si>
  <si>
    <t>T 5.35</t>
  </si>
  <si>
    <t>BF545Q2</t>
  </si>
  <si>
    <t>9079</t>
  </si>
  <si>
    <t>US00206R4092</t>
  </si>
  <si>
    <t>EP0557025 PFD</t>
  </si>
  <si>
    <t>T 5 5/8</t>
  </si>
  <si>
    <t>BDDJDF0</t>
  </si>
  <si>
    <t>9080</t>
  </si>
  <si>
    <t>US00206R5081</t>
  </si>
  <si>
    <t>EP0583377 PFD</t>
  </si>
  <si>
    <t>T 5 PERP</t>
  </si>
  <si>
    <t>BKPK060</t>
  </si>
  <si>
    <t>9081</t>
  </si>
  <si>
    <t>US00206R7061</t>
  </si>
  <si>
    <t>EP0585869 PFD</t>
  </si>
  <si>
    <t>T 4 3/4 PERP</t>
  </si>
  <si>
    <t>BLL1ZY7</t>
  </si>
  <si>
    <t>9082</t>
  </si>
  <si>
    <t>US0021201035</t>
  </si>
  <si>
    <t>LIFE US EQUITY</t>
  </si>
  <si>
    <t>ATYR PHARMA INC</t>
  </si>
  <si>
    <t>BX7RSM2</t>
  </si>
  <si>
    <t>9083</t>
  </si>
  <si>
    <t>US00214Q1040</t>
  </si>
  <si>
    <t>ARKK US EQUITY</t>
  </si>
  <si>
    <t>ARK Innovation ETF</t>
  </si>
  <si>
    <t>BSBNFV9</t>
  </si>
  <si>
    <t>9084</t>
  </si>
  <si>
    <t>US00214Q2030</t>
  </si>
  <si>
    <t>ARKQ US EQUITY</t>
  </si>
  <si>
    <t>ARK Autonomous Techn</t>
  </si>
  <si>
    <t>BRBC467</t>
  </si>
  <si>
    <t>9085</t>
  </si>
  <si>
    <t>US00214Q3020</t>
  </si>
  <si>
    <t>ARKG US EQUITY</t>
  </si>
  <si>
    <t>ARK Genomic Revoluti</t>
  </si>
  <si>
    <t>BSBNFZ3</t>
  </si>
  <si>
    <t>9086</t>
  </si>
  <si>
    <t>US0022551073</t>
  </si>
  <si>
    <t>AUO US EQUITY</t>
  </si>
  <si>
    <t>AU OPTRONICS CORP-SP</t>
  </si>
  <si>
    <t>2877149</t>
  </si>
  <si>
    <t>9087</t>
  </si>
  <si>
    <t>US0024441075</t>
  </si>
  <si>
    <t>AVX US EQUITY</t>
  </si>
  <si>
    <t>AVX Corp</t>
  </si>
  <si>
    <t>2053983</t>
  </si>
  <si>
    <t>9088</t>
  </si>
  <si>
    <t>9089</t>
  </si>
  <si>
    <t>B92SR70</t>
  </si>
  <si>
    <t>9090</t>
  </si>
  <si>
    <t>US0028962076</t>
  </si>
  <si>
    <t>ANF US EQUITY</t>
  </si>
  <si>
    <t>Abercrombie &amp; Fitch</t>
  </si>
  <si>
    <t>2004185</t>
  </si>
  <si>
    <t>9091</t>
  </si>
  <si>
    <t>US00302L1089</t>
  </si>
  <si>
    <t>AWP US EQUITY</t>
  </si>
  <si>
    <t>Aberdeen Global Prem</t>
  </si>
  <si>
    <t>BG1Z6R4</t>
  </si>
  <si>
    <t>9092</t>
  </si>
  <si>
    <t>US0032601066</t>
  </si>
  <si>
    <t>PPLT US EQUITY</t>
  </si>
  <si>
    <t>Aberdeen Standard Ph</t>
  </si>
  <si>
    <t>BFXL9P2</t>
  </si>
  <si>
    <t>9093</t>
  </si>
  <si>
    <t>US0032621023</t>
  </si>
  <si>
    <t>PALL US EQUITY</t>
  </si>
  <si>
    <t>BFXL9K7</t>
  </si>
  <si>
    <t>9094</t>
  </si>
  <si>
    <t>US0032631006</t>
  </si>
  <si>
    <t>GLTR US EQUITY</t>
  </si>
  <si>
    <t>BFZ02H0</t>
  </si>
  <si>
    <t>9095</t>
  </si>
  <si>
    <t>US00326A1043</t>
  </si>
  <si>
    <t>SGOL US EQUITY</t>
  </si>
  <si>
    <t>BFZ02K3</t>
  </si>
  <si>
    <t>9096</t>
  </si>
  <si>
    <t>US0036541003</t>
  </si>
  <si>
    <t>ABMD US EQUITY</t>
  </si>
  <si>
    <t>ABIOMED Inc</t>
  </si>
  <si>
    <t>2003698</t>
  </si>
  <si>
    <t>9097</t>
  </si>
  <si>
    <t>US00401C1080</t>
  </si>
  <si>
    <t>ACIA US EQUITY</t>
  </si>
  <si>
    <t>ACACIA COMMUNICATION</t>
  </si>
  <si>
    <t>BYXPCC5</t>
  </si>
  <si>
    <t>9098</t>
  </si>
  <si>
    <t>US0042251084</t>
  </si>
  <si>
    <t>ACAD US EQUITY</t>
  </si>
  <si>
    <t>ACADIA Pharmaceutica</t>
  </si>
  <si>
    <t>2713317</t>
  </si>
  <si>
    <t>9099</t>
  </si>
  <si>
    <t>US0042391096</t>
  </si>
  <si>
    <t>AKR US EQUITY</t>
  </si>
  <si>
    <t>ACADIA REALTY TRUST</t>
  </si>
  <si>
    <t>9100</t>
  </si>
  <si>
    <t>US00434H1086</t>
  </si>
  <si>
    <t>XLRN US EQUITY</t>
  </si>
  <si>
    <t>Acceleron Pharma Inc</t>
  </si>
  <si>
    <t>BDGTXQ8</t>
  </si>
  <si>
    <t>9101</t>
  </si>
  <si>
    <t>US0043971052</t>
  </si>
  <si>
    <t>ARAY US EQUITY</t>
  </si>
  <si>
    <t>ACCURAY INC</t>
  </si>
  <si>
    <t>B1R2HW6</t>
  </si>
  <si>
    <t>9102</t>
  </si>
  <si>
    <t>US0044491043</t>
  </si>
  <si>
    <t>AKAO US EQUITY</t>
  </si>
  <si>
    <t>Achaogen Inc</t>
  </si>
  <si>
    <t>BK35H22</t>
  </si>
  <si>
    <t>9103</t>
  </si>
  <si>
    <t>US00444T1007</t>
  </si>
  <si>
    <t>ACRX US EQUITY</t>
  </si>
  <si>
    <t>AcelRx Pharmaceutica</t>
  </si>
  <si>
    <t>B5STJG2</t>
  </si>
  <si>
    <t>9104</t>
  </si>
  <si>
    <t>US00448Q2012</t>
  </si>
  <si>
    <t>ACHN US EQUITY</t>
  </si>
  <si>
    <t>Achillion Pharmaceut</t>
  </si>
  <si>
    <t>B17T9T8</t>
  </si>
  <si>
    <t>9105</t>
  </si>
  <si>
    <t>US00461U1051</t>
  </si>
  <si>
    <t>ACRS US EQUITY</t>
  </si>
  <si>
    <t>Aclaris Therapeutics</t>
  </si>
  <si>
    <t>BYV2W40</t>
  </si>
  <si>
    <t>9106</t>
  </si>
  <si>
    <t>US00484M1062</t>
  </si>
  <si>
    <t>ACOR US EQUITY</t>
  </si>
  <si>
    <t>Acorda Therapeutics</t>
  </si>
  <si>
    <t>2925844</t>
  </si>
  <si>
    <t>9107</t>
  </si>
  <si>
    <t>US00507V1098</t>
  </si>
  <si>
    <t>ATVI US EQUITY</t>
  </si>
  <si>
    <t>Activision Blizzard</t>
  </si>
  <si>
    <t>2575818</t>
  </si>
  <si>
    <t>9108</t>
  </si>
  <si>
    <t>US00508Y1029</t>
  </si>
  <si>
    <t>AYI US EQUITY</t>
  </si>
  <si>
    <t>Acuity Brands Inc</t>
  </si>
  <si>
    <t>2818461</t>
  </si>
  <si>
    <t>9109</t>
  </si>
  <si>
    <t>US00548A1060</t>
  </si>
  <si>
    <t>ADMS US EQUITY</t>
  </si>
  <si>
    <t>Adamas Pharmaceutica</t>
  </si>
  <si>
    <t>BL25XY4</t>
  </si>
  <si>
    <t>9110</t>
  </si>
  <si>
    <t>US00650F1093</t>
  </si>
  <si>
    <t>ADPT US EQUITY</t>
  </si>
  <si>
    <t>Adaptive Biotechnolo</t>
  </si>
  <si>
    <t>BJ5FZ74</t>
  </si>
  <si>
    <t>9111</t>
  </si>
  <si>
    <t>US00653A1079</t>
  </si>
  <si>
    <t>ADAP US EQUITY</t>
  </si>
  <si>
    <t>Adaptimmune Therapeu</t>
  </si>
  <si>
    <t>BWY4XV3</t>
  </si>
  <si>
    <t>9112</t>
  </si>
  <si>
    <t>US00724F1012</t>
  </si>
  <si>
    <t>ADBE US EQUITY</t>
  </si>
  <si>
    <t>Adobe Inc</t>
  </si>
  <si>
    <t>2008154</t>
  </si>
  <si>
    <t>9113</t>
  </si>
  <si>
    <t>US00739L1017</t>
  </si>
  <si>
    <t>ADRO US EQUITY</t>
  </si>
  <si>
    <t>Aduro Biotech Inc</t>
  </si>
  <si>
    <t>BWTVW89</t>
  </si>
  <si>
    <t>9114</t>
  </si>
  <si>
    <t>US00751Y1064</t>
  </si>
  <si>
    <t>AAP US EQUITY</t>
  </si>
  <si>
    <t>Advance Auto Parts I</t>
  </si>
  <si>
    <t>2822019</t>
  </si>
  <si>
    <t>9115</t>
  </si>
  <si>
    <t>US00756M4042</t>
  </si>
  <si>
    <t>ASX US EQUITY</t>
  </si>
  <si>
    <t>2646521</t>
  </si>
  <si>
    <t>9116</t>
  </si>
  <si>
    <t>US00768Y5033</t>
  </si>
  <si>
    <t>HYLD US EQUITY</t>
  </si>
  <si>
    <t>Peritus High Yield E</t>
  </si>
  <si>
    <t>B45R6Y9</t>
  </si>
  <si>
    <t>9117</t>
  </si>
  <si>
    <t>US00768Y7765</t>
  </si>
  <si>
    <t>GIVE US EQUITY</t>
  </si>
  <si>
    <t>ADVSHRS GLOBAL ECHO</t>
  </si>
  <si>
    <t>B7WNNP1</t>
  </si>
  <si>
    <t>9118</t>
  </si>
  <si>
    <t>US00770F1049</t>
  </si>
  <si>
    <t>AEGN US EQUITY</t>
  </si>
  <si>
    <t>AEGION CORP</t>
  </si>
  <si>
    <t>B764L34</t>
  </si>
  <si>
    <t>9119</t>
  </si>
  <si>
    <t>US00771V1089</t>
  </si>
  <si>
    <t>AERI US EQUITY</t>
  </si>
  <si>
    <t>Aerie Pharmaceutical</t>
  </si>
  <si>
    <t>BFRTDG1</t>
  </si>
  <si>
    <t>9120</t>
  </si>
  <si>
    <t>US00773J1034</t>
  </si>
  <si>
    <t>AGLE US EQUITY</t>
  </si>
  <si>
    <t>Aeglea BioTherapeuti</t>
  </si>
  <si>
    <t>BYM7YF9</t>
  </si>
  <si>
    <t>9121</t>
  </si>
  <si>
    <t>US00773T1016</t>
  </si>
  <si>
    <t>ASIX US EQUITY</t>
  </si>
  <si>
    <t>ADVANSIX INC</t>
  </si>
  <si>
    <t>BYMMZL7</t>
  </si>
  <si>
    <t>9122</t>
  </si>
  <si>
    <t>US00773U1088</t>
  </si>
  <si>
    <t>ADVM US EQUITY</t>
  </si>
  <si>
    <t>Adverum Biotechnolog</t>
  </si>
  <si>
    <t>BD6NXD7</t>
  </si>
  <si>
    <t>9123</t>
  </si>
  <si>
    <t>US00775V1044</t>
  </si>
  <si>
    <t>EP0579532 PFD</t>
  </si>
  <si>
    <t>AEGON 5.1</t>
  </si>
  <si>
    <t>BK59DD5</t>
  </si>
  <si>
    <t>9124</t>
  </si>
  <si>
    <t>US0079031078</t>
  </si>
  <si>
    <t>AMD US EQUITY</t>
  </si>
  <si>
    <t>Advanced Micro Devic</t>
  </si>
  <si>
    <t>2007849</t>
  </si>
  <si>
    <t>9125</t>
  </si>
  <si>
    <t>US00817Y1082</t>
  </si>
  <si>
    <t>AET US EQUITY</t>
  </si>
  <si>
    <t>Aetna Inc</t>
  </si>
  <si>
    <t>2695921</t>
  </si>
  <si>
    <t>9126</t>
  </si>
  <si>
    <t>US0082521081</t>
  </si>
  <si>
    <t>AMG US EQUITY</t>
  </si>
  <si>
    <t>Affiliated Managers</t>
  </si>
  <si>
    <t>2127899</t>
  </si>
  <si>
    <t>9127</t>
  </si>
  <si>
    <t>US0082528508</t>
  </si>
  <si>
    <t>EP0569830 PFD</t>
  </si>
  <si>
    <t>AMG 5 7/8</t>
  </si>
  <si>
    <t>BJVJZF8</t>
  </si>
  <si>
    <t>9128</t>
  </si>
  <si>
    <t>US0082731045</t>
  </si>
  <si>
    <t>ARC US EQUITY</t>
  </si>
  <si>
    <t>AFFORDABLE RESIDENTI</t>
  </si>
  <si>
    <t>9129</t>
  </si>
  <si>
    <t>US00846U1016</t>
  </si>
  <si>
    <t>A US EQUITY</t>
  </si>
  <si>
    <t>Agilent Technologies</t>
  </si>
  <si>
    <t>2520153</t>
  </si>
  <si>
    <t>9130</t>
  </si>
  <si>
    <t>US00847X1046</t>
  </si>
  <si>
    <t>AGIO US EQUITY</t>
  </si>
  <si>
    <t>Agios Pharmaceutical</t>
  </si>
  <si>
    <t>BCBVTX1</t>
  </si>
  <si>
    <t>9131</t>
  </si>
  <si>
    <t>US0084921008</t>
  </si>
  <si>
    <t>ADC US EQUITY</t>
  </si>
  <si>
    <t>Agree Realty Corp</t>
  </si>
  <si>
    <t>2062161</t>
  </si>
  <si>
    <t>9132</t>
  </si>
  <si>
    <t>US00900T1079</t>
  </si>
  <si>
    <t>AIMT US EQUITY</t>
  </si>
  <si>
    <t>Aimmune Therapeutics</t>
  </si>
  <si>
    <t>BYVDTK8</t>
  </si>
  <si>
    <t>9133</t>
  </si>
  <si>
    <t>US0091283079</t>
  </si>
  <si>
    <t>AIRM US EQUITY</t>
  </si>
  <si>
    <t>Air Methods Corp</t>
  </si>
  <si>
    <t>2049777</t>
  </si>
  <si>
    <t>9134</t>
  </si>
  <si>
    <t>US00912X5005</t>
  </si>
  <si>
    <t>EP0568188 PFD</t>
  </si>
  <si>
    <t>AL 6.15 PERP</t>
  </si>
  <si>
    <t>BJR4L26</t>
  </si>
  <si>
    <t>9135</t>
  </si>
  <si>
    <t>Air Products and Che</t>
  </si>
  <si>
    <t>9136</t>
  </si>
  <si>
    <t>US0094111095</t>
  </si>
  <si>
    <t>AMCN US EQUITY</t>
  </si>
  <si>
    <t>AIRMEDIA GROUP INC-A</t>
  </si>
  <si>
    <t>B28XBS9</t>
  </si>
  <si>
    <t>9137</t>
  </si>
  <si>
    <t>US00971T1016</t>
  </si>
  <si>
    <t>AKAM US EQUITY</t>
  </si>
  <si>
    <t>Akamai Technologies</t>
  </si>
  <si>
    <t>2507457</t>
  </si>
  <si>
    <t>9138</t>
  </si>
  <si>
    <t>US0097281069</t>
  </si>
  <si>
    <t>AKRX US EQUITY</t>
  </si>
  <si>
    <t>Akorn Inc</t>
  </si>
  <si>
    <t>2012100</t>
  </si>
  <si>
    <t>9139</t>
  </si>
  <si>
    <t>US00972D1054</t>
  </si>
  <si>
    <t>AKBA US EQUITY</t>
  </si>
  <si>
    <t>Akebia Therapeutics</t>
  </si>
  <si>
    <t>BKKMP44</t>
  </si>
  <si>
    <t>9140</t>
  </si>
  <si>
    <t>US00972L1070</t>
  </si>
  <si>
    <t>AKCA US EQUITY</t>
  </si>
  <si>
    <t>Akcea Therapeutics I</t>
  </si>
  <si>
    <t>BF47GP8</t>
  </si>
  <si>
    <t>9141</t>
  </si>
  <si>
    <t>US00973Y1082</t>
  </si>
  <si>
    <t>AKRO US EQUITY</t>
  </si>
  <si>
    <t>Akero Therapeutics I</t>
  </si>
  <si>
    <t>BK7Y2V9</t>
  </si>
  <si>
    <t>9142</t>
  </si>
  <si>
    <t>US0103924629</t>
  </si>
  <si>
    <t>EP0534560 PFD</t>
  </si>
  <si>
    <t>SO 5 PERP</t>
  </si>
  <si>
    <t>BF2FQN2</t>
  </si>
  <si>
    <t>9143</t>
  </si>
  <si>
    <t>US0116591092</t>
  </si>
  <si>
    <t>ALK US EQUITY</t>
  </si>
  <si>
    <t>Alaska Air Group Inc</t>
  </si>
  <si>
    <t>2012605</t>
  </si>
  <si>
    <t>9144</t>
  </si>
  <si>
    <t>US0124231095</t>
  </si>
  <si>
    <t>AMRI US EQUITY</t>
  </si>
  <si>
    <t>Albany Molecular Res</t>
  </si>
  <si>
    <t>2385471</t>
  </si>
  <si>
    <t>9145</t>
  </si>
  <si>
    <t>US0126531013</t>
  </si>
  <si>
    <t>ALB US EQUITY</t>
  </si>
  <si>
    <t>Albemarle Corp</t>
  </si>
  <si>
    <t>2046853</t>
  </si>
  <si>
    <t>9146</t>
  </si>
  <si>
    <t>US0143391052</t>
  </si>
  <si>
    <t>ALDR US EQUITY</t>
  </si>
  <si>
    <t>Alder Biopharmaceuti</t>
  </si>
  <si>
    <t>BLZHCS4</t>
  </si>
  <si>
    <t>9147</t>
  </si>
  <si>
    <t>US0144421072</t>
  </si>
  <si>
    <t>ALEC US EQUITY</t>
  </si>
  <si>
    <t>Alector Inc</t>
  </si>
  <si>
    <t>BJ4LDC4</t>
  </si>
  <si>
    <t>9148</t>
  </si>
  <si>
    <t>US0144751072</t>
  </si>
  <si>
    <t>ARS US EQUITY</t>
  </si>
  <si>
    <t>Grupo Aeroportuario del Sureste SAB de CV B ADR</t>
  </si>
  <si>
    <t>9149</t>
  </si>
  <si>
    <t>US0144911049</t>
  </si>
  <si>
    <t>ALEX US EQUITY</t>
  </si>
  <si>
    <t>Alexander &amp; Baldwin</t>
  </si>
  <si>
    <t>B827VB2</t>
  </si>
  <si>
    <t>9150</t>
  </si>
  <si>
    <t>US0147521092</t>
  </si>
  <si>
    <t>ALX US EQUITY</t>
  </si>
  <si>
    <t>ALEXANDERS INC</t>
  </si>
  <si>
    <t>9151</t>
  </si>
  <si>
    <t>US0152711091</t>
  </si>
  <si>
    <t>ARE US EQUITY</t>
  </si>
  <si>
    <t>Alexandria Real Esta</t>
  </si>
  <si>
    <t>2009210</t>
  </si>
  <si>
    <t>9152</t>
  </si>
  <si>
    <t>US0153511094</t>
  </si>
  <si>
    <t>ALXN US EQUITY</t>
  </si>
  <si>
    <t>Alexion Pharmaceutic</t>
  </si>
  <si>
    <t>2036070</t>
  </si>
  <si>
    <t>9153</t>
  </si>
  <si>
    <t>US0158578080</t>
  </si>
  <si>
    <t>EP0571901 PFD</t>
  </si>
  <si>
    <t>AQNCN 6.2</t>
  </si>
  <si>
    <t>BFYWGC0</t>
  </si>
  <si>
    <t>9154</t>
  </si>
  <si>
    <t>US01609W1027</t>
  </si>
  <si>
    <t>BABA US EQUITY</t>
  </si>
  <si>
    <t>BP41ZD1</t>
  </si>
  <si>
    <t>9155</t>
  </si>
  <si>
    <t>US0162551016</t>
  </si>
  <si>
    <t>ALGN US EQUITY</t>
  </si>
  <si>
    <t>Align Technology Inc</t>
  </si>
  <si>
    <t>2679204</t>
  </si>
  <si>
    <t>9156</t>
  </si>
  <si>
    <t>US0162591038</t>
  </si>
  <si>
    <t>ALIM US EQUITY</t>
  </si>
  <si>
    <t>ALIMERA SCIENCES INC</t>
  </si>
  <si>
    <t>B58ZJR1</t>
  </si>
  <si>
    <t>9157</t>
  </si>
  <si>
    <t>US01671P1003</t>
  </si>
  <si>
    <t>ALLK US EQUITY</t>
  </si>
  <si>
    <t>Allakos Inc</t>
  </si>
  <si>
    <t>BDD19P8</t>
  </si>
  <si>
    <t>9158</t>
  </si>
  <si>
    <t>US0171751003</t>
  </si>
  <si>
    <t>Y US EQUITY</t>
  </si>
  <si>
    <t>Alleghany Corp</t>
  </si>
  <si>
    <t>2016801</t>
  </si>
  <si>
    <t>9159</t>
  </si>
  <si>
    <t>Alliance Data System</t>
  </si>
  <si>
    <t>9160</t>
  </si>
  <si>
    <t>US0188021085</t>
  </si>
  <si>
    <t>LNT US EQUITY</t>
  </si>
  <si>
    <t>Alliant Energy Corp</t>
  </si>
  <si>
    <t>2973821</t>
  </si>
  <si>
    <t>9161</t>
  </si>
  <si>
    <t>US01903Q2075</t>
  </si>
  <si>
    <t>EP0266171 PFD</t>
  </si>
  <si>
    <t>ARCC 6 7/8</t>
  </si>
  <si>
    <t>B1W52X6</t>
  </si>
  <si>
    <t>9162</t>
  </si>
  <si>
    <t>US01973R1014</t>
  </si>
  <si>
    <t>ALSN US EQUITY</t>
  </si>
  <si>
    <t>Allison Transmission</t>
  </si>
  <si>
    <t>B4PZ892</t>
  </si>
  <si>
    <t>9163</t>
  </si>
  <si>
    <t>US0197701065</t>
  </si>
  <si>
    <t>ALLO US EQUITY</t>
  </si>
  <si>
    <t>Allogene Therapeutic</t>
  </si>
  <si>
    <t>BFZNYB7</t>
  </si>
  <si>
    <t>9164</t>
  </si>
  <si>
    <t>US0200021014</t>
  </si>
  <si>
    <t>ALL US EQUITY</t>
  </si>
  <si>
    <t>Allstate Corp/The</t>
  </si>
  <si>
    <t>2019952</t>
  </si>
  <si>
    <t>9165</t>
  </si>
  <si>
    <t>US0200028381</t>
  </si>
  <si>
    <t>EP0575449 PFD</t>
  </si>
  <si>
    <t>ALL 5.1 PERP</t>
  </si>
  <si>
    <t>BKDKS91</t>
  </si>
  <si>
    <t>9166</t>
  </si>
  <si>
    <t>US02005N1000</t>
  </si>
  <si>
    <t>ALLY US EQUITY</t>
  </si>
  <si>
    <t>Ally Financial Inc</t>
  </si>
  <si>
    <t>B72XK05</t>
  </si>
  <si>
    <t>9167</t>
  </si>
  <si>
    <t>US02043Q1076</t>
  </si>
  <si>
    <t>ALNY US EQUITY</t>
  </si>
  <si>
    <t>Alnylam Pharmaceutic</t>
  </si>
  <si>
    <t>B00FWN1</t>
  </si>
  <si>
    <t>9168</t>
  </si>
  <si>
    <t>US02079K1079</t>
  </si>
  <si>
    <t>GOOG US EQUITY</t>
  </si>
  <si>
    <t>Alphabet Inc</t>
  </si>
  <si>
    <t>BYY88Y7</t>
  </si>
  <si>
    <t>9169</t>
  </si>
  <si>
    <t>US02079K3059</t>
  </si>
  <si>
    <t>GOOGL US EQUITY</t>
  </si>
  <si>
    <t>BYVY8G0</t>
  </si>
  <si>
    <t>9170</t>
  </si>
  <si>
    <t>US02083A1034</t>
  </si>
  <si>
    <t>9171</t>
  </si>
  <si>
    <t>US0213461017</t>
  </si>
  <si>
    <t>AABA US EQUITY</t>
  </si>
  <si>
    <t>Altaba Inc</t>
  </si>
  <si>
    <t>BF6V3T1</t>
  </si>
  <si>
    <t>9172</t>
  </si>
  <si>
    <t>US02156B1035</t>
  </si>
  <si>
    <t>AYX US EQUITY</t>
  </si>
  <si>
    <t>Alteryx Inc</t>
  </si>
  <si>
    <t>BYWMQJ2</t>
  </si>
  <si>
    <t>9173</t>
  </si>
  <si>
    <t>US02156K1034</t>
  </si>
  <si>
    <t>ATUS US EQUITY</t>
  </si>
  <si>
    <t>Altice USA Inc</t>
  </si>
  <si>
    <t>BDRY7P9</t>
  </si>
  <si>
    <t>9174</t>
  </si>
  <si>
    <t>2692632</t>
  </si>
  <si>
    <t>9175</t>
  </si>
  <si>
    <t>US0222761092</t>
  </si>
  <si>
    <t>ACH US EQUITY</t>
  </si>
  <si>
    <t>2824628</t>
  </si>
  <si>
    <t>9176</t>
  </si>
  <si>
    <t>US0231112063</t>
  </si>
  <si>
    <t>AMRN US EQUITY</t>
  </si>
  <si>
    <t>Amarin Corp PLC</t>
  </si>
  <si>
    <t>2301938</t>
  </si>
  <si>
    <t>9177</t>
  </si>
  <si>
    <t>US0231351067</t>
  </si>
  <si>
    <t>AMZN US EQUITY</t>
  </si>
  <si>
    <t>Amazon.com Inc</t>
  </si>
  <si>
    <t>2000019</t>
  </si>
  <si>
    <t>9178</t>
  </si>
  <si>
    <t>US02319V1035</t>
  </si>
  <si>
    <t>ABEV US EQUITY</t>
  </si>
  <si>
    <t>Ambev SA</t>
  </si>
  <si>
    <t>BG804F6</t>
  </si>
  <si>
    <t>9179</t>
  </si>
  <si>
    <t>US0234361089</t>
  </si>
  <si>
    <t>AMED US EQUITY</t>
  </si>
  <si>
    <t>Amedisys Inc</t>
  </si>
  <si>
    <t>2024332</t>
  </si>
  <si>
    <t>9180</t>
  </si>
  <si>
    <t>US0235861004</t>
  </si>
  <si>
    <t>UHAL US EQUITY</t>
  </si>
  <si>
    <t>AMERCO</t>
  </si>
  <si>
    <t>2028174</t>
  </si>
  <si>
    <t>9181</t>
  </si>
  <si>
    <t>US0236081024</t>
  </si>
  <si>
    <t>AEE US EQUITY</t>
  </si>
  <si>
    <t>Ameren Corp</t>
  </si>
  <si>
    <t>2050832</t>
  </si>
  <si>
    <t>9182</t>
  </si>
  <si>
    <t>US02364W1053</t>
  </si>
  <si>
    <t>AMX US EQUITY</t>
  </si>
  <si>
    <t>2722670</t>
  </si>
  <si>
    <t>9183</t>
  </si>
  <si>
    <t>US02376R1023</t>
  </si>
  <si>
    <t>AAL US EQUITY</t>
  </si>
  <si>
    <t>American Airlines Gr</t>
  </si>
  <si>
    <t>BCV7KT2</t>
  </si>
  <si>
    <t>9184</t>
  </si>
  <si>
    <t>US0240131047</t>
  </si>
  <si>
    <t>AAT US EQUITY</t>
  </si>
  <si>
    <t>American Assets Trus</t>
  </si>
  <si>
    <t>B3NTLD4</t>
  </si>
  <si>
    <t>9185</t>
  </si>
  <si>
    <t>US0240611030</t>
  </si>
  <si>
    <t>AXL US EQUITY</t>
  </si>
  <si>
    <t>American Axle &amp; Manu</t>
  </si>
  <si>
    <t>2382416</t>
  </si>
  <si>
    <t>9186</t>
  </si>
  <si>
    <t>US0248351001</t>
  </si>
  <si>
    <t>ACC US EQUITY</t>
  </si>
  <si>
    <t>AMERICAN CAMPUS COMM</t>
  </si>
  <si>
    <t>B02H871</t>
  </si>
  <si>
    <t>9187</t>
  </si>
  <si>
    <t>US0255371017</t>
  </si>
  <si>
    <t>AEP US EQUITY</t>
  </si>
  <si>
    <t>American Electric Po</t>
  </si>
  <si>
    <t>2026242</t>
  </si>
  <si>
    <t>9188</t>
  </si>
  <si>
    <t>US02553E1064</t>
  </si>
  <si>
    <t>AEO US EQUITY</t>
  </si>
  <si>
    <t>AMERICAN EAGLE OUTFI</t>
  </si>
  <si>
    <t>2048592</t>
  </si>
  <si>
    <t>9189</t>
  </si>
  <si>
    <t>US0256765035</t>
  </si>
  <si>
    <t>EP0581496 PFD</t>
  </si>
  <si>
    <t>AEL 5.95 PERP</t>
  </si>
  <si>
    <t>BL4Q3H8</t>
  </si>
  <si>
    <t>9190</t>
  </si>
  <si>
    <t>9191</t>
  </si>
  <si>
    <t>US0259321042</t>
  </si>
  <si>
    <t>AFG US EQUITY</t>
  </si>
  <si>
    <t>American Financial G</t>
  </si>
  <si>
    <t>2134532</t>
  </si>
  <si>
    <t>9192</t>
  </si>
  <si>
    <t>US0259328807</t>
  </si>
  <si>
    <t>EP0582171 PFD</t>
  </si>
  <si>
    <t>AFG 5 1/8</t>
  </si>
  <si>
    <t>BJQY934</t>
  </si>
  <si>
    <t>9193</t>
  </si>
  <si>
    <t>US02607P3055</t>
  </si>
  <si>
    <t>AFR US EQUITY</t>
  </si>
  <si>
    <t>AMERICAN FINANCIAL R</t>
  </si>
  <si>
    <t>9194</t>
  </si>
  <si>
    <t>US02665T7028</t>
  </si>
  <si>
    <t>EP0507947 PFD</t>
  </si>
  <si>
    <t>AMH 6 1/2 PERP</t>
  </si>
  <si>
    <t>BYYM2P8</t>
  </si>
  <si>
    <t>9195</t>
  </si>
  <si>
    <t>US02665T8018</t>
  </si>
  <si>
    <t>EP0510537 PFD</t>
  </si>
  <si>
    <t>American Homes 4 Ren</t>
  </si>
  <si>
    <t>BD4FGR0</t>
  </si>
  <si>
    <t>9196</t>
  </si>
  <si>
    <t>US0268747682</t>
  </si>
  <si>
    <t>EP0568865 PFD</t>
  </si>
  <si>
    <t>AIG 5.85 PERP</t>
  </si>
  <si>
    <t>BJM0FP0</t>
  </si>
  <si>
    <t>9197</t>
  </si>
  <si>
    <t>US0268747849</t>
  </si>
  <si>
    <t>AIG US EQUITY</t>
  </si>
  <si>
    <t>American Internation</t>
  </si>
  <si>
    <t>2027342</t>
  </si>
  <si>
    <t>9198</t>
  </si>
  <si>
    <t>US0298991011</t>
  </si>
  <si>
    <t>AWR US EQUITY</t>
  </si>
  <si>
    <t>American States Wate</t>
  </si>
  <si>
    <t>2267171</t>
  </si>
  <si>
    <t>9199</t>
  </si>
  <si>
    <t>US0298991TTT</t>
  </si>
  <si>
    <t>AWR US</t>
  </si>
  <si>
    <t>AMERICAN STATES WATE</t>
  </si>
  <si>
    <t>9200</t>
  </si>
  <si>
    <t>US03027X1000</t>
  </si>
  <si>
    <t>AMT US EQUITY</t>
  </si>
  <si>
    <t>American Tower Corp</t>
  </si>
  <si>
    <t>B7FBFL2</t>
  </si>
  <si>
    <t>9201</t>
  </si>
  <si>
    <t>US0304201033</t>
  </si>
  <si>
    <t>AWK US EQUITY</t>
  </si>
  <si>
    <t>American Water Works</t>
  </si>
  <si>
    <t>B2R3PV1</t>
  </si>
  <si>
    <t>9202</t>
  </si>
  <si>
    <t>US03073E1055</t>
  </si>
  <si>
    <t>ABC US EQUITY</t>
  </si>
  <si>
    <t>AmerisourceBergen Co</t>
  </si>
  <si>
    <t>2795393</t>
  </si>
  <si>
    <t>9203</t>
  </si>
  <si>
    <t>US03076C1062</t>
  </si>
  <si>
    <t>AMP US EQUITY</t>
  </si>
  <si>
    <t>Ameriprise Financial</t>
  </si>
  <si>
    <t>B0J7D57</t>
  </si>
  <si>
    <t>9204</t>
  </si>
  <si>
    <t>US0311001004</t>
  </si>
  <si>
    <t>AME US EQUITY</t>
  </si>
  <si>
    <t>AMETEK Inc</t>
  </si>
  <si>
    <t>2089212</t>
  </si>
  <si>
    <t>9205</t>
  </si>
  <si>
    <t>2023607</t>
  </si>
  <si>
    <t>9206</t>
  </si>
  <si>
    <t>US03152W1099</t>
  </si>
  <si>
    <t>FOLD US EQUITY</t>
  </si>
  <si>
    <t>Amicus Therapeutics</t>
  </si>
  <si>
    <t>B19FQ48</t>
  </si>
  <si>
    <t>9207</t>
  </si>
  <si>
    <t>US0320951017</t>
  </si>
  <si>
    <t>APH US EQUITY</t>
  </si>
  <si>
    <t>Amphenol Corp</t>
  </si>
  <si>
    <t>2145084</t>
  </si>
  <si>
    <t>9208</t>
  </si>
  <si>
    <t>US03209R1032</t>
  </si>
  <si>
    <t>AMPH US EQUITY</t>
  </si>
  <si>
    <t>Amphastar Pharmaceut</t>
  </si>
  <si>
    <t>BNFWZS4</t>
  </si>
  <si>
    <t>9209</t>
  </si>
  <si>
    <t>US0321081020</t>
  </si>
  <si>
    <t>IBUY US EQUITY</t>
  </si>
  <si>
    <t>Amplify Online Retai</t>
  </si>
  <si>
    <t>BDGMN01</t>
  </si>
  <si>
    <t>9210</t>
  </si>
  <si>
    <t>US0321086078</t>
  </si>
  <si>
    <t>BLOK US EQUITY</t>
  </si>
  <si>
    <t>Amplify Transformati</t>
  </si>
  <si>
    <t>BF2BQ52</t>
  </si>
  <si>
    <t>9211</t>
  </si>
  <si>
    <t>US0323598468</t>
  </si>
  <si>
    <t>EP050369 PFD</t>
  </si>
  <si>
    <t>AMTRUST FINANCIAL SE</t>
  </si>
  <si>
    <t>BZ60105</t>
  </si>
  <si>
    <t>9212</t>
  </si>
  <si>
    <t>US03236M2008</t>
  </si>
  <si>
    <t>AMRS US EQUITY</t>
  </si>
  <si>
    <t>Amyris Inc</t>
  </si>
  <si>
    <t>BF0FLW8</t>
  </si>
  <si>
    <t>9213</t>
  </si>
  <si>
    <t>US0325111070</t>
  </si>
  <si>
    <t>APC US EQUITY</t>
  </si>
  <si>
    <t>Anadarko Petroleum C</t>
  </si>
  <si>
    <t>2032380</t>
  </si>
  <si>
    <t>9214</t>
  </si>
  <si>
    <t>US0326541051</t>
  </si>
  <si>
    <t>ADI US EQUITY</t>
  </si>
  <si>
    <t>Analog Devices Inc</t>
  </si>
  <si>
    <t>2032067</t>
  </si>
  <si>
    <t>9215</t>
  </si>
  <si>
    <t>US0327241065</t>
  </si>
  <si>
    <t>ANAB US EQUITY</t>
  </si>
  <si>
    <t>AnaptysBio Inc</t>
  </si>
  <si>
    <t>BDRW1L7</t>
  </si>
  <si>
    <t>9216</t>
  </si>
  <si>
    <t>US03349M1053</t>
  </si>
  <si>
    <t>ANDV US EQUITY</t>
  </si>
  <si>
    <t>Andeavor</t>
  </si>
  <si>
    <t>BF0G7N4</t>
  </si>
  <si>
    <t>9217</t>
  </si>
  <si>
    <t>US0351282068</t>
  </si>
  <si>
    <t>AU US EQUITY</t>
  </si>
  <si>
    <t>ANGLOGOLD ASHANTI-SP</t>
  </si>
  <si>
    <t>2257495</t>
  </si>
  <si>
    <t>9218</t>
  </si>
  <si>
    <t>US0352291035</t>
  </si>
  <si>
    <t>BUD UN EQUITY</t>
  </si>
  <si>
    <t>ANHEUSER-BUSCH COS I</t>
  </si>
  <si>
    <t>9219</t>
  </si>
  <si>
    <t>US03524A1088</t>
  </si>
  <si>
    <t>BUD US EQUITY</t>
  </si>
  <si>
    <t>ANHEUSER-BUSCH INBEV</t>
  </si>
  <si>
    <t>B3P93Y7</t>
  </si>
  <si>
    <t>9220</t>
  </si>
  <si>
    <t>US0357104092</t>
  </si>
  <si>
    <t>NLY US EQUITY</t>
  </si>
  <si>
    <t>Annaly Capital Manag</t>
  </si>
  <si>
    <t>2113456</t>
  </si>
  <si>
    <t>9221</t>
  </si>
  <si>
    <t>US0357108051</t>
  </si>
  <si>
    <t>NLY D PFD</t>
  </si>
  <si>
    <t>ANNALY CAPITAL MGMT</t>
  </si>
  <si>
    <t>B8K55N8</t>
  </si>
  <si>
    <t>9222</t>
  </si>
  <si>
    <t>US0357108705</t>
  </si>
  <si>
    <t>EP0532671 PFD</t>
  </si>
  <si>
    <t>BD0B1Y4</t>
  </si>
  <si>
    <t>9223</t>
  </si>
  <si>
    <t>US0357108887</t>
  </si>
  <si>
    <t>EP051137 PFD</t>
  </si>
  <si>
    <t>BZ780M3</t>
  </si>
  <si>
    <t>9224</t>
  </si>
  <si>
    <t>US03662Q1058</t>
  </si>
  <si>
    <t>ANSS US EQUITY</t>
  </si>
  <si>
    <t>ANSYS Inc</t>
  </si>
  <si>
    <t>2045623</t>
  </si>
  <si>
    <t>9225</t>
  </si>
  <si>
    <t>US03674U2015</t>
  </si>
  <si>
    <t>ANTH US EQUITY</t>
  </si>
  <si>
    <t>ANTHERA PHARMACEUTIC</t>
  </si>
  <si>
    <t>BCCGJT1</t>
  </si>
  <si>
    <t>9226</t>
  </si>
  <si>
    <t>US03674X1063</t>
  </si>
  <si>
    <t>AR US EQUITY</t>
  </si>
  <si>
    <t>Antero Resources Cor</t>
  </si>
  <si>
    <t>BFD2WR8</t>
  </si>
  <si>
    <t>9227</t>
  </si>
  <si>
    <t>US0367521038</t>
  </si>
  <si>
    <t>ANTM US EQUITY</t>
  </si>
  <si>
    <t>Anthem Inc</t>
  </si>
  <si>
    <t>BSPHGL4</t>
  </si>
  <si>
    <t>9228</t>
  </si>
  <si>
    <t>US0374111054</t>
  </si>
  <si>
    <t>APA US EQUITY</t>
  </si>
  <si>
    <t>Apache Corp</t>
  </si>
  <si>
    <t>2043962</t>
  </si>
  <si>
    <t>9229</t>
  </si>
  <si>
    <t>US03748R7540</t>
  </si>
  <si>
    <t>AIV US EQUITY</t>
  </si>
  <si>
    <t>Apartment Investment</t>
  </si>
  <si>
    <t>BJLNBG3</t>
  </si>
  <si>
    <t>9230</t>
  </si>
  <si>
    <t>US03753U1060</t>
  </si>
  <si>
    <t>APLS US EQUITY</t>
  </si>
  <si>
    <t>Apellis Pharmaceutic</t>
  </si>
  <si>
    <t>BYTQ6X1</t>
  </si>
  <si>
    <t>9231</t>
  </si>
  <si>
    <t>US03755L1044</t>
  </si>
  <si>
    <t>APY US EQUITY</t>
  </si>
  <si>
    <t>Apergy Corp</t>
  </si>
  <si>
    <t>BFXZQZ3</t>
  </si>
  <si>
    <t>9232</t>
  </si>
  <si>
    <t>US0375981091</t>
  </si>
  <si>
    <t>APOG US EQUITY</t>
  </si>
  <si>
    <t>Apogee Enterprises I</t>
  </si>
  <si>
    <t>2046176</t>
  </si>
  <si>
    <t>9233</t>
  </si>
  <si>
    <t>US0376041051</t>
  </si>
  <si>
    <t>APOL US EQUITY</t>
  </si>
  <si>
    <t>APOLLO GROUP INC-CL</t>
  </si>
  <si>
    <t>2043694</t>
  </si>
  <si>
    <t>9234</t>
  </si>
  <si>
    <t>US0376123065</t>
  </si>
  <si>
    <t>Apollo Global Manage</t>
  </si>
  <si>
    <t>9235</t>
  </si>
  <si>
    <t>US03762U1051</t>
  </si>
  <si>
    <t>ARI US EQUITY</t>
  </si>
  <si>
    <t>APOLLO COMMERCIAL RE</t>
  </si>
  <si>
    <t>B4JTYX6</t>
  </si>
  <si>
    <t>9236</t>
  </si>
  <si>
    <t>US03762U5011</t>
  </si>
  <si>
    <t>EP051420 PFD</t>
  </si>
  <si>
    <t>Apollo Commercial Re</t>
  </si>
  <si>
    <t>BD60B78</t>
  </si>
  <si>
    <t>9237</t>
  </si>
  <si>
    <t>9238</t>
  </si>
  <si>
    <t>US03768E4026</t>
  </si>
  <si>
    <t>EP0550699 PFD</t>
  </si>
  <si>
    <t>APO 6 3/8 PERP</t>
  </si>
  <si>
    <t>BKRLVK2</t>
  </si>
  <si>
    <t>9239</t>
  </si>
  <si>
    <t>9240</t>
  </si>
  <si>
    <t>US03784Y2000</t>
  </si>
  <si>
    <t>APLE US EQUITY</t>
  </si>
  <si>
    <t>Apple Hospitality RE</t>
  </si>
  <si>
    <t>BXRTX56</t>
  </si>
  <si>
    <t>9241</t>
  </si>
  <si>
    <t>US0380201030</t>
  </si>
  <si>
    <t>ABI US EQUITY</t>
  </si>
  <si>
    <t>APPLIED BIOSYSTEMS G</t>
  </si>
  <si>
    <t>9242</t>
  </si>
  <si>
    <t>US03820J1007</t>
  </si>
  <si>
    <t>AGTC US EQUITY</t>
  </si>
  <si>
    <t>APPLIED GENETIC TECH</t>
  </si>
  <si>
    <t>BKRVPJ9</t>
  </si>
  <si>
    <t>9243</t>
  </si>
  <si>
    <t>Applied Materials In</t>
  </si>
  <si>
    <t>2046552</t>
  </si>
  <si>
    <t>9244</t>
  </si>
  <si>
    <t>US0383361039</t>
  </si>
  <si>
    <t>ATR US EQUITY</t>
  </si>
  <si>
    <t>AptarGroup Inc</t>
  </si>
  <si>
    <t>2045247</t>
  </si>
  <si>
    <t>9245</t>
  </si>
  <si>
    <t>US03836N1037</t>
  </si>
  <si>
    <t>APTX US EQUITY</t>
  </si>
  <si>
    <t>Aptinyx Inc</t>
  </si>
  <si>
    <t>BFXGKR6</t>
  </si>
  <si>
    <t>9246</t>
  </si>
  <si>
    <t>US03836W10TT</t>
  </si>
  <si>
    <t>WTR US</t>
  </si>
  <si>
    <t>AQUA AMERICA INC</t>
  </si>
  <si>
    <t>2685234</t>
  </si>
  <si>
    <t>9247</t>
  </si>
  <si>
    <t>US03842B1017</t>
  </si>
  <si>
    <t>AQXP US EQUITY</t>
  </si>
  <si>
    <t>Aquinox Pharmaceutic</t>
  </si>
  <si>
    <t>BK8G355</t>
  </si>
  <si>
    <t>9248</t>
  </si>
  <si>
    <t>US03843E1047</t>
  </si>
  <si>
    <t>AQST US EQUITY</t>
  </si>
  <si>
    <t>Aquestive Therapeuti</t>
  </si>
  <si>
    <t>BYVQJ96</t>
  </si>
  <si>
    <t>9249</t>
  </si>
  <si>
    <t>US03852U1060</t>
  </si>
  <si>
    <t>ARMK US EQUITY</t>
  </si>
  <si>
    <t>Aramark</t>
  </si>
  <si>
    <t>BH3XG17</t>
  </si>
  <si>
    <t>9250</t>
  </si>
  <si>
    <t>US03874P1012</t>
  </si>
  <si>
    <t>PETX US EQUITY</t>
  </si>
  <si>
    <t>Aratana Therapeutics</t>
  </si>
  <si>
    <t>BB97C02</t>
  </si>
  <si>
    <t>9251</t>
  </si>
  <si>
    <t>US0389231087</t>
  </si>
  <si>
    <t>ABR US EQUITY</t>
  </si>
  <si>
    <t>Arbor Realty Trust I</t>
  </si>
  <si>
    <t>B00N2S0</t>
  </si>
  <si>
    <t>9252</t>
  </si>
  <si>
    <t>US03938L1044</t>
  </si>
  <si>
    <t>MT US EQUITY</t>
  </si>
  <si>
    <t>ARCELORMITTAL-NY REG</t>
  </si>
  <si>
    <t>B295F26</t>
  </si>
  <si>
    <t>9253</t>
  </si>
  <si>
    <t>US03939A2069</t>
  </si>
  <si>
    <t>EP0515577 PFD</t>
  </si>
  <si>
    <t>ACGL 5 1/4 PERP</t>
  </si>
  <si>
    <t>BDG1706</t>
  </si>
  <si>
    <t>9254</t>
  </si>
  <si>
    <t>US0394831020</t>
  </si>
  <si>
    <t>ADM US EQUITY</t>
  </si>
  <si>
    <t>Archer-Daniels-Midla</t>
  </si>
  <si>
    <t>2047317</t>
  </si>
  <si>
    <t>9255</t>
  </si>
  <si>
    <t>US0395831094</t>
  </si>
  <si>
    <t>ASN US EQUITY</t>
  </si>
  <si>
    <t>ARCHSTONE-SMITH TRUS</t>
  </si>
  <si>
    <t>9256</t>
  </si>
  <si>
    <t>US03966V1070</t>
  </si>
  <si>
    <t>ARNC US EQUITY</t>
  </si>
  <si>
    <t>Arconic Corp</t>
  </si>
  <si>
    <t>BKLJ8S9</t>
  </si>
  <si>
    <t>9257</t>
  </si>
  <si>
    <t>US0396971071</t>
  </si>
  <si>
    <t>ARDX US EQUITY</t>
  </si>
  <si>
    <t>Ardelyx Inc</t>
  </si>
  <si>
    <t>BN89V40</t>
  </si>
  <si>
    <t>9258</t>
  </si>
  <si>
    <t>US03990B2007</t>
  </si>
  <si>
    <t>EP0508945 PFD</t>
  </si>
  <si>
    <t>ARES 7 PERP</t>
  </si>
  <si>
    <t>BF14C10</t>
  </si>
  <si>
    <t>9259</t>
  </si>
  <si>
    <t>US0400476075</t>
  </si>
  <si>
    <t>ARNA US EQUITY</t>
  </si>
  <si>
    <t>Arena Pharmaceutical</t>
  </si>
  <si>
    <t>BF3N4P3</t>
  </si>
  <si>
    <t>9260</t>
  </si>
  <si>
    <t>B032FN0</t>
  </si>
  <si>
    <t>9261</t>
  </si>
  <si>
    <t>US0401302056</t>
  </si>
  <si>
    <t>EP0427559 PFD</t>
  </si>
  <si>
    <t>ARGO 6 1/2</t>
  </si>
  <si>
    <t>B7J5YN5</t>
  </si>
  <si>
    <t>9262</t>
  </si>
  <si>
    <t>US04016X1019</t>
  </si>
  <si>
    <t>ARGX US EQUITY</t>
  </si>
  <si>
    <t>Argenx SE</t>
  </si>
  <si>
    <t>BDVLM39</t>
  </si>
  <si>
    <t>9263</t>
  </si>
  <si>
    <t>US04033A1007</t>
  </si>
  <si>
    <t>ARIA US EQUITY</t>
  </si>
  <si>
    <t>ARIAD Pharmaceutical</t>
  </si>
  <si>
    <t>2066624</t>
  </si>
  <si>
    <t>9264</t>
  </si>
  <si>
    <t>US0404131064</t>
  </si>
  <si>
    <t>ANET US EQUITY</t>
  </si>
  <si>
    <t>Arista Networks Inc</t>
  </si>
  <si>
    <t>BN33VM5</t>
  </si>
  <si>
    <t>9265</t>
  </si>
  <si>
    <t>US04208T1088</t>
  </si>
  <si>
    <t>AHH US EQUITY</t>
  </si>
  <si>
    <t>Armada Hoffler Prope</t>
  </si>
  <si>
    <t>B96FTB5</t>
  </si>
  <si>
    <t>9266</t>
  </si>
  <si>
    <t>US04269E1073</t>
  </si>
  <si>
    <t>ARQL US EQUITY</t>
  </si>
  <si>
    <t>ArQule Inc</t>
  </si>
  <si>
    <t>2053994</t>
  </si>
  <si>
    <t>9267</t>
  </si>
  <si>
    <t>US04269X1054</t>
  </si>
  <si>
    <t>ARRY US EQUITY</t>
  </si>
  <si>
    <t>Array BioPharma Inc</t>
  </si>
  <si>
    <t>2678654</t>
  </si>
  <si>
    <t>9268</t>
  </si>
  <si>
    <t>US0427351004</t>
  </si>
  <si>
    <t>ARW US EQUITY</t>
  </si>
  <si>
    <t>Arrow Electronics In</t>
  </si>
  <si>
    <t>2051404</t>
  </si>
  <si>
    <t>9269</t>
  </si>
  <si>
    <t>US04280A1007</t>
  </si>
  <si>
    <t>ARWR US EQUITY</t>
  </si>
  <si>
    <t>Arrowhead Pharmaceut</t>
  </si>
  <si>
    <t>BYQBFJ8</t>
  </si>
  <si>
    <t>9270</t>
  </si>
  <si>
    <t>US04316A1088</t>
  </si>
  <si>
    <t>APAM US EQUITY</t>
  </si>
  <si>
    <t>Artisan Partners Ass</t>
  </si>
  <si>
    <t>B8FW545</t>
  </si>
  <si>
    <t>9271</t>
  </si>
  <si>
    <t>US04335A1051</t>
  </si>
  <si>
    <t>ARVN US EQUITY</t>
  </si>
  <si>
    <t>Arvinas Inc</t>
  </si>
  <si>
    <t>BDZ30Q0</t>
  </si>
  <si>
    <t>9272</t>
  </si>
  <si>
    <t>US04351P1012</t>
  </si>
  <si>
    <t>ASND US EQUITY</t>
  </si>
  <si>
    <t>Ascendis Pharma A/S</t>
  </si>
  <si>
    <t>BV9G6B8</t>
  </si>
  <si>
    <t>9273</t>
  </si>
  <si>
    <t>US0441031095</t>
  </si>
  <si>
    <t>AHT US EQUITY</t>
  </si>
  <si>
    <t>ASHFORD HOSPITALITY</t>
  </si>
  <si>
    <t>9274</t>
  </si>
  <si>
    <t>US0441861046</t>
  </si>
  <si>
    <t>ASH US EQUITY</t>
  </si>
  <si>
    <t>ASHLAND GLOBAL HOLDINGS INC</t>
  </si>
  <si>
    <t>BYND5N1</t>
  </si>
  <si>
    <t>9275</t>
  </si>
  <si>
    <t>US0453961080</t>
  </si>
  <si>
    <t>ASMB US EQUITY</t>
  </si>
  <si>
    <t>Assembly Biosciences</t>
  </si>
  <si>
    <t>BP4WW00</t>
  </si>
  <si>
    <t>9276</t>
  </si>
  <si>
    <t>US04545L1070</t>
  </si>
  <si>
    <t>ASRT US EQUITY</t>
  </si>
  <si>
    <t>Assertio Therapeutic</t>
  </si>
  <si>
    <t>BG85PC5</t>
  </si>
  <si>
    <t>9277</t>
  </si>
  <si>
    <t>US0456041054</t>
  </si>
  <si>
    <t>AEC US EQUITY</t>
  </si>
  <si>
    <t>ASSOCIATED ESTATES R</t>
  </si>
  <si>
    <t>9278</t>
  </si>
  <si>
    <t>US04621X1081</t>
  </si>
  <si>
    <t>AIZ US EQUITY</t>
  </si>
  <si>
    <t>Assurant Inc</t>
  </si>
  <si>
    <t>2331430</t>
  </si>
  <si>
    <t>9279</t>
  </si>
  <si>
    <t>US04623A3041</t>
  </si>
  <si>
    <t>EP0067546 PFD</t>
  </si>
  <si>
    <t>AGO 6 1/4</t>
  </si>
  <si>
    <t>2094603</t>
  </si>
  <si>
    <t>9280</t>
  </si>
  <si>
    <t>US0463531089</t>
  </si>
  <si>
    <t>AZN US EQUITY</t>
  </si>
  <si>
    <t>2989044</t>
  </si>
  <si>
    <t>9281</t>
  </si>
  <si>
    <t>US0465131078</t>
  </si>
  <si>
    <t>ATRA US EQUITY</t>
  </si>
  <si>
    <t>Atara Biotherapeutic</t>
  </si>
  <si>
    <t>BP4WT09</t>
  </si>
  <si>
    <t>9282</t>
  </si>
  <si>
    <t>US04685N1037</t>
  </si>
  <si>
    <t>ATNX US EQUITY</t>
  </si>
  <si>
    <t>Athenex Inc</t>
  </si>
  <si>
    <t>BF04FC3</t>
  </si>
  <si>
    <t>9283</t>
  </si>
  <si>
    <t>US04685W1036</t>
  </si>
  <si>
    <t>ATHN US EQUITY</t>
  </si>
  <si>
    <t>ATHENAHEALTH INC</t>
  </si>
  <si>
    <t>B24FJV8</t>
  </si>
  <si>
    <t>9284</t>
  </si>
  <si>
    <t>US0495601058</t>
  </si>
  <si>
    <t>ATO US EQUITY</t>
  </si>
  <si>
    <t>Atmos Energy Corp</t>
  </si>
  <si>
    <t>2315359</t>
  </si>
  <si>
    <t>9285</t>
  </si>
  <si>
    <t>US04965G1094</t>
  </si>
  <si>
    <t>BCEL US EQUITY</t>
  </si>
  <si>
    <t>Atreca Inc</t>
  </si>
  <si>
    <t>BJGSSC8</t>
  </si>
  <si>
    <t>9286</t>
  </si>
  <si>
    <t>US05070R1041</t>
  </si>
  <si>
    <t>BOLD US EQUITY</t>
  </si>
  <si>
    <t>Audentes Therapeutic</t>
  </si>
  <si>
    <t>BD0CZD4</t>
  </si>
  <si>
    <t>9287</t>
  </si>
  <si>
    <t>US0527691069</t>
  </si>
  <si>
    <t>ADSK US EQUITY</t>
  </si>
  <si>
    <t>Autodesk Inc</t>
  </si>
  <si>
    <t>2065159</t>
  </si>
  <si>
    <t>9288</t>
  </si>
  <si>
    <t>US05278C1071</t>
  </si>
  <si>
    <t>ATHM US EQUITY</t>
  </si>
  <si>
    <t>Autohome Inc</t>
  </si>
  <si>
    <t>BH5QGR0</t>
  </si>
  <si>
    <t>9289</t>
  </si>
  <si>
    <t>US0528001094</t>
  </si>
  <si>
    <t>ALV US EQUITY</t>
  </si>
  <si>
    <t>Autoliv Inc</t>
  </si>
  <si>
    <t>2064253</t>
  </si>
  <si>
    <t>9290</t>
  </si>
  <si>
    <t>US05280R1005</t>
  </si>
  <si>
    <t>AUTL US EQUITY</t>
  </si>
  <si>
    <t>Autolus Therapeutics</t>
  </si>
  <si>
    <t>BFMLGR4</t>
  </si>
  <si>
    <t>9291</t>
  </si>
  <si>
    <t>US0530151036</t>
  </si>
  <si>
    <t>ADP US EQUITY</t>
  </si>
  <si>
    <t>Automatic Data Proce</t>
  </si>
  <si>
    <t>2065308</t>
  </si>
  <si>
    <t>9292</t>
  </si>
  <si>
    <t>US05329W1027</t>
  </si>
  <si>
    <t>AN US EQUITY</t>
  </si>
  <si>
    <t>AutoNation Inc</t>
  </si>
  <si>
    <t>2732635</t>
  </si>
  <si>
    <t>9293</t>
  </si>
  <si>
    <t>US0533321024</t>
  </si>
  <si>
    <t>AZO US EQUITY</t>
  </si>
  <si>
    <t>AutoZone Inc</t>
  </si>
  <si>
    <t>2065955</t>
  </si>
  <si>
    <t>9294</t>
  </si>
  <si>
    <t>US05337M1045</t>
  </si>
  <si>
    <t>AVDL US EQUITY</t>
  </si>
  <si>
    <t>Avadel Pharmaceutica</t>
  </si>
  <si>
    <t>BDTZ028</t>
  </si>
  <si>
    <t>9295</t>
  </si>
  <si>
    <t>US05338G1067</t>
  </si>
  <si>
    <t>AVLR US EQUITY</t>
  </si>
  <si>
    <t>Avalara Inc</t>
  </si>
  <si>
    <t>BZ1NVP4</t>
  </si>
  <si>
    <t>9296</t>
  </si>
  <si>
    <t>US0534841012</t>
  </si>
  <si>
    <t>AVB US EQUITY</t>
  </si>
  <si>
    <t>AvalonBay Communitie</t>
  </si>
  <si>
    <t>2131179</t>
  </si>
  <si>
    <t>9297</t>
  </si>
  <si>
    <t>US05352A1007</t>
  </si>
  <si>
    <t>AVTR US EQUITY</t>
  </si>
  <si>
    <t>Avantor Inc</t>
  </si>
  <si>
    <t>BJLT387</t>
  </si>
  <si>
    <t>9298</t>
  </si>
  <si>
    <t>US0536111091</t>
  </si>
  <si>
    <t>AVY US EQUITY</t>
  </si>
  <si>
    <t>Avery Dennison Corp</t>
  </si>
  <si>
    <t>2066408</t>
  </si>
  <si>
    <t>9299</t>
  </si>
  <si>
    <t>US05366U1007</t>
  </si>
  <si>
    <t>AVXS US EQUITY</t>
  </si>
  <si>
    <t>Avexis Inc</t>
  </si>
  <si>
    <t>BYMM7T9</t>
  </si>
  <si>
    <t>9300</t>
  </si>
  <si>
    <t>US05367G1004</t>
  </si>
  <si>
    <t>AVH US EQUITY</t>
  </si>
  <si>
    <t>Avianca Holdings SA</t>
  </si>
  <si>
    <t>BFWLBL3</t>
  </si>
  <si>
    <t>9301</t>
  </si>
  <si>
    <t>US05379B1070</t>
  </si>
  <si>
    <t>AVA US EQUITY</t>
  </si>
  <si>
    <t>AVISTA CORP</t>
  </si>
  <si>
    <t>2942605</t>
  </si>
  <si>
    <t>9302</t>
  </si>
  <si>
    <t>US0538071038</t>
  </si>
  <si>
    <t>AVT US EQUITY</t>
  </si>
  <si>
    <t>Avnet Inc</t>
  </si>
  <si>
    <t>2066505</t>
  </si>
  <si>
    <t>9303</t>
  </si>
  <si>
    <t>US0543031027</t>
  </si>
  <si>
    <t>AVP US EQUITY</t>
  </si>
  <si>
    <t>AVON PRODUCTS INC</t>
  </si>
  <si>
    <t>2066721</t>
  </si>
  <si>
    <t>9304</t>
  </si>
  <si>
    <t>US05455M1009</t>
  </si>
  <si>
    <t>AVRO US EQUITY</t>
  </si>
  <si>
    <t>Avrobio Inc</t>
  </si>
  <si>
    <t>BF2G3Y5</t>
  </si>
  <si>
    <t>9305</t>
  </si>
  <si>
    <t>US05461T3059</t>
  </si>
  <si>
    <t>EP0518514 PFD</t>
  </si>
  <si>
    <t>AXS 5 1/2 PERP</t>
  </si>
  <si>
    <t>BD2Z8N2</t>
  </si>
  <si>
    <t>9306</t>
  </si>
  <si>
    <t>US05462W1099</t>
  </si>
  <si>
    <t>AXB LI EQUITY</t>
  </si>
  <si>
    <t>B06CDW2</t>
  </si>
  <si>
    <t>9307</t>
  </si>
  <si>
    <t>US05464T1043</t>
  </si>
  <si>
    <t>AXSM US EQUITY</t>
  </si>
  <si>
    <t>Axsome Therapeutics</t>
  </si>
  <si>
    <t>BYZR4X4</t>
  </si>
  <si>
    <t>9308</t>
  </si>
  <si>
    <t>US05465P1012</t>
  </si>
  <si>
    <t>AXNX US EQUITY</t>
  </si>
  <si>
    <t>Axonics Modulation T</t>
  </si>
  <si>
    <t>BGDQ8B3</t>
  </si>
  <si>
    <t>9309</t>
  </si>
  <si>
    <t>US0549371070</t>
  </si>
  <si>
    <t>BBT US EQUITY</t>
  </si>
  <si>
    <t>Truist Financial Cor</t>
  </si>
  <si>
    <t>2830904</t>
  </si>
  <si>
    <t>9310</t>
  </si>
  <si>
    <t>US05501U1060</t>
  </si>
  <si>
    <t>AZUL US EQUITY</t>
  </si>
  <si>
    <t>BDCT500</t>
  </si>
  <si>
    <t>9311</t>
  </si>
  <si>
    <t>US05545E2090</t>
  </si>
  <si>
    <t>BBL US EQUITY</t>
  </si>
  <si>
    <t>2878993</t>
  </si>
  <si>
    <t>9312</t>
  </si>
  <si>
    <t>US05561Q3002</t>
  </si>
  <si>
    <t>EP0510404 PFD</t>
  </si>
  <si>
    <t>BOKF 5 3/8</t>
  </si>
  <si>
    <t>BD37ZJ2</t>
  </si>
  <si>
    <t>9313</t>
  </si>
  <si>
    <t>US0556221044</t>
  </si>
  <si>
    <t>BP US EQUITY</t>
  </si>
  <si>
    <t>2142621</t>
  </si>
  <si>
    <t>9314</t>
  </si>
  <si>
    <t>9315</t>
  </si>
  <si>
    <t>US05564E1064</t>
  </si>
  <si>
    <t>BRE US EQUITY</t>
  </si>
  <si>
    <t>BRE PROPERTIES INC</t>
  </si>
  <si>
    <t>9316</t>
  </si>
  <si>
    <t>US0565251081</t>
  </si>
  <si>
    <t>BMI US EQUITY</t>
  </si>
  <si>
    <t>Badger Meter Inc</t>
  </si>
  <si>
    <t>2069128</t>
  </si>
  <si>
    <t>9317</t>
  </si>
  <si>
    <t>US0567521085</t>
  </si>
  <si>
    <t>BIDU UQ EQUITY</t>
  </si>
  <si>
    <t>BAIDU INC - ADR</t>
  </si>
  <si>
    <t>B0FXT17</t>
  </si>
  <si>
    <t>9318</t>
  </si>
  <si>
    <t>BIDU US EQUITY</t>
  </si>
  <si>
    <t>Baidu Inc</t>
  </si>
  <si>
    <t>9319</t>
  </si>
  <si>
    <t>US0571002080</t>
  </si>
  <si>
    <t>BAUD LI EQUITY</t>
  </si>
  <si>
    <t>BAJAJ AUTO LIMITED -</t>
  </si>
  <si>
    <t>4039077</t>
  </si>
  <si>
    <t>9320</t>
  </si>
  <si>
    <t>US05722G1004</t>
  </si>
  <si>
    <t>BKR US EQUITY</t>
  </si>
  <si>
    <t>Baker Hughes Co</t>
  </si>
  <si>
    <t>BDHLTQ5</t>
  </si>
  <si>
    <t>9321</t>
  </si>
  <si>
    <t>US0584981064</t>
  </si>
  <si>
    <t>BLL US EQUITY</t>
  </si>
  <si>
    <t>Ball Corp</t>
  </si>
  <si>
    <t>2073022</t>
  </si>
  <si>
    <t>9322</t>
  </si>
  <si>
    <t>US0594603039</t>
  </si>
  <si>
    <t>BBD US EQUITY</t>
  </si>
  <si>
    <t>Banco Bradesco SA</t>
  </si>
  <si>
    <t>B00FSK0</t>
  </si>
  <si>
    <t>9323</t>
  </si>
  <si>
    <t>US0594604029</t>
  </si>
  <si>
    <t>BBDO US EQUITY</t>
  </si>
  <si>
    <t>BANCO BRADESCO-ADR</t>
  </si>
  <si>
    <t>B7RL3L6</t>
  </si>
  <si>
    <t>9324</t>
  </si>
  <si>
    <t>US0595201064</t>
  </si>
  <si>
    <t>BCH US EQUITY</t>
  </si>
  <si>
    <t>2834252</t>
  </si>
  <si>
    <t>9325</t>
  </si>
  <si>
    <t>US0595781040</t>
  </si>
  <si>
    <t>BDORY US EQUITY</t>
  </si>
  <si>
    <t>BANCO DO BRASIL SA-S</t>
  </si>
  <si>
    <t>9326</t>
  </si>
  <si>
    <t>US05961W1053</t>
  </si>
  <si>
    <t>BMA US EQUITY</t>
  </si>
  <si>
    <t>BANCO MACRO SA-ADR</t>
  </si>
  <si>
    <t>B0Y62M9</t>
  </si>
  <si>
    <t>9327</t>
  </si>
  <si>
    <t>US05964H1059</t>
  </si>
  <si>
    <t>SAN US EQUITY</t>
  </si>
  <si>
    <t>BANCO SANTANDER ADR</t>
  </si>
  <si>
    <t>2018186</t>
  </si>
  <si>
    <t>9328</t>
  </si>
  <si>
    <t>US05965X1090</t>
  </si>
  <si>
    <t>BSAC US EQUITY</t>
  </si>
  <si>
    <t>Banco Santander Chil</t>
  </si>
  <si>
    <t>2136646</t>
  </si>
  <si>
    <t>9329</t>
  </si>
  <si>
    <t>US05967A1079</t>
  </si>
  <si>
    <t>BSBR US EQUITY</t>
  </si>
  <si>
    <t>B4Q2DV9</t>
  </si>
  <si>
    <t>9330</t>
  </si>
  <si>
    <t>US05968L1026</t>
  </si>
  <si>
    <t>CIB US EQUITY</t>
  </si>
  <si>
    <t>Bancolombia SA</t>
  </si>
  <si>
    <t>2082567</t>
  </si>
  <si>
    <t>9331</t>
  </si>
  <si>
    <t>US05969B1035</t>
  </si>
  <si>
    <t>BSMX US EQUITY</t>
  </si>
  <si>
    <t>Banco Santander Mexi</t>
  </si>
  <si>
    <t>BD49WQ3</t>
  </si>
  <si>
    <t>9332</t>
  </si>
  <si>
    <t>US05971J2015</t>
  </si>
  <si>
    <t>EP0581348 PFD</t>
  </si>
  <si>
    <t>BXS 5 1/2 PERP</t>
  </si>
  <si>
    <t>BK72QR7</t>
  </si>
  <si>
    <t>9333</t>
  </si>
  <si>
    <t>9334</t>
  </si>
  <si>
    <t>US0605051798</t>
  </si>
  <si>
    <t>EP0563023 PFD</t>
  </si>
  <si>
    <t>BAC 6.45</t>
  </si>
  <si>
    <t>BF2PL60</t>
  </si>
  <si>
    <t>9335</t>
  </si>
  <si>
    <t>US0605051954</t>
  </si>
  <si>
    <t>EP0556688 PFD</t>
  </si>
  <si>
    <t>BAC 5 7/8 PERP</t>
  </si>
  <si>
    <t>BYVQZ09</t>
  </si>
  <si>
    <t>9336</t>
  </si>
  <si>
    <t>US0605052291</t>
  </si>
  <si>
    <t>EP0552851 PFD</t>
  </si>
  <si>
    <t>BAC 6 PERP</t>
  </si>
  <si>
    <t>BFZNM46</t>
  </si>
  <si>
    <t>9337</t>
  </si>
  <si>
    <t>US0605052606</t>
  </si>
  <si>
    <t>EP0506386 PFD</t>
  </si>
  <si>
    <t>BD1LY22</t>
  </si>
  <si>
    <t>9338</t>
  </si>
  <si>
    <t>US0605052861</t>
  </si>
  <si>
    <t>EP0499491 PFD</t>
  </si>
  <si>
    <t>BAC 6.2 PERP</t>
  </si>
  <si>
    <t>BYQQMN6</t>
  </si>
  <si>
    <t>9339</t>
  </si>
  <si>
    <t>US0605056821</t>
  </si>
  <si>
    <t>BAC L PFD</t>
  </si>
  <si>
    <t>BANK OF AMERICA CORP</t>
  </si>
  <si>
    <t>B2PB3Z7</t>
  </si>
  <si>
    <t>9340</t>
  </si>
  <si>
    <t>US06053U6010</t>
  </si>
  <si>
    <t>EP0573725 PFD</t>
  </si>
  <si>
    <t>BAC 5 3/8 PERP</t>
  </si>
  <si>
    <t>BJN6RX9</t>
  </si>
  <si>
    <t>9341</t>
  </si>
  <si>
    <t>US06055H2022</t>
  </si>
  <si>
    <t>EP0576850 PFD</t>
  </si>
  <si>
    <t>BAC 5 PERP</t>
  </si>
  <si>
    <t>BKVJXF1</t>
  </si>
  <si>
    <t>9342</t>
  </si>
  <si>
    <t>US0640581007</t>
  </si>
  <si>
    <t>BK US EQUITY</t>
  </si>
  <si>
    <t>Bank of New York Mel</t>
  </si>
  <si>
    <t>B1Z77F6</t>
  </si>
  <si>
    <t>9343</t>
  </si>
  <si>
    <t>US0640582096</t>
  </si>
  <si>
    <t>EP0427096 PFD</t>
  </si>
  <si>
    <t>BK 5.2 PERP</t>
  </si>
  <si>
    <t>B8FCBB4</t>
  </si>
  <si>
    <t>9344</t>
  </si>
  <si>
    <t>US06417N1037</t>
  </si>
  <si>
    <t>OZK US EQUITY</t>
  </si>
  <si>
    <t>Bank OZK</t>
  </si>
  <si>
    <t>BZ56Q65</t>
  </si>
  <si>
    <t>9345</t>
  </si>
  <si>
    <t>US06684L1035</t>
  </si>
  <si>
    <t>BZUN US EQUITY</t>
  </si>
  <si>
    <t>Baozun Inc</t>
  </si>
  <si>
    <t>BY2ZJ69</t>
  </si>
  <si>
    <t>9346</t>
  </si>
  <si>
    <t>US0673831097</t>
  </si>
  <si>
    <t>BCR US EQUITY</t>
  </si>
  <si>
    <t>CR Bard Inc</t>
  </si>
  <si>
    <t>2077905</t>
  </si>
  <si>
    <t>9347</t>
  </si>
  <si>
    <t>US06738C7781</t>
  </si>
  <si>
    <t>DJP US EQUITY</t>
  </si>
  <si>
    <t>IPATH DOW JONES-UBS</t>
  </si>
  <si>
    <t>B0VQPT0</t>
  </si>
  <si>
    <t>9348</t>
  </si>
  <si>
    <t>US06738G4073</t>
  </si>
  <si>
    <t>JJM US EQUITY</t>
  </si>
  <si>
    <t>IPATH DJ-UBS IND MET</t>
  </si>
  <si>
    <t>B28M7D3</t>
  </si>
  <si>
    <t>9349</t>
  </si>
  <si>
    <t>US06739F1012</t>
  </si>
  <si>
    <t>JJC US EQUITY</t>
  </si>
  <si>
    <t>IPATH DJ-UBS COPPER</t>
  </si>
  <si>
    <t>B1Z5RX8</t>
  </si>
  <si>
    <t>9350</t>
  </si>
  <si>
    <t>US06739F1194</t>
  </si>
  <si>
    <t>JJN US EQUITY</t>
  </si>
  <si>
    <t>IPATH BLOOMBERG NICK</t>
  </si>
  <si>
    <t>B1Z5SF7</t>
  </si>
  <si>
    <t>9351</t>
  </si>
  <si>
    <t>US06739F2911</t>
  </si>
  <si>
    <t>INP US EQUITY</t>
  </si>
  <si>
    <t>IPATH MSCI India Ind</t>
  </si>
  <si>
    <t>B1KFDL3</t>
  </si>
  <si>
    <t>9352</t>
  </si>
  <si>
    <t>US06739H1648</t>
  </si>
  <si>
    <t>GRN US EQUITY</t>
  </si>
  <si>
    <t>IPATH GLOBAL CARBON</t>
  </si>
  <si>
    <t>B3B8HY6</t>
  </si>
  <si>
    <t>9353</t>
  </si>
  <si>
    <t>US06739H2141</t>
  </si>
  <si>
    <t>SGG US EQUITY</t>
  </si>
  <si>
    <t>IPATH DJ-UBS SUGAR S</t>
  </si>
  <si>
    <t>B3B8HM4</t>
  </si>
  <si>
    <t>9354</t>
  </si>
  <si>
    <t>US06739H2554</t>
  </si>
  <si>
    <t>PGM US EQUITY</t>
  </si>
  <si>
    <t>IPATH DJ-UBS PLATINU</t>
  </si>
  <si>
    <t>B3B8H91</t>
  </si>
  <si>
    <t>9355</t>
  </si>
  <si>
    <t>US06739H2711</t>
  </si>
  <si>
    <t>BAL US EQUITY</t>
  </si>
  <si>
    <t>IPATH DJ-UBS COTTON</t>
  </si>
  <si>
    <t>B3B8H24</t>
  </si>
  <si>
    <t>9356</t>
  </si>
  <si>
    <t>US06739H2976</t>
  </si>
  <si>
    <t>JO US EQUITY</t>
  </si>
  <si>
    <t>IPATH DJ-UBS COFFEE</t>
  </si>
  <si>
    <t>B3B8GR2</t>
  </si>
  <si>
    <t>9357</t>
  </si>
  <si>
    <t>US06739H3057</t>
  </si>
  <si>
    <t>JJG US EQUITY</t>
  </si>
  <si>
    <t>IPATH BLOOMBERG GRAI</t>
  </si>
  <si>
    <t>B1Z5S35</t>
  </si>
  <si>
    <t>9358</t>
  </si>
  <si>
    <t>US06739H3131</t>
  </si>
  <si>
    <t>NIB US EQUITY</t>
  </si>
  <si>
    <t>IPATH DJ-UBS COCOA S</t>
  </si>
  <si>
    <t>B3B8GL6</t>
  </si>
  <si>
    <t>9359</t>
  </si>
  <si>
    <t>US06739H7439</t>
  </si>
  <si>
    <t>COW US EQUITY</t>
  </si>
  <si>
    <t>IPATH DJ-UBS LIVESTO</t>
  </si>
  <si>
    <t>B28FZ27</t>
  </si>
  <si>
    <t>9360</t>
  </si>
  <si>
    <t>US06740L4775</t>
  </si>
  <si>
    <t>STPP US EQUITY</t>
  </si>
  <si>
    <t>IPATH US TSY STEEPEN</t>
  </si>
  <si>
    <t>B5215H7</t>
  </si>
  <si>
    <t>9361</t>
  </si>
  <si>
    <t>US06740P1488</t>
  </si>
  <si>
    <t>CAFE US EQUITY</t>
  </si>
  <si>
    <t>IPATH PURE BETA COFF</t>
  </si>
  <si>
    <t>B4P88V3</t>
  </si>
  <si>
    <t>9362</t>
  </si>
  <si>
    <t>US06742W5702</t>
  </si>
  <si>
    <t>TAPR US EQUITY</t>
  </si>
  <si>
    <t>Barclays Inverse US</t>
  </si>
  <si>
    <t>BN88KP1</t>
  </si>
  <si>
    <t>9363</t>
  </si>
  <si>
    <t>US0683061099</t>
  </si>
  <si>
    <t>BRL US EQUITY</t>
  </si>
  <si>
    <t>BARR PHARMACEUTICALS</t>
  </si>
  <si>
    <t>9364</t>
  </si>
  <si>
    <t>US0717071031</t>
  </si>
  <si>
    <t>BOL US EQUITY</t>
  </si>
  <si>
    <t>BAUSCH &amp; LOMB INC</t>
  </si>
  <si>
    <t>9365</t>
  </si>
  <si>
    <t>US0718131099</t>
  </si>
  <si>
    <t>BAX US EQUITY</t>
  </si>
  <si>
    <t>Baxter International</t>
  </si>
  <si>
    <t>2085102</t>
  </si>
  <si>
    <t>9366</t>
  </si>
  <si>
    <t>US07329M1009</t>
  </si>
  <si>
    <t>BFR US EQUITY</t>
  </si>
  <si>
    <t>BCO FRANCES SP.ADR</t>
  </si>
  <si>
    <t>2072029</t>
  </si>
  <si>
    <t>9367</t>
  </si>
  <si>
    <t>US0733021010</t>
  </si>
  <si>
    <t>BEAV US EQUITY</t>
  </si>
  <si>
    <t>BE AEROSPACE INC</t>
  </si>
  <si>
    <t>2089427</t>
  </si>
  <si>
    <t>9368</t>
  </si>
  <si>
    <t>US0758871091</t>
  </si>
  <si>
    <t>BDX US EQUITY</t>
  </si>
  <si>
    <t>Becton Dickinson and</t>
  </si>
  <si>
    <t>2087807</t>
  </si>
  <si>
    <t>9369</t>
  </si>
  <si>
    <t>US0758961009</t>
  </si>
  <si>
    <t>BBBY US EQUITY</t>
  </si>
  <si>
    <t>Bed Bath &amp; Beyond In</t>
  </si>
  <si>
    <t>2085878</t>
  </si>
  <si>
    <t>9370</t>
  </si>
  <si>
    <t>US07725L1026</t>
  </si>
  <si>
    <t>BGNE US EQUITY</t>
  </si>
  <si>
    <t>BeiGene Ltd</t>
  </si>
  <si>
    <t>BYYWPW6</t>
  </si>
  <si>
    <t>9371</t>
  </si>
  <si>
    <t>US0794811077</t>
  </si>
  <si>
    <t>BLCM US EQUITY</t>
  </si>
  <si>
    <t>Bellicum Pharmaceuti</t>
  </si>
  <si>
    <t>BTF8LG4</t>
  </si>
  <si>
    <t>9372</t>
  </si>
  <si>
    <t>US0798231009</t>
  </si>
  <si>
    <t>BRBR US EQUITY</t>
  </si>
  <si>
    <t>BellRing Brands Inc</t>
  </si>
  <si>
    <t>BK6V415</t>
  </si>
  <si>
    <t>9373</t>
  </si>
  <si>
    <t>US0844231029</t>
  </si>
  <si>
    <t>WRB US EQUITY</t>
  </si>
  <si>
    <t>W R Berkley Corp</t>
  </si>
  <si>
    <t>2093644</t>
  </si>
  <si>
    <t>9374</t>
  </si>
  <si>
    <t>US0844234098</t>
  </si>
  <si>
    <t>EP0442608 PFD</t>
  </si>
  <si>
    <t>WRB 5 5/8</t>
  </si>
  <si>
    <t>B7F7SQ6</t>
  </si>
  <si>
    <t>9375</t>
  </si>
  <si>
    <t>US0846701086</t>
  </si>
  <si>
    <t>BRK/A US EQUITY</t>
  </si>
  <si>
    <t>Berkshire Hathaway I</t>
  </si>
  <si>
    <t>2093666</t>
  </si>
  <si>
    <t>9376</t>
  </si>
  <si>
    <t>US0846707026</t>
  </si>
  <si>
    <t>BRK/B US EQUITY</t>
  </si>
  <si>
    <t>2073390</t>
  </si>
  <si>
    <t>9377</t>
  </si>
  <si>
    <t>US08579W1036</t>
  </si>
  <si>
    <t>BERY US EQUITY</t>
  </si>
  <si>
    <t>Berry Global Group I</t>
  </si>
  <si>
    <t>B8BR3H3</t>
  </si>
  <si>
    <t>9378</t>
  </si>
  <si>
    <t>US08579X1019</t>
  </si>
  <si>
    <t>BRY US EQUITY</t>
  </si>
  <si>
    <t>Berry Corp</t>
  </si>
  <si>
    <t>BF01Q65</t>
  </si>
  <si>
    <t>9379</t>
  </si>
  <si>
    <t>2094670</t>
  </si>
  <si>
    <t>9380</t>
  </si>
  <si>
    <t>US08653C1062</t>
  </si>
  <si>
    <t>BEST US EQUITY</t>
  </si>
  <si>
    <t>BEST Inc</t>
  </si>
  <si>
    <t>BF16M83</t>
  </si>
  <si>
    <t>9381</t>
  </si>
  <si>
    <t>US0886061086</t>
  </si>
  <si>
    <t>BHP US EQUITY</t>
  </si>
  <si>
    <t>BHP BILLITON LTD-SPO</t>
  </si>
  <si>
    <t>2144337</t>
  </si>
  <si>
    <t>9382</t>
  </si>
  <si>
    <t>US08862E1091</t>
  </si>
  <si>
    <t>BYND US EQUITY</t>
  </si>
  <si>
    <t>Beyond Meat Inc</t>
  </si>
  <si>
    <t>BJ1FDK7</t>
  </si>
  <si>
    <t>9383</t>
  </si>
  <si>
    <t>US0900401060</t>
  </si>
  <si>
    <t>BILI US EQUITY</t>
  </si>
  <si>
    <t>Bilibili Inc</t>
  </si>
  <si>
    <t>BFNLRN6</t>
  </si>
  <si>
    <t>9384</t>
  </si>
  <si>
    <t>US0900431000</t>
  </si>
  <si>
    <t>BILL US EQUITY</t>
  </si>
  <si>
    <t>Bill.com Holdings In</t>
  </si>
  <si>
    <t>BKDS4H5</t>
  </si>
  <si>
    <t>9385</t>
  </si>
  <si>
    <t>US0905722072</t>
  </si>
  <si>
    <t>BIO US EQUITY</t>
  </si>
  <si>
    <t>Bio-Rad Laboratories</t>
  </si>
  <si>
    <t>2098508</t>
  </si>
  <si>
    <t>9386</t>
  </si>
  <si>
    <t>US09058V1035</t>
  </si>
  <si>
    <t>BCRX US EQUITY</t>
  </si>
  <si>
    <t>BioCryst Pharmaceuti</t>
  </si>
  <si>
    <t>2100362</t>
  </si>
  <si>
    <t>9387</t>
  </si>
  <si>
    <t>US09060J1060</t>
  </si>
  <si>
    <t>BDSI US EQUITY</t>
  </si>
  <si>
    <t>BioDelivery Sciences</t>
  </si>
  <si>
    <t>2820165</t>
  </si>
  <si>
    <t>9388</t>
  </si>
  <si>
    <t>US0906131000</t>
  </si>
  <si>
    <t>BMET US EQUITY</t>
  </si>
  <si>
    <t>BIOMET INC</t>
  </si>
  <si>
    <t>9389</t>
  </si>
  <si>
    <t>US09061G1013</t>
  </si>
  <si>
    <t>BMRN US EQUITY</t>
  </si>
  <si>
    <t>BioMarin Pharmaceuti</t>
  </si>
  <si>
    <t>2437071</t>
  </si>
  <si>
    <t>9390</t>
  </si>
  <si>
    <t>US09062X1037</t>
  </si>
  <si>
    <t>BIIB US EQUITY</t>
  </si>
  <si>
    <t>Biogen Inc</t>
  </si>
  <si>
    <t>2455965</t>
  </si>
  <si>
    <t>9391</t>
  </si>
  <si>
    <t>US09063H1077</t>
  </si>
  <si>
    <t>BMR US EQUITY</t>
  </si>
  <si>
    <t>BIOMED REALTY TRUST</t>
  </si>
  <si>
    <t>9392</t>
  </si>
  <si>
    <t>US09073M1045</t>
  </si>
  <si>
    <t>TECH US EQUITY</t>
  </si>
  <si>
    <t>Bio-Techne Corp</t>
  </si>
  <si>
    <t>BSHZ3Q0</t>
  </si>
  <si>
    <t>9393</t>
  </si>
  <si>
    <t>US09075E1001</t>
  </si>
  <si>
    <t>BIVV US EQUITY</t>
  </si>
  <si>
    <t>Bioverativ Inc</t>
  </si>
  <si>
    <t>BDTYZ53</t>
  </si>
  <si>
    <t>9394</t>
  </si>
  <si>
    <t>US0917271076</t>
  </si>
  <si>
    <t>BITA US EQUITY</t>
  </si>
  <si>
    <t>Bitauto Holdings Ltd</t>
  </si>
  <si>
    <t>B531ND8</t>
  </si>
  <si>
    <t>9395</t>
  </si>
  <si>
    <t>US09180C1062</t>
  </si>
  <si>
    <t>BJRI US EQUITY</t>
  </si>
  <si>
    <t>BJ's Restaurants Inc</t>
  </si>
  <si>
    <t>2200552</t>
  </si>
  <si>
    <t>9396</t>
  </si>
  <si>
    <t>US0921131092</t>
  </si>
  <si>
    <t>BKH US EQUITY</t>
  </si>
  <si>
    <t>Black Hills Corp</t>
  </si>
  <si>
    <t>2101741</t>
  </si>
  <si>
    <t>9397</t>
  </si>
  <si>
    <t>US09215C1053</t>
  </si>
  <si>
    <t>BKI US EQUITY</t>
  </si>
  <si>
    <t>Black Knight Inc</t>
  </si>
  <si>
    <t>BDG75V1</t>
  </si>
  <si>
    <t>9398</t>
  </si>
  <si>
    <t>US09239B1098</t>
  </si>
  <si>
    <t>BL US EQUITY</t>
  </si>
  <si>
    <t>Blackline Inc</t>
  </si>
  <si>
    <t>BD3WZS6</t>
  </si>
  <si>
    <t>9399</t>
  </si>
  <si>
    <t>9400</t>
  </si>
  <si>
    <t>US09257W1009</t>
  </si>
  <si>
    <t>BXMT US EQUITY</t>
  </si>
  <si>
    <t>Blackstone Mortgage</t>
  </si>
  <si>
    <t>B94QHZ0</t>
  </si>
  <si>
    <t>9401</t>
  </si>
  <si>
    <t>US09258G1040</t>
  </si>
  <si>
    <t>BST US EQUITY</t>
  </si>
  <si>
    <t>Blackrock Science &amp;</t>
  </si>
  <si>
    <t>BS7T2D2</t>
  </si>
  <si>
    <t>9402</t>
  </si>
  <si>
    <t>Blackstone Group Inc</t>
  </si>
  <si>
    <t>9403</t>
  </si>
  <si>
    <t>US09348R1023</t>
  </si>
  <si>
    <t>ADRA US EQUITY</t>
  </si>
  <si>
    <t>BLDRS ASIA 50 ADR IN</t>
  </si>
  <si>
    <t>2077488</t>
  </si>
  <si>
    <t>9404</t>
  </si>
  <si>
    <t>US09348R3003</t>
  </si>
  <si>
    <t>ADRE US EQUITY</t>
  </si>
  <si>
    <t>BLDRS EMER MKTS 50 A</t>
  </si>
  <si>
    <t>2077369</t>
  </si>
  <si>
    <t>9405</t>
  </si>
  <si>
    <t>US0936711052</t>
  </si>
  <si>
    <t>HRB US EQUITY</t>
  </si>
  <si>
    <t>H&amp;R Block Inc</t>
  </si>
  <si>
    <t>2105505</t>
  </si>
  <si>
    <t>9406</t>
  </si>
  <si>
    <t>US09609G1004</t>
  </si>
  <si>
    <t>BLUE US EQUITY</t>
  </si>
  <si>
    <t>Bluebird Bio Inc</t>
  </si>
  <si>
    <t>BBFL7S1</t>
  </si>
  <si>
    <t>9407</t>
  </si>
  <si>
    <t>US09627Y1091</t>
  </si>
  <si>
    <t>BPMC US EQUITY</t>
  </si>
  <si>
    <t>Blueprint Medicines</t>
  </si>
  <si>
    <t>BWY52P3</t>
  </si>
  <si>
    <t>9408</t>
  </si>
  <si>
    <t>9409</t>
  </si>
  <si>
    <t>US09857L1089</t>
  </si>
  <si>
    <t>BKNG US EQUITY</t>
  </si>
  <si>
    <t>Booking Holdings Inc</t>
  </si>
  <si>
    <t>BDRXDB4</t>
  </si>
  <si>
    <t>9410</t>
  </si>
  <si>
    <t>US0995021062</t>
  </si>
  <si>
    <t>BAH US EQUITY</t>
  </si>
  <si>
    <t>Booz Allen Hamilton</t>
  </si>
  <si>
    <t>B5367T7</t>
  </si>
  <si>
    <t>9411</t>
  </si>
  <si>
    <t>US0997241064</t>
  </si>
  <si>
    <t>BWA US EQUITY</t>
  </si>
  <si>
    <t>BorgWarner Inc</t>
  </si>
  <si>
    <t>2111955</t>
  </si>
  <si>
    <t>9412</t>
  </si>
  <si>
    <t>US1005571070</t>
  </si>
  <si>
    <t>SAM US EQUITY</t>
  </si>
  <si>
    <t>Boston Beer Co Inc/T</t>
  </si>
  <si>
    <t>2113393</t>
  </si>
  <si>
    <t>9413</t>
  </si>
  <si>
    <t>US1011211018</t>
  </si>
  <si>
    <t>BXP US EQUITY</t>
  </si>
  <si>
    <t>Boston Properties In</t>
  </si>
  <si>
    <t>2019479</t>
  </si>
  <si>
    <t>9414</t>
  </si>
  <si>
    <t>US1011214087</t>
  </si>
  <si>
    <t>EP0440065 PFD</t>
  </si>
  <si>
    <t>BXP 5 1/4 PERP</t>
  </si>
  <si>
    <t>B9M2YH1</t>
  </si>
  <si>
    <t>9415</t>
  </si>
  <si>
    <t>US1011371077</t>
  </si>
  <si>
    <t>BSX US EQUITY</t>
  </si>
  <si>
    <t>Boston Scientific Co</t>
  </si>
  <si>
    <t>2113434</t>
  </si>
  <si>
    <t>9416</t>
  </si>
  <si>
    <t>US1013881065</t>
  </si>
  <si>
    <t>EPAY US EQUITY</t>
  </si>
  <si>
    <t>BOTTOMLINE TECHNOLOG</t>
  </si>
  <si>
    <t>2389558</t>
  </si>
  <si>
    <t>9417</t>
  </si>
  <si>
    <t>US1015071012</t>
  </si>
  <si>
    <t>BIF US EQUITY</t>
  </si>
  <si>
    <t>Boulder Growth &amp; Inc</t>
  </si>
  <si>
    <t>2925424</t>
  </si>
  <si>
    <t>9418</t>
  </si>
  <si>
    <t>US10316T1043</t>
  </si>
  <si>
    <t>BOX US EQUITY</t>
  </si>
  <si>
    <t>Box Inc</t>
  </si>
  <si>
    <t>BVB3BV2</t>
  </si>
  <si>
    <t>9419</t>
  </si>
  <si>
    <t>US1046741062</t>
  </si>
  <si>
    <t>BRC US EQUITY</t>
  </si>
  <si>
    <t>Brady Corp</t>
  </si>
  <si>
    <t>2117726</t>
  </si>
  <si>
    <t>9420</t>
  </si>
  <si>
    <t>US1053682035</t>
  </si>
  <si>
    <t>BDN US EQUITY</t>
  </si>
  <si>
    <t>BRANDYWINE REALTY TR</t>
  </si>
  <si>
    <t>9421</t>
  </si>
  <si>
    <t>US10552T1079</t>
  </si>
  <si>
    <t>BRFS US EQUITY</t>
  </si>
  <si>
    <t>2605210</t>
  </si>
  <si>
    <t>9422</t>
  </si>
  <si>
    <t>US1055321053</t>
  </si>
  <si>
    <t>BRKMY US EQUITY</t>
  </si>
  <si>
    <t>2222835</t>
  </si>
  <si>
    <t>9423</t>
  </si>
  <si>
    <t>US10806X1028</t>
  </si>
  <si>
    <t>BBIO US EQUITY</t>
  </si>
  <si>
    <t>Bridgebio Pharma Inc</t>
  </si>
  <si>
    <t>BK1KWG8</t>
  </si>
  <si>
    <t>9424</t>
  </si>
  <si>
    <t>US1091991091</t>
  </si>
  <si>
    <t>BEDU US EQUITY</t>
  </si>
  <si>
    <t>Bright Scholar Educa</t>
  </si>
  <si>
    <t>BYP7939</t>
  </si>
  <si>
    <t>9425</t>
  </si>
  <si>
    <t>US10922N1037</t>
  </si>
  <si>
    <t>BHF US EQUITY</t>
  </si>
  <si>
    <t>Brighthouse Financia</t>
  </si>
  <si>
    <t>BF429K9</t>
  </si>
  <si>
    <t>9426</t>
  </si>
  <si>
    <t>US10922N3017</t>
  </si>
  <si>
    <t>EP0569459 PFD</t>
  </si>
  <si>
    <t>BHF 6.6 PERP</t>
  </si>
  <si>
    <t>BJ0M332</t>
  </si>
  <si>
    <t>9427</t>
  </si>
  <si>
    <t>Bristol-Myers Squibb</t>
  </si>
  <si>
    <t>9428</t>
  </si>
  <si>
    <t>US1101221570</t>
  </si>
  <si>
    <t>BMY-R US EQUITY</t>
  </si>
  <si>
    <t>BKM7ZR0</t>
  </si>
  <si>
    <t>9429</t>
  </si>
  <si>
    <t>US1104481072</t>
  </si>
  <si>
    <t>BTI US EQUITY</t>
  </si>
  <si>
    <t>2290791</t>
  </si>
  <si>
    <t>9430</t>
  </si>
  <si>
    <t>Brixmor Property Gro</t>
  </si>
  <si>
    <t>BFTDJL8</t>
  </si>
  <si>
    <t>9431</t>
  </si>
  <si>
    <t>US11133T1034</t>
  </si>
  <si>
    <t>BR US EQUITY</t>
  </si>
  <si>
    <t>Broadridge Financial</t>
  </si>
  <si>
    <t>B1VP7R6</t>
  </si>
  <si>
    <t>9432</t>
  </si>
  <si>
    <t>9433</t>
  </si>
  <si>
    <t>US1124631045</t>
  </si>
  <si>
    <t>BKD US EQUITY</t>
  </si>
  <si>
    <t>BROOKDALE SENIOR LIV</t>
  </si>
  <si>
    <t>B0PZN33</t>
  </si>
  <si>
    <t>9434</t>
  </si>
  <si>
    <t>US11282X1037</t>
  </si>
  <si>
    <t>BPR US EQUITY</t>
  </si>
  <si>
    <t>BGHFKV0</t>
  </si>
  <si>
    <t>9435</t>
  </si>
  <si>
    <t>US1152361010</t>
  </si>
  <si>
    <t>BRO US EQUITY</t>
  </si>
  <si>
    <t>Brown &amp; Brown Inc</t>
  </si>
  <si>
    <t>2692687</t>
  </si>
  <si>
    <t>9436</t>
  </si>
  <si>
    <t>US1156372096</t>
  </si>
  <si>
    <t>BF/B US EQUITY</t>
  </si>
  <si>
    <t>Brown-Forman Corp</t>
  </si>
  <si>
    <t>2146838</t>
  </si>
  <si>
    <t>9437</t>
  </si>
  <si>
    <t>US1167941087</t>
  </si>
  <si>
    <t>BRKR US EQUITY</t>
  </si>
  <si>
    <t>Bruker Corp</t>
  </si>
  <si>
    <t>2616137</t>
  </si>
  <si>
    <t>9438</t>
  </si>
  <si>
    <t>US1170431092</t>
  </si>
  <si>
    <t>BC US EQUITY</t>
  </si>
  <si>
    <t>BRUNSWICK CORP COM</t>
  </si>
  <si>
    <t>2149309</t>
  </si>
  <si>
    <t>9439</t>
  </si>
  <si>
    <t>US1170436042</t>
  </si>
  <si>
    <t>EP0567859 PFD</t>
  </si>
  <si>
    <t>BC 6 3/8</t>
  </si>
  <si>
    <t>BJT13Z2</t>
  </si>
  <si>
    <t>9440</t>
  </si>
  <si>
    <t>US1220171060</t>
  </si>
  <si>
    <t>BURL US EQUITY</t>
  </si>
  <si>
    <t>Burlington Stores In</t>
  </si>
  <si>
    <t>BF311Y5</t>
  </si>
  <si>
    <t>9441</t>
  </si>
  <si>
    <t>US1248301004</t>
  </si>
  <si>
    <t>CBL US EQUITY</t>
  </si>
  <si>
    <t>CBL &amp; ASSOCIATES PRO</t>
  </si>
  <si>
    <t>2167475</t>
  </si>
  <si>
    <t>9442</t>
  </si>
  <si>
    <t>US1248306052</t>
  </si>
  <si>
    <t>EP0140293 PFD</t>
  </si>
  <si>
    <t>CBL &amp; Associates Pro</t>
  </si>
  <si>
    <t>B04ZNG7</t>
  </si>
  <si>
    <t>9443</t>
  </si>
  <si>
    <t>US1248572026</t>
  </si>
  <si>
    <t>CBS US EQUITY</t>
  </si>
  <si>
    <t>ViacomCBS Inc</t>
  </si>
  <si>
    <t>B0SRLH6</t>
  </si>
  <si>
    <t>9444</t>
  </si>
  <si>
    <t>US12503M1080</t>
  </si>
  <si>
    <t>CBOE US EQUITY</t>
  </si>
  <si>
    <t>Cboe Global Markets</t>
  </si>
  <si>
    <t>B5834C5</t>
  </si>
  <si>
    <t>9445</t>
  </si>
  <si>
    <t>US12504L1098</t>
  </si>
  <si>
    <t>CBRE US EQUITY</t>
  </si>
  <si>
    <t>CBRE Group Inc</t>
  </si>
  <si>
    <t>B6WVMH3</t>
  </si>
  <si>
    <t>9446</t>
  </si>
  <si>
    <t>US12508E1010</t>
  </si>
  <si>
    <t>CDK US EQUITY</t>
  </si>
  <si>
    <t>CDK Global Inc</t>
  </si>
  <si>
    <t>BQXTWQ5</t>
  </si>
  <si>
    <t>9447</t>
  </si>
  <si>
    <t>US12514G1085</t>
  </si>
  <si>
    <t>CDW US EQUITY</t>
  </si>
  <si>
    <t>CDW Corp/DE</t>
  </si>
  <si>
    <t>BBM5MD6</t>
  </si>
  <si>
    <t>9448</t>
  </si>
  <si>
    <t>US1252691001</t>
  </si>
  <si>
    <t>CF US EQUITY</t>
  </si>
  <si>
    <t>CF Industries Holdin</t>
  </si>
  <si>
    <t>B0G4K50</t>
  </si>
  <si>
    <t>9449</t>
  </si>
  <si>
    <t>US12541W2098</t>
  </si>
  <si>
    <t>CHRW US EQUITY</t>
  </si>
  <si>
    <t>CH Robinson Worldwid</t>
  </si>
  <si>
    <t>2116228</t>
  </si>
  <si>
    <t>9450</t>
  </si>
  <si>
    <t>US1255231003</t>
  </si>
  <si>
    <t>CI US EQUITY</t>
  </si>
  <si>
    <t>Cigna Corp</t>
  </si>
  <si>
    <t>BHJ0775</t>
  </si>
  <si>
    <t>9451</t>
  </si>
  <si>
    <t>US1255818015</t>
  </si>
  <si>
    <t>CIT US EQUITY</t>
  </si>
  <si>
    <t>CIT Group Inc</t>
  </si>
  <si>
    <t>B4Z73G0</t>
  </si>
  <si>
    <t>9452</t>
  </si>
  <si>
    <t>US1255818841</t>
  </si>
  <si>
    <t>EP0580894 PFD</t>
  </si>
  <si>
    <t>CIT 5 5/8 PERP</t>
  </si>
  <si>
    <t>BK7G7H6</t>
  </si>
  <si>
    <t>9453</t>
  </si>
  <si>
    <t>9454</t>
  </si>
  <si>
    <t>US12574Q1031</t>
  </si>
  <si>
    <t>CMFN US EQUITY</t>
  </si>
  <si>
    <t>CM FINANCE INC</t>
  </si>
  <si>
    <t>BJH07C6</t>
  </si>
  <si>
    <t>9455</t>
  </si>
  <si>
    <t>US1258961002</t>
  </si>
  <si>
    <t>CMS US EQUITY</t>
  </si>
  <si>
    <t>CMS Energy Corp</t>
  </si>
  <si>
    <t>2219224</t>
  </si>
  <si>
    <t>9456</t>
  </si>
  <si>
    <t>US1258968452</t>
  </si>
  <si>
    <t>EP0567446 PFD</t>
  </si>
  <si>
    <t>CMS 5 7/8</t>
  </si>
  <si>
    <t>BJJP666</t>
  </si>
  <si>
    <t>9457</t>
  </si>
  <si>
    <t>US1261171003</t>
  </si>
  <si>
    <t>CNA US EQUITY</t>
  </si>
  <si>
    <t>CNA Financial Corp</t>
  </si>
  <si>
    <t>2204866</t>
  </si>
  <si>
    <t>9458</t>
  </si>
  <si>
    <t>US1261321095</t>
  </si>
  <si>
    <t>CEO US EQUITY</t>
  </si>
  <si>
    <t>2494764</t>
  </si>
  <si>
    <t>9459</t>
  </si>
  <si>
    <t>US1261531057</t>
  </si>
  <si>
    <t>CPL US EQUITY</t>
  </si>
  <si>
    <t>B0315D7</t>
  </si>
  <si>
    <t>9460</t>
  </si>
  <si>
    <t>US1261531RTS</t>
  </si>
  <si>
    <t>CPL US</t>
  </si>
  <si>
    <t>CPFL ENERGIA SA_RTS</t>
  </si>
  <si>
    <t>9461</t>
  </si>
  <si>
    <t>US1263491094</t>
  </si>
  <si>
    <t>CSGS US EQUITY</t>
  </si>
  <si>
    <t>CSG Systems Internat</t>
  </si>
  <si>
    <t>2210885</t>
  </si>
  <si>
    <t>9462</t>
  </si>
  <si>
    <t>9463</t>
  </si>
  <si>
    <t>US12646R1059</t>
  </si>
  <si>
    <t>CST US EQUITY</t>
  </si>
  <si>
    <t>CST BRAND INC</t>
  </si>
  <si>
    <t>B9GD0X8</t>
  </si>
  <si>
    <t>9464</t>
  </si>
  <si>
    <t>US12650T1043</t>
  </si>
  <si>
    <t>CSRA US EQUITY</t>
  </si>
  <si>
    <t>CSRA Inc</t>
  </si>
  <si>
    <t>BYQKXC4</t>
  </si>
  <si>
    <t>9465</t>
  </si>
  <si>
    <t>US12662P1084</t>
  </si>
  <si>
    <t>CVI US EQUITY</t>
  </si>
  <si>
    <t>CVR Energy Inc</t>
  </si>
  <si>
    <t>B23PS12</t>
  </si>
  <si>
    <t>9466</t>
  </si>
  <si>
    <t>US1266501006</t>
  </si>
  <si>
    <t>CVS US EQUITY</t>
  </si>
  <si>
    <t>CVS Health Corp</t>
  </si>
  <si>
    <t>2577609</t>
  </si>
  <si>
    <t>9467</t>
  </si>
  <si>
    <t>US12673P1057</t>
  </si>
  <si>
    <t>CA US EQUITY</t>
  </si>
  <si>
    <t>CA Inc</t>
  </si>
  <si>
    <t>2214832</t>
  </si>
  <si>
    <t>9468</t>
  </si>
  <si>
    <t>US12685J1051</t>
  </si>
  <si>
    <t>CABO US EQUITY</t>
  </si>
  <si>
    <t>Cable One Inc</t>
  </si>
  <si>
    <t>BZ07DS4</t>
  </si>
  <si>
    <t>9469</t>
  </si>
  <si>
    <t>US1270971039</t>
  </si>
  <si>
    <t>COG US EQUITY</t>
  </si>
  <si>
    <t>Cabot Oil &amp; Gas Corp</t>
  </si>
  <si>
    <t>2162340</t>
  </si>
  <si>
    <t>9470</t>
  </si>
  <si>
    <t>US1273871087</t>
  </si>
  <si>
    <t>CDNS US EQUITY</t>
  </si>
  <si>
    <t>Cadence Design Syste</t>
  </si>
  <si>
    <t>2302232</t>
  </si>
  <si>
    <t>9471</t>
  </si>
  <si>
    <t>US1280302027</t>
  </si>
  <si>
    <t>CALM US EQUITY</t>
  </si>
  <si>
    <t>Cal-Maine Foods Inc</t>
  </si>
  <si>
    <t>2158781</t>
  </si>
  <si>
    <t>9472</t>
  </si>
  <si>
    <t>US1296031065</t>
  </si>
  <si>
    <t>CCC US EQUITY</t>
  </si>
  <si>
    <t>CALGON CARBON CORP</t>
  </si>
  <si>
    <t>2164368</t>
  </si>
  <si>
    <t>9473</t>
  </si>
  <si>
    <t>US1307881029</t>
  </si>
  <si>
    <t>CWT US EQUITY</t>
  </si>
  <si>
    <t>California Water Ser</t>
  </si>
  <si>
    <t>2165383</t>
  </si>
  <si>
    <t>9474</t>
  </si>
  <si>
    <t>US13089P1012</t>
  </si>
  <si>
    <t>CALA US EQUITY</t>
  </si>
  <si>
    <t>Calithera Bioscience</t>
  </si>
  <si>
    <t>BQXZNP9</t>
  </si>
  <si>
    <t>9475</t>
  </si>
  <si>
    <t>US13123X4097</t>
  </si>
  <si>
    <t>EP0444240 PFD</t>
  </si>
  <si>
    <t>CALLON PETROLEUM CO</t>
  </si>
  <si>
    <t>BB10J75</t>
  </si>
  <si>
    <t>9476</t>
  </si>
  <si>
    <t>US1313473043</t>
  </si>
  <si>
    <t>CPN US EQUITY</t>
  </si>
  <si>
    <t>CALPINE CORP</t>
  </si>
  <si>
    <t>B2NKK22</t>
  </si>
  <si>
    <t>9477</t>
  </si>
  <si>
    <t>US13173L1070</t>
  </si>
  <si>
    <t>CLXT US EQUITY</t>
  </si>
  <si>
    <t>Calyxt Inc</t>
  </si>
  <si>
    <t>BF42BH0</t>
  </si>
  <si>
    <t>9478</t>
  </si>
  <si>
    <t>US1320111073</t>
  </si>
  <si>
    <t>CBM US EQUITY</t>
  </si>
  <si>
    <t>Cambrex Corp</t>
  </si>
  <si>
    <t>2165811</t>
  </si>
  <si>
    <t>9479</t>
  </si>
  <si>
    <t>US1320612013</t>
  </si>
  <si>
    <t>SYLD US EQUITY</t>
  </si>
  <si>
    <t>CAMBRIA SHAREHOLDER</t>
  </si>
  <si>
    <t>B97CDK2</t>
  </si>
  <si>
    <t>9480</t>
  </si>
  <si>
    <t>US1331311027</t>
  </si>
  <si>
    <t>CPT US EQUITY</t>
  </si>
  <si>
    <t>Camden Property Trus</t>
  </si>
  <si>
    <t>2166320</t>
  </si>
  <si>
    <t>9481</t>
  </si>
  <si>
    <t>US1344291091</t>
  </si>
  <si>
    <t>CPB US EQUITY</t>
  </si>
  <si>
    <t>Campbell Soup Co</t>
  </si>
  <si>
    <t>2162845</t>
  </si>
  <si>
    <t>9482</t>
  </si>
  <si>
    <t>US1380063099</t>
  </si>
  <si>
    <t>CAJ US EQUITY</t>
  </si>
  <si>
    <t>CANON INC-SPONS ADR</t>
  </si>
  <si>
    <t>2173706</t>
  </si>
  <si>
    <t>9483</t>
  </si>
  <si>
    <t>US14040H1059</t>
  </si>
  <si>
    <t>COF US EQUITY</t>
  </si>
  <si>
    <t>Capital One Financia</t>
  </si>
  <si>
    <t>2654461</t>
  </si>
  <si>
    <t>9484</t>
  </si>
  <si>
    <t>US14040H7825</t>
  </si>
  <si>
    <t>EP0585315 PFD</t>
  </si>
  <si>
    <t>COF 4.8 PERP</t>
  </si>
  <si>
    <t>BK9PWX2</t>
  </si>
  <si>
    <t>9485</t>
  </si>
  <si>
    <t>US14040H8245</t>
  </si>
  <si>
    <t>EP0576355 PFD</t>
  </si>
  <si>
    <t>COF 5 PERP</t>
  </si>
  <si>
    <t>BGMJPW3</t>
  </si>
  <si>
    <t>9486</t>
  </si>
  <si>
    <t>US14040H8401</t>
  </si>
  <si>
    <t>EP0519579 PFD</t>
  </si>
  <si>
    <t>COF 6 PERP</t>
  </si>
  <si>
    <t>BD06CY6</t>
  </si>
  <si>
    <t>9487</t>
  </si>
  <si>
    <t>US14040H8658</t>
  </si>
  <si>
    <t>EP0512194 PFD</t>
  </si>
  <si>
    <t>COF 5.2 PERP</t>
  </si>
  <si>
    <t>BD1RB41</t>
  </si>
  <si>
    <t>9488</t>
  </si>
  <si>
    <t>US14040H8815</t>
  </si>
  <si>
    <t>EP0492579 PFD</t>
  </si>
  <si>
    <t>COF 6.2 PERP</t>
  </si>
  <si>
    <t>BYX0D72</t>
  </si>
  <si>
    <t>9489</t>
  </si>
  <si>
    <t>US1407551092</t>
  </si>
  <si>
    <t>CARA US EQUITY</t>
  </si>
  <si>
    <t>Cara Therapeutics In</t>
  </si>
  <si>
    <t>BJ4YJ92</t>
  </si>
  <si>
    <t>9490</t>
  </si>
  <si>
    <t>US14149Y1082</t>
  </si>
  <si>
    <t>CAH US EQUITY</t>
  </si>
  <si>
    <t>Cardinal Health Inc</t>
  </si>
  <si>
    <t>2175672</t>
  </si>
  <si>
    <t>9491</t>
  </si>
  <si>
    <t>US1416241065</t>
  </si>
  <si>
    <t>CCP US EQUITY</t>
  </si>
  <si>
    <t>Care Capital Propert</t>
  </si>
  <si>
    <t>BYNH8G7</t>
  </si>
  <si>
    <t>9492</t>
  </si>
  <si>
    <t>US1416651099</t>
  </si>
  <si>
    <t>CECO US EQUITY</t>
  </si>
  <si>
    <t>CAREER EDUCATION COR</t>
  </si>
  <si>
    <t>2143646</t>
  </si>
  <si>
    <t>9493</t>
  </si>
  <si>
    <t>US14174T1079</t>
  </si>
  <si>
    <t>CTRE US EQUITY</t>
  </si>
  <si>
    <t>CareTrust REIT Inc</t>
  </si>
  <si>
    <t>BMP8TL6</t>
  </si>
  <si>
    <t>9494</t>
  </si>
  <si>
    <t>US1423391002</t>
  </si>
  <si>
    <t>CSL US EQUITY</t>
  </si>
  <si>
    <t>Carlisle Cos Inc</t>
  </si>
  <si>
    <t>2176318</t>
  </si>
  <si>
    <t>9495</t>
  </si>
  <si>
    <t>US1431301027</t>
  </si>
  <si>
    <t>KMX US EQUITY</t>
  </si>
  <si>
    <t>CarMax Inc</t>
  </si>
  <si>
    <t>2983563</t>
  </si>
  <si>
    <t>9496</t>
  </si>
  <si>
    <t>Carlyle Group Inc/Th</t>
  </si>
  <si>
    <t>BKRTG56</t>
  </si>
  <si>
    <t>9497</t>
  </si>
  <si>
    <t>US14448C1045</t>
  </si>
  <si>
    <t>CARR US EQUITY</t>
  </si>
  <si>
    <t>Carrier Global Corp</t>
  </si>
  <si>
    <t>BK4N0D7</t>
  </si>
  <si>
    <t>9498</t>
  </si>
  <si>
    <t>US14575E1055</t>
  </si>
  <si>
    <t>CARS US EQUITY</t>
  </si>
  <si>
    <t>Cars.com Inc</t>
  </si>
  <si>
    <t>BYXHTC0</t>
  </si>
  <si>
    <t>9499</t>
  </si>
  <si>
    <t>US1468691027</t>
  </si>
  <si>
    <t>CVNA US EQUITY</t>
  </si>
  <si>
    <t>Carvana Co</t>
  </si>
  <si>
    <t>BYQHPG3</t>
  </si>
  <si>
    <t>9500</t>
  </si>
  <si>
    <t>US14740B6065</t>
  </si>
  <si>
    <t>CASC US EQUITY</t>
  </si>
  <si>
    <t>Cascadian Therapeuti</t>
  </si>
  <si>
    <t>BD38K34</t>
  </si>
  <si>
    <t>9501</t>
  </si>
  <si>
    <t>US1475281036</t>
  </si>
  <si>
    <t>CASY US EQUITY</t>
  </si>
  <si>
    <t>Casey's General Stor</t>
  </si>
  <si>
    <t>2179414</t>
  </si>
  <si>
    <t>9502</t>
  </si>
  <si>
    <t>US14843C1053</t>
  </si>
  <si>
    <t>CSTL US EQUITY</t>
  </si>
  <si>
    <t>Castle Biosciences I</t>
  </si>
  <si>
    <t>BKLCWZ3</t>
  </si>
  <si>
    <t>9503</t>
  </si>
  <si>
    <t>US1488061029</t>
  </si>
  <si>
    <t>CTLT US EQUITY</t>
  </si>
  <si>
    <t>Catalent Inc</t>
  </si>
  <si>
    <t>BP96PQ4</t>
  </si>
  <si>
    <t>9504</t>
  </si>
  <si>
    <t>9505</t>
  </si>
  <si>
    <t>US14964U1088</t>
  </si>
  <si>
    <t>CAVM US EQUITY</t>
  </si>
  <si>
    <t>CAVIUM INC</t>
  </si>
  <si>
    <t>B3TWGL0</t>
  </si>
  <si>
    <t>9506</t>
  </si>
  <si>
    <t>US1506022094</t>
  </si>
  <si>
    <t>CDR US EQUITY</t>
  </si>
  <si>
    <t>Cedar Realty Trust I</t>
  </si>
  <si>
    <t>2033242</t>
  </si>
  <si>
    <t>9507</t>
  </si>
  <si>
    <t>US1508701034</t>
  </si>
  <si>
    <t>CE US EQUITY</t>
  </si>
  <si>
    <t>Celanese Corp</t>
  </si>
  <si>
    <t>B05MZT4</t>
  </si>
  <si>
    <t>9508</t>
  </si>
  <si>
    <t>US1510201049</t>
  </si>
  <si>
    <t>CELG US EQUITY</t>
  </si>
  <si>
    <t>Celgene Corp</t>
  </si>
  <si>
    <t>2182348</t>
  </si>
  <si>
    <t>9509</t>
  </si>
  <si>
    <t>US15117B1035</t>
  </si>
  <si>
    <t>CLDX US EQUITY</t>
  </si>
  <si>
    <t>Celldex Therapeutics</t>
  </si>
  <si>
    <t>2868444</t>
  </si>
  <si>
    <t>XNCM</t>
  </si>
  <si>
    <t>9510</t>
  </si>
  <si>
    <t>US15117K1034</t>
  </si>
  <si>
    <t>CLLS US EQUITY</t>
  </si>
  <si>
    <t>Cellectis SA</t>
  </si>
  <si>
    <t>BWFKZT2</t>
  </si>
  <si>
    <t>9511</t>
  </si>
  <si>
    <t>US15126Q1094</t>
  </si>
  <si>
    <t>CPAC US EQUITY</t>
  </si>
  <si>
    <t>CEMENTOS PACASMAYO S</t>
  </si>
  <si>
    <t>B63V3Y6</t>
  </si>
  <si>
    <t>9512</t>
  </si>
  <si>
    <t>US1512908898</t>
  </si>
  <si>
    <t>CX US EQUITY</t>
  </si>
  <si>
    <t>Cemex SAB de CV</t>
  </si>
  <si>
    <t>2488671</t>
  </si>
  <si>
    <t>9513</t>
  </si>
  <si>
    <t>US15130J1097</t>
  </si>
  <si>
    <t>CEMP US EQUITY</t>
  </si>
  <si>
    <t>Melinta Therapeutics</t>
  </si>
  <si>
    <t>B73B6X3</t>
  </si>
  <si>
    <t>9514</t>
  </si>
  <si>
    <t>US15132H1014</t>
  </si>
  <si>
    <t>CNCOY US EQUITY</t>
  </si>
  <si>
    <t>Cencosud SA</t>
  </si>
  <si>
    <t>B818NS7</t>
  </si>
  <si>
    <t>9515</t>
  </si>
  <si>
    <t>US15135B1017</t>
  </si>
  <si>
    <t>CNC US EQUITY</t>
  </si>
  <si>
    <t>Centene Corp</t>
  </si>
  <si>
    <t>2807061</t>
  </si>
  <si>
    <t>9516</t>
  </si>
  <si>
    <t>US15189T1079</t>
  </si>
  <si>
    <t>CNP US EQUITY</t>
  </si>
  <si>
    <t>CenterPoint Energy I</t>
  </si>
  <si>
    <t>2440637</t>
  </si>
  <si>
    <t>9517</t>
  </si>
  <si>
    <t>US15234Q1085</t>
  </si>
  <si>
    <t>EBR/B US EQUITY</t>
  </si>
  <si>
    <t>2192745</t>
  </si>
  <si>
    <t>9518</t>
  </si>
  <si>
    <t>US15234Q2075</t>
  </si>
  <si>
    <t>EBR US EQUITY</t>
  </si>
  <si>
    <t>2186812</t>
  </si>
  <si>
    <t>9519</t>
  </si>
  <si>
    <t>US1567001060</t>
  </si>
  <si>
    <t>CTL US EQUITY</t>
  </si>
  <si>
    <t>CenturyLink Inc</t>
  </si>
  <si>
    <t>2185046</t>
  </si>
  <si>
    <t>9520</t>
  </si>
  <si>
    <t>US15677J1088</t>
  </si>
  <si>
    <t>CDAY US EQUITY</t>
  </si>
  <si>
    <t>Ceridian HCM Holding</t>
  </si>
  <si>
    <t>BFX1V56</t>
  </si>
  <si>
    <t>9521</t>
  </si>
  <si>
    <t>US1567821046</t>
  </si>
  <si>
    <t>CERN US EQUITY</t>
  </si>
  <si>
    <t>Cerner Corp</t>
  </si>
  <si>
    <t>2185284</t>
  </si>
  <si>
    <t>9522</t>
  </si>
  <si>
    <t>US1570851014</t>
  </si>
  <si>
    <t>CERS US EQUITY</t>
  </si>
  <si>
    <t>Cerus Corp</t>
  </si>
  <si>
    <t>2222471</t>
  </si>
  <si>
    <t>9523</t>
  </si>
  <si>
    <t>US15911M1071</t>
  </si>
  <si>
    <t>CYOU UQ EQUITY</t>
  </si>
  <si>
    <t>CHANGYOU.COM LTD-ADR</t>
  </si>
  <si>
    <t>B65R7B7</t>
  </si>
  <si>
    <t>9524</t>
  </si>
  <si>
    <t>CYOU US EQUITY</t>
  </si>
  <si>
    <t>Changyou.com Ltd</t>
  </si>
  <si>
    <t>9525</t>
  </si>
  <si>
    <t>US1598641074</t>
  </si>
  <si>
    <t>CRL US EQUITY</t>
  </si>
  <si>
    <t>Charles River Labora</t>
  </si>
  <si>
    <t>2604336</t>
  </si>
  <si>
    <t>9526</t>
  </si>
  <si>
    <t>US16119P1084</t>
  </si>
  <si>
    <t>CHTR US EQUITY</t>
  </si>
  <si>
    <t>Charter Communicatio</t>
  </si>
  <si>
    <t>BZ6VT82</t>
  </si>
  <si>
    <t>9527</t>
  </si>
  <si>
    <t>US16208T1025</t>
  </si>
  <si>
    <t>CLDT US EQUITY</t>
  </si>
  <si>
    <t>Chatham Lodging Trus</t>
  </si>
  <si>
    <t>B5LYMC1</t>
  </si>
  <si>
    <t>9528</t>
  </si>
  <si>
    <t>US1630751048</t>
  </si>
  <si>
    <t>CMCM US EQUITY</t>
  </si>
  <si>
    <t>Cheetah Mobile Inc</t>
  </si>
  <si>
    <t>BM67GG6</t>
  </si>
  <si>
    <t>9529</t>
  </si>
  <si>
    <t>US1630921096</t>
  </si>
  <si>
    <t>CHGG US EQUITY</t>
  </si>
  <si>
    <t>Chegg Inc</t>
  </si>
  <si>
    <t>BG6N6K6</t>
  </si>
  <si>
    <t>9530</t>
  </si>
  <si>
    <t>US16359R1032</t>
  </si>
  <si>
    <t>CHE US EQUITY</t>
  </si>
  <si>
    <t>Chemed Corp</t>
  </si>
  <si>
    <t>2190084</t>
  </si>
  <si>
    <t>9531</t>
  </si>
  <si>
    <t>US16383L1061</t>
  </si>
  <si>
    <t>CCXI US EQUITY</t>
  </si>
  <si>
    <t>ChemoCentryx Inc</t>
  </si>
  <si>
    <t>B6ZL968</t>
  </si>
  <si>
    <t>9532</t>
  </si>
  <si>
    <t>US1638511089</t>
  </si>
  <si>
    <t>CC US EQUITY</t>
  </si>
  <si>
    <t>Chemours Co/The</t>
  </si>
  <si>
    <t>BZ0CTP8</t>
  </si>
  <si>
    <t>9533</t>
  </si>
  <si>
    <t>US16411R2085</t>
  </si>
  <si>
    <t>LNG US EQUITY</t>
  </si>
  <si>
    <t>Cheniere Energy Inc</t>
  </si>
  <si>
    <t>2654364</t>
  </si>
  <si>
    <t>9534</t>
  </si>
  <si>
    <t>US1641452032</t>
  </si>
  <si>
    <t>CHE LI EQUITY</t>
  </si>
  <si>
    <t>CHERKIZOVO GROUP-GDR</t>
  </si>
  <si>
    <t>BYZS051</t>
  </si>
  <si>
    <t>9535</t>
  </si>
  <si>
    <t>US1651671075</t>
  </si>
  <si>
    <t>CHK US EQUITY</t>
  </si>
  <si>
    <t>Chesapeake Energy Co</t>
  </si>
  <si>
    <t>2182779</t>
  </si>
  <si>
    <t>9536</t>
  </si>
  <si>
    <t>US1652401027</t>
  </si>
  <si>
    <t>CHSP US EQUITY</t>
  </si>
  <si>
    <t>Chesapeake Lodging T</t>
  </si>
  <si>
    <t>B4TC8L1</t>
  </si>
  <si>
    <t>9537</t>
  </si>
  <si>
    <t>US1653031088</t>
  </si>
  <si>
    <t>CPK US EQUITY</t>
  </si>
  <si>
    <t>CHESAPEAKE UTILITIES</t>
  </si>
  <si>
    <t>2190750</t>
  </si>
  <si>
    <t>9538</t>
  </si>
  <si>
    <t>9539</t>
  </si>
  <si>
    <t>US16679L1098</t>
  </si>
  <si>
    <t>CHWY US EQUITY</t>
  </si>
  <si>
    <t>Chewy Inc</t>
  </si>
  <si>
    <t>BJLFHW7</t>
  </si>
  <si>
    <t>9540</t>
  </si>
  <si>
    <t>US16706W1027</t>
  </si>
  <si>
    <t>CHMA US EQUITY</t>
  </si>
  <si>
    <t>Chiasma Inc</t>
  </si>
  <si>
    <t>BY7QFH0</t>
  </si>
  <si>
    <t>9541</t>
  </si>
  <si>
    <t>US16934Q4064</t>
  </si>
  <si>
    <t>EP052397 PFD</t>
  </si>
  <si>
    <t>Chimera Investment C</t>
  </si>
  <si>
    <t>BYYPKL9</t>
  </si>
  <si>
    <t>9542</t>
  </si>
  <si>
    <t>US16934W1062</t>
  </si>
  <si>
    <t>CMRX US EQUITY</t>
  </si>
  <si>
    <t>Chimerix Inc</t>
  </si>
  <si>
    <t>B8RLM49</t>
  </si>
  <si>
    <t>9543</t>
  </si>
  <si>
    <t>US16937R1041</t>
  </si>
  <si>
    <t>CEA US EQUITY</t>
  </si>
  <si>
    <t>2191979</t>
  </si>
  <si>
    <t>9544</t>
  </si>
  <si>
    <t>US16938G1076</t>
  </si>
  <si>
    <t>STV US EQUITY</t>
  </si>
  <si>
    <t>CHINA DIGITAL TV HOL</t>
  </si>
  <si>
    <t>B2889J1</t>
  </si>
  <si>
    <t>9545</t>
  </si>
  <si>
    <t>US16939P1066</t>
  </si>
  <si>
    <t>LFC US EQUITY</t>
  </si>
  <si>
    <t>2196963</t>
  </si>
  <si>
    <t>9546</t>
  </si>
  <si>
    <t>US1694091091</t>
  </si>
  <si>
    <t>ZNH US EQUITY</t>
  </si>
  <si>
    <t>2085050</t>
  </si>
  <si>
    <t>9547</t>
  </si>
  <si>
    <t>US16941M1099</t>
  </si>
  <si>
    <t>CHL US EQUITY</t>
  </si>
  <si>
    <t>2111375</t>
  </si>
  <si>
    <t>9548</t>
  </si>
  <si>
    <t>US16941R1086</t>
  </si>
  <si>
    <t>SNP US EQUITY</t>
  </si>
  <si>
    <t>2639189</t>
  </si>
  <si>
    <t>9549</t>
  </si>
  <si>
    <t>US1694261033</t>
  </si>
  <si>
    <t>CHA US EQUITY</t>
  </si>
  <si>
    <t>2026565</t>
  </si>
  <si>
    <t>9550</t>
  </si>
  <si>
    <t>US16944W1045</t>
  </si>
  <si>
    <t>DL US EQUITY</t>
  </si>
  <si>
    <t>CHINA DISTANCE EDUCA</t>
  </si>
  <si>
    <t>B3C9BF7</t>
  </si>
  <si>
    <t>9551</t>
  </si>
  <si>
    <t>US16945R1041</t>
  </si>
  <si>
    <t>CHU US EQUITY</t>
  </si>
  <si>
    <t>2603496</t>
  </si>
  <si>
    <t>9552</t>
  </si>
  <si>
    <t>US1694762071</t>
  </si>
  <si>
    <t>CVVT UQ EQUITY</t>
  </si>
  <si>
    <t>CHINA VALVES TECHNOL</t>
  </si>
  <si>
    <t>9553</t>
  </si>
  <si>
    <t>US16954W1018</t>
  </si>
  <si>
    <t>CIH US EQUITY</t>
  </si>
  <si>
    <t>CHINA INDEX HDS-ADR</t>
  </si>
  <si>
    <t>9554</t>
  </si>
  <si>
    <t>US1696561059</t>
  </si>
  <si>
    <t>CMG US EQUITY</t>
  </si>
  <si>
    <t>Chipotle Mexican Gri</t>
  </si>
  <si>
    <t>B0X7DZ3</t>
  </si>
  <si>
    <t>9555</t>
  </si>
  <si>
    <t>US17040V1070</t>
  </si>
  <si>
    <t>CHRYY US EQUITY</t>
  </si>
  <si>
    <t>CHORUS LTD-ADR-W/I</t>
  </si>
  <si>
    <t>B762M79</t>
  </si>
  <si>
    <t>9556</t>
  </si>
  <si>
    <t>US17133Q5027</t>
  </si>
  <si>
    <t>CHT US EQUITY</t>
  </si>
  <si>
    <t>CHUNGHWA TELECOM LT-</t>
  </si>
  <si>
    <t>B4TDF13</t>
  </si>
  <si>
    <t>9557</t>
  </si>
  <si>
    <t>US1713401024</t>
  </si>
  <si>
    <t>CHD US EQUITY</t>
  </si>
  <si>
    <t>Church &amp; Dwight Co I</t>
  </si>
  <si>
    <t>2195841</t>
  </si>
  <si>
    <t>9558</t>
  </si>
  <si>
    <t>US1717981013</t>
  </si>
  <si>
    <t>XEC US EQUITY</t>
  </si>
  <si>
    <t>Cimarex Energy Co</t>
  </si>
  <si>
    <t>2987521</t>
  </si>
  <si>
    <t>9559</t>
  </si>
  <si>
    <t>US1720621010</t>
  </si>
  <si>
    <t>CINF US EQUITY</t>
  </si>
  <si>
    <t>Cincinnati Financial</t>
  </si>
  <si>
    <t>2196888</t>
  </si>
  <si>
    <t>9560</t>
  </si>
  <si>
    <t>9561</t>
  </si>
  <si>
    <t>US1729081059</t>
  </si>
  <si>
    <t>CTAS US EQUITY</t>
  </si>
  <si>
    <t>Cintas Corp</t>
  </si>
  <si>
    <t>2197137</t>
  </si>
  <si>
    <t>9562</t>
  </si>
  <si>
    <t>US1729673178</t>
  </si>
  <si>
    <t>EP0500918 PFD</t>
  </si>
  <si>
    <t>C 6.3 PERP</t>
  </si>
  <si>
    <t>BYN6C39</t>
  </si>
  <si>
    <t>9563</t>
  </si>
  <si>
    <t>US1729673418</t>
  </si>
  <si>
    <t>EP0450247 PFD</t>
  </si>
  <si>
    <t>C 6 7/8 PERP</t>
  </si>
  <si>
    <t>BG05028</t>
  </si>
  <si>
    <t>9564</t>
  </si>
  <si>
    <t>US1729673582</t>
  </si>
  <si>
    <t>EP0448324 PFD</t>
  </si>
  <si>
    <t>C 7 1/8 PERP</t>
  </si>
  <si>
    <t>BDX8YP4</t>
  </si>
  <si>
    <t>9565</t>
  </si>
  <si>
    <t>9566</t>
  </si>
  <si>
    <t>US1746101054</t>
  </si>
  <si>
    <t>CFG US EQUITY</t>
  </si>
  <si>
    <t>Citizens Financial G</t>
  </si>
  <si>
    <t>BQRX1X3</t>
  </si>
  <si>
    <t>9567</t>
  </si>
  <si>
    <t>US1746104025</t>
  </si>
  <si>
    <t>EP0579797 PFD</t>
  </si>
  <si>
    <t>CFG 5 PERP</t>
  </si>
  <si>
    <t>BK229B7</t>
  </si>
  <si>
    <t>9568</t>
  </si>
  <si>
    <t>US1747401008</t>
  </si>
  <si>
    <t>CIA US EQUITY</t>
  </si>
  <si>
    <t>CITIZENS 'A'</t>
  </si>
  <si>
    <t>2199478</t>
  </si>
  <si>
    <t>9569</t>
  </si>
  <si>
    <t>US1773761002</t>
  </si>
  <si>
    <t>CTXS US EQUITY</t>
  </si>
  <si>
    <t>Citrix Systems Inc</t>
  </si>
  <si>
    <t>2182553</t>
  </si>
  <si>
    <t>9570</t>
  </si>
  <si>
    <t>US1798951075</t>
  </si>
  <si>
    <t>CLC US EQUITY</t>
  </si>
  <si>
    <t>CLARCOR INC</t>
  </si>
  <si>
    <t>2201265</t>
  </si>
  <si>
    <t>9571</t>
  </si>
  <si>
    <t>US18383M1009</t>
  </si>
  <si>
    <t>EEB US EQUITY</t>
  </si>
  <si>
    <t>CLAYMORE/BNY BRIC ET</t>
  </si>
  <si>
    <t>B1FJR18</t>
  </si>
  <si>
    <t>9572</t>
  </si>
  <si>
    <t>US18383M3732</t>
  </si>
  <si>
    <t>BSJJ US EQUITY</t>
  </si>
  <si>
    <t>Guggenheim BulletSha</t>
  </si>
  <si>
    <t>BF2HSW1</t>
  </si>
  <si>
    <t>9573</t>
  </si>
  <si>
    <t>US18383M6057</t>
  </si>
  <si>
    <t>CSD US EQUITY</t>
  </si>
  <si>
    <t>GUGGENHEIM SPIN-OFF</t>
  </si>
  <si>
    <t>B1L8560</t>
  </si>
  <si>
    <t>9574</t>
  </si>
  <si>
    <t>US18383M6545</t>
  </si>
  <si>
    <t>GSY US EQUITY</t>
  </si>
  <si>
    <t>GUGGENHEIM ENHANCED</t>
  </si>
  <si>
    <t>B2PLW61</t>
  </si>
  <si>
    <t>9575</t>
  </si>
  <si>
    <t>US18383Q5071</t>
  </si>
  <si>
    <t>CGW US EQUITY</t>
  </si>
  <si>
    <t>Guggenheim s&amp;p globa</t>
  </si>
  <si>
    <t>B1XGCL6</t>
  </si>
  <si>
    <t>9576</t>
  </si>
  <si>
    <t>US18383Q6061</t>
  </si>
  <si>
    <t>ENY US EQUITY</t>
  </si>
  <si>
    <t>GUGGENHEIM CANADIAN</t>
  </si>
  <si>
    <t>B1Z80B6</t>
  </si>
  <si>
    <t>9577</t>
  </si>
  <si>
    <t>US18383Q8539</t>
  </si>
  <si>
    <t>HAO US EQUITY</t>
  </si>
  <si>
    <t>Guggenheim China Sma</t>
  </si>
  <si>
    <t>B2PCWX1</t>
  </si>
  <si>
    <t>9578</t>
  </si>
  <si>
    <t>US18383Q8794</t>
  </si>
  <si>
    <t>CUT US EQUITY</t>
  </si>
  <si>
    <t>GUGGENGEIM TIMBER ET</t>
  </si>
  <si>
    <t>B295DS8</t>
  </si>
  <si>
    <t>9579</t>
  </si>
  <si>
    <t>US1844961078</t>
  </si>
  <si>
    <t>CLH US EQUITY</t>
  </si>
  <si>
    <t>CLEAN HARBORS INC</t>
  </si>
  <si>
    <t>2202473</t>
  </si>
  <si>
    <t>9580</t>
  </si>
  <si>
    <t>US1850631045</t>
  </si>
  <si>
    <t>CLSD US EQUITY</t>
  </si>
  <si>
    <t>Clearside Biomedical</t>
  </si>
  <si>
    <t>BZ6VT37</t>
  </si>
  <si>
    <t>9581</t>
  </si>
  <si>
    <t>US18539C2044</t>
  </si>
  <si>
    <t>CWEN US EQUITY</t>
  </si>
  <si>
    <t>Clearway Energy Inc</t>
  </si>
  <si>
    <t>BGJRH57</t>
  </si>
  <si>
    <t>9582</t>
  </si>
  <si>
    <t>US18683K1016</t>
  </si>
  <si>
    <t>CLF US EQUITY</t>
  </si>
  <si>
    <t>CLIFFS NATURAL RESOU</t>
  </si>
  <si>
    <t>2202707</t>
  </si>
  <si>
    <t>9583</t>
  </si>
  <si>
    <t>9584</t>
  </si>
  <si>
    <t>US18915M1071</t>
  </si>
  <si>
    <t>NET US EQUITY</t>
  </si>
  <si>
    <t>CloudFlare Inc</t>
  </si>
  <si>
    <t>BJXC5M2</t>
  </si>
  <si>
    <t>9585</t>
  </si>
  <si>
    <t>US1894641000</t>
  </si>
  <si>
    <t>CLVS US EQUITY</t>
  </si>
  <si>
    <t>Clovis Oncology Inc</t>
  </si>
  <si>
    <t>B6RS2B3</t>
  </si>
  <si>
    <t>9586</t>
  </si>
  <si>
    <t>US1897541041</t>
  </si>
  <si>
    <t>COH US EQUITY</t>
  </si>
  <si>
    <t>2646015</t>
  </si>
  <si>
    <t>9587</t>
  </si>
  <si>
    <t>US19075F1066</t>
  </si>
  <si>
    <t>CIE US EQUITY</t>
  </si>
  <si>
    <t>COBALT INTERNATIONAL</t>
  </si>
  <si>
    <t>B4XH005</t>
  </si>
  <si>
    <t>9588</t>
  </si>
  <si>
    <t>9589</t>
  </si>
  <si>
    <t>US1912411089</t>
  </si>
  <si>
    <t>KOF US EQUITY</t>
  </si>
  <si>
    <t>Coca-Cola Femsa SAB</t>
  </si>
  <si>
    <t>2193317</t>
  </si>
  <si>
    <t>9590</t>
  </si>
  <si>
    <t>US1924221039</t>
  </si>
  <si>
    <t>CGNX US EQUITY</t>
  </si>
  <si>
    <t>Cognex Corp</t>
  </si>
  <si>
    <t>2208288</t>
  </si>
  <si>
    <t>9591</t>
  </si>
  <si>
    <t>US1924461023</t>
  </si>
  <si>
    <t>CTSH US EQUITY</t>
  </si>
  <si>
    <t>Cognizant Technology</t>
  </si>
  <si>
    <t>2257019</t>
  </si>
  <si>
    <t>9592</t>
  </si>
  <si>
    <t>US1924791031</t>
  </si>
  <si>
    <t>COHR US EQUITY</t>
  </si>
  <si>
    <t>Coherent Inc</t>
  </si>
  <si>
    <t>2208374</t>
  </si>
  <si>
    <t>9593</t>
  </si>
  <si>
    <t>US19247A1007</t>
  </si>
  <si>
    <t>CNS US EQUITY</t>
  </si>
  <si>
    <t>Cohen &amp; Steers Inc</t>
  </si>
  <si>
    <t>B02H882</t>
  </si>
  <si>
    <t>9594</t>
  </si>
  <si>
    <t>US19248C1053</t>
  </si>
  <si>
    <t>LDP US EQUITY</t>
  </si>
  <si>
    <t>Cohen &amp; Steers Limit</t>
  </si>
  <si>
    <t>B7W1GS9</t>
  </si>
  <si>
    <t>9595</t>
  </si>
  <si>
    <t>US19248Y1073</t>
  </si>
  <si>
    <t>PSF US EQUITY</t>
  </si>
  <si>
    <t>Cohen &amp; Steers Selec</t>
  </si>
  <si>
    <t>B3WYSK6</t>
  </si>
  <si>
    <t>9596</t>
  </si>
  <si>
    <t>US19249B1061</t>
  </si>
  <si>
    <t>MIE US EQUITY</t>
  </si>
  <si>
    <t>Cohen &amp; Steers MLP I</t>
  </si>
  <si>
    <t>B9N4F28</t>
  </si>
  <si>
    <t>9597</t>
  </si>
  <si>
    <t>US19249H1032</t>
  </si>
  <si>
    <t>CHRS US EQUITY</t>
  </si>
  <si>
    <t>Coherus Biosciences</t>
  </si>
  <si>
    <t>BRK0149</t>
  </si>
  <si>
    <t>9598</t>
  </si>
  <si>
    <t>US1940141062</t>
  </si>
  <si>
    <t>CFX US EQUITY</t>
  </si>
  <si>
    <t>COLFAX CORP</t>
  </si>
  <si>
    <t>B2RB4W9</t>
  </si>
  <si>
    <t>9599</t>
  </si>
  <si>
    <t>9600</t>
  </si>
  <si>
    <t>US19459J1043</t>
  </si>
  <si>
    <t>COLL US EQUITY</t>
  </si>
  <si>
    <t>Collegium Pharmaceut</t>
  </si>
  <si>
    <t>BX7RSN3</t>
  </si>
  <si>
    <t>9601</t>
  </si>
  <si>
    <t>US1958721060</t>
  </si>
  <si>
    <t>CLP US EQUITY</t>
  </si>
  <si>
    <t>COLONIAL PROPERTIES</t>
  </si>
  <si>
    <t>9602</t>
  </si>
  <si>
    <t>US19625W1045</t>
  </si>
  <si>
    <t>CLNS US EQUITY</t>
  </si>
  <si>
    <t>Colony NorthStar Inc</t>
  </si>
  <si>
    <t>BZBYG74</t>
  </si>
  <si>
    <t>9603</t>
  </si>
  <si>
    <t>US19625W6093</t>
  </si>
  <si>
    <t>EP052212 PFD</t>
  </si>
  <si>
    <t>BYQ1781</t>
  </si>
  <si>
    <t>9604</t>
  </si>
  <si>
    <t>US19716T1016</t>
  </si>
  <si>
    <t>CLCD US EQUITY</t>
  </si>
  <si>
    <t>CoLucid Pharmaceutic</t>
  </si>
  <si>
    <t>BWY52X1</t>
  </si>
  <si>
    <t>9605</t>
  </si>
  <si>
    <t>US19762B8063</t>
  </si>
  <si>
    <t>INXX US EQUITY</t>
  </si>
  <si>
    <t>COLUMBIA INDIA INFRA</t>
  </si>
  <si>
    <t>BYV1XX3</t>
  </si>
  <si>
    <t>9606</t>
  </si>
  <si>
    <t>US1999081045</t>
  </si>
  <si>
    <t>FIX US EQUITY</t>
  </si>
  <si>
    <t>COMFORT SYSTEMS USA</t>
  </si>
  <si>
    <t>2036047</t>
  </si>
  <si>
    <t>9607</t>
  </si>
  <si>
    <t>US20030N1019</t>
  </si>
  <si>
    <t>CMCSA US EQUITY</t>
  </si>
  <si>
    <t>Comcast Corp</t>
  </si>
  <si>
    <t>2044545</t>
  </si>
  <si>
    <t>9608</t>
  </si>
  <si>
    <t>US2003401070</t>
  </si>
  <si>
    <t>CMA US EQUITY</t>
  </si>
  <si>
    <t>Comerica Inc</t>
  </si>
  <si>
    <t>2212870</t>
  </si>
  <si>
    <t>9609</t>
  </si>
  <si>
    <t>US2005253016</t>
  </si>
  <si>
    <t>EP0463877 PFD</t>
  </si>
  <si>
    <t>CBSH 6 PERP</t>
  </si>
  <si>
    <t>BNCTGL8</t>
  </si>
  <si>
    <t>9610</t>
  </si>
  <si>
    <t>US20084V1089</t>
  </si>
  <si>
    <t>CHUBA US EQUITY</t>
  </si>
  <si>
    <t>COMMERCEHUB INC-SERI</t>
  </si>
  <si>
    <t>BD3V776</t>
  </si>
  <si>
    <t>9611</t>
  </si>
  <si>
    <t>US20084V3069</t>
  </si>
  <si>
    <t>CHUBK US EQUITY</t>
  </si>
  <si>
    <t>BZ76T20</t>
  </si>
  <si>
    <t>9612</t>
  </si>
  <si>
    <t>US2017122050</t>
  </si>
  <si>
    <t>CBKD LI EQUITY</t>
  </si>
  <si>
    <t>5668287</t>
  </si>
  <si>
    <t>9613</t>
  </si>
  <si>
    <t>US2026092021</t>
  </si>
  <si>
    <t>CBQS LI EQUITY</t>
  </si>
  <si>
    <t>COMMERCIAL BANK-GDR</t>
  </si>
  <si>
    <t>B39RLY3</t>
  </si>
  <si>
    <t>9614</t>
  </si>
  <si>
    <t>US20337X1090</t>
  </si>
  <si>
    <t>COMM US EQUITY</t>
  </si>
  <si>
    <t>CommScope Holding Co</t>
  </si>
  <si>
    <t>BFRBX34</t>
  </si>
  <si>
    <t>9615</t>
  </si>
  <si>
    <t>US2036681086</t>
  </si>
  <si>
    <t>CYH US EQUITY</t>
  </si>
  <si>
    <t>COMMUNITY HEALTH SYS</t>
  </si>
  <si>
    <t>9616</t>
  </si>
  <si>
    <t>US2044096012</t>
  </si>
  <si>
    <t>CIG US EQUITY</t>
  </si>
  <si>
    <t>2178938</t>
  </si>
  <si>
    <t>9617</t>
  </si>
  <si>
    <t>US2044096TTD</t>
  </si>
  <si>
    <t>CIG UN</t>
  </si>
  <si>
    <t>CEMIG SA-SPONS ADR</t>
  </si>
  <si>
    <t>9618</t>
  </si>
  <si>
    <t>US2044098828</t>
  </si>
  <si>
    <t>CIG/C US EQUITY</t>
  </si>
  <si>
    <t>CIA ENERGETICA DE-SP</t>
  </si>
  <si>
    <t>B1YW2K2</t>
  </si>
  <si>
    <t>9619</t>
  </si>
  <si>
    <t>US20440T2016</t>
  </si>
  <si>
    <t>CBD US EQUITY</t>
  </si>
  <si>
    <t>CIA BRASILEIRA-SP AD</t>
  </si>
  <si>
    <t>9620</t>
  </si>
  <si>
    <t>US20440T3005</t>
  </si>
  <si>
    <t>BHNCDX5</t>
  </si>
  <si>
    <t>9621</t>
  </si>
  <si>
    <t>US20440W1053</t>
  </si>
  <si>
    <t>SID US EQUITY</t>
  </si>
  <si>
    <t>2220936</t>
  </si>
  <si>
    <t>9622</t>
  </si>
  <si>
    <t>US2044122099</t>
  </si>
  <si>
    <t>RIO US EQUITY</t>
  </si>
  <si>
    <t>CIA VALE DO RIO DOCE</t>
  </si>
  <si>
    <t>9623</t>
  </si>
  <si>
    <t>US20441A1025</t>
  </si>
  <si>
    <t>SBS US EQUITY</t>
  </si>
  <si>
    <t>2945927</t>
  </si>
  <si>
    <t>9624</t>
  </si>
  <si>
    <t>US20441B4077</t>
  </si>
  <si>
    <t>ELP US EQUITY</t>
  </si>
  <si>
    <t>2209656</t>
  </si>
  <si>
    <t>9625</t>
  </si>
  <si>
    <t>US2044291043</t>
  </si>
  <si>
    <t>CCU US EQUITY</t>
  </si>
  <si>
    <t>CIA CERVECERIAS UNI-</t>
  </si>
  <si>
    <t>2217596</t>
  </si>
  <si>
    <t>9626</t>
  </si>
  <si>
    <t>US2044481040</t>
  </si>
  <si>
    <t>BVN US EQUITY</t>
  </si>
  <si>
    <t>Cia de Minas Buenave</t>
  </si>
  <si>
    <t>2210476</t>
  </si>
  <si>
    <t>9627</t>
  </si>
  <si>
    <t>US20451N1019</t>
  </si>
  <si>
    <t>CMP US EQUITY</t>
  </si>
  <si>
    <t>COMPASS MINERALS INT</t>
  </si>
  <si>
    <t>2202763</t>
  </si>
  <si>
    <t>9628</t>
  </si>
  <si>
    <t>US2058871029</t>
  </si>
  <si>
    <t>CAG US EQUITY</t>
  </si>
  <si>
    <t>Conagra Brands Inc</t>
  </si>
  <si>
    <t>2215460</t>
  </si>
  <si>
    <t>9629</t>
  </si>
  <si>
    <t>US2060221056</t>
  </si>
  <si>
    <t>CNCE US EQUITY</t>
  </si>
  <si>
    <t>Concert Pharmaceutic</t>
  </si>
  <si>
    <t>BJS9432</t>
  </si>
  <si>
    <t>9630</t>
  </si>
  <si>
    <t>US20605P1012</t>
  </si>
  <si>
    <t>CXO US EQUITY</t>
  </si>
  <si>
    <t>Concho Resources Inc</t>
  </si>
  <si>
    <t>B1YWRK7</t>
  </si>
  <si>
    <t>9631</t>
  </si>
  <si>
    <t>US2077971016</t>
  </si>
  <si>
    <t>CTWS US EQUITY</t>
  </si>
  <si>
    <t>CONNECTICUT WATER SV</t>
  </si>
  <si>
    <t>2216258</t>
  </si>
  <si>
    <t>9632</t>
  </si>
  <si>
    <t>US20825C1045</t>
  </si>
  <si>
    <t>COP US EQUITY</t>
  </si>
  <si>
    <t>ConocoPhillips</t>
  </si>
  <si>
    <t>2685717</t>
  </si>
  <si>
    <t>9633</t>
  </si>
  <si>
    <t>US20854P1093</t>
  </si>
  <si>
    <t>CNX US EQUITY</t>
  </si>
  <si>
    <t>CONSOL ENERGY INC</t>
  </si>
  <si>
    <t>2413758</t>
  </si>
  <si>
    <t>9634</t>
  </si>
  <si>
    <t>US2091151041</t>
  </si>
  <si>
    <t>ED US EQUITY</t>
  </si>
  <si>
    <t>Consolidated Edison</t>
  </si>
  <si>
    <t>2216850</t>
  </si>
  <si>
    <t>9635</t>
  </si>
  <si>
    <t>US21036P1084</t>
  </si>
  <si>
    <t>STZ US EQUITY</t>
  </si>
  <si>
    <t>Constellation Brands</t>
  </si>
  <si>
    <t>2170473</t>
  </si>
  <si>
    <t>9636</t>
  </si>
  <si>
    <t>US2120151012</t>
  </si>
  <si>
    <t>CLR US EQUITY</t>
  </si>
  <si>
    <t>Continental Resource</t>
  </si>
  <si>
    <t>B1XGWS3</t>
  </si>
  <si>
    <t>9637</t>
  </si>
  <si>
    <t>US2121471021</t>
  </si>
  <si>
    <t>CTPR US EQUITY</t>
  </si>
  <si>
    <t>CONTINENTAL TURPENTI</t>
  </si>
  <si>
    <t>9638</t>
  </si>
  <si>
    <t>US2166484020</t>
  </si>
  <si>
    <t>COO US EQUITY</t>
  </si>
  <si>
    <t>Cooper Cos Inc/The</t>
  </si>
  <si>
    <t>2222631</t>
  </si>
  <si>
    <t>9639</t>
  </si>
  <si>
    <t>US2168311072</t>
  </si>
  <si>
    <t>CTB US EQUITY</t>
  </si>
  <si>
    <t>COOPER TIRE &amp; RUBBER</t>
  </si>
  <si>
    <t>2222608</t>
  </si>
  <si>
    <t>9640</t>
  </si>
  <si>
    <t>US2172041061</t>
  </si>
  <si>
    <t>CPRT US EQUITY</t>
  </si>
  <si>
    <t>Copart Inc</t>
  </si>
  <si>
    <t>2208073</t>
  </si>
  <si>
    <t>9641</t>
  </si>
  <si>
    <t>US21833P1030</t>
  </si>
  <si>
    <t>CRBP US EQUITY</t>
  </si>
  <si>
    <t>Corbus Pharmaceutica</t>
  </si>
  <si>
    <t>BRYGB65</t>
  </si>
  <si>
    <t>9642</t>
  </si>
  <si>
    <t>US21870Q1058</t>
  </si>
  <si>
    <t>COR US EQUITY</t>
  </si>
  <si>
    <t>CoreSite Realty Corp</t>
  </si>
  <si>
    <t>B3T3VV8</t>
  </si>
  <si>
    <t>9643</t>
  </si>
  <si>
    <t>CorEnergy Infrastruc</t>
  </si>
  <si>
    <t>9644</t>
  </si>
  <si>
    <t>US21887L1070</t>
  </si>
  <si>
    <t>CORI US EQUITY</t>
  </si>
  <si>
    <t>Corium International</t>
  </si>
  <si>
    <t>BKY7X07</t>
  </si>
  <si>
    <t>9645</t>
  </si>
  <si>
    <t>US2193501051</t>
  </si>
  <si>
    <t>GLW US EQUITY</t>
  </si>
  <si>
    <t>Corning Inc</t>
  </si>
  <si>
    <t>2224701</t>
  </si>
  <si>
    <t>9646</t>
  </si>
  <si>
    <t>US22002T1088</t>
  </si>
  <si>
    <t>OFC US EQUITY</t>
  </si>
  <si>
    <t>Corporate Office Pro</t>
  </si>
  <si>
    <t>2756152</t>
  </si>
  <si>
    <t>9647</t>
  </si>
  <si>
    <t>US22052L1044</t>
  </si>
  <si>
    <t>CTVA US EQUITY</t>
  </si>
  <si>
    <t>Corteva Inc</t>
  </si>
  <si>
    <t>BK73B42</t>
  </si>
  <si>
    <t>9648</t>
  </si>
  <si>
    <t>US2210151005</t>
  </si>
  <si>
    <t>CRVS US EQUITY</t>
  </si>
  <si>
    <t>Corvus Pharmaceutica</t>
  </si>
  <si>
    <t>BYP80F1</t>
  </si>
  <si>
    <t>9649</t>
  </si>
  <si>
    <t>US22160K1051</t>
  </si>
  <si>
    <t>COST US EQUITY</t>
  </si>
  <si>
    <t>Costco Wholesale Cor</t>
  </si>
  <si>
    <t>2701271</t>
  </si>
  <si>
    <t>9650</t>
  </si>
  <si>
    <t>US22160N1090</t>
  </si>
  <si>
    <t>CSGP US EQUITY</t>
  </si>
  <si>
    <t>CoStar Group Inc</t>
  </si>
  <si>
    <t>2262864</t>
  </si>
  <si>
    <t>9651</t>
  </si>
  <si>
    <t>US2220702037</t>
  </si>
  <si>
    <t>COTY US EQUITY</t>
  </si>
  <si>
    <t>Coty Inc</t>
  </si>
  <si>
    <t>BBBSMJ2</t>
  </si>
  <si>
    <t>9652</t>
  </si>
  <si>
    <t>US22266L1061</t>
  </si>
  <si>
    <t>COUP US EQUITY</t>
  </si>
  <si>
    <t>Coupa Software Inc</t>
  </si>
  <si>
    <t>BD87XR1</t>
  </si>
  <si>
    <t>9653</t>
  </si>
  <si>
    <t>US2227951066</t>
  </si>
  <si>
    <t>CUZ US EQUITY</t>
  </si>
  <si>
    <t>COUSINS PROPERTIES I</t>
  </si>
  <si>
    <t>2229922</t>
  </si>
  <si>
    <t>9654</t>
  </si>
  <si>
    <t>US2227955026</t>
  </si>
  <si>
    <t>Cousins Properties I</t>
  </si>
  <si>
    <t>BJP0MF6</t>
  </si>
  <si>
    <t>9655</t>
  </si>
  <si>
    <t>US2228161004</t>
  </si>
  <si>
    <t>CVD US EQUITY</t>
  </si>
  <si>
    <t>COVANCE INC</t>
  </si>
  <si>
    <t>9656</t>
  </si>
  <si>
    <t>US22282E1029</t>
  </si>
  <si>
    <t>CVA US EQUITY</t>
  </si>
  <si>
    <t>Covanta Holding Corp</t>
  </si>
  <si>
    <t>2255778</t>
  </si>
  <si>
    <t>9657</t>
  </si>
  <si>
    <t>US2228621049</t>
  </si>
  <si>
    <t>CVH US EQUITY</t>
  </si>
  <si>
    <t>COVENTRY HEALTH CARE</t>
  </si>
  <si>
    <t>9658</t>
  </si>
  <si>
    <t>US22304C1009</t>
  </si>
  <si>
    <t>CVET US EQUITY</t>
  </si>
  <si>
    <t>Covetrus Inc</t>
  </si>
  <si>
    <t>BHZSB82</t>
  </si>
  <si>
    <t>9659</t>
  </si>
  <si>
    <t>US22344D1081</t>
  </si>
  <si>
    <t>DADA US EQUITY</t>
  </si>
  <si>
    <t>DADA NEXUS</t>
  </si>
  <si>
    <t>BMH5F39</t>
  </si>
  <si>
    <t>9660</t>
  </si>
  <si>
    <t>US22542D7957</t>
  </si>
  <si>
    <t>XIV US EQUITY</t>
  </si>
  <si>
    <t>VelocityShares Daily</t>
  </si>
  <si>
    <t>B45GGF7</t>
  </si>
  <si>
    <t>9661</t>
  </si>
  <si>
    <t>US22542D8294</t>
  </si>
  <si>
    <t>ZIV US EQUITY</t>
  </si>
  <si>
    <t>VELOCITYSHARES INV V</t>
  </si>
  <si>
    <t>B4L2KR9</t>
  </si>
  <si>
    <t>9662</t>
  </si>
  <si>
    <t>US2254471012</t>
  </si>
  <si>
    <t>CREE US EQUITY</t>
  </si>
  <si>
    <t>Cree Inc</t>
  </si>
  <si>
    <t>2232351</t>
  </si>
  <si>
    <t>9663</t>
  </si>
  <si>
    <t>US2257561058</t>
  </si>
  <si>
    <t>CEI US EQUITY</t>
  </si>
  <si>
    <t>CRESCENT REAL ESTATE</t>
  </si>
  <si>
    <t>9664</t>
  </si>
  <si>
    <t>US22663K1079</t>
  </si>
  <si>
    <t>CRNX US EQUITY</t>
  </si>
  <si>
    <t>Crinetics Pharmaceut</t>
  </si>
  <si>
    <t>BDD19F8</t>
  </si>
  <si>
    <t>9665</t>
  </si>
  <si>
    <t>US2267181046</t>
  </si>
  <si>
    <t>CRTO US EQUITY</t>
  </si>
  <si>
    <t>Criteo SA</t>
  </si>
  <si>
    <t>BFPMB24</t>
  </si>
  <si>
    <t>9666</t>
  </si>
  <si>
    <t>US22788C1053</t>
  </si>
  <si>
    <t>CRWD US EQUITY</t>
  </si>
  <si>
    <t>Crowdstrike Holdings</t>
  </si>
  <si>
    <t>BJJP138</t>
  </si>
  <si>
    <t>9667</t>
  </si>
  <si>
    <t>US22822V1017</t>
  </si>
  <si>
    <t>CCI US EQUITY</t>
  </si>
  <si>
    <t>Crown Castle Interna</t>
  </si>
  <si>
    <t>BTGQCX1</t>
  </si>
  <si>
    <t>9668</t>
  </si>
  <si>
    <t>US2283681060</t>
  </si>
  <si>
    <t>CCK US EQUITY</t>
  </si>
  <si>
    <t>Crown Holdings Inc</t>
  </si>
  <si>
    <t>2427986</t>
  </si>
  <si>
    <t>9669</t>
  </si>
  <si>
    <t>US22943F1003</t>
  </si>
  <si>
    <t>CTRP UQ EQUITY</t>
  </si>
  <si>
    <t>CTRIP.COM INTERNATIO</t>
  </si>
  <si>
    <t>2208987</t>
  </si>
  <si>
    <t>9670</t>
  </si>
  <si>
    <t>CTRP US EQUITY</t>
  </si>
  <si>
    <t>Trip.com Group Ltd</t>
  </si>
  <si>
    <t>9671</t>
  </si>
  <si>
    <t>US2310211063</t>
  </si>
  <si>
    <t>CMI US EQUITY</t>
  </si>
  <si>
    <t>Cummins Inc</t>
  </si>
  <si>
    <t>2240202</t>
  </si>
  <si>
    <t>9672</t>
  </si>
  <si>
    <t>US2312691015</t>
  </si>
  <si>
    <t>CRIS US EQUITY</t>
  </si>
  <si>
    <t>Curis Inc</t>
  </si>
  <si>
    <t>BDGGJ94</t>
  </si>
  <si>
    <t>9673</t>
  </si>
  <si>
    <t>US2312692005</t>
  </si>
  <si>
    <t>9674</t>
  </si>
  <si>
    <t>US23129R1086</t>
  </si>
  <si>
    <t>FXS US EQUITY</t>
  </si>
  <si>
    <t>CURRENCYSHARES SWEDI</t>
  </si>
  <si>
    <t>B17NTG7</t>
  </si>
  <si>
    <t>9675</t>
  </si>
  <si>
    <t>US23129S1069</t>
  </si>
  <si>
    <t>FXB US EQUITY</t>
  </si>
  <si>
    <t>Invesco CurrencyShar</t>
  </si>
  <si>
    <t>BZ03T95</t>
  </si>
  <si>
    <t>9676</t>
  </si>
  <si>
    <t>US23129U1016</t>
  </si>
  <si>
    <t>FXA US EQUITY</t>
  </si>
  <si>
    <t>CURRENCYSHARES AUSTR</t>
  </si>
  <si>
    <t>B17NTK1</t>
  </si>
  <si>
    <t>9677</t>
  </si>
  <si>
    <t>US23129V1098</t>
  </si>
  <si>
    <t>FXF US EQUITY</t>
  </si>
  <si>
    <t>CURRENCYSHARES SWISS</t>
  </si>
  <si>
    <t>B17NTJ0</t>
  </si>
  <si>
    <t>9678</t>
  </si>
  <si>
    <t>US23130A1025</t>
  </si>
  <si>
    <t>FXY US EQUITY</t>
  </si>
  <si>
    <t>CurrencyShares Japan</t>
  </si>
  <si>
    <t>B1RKFJ3</t>
  </si>
  <si>
    <t>9679</t>
  </si>
  <si>
    <t>US23130C1080</t>
  </si>
  <si>
    <t>FXE US EQUITY</t>
  </si>
  <si>
    <t>BZ03TD9</t>
  </si>
  <si>
    <t>9680</t>
  </si>
  <si>
    <t>US23255M1053</t>
  </si>
  <si>
    <t>CYCN US EQUITY</t>
  </si>
  <si>
    <t>Cyclerion Therapeuti</t>
  </si>
  <si>
    <t>BJHGB11</t>
  </si>
  <si>
    <t>9681</t>
  </si>
  <si>
    <t>US23257D1037</t>
  </si>
  <si>
    <t>CBAY US EQUITY</t>
  </si>
  <si>
    <t>Cymabay Therapeutics</t>
  </si>
  <si>
    <t>BJ3WDH3</t>
  </si>
  <si>
    <t>9682</t>
  </si>
  <si>
    <t>US23282W6057</t>
  </si>
  <si>
    <t>CYTK US EQUITY</t>
  </si>
  <si>
    <t>Cytokinetics Inc</t>
  </si>
  <si>
    <t>BBBSBJ5</t>
  </si>
  <si>
    <t>9683</t>
  </si>
  <si>
    <t>US23283R1005</t>
  </si>
  <si>
    <t>CONE US EQUITY</t>
  </si>
  <si>
    <t>CyrusOne Inc</t>
  </si>
  <si>
    <t>B7YRLH9</t>
  </si>
  <si>
    <t>9684</t>
  </si>
  <si>
    <t>US23284F1057</t>
  </si>
  <si>
    <t>CTMX US EQUITY</t>
  </si>
  <si>
    <t>CytomX Therapeutics</t>
  </si>
  <si>
    <t>BYWVTY5</t>
  </si>
  <si>
    <t>9685</t>
  </si>
  <si>
    <t>US2329461030</t>
  </si>
  <si>
    <t>CYTC US EQUITY</t>
  </si>
  <si>
    <t>CYTYC CORPORATION</t>
  </si>
  <si>
    <t>9686</t>
  </si>
  <si>
    <t>US2330511013</t>
  </si>
  <si>
    <t>DBEM US EQUITY</t>
  </si>
  <si>
    <t>DEUTSCHE X-TRACKERS</t>
  </si>
  <si>
    <t>B4PLDR3</t>
  </si>
  <si>
    <t>9687</t>
  </si>
  <si>
    <t>US2330512003</t>
  </si>
  <si>
    <t>DBEF UP EQUITY</t>
  </si>
  <si>
    <t>B57CW30</t>
  </si>
  <si>
    <t>9688</t>
  </si>
  <si>
    <t>DBEF US EQUITY</t>
  </si>
  <si>
    <t>Deutsche X-trackers</t>
  </si>
  <si>
    <t>9689</t>
  </si>
  <si>
    <t>US2330515071</t>
  </si>
  <si>
    <t>DBJP US EQUITY</t>
  </si>
  <si>
    <t>B4L8V07</t>
  </si>
  <si>
    <t>9690</t>
  </si>
  <si>
    <t>US2330517051</t>
  </si>
  <si>
    <t>RVNU US EQUITY</t>
  </si>
  <si>
    <t>Xtrackers Municipal</t>
  </si>
  <si>
    <t>B9XQL26</t>
  </si>
  <si>
    <t>9691</t>
  </si>
  <si>
    <t>US2330517549</t>
  </si>
  <si>
    <t>ASHS US EQUITY</t>
  </si>
  <si>
    <t>Xtrackers Harvest CS</t>
  </si>
  <si>
    <t>BLLHGG4</t>
  </si>
  <si>
    <t>9692</t>
  </si>
  <si>
    <t>US2330518125</t>
  </si>
  <si>
    <t>DBKO US EQUITY</t>
  </si>
  <si>
    <t>BG6N8Y4</t>
  </si>
  <si>
    <t>9693</t>
  </si>
  <si>
    <t>US2330518539</t>
  </si>
  <si>
    <t>DBEU US EQUITY</t>
  </si>
  <si>
    <t>Xtrackers MSCI Europ</t>
  </si>
  <si>
    <t>BC1J441</t>
  </si>
  <si>
    <t>9694</t>
  </si>
  <si>
    <t>US2330518794</t>
  </si>
  <si>
    <t>ASHR UP EQUITY</t>
  </si>
  <si>
    <t>BG6N3R2</t>
  </si>
  <si>
    <t>9695</t>
  </si>
  <si>
    <t>ASHR US EQUITY</t>
  </si>
  <si>
    <t>9696</t>
  </si>
  <si>
    <t>US23306J1016</t>
  </si>
  <si>
    <t>DBVT US EQUITY</t>
  </si>
  <si>
    <t>DBV Technologies SA</t>
  </si>
  <si>
    <t>BRS66Y4</t>
  </si>
  <si>
    <t>9697</t>
  </si>
  <si>
    <t>US2331531051</t>
  </si>
  <si>
    <t>DCT US EQUITY</t>
  </si>
  <si>
    <t>DCT INDUSTRIAL TRUST</t>
  </si>
  <si>
    <t>9698</t>
  </si>
  <si>
    <t>US2331532042</t>
  </si>
  <si>
    <t>DCT Industrial Trust</t>
  </si>
  <si>
    <t>BRWPYN2</t>
  </si>
  <si>
    <t>9699</t>
  </si>
  <si>
    <t>US23331A1097</t>
  </si>
  <si>
    <t>DHI US EQUITY</t>
  </si>
  <si>
    <t>DR Horton Inc</t>
  </si>
  <si>
    <t>2250687</t>
  </si>
  <si>
    <t>9700</t>
  </si>
  <si>
    <t>US2333311072</t>
  </si>
  <si>
    <t>DTE US EQUITY</t>
  </si>
  <si>
    <t>DTE Energy Co</t>
  </si>
  <si>
    <t>2280220</t>
  </si>
  <si>
    <t>9701</t>
  </si>
  <si>
    <t>US2333318598</t>
  </si>
  <si>
    <t>EP0540476 PFD</t>
  </si>
  <si>
    <t>DTE 5 1/4</t>
  </si>
  <si>
    <t>BF3L703</t>
  </si>
  <si>
    <t>9702</t>
  </si>
  <si>
    <t>US23344D1081</t>
  </si>
  <si>
    <t>Dada Nexus Ltd</t>
  </si>
  <si>
    <t>9703</t>
  </si>
  <si>
    <t>US23355L1061</t>
  </si>
  <si>
    <t>DXC US EQUITY</t>
  </si>
  <si>
    <t>DXC Technology Co</t>
  </si>
  <si>
    <t>BYXD7B3</t>
  </si>
  <si>
    <t>9704</t>
  </si>
  <si>
    <t>US2358511028</t>
  </si>
  <si>
    <t>DHR US EQUITY</t>
  </si>
  <si>
    <t>Danaher Corp</t>
  </si>
  <si>
    <t>2250870</t>
  </si>
  <si>
    <t>9705</t>
  </si>
  <si>
    <t>US23636T1007</t>
  </si>
  <si>
    <t>DANOY US EQUITY</t>
  </si>
  <si>
    <t>2068932</t>
  </si>
  <si>
    <t>9706</t>
  </si>
  <si>
    <t>US23703Q2030</t>
  </si>
  <si>
    <t>DQ US EQUITY</t>
  </si>
  <si>
    <t>Daqo New Energy Corp</t>
  </si>
  <si>
    <t>B953PM3</t>
  </si>
  <si>
    <t>9707</t>
  </si>
  <si>
    <t>US2371941053</t>
  </si>
  <si>
    <t>DRI US EQUITY</t>
  </si>
  <si>
    <t>Darden Restaurants I</t>
  </si>
  <si>
    <t>2289874</t>
  </si>
  <si>
    <t>9708</t>
  </si>
  <si>
    <t>US23804L1035</t>
  </si>
  <si>
    <t>DDOG US EQUITY</t>
  </si>
  <si>
    <t>Datadog Inc</t>
  </si>
  <si>
    <t>BKT9Y49</t>
  </si>
  <si>
    <t>9709</t>
  </si>
  <si>
    <t>US23918K1088</t>
  </si>
  <si>
    <t>DVA US EQUITY</t>
  </si>
  <si>
    <t>DaVita Inc</t>
  </si>
  <si>
    <t>2898087</t>
  </si>
  <si>
    <t>9710</t>
  </si>
  <si>
    <t>US24344T1016</t>
  </si>
  <si>
    <t>DCPH US EQUITY</t>
  </si>
  <si>
    <t>Deciphera Pharmaceut</t>
  </si>
  <si>
    <t>BZ1LFB2</t>
  </si>
  <si>
    <t>9711</t>
  </si>
  <si>
    <t>US2441991054</t>
  </si>
  <si>
    <t>DE US EQUITY</t>
  </si>
  <si>
    <t>Deere &amp; Co</t>
  </si>
  <si>
    <t>2261203</t>
  </si>
  <si>
    <t>9712</t>
  </si>
  <si>
    <t>US2460601071</t>
  </si>
  <si>
    <t>DEX US EQUITY</t>
  </si>
  <si>
    <t>DELAWARE ENHANCED GL</t>
  </si>
  <si>
    <t>B1Z73W5</t>
  </si>
  <si>
    <t>9713</t>
  </si>
  <si>
    <t>US24703L1035</t>
  </si>
  <si>
    <t>DVMT US EQUITY</t>
  </si>
  <si>
    <t>Dell Technologies In</t>
  </si>
  <si>
    <t>BDB2RN7</t>
  </si>
  <si>
    <t>9714</t>
  </si>
  <si>
    <t>US24703L2025</t>
  </si>
  <si>
    <t>DELL US EQUITY</t>
  </si>
  <si>
    <t>BHKD3S6</t>
  </si>
  <si>
    <t>9715</t>
  </si>
  <si>
    <t>US2473617023</t>
  </si>
  <si>
    <t>DAL US EQUITY</t>
  </si>
  <si>
    <t>Delta Air Lines Inc</t>
  </si>
  <si>
    <t>B1W9D46</t>
  </si>
  <si>
    <t>9716</t>
  </si>
  <si>
    <t>US2480191012</t>
  </si>
  <si>
    <t>DLX US EQUITY</t>
  </si>
  <si>
    <t>Deluxe Corp</t>
  </si>
  <si>
    <t>2260363</t>
  </si>
  <si>
    <t>9717</t>
  </si>
  <si>
    <t>US24823R1059</t>
  </si>
  <si>
    <t>DNLI US EQUITY</t>
  </si>
  <si>
    <t>Denali Therapeutics</t>
  </si>
  <si>
    <t>BD2B4V0</t>
  </si>
  <si>
    <t>9718</t>
  </si>
  <si>
    <t>US24906P1093</t>
  </si>
  <si>
    <t>XRAY US EQUITY</t>
  </si>
  <si>
    <t>DENTSPLY SIRONA Inc</t>
  </si>
  <si>
    <t>BYNPPC6</t>
  </si>
  <si>
    <t>9719</t>
  </si>
  <si>
    <t>US24983L1044</t>
  </si>
  <si>
    <t>DERM US EQUITY</t>
  </si>
  <si>
    <t>Dermira Inc</t>
  </si>
  <si>
    <t>BQZJ3G0</t>
  </si>
  <si>
    <t>9720</t>
  </si>
  <si>
    <t>US2499081048</t>
  </si>
  <si>
    <t>DEPO US EQUITY</t>
  </si>
  <si>
    <t>2100179</t>
  </si>
  <si>
    <t>9721</t>
  </si>
  <si>
    <t>US25153X2080</t>
  </si>
  <si>
    <t>EP0276493 PFD</t>
  </si>
  <si>
    <t>DB 6.55 PERP</t>
  </si>
  <si>
    <t>B1XJYK8</t>
  </si>
  <si>
    <t>9722</t>
  </si>
  <si>
    <t>US25154H4754</t>
  </si>
  <si>
    <t>DYY US EQUITY</t>
  </si>
  <si>
    <t>LG DB COMMODITY DBL</t>
  </si>
  <si>
    <t>B2R87K9</t>
  </si>
  <si>
    <t>9723</t>
  </si>
  <si>
    <t>US25154H4838</t>
  </si>
  <si>
    <t>DEE US EQUITY</t>
  </si>
  <si>
    <t>PWR DB COMMODITY DOU</t>
  </si>
  <si>
    <t>B2R87L0</t>
  </si>
  <si>
    <t>9724</t>
  </si>
  <si>
    <t>US25154H5587</t>
  </si>
  <si>
    <t>DAG US EQUITY</t>
  </si>
  <si>
    <t>DB AGRI DBL LONG</t>
  </si>
  <si>
    <t>B2QY3Z5</t>
  </si>
  <si>
    <t>9725</t>
  </si>
  <si>
    <t>US25154H5660</t>
  </si>
  <si>
    <t>AGA US EQUITY</t>
  </si>
  <si>
    <t>PWRSHS DB AGR DOUBLE</t>
  </si>
  <si>
    <t>B2QY407</t>
  </si>
  <si>
    <t>9726</t>
  </si>
  <si>
    <t>US25154H7310</t>
  </si>
  <si>
    <t>DGZ US EQUITY</t>
  </si>
  <si>
    <t>POWERSHS DB GOLD SHO</t>
  </si>
  <si>
    <t>B2Q1MX7</t>
  </si>
  <si>
    <t>9727</t>
  </si>
  <si>
    <t>US25154H7492</t>
  </si>
  <si>
    <t>DGP US EQUITY</t>
  </si>
  <si>
    <t>PWRSHS DB GOLD DOUBL</t>
  </si>
  <si>
    <t>B2Q1MV5</t>
  </si>
  <si>
    <t>9728</t>
  </si>
  <si>
    <t>US25154H7567</t>
  </si>
  <si>
    <t>DZZ US EQUITY</t>
  </si>
  <si>
    <t>B2Q1MT3</t>
  </si>
  <si>
    <t>9729</t>
  </si>
  <si>
    <t>US25154K8099</t>
  </si>
  <si>
    <t>DTO US EQUITY</t>
  </si>
  <si>
    <t>POWERSHARES DB OIL 2</t>
  </si>
  <si>
    <t>B39ZH27</t>
  </si>
  <si>
    <t>9730</t>
  </si>
  <si>
    <t>US25154K8412</t>
  </si>
  <si>
    <t>BDD US EQUITY</t>
  </si>
  <si>
    <t>LG DB PWSH DB BASE</t>
  </si>
  <si>
    <t>B39ZH05</t>
  </si>
  <si>
    <t>9731</t>
  </si>
  <si>
    <t>US25154K8586</t>
  </si>
  <si>
    <t>BOM US EQUITY</t>
  </si>
  <si>
    <t>ST DB PWSH DB BASE</t>
  </si>
  <si>
    <t>B39ZH16</t>
  </si>
  <si>
    <t>9732</t>
  </si>
  <si>
    <t>US25179M1036</t>
  </si>
  <si>
    <t>DVN US EQUITY</t>
  </si>
  <si>
    <t>Devon Energy Corp</t>
  </si>
  <si>
    <t>2480677</t>
  </si>
  <si>
    <t>9733</t>
  </si>
  <si>
    <t>US2521311074</t>
  </si>
  <si>
    <t>DXCM US EQUITY</t>
  </si>
  <si>
    <t>DexCom Inc</t>
  </si>
  <si>
    <t>B0796X4</t>
  </si>
  <si>
    <t>9734</t>
  </si>
  <si>
    <t>US25271C1027</t>
  </si>
  <si>
    <t>DO US EQUITY</t>
  </si>
  <si>
    <t>DIAMOND OFFSHORE DRI</t>
  </si>
  <si>
    <t>2261021</t>
  </si>
  <si>
    <t>9735</t>
  </si>
  <si>
    <t>US2527843013</t>
  </si>
  <si>
    <t>DRH US EQUITY</t>
  </si>
  <si>
    <t>DiamondRock Hospital</t>
  </si>
  <si>
    <t>B090B96</t>
  </si>
  <si>
    <t>9736</t>
  </si>
  <si>
    <t>US25278X1090</t>
  </si>
  <si>
    <t>FANG US EQUITY</t>
  </si>
  <si>
    <t>Diamondback Energy I</t>
  </si>
  <si>
    <t>B7Y8YR3</t>
  </si>
  <si>
    <t>9737</t>
  </si>
  <si>
    <t>US2530311081</t>
  </si>
  <si>
    <t>DRNA US EQUITY</t>
  </si>
  <si>
    <t>Dicerna Pharmaceutic</t>
  </si>
  <si>
    <t>BJ62Z07</t>
  </si>
  <si>
    <t>9738</t>
  </si>
  <si>
    <t>US2533931026</t>
  </si>
  <si>
    <t>DKS US EQUITY</t>
  </si>
  <si>
    <t>Dick's Sporting Good</t>
  </si>
  <si>
    <t>2969637</t>
  </si>
  <si>
    <t>9739</t>
  </si>
  <si>
    <t>US2538681030</t>
  </si>
  <si>
    <t>DLR US EQUITY</t>
  </si>
  <si>
    <t>Digital Realty Trust</t>
  </si>
  <si>
    <t>B03GQS4</t>
  </si>
  <si>
    <t>9740</t>
  </si>
  <si>
    <t>US2538688068</t>
  </si>
  <si>
    <t>EP041604 PFD</t>
  </si>
  <si>
    <t>DIGITAL REALTY TRUST</t>
  </si>
  <si>
    <t>B77Q0W1</t>
  </si>
  <si>
    <t>9741</t>
  </si>
  <si>
    <t>US2538688225</t>
  </si>
  <si>
    <t>EP0578534 PFD</t>
  </si>
  <si>
    <t>DLR 5.2 PERP</t>
  </si>
  <si>
    <t>BKLXG10</t>
  </si>
  <si>
    <t>9742</t>
  </si>
  <si>
    <t>US25406P2002</t>
  </si>
  <si>
    <t>EP0003236 PFD</t>
  </si>
  <si>
    <t>DDS 7 1/2</t>
  </si>
  <si>
    <t>2613741</t>
  </si>
  <si>
    <t>9743</t>
  </si>
  <si>
    <t>US25456K1016</t>
  </si>
  <si>
    <t>DPLO US EQUITY</t>
  </si>
  <si>
    <t>DIPLOMAT PHARMACY IN</t>
  </si>
  <si>
    <t>BRB38H9</t>
  </si>
  <si>
    <t>9744</t>
  </si>
  <si>
    <t>US25459W5408</t>
  </si>
  <si>
    <t>TMF US EQUITY</t>
  </si>
  <si>
    <t>Direxion Daily 20 Ye</t>
  </si>
  <si>
    <t>B3W6M88</t>
  </si>
  <si>
    <t>9745</t>
  </si>
  <si>
    <t>US25459W5572</t>
  </si>
  <si>
    <t>TYO US EQUITY</t>
  </si>
  <si>
    <t>DIREXION DLY 7-10Y T</t>
  </si>
  <si>
    <t>B3W6K39</t>
  </si>
  <si>
    <t>9746</t>
  </si>
  <si>
    <t>US25459W7891</t>
  </si>
  <si>
    <t>DZK US EQUITY</t>
  </si>
  <si>
    <t>DIREXION DLY DEV MKT</t>
  </si>
  <si>
    <t>B3KKZP0</t>
  </si>
  <si>
    <t>9747</t>
  </si>
  <si>
    <t>US25459W8477</t>
  </si>
  <si>
    <t>TNA US EQUITY</t>
  </si>
  <si>
    <t>DIREXTION DLY SM CAP</t>
  </si>
  <si>
    <t>B3FDJ29</t>
  </si>
  <si>
    <t>9748</t>
  </si>
  <si>
    <t>US25459W8881</t>
  </si>
  <si>
    <t>ERX US EQUITY</t>
  </si>
  <si>
    <t>DIREXION DAILY ENERG</t>
  </si>
  <si>
    <t>B3FDJ41</t>
  </si>
  <si>
    <t>9749</t>
  </si>
  <si>
    <t>US25459Y1165</t>
  </si>
  <si>
    <t>CHAD US EQUITY</t>
  </si>
  <si>
    <t>DRXN D CSI CH A-SHR</t>
  </si>
  <si>
    <t>BYNQJP0</t>
  </si>
  <si>
    <t>9750</t>
  </si>
  <si>
    <t>US25459Y3633</t>
  </si>
  <si>
    <t>DRV US EQUITY</t>
  </si>
  <si>
    <t>Direxion Daily Real</t>
  </si>
  <si>
    <t>BCRY4F1</t>
  </si>
  <si>
    <t>9751</t>
  </si>
  <si>
    <t>US25459Y4540</t>
  </si>
  <si>
    <t>ERY US EQUITY</t>
  </si>
  <si>
    <t>DIREXION DLY ENERGY</t>
  </si>
  <si>
    <t>B91SXN9</t>
  </si>
  <si>
    <t>9752</t>
  </si>
  <si>
    <t>US25459Y4706</t>
  </si>
  <si>
    <t>EDZ US EQUITY</t>
  </si>
  <si>
    <t>DIREXION DLY EMG MKT</t>
  </si>
  <si>
    <t>B8HJ533</t>
  </si>
  <si>
    <t>9753</t>
  </si>
  <si>
    <t>US25459Y6784</t>
  </si>
  <si>
    <t>TMV US EQUITY</t>
  </si>
  <si>
    <t>B6ZST70</t>
  </si>
  <si>
    <t>9754</t>
  </si>
  <si>
    <t>US25459Y6941</t>
  </si>
  <si>
    <t>FAS US EQUITY</t>
  </si>
  <si>
    <t>DIREXION DAILY FIN B</t>
  </si>
  <si>
    <t>B3SDXX5</t>
  </si>
  <si>
    <t>9755</t>
  </si>
  <si>
    <t>US25459Y7691</t>
  </si>
  <si>
    <t>KNOW US EQUITY</t>
  </si>
  <si>
    <t>DIREXION ALL CAP INS</t>
  </si>
  <si>
    <t>B7543S4</t>
  </si>
  <si>
    <t>9756</t>
  </si>
  <si>
    <t>US25460E8286</t>
  </si>
  <si>
    <t>RUSS US EQUITY</t>
  </si>
  <si>
    <t>Direxion Daily Russi</t>
  </si>
  <si>
    <t>BF04KH3</t>
  </si>
  <si>
    <t>9757</t>
  </si>
  <si>
    <t>9758</t>
  </si>
  <si>
    <t>US2547091080</t>
  </si>
  <si>
    <t>DFS US EQUITY</t>
  </si>
  <si>
    <t>Discover Financial S</t>
  </si>
  <si>
    <t>B1YLC43</t>
  </si>
  <si>
    <t>9759</t>
  </si>
  <si>
    <t>US25470F1049</t>
  </si>
  <si>
    <t>DISCA US EQUITY</t>
  </si>
  <si>
    <t>Discovery Inc</t>
  </si>
  <si>
    <t>B3D7K31</t>
  </si>
  <si>
    <t>9760</t>
  </si>
  <si>
    <t>US25470F3029</t>
  </si>
  <si>
    <t>DISCK US EQUITY</t>
  </si>
  <si>
    <t>B3D7KG4</t>
  </si>
  <si>
    <t>9761</t>
  </si>
  <si>
    <t>US25470M1099</t>
  </si>
  <si>
    <t>DISH US EQUITY</t>
  </si>
  <si>
    <t>DISH Network Corp</t>
  </si>
  <si>
    <t>2303581</t>
  </si>
  <si>
    <t>9762</t>
  </si>
  <si>
    <t>US25470M1172</t>
  </si>
  <si>
    <t>DISHR US EQUITY</t>
  </si>
  <si>
    <t>BL0L9Q8</t>
  </si>
  <si>
    <t>9763</t>
  </si>
  <si>
    <t>US25490K2814</t>
  </si>
  <si>
    <t>EDC US EQUITY</t>
  </si>
  <si>
    <t>Direxion Daily Emerg</t>
  </si>
  <si>
    <t>BYP80H3</t>
  </si>
  <si>
    <t>9764</t>
  </si>
  <si>
    <t>US25490K5395</t>
  </si>
  <si>
    <t>FAZ US EQUITY</t>
  </si>
  <si>
    <t>DIREXION DAILY FINL</t>
  </si>
  <si>
    <t>BYSZV12</t>
  </si>
  <si>
    <t>9765</t>
  </si>
  <si>
    <t>US25490K7458</t>
  </si>
  <si>
    <t>LABD US EQUITY</t>
  </si>
  <si>
    <t>DRXN DAILY S&amp;P BIOTE</t>
  </si>
  <si>
    <t>BYLK170</t>
  </si>
  <si>
    <t>9766</t>
  </si>
  <si>
    <t>US25490K7789</t>
  </si>
  <si>
    <t>SOXS US EQUITY</t>
  </si>
  <si>
    <t>DIREXION DAILY SEMIC</t>
  </si>
  <si>
    <t>BX1BCF1</t>
  </si>
  <si>
    <t>9767</t>
  </si>
  <si>
    <t>US25490K8365</t>
  </si>
  <si>
    <t>YANG US EQUITY</t>
  </si>
  <si>
    <t>DIREXION DAILY FTSE</t>
  </si>
  <si>
    <t>BX1BCJ5</t>
  </si>
  <si>
    <t>9768</t>
  </si>
  <si>
    <t>US25525P2065</t>
  </si>
  <si>
    <t>EP0423004 PFD</t>
  </si>
  <si>
    <t>DHC 5 5/8</t>
  </si>
  <si>
    <t>BKRTG67</t>
  </si>
  <si>
    <t>9769</t>
  </si>
  <si>
    <t>US2561352038</t>
  </si>
  <si>
    <t>RDY US EQUITY</t>
  </si>
  <si>
    <t>Dr Reddy's Laborator</t>
  </si>
  <si>
    <t>2748881</t>
  </si>
  <si>
    <t>9770</t>
  </si>
  <si>
    <t>US2561631068</t>
  </si>
  <si>
    <t>DOCU US EQUITY</t>
  </si>
  <si>
    <t>DocuSign Inc</t>
  </si>
  <si>
    <t>BFYT7B7</t>
  </si>
  <si>
    <t>9771</t>
  </si>
  <si>
    <t>9772</t>
  </si>
  <si>
    <t>US2567461080</t>
  </si>
  <si>
    <t>DLTR US EQUITY</t>
  </si>
  <si>
    <t>Dollar Tree Inc</t>
  </si>
  <si>
    <t>2272476</t>
  </si>
  <si>
    <t>9773</t>
  </si>
  <si>
    <t>9774</t>
  </si>
  <si>
    <t>US25746U8449</t>
  </si>
  <si>
    <t>EP0511626 PFD</t>
  </si>
  <si>
    <t>D 5 1/4</t>
  </si>
  <si>
    <t>BZ4SNC7</t>
  </si>
  <si>
    <t>9775</t>
  </si>
  <si>
    <t>US25754A2015</t>
  </si>
  <si>
    <t>DPZ US EQUITY</t>
  </si>
  <si>
    <t>Domino's Pizza Inc</t>
  </si>
  <si>
    <t>B01SD70</t>
  </si>
  <si>
    <t>9776</t>
  </si>
  <si>
    <t>US2576511099</t>
  </si>
  <si>
    <t>DCI US EQUITY</t>
  </si>
  <si>
    <t>DONALDSON CO INC</t>
  </si>
  <si>
    <t>2276467</t>
  </si>
  <si>
    <t>9777</t>
  </si>
  <si>
    <t>US25960P1093</t>
  </si>
  <si>
    <t>DEI US EQUITY</t>
  </si>
  <si>
    <t>DOUGLAS EMMETT INC</t>
  </si>
  <si>
    <t>B1G3M58</t>
  </si>
  <si>
    <t>9778</t>
  </si>
  <si>
    <t>US25985T1025</t>
  </si>
  <si>
    <t>DOVA US EQUITY</t>
  </si>
  <si>
    <t>Dova Pharmaceuticals</t>
  </si>
  <si>
    <t>BD6NYF6</t>
  </si>
  <si>
    <t>9779</t>
  </si>
  <si>
    <t>US25985W1053</t>
  </si>
  <si>
    <t>DOYU US EQUITY</t>
  </si>
  <si>
    <t>DouYu International</t>
  </si>
  <si>
    <t>BJVJP36</t>
  </si>
  <si>
    <t>9780</t>
  </si>
  <si>
    <t>9781</t>
  </si>
  <si>
    <t>US2605571031</t>
  </si>
  <si>
    <t>DOW US EQUITY</t>
  </si>
  <si>
    <t>Dow Inc</t>
  </si>
  <si>
    <t>BHXCF84</t>
  </si>
  <si>
    <t>9782</t>
  </si>
  <si>
    <t>US26078J1007</t>
  </si>
  <si>
    <t>DWDP US EQUITY</t>
  </si>
  <si>
    <t>DuPont de Nemours In</t>
  </si>
  <si>
    <t>BYP66M4</t>
  </si>
  <si>
    <t>9783</t>
  </si>
  <si>
    <t>US26138E1091</t>
  </si>
  <si>
    <t>DPS US EQUITY</t>
  </si>
  <si>
    <t>Keurig Dr Pepper Inc</t>
  </si>
  <si>
    <t>B2QW0Z8</t>
  </si>
  <si>
    <t>9784</t>
  </si>
  <si>
    <t>US26203D1019</t>
  </si>
  <si>
    <t>DMB US EQUITY</t>
  </si>
  <si>
    <t>DREYFUS MUNICIPAL BO</t>
  </si>
  <si>
    <t>B75MSY9</t>
  </si>
  <si>
    <t>9785</t>
  </si>
  <si>
    <t>US26210C1045</t>
  </si>
  <si>
    <t>DBX US EQUITY</t>
  </si>
  <si>
    <t>Dropbox Inc</t>
  </si>
  <si>
    <t>BG0T321</t>
  </si>
  <si>
    <t>9786</t>
  </si>
  <si>
    <t>US2635343070</t>
  </si>
  <si>
    <t>263534307 PFD</t>
  </si>
  <si>
    <t>EIDPNT 4 1/2 PERP</t>
  </si>
  <si>
    <t>2287748</t>
  </si>
  <si>
    <t>9787</t>
  </si>
  <si>
    <t>US2644115055</t>
  </si>
  <si>
    <t>DRE US EQUITY</t>
  </si>
  <si>
    <t>Duke Realty Corp</t>
  </si>
  <si>
    <t>2284084</t>
  </si>
  <si>
    <t>9788</t>
  </si>
  <si>
    <t>US26441C2044</t>
  </si>
  <si>
    <t>DUK US EQUITY</t>
  </si>
  <si>
    <t>Duke Energy Corp</t>
  </si>
  <si>
    <t>B7VD3F2</t>
  </si>
  <si>
    <t>9789</t>
  </si>
  <si>
    <t>US26441C5013</t>
  </si>
  <si>
    <t>EP0570002 PFD</t>
  </si>
  <si>
    <t>DUK 5 3/4 PERP</t>
  </si>
  <si>
    <t>BJXH6L3</t>
  </si>
  <si>
    <t>9790</t>
  </si>
  <si>
    <t>US26443V1017</t>
  </si>
  <si>
    <t>DLTH US EQUITY</t>
  </si>
  <si>
    <t>DULUTH HOLDINGS INC</t>
  </si>
  <si>
    <t>BYP97Q4</t>
  </si>
  <si>
    <t>9791</t>
  </si>
  <si>
    <t>US26483E1001</t>
  </si>
  <si>
    <t>DNB US EQUITY</t>
  </si>
  <si>
    <t>DUN &amp; BRADSTREET CORP</t>
  </si>
  <si>
    <t>2636254</t>
  </si>
  <si>
    <t>9792</t>
  </si>
  <si>
    <t>US2655041000</t>
  </si>
  <si>
    <t>DNKN US EQUITY</t>
  </si>
  <si>
    <t>DUNKIN BRANDS GROUP</t>
  </si>
  <si>
    <t>B3LHT03</t>
  </si>
  <si>
    <t>9793</t>
  </si>
  <si>
    <t>US26613Q1067</t>
  </si>
  <si>
    <t>DFT US EQUITY</t>
  </si>
  <si>
    <t>DUPONT FABROS TECHNO</t>
  </si>
  <si>
    <t>B28HRD8</t>
  </si>
  <si>
    <t>9794</t>
  </si>
  <si>
    <t>9795</t>
  </si>
  <si>
    <t>US2666051048</t>
  </si>
  <si>
    <t>DRRX US EQUITY</t>
  </si>
  <si>
    <t>DURECT CORPORATION</t>
  </si>
  <si>
    <t>2640835</t>
  </si>
  <si>
    <t>9796</t>
  </si>
  <si>
    <t>US2674751019</t>
  </si>
  <si>
    <t>DY US EQUITY</t>
  </si>
  <si>
    <t>Dycom Industries Inc</t>
  </si>
  <si>
    <t>2289841</t>
  </si>
  <si>
    <t>9797</t>
  </si>
  <si>
    <t>US2681501092</t>
  </si>
  <si>
    <t>DT US EQUITY</t>
  </si>
  <si>
    <t>Dynatrace Inc</t>
  </si>
  <si>
    <t>BJV2RD9</t>
  </si>
  <si>
    <t>9798</t>
  </si>
  <si>
    <t>US26817Q8033</t>
  </si>
  <si>
    <t>EP044155 PFD</t>
  </si>
  <si>
    <t>Dynex Capital Inc</t>
  </si>
  <si>
    <t>B9SMM59</t>
  </si>
  <si>
    <t>9799</t>
  </si>
  <si>
    <t>US2684254020</t>
  </si>
  <si>
    <t>EFGD LI EQUITY</t>
  </si>
  <si>
    <t>EFG-HERMES HOLDINGS-</t>
  </si>
  <si>
    <t>7102329</t>
  </si>
  <si>
    <t>9800</t>
  </si>
  <si>
    <t>US26853A1007</t>
  </si>
  <si>
    <t>EHIC US EQUITY</t>
  </si>
  <si>
    <t>eHi Car Services Ltd</t>
  </si>
  <si>
    <t>BSHZ3Z9</t>
  </si>
  <si>
    <t>9801</t>
  </si>
  <si>
    <t>US26875P1012</t>
  </si>
  <si>
    <t>EOG US EQUITY</t>
  </si>
  <si>
    <t>EOG Resources Inc</t>
  </si>
  <si>
    <t>2318024</t>
  </si>
  <si>
    <t>9802</t>
  </si>
  <si>
    <t>US26884L1098</t>
  </si>
  <si>
    <t>EQT US EQUITY</t>
  </si>
  <si>
    <t>EQT Corp</t>
  </si>
  <si>
    <t>2319414</t>
  </si>
  <si>
    <t>9803</t>
  </si>
  <si>
    <t>9804</t>
  </si>
  <si>
    <t>US26922A8421</t>
  </si>
  <si>
    <t>JETS US EQUITY</t>
  </si>
  <si>
    <t>US Global Jets ETF</t>
  </si>
  <si>
    <t>BWTM3K1</t>
  </si>
  <si>
    <t>9805</t>
  </si>
  <si>
    <t>US26923G3011</t>
  </si>
  <si>
    <t>BBC US EQUITY</t>
  </si>
  <si>
    <t>Virtus LifeSci Biote</t>
  </si>
  <si>
    <t>BTHHHK5</t>
  </si>
  <si>
    <t>9806</t>
  </si>
  <si>
    <t>US2692464017</t>
  </si>
  <si>
    <t>ETFC US EQUITY</t>
  </si>
  <si>
    <t>E*TRADE Financial Co</t>
  </si>
  <si>
    <t>2299011</t>
  </si>
  <si>
    <t>9807</t>
  </si>
  <si>
    <t>US26924G2012</t>
  </si>
  <si>
    <t>HACK US EQUITY</t>
  </si>
  <si>
    <t>ETFMG Prime Cyber Se</t>
  </si>
  <si>
    <t>BYN8P14</t>
  </si>
  <si>
    <t>9808</t>
  </si>
  <si>
    <t>US26924G4091</t>
  </si>
  <si>
    <t>IPAY US EQUITY</t>
  </si>
  <si>
    <t>ETFMG Prime Mobile P</t>
  </si>
  <si>
    <t>BYQLJM9</t>
  </si>
  <si>
    <t>9809</t>
  </si>
  <si>
    <t>US2697961082</t>
  </si>
  <si>
    <t>EGRX US EQUITY</t>
  </si>
  <si>
    <t>Eagle Pharmaceutical</t>
  </si>
  <si>
    <t>BJH7VB4</t>
  </si>
  <si>
    <t>9810</t>
  </si>
  <si>
    <t>US27579R1041</t>
  </si>
  <si>
    <t>EWBC US EQUITY</t>
  </si>
  <si>
    <t>East West Bancorp In</t>
  </si>
  <si>
    <t>2487407</t>
  </si>
  <si>
    <t>9811</t>
  </si>
  <si>
    <t>Easterly Government</t>
  </si>
  <si>
    <t>9812</t>
  </si>
  <si>
    <t>US2772761019</t>
  </si>
  <si>
    <t>EGP US EQUITY</t>
  </si>
  <si>
    <t>EastGroup Properties</t>
  </si>
  <si>
    <t>2455761</t>
  </si>
  <si>
    <t>9813</t>
  </si>
  <si>
    <t>US2774321002</t>
  </si>
  <si>
    <t>EMN US EQUITY</t>
  </si>
  <si>
    <t>Eastman Chemical Co</t>
  </si>
  <si>
    <t>2298386</t>
  </si>
  <si>
    <t>9814</t>
  </si>
  <si>
    <t>US2774611097</t>
  </si>
  <si>
    <t>EK US EQUITY</t>
  </si>
  <si>
    <t>EASTMAN KODAK CO</t>
  </si>
  <si>
    <t>9815</t>
  </si>
  <si>
    <t>US2782651036</t>
  </si>
  <si>
    <t>EV US EQUITY</t>
  </si>
  <si>
    <t>Eaton Vance Corp</t>
  </si>
  <si>
    <t>2301057</t>
  </si>
  <si>
    <t>9816</t>
  </si>
  <si>
    <t>US2782791048</t>
  </si>
  <si>
    <t>EFT US EQUITY</t>
  </si>
  <si>
    <t>EATON VANCE FLOAT RT</t>
  </si>
  <si>
    <t>B01NFZ7</t>
  </si>
  <si>
    <t>9817</t>
  </si>
  <si>
    <t>US2786421030</t>
  </si>
  <si>
    <t>EBAY US EQUITY</t>
  </si>
  <si>
    <t>eBay Inc</t>
  </si>
  <si>
    <t>2293819</t>
  </si>
  <si>
    <t>9818</t>
  </si>
  <si>
    <t>US2786422020</t>
  </si>
  <si>
    <t>EP0502419 PFD</t>
  </si>
  <si>
    <t>EBAY 6</t>
  </si>
  <si>
    <t>BD1DFW5</t>
  </si>
  <si>
    <t>9819</t>
  </si>
  <si>
    <t>9820</t>
  </si>
  <si>
    <t>US2791581091</t>
  </si>
  <si>
    <t>EC US EQUITY</t>
  </si>
  <si>
    <t>B3D6J19</t>
  </si>
  <si>
    <t>9821</t>
  </si>
  <si>
    <t>US28035Q1022</t>
  </si>
  <si>
    <t>EPC US EQUITY</t>
  </si>
  <si>
    <t>EDGEWELL PERSONAL CARE CO</t>
  </si>
  <si>
    <t>BX8ZSB4</t>
  </si>
  <si>
    <t>9822</t>
  </si>
  <si>
    <t>US2810201077</t>
  </si>
  <si>
    <t>EIX US EQUITY</t>
  </si>
  <si>
    <t>Edison International</t>
  </si>
  <si>
    <t>2829515</t>
  </si>
  <si>
    <t>9823</t>
  </si>
  <si>
    <t>US28106W1036</t>
  </si>
  <si>
    <t>EDIT US EQUITY</t>
  </si>
  <si>
    <t>Editas Medicine Inc</t>
  </si>
  <si>
    <t>BZ8FPH3</t>
  </si>
  <si>
    <t>9824</t>
  </si>
  <si>
    <t>US28140H1041</t>
  </si>
  <si>
    <t>EDR US EQUITY</t>
  </si>
  <si>
    <t>EDUCATION REALTY TRU</t>
  </si>
  <si>
    <t>9825</t>
  </si>
  <si>
    <t>US28140H2031</t>
  </si>
  <si>
    <t>Education Realty Tru</t>
  </si>
  <si>
    <t>BSR6J09</t>
  </si>
  <si>
    <t>9826</t>
  </si>
  <si>
    <t>US28176E1082</t>
  </si>
  <si>
    <t>EW US EQUITY</t>
  </si>
  <si>
    <t>Edwards Lifesciences</t>
  </si>
  <si>
    <t>2567116</t>
  </si>
  <si>
    <t>9827</t>
  </si>
  <si>
    <t>US28226B1044</t>
  </si>
  <si>
    <t>EGLT US EQUITY</t>
  </si>
  <si>
    <t>EGALET CORP</t>
  </si>
  <si>
    <t>BJ8S1F0</t>
  </si>
  <si>
    <t>9828</t>
  </si>
  <si>
    <t>US28238P1093</t>
  </si>
  <si>
    <t>EHTH US EQUITY</t>
  </si>
  <si>
    <t>eHealth Inc</t>
  </si>
  <si>
    <t>B1G0F83</t>
  </si>
  <si>
    <t>9829</t>
  </si>
  <si>
    <t>US28249H1041</t>
  </si>
  <si>
    <t>EIDX US EQUITY</t>
  </si>
  <si>
    <t>Eidos Therapeutics I</t>
  </si>
  <si>
    <t>BFMLFW2</t>
  </si>
  <si>
    <t>9830</t>
  </si>
  <si>
    <t>US28249U1051</t>
  </si>
  <si>
    <t>EIGR US EQUITY</t>
  </si>
  <si>
    <t>Eiger BioPharmaceuti</t>
  </si>
  <si>
    <t>BDC6XM9</t>
  </si>
  <si>
    <t>9831</t>
  </si>
  <si>
    <t>US2825391053</t>
  </si>
  <si>
    <t>CAFD US EQUITY</t>
  </si>
  <si>
    <t>8POINT3 ENERGY PARTN</t>
  </si>
  <si>
    <t>BZ0XXJ3</t>
  </si>
  <si>
    <t>9832</t>
  </si>
  <si>
    <t>US2836778546</t>
  </si>
  <si>
    <t>EE US EQUITY</t>
  </si>
  <si>
    <t>EL PASO ELECTRIC CO</t>
  </si>
  <si>
    <t>9833</t>
  </si>
  <si>
    <t>US28414H1032</t>
  </si>
  <si>
    <t>ELAN US EQUITY</t>
  </si>
  <si>
    <t>Elanco Animal Health</t>
  </si>
  <si>
    <t>BF5L3T2</t>
  </si>
  <si>
    <t>9834</t>
  </si>
  <si>
    <t>US2855121099</t>
  </si>
  <si>
    <t>EA US EQUITY</t>
  </si>
  <si>
    <t>Electronic Arts Inc</t>
  </si>
  <si>
    <t>2310194</t>
  </si>
  <si>
    <t>9835</t>
  </si>
  <si>
    <t>US28849P1003</t>
  </si>
  <si>
    <t>ELLI US EQUITY</t>
  </si>
  <si>
    <t>Ellie Mae Inc</t>
  </si>
  <si>
    <t>B532X75</t>
  </si>
  <si>
    <t>9836</t>
  </si>
  <si>
    <t>US29014R1032</t>
  </si>
  <si>
    <t>ELOX US EQUITY</t>
  </si>
  <si>
    <t>Eloxx Pharmaceutical</t>
  </si>
  <si>
    <t>BFFWHH1</t>
  </si>
  <si>
    <t>9837</t>
  </si>
  <si>
    <t>US29081P2048</t>
  </si>
  <si>
    <t>AKO/A US EQUITY</t>
  </si>
  <si>
    <t>EMBOTELLADORA ANDINA</t>
  </si>
  <si>
    <t>2299765</t>
  </si>
  <si>
    <t>9838</t>
  </si>
  <si>
    <t>US29082A1079</t>
  </si>
  <si>
    <t>ERJ US EQUITY</t>
  </si>
  <si>
    <t>2611916</t>
  </si>
  <si>
    <t>9839</t>
  </si>
  <si>
    <t>US2910111044</t>
  </si>
  <si>
    <t>EMR US EQUITY</t>
  </si>
  <si>
    <t>Emerson Electric Co</t>
  </si>
  <si>
    <t>2313405</t>
  </si>
  <si>
    <t>9840</t>
  </si>
  <si>
    <t>US29244T1016</t>
  </si>
  <si>
    <t>EOCCY US EQUITY</t>
  </si>
  <si>
    <t>Enel Generacion Chil</t>
  </si>
  <si>
    <t>2311131</t>
  </si>
  <si>
    <t>9841</t>
  </si>
  <si>
    <t>US29250N4777</t>
  </si>
  <si>
    <t>EP0551762 PFD</t>
  </si>
  <si>
    <t>ENBCN 6 3/8</t>
  </si>
  <si>
    <t>BF5FN05</t>
  </si>
  <si>
    <t>9842</t>
  </si>
  <si>
    <t>US29251M1062</t>
  </si>
  <si>
    <t>ENTA US EQUITY</t>
  </si>
  <si>
    <t>Enanta Pharmaceutica</t>
  </si>
  <si>
    <t>B9L5200</t>
  </si>
  <si>
    <t>9843</t>
  </si>
  <si>
    <t>US29261A1007</t>
  </si>
  <si>
    <t>EHC US EQUITY</t>
  </si>
  <si>
    <t>Encompass Health Cor</t>
  </si>
  <si>
    <t>BYX2YJ7</t>
  </si>
  <si>
    <t>9844</t>
  </si>
  <si>
    <t>US29261DRTS1</t>
  </si>
  <si>
    <t>EOCA US</t>
  </si>
  <si>
    <t>ENDESA AMERICAS SA_R</t>
  </si>
  <si>
    <t>BYZGBY1</t>
  </si>
  <si>
    <t>9845</t>
  </si>
  <si>
    <t>US29269A1025</t>
  </si>
  <si>
    <t>ECYT US EQUITY</t>
  </si>
  <si>
    <t>Endocyte Inc</t>
  </si>
  <si>
    <t>B40DYZ9</t>
  </si>
  <si>
    <t>9846</t>
  </si>
  <si>
    <t>US29274F1049</t>
  </si>
  <si>
    <t>ENIA US EQUITY</t>
  </si>
  <si>
    <t>2314947</t>
  </si>
  <si>
    <t>9847</t>
  </si>
  <si>
    <t>US29274F1387</t>
  </si>
  <si>
    <t>ENIA-R US EQUITY</t>
  </si>
  <si>
    <t>BJ7PMR1</t>
  </si>
  <si>
    <t>9848</t>
  </si>
  <si>
    <t>US29275Y1029</t>
  </si>
  <si>
    <t>ENS US EQUITY</t>
  </si>
  <si>
    <t>EnerSys</t>
  </si>
  <si>
    <t>B020GQ5</t>
  </si>
  <si>
    <t>9849</t>
  </si>
  <si>
    <t>US29278D1054</t>
  </si>
  <si>
    <t>ENIC US EQUITY</t>
  </si>
  <si>
    <t>Enel Chile SA</t>
  </si>
  <si>
    <t>BYYHKR1</t>
  </si>
  <si>
    <t>9850</t>
  </si>
  <si>
    <t>US29278DRTS1</t>
  </si>
  <si>
    <t>ENIC US</t>
  </si>
  <si>
    <t>ENERSIS CHILE SA_RTS</t>
  </si>
  <si>
    <t>9851</t>
  </si>
  <si>
    <t>US29278N5095</t>
  </si>
  <si>
    <t>EP0570671 PFD</t>
  </si>
  <si>
    <t>ETP 7.6 PERP</t>
  </si>
  <si>
    <t>BJYDTZ5</t>
  </si>
  <si>
    <t>9852</t>
  </si>
  <si>
    <t>US29355A1079</t>
  </si>
  <si>
    <t>ENPH US EQUITY</t>
  </si>
  <si>
    <t>Enphase Energy Inc</t>
  </si>
  <si>
    <t>B65SQW4</t>
  </si>
  <si>
    <t>9853</t>
  </si>
  <si>
    <t>US29359U1097</t>
  </si>
  <si>
    <t>EP0555649 PFD</t>
  </si>
  <si>
    <t>ESGR 7 PERP</t>
  </si>
  <si>
    <t>BFXXB52</t>
  </si>
  <si>
    <t>9854</t>
  </si>
  <si>
    <t>US29364D1000</t>
  </si>
  <si>
    <t>EP0513275 PFD</t>
  </si>
  <si>
    <t>ETR 4 7/8</t>
  </si>
  <si>
    <t>BZC0L09</t>
  </si>
  <si>
    <t>9855</t>
  </si>
  <si>
    <t>US29364G1031</t>
  </si>
  <si>
    <t>ETR US EQUITY</t>
  </si>
  <si>
    <t>Entergy Corp</t>
  </si>
  <si>
    <t>2317087</t>
  </si>
  <si>
    <t>9856</t>
  </si>
  <si>
    <t>US2937921078</t>
  </si>
  <si>
    <t>EPD US EQUITY</t>
  </si>
  <si>
    <t>Enterprise Products</t>
  </si>
  <si>
    <t>2285388</t>
  </si>
  <si>
    <t>9857</t>
  </si>
  <si>
    <t>US29414B1044</t>
  </si>
  <si>
    <t>EPAM US EQUITY</t>
  </si>
  <si>
    <t>EPAM Systems Inc</t>
  </si>
  <si>
    <t>B44Z3T8</t>
  </si>
  <si>
    <t>9858</t>
  </si>
  <si>
    <t>US29414D1000</t>
  </si>
  <si>
    <t>EVHC US EQUITY</t>
  </si>
  <si>
    <t>Envision Healthcare</t>
  </si>
  <si>
    <t>BD8NPH3</t>
  </si>
  <si>
    <t>9859</t>
  </si>
  <si>
    <t>US29415F1049</t>
  </si>
  <si>
    <t>NVST US EQUITY</t>
  </si>
  <si>
    <t>ENVISTA HOLDINGS COR</t>
  </si>
  <si>
    <t>BK63SF3</t>
  </si>
  <si>
    <t>9860</t>
  </si>
  <si>
    <t>US29428V1044</t>
  </si>
  <si>
    <t>EPZM US EQUITY</t>
  </si>
  <si>
    <t>Epizyme Inc</t>
  </si>
  <si>
    <t>B9Z1QZ7</t>
  </si>
  <si>
    <t>9861</t>
  </si>
  <si>
    <t>US2944291051</t>
  </si>
  <si>
    <t>EFX US EQUITY</t>
  </si>
  <si>
    <t>Equifax Inc</t>
  </si>
  <si>
    <t>2319146</t>
  </si>
  <si>
    <t>9862</t>
  </si>
  <si>
    <t>US29444U7000</t>
  </si>
  <si>
    <t>EQIX US EQUITY</t>
  </si>
  <si>
    <t>Equinix Inc</t>
  </si>
  <si>
    <t>BVLZX12</t>
  </si>
  <si>
    <t>9863</t>
  </si>
  <si>
    <t>US29452E1010</t>
  </si>
  <si>
    <t>EQH US EQUITY</t>
  </si>
  <si>
    <t>Equitable Holdings I</t>
  </si>
  <si>
    <t>BKRMR96</t>
  </si>
  <si>
    <t>9864</t>
  </si>
  <si>
    <t>US29452E2000</t>
  </si>
  <si>
    <t>EP0582015 PFD</t>
  </si>
  <si>
    <t>EQH 5 1/4 PERP</t>
  </si>
  <si>
    <t>BKRMRC9</t>
  </si>
  <si>
    <t>9865</t>
  </si>
  <si>
    <t>US2946001011</t>
  </si>
  <si>
    <t>ETRN US EQUITY</t>
  </si>
  <si>
    <t>Equitrans Midstream</t>
  </si>
  <si>
    <t>BFMWBV6</t>
  </si>
  <si>
    <t>9866</t>
  </si>
  <si>
    <t>US2947031033</t>
  </si>
  <si>
    <t>ENN US EQUITY</t>
  </si>
  <si>
    <t>EQUITY INNS INC</t>
  </si>
  <si>
    <t>9867</t>
  </si>
  <si>
    <t>US29472R1086</t>
  </si>
  <si>
    <t>ELS US EQUITY</t>
  </si>
  <si>
    <t>Equity LifeStyle Pro</t>
  </si>
  <si>
    <t>2563125</t>
  </si>
  <si>
    <t>9868</t>
  </si>
  <si>
    <t>US2947521009</t>
  </si>
  <si>
    <t>EQY US EQUITY</t>
  </si>
  <si>
    <t>EQUITY ONE INC</t>
  </si>
  <si>
    <t>9869</t>
  </si>
  <si>
    <t>US29476L1070</t>
  </si>
  <si>
    <t>EQR US EQUITY</t>
  </si>
  <si>
    <t>Equity Residential</t>
  </si>
  <si>
    <t>2319157</t>
  </si>
  <si>
    <t>9870</t>
  </si>
  <si>
    <t>US2948216088</t>
  </si>
  <si>
    <t>ERIC US EQUITY</t>
  </si>
  <si>
    <t>2031730</t>
  </si>
  <si>
    <t>9871</t>
  </si>
  <si>
    <t>US29530P1021</t>
  </si>
  <si>
    <t>ERIE US EQUITY</t>
  </si>
  <si>
    <t>Erie Indemnity Co</t>
  </si>
  <si>
    <t>2311711</t>
  </si>
  <si>
    <t>9872</t>
  </si>
  <si>
    <t>US2963151046</t>
  </si>
  <si>
    <t>ESE US EQUITY</t>
  </si>
  <si>
    <t>ESCO Technologies In</t>
  </si>
  <si>
    <t>2321583</t>
  </si>
  <si>
    <t>9873</t>
  </si>
  <si>
    <t>US29664W1053</t>
  </si>
  <si>
    <t>ESPR US EQUITY</t>
  </si>
  <si>
    <t>Esperion Therapeutic</t>
  </si>
  <si>
    <t>BBNBTD2</t>
  </si>
  <si>
    <t>9874</t>
  </si>
  <si>
    <t>US29670G1022</t>
  </si>
  <si>
    <t>WTRG US EQUITY</t>
  </si>
  <si>
    <t>Essential Utilities</t>
  </si>
  <si>
    <t>BLCF3J9</t>
  </si>
  <si>
    <t>9875</t>
  </si>
  <si>
    <t>US2971781057</t>
  </si>
  <si>
    <t>ESS US EQUITY</t>
  </si>
  <si>
    <t>Essex Property Trust</t>
  </si>
  <si>
    <t>2316619</t>
  </si>
  <si>
    <t>9876</t>
  </si>
  <si>
    <t>US29760G1031</t>
  </si>
  <si>
    <t>ETLN LI EQUITY</t>
  </si>
  <si>
    <t>Etalon Group PLC</t>
  </si>
  <si>
    <t>B5TWX80</t>
  </si>
  <si>
    <t>9877</t>
  </si>
  <si>
    <t>US29786A1060</t>
  </si>
  <si>
    <t>ETSY US EQUITY</t>
  </si>
  <si>
    <t>Etsy Inc</t>
  </si>
  <si>
    <t>BWTN5N1</t>
  </si>
  <si>
    <t>9878</t>
  </si>
  <si>
    <t>US30034W1062</t>
  </si>
  <si>
    <t>EVRG US EQUITY</t>
  </si>
  <si>
    <t>Evergy Inc</t>
  </si>
  <si>
    <t>BFMXGR0</t>
  </si>
  <si>
    <t>9879</t>
  </si>
  <si>
    <t>US30040W1080</t>
  </si>
  <si>
    <t>ES US EQUITY</t>
  </si>
  <si>
    <t>Eversource Energy</t>
  </si>
  <si>
    <t>BVVN4Q8</t>
  </si>
  <si>
    <t>9880</t>
  </si>
  <si>
    <t>US30048L1044</t>
  </si>
  <si>
    <t>EVFM US EQUITY</t>
  </si>
  <si>
    <t>Evofem Biosciences I</t>
  </si>
  <si>
    <t>BDRKBH7</t>
  </si>
  <si>
    <t>9881</t>
  </si>
  <si>
    <t>US30050B1017</t>
  </si>
  <si>
    <t>EVH US EQUITY</t>
  </si>
  <si>
    <t>Evolent Health Inc</t>
  </si>
  <si>
    <t>BYLY8H1</t>
  </si>
  <si>
    <t>9882</t>
  </si>
  <si>
    <t>US30052C1071</t>
  </si>
  <si>
    <t>EOLS US EQUITY</t>
  </si>
  <si>
    <t>Evolus Inc</t>
  </si>
  <si>
    <t>BDRJH21</t>
  </si>
  <si>
    <t>9883</t>
  </si>
  <si>
    <t>US30057T1051</t>
  </si>
  <si>
    <t>AQUA US EQUITY</t>
  </si>
  <si>
    <t>Evoqua Water Technol</t>
  </si>
  <si>
    <t>BF329G6</t>
  </si>
  <si>
    <t>9884</t>
  </si>
  <si>
    <t>US30063P1057</t>
  </si>
  <si>
    <t>EXAS US EQUITY</t>
  </si>
  <si>
    <t>Exact Sciences Corp</t>
  </si>
  <si>
    <t>2719951</t>
  </si>
  <si>
    <t>9885</t>
  </si>
  <si>
    <t>US3015057074</t>
  </si>
  <si>
    <t>ROBO US EQUITY</t>
  </si>
  <si>
    <t>ROBO Global Robotics</t>
  </si>
  <si>
    <t>BFTWZX9</t>
  </si>
  <si>
    <t>9886</t>
  </si>
  <si>
    <t>US3015058890</t>
  </si>
  <si>
    <t>EMQQ US EQUITY</t>
  </si>
  <si>
    <t>Emerging Markets Int</t>
  </si>
  <si>
    <t>BSMDQY8</t>
  </si>
  <si>
    <t>9887</t>
  </si>
  <si>
    <t>US30151E7076</t>
  </si>
  <si>
    <t>WEAR US EQUITY</t>
  </si>
  <si>
    <t>THE WEAR ETF</t>
  </si>
  <si>
    <t>BDGMBC9</t>
  </si>
  <si>
    <t>9888</t>
  </si>
  <si>
    <t>US30151E8140</t>
  </si>
  <si>
    <t>PERITUS HIGH YIELD E</t>
  </si>
  <si>
    <t>BDGMR32</t>
  </si>
  <si>
    <t>9889</t>
  </si>
  <si>
    <t>US30161N1019</t>
  </si>
  <si>
    <t>EXC US EQUITY</t>
  </si>
  <si>
    <t>Exelon Corp</t>
  </si>
  <si>
    <t>2670519</t>
  </si>
  <si>
    <t>9890</t>
  </si>
  <si>
    <t>US30161Q1040</t>
  </si>
  <si>
    <t>EXEL US EQUITY</t>
  </si>
  <si>
    <t>Exelixis Inc</t>
  </si>
  <si>
    <t>2576941</t>
  </si>
  <si>
    <t>9891</t>
  </si>
  <si>
    <t>US30212P3038</t>
  </si>
  <si>
    <t>EXPE US EQUITY</t>
  </si>
  <si>
    <t>Expedia Group Inc</t>
  </si>
  <si>
    <t>B748CK2</t>
  </si>
  <si>
    <t>9892</t>
  </si>
  <si>
    <t>US3021301094</t>
  </si>
  <si>
    <t>EXPD US EQUITY</t>
  </si>
  <si>
    <t>Expeditors Internati</t>
  </si>
  <si>
    <t>2325507</t>
  </si>
  <si>
    <t>9893</t>
  </si>
  <si>
    <t>US30219G1085</t>
  </si>
  <si>
    <t>ESRX US EQUITY</t>
  </si>
  <si>
    <t>Express Scripts Hold</t>
  </si>
  <si>
    <t>B7QQYV9</t>
  </si>
  <si>
    <t>9894</t>
  </si>
  <si>
    <t>US30225T1025</t>
  </si>
  <si>
    <t>EXR US EQUITY</t>
  </si>
  <si>
    <t>Extra Space Storage</t>
  </si>
  <si>
    <t>B02HWR9</t>
  </si>
  <si>
    <t>9895</t>
  </si>
  <si>
    <t>9896</t>
  </si>
  <si>
    <t>US30233G1004</t>
  </si>
  <si>
    <t>EYPT US EQUITY</t>
  </si>
  <si>
    <t>EyePoint Pharmaceuti</t>
  </si>
  <si>
    <t>BFYS4X5</t>
  </si>
  <si>
    <t>9897</t>
  </si>
  <si>
    <t>US3024451011</t>
  </si>
  <si>
    <t>FLIR US EQUITY</t>
  </si>
  <si>
    <t>FLIR Systems Inc</t>
  </si>
  <si>
    <t>2344717</t>
  </si>
  <si>
    <t>9898</t>
  </si>
  <si>
    <t>US3024913036</t>
  </si>
  <si>
    <t>FMC US EQUITY</t>
  </si>
  <si>
    <t>FMC Corp</t>
  </si>
  <si>
    <t>2328603</t>
  </si>
  <si>
    <t>9899</t>
  </si>
  <si>
    <t>US3026351078</t>
  </si>
  <si>
    <t>BLPJL16</t>
  </si>
  <si>
    <t>9900</t>
  </si>
  <si>
    <t>9901</t>
  </si>
  <si>
    <t>US3029411093</t>
  </si>
  <si>
    <t>FCN US EQUITY</t>
  </si>
  <si>
    <t>FTI Consulting Inc</t>
  </si>
  <si>
    <t>2351449</t>
  </si>
  <si>
    <t>9902</t>
  </si>
  <si>
    <t>US30303M1027</t>
  </si>
  <si>
    <t>FB US EQUITY</t>
  </si>
  <si>
    <t>Facebook Inc</t>
  </si>
  <si>
    <t>B7TL820</t>
  </si>
  <si>
    <t>9903</t>
  </si>
  <si>
    <t>US3030751057</t>
  </si>
  <si>
    <t>FDS US EQUITY</t>
  </si>
  <si>
    <t>FactSet Research Sys</t>
  </si>
  <si>
    <t>2329770</t>
  </si>
  <si>
    <t>9904</t>
  </si>
  <si>
    <t>US3032501047</t>
  </si>
  <si>
    <t>FICO US EQUITY</t>
  </si>
  <si>
    <t>Fair Isaac Corp</t>
  </si>
  <si>
    <t>2330299</t>
  </si>
  <si>
    <t>9905</t>
  </si>
  <si>
    <t>US30711Y1029</t>
  </si>
  <si>
    <t>SFUN US EQUITY</t>
  </si>
  <si>
    <t>Fang Holdings Ltd</t>
  </si>
  <si>
    <t>BYQ7J61</t>
  </si>
  <si>
    <t>9906</t>
  </si>
  <si>
    <t>US31189P1021</t>
  </si>
  <si>
    <t>FATE US EQUITY</t>
  </si>
  <si>
    <t>Fate Therapeutics In</t>
  </si>
  <si>
    <t>BCZS820</t>
  </si>
  <si>
    <t>9907</t>
  </si>
  <si>
    <t>US3119001044</t>
  </si>
  <si>
    <t>FAST US EQUITY</t>
  </si>
  <si>
    <t>Fastenal Co</t>
  </si>
  <si>
    <t>2332262</t>
  </si>
  <si>
    <t>9908</t>
  </si>
  <si>
    <t>US3133542015</t>
  </si>
  <si>
    <t>FEES LI EQUITY</t>
  </si>
  <si>
    <t>Federal Grid Co. of</t>
  </si>
  <si>
    <t>B4XGSJ7</t>
  </si>
  <si>
    <t>9909</t>
  </si>
  <si>
    <t>US3137472060</t>
  </si>
  <si>
    <t>FRT US EQUITY</t>
  </si>
  <si>
    <t>Federal Realty Inves</t>
  </si>
  <si>
    <t>2333931</t>
  </si>
  <si>
    <t>9910</t>
  </si>
  <si>
    <t>US3137477010</t>
  </si>
  <si>
    <t>EP0536276 PFD</t>
  </si>
  <si>
    <t>FRT 5 PERP</t>
  </si>
  <si>
    <t>BF8PCZ0</t>
  </si>
  <si>
    <t>9911</t>
  </si>
  <si>
    <t>US31428X1063</t>
  </si>
  <si>
    <t>FDX US EQUITY</t>
  </si>
  <si>
    <t>FedEx Corp</t>
  </si>
  <si>
    <t>2142784</t>
  </si>
  <si>
    <t>9912</t>
  </si>
  <si>
    <t>US31430F1012</t>
  </si>
  <si>
    <t>FCH US EQUITY</t>
  </si>
  <si>
    <t>FELCOR LODGING TRUST</t>
  </si>
  <si>
    <t>2388395</t>
  </si>
  <si>
    <t>9913</t>
  </si>
  <si>
    <t>US3156161024</t>
  </si>
  <si>
    <t>FFIV US EQUITY</t>
  </si>
  <si>
    <t>F5 Networks Inc</t>
  </si>
  <si>
    <t>2427599</t>
  </si>
  <si>
    <t>9914</t>
  </si>
  <si>
    <t>US31572Q8087</t>
  </si>
  <si>
    <t>FGEN US EQUITY</t>
  </si>
  <si>
    <t>FibroGen Inc</t>
  </si>
  <si>
    <t>BSDRYR8</t>
  </si>
  <si>
    <t>9915</t>
  </si>
  <si>
    <t>US31573A1097</t>
  </si>
  <si>
    <t>FBR US EQUITY</t>
  </si>
  <si>
    <t>B44WBN9</t>
  </si>
  <si>
    <t>9916</t>
  </si>
  <si>
    <t>US3160928574</t>
  </si>
  <si>
    <t>FREL US EQUITY</t>
  </si>
  <si>
    <t>Fidelity MSCI Real E</t>
  </si>
  <si>
    <t>BVB39L8</t>
  </si>
  <si>
    <t>9917</t>
  </si>
  <si>
    <t>US31620M1062</t>
  </si>
  <si>
    <t>FIS US EQUITY</t>
  </si>
  <si>
    <t>Fidelity National In</t>
  </si>
  <si>
    <t>2769796</t>
  </si>
  <si>
    <t>9918</t>
  </si>
  <si>
    <t>US31620R3030</t>
  </si>
  <si>
    <t>FNF US EQUITY</t>
  </si>
  <si>
    <t>Fidelity National Fi</t>
  </si>
  <si>
    <t>BNBRDD4</t>
  </si>
  <si>
    <t>9919</t>
  </si>
  <si>
    <t>9920</t>
  </si>
  <si>
    <t>US3167736053</t>
  </si>
  <si>
    <t>EP0452649 PFD</t>
  </si>
  <si>
    <t>FITB 6 5/8 PERP</t>
  </si>
  <si>
    <t>BH58353</t>
  </si>
  <si>
    <t>9921</t>
  </si>
  <si>
    <t>US31678A1034</t>
  </si>
  <si>
    <t>FSC US EQUITY</t>
  </si>
  <si>
    <t>Fifth Street Finance</t>
  </si>
  <si>
    <t>B39W7B7</t>
  </si>
  <si>
    <t>9922</t>
  </si>
  <si>
    <t>US31679F1012</t>
  </si>
  <si>
    <t>FSFR US EQUITY</t>
  </si>
  <si>
    <t>Fifth Street Senior</t>
  </si>
  <si>
    <t>BC9SJL2</t>
  </si>
  <si>
    <t>9923</t>
  </si>
  <si>
    <t>US31680Q1040</t>
  </si>
  <si>
    <t>WUBA US EQUITY</t>
  </si>
  <si>
    <t>58.com Inc</t>
  </si>
  <si>
    <t>BG3GS91</t>
  </si>
  <si>
    <t>9924</t>
  </si>
  <si>
    <t>US3168271043</t>
  </si>
  <si>
    <t>JOBS US EQUITY</t>
  </si>
  <si>
    <t>51job Inc.</t>
  </si>
  <si>
    <t>B02TT74</t>
  </si>
  <si>
    <t>9925</t>
  </si>
  <si>
    <t>US31787A5074</t>
  </si>
  <si>
    <t>FNSR US EQUITY</t>
  </si>
  <si>
    <t>Finisar Corp</t>
  </si>
  <si>
    <t>2517832</t>
  </si>
  <si>
    <t>9926</t>
  </si>
  <si>
    <t>US31816Q1013</t>
  </si>
  <si>
    <t>FEYE US EQUITY</t>
  </si>
  <si>
    <t>FireEye Inc</t>
  </si>
  <si>
    <t>BD4R405</t>
  </si>
  <si>
    <t>9927</t>
  </si>
  <si>
    <t>US31847R1023</t>
  </si>
  <si>
    <t>FAF US EQUITY</t>
  </si>
  <si>
    <t>First American Finan</t>
  </si>
  <si>
    <t>B4NFPK4</t>
  </si>
  <si>
    <t>9928</t>
  </si>
  <si>
    <t>US3196263053</t>
  </si>
  <si>
    <t>EP0587089 PFD</t>
  </si>
  <si>
    <t>FCNCA 5 3/8 PERP</t>
  </si>
  <si>
    <t>BLHLTL6</t>
  </si>
  <si>
    <t>9929</t>
  </si>
  <si>
    <t>US32008D1063</t>
  </si>
  <si>
    <t>FDC US EQUITY</t>
  </si>
  <si>
    <t>First Data Corp</t>
  </si>
  <si>
    <t>BYX3ZN1</t>
  </si>
  <si>
    <t>9930</t>
  </si>
  <si>
    <t>US3205174028</t>
  </si>
  <si>
    <t>EP0588756 PFD</t>
  </si>
  <si>
    <t>FHN 6 1/2 PERP</t>
  </si>
  <si>
    <t>BMH5VC0</t>
  </si>
  <si>
    <t>9931</t>
  </si>
  <si>
    <t>US32054K1034</t>
  </si>
  <si>
    <t>FR US EQUITY</t>
  </si>
  <si>
    <t>First Industrial Rea</t>
  </si>
  <si>
    <t>2360757</t>
  </si>
  <si>
    <t>9932</t>
  </si>
  <si>
    <t>US33610F1093</t>
  </si>
  <si>
    <t>FPO US EQUITY</t>
  </si>
  <si>
    <t>FIRST POTOMAC REALTY</t>
  </si>
  <si>
    <t>9933</t>
  </si>
  <si>
    <t>US33616C1009</t>
  </si>
  <si>
    <t>FRC US EQUITY</t>
  </si>
  <si>
    <t>First Republic Bank/</t>
  </si>
  <si>
    <t>B4WHY15</t>
  </si>
  <si>
    <t>9934</t>
  </si>
  <si>
    <t>US33616C7873</t>
  </si>
  <si>
    <t>EP0582494 PFD</t>
  </si>
  <si>
    <t>FRC 4.7 PERP</t>
  </si>
  <si>
    <t>BKBKSZ9</t>
  </si>
  <si>
    <t>9935</t>
  </si>
  <si>
    <t>US3364331070</t>
  </si>
  <si>
    <t>FSLR US EQUITY</t>
  </si>
  <si>
    <t>First Solar Inc</t>
  </si>
  <si>
    <t>B1HMF22</t>
  </si>
  <si>
    <t>9936</t>
  </si>
  <si>
    <t>US3369171091</t>
  </si>
  <si>
    <t>FDL UP EQUITY</t>
  </si>
  <si>
    <t>FIRST TRUST MORN DVD</t>
  </si>
  <si>
    <t>B11C885</t>
  </si>
  <si>
    <t>9937</t>
  </si>
  <si>
    <t>US3369201039</t>
  </si>
  <si>
    <t>FPX US EQUITY</t>
  </si>
  <si>
    <t>FIRST TRUST US IPO I</t>
  </si>
  <si>
    <t>B1313T6</t>
  </si>
  <si>
    <t>9938</t>
  </si>
  <si>
    <t>US33733A1025</t>
  </si>
  <si>
    <t>FNI US EQUITY</t>
  </si>
  <si>
    <t>FIRST TRUST ISE CHIN</t>
  </si>
  <si>
    <t>B1XFM24</t>
  </si>
  <si>
    <t>9939</t>
  </si>
  <si>
    <t>US33733E2037</t>
  </si>
  <si>
    <t>FBT US EQUITY</t>
  </si>
  <si>
    <t>FIRST TRUST NYSE ARC</t>
  </si>
  <si>
    <t>B17NS60</t>
  </si>
  <si>
    <t>9940</t>
  </si>
  <si>
    <t>US33733E3027</t>
  </si>
  <si>
    <t>FDN US EQUITY</t>
  </si>
  <si>
    <t>FIRST TRUST DJ INTER</t>
  </si>
  <si>
    <t>B17NS93</t>
  </si>
  <si>
    <t>9941</t>
  </si>
  <si>
    <t>US33733E5006</t>
  </si>
  <si>
    <t>QCLN US EQUITY</t>
  </si>
  <si>
    <t>First Trust NASDAQ C</t>
  </si>
  <si>
    <t>B1RMJP3</t>
  </si>
  <si>
    <t>9942</t>
  </si>
  <si>
    <t>US33733E8075</t>
  </si>
  <si>
    <t>FCG US EQUITY</t>
  </si>
  <si>
    <t>First Trust Natural</t>
  </si>
  <si>
    <t>BZBX7T0</t>
  </si>
  <si>
    <t>9943</t>
  </si>
  <si>
    <t>US33734H1068</t>
  </si>
  <si>
    <t>FVD US EQUITY</t>
  </si>
  <si>
    <t>First Trust Value Li</t>
  </si>
  <si>
    <t>B1L8WH0</t>
  </si>
  <si>
    <t>9944</t>
  </si>
  <si>
    <t>US33734X1761</t>
  </si>
  <si>
    <t>FXL US EQUITY</t>
  </si>
  <si>
    <t>FIRST TRUST TECHNOLO</t>
  </si>
  <si>
    <t>B1X3035</t>
  </si>
  <si>
    <t>9945</t>
  </si>
  <si>
    <t>US33734X1928</t>
  </si>
  <si>
    <t>SKYY US EQUITY</t>
  </si>
  <si>
    <t>First Trust Cloud Co</t>
  </si>
  <si>
    <t>B6Q6BP5</t>
  </si>
  <si>
    <t>9946</t>
  </si>
  <si>
    <t>US33734X2009</t>
  </si>
  <si>
    <t>FGD UP EQUITY</t>
  </si>
  <si>
    <t>FIRST TRUST DJ GLOBA</t>
  </si>
  <si>
    <t>B29N9F1</t>
  </si>
  <si>
    <t>9947</t>
  </si>
  <si>
    <t>US33734X8386</t>
  </si>
  <si>
    <t>FTRI US EQUITY</t>
  </si>
  <si>
    <t>FIRST TRUST INDXX GL</t>
  </si>
  <si>
    <t>BD2NN08</t>
  </si>
  <si>
    <t>9948</t>
  </si>
  <si>
    <t>US33734X8469</t>
  </si>
  <si>
    <t>CIBR US EQUITY</t>
  </si>
  <si>
    <t>BZ0D810</t>
  </si>
  <si>
    <t>9949</t>
  </si>
  <si>
    <t>US33735T1097</t>
  </si>
  <si>
    <t>FDD US EQUITY</t>
  </si>
  <si>
    <t>First Trust STOXX Eu</t>
  </si>
  <si>
    <t>B248423</t>
  </si>
  <si>
    <t>9950</t>
  </si>
  <si>
    <t>US33736G1067</t>
  </si>
  <si>
    <t>FAN US EQUITY</t>
  </si>
  <si>
    <t>FIRST TRUST GLOBAL W</t>
  </si>
  <si>
    <t>B3B1Q59</t>
  </si>
  <si>
    <t>9951</t>
  </si>
  <si>
    <t>US33737J1337</t>
  </si>
  <si>
    <t>FBZ US EQUITY</t>
  </si>
  <si>
    <t>First Trust Brazil A</t>
  </si>
  <si>
    <t>B3QMST5</t>
  </si>
  <si>
    <t>9952</t>
  </si>
  <si>
    <t>US33737J2327</t>
  </si>
  <si>
    <t>FSZ US EQUITY</t>
  </si>
  <si>
    <t>FIRST TRUST SWITZERL</t>
  </si>
  <si>
    <t>B7PF3H6</t>
  </si>
  <si>
    <t>9953</t>
  </si>
  <si>
    <t>US33737J2574</t>
  </si>
  <si>
    <t>FTW US EQUITY</t>
  </si>
  <si>
    <t>FIRST TRUST TAIWAN</t>
  </si>
  <si>
    <t>B7PF2X5</t>
  </si>
  <si>
    <t>9954</t>
  </si>
  <si>
    <t>US33738D3098</t>
  </si>
  <si>
    <t>FTSL US EQUITY</t>
  </si>
  <si>
    <t>First Trust Senior L</t>
  </si>
  <si>
    <t>B8KKGG3</t>
  </si>
  <si>
    <t>9955</t>
  </si>
  <si>
    <t>US33738D4088</t>
  </si>
  <si>
    <t>HYLS UQ EQUITY</t>
  </si>
  <si>
    <t>FIRST TRUST EXCHANGE</t>
  </si>
  <si>
    <t>B97RDZ2</t>
  </si>
  <si>
    <t>9956</t>
  </si>
  <si>
    <t>HYLS US EQUITY</t>
  </si>
  <si>
    <t>FT TACTICAL HIGH YIE</t>
  </si>
  <si>
    <t>9957</t>
  </si>
  <si>
    <t>US33738R1187</t>
  </si>
  <si>
    <t>TDIV UQ EQUITY</t>
  </si>
  <si>
    <t>FT NASDAQ TECH DVD I</t>
  </si>
  <si>
    <t>B84FTH6</t>
  </si>
  <si>
    <t>9958</t>
  </si>
  <si>
    <t>TDIV US EQUITY</t>
  </si>
  <si>
    <t>First Trust NASDAQ T</t>
  </si>
  <si>
    <t>9959</t>
  </si>
  <si>
    <t>First Trust Preferre</t>
  </si>
  <si>
    <t>9960</t>
  </si>
  <si>
    <t>US33741X2018</t>
  </si>
  <si>
    <t>LEGR US EQUITY</t>
  </si>
  <si>
    <t>First Trust Indxx In</t>
  </si>
  <si>
    <t>BFN4CD0</t>
  </si>
  <si>
    <t>9961</t>
  </si>
  <si>
    <t>US3377381088</t>
  </si>
  <si>
    <t>FISV US EQUITY</t>
  </si>
  <si>
    <t>Fiserv Inc</t>
  </si>
  <si>
    <t>2342034</t>
  </si>
  <si>
    <t>9962</t>
  </si>
  <si>
    <t>US3379321074</t>
  </si>
  <si>
    <t>FE US EQUITY</t>
  </si>
  <si>
    <t>FirstEnergy Corp</t>
  </si>
  <si>
    <t>2100920</t>
  </si>
  <si>
    <t>9963</t>
  </si>
  <si>
    <t>US33812L1026</t>
  </si>
  <si>
    <t>FIT US EQUITY</t>
  </si>
  <si>
    <t>FITBIT INC - A</t>
  </si>
  <si>
    <t>BYY5DC1</t>
  </si>
  <si>
    <t>9964</t>
  </si>
  <si>
    <t>US33829M1018</t>
  </si>
  <si>
    <t>FIVE US EQUITY</t>
  </si>
  <si>
    <t>Five Below Inc</t>
  </si>
  <si>
    <t>B85KFY9</t>
  </si>
  <si>
    <t>9965</t>
  </si>
  <si>
    <t>US33829R1005</t>
  </si>
  <si>
    <t>WBAI US EQUITY</t>
  </si>
  <si>
    <t>500.com Ltd</t>
  </si>
  <si>
    <t>BGK07D3</t>
  </si>
  <si>
    <t>9966</t>
  </si>
  <si>
    <t>US33830X1046</t>
  </si>
  <si>
    <t>FPRX US EQUITY</t>
  </si>
  <si>
    <t>Five Prime Therapeut</t>
  </si>
  <si>
    <t>BDGTXL3</t>
  </si>
  <si>
    <t>9967</t>
  </si>
  <si>
    <t>US3390411052</t>
  </si>
  <si>
    <t>FLT US EQUITY</t>
  </si>
  <si>
    <t>FleetCor Technologie</t>
  </si>
  <si>
    <t>B4R28B3</t>
  </si>
  <si>
    <t>9968</t>
  </si>
  <si>
    <t>US33938A1051</t>
  </si>
  <si>
    <t>FLKS US EQUITY</t>
  </si>
  <si>
    <t>FLEX PHARMA INC</t>
  </si>
  <si>
    <t>BVGCLL4</t>
  </si>
  <si>
    <t>9969</t>
  </si>
  <si>
    <t>US33938J1060</t>
  </si>
  <si>
    <t>FLXN US EQUITY</t>
  </si>
  <si>
    <t>Flexion Therapeutics</t>
  </si>
  <si>
    <t>BJ36RM8</t>
  </si>
  <si>
    <t>9970</t>
  </si>
  <si>
    <t>US33939L4077</t>
  </si>
  <si>
    <t>GUNR US EQUITY</t>
  </si>
  <si>
    <t>FlexShares Global Up</t>
  </si>
  <si>
    <t>B6R4SQ8</t>
  </si>
  <si>
    <t>9971</t>
  </si>
  <si>
    <t>US33939L7955</t>
  </si>
  <si>
    <t>NFRA UP EQUITY</t>
  </si>
  <si>
    <t>FLEXSHARES STOXX GLO</t>
  </si>
  <si>
    <t>BDFM1Y2</t>
  </si>
  <si>
    <t>9972</t>
  </si>
  <si>
    <t>NFRA US EQUITY</t>
  </si>
  <si>
    <t>9973</t>
  </si>
  <si>
    <t>US3434121022</t>
  </si>
  <si>
    <t>FLR US EQUITY</t>
  </si>
  <si>
    <t>Fluor Corp</t>
  </si>
  <si>
    <t>2696838</t>
  </si>
  <si>
    <t>9974</t>
  </si>
  <si>
    <t>US34354P1057</t>
  </si>
  <si>
    <t>FLS US EQUITY</t>
  </si>
  <si>
    <t>Flowserve Corp</t>
  </si>
  <si>
    <t>2288406</t>
  </si>
  <si>
    <t>9975</t>
  </si>
  <si>
    <t>US3444191064</t>
  </si>
  <si>
    <t>FMX US EQUITY</t>
  </si>
  <si>
    <t>2246039</t>
  </si>
  <si>
    <t>9976</t>
  </si>
  <si>
    <t>US3448491049</t>
  </si>
  <si>
    <t>FL US EQUITY</t>
  </si>
  <si>
    <t>Foot Locker Inc</t>
  </si>
  <si>
    <t>2980906</t>
  </si>
  <si>
    <t>9977</t>
  </si>
  <si>
    <t>US3453708378</t>
  </si>
  <si>
    <t>EP0583278 PFD</t>
  </si>
  <si>
    <t>F 6</t>
  </si>
  <si>
    <t>BJP1KW2</t>
  </si>
  <si>
    <t>9978</t>
  </si>
  <si>
    <t>US3453708600</t>
  </si>
  <si>
    <t>F US EQUITY</t>
  </si>
  <si>
    <t>Ford Motor Co</t>
  </si>
  <si>
    <t>2615468</t>
  </si>
  <si>
    <t>9979</t>
  </si>
  <si>
    <t>US3455501078</t>
  </si>
  <si>
    <t>FCE/A US EQUITY</t>
  </si>
  <si>
    <t>FOREST CITY ENTERPRI</t>
  </si>
  <si>
    <t>9980</t>
  </si>
  <si>
    <t>US34959E1091</t>
  </si>
  <si>
    <t>FTNT US EQUITY</t>
  </si>
  <si>
    <t>Fortinet Inc</t>
  </si>
  <si>
    <t>B5B2106</t>
  </si>
  <si>
    <t>9981</t>
  </si>
  <si>
    <t>US34959J1088</t>
  </si>
  <si>
    <t>FTV US EQUITY</t>
  </si>
  <si>
    <t>Fortive Corp</t>
  </si>
  <si>
    <t>BYT3MK1</t>
  </si>
  <si>
    <t>9982</t>
  </si>
  <si>
    <t>US34964C1062</t>
  </si>
  <si>
    <t>FBHS US EQUITY</t>
  </si>
  <si>
    <t>Fortune Brands Home</t>
  </si>
  <si>
    <t>B3MC7D6</t>
  </si>
  <si>
    <t>9983</t>
  </si>
  <si>
    <t>US34983P1049</t>
  </si>
  <si>
    <t>FTSV US EQUITY</t>
  </si>
  <si>
    <t>Forty Seven Inc</t>
  </si>
  <si>
    <t>BG88WP6</t>
  </si>
  <si>
    <t>9984</t>
  </si>
  <si>
    <t>US34988V1061</t>
  </si>
  <si>
    <t>FOSL US EQUITY</t>
  </si>
  <si>
    <t>FOSSIL GROUP INC</t>
  </si>
  <si>
    <t>BBGT609</t>
  </si>
  <si>
    <t>9985</t>
  </si>
  <si>
    <t>US3504651007</t>
  </si>
  <si>
    <t>FMI US EQUITY</t>
  </si>
  <si>
    <t>Foundation Medicine</t>
  </si>
  <si>
    <t>BDX85T5</t>
  </si>
  <si>
    <t>9986</t>
  </si>
  <si>
    <t>Four Corners Propert</t>
  </si>
  <si>
    <t>BZ16HK0</t>
  </si>
  <si>
    <t>9987</t>
  </si>
  <si>
    <t>US35137L1052</t>
  </si>
  <si>
    <t>FOXA US EQUITY</t>
  </si>
  <si>
    <t>Fox Corp</t>
  </si>
  <si>
    <t>BJJMGL2</t>
  </si>
  <si>
    <t>9988</t>
  </si>
  <si>
    <t>US35137L2043</t>
  </si>
  <si>
    <t>FOX US EQUITY</t>
  </si>
  <si>
    <t>BJJMGY5</t>
  </si>
  <si>
    <t>9989</t>
  </si>
  <si>
    <t>US3516801038</t>
  </si>
  <si>
    <t>MOM US EQUITY</t>
  </si>
  <si>
    <t>QUANTSHARES US MN MO</t>
  </si>
  <si>
    <t>B4N35M0</t>
  </si>
  <si>
    <t>9990</t>
  </si>
  <si>
    <t>US3516808553</t>
  </si>
  <si>
    <t>OUSA US EQUITY</t>
  </si>
  <si>
    <t>OSHARES FTSE US QUAL</t>
  </si>
  <si>
    <t>BYMXYQ8</t>
  </si>
  <si>
    <t>9991</t>
  </si>
  <si>
    <t>US3535141028</t>
  </si>
  <si>
    <t>FELE US EQUITY</t>
  </si>
  <si>
    <t>Franklin Electric Co</t>
  </si>
  <si>
    <t>2350383</t>
  </si>
  <si>
    <t>9992</t>
  </si>
  <si>
    <t>US3546131018</t>
  </si>
  <si>
    <t>BEN US EQUITY</t>
  </si>
  <si>
    <t>Franklin Resources I</t>
  </si>
  <si>
    <t>2350684</t>
  </si>
  <si>
    <t>9993</t>
  </si>
  <si>
    <t>US35471R1068</t>
  </si>
  <si>
    <t>FSP US EQUITY</t>
  </si>
  <si>
    <t>Franklin Street Prop</t>
  </si>
  <si>
    <t>B02T2D1</t>
  </si>
  <si>
    <t>9994</t>
  </si>
  <si>
    <t>US35671D8570</t>
  </si>
  <si>
    <t>FCX US EQUITY</t>
  </si>
  <si>
    <t>Freeport-McMoRan Inc</t>
  </si>
  <si>
    <t>2352118</t>
  </si>
  <si>
    <t>9995</t>
  </si>
  <si>
    <t>US35906A1088</t>
  </si>
  <si>
    <t>FTR US EQUITY</t>
  </si>
  <si>
    <t>FRONTIER COMMUNICATI</t>
  </si>
  <si>
    <t>2197933</t>
  </si>
  <si>
    <t>9996</t>
  </si>
  <si>
    <t>US35906A2078</t>
  </si>
  <si>
    <t>EP0488361 PFD</t>
  </si>
  <si>
    <t>Frontier Communicati</t>
  </si>
  <si>
    <t>BYZWXZ4</t>
  </si>
  <si>
    <t>9997</t>
  </si>
  <si>
    <t>US35958N1072</t>
  </si>
  <si>
    <t>FUJIY US EQUITY</t>
  </si>
  <si>
    <t>FUJIFILM HLDGS ADR</t>
  </si>
  <si>
    <t>2354501</t>
  </si>
  <si>
    <t>9998</t>
  </si>
  <si>
    <t>US3596941068</t>
  </si>
  <si>
    <t>FUL US EQUITY</t>
  </si>
  <si>
    <t>HB Fuller Co</t>
  </si>
  <si>
    <t>2354664</t>
  </si>
  <si>
    <t>9999</t>
  </si>
  <si>
    <t>US3614486088</t>
  </si>
  <si>
    <t>EP0507343 PFD</t>
  </si>
  <si>
    <t>GMT 5 5/8</t>
  </si>
  <si>
    <t>BZ6VLC0</t>
  </si>
  <si>
    <t>10000</t>
  </si>
  <si>
    <t>US36162J1060</t>
  </si>
  <si>
    <t>GEO US EQUITY</t>
  </si>
  <si>
    <t>GEO GROUP INC/THE</t>
  </si>
  <si>
    <t>BNLYWQ1</t>
  </si>
  <si>
    <t>10001</t>
  </si>
  <si>
    <t>US36164V3050</t>
  </si>
  <si>
    <t>GLIBA US EQUITY</t>
  </si>
  <si>
    <t>GCI LIBERTY INC - CL</t>
  </si>
  <si>
    <t>BF7J0Q0</t>
  </si>
  <si>
    <t>10002</t>
  </si>
  <si>
    <t>US36165L1089</t>
  </si>
  <si>
    <t>GDS US EQUITY</t>
  </si>
  <si>
    <t>GDS Holdings Ltd</t>
  </si>
  <si>
    <t>BD6FLL7</t>
  </si>
  <si>
    <t>10003</t>
  </si>
  <si>
    <t>US36174X1019</t>
  </si>
  <si>
    <t>GGP US EQUITY</t>
  </si>
  <si>
    <t>BYMYV82</t>
  </si>
  <si>
    <t>10004</t>
  </si>
  <si>
    <t>US36188G1022</t>
  </si>
  <si>
    <t>GCT US EQUITY</t>
  </si>
  <si>
    <t>GMH COMMUNITIES TRUS</t>
  </si>
  <si>
    <t>10005</t>
  </si>
  <si>
    <t>US36191G1076</t>
  </si>
  <si>
    <t>GNC US EQUITY</t>
  </si>
  <si>
    <t>GNC</t>
  </si>
  <si>
    <t>B3VLKV3</t>
  </si>
  <si>
    <t>10006</t>
  </si>
  <si>
    <t>US36197T1034</t>
  </si>
  <si>
    <t>GWPH US EQUITY</t>
  </si>
  <si>
    <t>GW Pharmaceuticals P</t>
  </si>
  <si>
    <t>B94RPL5</t>
  </si>
  <si>
    <t>10007</t>
  </si>
  <si>
    <t>US3621LQ1099</t>
  </si>
  <si>
    <t>GTHX US EQUITY</t>
  </si>
  <si>
    <t>G1 Therapeutics Inc</t>
  </si>
  <si>
    <t>BF0QXG9</t>
  </si>
  <si>
    <t>10008</t>
  </si>
  <si>
    <t>US36257Y1091</t>
  </si>
  <si>
    <t>GSX US EQUITY</t>
  </si>
  <si>
    <t>GSX Techedu Inc</t>
  </si>
  <si>
    <t>BK1VBN1</t>
  </si>
  <si>
    <t>10009</t>
  </si>
  <si>
    <t>US3626073015</t>
  </si>
  <si>
    <t>GFA US EQUITY</t>
  </si>
  <si>
    <t>GAFISA SA-ADR</t>
  </si>
  <si>
    <t>B1VJ8M0</t>
  </si>
  <si>
    <t>10010</t>
  </si>
  <si>
    <t>US36315X1019</t>
  </si>
  <si>
    <t>GLPG US EQUITY</t>
  </si>
  <si>
    <t>B292NQ7</t>
  </si>
  <si>
    <t>10011</t>
  </si>
  <si>
    <t>US3635761097</t>
  </si>
  <si>
    <t>AJG US EQUITY</t>
  </si>
  <si>
    <t>Arthur J Gallagher &amp;</t>
  </si>
  <si>
    <t>2359506</t>
  </si>
  <si>
    <t>10012</t>
  </si>
  <si>
    <t>Gaming and Leisure P</t>
  </si>
  <si>
    <t>BFPK4S5</t>
  </si>
  <si>
    <t>10013</t>
  </si>
  <si>
    <t>US36467W1099</t>
  </si>
  <si>
    <t>GME US EQUITY</t>
  </si>
  <si>
    <t>GameStop Corp</t>
  </si>
  <si>
    <t>B0LLFT5</t>
  </si>
  <si>
    <t>10014</t>
  </si>
  <si>
    <t>US3647601083</t>
  </si>
  <si>
    <t>GPS US EQUITY</t>
  </si>
  <si>
    <t>Gap Inc/The</t>
  </si>
  <si>
    <t>2360326</t>
  </si>
  <si>
    <t>10015</t>
  </si>
  <si>
    <t>US3665051054</t>
  </si>
  <si>
    <t>GTX US EQUITY</t>
  </si>
  <si>
    <t>Garrett Motion Inc</t>
  </si>
  <si>
    <t>BGLRLT7</t>
  </si>
  <si>
    <t>10016</t>
  </si>
  <si>
    <t>US3666511072</t>
  </si>
  <si>
    <t>IT US EQUITY</t>
  </si>
  <si>
    <t>Gartner Inc</t>
  </si>
  <si>
    <t>2372763</t>
  </si>
  <si>
    <t>10017</t>
  </si>
  <si>
    <t>US3682872078</t>
  </si>
  <si>
    <t>OGZD LI EQUITY</t>
  </si>
  <si>
    <t>Gazprom PJSC</t>
  </si>
  <si>
    <t>5140989</t>
  </si>
  <si>
    <t>10018</t>
  </si>
  <si>
    <t>OGZPY US EQUITY</t>
  </si>
  <si>
    <t>GAZPROM OAO-SPON ADR</t>
  </si>
  <si>
    <t>10019</t>
  </si>
  <si>
    <t>US36829G1076</t>
  </si>
  <si>
    <t>GAZ LI EQUITY</t>
  </si>
  <si>
    <t>Gazprom Neft PJSC</t>
  </si>
  <si>
    <t>B11XHC5</t>
  </si>
  <si>
    <t>10020</t>
  </si>
  <si>
    <t>US3695501086</t>
  </si>
  <si>
    <t>GD US EQUITY</t>
  </si>
  <si>
    <t>General Dynamics Cor</t>
  </si>
  <si>
    <t>2365161</t>
  </si>
  <si>
    <t>10021</t>
  </si>
  <si>
    <t>US3696041033</t>
  </si>
  <si>
    <t>GE US EQUITY</t>
  </si>
  <si>
    <t>General Electric Co</t>
  </si>
  <si>
    <t>2380498</t>
  </si>
  <si>
    <t>10022</t>
  </si>
  <si>
    <t>US3700211077</t>
  </si>
  <si>
    <t>GENERAL GROWTH PROPE</t>
  </si>
  <si>
    <t>10023</t>
  </si>
  <si>
    <t>US3703341046</t>
  </si>
  <si>
    <t>GIS US EQUITY</t>
  </si>
  <si>
    <t>General Mills Inc</t>
  </si>
  <si>
    <t>2367026</t>
  </si>
  <si>
    <t>10024</t>
  </si>
  <si>
    <t>US37045V1008</t>
  </si>
  <si>
    <t>GM US EQUITY</t>
  </si>
  <si>
    <t>General Motors Co</t>
  </si>
  <si>
    <t>B665KZ5</t>
  </si>
  <si>
    <t>10025</t>
  </si>
  <si>
    <t>US37186H1005</t>
  </si>
  <si>
    <t>GTH US EQUITY</t>
  </si>
  <si>
    <t>Genetron Holdings Lt</t>
  </si>
  <si>
    <t>BMX5PZ5</t>
  </si>
  <si>
    <t>10026</t>
  </si>
  <si>
    <t>US3719011096</t>
  </si>
  <si>
    <t>GNTX US EQUITY</t>
  </si>
  <si>
    <t>Gentex Corp</t>
  </si>
  <si>
    <t>2366799</t>
  </si>
  <si>
    <t>10027</t>
  </si>
  <si>
    <t>US3723032062</t>
  </si>
  <si>
    <t>GMAB US EQUITY</t>
  </si>
  <si>
    <t>BBC9WC7</t>
  </si>
  <si>
    <t>10028</t>
  </si>
  <si>
    <t>US3723091043</t>
  </si>
  <si>
    <t>GNMK US EQUITY</t>
  </si>
  <si>
    <t>GenMark Diagnostics</t>
  </si>
  <si>
    <t>B3M23R2</t>
  </si>
  <si>
    <t>10029</t>
  </si>
  <si>
    <t>US37244C1018</t>
  </si>
  <si>
    <t>GHDX US EQUITY</t>
  </si>
  <si>
    <t>Genomic Health Inc</t>
  </si>
  <si>
    <t>B0J2NP2</t>
  </si>
  <si>
    <t>10030</t>
  </si>
  <si>
    <t>US3724601055</t>
  </si>
  <si>
    <t>GPC US EQUITY</t>
  </si>
  <si>
    <t>Genuine Parts Co</t>
  </si>
  <si>
    <t>2367480</t>
  </si>
  <si>
    <t>10031</t>
  </si>
  <si>
    <t>US37247D1063</t>
  </si>
  <si>
    <t>GNW US EQUITY</t>
  </si>
  <si>
    <t>GENWORTH FINANCIAL I</t>
  </si>
  <si>
    <t>B011WL6</t>
  </si>
  <si>
    <t>10032</t>
  </si>
  <si>
    <t>US37253A1034</t>
  </si>
  <si>
    <t>THRM US EQUITY</t>
  </si>
  <si>
    <t>Gentherm Inc</t>
  </si>
  <si>
    <t>B8JFD24</t>
  </si>
  <si>
    <t>10033</t>
  </si>
  <si>
    <t>US3733344408</t>
  </si>
  <si>
    <t>EP0535856 PFD</t>
  </si>
  <si>
    <t>SO 5</t>
  </si>
  <si>
    <t>BZ60HT6</t>
  </si>
  <si>
    <t>10034</t>
  </si>
  <si>
    <t>US3737371050</t>
  </si>
  <si>
    <t>GGB US EQUITY</t>
  </si>
  <si>
    <t>2297606</t>
  </si>
  <si>
    <t>10035</t>
  </si>
  <si>
    <t>US3741631036</t>
  </si>
  <si>
    <t>GERN US EQUITY</t>
  </si>
  <si>
    <t>Geron Corp</t>
  </si>
  <si>
    <t>2370381</t>
  </si>
  <si>
    <t>10036</t>
  </si>
  <si>
    <t>US3742971092</t>
  </si>
  <si>
    <t>GTY US EQUITY</t>
  </si>
  <si>
    <t>Getty Realty Corp</t>
  </si>
  <si>
    <t>2698146</t>
  </si>
  <si>
    <t>10037</t>
  </si>
  <si>
    <t>2369174</t>
  </si>
  <si>
    <t>10038</t>
  </si>
  <si>
    <t>Gladstone Commercial</t>
  </si>
  <si>
    <t>10039</t>
  </si>
  <si>
    <t>US3765365040</t>
  </si>
  <si>
    <t>EP041393 PFD</t>
  </si>
  <si>
    <t>GLADSTONE COMMERICAL</t>
  </si>
  <si>
    <t>B73ZV07</t>
  </si>
  <si>
    <t>10040</t>
  </si>
  <si>
    <t>US3765491010</t>
  </si>
  <si>
    <t>LAND US EQUITY</t>
  </si>
  <si>
    <t>GLADSTONE LAND CORP</t>
  </si>
  <si>
    <t>B83TNY4</t>
  </si>
  <si>
    <t>10041</t>
  </si>
  <si>
    <t>US37733W1053</t>
  </si>
  <si>
    <t>GSK US EQUITY</t>
  </si>
  <si>
    <t>2374112</t>
  </si>
  <si>
    <t>10042</t>
  </si>
  <si>
    <t>US37890U1088</t>
  </si>
  <si>
    <t>GBT US EQUITY</t>
  </si>
  <si>
    <t>Global Blood Therape</t>
  </si>
  <si>
    <t>BZ05388</t>
  </si>
  <si>
    <t>10043</t>
  </si>
  <si>
    <t>BZCFW78</t>
  </si>
  <si>
    <t>10044</t>
  </si>
  <si>
    <t>US37940X1028</t>
  </si>
  <si>
    <t>GPN US EQUITY</t>
  </si>
  <si>
    <t>Global Payments Inc</t>
  </si>
  <si>
    <t>2712013</t>
  </si>
  <si>
    <t>10045</t>
  </si>
  <si>
    <t>US37949E2046</t>
  </si>
  <si>
    <t>GLTR LI EQUITY</t>
  </si>
  <si>
    <t>Globaltrans Investme</t>
  </si>
  <si>
    <t>B2QTGT5</t>
  </si>
  <si>
    <t>10046</t>
  </si>
  <si>
    <t>US37950E1192</t>
  </si>
  <si>
    <t>SDEM US EQUITY</t>
  </si>
  <si>
    <t>Global X MSCI SuperD</t>
  </si>
  <si>
    <t>BVYPF79</t>
  </si>
  <si>
    <t>10047</t>
  </si>
  <si>
    <t>US37950E1275</t>
  </si>
  <si>
    <t>SRET US EQUITY</t>
  </si>
  <si>
    <t>Global X SuperDivide</t>
  </si>
  <si>
    <t>BWDPB46</t>
  </si>
  <si>
    <t>10048</t>
  </si>
  <si>
    <t>US37950E1929</t>
  </si>
  <si>
    <t>PGAL US EQUITY</t>
  </si>
  <si>
    <t>GLOBAL X FTSE PORTUG</t>
  </si>
  <si>
    <t>BGH3FZ3</t>
  </si>
  <si>
    <t>10049</t>
  </si>
  <si>
    <t>US37950E2000</t>
  </si>
  <si>
    <t>GXG US EQUITY</t>
  </si>
  <si>
    <t>Global X MSCI Colomb</t>
  </si>
  <si>
    <t>B4WXB67</t>
  </si>
  <si>
    <t>10050</t>
  </si>
  <si>
    <t>US37950E2182</t>
  </si>
  <si>
    <t>EMFM US EQUITY</t>
  </si>
  <si>
    <t>Global X MSCI Next E</t>
  </si>
  <si>
    <t>BGD7X55</t>
  </si>
  <si>
    <t>10051</t>
  </si>
  <si>
    <t>US37950E2265</t>
  </si>
  <si>
    <t>MLPX US EQUITY</t>
  </si>
  <si>
    <t>Global X MLP &amp; Energ</t>
  </si>
  <si>
    <t>BCZQ6B9</t>
  </si>
  <si>
    <t>10052</t>
  </si>
  <si>
    <t>US37950E2919</t>
  </si>
  <si>
    <t>DIV US EQUITY</t>
  </si>
  <si>
    <t>Global SuperDividend</t>
  </si>
  <si>
    <t>B8HXKG3</t>
  </si>
  <si>
    <t>10053</t>
  </si>
  <si>
    <t>US37950E3339</t>
  </si>
  <si>
    <t>SPFF US EQUITY</t>
  </si>
  <si>
    <t>Global X SuperIncome</t>
  </si>
  <si>
    <t>B85T2S9</t>
  </si>
  <si>
    <t>10054</t>
  </si>
  <si>
    <t>US37950E3412</t>
  </si>
  <si>
    <t>GURU UP EQUITY</t>
  </si>
  <si>
    <t>GLOBAL X GURU INDEX</t>
  </si>
  <si>
    <t>B8G3CP7</t>
  </si>
  <si>
    <t>10055</t>
  </si>
  <si>
    <t>GURU US EQUITY</t>
  </si>
  <si>
    <t>GLOBAL X TOP GURU HO</t>
  </si>
  <si>
    <t>10056</t>
  </si>
  <si>
    <t>US37950E3669</t>
  </si>
  <si>
    <t>GREK US EQUITY</t>
  </si>
  <si>
    <t>Global X MSCI Greece</t>
  </si>
  <si>
    <t>B588BQ3</t>
  </si>
  <si>
    <t>10057</t>
  </si>
  <si>
    <t>US37950E4089</t>
  </si>
  <si>
    <t>CHIQ US EQUITY</t>
  </si>
  <si>
    <t>B4ZDF51</t>
  </si>
  <si>
    <t>10058</t>
  </si>
  <si>
    <t>US37950E4162</t>
  </si>
  <si>
    <t>SOCL US EQUITY</t>
  </si>
  <si>
    <t>Global X Funds Globa</t>
  </si>
  <si>
    <t>B7669N6</t>
  </si>
  <si>
    <t>10059</t>
  </si>
  <si>
    <t>US37950E4733</t>
  </si>
  <si>
    <t>MLPA US EQUITY</t>
  </si>
  <si>
    <t>Global X MLP ETF</t>
  </si>
  <si>
    <t>B828NV9</t>
  </si>
  <si>
    <t>10060</t>
  </si>
  <si>
    <t>US37950E5490</t>
  </si>
  <si>
    <t>SDIV UP EQUITY</t>
  </si>
  <si>
    <t>GLOBAL X SUPERDIVIDE</t>
  </si>
  <si>
    <t>B52C1C7</t>
  </si>
  <si>
    <t>10061</t>
  </si>
  <si>
    <t>SDIV US EQUITY</t>
  </si>
  <si>
    <t>10062</t>
  </si>
  <si>
    <t>US37950E6068</t>
  </si>
  <si>
    <t>CHIX US EQUITY</t>
  </si>
  <si>
    <t>GLOBAL X CHINA FINAN</t>
  </si>
  <si>
    <t>B4Z1MZ4</t>
  </si>
  <si>
    <t>10063</t>
  </si>
  <si>
    <t>US37950E6480</t>
  </si>
  <si>
    <t>ASEA US EQUITY</t>
  </si>
  <si>
    <t>Global X FTSE Southe</t>
  </si>
  <si>
    <t>B44JHM1</t>
  </si>
  <si>
    <t>10064</t>
  </si>
  <si>
    <t>US37950E7470</t>
  </si>
  <si>
    <t>NORW US EQUITY</t>
  </si>
  <si>
    <t>Global X MSCI Norway</t>
  </si>
  <si>
    <t>B5TQ8L0</t>
  </si>
  <si>
    <t>10065</t>
  </si>
  <si>
    <t>US37951Q2021</t>
  </si>
  <si>
    <t>GLPR LI EQUITY</t>
  </si>
  <si>
    <t>GLOBAL PORTS INV-REG</t>
  </si>
  <si>
    <t>B50P0M1</t>
  </si>
  <si>
    <t>10066</t>
  </si>
  <si>
    <t>US37954Y2853</t>
  </si>
  <si>
    <t>EDOC US EQUITY</t>
  </si>
  <si>
    <t>Global X Telemedicine &amp; Digital Health ETF</t>
  </si>
  <si>
    <t>10067</t>
  </si>
  <si>
    <t>US37954Y3018</t>
  </si>
  <si>
    <t>SCID US EQUITY</t>
  </si>
  <si>
    <t>Global X Scientific</t>
  </si>
  <si>
    <t>BX8Z171</t>
  </si>
  <si>
    <t>10068</t>
  </si>
  <si>
    <t>US37954Y3505</t>
  </si>
  <si>
    <t>EMBD US EQUITY</t>
  </si>
  <si>
    <t>Global X Emerging Ma</t>
  </si>
  <si>
    <t>BM8HHC7</t>
  </si>
  <si>
    <t>10069</t>
  </si>
  <si>
    <t>US37954Y3927</t>
  </si>
  <si>
    <t>HERO US EQUITY</t>
  </si>
  <si>
    <t>Global X Video Games</t>
  </si>
  <si>
    <t>BK1K4M8</t>
  </si>
  <si>
    <t>10070</t>
  </si>
  <si>
    <t>US37954Y4347</t>
  </si>
  <si>
    <t>GNOM US EQUITY</t>
  </si>
  <si>
    <t>Global X Genomics &amp;</t>
  </si>
  <si>
    <t>BJ069Y7</t>
  </si>
  <si>
    <t>10071</t>
  </si>
  <si>
    <t>US37954Y4420</t>
  </si>
  <si>
    <t>CLOU US EQUITY</t>
  </si>
  <si>
    <t>Global X Cloud Compu</t>
  </si>
  <si>
    <t>BJ0LV57</t>
  </si>
  <si>
    <t>10072</t>
  </si>
  <si>
    <t>US37954Y4677</t>
  </si>
  <si>
    <t>EBIZ US EQUITY</t>
  </si>
  <si>
    <t>Global X E-Commerce</t>
  </si>
  <si>
    <t>BGSQNL3</t>
  </si>
  <si>
    <t>10073</t>
  </si>
  <si>
    <t>US37954Y4750</t>
  </si>
  <si>
    <t>HSPX US EQUITY</t>
  </si>
  <si>
    <t>Global X S&amp;P 500 Cov</t>
  </si>
  <si>
    <t>BHN74R1</t>
  </si>
  <si>
    <t>10074</t>
  </si>
  <si>
    <t>US37954Y4834</t>
  </si>
  <si>
    <t>QYLD US EQUITY</t>
  </si>
  <si>
    <t>Global X Nasdaq 100</t>
  </si>
  <si>
    <t>BJ16T46</t>
  </si>
  <si>
    <t>10075</t>
  </si>
  <si>
    <t>US37954Y5336</t>
  </si>
  <si>
    <t>CHIK US EQUITY</t>
  </si>
  <si>
    <t>10076</t>
  </si>
  <si>
    <t>US37954Y5666</t>
  </si>
  <si>
    <t>CHIL US EQUITY</t>
  </si>
  <si>
    <t>BGNCG95</t>
  </si>
  <si>
    <t>10077</t>
  </si>
  <si>
    <t>US37954Y6169</t>
  </si>
  <si>
    <t>QDIV US EQUITY</t>
  </si>
  <si>
    <t>Global X S&amp;P 500 Qua</t>
  </si>
  <si>
    <t>BF5J750</t>
  </si>
  <si>
    <t>10078</t>
  </si>
  <si>
    <t>US37954Y6243</t>
  </si>
  <si>
    <t>DRIV US EQUITY</t>
  </si>
  <si>
    <t>Global X Autonomous</t>
  </si>
  <si>
    <t>BF56J22</t>
  </si>
  <si>
    <t>10079</t>
  </si>
  <si>
    <t>US37954Y6326</t>
  </si>
  <si>
    <t>AIQ US EQUITY</t>
  </si>
  <si>
    <t>Global X Artificial</t>
  </si>
  <si>
    <t>BF5MLP7</t>
  </si>
  <si>
    <t>10080</t>
  </si>
  <si>
    <t>Global X US Preferre</t>
  </si>
  <si>
    <t>10081</t>
  </si>
  <si>
    <t>US37954Y6656</t>
  </si>
  <si>
    <t>NGE US EQUITY</t>
  </si>
  <si>
    <t>Global X MSCI Nigeri</t>
  </si>
  <si>
    <t>BYXD7F7</t>
  </si>
  <si>
    <t>10082</t>
  </si>
  <si>
    <t>US37954Y6730</t>
  </si>
  <si>
    <t>PAVE US EQUITY</t>
  </si>
  <si>
    <t>Global X US Infrastr</t>
  </si>
  <si>
    <t>BF0TF28</t>
  </si>
  <si>
    <t>10083</t>
  </si>
  <si>
    <t>US37954Y6995</t>
  </si>
  <si>
    <t>EFAS US EQUITY</t>
  </si>
  <si>
    <t>BYMX004</t>
  </si>
  <si>
    <t>10084</t>
  </si>
  <si>
    <t>US37954Y7159</t>
  </si>
  <si>
    <t>BOTZ US EQUITY</t>
  </si>
  <si>
    <t>Global X Robotics &amp;</t>
  </si>
  <si>
    <t>BD37KB9</t>
  </si>
  <si>
    <t>10085</t>
  </si>
  <si>
    <t>US37954Y7647</t>
  </si>
  <si>
    <t>MILN US EQUITY</t>
  </si>
  <si>
    <t>Global X Millennials</t>
  </si>
  <si>
    <t>BYZ2ZQ9</t>
  </si>
  <si>
    <t>10086</t>
  </si>
  <si>
    <t>US37954Y7720</t>
  </si>
  <si>
    <t>LNGR US EQUITY</t>
  </si>
  <si>
    <t>Global X Longevity T</t>
  </si>
  <si>
    <t>BYVFL19</t>
  </si>
  <si>
    <t>10087</t>
  </si>
  <si>
    <t>US37954Y7803</t>
  </si>
  <si>
    <t>SNSR US EQUITY</t>
  </si>
  <si>
    <t>Global X Internet of</t>
  </si>
  <si>
    <t>BD37KD1</t>
  </si>
  <si>
    <t>10088</t>
  </si>
  <si>
    <t>US37954Y7985</t>
  </si>
  <si>
    <t>BFIT US EQUITY</t>
  </si>
  <si>
    <t>Global X Health &amp; We</t>
  </si>
  <si>
    <t>BYVFKV2</t>
  </si>
  <si>
    <t>10089</t>
  </si>
  <si>
    <t>US37954Y8140</t>
  </si>
  <si>
    <t>FINX US EQUITY</t>
  </si>
  <si>
    <t>Global X FinTech ETF</t>
  </si>
  <si>
    <t>BD37KC0</t>
  </si>
  <si>
    <t>10090</t>
  </si>
  <si>
    <t>US37954Y8306</t>
  </si>
  <si>
    <t>COPX US EQUITY</t>
  </si>
  <si>
    <t>Global X Copper Mine</t>
  </si>
  <si>
    <t>BYZQ9J2</t>
  </si>
  <si>
    <t>10091</t>
  </si>
  <si>
    <t>US37954Y8488</t>
  </si>
  <si>
    <t>SIL US EQUITY</t>
  </si>
  <si>
    <t>Global X Silver Mine</t>
  </si>
  <si>
    <t>BYZQFJ4</t>
  </si>
  <si>
    <t>10092</t>
  </si>
  <si>
    <t>US37954Y8553</t>
  </si>
  <si>
    <t>LIT US EQUITY</t>
  </si>
  <si>
    <t>Global X Lithium &amp; B</t>
  </si>
  <si>
    <t>BYZQL29</t>
  </si>
  <si>
    <t>10093</t>
  </si>
  <si>
    <t>US37954Y8637</t>
  </si>
  <si>
    <t>GOEX US EQUITY</t>
  </si>
  <si>
    <t>Global X Gold Explor</t>
  </si>
  <si>
    <t>BYZQGC4</t>
  </si>
  <si>
    <t>10094</t>
  </si>
  <si>
    <t>US37954Y8710</t>
  </si>
  <si>
    <t>URA US EQUITY</t>
  </si>
  <si>
    <t>Global X Uranium ETF</t>
  </si>
  <si>
    <t>BYZQLR4</t>
  </si>
  <si>
    <t>10095</t>
  </si>
  <si>
    <t>US3795772082</t>
  </si>
  <si>
    <t>GMED US EQUITY</t>
  </si>
  <si>
    <t>GLOBUS MEDICAL INC -</t>
  </si>
  <si>
    <t>B7D65M0</t>
  </si>
  <si>
    <t>10096</t>
  </si>
  <si>
    <t>US37959E1029</t>
  </si>
  <si>
    <t>GL US EQUITY</t>
  </si>
  <si>
    <t>Globe Life Inc</t>
  </si>
  <si>
    <t>BK6YKG1</t>
  </si>
  <si>
    <t>10097</t>
  </si>
  <si>
    <t>US37959E2019</t>
  </si>
  <si>
    <t>EP0504761 PFD</t>
  </si>
  <si>
    <t>GL 6 1/8</t>
  </si>
  <si>
    <t>BK6YKM7</t>
  </si>
  <si>
    <t>10098</t>
  </si>
  <si>
    <t>US38000Q1022</t>
  </si>
  <si>
    <t>GLYC US EQUITY</t>
  </si>
  <si>
    <t>GlycoMimetics Inc</t>
  </si>
  <si>
    <t>BG3G1D6</t>
  </si>
  <si>
    <t>10099</t>
  </si>
  <si>
    <t>US3802371076</t>
  </si>
  <si>
    <t>GDDY US EQUITY</t>
  </si>
  <si>
    <t>GoDaddy Inc</t>
  </si>
  <si>
    <t>BWFRFC6</t>
  </si>
  <si>
    <t>10100</t>
  </si>
  <si>
    <t>US38045R2067</t>
  </si>
  <si>
    <t>GOL US EQUITY</t>
  </si>
  <si>
    <t>BYNNSR6</t>
  </si>
  <si>
    <t>10101</t>
  </si>
  <si>
    <t>US38046W1053</t>
  </si>
  <si>
    <t>GOCO US EQUITY</t>
  </si>
  <si>
    <t>GoHealth Inc</t>
  </si>
  <si>
    <t>BK80YC1</t>
  </si>
  <si>
    <t>10102</t>
  </si>
  <si>
    <t>US38059T1060</t>
  </si>
  <si>
    <t>GFI US EQUITY</t>
  </si>
  <si>
    <t>GOLD FIELDS LTD-SPON</t>
  </si>
  <si>
    <t>2416326</t>
  </si>
  <si>
    <t>10103</t>
  </si>
  <si>
    <t>US38141G1040</t>
  </si>
  <si>
    <t>GS US EQUITY</t>
  </si>
  <si>
    <t>Goldman Sachs Group</t>
  </si>
  <si>
    <t>2407966</t>
  </si>
  <si>
    <t>10104</t>
  </si>
  <si>
    <t>US3814302978</t>
  </si>
  <si>
    <t>GDNA US EQUITY</t>
  </si>
  <si>
    <t>Goldman Sachs Human</t>
  </si>
  <si>
    <t>BHN3VM3</t>
  </si>
  <si>
    <t>10105</t>
  </si>
  <si>
    <t>US38145G3083</t>
  </si>
  <si>
    <t>EP0442202 PFD</t>
  </si>
  <si>
    <t>GS 5 1/2 PERP</t>
  </si>
  <si>
    <t>B96KM33</t>
  </si>
  <si>
    <t>10106</t>
  </si>
  <si>
    <t>US38148B1089</t>
  </si>
  <si>
    <t>EP045900 PFD</t>
  </si>
  <si>
    <t>BLTV2N7</t>
  </si>
  <si>
    <t>10107</t>
  </si>
  <si>
    <t>US3825501014</t>
  </si>
  <si>
    <t>GT US EQUITY</t>
  </si>
  <si>
    <t>Goodyear Tire &amp; Rubb</t>
  </si>
  <si>
    <t>2378200</t>
  </si>
  <si>
    <t>10108</t>
  </si>
  <si>
    <t>US3830821043</t>
  </si>
  <si>
    <t>GRC US EQUITY</t>
  </si>
  <si>
    <t>GORMAN-RUPP CO</t>
  </si>
  <si>
    <t>2379281</t>
  </si>
  <si>
    <t>10109</t>
  </si>
  <si>
    <t>US3830821SPP</t>
  </si>
  <si>
    <t>GRC UA</t>
  </si>
  <si>
    <t>10110</t>
  </si>
  <si>
    <t>US38341P1021</t>
  </si>
  <si>
    <t>GOSS US EQUITY</t>
  </si>
  <si>
    <t>Gossamer Bio Inc</t>
  </si>
  <si>
    <t>BJ0CK86</t>
  </si>
  <si>
    <t>10111</t>
  </si>
  <si>
    <t>US38376A1034</t>
  </si>
  <si>
    <t>GOV US EQUITY</t>
  </si>
  <si>
    <t>Government Propertie</t>
  </si>
  <si>
    <t>B4ZG8D9</t>
  </si>
  <si>
    <t>10112</t>
  </si>
  <si>
    <t>US38376A2024</t>
  </si>
  <si>
    <t>EP0508523 PFD</t>
  </si>
  <si>
    <t>OPI 5 7/8</t>
  </si>
  <si>
    <t>BDCRX99</t>
  </si>
  <si>
    <t>10113</t>
  </si>
  <si>
    <t>US38388F1084</t>
  </si>
  <si>
    <t>GRA US EQUITY</t>
  </si>
  <si>
    <t>WR GRACE &amp; CO</t>
  </si>
  <si>
    <t>2232685</t>
  </si>
  <si>
    <t>10114</t>
  </si>
  <si>
    <t>US3848021040</t>
  </si>
  <si>
    <t>GWW US EQUITY</t>
  </si>
  <si>
    <t>WW Grainger Inc</t>
  </si>
  <si>
    <t>2380863</t>
  </si>
  <si>
    <t>10115</t>
  </si>
  <si>
    <t>US3848711095</t>
  </si>
  <si>
    <t>GKK US EQUITY</t>
  </si>
  <si>
    <t>GRAMERCY CAPITAL COR</t>
  </si>
  <si>
    <t>10116</t>
  </si>
  <si>
    <t>US38500P2083</t>
  </si>
  <si>
    <t>GRAM US EQUITY</t>
  </si>
  <si>
    <t>GRANA Y MONTERO SA -</t>
  </si>
  <si>
    <t>BC9ZHV9</t>
  </si>
  <si>
    <t>10117</t>
  </si>
  <si>
    <t>US38911N2062</t>
  </si>
  <si>
    <t>GRVY US EQUITY</t>
  </si>
  <si>
    <t>GRAVITY CO LTD-SPONS</t>
  </si>
  <si>
    <t>BX8ZSK3</t>
  </si>
  <si>
    <t>10118</t>
  </si>
  <si>
    <t>US3981321009</t>
  </si>
  <si>
    <t>GSUM US EQUITY</t>
  </si>
  <si>
    <t>Gridsum Holding Inc</t>
  </si>
  <si>
    <t>10119</t>
  </si>
  <si>
    <t>US3984384087</t>
  </si>
  <si>
    <t>GRFS US EQUITY</t>
  </si>
  <si>
    <t>B8K7T65</t>
  </si>
  <si>
    <t>10120</t>
  </si>
  <si>
    <t>US39868T1051</t>
  </si>
  <si>
    <t>GRTS US EQUITY</t>
  </si>
  <si>
    <t>Gritstone Oncology I</t>
  </si>
  <si>
    <t>BF12XF5</t>
  </si>
  <si>
    <t>10121</t>
  </si>
  <si>
    <t>US3989051095</t>
  </si>
  <si>
    <t>GPI US EQUITY</t>
  </si>
  <si>
    <t>Group 1 Automotive I</t>
  </si>
  <si>
    <t>2121352</t>
  </si>
  <si>
    <t>10122</t>
  </si>
  <si>
    <t>US3994731079</t>
  </si>
  <si>
    <t>GRPN US EQUITY</t>
  </si>
  <si>
    <t>Groupon Inc</t>
  </si>
  <si>
    <t>B77D163</t>
  </si>
  <si>
    <t>10123</t>
  </si>
  <si>
    <t>US3999091008</t>
  </si>
  <si>
    <t>GGAL US EQUITY</t>
  </si>
  <si>
    <t>Grupo Financiero Gal</t>
  </si>
  <si>
    <t>2613570</t>
  </si>
  <si>
    <t>10124</t>
  </si>
  <si>
    <t>US4001101025</t>
  </si>
  <si>
    <t>GRUB US EQUITY</t>
  </si>
  <si>
    <t>Grubhub Inc</t>
  </si>
  <si>
    <t>BKY7XF2</t>
  </si>
  <si>
    <t>10125</t>
  </si>
  <si>
    <t>US40049J2069</t>
  </si>
  <si>
    <t>TV US EQUITY</t>
  </si>
  <si>
    <t>Grupo Televisa SAB</t>
  </si>
  <si>
    <t>2399450</t>
  </si>
  <si>
    <t>10126</t>
  </si>
  <si>
    <t>US4005011022</t>
  </si>
  <si>
    <t>OMAB US EQUITY</t>
  </si>
  <si>
    <t>B1JB4F3</t>
  </si>
  <si>
    <t>10127</t>
  </si>
  <si>
    <t>US4005061019</t>
  </si>
  <si>
    <t>PAC US EQUITY</t>
  </si>
  <si>
    <t>B0YFC60</t>
  </si>
  <si>
    <t>10128</t>
  </si>
  <si>
    <t>US40051E2028</t>
  </si>
  <si>
    <t>ASR US EQUITY</t>
  </si>
  <si>
    <t>2639361</t>
  </si>
  <si>
    <t>10129</t>
  </si>
  <si>
    <t>US40053C1053</t>
  </si>
  <si>
    <t>10130</t>
  </si>
  <si>
    <t>US40053W1018</t>
  </si>
  <si>
    <t>AVAL US EQUITY</t>
  </si>
  <si>
    <t>GRUPO AVAL ACCIONES</t>
  </si>
  <si>
    <t>BQRX1Y4</t>
  </si>
  <si>
    <t>10131</t>
  </si>
  <si>
    <t>US40065W1071</t>
  </si>
  <si>
    <t>GSH US EQUITY</t>
  </si>
  <si>
    <t>2394615</t>
  </si>
  <si>
    <t>10132</t>
  </si>
  <si>
    <t>US40124Q2084</t>
  </si>
  <si>
    <t>GRTB LI EQUITY</t>
  </si>
  <si>
    <t>Guaranty Trust Bank</t>
  </si>
  <si>
    <t>B23GKR5</t>
  </si>
  <si>
    <t>10133</t>
  </si>
  <si>
    <t>US40131M1099</t>
  </si>
  <si>
    <t>GH US EQUITY</t>
  </si>
  <si>
    <t>Guardant Health Inc</t>
  </si>
  <si>
    <t>BFXC911</t>
  </si>
  <si>
    <t>10134</t>
  </si>
  <si>
    <t>US40171V1008</t>
  </si>
  <si>
    <t>GWRE US EQUITY</t>
  </si>
  <si>
    <t>Guidewire Software I</t>
  </si>
  <si>
    <t>B7JYSG3</t>
  </si>
  <si>
    <t>10135</t>
  </si>
  <si>
    <t>US40412C1018</t>
  </si>
  <si>
    <t>HCA US EQUITY</t>
  </si>
  <si>
    <t>HCA Healthcare Inc</t>
  </si>
  <si>
    <t>B4MGBG6</t>
  </si>
  <si>
    <t>10136</t>
  </si>
  <si>
    <t>US40414L1098</t>
  </si>
  <si>
    <t>HCP US EQUITY</t>
  </si>
  <si>
    <t>Healthpeak Propertie</t>
  </si>
  <si>
    <t>2417578</t>
  </si>
  <si>
    <t>10137</t>
  </si>
  <si>
    <t>US40415F1012</t>
  </si>
  <si>
    <t>HDB US EQUITY</t>
  </si>
  <si>
    <t>2781648</t>
  </si>
  <si>
    <t>10138</t>
  </si>
  <si>
    <t>HDFC BANK LTD ADR (3</t>
  </si>
  <si>
    <t>10139</t>
  </si>
  <si>
    <t>US40416M1053</t>
  </si>
  <si>
    <t>HDS US EQUITY</t>
  </si>
  <si>
    <t>HD Supply Holdings I</t>
  </si>
  <si>
    <t>BBL5981</t>
  </si>
  <si>
    <t>10140</t>
  </si>
  <si>
    <t>US4042511000</t>
  </si>
  <si>
    <t>HNI US EQUITY</t>
  </si>
  <si>
    <t>HNI Corp</t>
  </si>
  <si>
    <t>2435246</t>
  </si>
  <si>
    <t>10141</t>
  </si>
  <si>
    <t>US40426W1018</t>
  </si>
  <si>
    <t>HRP US EQUITY</t>
  </si>
  <si>
    <t>HRPT PROPERTIES TRUS</t>
  </si>
  <si>
    <t>10142</t>
  </si>
  <si>
    <t>US4042806046</t>
  </si>
  <si>
    <t>EP0167452 PFD</t>
  </si>
  <si>
    <t>HSBC 6.2 PERP</t>
  </si>
  <si>
    <t>B0L5JR3</t>
  </si>
  <si>
    <t>10143</t>
  </si>
  <si>
    <t>US40434L1052</t>
  </si>
  <si>
    <t>HPQ US EQUITY</t>
  </si>
  <si>
    <t>HP Inc</t>
  </si>
  <si>
    <t>BYX4D52</t>
  </si>
  <si>
    <t>10144</t>
  </si>
  <si>
    <t>US4052171000</t>
  </si>
  <si>
    <t>HAIN US EQUITY</t>
  </si>
  <si>
    <t>HAIN CELESTIAL GROUP</t>
  </si>
  <si>
    <t>2492337</t>
  </si>
  <si>
    <t>10145</t>
  </si>
  <si>
    <t>US4062161017</t>
  </si>
  <si>
    <t>HAL US EQUITY</t>
  </si>
  <si>
    <t>Halliburton Co</t>
  </si>
  <si>
    <t>2405302</t>
  </si>
  <si>
    <t>10146</t>
  </si>
  <si>
    <t>US40637H1095</t>
  </si>
  <si>
    <t>HALO US EQUITY</t>
  </si>
  <si>
    <t>Halozyme Therapeutic</t>
  </si>
  <si>
    <t>2975098</t>
  </si>
  <si>
    <t>10147</t>
  </si>
  <si>
    <t>US40650V1008</t>
  </si>
  <si>
    <t>HYH US EQUITY</t>
  </si>
  <si>
    <t>HALYARD HEALTH INC</t>
  </si>
  <si>
    <t>BRJ6RP1</t>
  </si>
  <si>
    <t>10148</t>
  </si>
  <si>
    <t>US4101203077</t>
  </si>
  <si>
    <t>EP0482307 PFD</t>
  </si>
  <si>
    <t>HWC 5.95</t>
  </si>
  <si>
    <t>BVVQ8K9</t>
  </si>
  <si>
    <t>10149</t>
  </si>
  <si>
    <t>US4101204067</t>
  </si>
  <si>
    <t>EP0589135 PFD</t>
  </si>
  <si>
    <t>HWC 6 1/4</t>
  </si>
  <si>
    <t>BMXB7Y6</t>
  </si>
  <si>
    <t>10150</t>
  </si>
  <si>
    <t>US4103451021</t>
  </si>
  <si>
    <t>HBI US EQUITY</t>
  </si>
  <si>
    <t>Hanesbrands Inc</t>
  </si>
  <si>
    <t>B1BJSL9</t>
  </si>
  <si>
    <t>10151</t>
  </si>
  <si>
    <t>US4108672043</t>
  </si>
  <si>
    <t>EP0440347 PFD</t>
  </si>
  <si>
    <t>THG 6.35</t>
  </si>
  <si>
    <t>B8NBXJ5</t>
  </si>
  <si>
    <t>10152</t>
  </si>
  <si>
    <t>US4128221086</t>
  </si>
  <si>
    <t>HOG UN EQUITY</t>
  </si>
  <si>
    <t>Harley-Davidson Inc</t>
  </si>
  <si>
    <t>2411053</t>
  </si>
  <si>
    <t>10153</t>
  </si>
  <si>
    <t>HOG US EQUITY</t>
  </si>
  <si>
    <t>10154</t>
  </si>
  <si>
    <t>US4130861093</t>
  </si>
  <si>
    <t>HAR US EQUITY</t>
  </si>
  <si>
    <t>HARMAN INTERNATIONAL</t>
  </si>
  <si>
    <t>2411138</t>
  </si>
  <si>
    <t>10155</t>
  </si>
  <si>
    <t>US4132163001</t>
  </si>
  <si>
    <t>HMY US EQUITY</t>
  </si>
  <si>
    <t>HARMONY GOLD MNG-SPO</t>
  </si>
  <si>
    <t>2411202</t>
  </si>
  <si>
    <t>10156</t>
  </si>
  <si>
    <t>US4138751056</t>
  </si>
  <si>
    <t>HRS US EQUITY</t>
  </si>
  <si>
    <t>L3Harris Technologie</t>
  </si>
  <si>
    <t>2412001</t>
  </si>
  <si>
    <t>10157</t>
  </si>
  <si>
    <t>US4165151048</t>
  </si>
  <si>
    <t>HIG US EQUITY</t>
  </si>
  <si>
    <t>Hartford Financial S</t>
  </si>
  <si>
    <t>2476193</t>
  </si>
  <si>
    <t>10158</t>
  </si>
  <si>
    <t>US4165185046</t>
  </si>
  <si>
    <t>EP0416321 PFD</t>
  </si>
  <si>
    <t>HIG 7 7/8</t>
  </si>
  <si>
    <t>B5T5F94</t>
  </si>
  <si>
    <t>10159</t>
  </si>
  <si>
    <t>US4180561072</t>
  </si>
  <si>
    <t>HAS US EQUITY</t>
  </si>
  <si>
    <t>Hasbro Inc</t>
  </si>
  <si>
    <t>2414580</t>
  </si>
  <si>
    <t>10160</t>
  </si>
  <si>
    <t>US4202611095</t>
  </si>
  <si>
    <t>HWKN US EQUITY</t>
  </si>
  <si>
    <t>HAWKINS INC</t>
  </si>
  <si>
    <t>2415594</t>
  </si>
  <si>
    <t>10161</t>
  </si>
  <si>
    <t>US4219151093</t>
  </si>
  <si>
    <t>HEALTH CARE PPTYS IN</t>
  </si>
  <si>
    <t>10162</t>
  </si>
  <si>
    <t>US4219331026</t>
  </si>
  <si>
    <t>HMA US EQUITY</t>
  </si>
  <si>
    <t>HEALTH MGMT ASSOCIAT</t>
  </si>
  <si>
    <t>10163</t>
  </si>
  <si>
    <t>US4219461047</t>
  </si>
  <si>
    <t>HR US EQUITY</t>
  </si>
  <si>
    <t>HEALTHCARE REALTY TR</t>
  </si>
  <si>
    <t>10164</t>
  </si>
  <si>
    <t>US42210P1021</t>
  </si>
  <si>
    <t>HW US EQUITY</t>
  </si>
  <si>
    <t>HEADWATERS INC</t>
  </si>
  <si>
    <t>2229773</t>
  </si>
  <si>
    <t>10165</t>
  </si>
  <si>
    <t>US42222G1085</t>
  </si>
  <si>
    <t>HNT US EQUITY</t>
  </si>
  <si>
    <t>HEALTH NET INC</t>
  </si>
  <si>
    <t>10166</t>
  </si>
  <si>
    <t>US42225P5017</t>
  </si>
  <si>
    <t>HTA US EQUITY</t>
  </si>
  <si>
    <t>HEALTHCARE TRUST OF AME-CL a</t>
  </si>
  <si>
    <t>BT9QF28</t>
  </si>
  <si>
    <t>10167</t>
  </si>
  <si>
    <t>US42226A1079</t>
  </si>
  <si>
    <t>HQY US EQUITY</t>
  </si>
  <si>
    <t>HEALTHEQUITY INC</t>
  </si>
  <si>
    <t>BP8XZL1</t>
  </si>
  <si>
    <t>10168</t>
  </si>
  <si>
    <t>US42250P1030</t>
  </si>
  <si>
    <t>PEAK US EQUITY</t>
  </si>
  <si>
    <t>BJBLRK3</t>
  </si>
  <si>
    <t>10169</t>
  </si>
  <si>
    <t>US4228061093</t>
  </si>
  <si>
    <t>HEI US EQUITY</t>
  </si>
  <si>
    <t>HEICO Corp</t>
  </si>
  <si>
    <t>2419217</t>
  </si>
  <si>
    <t>10170</t>
  </si>
  <si>
    <t>US4228062083</t>
  </si>
  <si>
    <t>HEI/A US EQUITY</t>
  </si>
  <si>
    <t>2237561</t>
  </si>
  <si>
    <t>10171</t>
  </si>
  <si>
    <t>US4230741039</t>
  </si>
  <si>
    <t>HNZ UN EQUITY</t>
  </si>
  <si>
    <t>HJ HEINZ CO</t>
  </si>
  <si>
    <t>10172</t>
  </si>
  <si>
    <t>US4234521015</t>
  </si>
  <si>
    <t>HP US EQUITY</t>
  </si>
  <si>
    <t>Helmerich &amp; Payne In</t>
  </si>
  <si>
    <t>2420101</t>
  </si>
  <si>
    <t>10173</t>
  </si>
  <si>
    <t>US4262811015</t>
  </si>
  <si>
    <t>JKHY US EQUITY</t>
  </si>
  <si>
    <t>Jack Henry &amp; Associa</t>
  </si>
  <si>
    <t>2469193</t>
  </si>
  <si>
    <t>10174</t>
  </si>
  <si>
    <t>US4277461020</t>
  </si>
  <si>
    <t>HRTX US EQUITY</t>
  </si>
  <si>
    <t>Heron Therapeutics I</t>
  </si>
  <si>
    <t>BJ0XLZ3</t>
  </si>
  <si>
    <t>10175</t>
  </si>
  <si>
    <t>US4278251040</t>
  </si>
  <si>
    <t>HT US EQUITY</t>
  </si>
  <si>
    <t>HERSHA HOSPITALITY T</t>
  </si>
  <si>
    <t>10176</t>
  </si>
  <si>
    <t>US4278661081</t>
  </si>
  <si>
    <t>HSY US EQUITY</t>
  </si>
  <si>
    <t>Hershey Co/The</t>
  </si>
  <si>
    <t>2422806</t>
  </si>
  <si>
    <t>10177</t>
  </si>
  <si>
    <t>US42809H1077</t>
  </si>
  <si>
    <t>HES US EQUITY</t>
  </si>
  <si>
    <t>Hess Corp</t>
  </si>
  <si>
    <t>2023748</t>
  </si>
  <si>
    <t>10178</t>
  </si>
  <si>
    <t>US42824C1099</t>
  </si>
  <si>
    <t>HPE US EQUITY</t>
  </si>
  <si>
    <t>Hewlett Packard Ente</t>
  </si>
  <si>
    <t>BYVYWS0</t>
  </si>
  <si>
    <t>10179</t>
  </si>
  <si>
    <t>US4282911084</t>
  </si>
  <si>
    <t>HXL US EQUITY</t>
  </si>
  <si>
    <t>HEXCEL CORP</t>
  </si>
  <si>
    <t>2416779</t>
  </si>
  <si>
    <t>10180</t>
  </si>
  <si>
    <t>US4301017749</t>
  </si>
  <si>
    <t>SNLN US EQUITY</t>
  </si>
  <si>
    <t>Highland/iBoxx Senio</t>
  </si>
  <si>
    <t>B8FM5Y5</t>
  </si>
  <si>
    <t>10181</t>
  </si>
  <si>
    <t>US4301411017</t>
  </si>
  <si>
    <t>HIH US EQUITY</t>
  </si>
  <si>
    <t>HIGHLAND HOSPITALITY</t>
  </si>
  <si>
    <t>10182</t>
  </si>
  <si>
    <t>US4312841087</t>
  </si>
  <si>
    <t>HIW US EQUITY</t>
  </si>
  <si>
    <t>Highwoods Properties</t>
  </si>
  <si>
    <t>2420640</t>
  </si>
  <si>
    <t>10183</t>
  </si>
  <si>
    <t>US4314751029</t>
  </si>
  <si>
    <t>HRC US EQUITY</t>
  </si>
  <si>
    <t>Hill-Rom Holdings In</t>
  </si>
  <si>
    <t>2425924</t>
  </si>
  <si>
    <t>10184</t>
  </si>
  <si>
    <t>US4315731046</t>
  </si>
  <si>
    <t>HB US EQUITY</t>
  </si>
  <si>
    <t>HILLENBRAND INDUSTRI</t>
  </si>
  <si>
    <t>10185</t>
  </si>
  <si>
    <t>US43283X1054</t>
  </si>
  <si>
    <t>HGV US EQUITY</t>
  </si>
  <si>
    <t>HILTON GRAND VACATIO</t>
  </si>
  <si>
    <t>BYSLHX4</t>
  </si>
  <si>
    <t>10186</t>
  </si>
  <si>
    <t>US43300A2033</t>
  </si>
  <si>
    <t>HLT US EQUITY</t>
  </si>
  <si>
    <t>Hilton Worldwide Hol</t>
  </si>
  <si>
    <t>BYVMW06</t>
  </si>
  <si>
    <t>10187</t>
  </si>
  <si>
    <t>US4335785071</t>
  </si>
  <si>
    <t>HTHIY US EQUITY</t>
  </si>
  <si>
    <t>HITACHI LTD -SPONS A</t>
  </si>
  <si>
    <t>2428901</t>
  </si>
  <si>
    <t>10188</t>
  </si>
  <si>
    <t>US43465G1022</t>
  </si>
  <si>
    <t>ISHARES CONVT BD Equity</t>
  </si>
  <si>
    <t>BCT5TRU</t>
  </si>
  <si>
    <t>10189</t>
  </si>
  <si>
    <t>US4361061082</t>
  </si>
  <si>
    <t>HFC US EQUITY</t>
  </si>
  <si>
    <t>HollyFrontier Corp</t>
  </si>
  <si>
    <t>B5VX1H6</t>
  </si>
  <si>
    <t>10190</t>
  </si>
  <si>
    <t>US4364401012</t>
  </si>
  <si>
    <t>HOLX US EQUITY</t>
  </si>
  <si>
    <t>Hologic Inc</t>
  </si>
  <si>
    <t>2433530</t>
  </si>
  <si>
    <t>10191</t>
  </si>
  <si>
    <t>10192</t>
  </si>
  <si>
    <t>US4373061039</t>
  </si>
  <si>
    <t>HME US EQUITY</t>
  </si>
  <si>
    <t>HOME PROPERTIES INC</t>
  </si>
  <si>
    <t>10193</t>
  </si>
  <si>
    <t>US4380831077</t>
  </si>
  <si>
    <t>FIXX US EQUITY</t>
  </si>
  <si>
    <t>Homology Medicines I</t>
  </si>
  <si>
    <t>BFMMJ23</t>
  </si>
  <si>
    <t>10194</t>
  </si>
  <si>
    <t>US4380902019</t>
  </si>
  <si>
    <t>HHPD LI EQUITY</t>
  </si>
  <si>
    <t>HON HAI PRECISION-GD</t>
  </si>
  <si>
    <t>5758218</t>
  </si>
  <si>
    <t>10195</t>
  </si>
  <si>
    <t>US4381283088</t>
  </si>
  <si>
    <t>HMC US EQUITY</t>
  </si>
  <si>
    <t>HONDA MOTOR CO LTD-S</t>
  </si>
  <si>
    <t>2435279</t>
  </si>
  <si>
    <t>10196</t>
  </si>
  <si>
    <t>Honeywell Internatio</t>
  </si>
  <si>
    <t>10197</t>
  </si>
  <si>
    <t>US4404521001</t>
  </si>
  <si>
    <t>HRL US EQUITY</t>
  </si>
  <si>
    <t>Hormel Foods Corp</t>
  </si>
  <si>
    <t>2437264</t>
  </si>
  <si>
    <t>10198</t>
  </si>
  <si>
    <t>US4410601003</t>
  </si>
  <si>
    <t>HSP US EQUITY</t>
  </si>
  <si>
    <t>HOSPIRA INC</t>
  </si>
  <si>
    <t>10199</t>
  </si>
  <si>
    <t>US44106M1027</t>
  </si>
  <si>
    <t>HPT US EQUITY</t>
  </si>
  <si>
    <t>Hospitality Properti</t>
  </si>
  <si>
    <t>2438966</t>
  </si>
  <si>
    <t>10200</t>
  </si>
  <si>
    <t>US44107P1049</t>
  </si>
  <si>
    <t>HST US EQUITY</t>
  </si>
  <si>
    <t>Host Hotels &amp; Resort</t>
  </si>
  <si>
    <t>2567503</t>
  </si>
  <si>
    <t>10201</t>
  </si>
  <si>
    <t>US4432011082</t>
  </si>
  <si>
    <t>HWM US EQUITY</t>
  </si>
  <si>
    <t>Howmet Aerospace Inc</t>
  </si>
  <si>
    <t>BKLJ8V2</t>
  </si>
  <si>
    <t>10202</t>
  </si>
  <si>
    <t>US4433041005</t>
  </si>
  <si>
    <t>HNP US EQUITY</t>
  </si>
  <si>
    <t>2441737</t>
  </si>
  <si>
    <t>10203</t>
  </si>
  <si>
    <t>US44332N1063</t>
  </si>
  <si>
    <t>HTHT US EQUITY</t>
  </si>
  <si>
    <t>Huazhu Group Ltd</t>
  </si>
  <si>
    <t>BFMFKK7</t>
  </si>
  <si>
    <t>10204</t>
  </si>
  <si>
    <t>US4435106079</t>
  </si>
  <si>
    <t>HUBB US EQUITY</t>
  </si>
  <si>
    <t>Hubbell Inc</t>
  </si>
  <si>
    <t>BDFG6S3</t>
  </si>
  <si>
    <t>10205</t>
  </si>
  <si>
    <t>US4435731009</t>
  </si>
  <si>
    <t>HUBS US EQUITY</t>
  </si>
  <si>
    <t>HubSpot Inc</t>
  </si>
  <si>
    <t>BR4T3B3</t>
  </si>
  <si>
    <t>10206</t>
  </si>
  <si>
    <t>US4448591028</t>
  </si>
  <si>
    <t>HUM US EQUITY</t>
  </si>
  <si>
    <t>Humana Inc</t>
  </si>
  <si>
    <t>2445063</t>
  </si>
  <si>
    <t>10207</t>
  </si>
  <si>
    <t>US4456581077</t>
  </si>
  <si>
    <t>JBHT US EQUITY</t>
  </si>
  <si>
    <t>JB Hunt Transport Se</t>
  </si>
  <si>
    <t>2445416</t>
  </si>
  <si>
    <t>10208</t>
  </si>
  <si>
    <t>US4461501045</t>
  </si>
  <si>
    <t>HBAN US EQUITY</t>
  </si>
  <si>
    <t>Huntington Bancshare</t>
  </si>
  <si>
    <t>2445966</t>
  </si>
  <si>
    <t>10209</t>
  </si>
  <si>
    <t>US4461507083</t>
  </si>
  <si>
    <t>EP0503953 PFD</t>
  </si>
  <si>
    <t>HBAN 6 1/4 PERP</t>
  </si>
  <si>
    <t>BYY97B0</t>
  </si>
  <si>
    <t>10210</t>
  </si>
  <si>
    <t>US44635G1022</t>
  </si>
  <si>
    <t>ishares Convertible Bond ETF</t>
  </si>
  <si>
    <t>10211</t>
  </si>
  <si>
    <t>US4464131063</t>
  </si>
  <si>
    <t>HII US EQUITY</t>
  </si>
  <si>
    <t>Huntington Ingalls I</t>
  </si>
  <si>
    <t>B40SSC9</t>
  </si>
  <si>
    <t>10212</t>
  </si>
  <si>
    <t>US44841V1026</t>
  </si>
  <si>
    <t>HTHKY US EQUITY</t>
  </si>
  <si>
    <t>HUTCHISON TELECOMMUN</t>
  </si>
  <si>
    <t>B3VW7R1</t>
  </si>
  <si>
    <t>10213</t>
  </si>
  <si>
    <t>US44842L1035</t>
  </si>
  <si>
    <t>HCM US EQUITY</t>
  </si>
  <si>
    <t>Hutchison China Medi</t>
  </si>
  <si>
    <t>BYXV9H7</t>
  </si>
  <si>
    <t>10214</t>
  </si>
  <si>
    <t>US44852D1081</t>
  </si>
  <si>
    <t>HUYA US EQUITY</t>
  </si>
  <si>
    <t>HUYA Inc</t>
  </si>
  <si>
    <t>BF4NQP6</t>
  </si>
  <si>
    <t>10215</t>
  </si>
  <si>
    <t>US44891N1090</t>
  </si>
  <si>
    <t>IAC US EQUITY</t>
  </si>
  <si>
    <t>IAC/InterActiveCorp</t>
  </si>
  <si>
    <t>BMGTSK0</t>
  </si>
  <si>
    <t>10216</t>
  </si>
  <si>
    <t>US44919P5089</t>
  </si>
  <si>
    <t>10217</t>
  </si>
  <si>
    <t>US44980X1090</t>
  </si>
  <si>
    <t>IPGP US EQUITY</t>
  </si>
  <si>
    <t>IPG Photonics Corp</t>
  </si>
  <si>
    <t>2698782</t>
  </si>
  <si>
    <t>10218</t>
  </si>
  <si>
    <t>US4499341083</t>
  </si>
  <si>
    <t>RX US EQUITY</t>
  </si>
  <si>
    <t>IMS HEALTH INC</t>
  </si>
  <si>
    <t>10219</t>
  </si>
  <si>
    <t>US4500472042</t>
  </si>
  <si>
    <t>IRS US EQUITY</t>
  </si>
  <si>
    <t>IRSA -SP ADR</t>
  </si>
  <si>
    <t>2473020</t>
  </si>
  <si>
    <t>10220</t>
  </si>
  <si>
    <t>US45031U1016</t>
  </si>
  <si>
    <t>STAR US EQUITY</t>
  </si>
  <si>
    <t>iStar Inc</t>
  </si>
  <si>
    <t>2259190</t>
  </si>
  <si>
    <t>10221</t>
  </si>
  <si>
    <t>US45104G1040</t>
  </si>
  <si>
    <t>IBN US EQUITY</t>
  </si>
  <si>
    <t>ICICI Bank Ltd</t>
  </si>
  <si>
    <t>2569286</t>
  </si>
  <si>
    <t>10222</t>
  </si>
  <si>
    <t>US45104G1RTS</t>
  </si>
  <si>
    <t>IBN US</t>
  </si>
  <si>
    <t>ICICI BANK LTD-SPON</t>
  </si>
  <si>
    <t>10223</t>
  </si>
  <si>
    <t>US4511001012</t>
  </si>
  <si>
    <t>IEP US EQUITY</t>
  </si>
  <si>
    <t>Icahn Enterprises LP</t>
  </si>
  <si>
    <t>2023975</t>
  </si>
  <si>
    <t>10224</t>
  </si>
  <si>
    <t>US4511071064</t>
  </si>
  <si>
    <t>IDA US EQUITY</t>
  </si>
  <si>
    <t>IDACORP Inc</t>
  </si>
  <si>
    <t>2296937</t>
  </si>
  <si>
    <t>10225</t>
  </si>
  <si>
    <t>US45167R1041</t>
  </si>
  <si>
    <t>IEX US EQUITY</t>
  </si>
  <si>
    <t>IDEX Corp</t>
  </si>
  <si>
    <t>2456612</t>
  </si>
  <si>
    <t>10226</t>
  </si>
  <si>
    <t>US45168D1046</t>
  </si>
  <si>
    <t>IDXX US EQUITY</t>
  </si>
  <si>
    <t>IDEXX Laboratories I</t>
  </si>
  <si>
    <t>2459202</t>
  </si>
  <si>
    <t>10227</t>
  </si>
  <si>
    <t>US4517311035</t>
  </si>
  <si>
    <t>RXDX US EQUITY</t>
  </si>
  <si>
    <t>IGNYTA INC</t>
  </si>
  <si>
    <t>BG6N9H4</t>
  </si>
  <si>
    <t>10228</t>
  </si>
  <si>
    <t>US45174L1089</t>
  </si>
  <si>
    <t>KANG US EQUITY</t>
  </si>
  <si>
    <t>iKang Healthcare Gro</t>
  </si>
  <si>
    <t>BL0RT11</t>
  </si>
  <si>
    <t>10229</t>
  </si>
  <si>
    <t>Illinois Tool Works</t>
  </si>
  <si>
    <t>10230</t>
  </si>
  <si>
    <t>US4523271090</t>
  </si>
  <si>
    <t>ILMN US EQUITY</t>
  </si>
  <si>
    <t>Illumina Inc</t>
  </si>
  <si>
    <t>2613990</t>
  </si>
  <si>
    <t>10231</t>
  </si>
  <si>
    <t>US45252L1035</t>
  </si>
  <si>
    <t>IMDZ US EQUITY</t>
  </si>
  <si>
    <t>IMMUNE DESIGN CORP</t>
  </si>
  <si>
    <t>BP7RS37</t>
  </si>
  <si>
    <t>10232</t>
  </si>
  <si>
    <t>US45253H1014</t>
  </si>
  <si>
    <t>IMGN US EQUITY</t>
  </si>
  <si>
    <t>ImmunoGen Inc</t>
  </si>
  <si>
    <t>2457864</t>
  </si>
  <si>
    <t>10233</t>
  </si>
  <si>
    <t>US45256B1017</t>
  </si>
  <si>
    <t>IPXL US EQUITY</t>
  </si>
  <si>
    <t>Impax Laboratories I</t>
  </si>
  <si>
    <t>2373722</t>
  </si>
  <si>
    <t>10234</t>
  </si>
  <si>
    <t>US4529071080</t>
  </si>
  <si>
    <t>IMMU US EQUITY</t>
  </si>
  <si>
    <t>Immunomedics Inc</t>
  </si>
  <si>
    <t>2457961</t>
  </si>
  <si>
    <t>10235</t>
  </si>
  <si>
    <t>US45321L1008</t>
  </si>
  <si>
    <t>IMPV US EQUITY</t>
  </si>
  <si>
    <t>IMPERVA INC</t>
  </si>
  <si>
    <t>B523R55</t>
  </si>
  <si>
    <t>10236</t>
  </si>
  <si>
    <t>US45329R1095</t>
  </si>
  <si>
    <t>INCR US EQUITY</t>
  </si>
  <si>
    <t>Syneos Health Inc</t>
  </si>
  <si>
    <t>BFMZ4V6</t>
  </si>
  <si>
    <t>10237</t>
  </si>
  <si>
    <t>US45337C1027</t>
  </si>
  <si>
    <t>INCY US EQUITY</t>
  </si>
  <si>
    <t>Incyte Corp</t>
  </si>
  <si>
    <t>2471950</t>
  </si>
  <si>
    <t>10238</t>
  </si>
  <si>
    <t>US4564631087</t>
  </si>
  <si>
    <t>IBA US EQUITY</t>
  </si>
  <si>
    <t>2106490</t>
  </si>
  <si>
    <t>10239</t>
  </si>
  <si>
    <t>US45665G3039</t>
  </si>
  <si>
    <t>INFI US EQUITY</t>
  </si>
  <si>
    <t>INFINITY PHARMACEUTI</t>
  </si>
  <si>
    <t>B1FCQS7</t>
  </si>
  <si>
    <t>10240</t>
  </si>
  <si>
    <t>US4567881085</t>
  </si>
  <si>
    <t>INFY US EQUITY</t>
  </si>
  <si>
    <t>Infosys Ltd</t>
  </si>
  <si>
    <t>2398822</t>
  </si>
  <si>
    <t>10241</t>
  </si>
  <si>
    <t>US4567881RTS</t>
  </si>
  <si>
    <t>INFY US</t>
  </si>
  <si>
    <t>INFOSYS TECH SPD ADR</t>
  </si>
  <si>
    <t>10242</t>
  </si>
  <si>
    <t>US45687V1061</t>
  </si>
  <si>
    <t>10243</t>
  </si>
  <si>
    <t>US4571871023</t>
  </si>
  <si>
    <t>INGR US EQUITY</t>
  </si>
  <si>
    <t>Ingredion Inc</t>
  </si>
  <si>
    <t>B7K24P7</t>
  </si>
  <si>
    <t>10244</t>
  </si>
  <si>
    <t>US4574612002</t>
  </si>
  <si>
    <t>IRC US EQUITY</t>
  </si>
  <si>
    <t>INLAND REAL ESTATE C</t>
  </si>
  <si>
    <t>10245</t>
  </si>
  <si>
    <t>US4576693075</t>
  </si>
  <si>
    <t>INSM US EQUITY</t>
  </si>
  <si>
    <t>Insmed Inc</t>
  </si>
  <si>
    <t>2614487</t>
  </si>
  <si>
    <t>10246</t>
  </si>
  <si>
    <t>US4576J01043</t>
  </si>
  <si>
    <t>KPA US EQUITY</t>
  </si>
  <si>
    <t>INNKEEPERS USA TRUST</t>
  </si>
  <si>
    <t>10247</t>
  </si>
  <si>
    <t>US45773H2013</t>
  </si>
  <si>
    <t>INO US EQUITY</t>
  </si>
  <si>
    <t>Inovio Pharmaceutica</t>
  </si>
  <si>
    <t>BN5H5K1</t>
  </si>
  <si>
    <t>10248</t>
  </si>
  <si>
    <t>US45778Q1076</t>
  </si>
  <si>
    <t>NSP US EQUITY</t>
  </si>
  <si>
    <t>Insperity Inc</t>
  </si>
  <si>
    <t>2007281</t>
  </si>
  <si>
    <t>10249</t>
  </si>
  <si>
    <t>US45780V1026</t>
  </si>
  <si>
    <t>ITEK US EQUITY</t>
  </si>
  <si>
    <t>INOTEK PHARMACEUTICA</t>
  </si>
  <si>
    <t>BVJXZT0</t>
  </si>
  <si>
    <t>10250</t>
  </si>
  <si>
    <t>US45781M1018</t>
  </si>
  <si>
    <t>INVA US EQUITY</t>
  </si>
  <si>
    <t>Innoviva Inc</t>
  </si>
  <si>
    <t>BDDXF67</t>
  </si>
  <si>
    <t>10251</t>
  </si>
  <si>
    <t>US45784P1012</t>
  </si>
  <si>
    <t>PODD US EQUITY</t>
  </si>
  <si>
    <t>Insulet Corp</t>
  </si>
  <si>
    <t>B1XGNW4</t>
  </si>
  <si>
    <t>10252</t>
  </si>
  <si>
    <t>10253</t>
  </si>
  <si>
    <t>US45824V2097</t>
  </si>
  <si>
    <t>INSYQ US EQUITY</t>
  </si>
  <si>
    <t>Insys Therapeutics I</t>
  </si>
  <si>
    <t>B4QRG71</t>
  </si>
  <si>
    <t>10254</t>
  </si>
  <si>
    <t>US45826J1051</t>
  </si>
  <si>
    <t>NTLA US EQUITY</t>
  </si>
  <si>
    <t>Intellia Therapeutic</t>
  </si>
  <si>
    <t>BYZM6C2</t>
  </si>
  <si>
    <t>10255</t>
  </si>
  <si>
    <t>US45845P1084</t>
  </si>
  <si>
    <t>ICPT US EQUITY</t>
  </si>
  <si>
    <t>Intercept Pharmaceut</t>
  </si>
  <si>
    <t>B7N59F8</t>
  </si>
  <si>
    <t>10256</t>
  </si>
  <si>
    <t>US45866F1049</t>
  </si>
  <si>
    <t>ICE US EQUITY</t>
  </si>
  <si>
    <t>Intercontinental Exc</t>
  </si>
  <si>
    <t>BFSSDS9</t>
  </si>
  <si>
    <t>10257</t>
  </si>
  <si>
    <t>International Busine</t>
  </si>
  <si>
    <t>10258</t>
  </si>
  <si>
    <t>US4595061015</t>
  </si>
  <si>
    <t>IFF IT EQUITY</t>
  </si>
  <si>
    <t>International Flavor</t>
  </si>
  <si>
    <t>BZ9NRV4</t>
  </si>
  <si>
    <t>10259</t>
  </si>
  <si>
    <t>IFF US EQUITY</t>
  </si>
  <si>
    <t>2464165</t>
  </si>
  <si>
    <t>10260</t>
  </si>
  <si>
    <t>International Paper</t>
  </si>
  <si>
    <t>10261</t>
  </si>
  <si>
    <t>US4606901001</t>
  </si>
  <si>
    <t>IPG US EQUITY</t>
  </si>
  <si>
    <t>Interpublic Group of</t>
  </si>
  <si>
    <t>2466321</t>
  </si>
  <si>
    <t>10262</t>
  </si>
  <si>
    <t>US46090A8870</t>
  </si>
  <si>
    <t>Invesco Ultra Short</t>
  </si>
  <si>
    <t>BZ03T06</t>
  </si>
  <si>
    <t>10263</t>
  </si>
  <si>
    <t>US46090E1038</t>
  </si>
  <si>
    <t>QQQ US EQUITY</t>
  </si>
  <si>
    <t>Invesco QQQ Trust Se</t>
  </si>
  <si>
    <t>BDQYP67</t>
  </si>
  <si>
    <t>10264</t>
  </si>
  <si>
    <t>US4610708566</t>
  </si>
  <si>
    <t>EP0439752 PFD</t>
  </si>
  <si>
    <t>LNT 5.1 PERP</t>
  </si>
  <si>
    <t>B9FH785</t>
  </si>
  <si>
    <t>10265</t>
  </si>
  <si>
    <t>US46116X1019</t>
  </si>
  <si>
    <t>ITCI US EQUITY</t>
  </si>
  <si>
    <t>Intra-Cellular Thera</t>
  </si>
  <si>
    <t>BHCB0P4</t>
  </si>
  <si>
    <t>10266</t>
  </si>
  <si>
    <t>US4612021034</t>
  </si>
  <si>
    <t>INTU US EQUITY</t>
  </si>
  <si>
    <t>Intuit Inc</t>
  </si>
  <si>
    <t>2459020</t>
  </si>
  <si>
    <t>10267</t>
  </si>
  <si>
    <t>US46120E6023</t>
  </si>
  <si>
    <t>ISRG US EQUITY</t>
  </si>
  <si>
    <t>Intuitive Surgical I</t>
  </si>
  <si>
    <t>2871301</t>
  </si>
  <si>
    <t>10268</t>
  </si>
  <si>
    <t>US46123D2053</t>
  </si>
  <si>
    <t>INVN US EQUITY</t>
  </si>
  <si>
    <t>INVENSENSE INC</t>
  </si>
  <si>
    <t>B3XTGL7</t>
  </si>
  <si>
    <t>10269</t>
  </si>
  <si>
    <t>US46127U1043</t>
  </si>
  <si>
    <t>INVESCO LTD</t>
  </si>
  <si>
    <t>10270</t>
  </si>
  <si>
    <t>US46131B1008</t>
  </si>
  <si>
    <t>IVR US EQUITY</t>
  </si>
  <si>
    <t>Invesco Mortgage Cap</t>
  </si>
  <si>
    <t>B5ZW0F0</t>
  </si>
  <si>
    <t>10271</t>
  </si>
  <si>
    <t>US46137V1347</t>
  </si>
  <si>
    <t>PBW US EQUITY</t>
  </si>
  <si>
    <t>Invesco WilderHill C</t>
  </si>
  <si>
    <t>BZ032L8</t>
  </si>
  <si>
    <t>10272</t>
  </si>
  <si>
    <t>US46137V3574</t>
  </si>
  <si>
    <t>RSP US EQUITY</t>
  </si>
  <si>
    <t>Invesco S&amp;P 500 Equa</t>
  </si>
  <si>
    <t>BZ03230</t>
  </si>
  <si>
    <t>10273</t>
  </si>
  <si>
    <t>US46137V4804</t>
  </si>
  <si>
    <t>PXSV US EQUITY</t>
  </si>
  <si>
    <t>Invesco Russell 2000</t>
  </si>
  <si>
    <t>BZ031L1</t>
  </si>
  <si>
    <t>10274</t>
  </si>
  <si>
    <t>US46138B1035</t>
  </si>
  <si>
    <t>DBC US EQUITY</t>
  </si>
  <si>
    <t>Invesco DB Commodity</t>
  </si>
  <si>
    <t>BZ03TM8</t>
  </si>
  <si>
    <t>10275</t>
  </si>
  <si>
    <t>US46138E2717</t>
  </si>
  <si>
    <t>LVL US EQUITY</t>
  </si>
  <si>
    <t>Invesco S&amp;P Global D</t>
  </si>
  <si>
    <t>BZ03467</t>
  </si>
  <si>
    <t>10276</t>
  </si>
  <si>
    <t>US46138E3392</t>
  </si>
  <si>
    <t>SPMO US EQUITY</t>
  </si>
  <si>
    <t>Invesco S&amp;P 500 Mome</t>
  </si>
  <si>
    <t>BZ033Y8</t>
  </si>
  <si>
    <t>10277</t>
  </si>
  <si>
    <t>US46138E3541</t>
  </si>
  <si>
    <t>SPLV US EQUITY</t>
  </si>
  <si>
    <t>Invesco S&amp;P 500 Low</t>
  </si>
  <si>
    <t>BZ033X7</t>
  </si>
  <si>
    <t>10278</t>
  </si>
  <si>
    <t>US46138E3624</t>
  </si>
  <si>
    <t>SPHD US EQUITY</t>
  </si>
  <si>
    <t>Invesco S&amp;P 500 High</t>
  </si>
  <si>
    <t>BZ033W6</t>
  </si>
  <si>
    <t>10279</t>
  </si>
  <si>
    <t>US46138E4044</t>
  </si>
  <si>
    <t>PCEF US EQUITY</t>
  </si>
  <si>
    <t>Invesco CEF Income C</t>
  </si>
  <si>
    <t>BZ032X0</t>
  </si>
  <si>
    <t>10280</t>
  </si>
  <si>
    <t>US46138E5116</t>
  </si>
  <si>
    <t>PGX US EQUITY</t>
  </si>
  <si>
    <t>Invesco Preferred ET</t>
  </si>
  <si>
    <t>BZ033M6</t>
  </si>
  <si>
    <t>10281</t>
  </si>
  <si>
    <t>US46138E5371</t>
  </si>
  <si>
    <t>PZA US EQUITY</t>
  </si>
  <si>
    <t>Invesco National AMT</t>
  </si>
  <si>
    <t>BZ033K4</t>
  </si>
  <si>
    <t>10282</t>
  </si>
  <si>
    <t>US46138E6288</t>
  </si>
  <si>
    <t>KBWB US EQUITY</t>
  </si>
  <si>
    <t>Invesco KBW Bank ETF</t>
  </si>
  <si>
    <t>BDQYNG3</t>
  </si>
  <si>
    <t>10283</t>
  </si>
  <si>
    <t>US46138E6692</t>
  </si>
  <si>
    <t>PGHY US EQUITY</t>
  </si>
  <si>
    <t>Invesco Global Short</t>
  </si>
  <si>
    <t>BZ033F9</t>
  </si>
  <si>
    <t>10284</t>
  </si>
  <si>
    <t>US46138E7195</t>
  </si>
  <si>
    <t>PHB US EQUITY</t>
  </si>
  <si>
    <t>Invesco Fundamental</t>
  </si>
  <si>
    <t>BZ033B5</t>
  </si>
  <si>
    <t>10285</t>
  </si>
  <si>
    <t>US46138E7849</t>
  </si>
  <si>
    <t>PCY US EQUITY</t>
  </si>
  <si>
    <t>Invesco Emerging Mar</t>
  </si>
  <si>
    <t>BZ03348</t>
  </si>
  <si>
    <t>10286</t>
  </si>
  <si>
    <t>US46138E8003</t>
  </si>
  <si>
    <t>CQQQ US EQUITY</t>
  </si>
  <si>
    <t>Invesco China Techno</t>
  </si>
  <si>
    <t>BZ03315</t>
  </si>
  <si>
    <t>10287</t>
  </si>
  <si>
    <t>US46138E8839</t>
  </si>
  <si>
    <t>DSUM US EQUITY</t>
  </si>
  <si>
    <t>Invesco Chinese Yuan</t>
  </si>
  <si>
    <t>BZ03326</t>
  </si>
  <si>
    <t>10288</t>
  </si>
  <si>
    <t>US46138G5080</t>
  </si>
  <si>
    <t>BKLN US EQUITY</t>
  </si>
  <si>
    <t>Invesco Senior Loan</t>
  </si>
  <si>
    <t>BZ03L33</t>
  </si>
  <si>
    <t>10289</t>
  </si>
  <si>
    <t>US46138G7060</t>
  </si>
  <si>
    <t>TAN US EQUITY</t>
  </si>
  <si>
    <t>Invesco Solar ETF</t>
  </si>
  <si>
    <t>BZ03L55</t>
  </si>
  <si>
    <t>10290</t>
  </si>
  <si>
    <t>US46138K1034</t>
  </si>
  <si>
    <t>10291</t>
  </si>
  <si>
    <t>US46138M1099</t>
  </si>
  <si>
    <t>10292</t>
  </si>
  <si>
    <t>US46140H1068</t>
  </si>
  <si>
    <t>DBA US EQUITY</t>
  </si>
  <si>
    <t>Invesco DB Agricultu</t>
  </si>
  <si>
    <t>BZ03T17</t>
  </si>
  <si>
    <t>10293</t>
  </si>
  <si>
    <t>US46140H4039</t>
  </si>
  <si>
    <t>DBO US EQUITY</t>
  </si>
  <si>
    <t>Invesco DB Oil Fund</t>
  </si>
  <si>
    <t>BZ03T51</t>
  </si>
  <si>
    <t>10294</t>
  </si>
  <si>
    <t>US46140H7008</t>
  </si>
  <si>
    <t>DBB US EQUITY</t>
  </si>
  <si>
    <t>Invesco DB Base Meta</t>
  </si>
  <si>
    <t>BZ03T28</t>
  </si>
  <si>
    <t>10295</t>
  </si>
  <si>
    <t>US46141D1046</t>
  </si>
  <si>
    <t>UDN US EQUITY</t>
  </si>
  <si>
    <t>Invesco DB US Dollar</t>
  </si>
  <si>
    <t>BZ03TK6</t>
  </si>
  <si>
    <t>10296</t>
  </si>
  <si>
    <t>US4617301035</t>
  </si>
  <si>
    <t>IRET US EQUITY</t>
  </si>
  <si>
    <t>INVESTORS REAL ESTAT</t>
  </si>
  <si>
    <t>10297</t>
  </si>
  <si>
    <t>US46185R1005</t>
  </si>
  <si>
    <t>IVGN US EQUITY</t>
  </si>
  <si>
    <t>INVITROGEN CORP</t>
  </si>
  <si>
    <t>10298</t>
  </si>
  <si>
    <t>US46187W1071</t>
  </si>
  <si>
    <t>INVH US EQUITY</t>
  </si>
  <si>
    <t>Invitation Homes Inc</t>
  </si>
  <si>
    <t>BD81GW9</t>
  </si>
  <si>
    <t>10299</t>
  </si>
  <si>
    <t>US4622221004</t>
  </si>
  <si>
    <t>IONS US EQUITY</t>
  </si>
  <si>
    <t>Ionis Pharmaceutical</t>
  </si>
  <si>
    <t>BDJ0LS6</t>
  </si>
  <si>
    <t>10300</t>
  </si>
  <si>
    <t>US4622601007</t>
  </si>
  <si>
    <t>IOVA US EQUITY</t>
  </si>
  <si>
    <t>Iovance Biotherapeut</t>
  </si>
  <si>
    <t>BF0DMK7</t>
  </si>
  <si>
    <t>10301</t>
  </si>
  <si>
    <t>US46266C1053</t>
  </si>
  <si>
    <t>IQV US EQUITY</t>
  </si>
  <si>
    <t>IQVIA Holdings Inc</t>
  </si>
  <si>
    <t>BDR73G1</t>
  </si>
  <si>
    <t>10302</t>
  </si>
  <si>
    <t>US46267X1081</t>
  </si>
  <si>
    <t>IQ US EQUITY</t>
  </si>
  <si>
    <t>iQIYI Inc</t>
  </si>
  <si>
    <t>BYWT1W1</t>
  </si>
  <si>
    <t>10303</t>
  </si>
  <si>
    <t>US4627261005</t>
  </si>
  <si>
    <t>IRBT US EQUITY</t>
  </si>
  <si>
    <t>IROBOT CORP</t>
  </si>
  <si>
    <t>B0J2NS5</t>
  </si>
  <si>
    <t>10304</t>
  </si>
  <si>
    <t>US46284V1017</t>
  </si>
  <si>
    <t>IRM US EQUITY</t>
  </si>
  <si>
    <t>Iron Mountain Inc</t>
  </si>
  <si>
    <t>BVFTF03</t>
  </si>
  <si>
    <t>10305</t>
  </si>
  <si>
    <t>US46333X1081</t>
  </si>
  <si>
    <t>IRWD US EQUITY</t>
  </si>
  <si>
    <t>Ironwood Pharmaceuti</t>
  </si>
  <si>
    <t>B3MZ6K5</t>
  </si>
  <si>
    <t>10306</t>
  </si>
  <si>
    <t>US4642851053</t>
  </si>
  <si>
    <t>IAU UP EQUITY</t>
  </si>
  <si>
    <t>ISHARES GOLD TRUST</t>
  </si>
  <si>
    <t>B05ND15</t>
  </si>
  <si>
    <t>10307</t>
  </si>
  <si>
    <t>IAU US EQUITY</t>
  </si>
  <si>
    <t>iShares Gold Trust</t>
  </si>
  <si>
    <t>10308</t>
  </si>
  <si>
    <t>US4642861037</t>
  </si>
  <si>
    <t>EWA UP EQUITY</t>
  </si>
  <si>
    <t>ISHARES MSCI AUSTRAL</t>
  </si>
  <si>
    <t>2373658</t>
  </si>
  <si>
    <t>10309</t>
  </si>
  <si>
    <t>EWA US EQUITY</t>
  </si>
  <si>
    <t>10310</t>
  </si>
  <si>
    <t>US4642861458</t>
  </si>
  <si>
    <t>FM US EQUITY</t>
  </si>
  <si>
    <t>iShares MSCI Frontie</t>
  </si>
  <si>
    <t>B8JCKH9</t>
  </si>
  <si>
    <t>10311</t>
  </si>
  <si>
    <t>US4642861789</t>
  </si>
  <si>
    <t>GHYG US EQUITY</t>
  </si>
  <si>
    <t>iShares US &amp; Interna</t>
  </si>
  <si>
    <t>B76XBD1</t>
  </si>
  <si>
    <t>10312</t>
  </si>
  <si>
    <t>US4642862027</t>
  </si>
  <si>
    <t>EWO US EQUITY</t>
  </si>
  <si>
    <t>ISHARES MSCI AUSTRIA</t>
  </si>
  <si>
    <t>2373669</t>
  </si>
  <si>
    <t>10313</t>
  </si>
  <si>
    <t>US4642862100</t>
  </si>
  <si>
    <t>HYXU US EQUITY</t>
  </si>
  <si>
    <t>ISHARES INTERNATIONA</t>
  </si>
  <si>
    <t>B79PLT0</t>
  </si>
  <si>
    <t>10314</t>
  </si>
  <si>
    <t>US4642862514</t>
  </si>
  <si>
    <t>CEMB US EQUITY</t>
  </si>
  <si>
    <t>ISHARES EMERGING MAR</t>
  </si>
  <si>
    <t>B6YT6N9</t>
  </si>
  <si>
    <t>10315</t>
  </si>
  <si>
    <t>US4642862852</t>
  </si>
  <si>
    <t>EMHY US EQUITY</t>
  </si>
  <si>
    <t>B6QW2D8</t>
  </si>
  <si>
    <t>10316</t>
  </si>
  <si>
    <t>US4642862936</t>
  </si>
  <si>
    <t>DVYA US EQUITY</t>
  </si>
  <si>
    <t>iShares Asia/Pacific</t>
  </si>
  <si>
    <t>B75LXH4</t>
  </si>
  <si>
    <t>10317</t>
  </si>
  <si>
    <t>US4642863017</t>
  </si>
  <si>
    <t>EWK US EQUITY</t>
  </si>
  <si>
    <t>ISHARES MSCI BELGIUM</t>
  </si>
  <si>
    <t>2373670</t>
  </si>
  <si>
    <t>10318</t>
  </si>
  <si>
    <t>US4642863199</t>
  </si>
  <si>
    <t>DVYE US EQUITY</t>
  </si>
  <si>
    <t>iShares Emerging Mar</t>
  </si>
  <si>
    <t>B7MXGM9</t>
  </si>
  <si>
    <t>10319</t>
  </si>
  <si>
    <t>US4642863926</t>
  </si>
  <si>
    <t>URTH US EQUITY</t>
  </si>
  <si>
    <t>iShares MSCI World E</t>
  </si>
  <si>
    <t>B7KGV81</t>
  </si>
  <si>
    <t>10320</t>
  </si>
  <si>
    <t>US4642864007</t>
  </si>
  <si>
    <t>EWZ US EQUITY</t>
  </si>
  <si>
    <t>iShares MSCI Brazil</t>
  </si>
  <si>
    <t>2726014</t>
  </si>
  <si>
    <t>10321</t>
  </si>
  <si>
    <t>US4642864262</t>
  </si>
  <si>
    <t>EEMA US EQUITY</t>
  </si>
  <si>
    <t>iShares MSCI Emergin</t>
  </si>
  <si>
    <t>B7KTHQ0</t>
  </si>
  <si>
    <t>10322</t>
  </si>
  <si>
    <t>US4642865095</t>
  </si>
  <si>
    <t>EWC UP EQUITY</t>
  </si>
  <si>
    <t>iShares MSCI Canada</t>
  </si>
  <si>
    <t>2373681</t>
  </si>
  <si>
    <t>10323</t>
  </si>
  <si>
    <t>EWC US EQUITY</t>
  </si>
  <si>
    <t>10324</t>
  </si>
  <si>
    <t>US4642865178</t>
  </si>
  <si>
    <t>LEMB US EQUITY</t>
  </si>
  <si>
    <t>B74T1X1</t>
  </si>
  <si>
    <t>10325</t>
  </si>
  <si>
    <t>US4642865251</t>
  </si>
  <si>
    <t>ACWV US EQUITY</t>
  </si>
  <si>
    <t>iShares Edge MSCI Mi</t>
  </si>
  <si>
    <t>B74T2G1</t>
  </si>
  <si>
    <t>10326</t>
  </si>
  <si>
    <t>US4642865335</t>
  </si>
  <si>
    <t>EEMV UP EQUITY</t>
  </si>
  <si>
    <t>ISHARES EDGE MSCI MI</t>
  </si>
  <si>
    <t>B74T2W7</t>
  </si>
  <si>
    <t>10327</t>
  </si>
  <si>
    <t>EEMV US EQUITY</t>
  </si>
  <si>
    <t>10328</t>
  </si>
  <si>
    <t>US4642865822</t>
  </si>
  <si>
    <t>SCJ US EQUITY</t>
  </si>
  <si>
    <t>B2N7BR5</t>
  </si>
  <si>
    <t>10329</t>
  </si>
  <si>
    <t>US4642866085</t>
  </si>
  <si>
    <t>EZU US EQUITY</t>
  </si>
  <si>
    <t>iShares MSCI Eurozon</t>
  </si>
  <si>
    <t>2670605</t>
  </si>
  <si>
    <t>10330</t>
  </si>
  <si>
    <t>US4642866242</t>
  </si>
  <si>
    <t>THD US EQUITY</t>
  </si>
  <si>
    <t>iShares MSCI Thailan</t>
  </si>
  <si>
    <t>B2QMWV8</t>
  </si>
  <si>
    <t>10331</t>
  </si>
  <si>
    <t>US4642866325</t>
  </si>
  <si>
    <t>EIS US EQUITY</t>
  </si>
  <si>
    <t>ISHARES MSCI ISRAEL</t>
  </si>
  <si>
    <t>B2QMWS5</t>
  </si>
  <si>
    <t>10332</t>
  </si>
  <si>
    <t>US4642866408</t>
  </si>
  <si>
    <t>ECH US EQUITY</t>
  </si>
  <si>
    <t>iShares MSCI Chile E</t>
  </si>
  <si>
    <t>B29FC81</t>
  </si>
  <si>
    <t>10333</t>
  </si>
  <si>
    <t>US4642866572</t>
  </si>
  <si>
    <t>BKF US EQUITY</t>
  </si>
  <si>
    <t>iShares MSCI BRIC ET</t>
  </si>
  <si>
    <t>B29FC70</t>
  </si>
  <si>
    <t>10334</t>
  </si>
  <si>
    <t>US4642866655</t>
  </si>
  <si>
    <t>EPP US EQUITY</t>
  </si>
  <si>
    <t>iShares MSCI Pacific</t>
  </si>
  <si>
    <t>2812957</t>
  </si>
  <si>
    <t>10335</t>
  </si>
  <si>
    <t>US4642867075</t>
  </si>
  <si>
    <t>EWQ US EQUITY</t>
  </si>
  <si>
    <t>iShares MSCI France</t>
  </si>
  <si>
    <t>2373692</t>
  </si>
  <si>
    <t>10336</t>
  </si>
  <si>
    <t>US4642867158</t>
  </si>
  <si>
    <t>TUR US EQUITY</t>
  </si>
  <si>
    <t>iShares MSCI Turkey</t>
  </si>
  <si>
    <t>B2QMWT6</t>
  </si>
  <si>
    <t>10337</t>
  </si>
  <si>
    <t>US4642867497</t>
  </si>
  <si>
    <t>EWL US EQUITY</t>
  </si>
  <si>
    <t>iShares MSCI Switzer</t>
  </si>
  <si>
    <t>2373603</t>
  </si>
  <si>
    <t>10338</t>
  </si>
  <si>
    <t>US4642867562</t>
  </si>
  <si>
    <t>EWD US EQUITY</t>
  </si>
  <si>
    <t>iShares MSCI Sweden</t>
  </si>
  <si>
    <t>2373595</t>
  </si>
  <si>
    <t>10339</t>
  </si>
  <si>
    <t>US4642867646</t>
  </si>
  <si>
    <t>EWP US EQUITY</t>
  </si>
  <si>
    <t>iShares MSCI Spain E</t>
  </si>
  <si>
    <t>2373584</t>
  </si>
  <si>
    <t>10340</t>
  </si>
  <si>
    <t>US4642867729</t>
  </si>
  <si>
    <t>EWY UP EQUITY</t>
  </si>
  <si>
    <t>ISHARES MSCI SOUTH K</t>
  </si>
  <si>
    <t>2592561</t>
  </si>
  <si>
    <t>10341</t>
  </si>
  <si>
    <t>EWY US EQUITY</t>
  </si>
  <si>
    <t>iShares MSCI South K</t>
  </si>
  <si>
    <t>10342</t>
  </si>
  <si>
    <t>US4642867802</t>
  </si>
  <si>
    <t>EZA US EQUITY</t>
  </si>
  <si>
    <t>iShares MSCI South A</t>
  </si>
  <si>
    <t>2343338</t>
  </si>
  <si>
    <t>10343</t>
  </si>
  <si>
    <t>US4642868065</t>
  </si>
  <si>
    <t>EWG US EQUITY</t>
  </si>
  <si>
    <t>iShares MSCI Germany</t>
  </si>
  <si>
    <t>2373711</t>
  </si>
  <si>
    <t>10344</t>
  </si>
  <si>
    <t>US4642868149</t>
  </si>
  <si>
    <t>EWN US EQUITY</t>
  </si>
  <si>
    <t>iShares MSCI Netherl</t>
  </si>
  <si>
    <t>2373829</t>
  </si>
  <si>
    <t>10345</t>
  </si>
  <si>
    <t>US4642868222</t>
  </si>
  <si>
    <t>EWW US EQUITY</t>
  </si>
  <si>
    <t>iShares MSCI Mexico</t>
  </si>
  <si>
    <t>2373818</t>
  </si>
  <si>
    <t>10346</t>
  </si>
  <si>
    <t>US4642868719</t>
  </si>
  <si>
    <t>EWH UP EQUITY</t>
  </si>
  <si>
    <t>ISHARES MSCI HONG KO</t>
  </si>
  <si>
    <t>2373777</t>
  </si>
  <si>
    <t>10347</t>
  </si>
  <si>
    <t>EWH US EQUITY</t>
  </si>
  <si>
    <t>iShares MSCI Hong Ko</t>
  </si>
  <si>
    <t>10348</t>
  </si>
  <si>
    <t>US4642871010</t>
  </si>
  <si>
    <t>OEF US EQUITY</t>
  </si>
  <si>
    <t>iShares S&amp;P 100 ETF</t>
  </si>
  <si>
    <t>2741578</t>
  </si>
  <si>
    <t>10349</t>
  </si>
  <si>
    <t>US4642871507</t>
  </si>
  <si>
    <t>ITOT US EQUITY</t>
  </si>
  <si>
    <t>iShares Core S&amp;P Tot</t>
  </si>
  <si>
    <t>2342164</t>
  </si>
  <si>
    <t>10350</t>
  </si>
  <si>
    <t>US4642871689</t>
  </si>
  <si>
    <t>DVY US EQUITY</t>
  </si>
  <si>
    <t>iShares Select Divid</t>
  </si>
  <si>
    <t>2165305</t>
  </si>
  <si>
    <t>10351</t>
  </si>
  <si>
    <t>US4642871762</t>
  </si>
  <si>
    <t>TIP UP EQUITY</t>
  </si>
  <si>
    <t>ISHARES TIPS BOND ET</t>
  </si>
  <si>
    <t>2215352</t>
  </si>
  <si>
    <t>10352</t>
  </si>
  <si>
    <t>TIP US EQUITY</t>
  </si>
  <si>
    <t>iShares TIPS Bond ET</t>
  </si>
  <si>
    <t>10353</t>
  </si>
  <si>
    <t>US4642871846</t>
  </si>
  <si>
    <t>FXI UP EQUITY</t>
  </si>
  <si>
    <t>ISHARES CHINA LARGE-</t>
  </si>
  <si>
    <t>B0357H7</t>
  </si>
  <si>
    <t>10354</t>
  </si>
  <si>
    <t>FXI US EQUITY</t>
  </si>
  <si>
    <t>iShares China Large-</t>
  </si>
  <si>
    <t>10355</t>
  </si>
  <si>
    <t>US4642871929</t>
  </si>
  <si>
    <t>IYT UP EQUITY</t>
  </si>
  <si>
    <t>ISHARES TRANSPORTATI</t>
  </si>
  <si>
    <t>2012423</t>
  </si>
  <si>
    <t>10356</t>
  </si>
  <si>
    <t>IYT US EQUITY</t>
  </si>
  <si>
    <t>iShares Transportati</t>
  </si>
  <si>
    <t>10357</t>
  </si>
  <si>
    <t>US4642872000</t>
  </si>
  <si>
    <t>IVV UP EQUITY</t>
  </si>
  <si>
    <t>iShares Core S&amp;P 500</t>
  </si>
  <si>
    <t>2593025</t>
  </si>
  <si>
    <t>10358</t>
  </si>
  <si>
    <t>IVV US EQUITY</t>
  </si>
  <si>
    <t>10359</t>
  </si>
  <si>
    <t>US4642872265</t>
  </si>
  <si>
    <t>AGG UP EQUITY</t>
  </si>
  <si>
    <t>ISHARES CORE U.S. AG</t>
  </si>
  <si>
    <t>2897404</t>
  </si>
  <si>
    <t>10360</t>
  </si>
  <si>
    <t>AGG US EQUITY</t>
  </si>
  <si>
    <t>iShares Core U.S. Ag</t>
  </si>
  <si>
    <t>10361</t>
  </si>
  <si>
    <t>US4642872349</t>
  </si>
  <si>
    <t>EEM UP EQUITY</t>
  </si>
  <si>
    <t>2582409</t>
  </si>
  <si>
    <t>10362</t>
  </si>
  <si>
    <t>EEM US EQUITY</t>
  </si>
  <si>
    <t>10363</t>
  </si>
  <si>
    <t>US4642872422</t>
  </si>
  <si>
    <t>LQD UP EQUITY</t>
  </si>
  <si>
    <t>iShares iBoxx $ Inve</t>
  </si>
  <si>
    <t>2971502</t>
  </si>
  <si>
    <t>10364</t>
  </si>
  <si>
    <t>LQD US EQUITY</t>
  </si>
  <si>
    <t>10365</t>
  </si>
  <si>
    <t>US4642872752</t>
  </si>
  <si>
    <t>IXP US EQUITY</t>
  </si>
  <si>
    <t>iShares Global Comm</t>
  </si>
  <si>
    <t>2819196</t>
  </si>
  <si>
    <t>10366</t>
  </si>
  <si>
    <t>US4642872919</t>
  </si>
  <si>
    <t>IXN US EQUITY</t>
  </si>
  <si>
    <t>iShares Global Tech</t>
  </si>
  <si>
    <t>2819204</t>
  </si>
  <si>
    <t>10367</t>
  </si>
  <si>
    <t>US4642873099</t>
  </si>
  <si>
    <t>IVW US EQUITY</t>
  </si>
  <si>
    <t>iShares S&amp;P 500 Grow</t>
  </si>
  <si>
    <t>2615082</t>
  </si>
  <si>
    <t>10368</t>
  </si>
  <si>
    <t>US4642873255</t>
  </si>
  <si>
    <t>IXJ US EQUITY</t>
  </si>
  <si>
    <t>iShares Global Healt</t>
  </si>
  <si>
    <t>2819215</t>
  </si>
  <si>
    <t>10369</t>
  </si>
  <si>
    <t>US4642873339</t>
  </si>
  <si>
    <t>IXG US EQUITY</t>
  </si>
  <si>
    <t>iShares Global Finan</t>
  </si>
  <si>
    <t>2819226</t>
  </si>
  <si>
    <t>10370</t>
  </si>
  <si>
    <t>US4642873412</t>
  </si>
  <si>
    <t>IXC US EQUITY</t>
  </si>
  <si>
    <t>iShares Global Energ</t>
  </si>
  <si>
    <t>2819237</t>
  </si>
  <si>
    <t>10371</t>
  </si>
  <si>
    <t>US4642873909</t>
  </si>
  <si>
    <t>ILF US EQUITY</t>
  </si>
  <si>
    <t>iShares Latin Americ</t>
  </si>
  <si>
    <t>2812980</t>
  </si>
  <si>
    <t>10372</t>
  </si>
  <si>
    <t>US4642874089</t>
  </si>
  <si>
    <t>IVE US EQUITY</t>
  </si>
  <si>
    <t>iShares S&amp;P 500 Valu</t>
  </si>
  <si>
    <t>2670520</t>
  </si>
  <si>
    <t>10373</t>
  </si>
  <si>
    <t>US4642874329</t>
  </si>
  <si>
    <t>TLT UQ EQUITY</t>
  </si>
  <si>
    <t>ISHARES 20+ YEAR TRE</t>
  </si>
  <si>
    <t>2971546</t>
  </si>
  <si>
    <t>10374</t>
  </si>
  <si>
    <t>TLT US EQUITY</t>
  </si>
  <si>
    <t>iShares 20+ Year Tre</t>
  </si>
  <si>
    <t>10375</t>
  </si>
  <si>
    <t>US4642874402</t>
  </si>
  <si>
    <t>IEF UP EQUITY</t>
  </si>
  <si>
    <t>iShares 7-10 Year Tr</t>
  </si>
  <si>
    <t>2971494</t>
  </si>
  <si>
    <t>10376</t>
  </si>
  <si>
    <t>IEF US EQUITY</t>
  </si>
  <si>
    <t>10377</t>
  </si>
  <si>
    <t>US4642874576</t>
  </si>
  <si>
    <t>SHY UP EQUITY</t>
  </si>
  <si>
    <t>ISHARES 1-3 YEAR TRE</t>
  </si>
  <si>
    <t>2971524</t>
  </si>
  <si>
    <t>10378</t>
  </si>
  <si>
    <t>SHY US EQUITY</t>
  </si>
  <si>
    <t>iShares 1-3 Year Tre</t>
  </si>
  <si>
    <t>10379</t>
  </si>
  <si>
    <t>US4642874659</t>
  </si>
  <si>
    <t>EFA UP EQUITY</t>
  </si>
  <si>
    <t>iShares MSCI EAFE ET</t>
  </si>
  <si>
    <t>2801290</t>
  </si>
  <si>
    <t>10380</t>
  </si>
  <si>
    <t>EFA US EQUITY</t>
  </si>
  <si>
    <t>10381</t>
  </si>
  <si>
    <t>US4642875151</t>
  </si>
  <si>
    <t>IGV US EQUITY</t>
  </si>
  <si>
    <t>iShares Expanded Tec</t>
  </si>
  <si>
    <t>2810467</t>
  </si>
  <si>
    <t>10382</t>
  </si>
  <si>
    <t>US4642875235</t>
  </si>
  <si>
    <t>SOXX US EQUITY</t>
  </si>
  <si>
    <t>iShares PHLX Semicon</t>
  </si>
  <si>
    <t>2810252</t>
  </si>
  <si>
    <t>10383</t>
  </si>
  <si>
    <t>US4642875318</t>
  </si>
  <si>
    <t>IGN US EQUITY</t>
  </si>
  <si>
    <t>iShares North Americ</t>
  </si>
  <si>
    <t>2810188</t>
  </si>
  <si>
    <t>10384</t>
  </si>
  <si>
    <t>US4642875490</t>
  </si>
  <si>
    <t>IGM US EQUITY</t>
  </si>
  <si>
    <t>2760153</t>
  </si>
  <si>
    <t>10385</t>
  </si>
  <si>
    <t>US4642875565</t>
  </si>
  <si>
    <t>IBB US EQUITY</t>
  </si>
  <si>
    <t>iShares Nasdaq Biote</t>
  </si>
  <si>
    <t>2724892</t>
  </si>
  <si>
    <t>10386</t>
  </si>
  <si>
    <t>US4642875722</t>
  </si>
  <si>
    <t>IOO US EQUITY</t>
  </si>
  <si>
    <t>iShares Global 100 E</t>
  </si>
  <si>
    <t>2760142</t>
  </si>
  <si>
    <t>10387</t>
  </si>
  <si>
    <t>US4642875805</t>
  </si>
  <si>
    <t>IYC US EQUITY</t>
  </si>
  <si>
    <t>iShares U.S. Consume</t>
  </si>
  <si>
    <t>2741147</t>
  </si>
  <si>
    <t>10388</t>
  </si>
  <si>
    <t>US4642875987</t>
  </si>
  <si>
    <t>IWD US EQUITY</t>
  </si>
  <si>
    <t>iShares Russell 1000</t>
  </si>
  <si>
    <t>2713210</t>
  </si>
  <si>
    <t>10389</t>
  </si>
  <si>
    <t>US4642876142</t>
  </si>
  <si>
    <t>IWF US EQUITY</t>
  </si>
  <si>
    <t>2679839</t>
  </si>
  <si>
    <t>10390</t>
  </si>
  <si>
    <t>US4642876225</t>
  </si>
  <si>
    <t>IWB UP EQUITY</t>
  </si>
  <si>
    <t>ISHARES RUSSELL</t>
  </si>
  <si>
    <t>2605641</t>
  </si>
  <si>
    <t>10391</t>
  </si>
  <si>
    <t>IWB US EQUITY</t>
  </si>
  <si>
    <t>10392</t>
  </si>
  <si>
    <t>US4642876308</t>
  </si>
  <si>
    <t>IWN US EQUITY</t>
  </si>
  <si>
    <t>iShares Russell 2000</t>
  </si>
  <si>
    <t>2689719</t>
  </si>
  <si>
    <t>10393</t>
  </si>
  <si>
    <t>US4642876555</t>
  </si>
  <si>
    <t>IWM UP EQUITY</t>
  </si>
  <si>
    <t>ISHARES RUSSELL 2000</t>
  </si>
  <si>
    <t>2622059</t>
  </si>
  <si>
    <t>10394</t>
  </si>
  <si>
    <t>IWM US EQUITY</t>
  </si>
  <si>
    <t>10395</t>
  </si>
  <si>
    <t>US4642876894</t>
  </si>
  <si>
    <t>IWV US EQUITY</t>
  </si>
  <si>
    <t>ISHARES RUSSELL 3000</t>
  </si>
  <si>
    <t>2675183</t>
  </si>
  <si>
    <t>10396</t>
  </si>
  <si>
    <t>US4642876977</t>
  </si>
  <si>
    <t>IDU US EQUITY</t>
  </si>
  <si>
    <t>ISHARES US UTILITIES</t>
  </si>
  <si>
    <t>2810058</t>
  </si>
  <si>
    <t>10397</t>
  </si>
  <si>
    <t>US4642877132</t>
  </si>
  <si>
    <t>IYZ US EQUITY</t>
  </si>
  <si>
    <t>iShares US Telecommu</t>
  </si>
  <si>
    <t>2618274</t>
  </si>
  <si>
    <t>10398</t>
  </si>
  <si>
    <t>US4642877215</t>
  </si>
  <si>
    <t>IYW US EQUITY</t>
  </si>
  <si>
    <t>iShares US Technolog</t>
  </si>
  <si>
    <t>2687003</t>
  </si>
  <si>
    <t>10399</t>
  </si>
  <si>
    <t>US4642877397</t>
  </si>
  <si>
    <t>IYR UP EQUITY</t>
  </si>
  <si>
    <t>ISHARES US REAL ESTA</t>
  </si>
  <si>
    <t>2605652</t>
  </si>
  <si>
    <t>10400</t>
  </si>
  <si>
    <t>IYR US EQUITY</t>
  </si>
  <si>
    <t>iShares U.S. Real Es</t>
  </si>
  <si>
    <t>10401</t>
  </si>
  <si>
    <t>US4642877546</t>
  </si>
  <si>
    <t>IYJ US EQUITY</t>
  </si>
  <si>
    <t>ISHARES U.S. INDUSTR</t>
  </si>
  <si>
    <t>2605179</t>
  </si>
  <si>
    <t>10402</t>
  </si>
  <si>
    <t>US4642877629</t>
  </si>
  <si>
    <t>IYH US EQUITY</t>
  </si>
  <si>
    <t>ISHARES DJ US HEALTH</t>
  </si>
  <si>
    <t>2614227</t>
  </si>
  <si>
    <t>10403</t>
  </si>
  <si>
    <t>US4642877702</t>
  </si>
  <si>
    <t>IYG US EQUITY</t>
  </si>
  <si>
    <t>ISHARES U.S. FINANCI</t>
  </si>
  <si>
    <t>2605663</t>
  </si>
  <si>
    <t>10404</t>
  </si>
  <si>
    <t>US4642877884</t>
  </si>
  <si>
    <t>IYF US EQUITY</t>
  </si>
  <si>
    <t>ISHARES US FINANCIALS</t>
  </si>
  <si>
    <t>10405</t>
  </si>
  <si>
    <t>US4642878049</t>
  </si>
  <si>
    <t>IJR US EQUITY</t>
  </si>
  <si>
    <t>iShares Core S&amp;P Sma</t>
  </si>
  <si>
    <t>2678869</t>
  </si>
  <si>
    <t>10406</t>
  </si>
  <si>
    <t>US4642878122</t>
  </si>
  <si>
    <t>IYK US EQUITY</t>
  </si>
  <si>
    <t>ISHARES US CONSUMER</t>
  </si>
  <si>
    <t>2741170</t>
  </si>
  <si>
    <t>10407</t>
  </si>
  <si>
    <t>US4642878619</t>
  </si>
  <si>
    <t>IEV US EQUITY</t>
  </si>
  <si>
    <t>iShares Europe ETF</t>
  </si>
  <si>
    <t>2639792</t>
  </si>
  <si>
    <t>10408</t>
  </si>
  <si>
    <t>US4642881175</t>
  </si>
  <si>
    <t>IGOV UP EQUITY</t>
  </si>
  <si>
    <t>B3L99S7</t>
  </si>
  <si>
    <t>10409</t>
  </si>
  <si>
    <t>IGOV US EQUITY</t>
  </si>
  <si>
    <t>iShares Internationa</t>
  </si>
  <si>
    <t>10410</t>
  </si>
  <si>
    <t>US4642881662</t>
  </si>
  <si>
    <t>AGZ US EQUITY</t>
  </si>
  <si>
    <t>ISHARES AGENCY BOND</t>
  </si>
  <si>
    <t>B3FFSM8</t>
  </si>
  <si>
    <t>10411</t>
  </si>
  <si>
    <t>US4642881746</t>
  </si>
  <si>
    <t>WOOD US EQUITY</t>
  </si>
  <si>
    <t>ISHARES GLOBAL TIMBE</t>
  </si>
  <si>
    <t>B3B8VH7</t>
  </si>
  <si>
    <t>10412</t>
  </si>
  <si>
    <t>US4642881829</t>
  </si>
  <si>
    <t>AAXJ US EQUITY</t>
  </si>
  <si>
    <t>iShares MSCI All Cou</t>
  </si>
  <si>
    <t>B3B9631</t>
  </si>
  <si>
    <t>10413</t>
  </si>
  <si>
    <t>US4642882165</t>
  </si>
  <si>
    <t>EMIF US EQUITY</t>
  </si>
  <si>
    <t>B3B9620</t>
  </si>
  <si>
    <t>10414</t>
  </si>
  <si>
    <t>US4642882249</t>
  </si>
  <si>
    <t>ICLN US EQUITY</t>
  </si>
  <si>
    <t>B3B8V99</t>
  </si>
  <si>
    <t>10415</t>
  </si>
  <si>
    <t>US4642882405</t>
  </si>
  <si>
    <t>ACWX US EQUITY</t>
  </si>
  <si>
    <t>iShares MSCI ACWI ex</t>
  </si>
  <si>
    <t>B2QKQP4</t>
  </si>
  <si>
    <t>10416</t>
  </si>
  <si>
    <t>US4642882579</t>
  </si>
  <si>
    <t>ACWI US EQUITY</t>
  </si>
  <si>
    <t>iShares MSCI ACWI ET</t>
  </si>
  <si>
    <t>B2QKQH6</t>
  </si>
  <si>
    <t>10417</t>
  </si>
  <si>
    <t>US4642882736</t>
  </si>
  <si>
    <t>SCZ US EQUITY</t>
  </si>
  <si>
    <t>iShares MSCI EAFE Sm</t>
  </si>
  <si>
    <t>B29YQH5</t>
  </si>
  <si>
    <t>10418</t>
  </si>
  <si>
    <t>US4642882819</t>
  </si>
  <si>
    <t>EMB UP EQUITY</t>
  </si>
  <si>
    <t>B2B1JH5</t>
  </si>
  <si>
    <t>10419</t>
  </si>
  <si>
    <t>EMB US EQUITY</t>
  </si>
  <si>
    <t>10420</t>
  </si>
  <si>
    <t>US4642883239</t>
  </si>
  <si>
    <t>NYF UP EQUITY</t>
  </si>
  <si>
    <t>ISHARES NEW YORK MUN</t>
  </si>
  <si>
    <t>B28BPG9</t>
  </si>
  <si>
    <t>10421</t>
  </si>
  <si>
    <t>US4642883726</t>
  </si>
  <si>
    <t>IGF US EQUITY</t>
  </si>
  <si>
    <t>iShares Global Infra</t>
  </si>
  <si>
    <t>B29YQM0</t>
  </si>
  <si>
    <t>10422</t>
  </si>
  <si>
    <t>US4642884146</t>
  </si>
  <si>
    <t>MUB US EQUITY</t>
  </si>
  <si>
    <t>iShares National Mun</t>
  </si>
  <si>
    <t>B24DX21</t>
  </si>
  <si>
    <t>10423</t>
  </si>
  <si>
    <t>US4642884484</t>
  </si>
  <si>
    <t>IDV UP EQUITY</t>
  </si>
  <si>
    <t>B1YYR25</t>
  </si>
  <si>
    <t>10424</t>
  </si>
  <si>
    <t>IDV US EQUITY</t>
  </si>
  <si>
    <t>10425</t>
  </si>
  <si>
    <t>US4642884898</t>
  </si>
  <si>
    <t>IFGL US EQUITY</t>
  </si>
  <si>
    <t>B29FBK6</t>
  </si>
  <si>
    <t>10426</t>
  </si>
  <si>
    <t>US4642885051</t>
  </si>
  <si>
    <t>JKJ US EQUITY</t>
  </si>
  <si>
    <t>iShares Morningstar</t>
  </si>
  <si>
    <t>B01RGS9</t>
  </si>
  <si>
    <t>10427</t>
  </si>
  <si>
    <t>HYG UP EQUITY</t>
  </si>
  <si>
    <t>ISHARES IBOXX H/Y CO</t>
  </si>
  <si>
    <t>10428</t>
  </si>
  <si>
    <t>iShares iBoxx High Y</t>
  </si>
  <si>
    <t>10429</t>
  </si>
  <si>
    <t>US4642885887</t>
  </si>
  <si>
    <t>MBB UP EQUITY</t>
  </si>
  <si>
    <t>ISHARES MBS ETF</t>
  </si>
  <si>
    <t>B1VKHR1</t>
  </si>
  <si>
    <t>10430</t>
  </si>
  <si>
    <t>MBB US EQUITY</t>
  </si>
  <si>
    <t>iShares MBS ETF</t>
  </si>
  <si>
    <t>10431</t>
  </si>
  <si>
    <t>US4642886208</t>
  </si>
  <si>
    <t>USIG US EQUITY</t>
  </si>
  <si>
    <t>iShares Broad USD In</t>
  </si>
  <si>
    <t>B1MYR05</t>
  </si>
  <si>
    <t>10432</t>
  </si>
  <si>
    <t>US4642886380</t>
  </si>
  <si>
    <t>CIU US EQUITY</t>
  </si>
  <si>
    <t>iShares Intermediate</t>
  </si>
  <si>
    <t>B1MYR27</t>
  </si>
  <si>
    <t>10433</t>
  </si>
  <si>
    <t>US4642886463</t>
  </si>
  <si>
    <t>IGSB US EQUITY</t>
  </si>
  <si>
    <t>iShares Short-Term C</t>
  </si>
  <si>
    <t>B1MYR50</t>
  </si>
  <si>
    <t>10434</t>
  </si>
  <si>
    <t>US4642886539</t>
  </si>
  <si>
    <t>TLH UP EQUITY</t>
  </si>
  <si>
    <t>ISHARES 10-20 YEAR T</t>
  </si>
  <si>
    <t>B1MYR61</t>
  </si>
  <si>
    <t>10435</t>
  </si>
  <si>
    <t>TLH US EQUITY</t>
  </si>
  <si>
    <t>iShares 10-20 Year T</t>
  </si>
  <si>
    <t>10436</t>
  </si>
  <si>
    <t>US4642886612</t>
  </si>
  <si>
    <t>IEI UP EQUITY</t>
  </si>
  <si>
    <t>ISHARES 3-7 YEAR TRE</t>
  </si>
  <si>
    <t>B1MYR72</t>
  </si>
  <si>
    <t>10437</t>
  </si>
  <si>
    <t>IEI US EQUITY</t>
  </si>
  <si>
    <t>iShares 3-7 Year Tre</t>
  </si>
  <si>
    <t>10438</t>
  </si>
  <si>
    <t>US4642886794</t>
  </si>
  <si>
    <t>SHV US EQUITY</t>
  </si>
  <si>
    <t>iShares Short Treasu</t>
  </si>
  <si>
    <t>B1MYR49</t>
  </si>
  <si>
    <t>10439</t>
  </si>
  <si>
    <t>US4642886877</t>
  </si>
  <si>
    <t>PFF UP EQUITY</t>
  </si>
  <si>
    <t>ISHARES US PREFERRED</t>
  </si>
  <si>
    <t>B1FLNF0</t>
  </si>
  <si>
    <t>10440</t>
  </si>
  <si>
    <t>PFF US EQUITY</t>
  </si>
  <si>
    <t>iShares Preferred &amp;</t>
  </si>
  <si>
    <t>10441</t>
  </si>
  <si>
    <t>US4642886950</t>
  </si>
  <si>
    <t>MXI US EQUITY</t>
  </si>
  <si>
    <t>iShares Global Mater</t>
  </si>
  <si>
    <t>B1FGTB3</t>
  </si>
  <si>
    <t>10442</t>
  </si>
  <si>
    <t>US4642887115</t>
  </si>
  <si>
    <t>JXI US EQUITY</t>
  </si>
  <si>
    <t>iShares Global Utili</t>
  </si>
  <si>
    <t>B1FGVP1</t>
  </si>
  <si>
    <t>10443</t>
  </si>
  <si>
    <t>US4642887297</t>
  </si>
  <si>
    <t>EXI US EQUITY</t>
  </si>
  <si>
    <t>iShares Global Indus</t>
  </si>
  <si>
    <t>B1FGVD9</t>
  </si>
  <si>
    <t>10444</t>
  </si>
  <si>
    <t>US4642887370</t>
  </si>
  <si>
    <t>KXI US EQUITY</t>
  </si>
  <si>
    <t>iShares Global Consu</t>
  </si>
  <si>
    <t>B1FGVM8</t>
  </si>
  <si>
    <t>10445</t>
  </si>
  <si>
    <t>US4642887453</t>
  </si>
  <si>
    <t>RXI US EQUITY</t>
  </si>
  <si>
    <t>B1FGVK6</t>
  </si>
  <si>
    <t>10446</t>
  </si>
  <si>
    <t>US4642887529</t>
  </si>
  <si>
    <t>ITB US EQUITY</t>
  </si>
  <si>
    <t>iShares U.S. Home Co</t>
  </si>
  <si>
    <t>B14MG88</t>
  </si>
  <si>
    <t>10447</t>
  </si>
  <si>
    <t>US4642887602</t>
  </si>
  <si>
    <t>ITA US EQUITY</t>
  </si>
  <si>
    <t>iShares US Aerospace</t>
  </si>
  <si>
    <t>B14MG44</t>
  </si>
  <si>
    <t>10448</t>
  </si>
  <si>
    <t>US4642887784</t>
  </si>
  <si>
    <t>IAT US EQUITY</t>
  </si>
  <si>
    <t>ISHARES US REGIONAL</t>
  </si>
  <si>
    <t>B14MG33</t>
  </si>
  <si>
    <t>10449</t>
  </si>
  <si>
    <t>US4642888022</t>
  </si>
  <si>
    <t>SUSA US EQUITY</t>
  </si>
  <si>
    <t>iShares MSCI USA ESG</t>
  </si>
  <si>
    <t>B053F20</t>
  </si>
  <si>
    <t>10450</t>
  </si>
  <si>
    <t>US4642888105</t>
  </si>
  <si>
    <t>IHI US EQUITY</t>
  </si>
  <si>
    <t>iShares U.S. Medical</t>
  </si>
  <si>
    <t>B14MFY7</t>
  </si>
  <si>
    <t>10451</t>
  </si>
  <si>
    <t>US4642888287</t>
  </si>
  <si>
    <t>IHF US EQUITY</t>
  </si>
  <si>
    <t>ISHARES U.S. HEALTHC</t>
  </si>
  <si>
    <t>B14MFX6</t>
  </si>
  <si>
    <t>10452</t>
  </si>
  <si>
    <t>US4642888360</t>
  </si>
  <si>
    <t>IHE US EQUITY</t>
  </si>
  <si>
    <t>ISHARES US PHARMACEU</t>
  </si>
  <si>
    <t>B14MFW5</t>
  </si>
  <si>
    <t>10453</t>
  </si>
  <si>
    <t>US4642888444</t>
  </si>
  <si>
    <t>IEZ US EQUITY</t>
  </si>
  <si>
    <t>ISHARES DJ US OIL EQ</t>
  </si>
  <si>
    <t>B14MFQ9</t>
  </si>
  <si>
    <t>10454</t>
  </si>
  <si>
    <t>US4642888691</t>
  </si>
  <si>
    <t>IWC US EQUITY</t>
  </si>
  <si>
    <t>ISHARES MICRO-CAP ET</t>
  </si>
  <si>
    <t>B0GX336</t>
  </si>
  <si>
    <t>10455</t>
  </si>
  <si>
    <t>US4642888857</t>
  </si>
  <si>
    <t>EFG US EQUITY</t>
  </si>
  <si>
    <t>ISHARES MSCI EAFE GR</t>
  </si>
  <si>
    <t>B0DNFK0</t>
  </si>
  <si>
    <t>10456</t>
  </si>
  <si>
    <t>US4642891232</t>
  </si>
  <si>
    <t>ENZL US EQUITY</t>
  </si>
  <si>
    <t>iShares MSCI New Zea</t>
  </si>
  <si>
    <t>B652JP0</t>
  </si>
  <si>
    <t>10457</t>
  </si>
  <si>
    <t>US4642891802</t>
  </si>
  <si>
    <t>EUFN UQ EQUITY</t>
  </si>
  <si>
    <t>ISHARES MSCI EUROPE</t>
  </si>
  <si>
    <t>B633900</t>
  </si>
  <si>
    <t>10458</t>
  </si>
  <si>
    <t>EUFN US EQUITY</t>
  </si>
  <si>
    <t>iShares MSCI Europe</t>
  </si>
  <si>
    <t>10459</t>
  </si>
  <si>
    <t>US4642895118</t>
  </si>
  <si>
    <t>IGLB US EQUITY</t>
  </si>
  <si>
    <t>iShares Long-Term Co</t>
  </si>
  <si>
    <t>B4VTBY4</t>
  </si>
  <si>
    <t>10460</t>
  </si>
  <si>
    <t>US4642895290</t>
  </si>
  <si>
    <t>INDY US EQUITY</t>
  </si>
  <si>
    <t>iShares India 50 ETF</t>
  </si>
  <si>
    <t>B42LT12</t>
  </si>
  <si>
    <t>10461</t>
  </si>
  <si>
    <t>US4642898427</t>
  </si>
  <si>
    <t>EPU US EQUITY</t>
  </si>
  <si>
    <t>iShares MSCI All Per</t>
  </si>
  <si>
    <t>B605C22</t>
  </si>
  <si>
    <t>10462</t>
  </si>
  <si>
    <t>US46428Q1094</t>
  </si>
  <si>
    <t>SLV US EQUITY</t>
  </si>
  <si>
    <t>iShares Silver Trust</t>
  </si>
  <si>
    <t>B13YTD1</t>
  </si>
  <si>
    <t>10463</t>
  </si>
  <si>
    <t>US46428R1077</t>
  </si>
  <si>
    <t>GSG US EQUITY</t>
  </si>
  <si>
    <t>iShares S&amp;P GSCI Com</t>
  </si>
  <si>
    <t>B19FL43</t>
  </si>
  <si>
    <t>10464</t>
  </si>
  <si>
    <t>US46429B2676</t>
  </si>
  <si>
    <t>GOVT US EQUITY</t>
  </si>
  <si>
    <t>iShares US Treasury</t>
  </si>
  <si>
    <t>B6XTKK5</t>
  </si>
  <si>
    <t>10465</t>
  </si>
  <si>
    <t>US46429B2916</t>
  </si>
  <si>
    <t>QLTA US EQUITY</t>
  </si>
  <si>
    <t>iShares Aaa - A Rate</t>
  </si>
  <si>
    <t>B7M1946</t>
  </si>
  <si>
    <t>10466</t>
  </si>
  <si>
    <t>US46429B3096</t>
  </si>
  <si>
    <t>EIDO US EQUITY</t>
  </si>
  <si>
    <t>iShares MSCI Indones</t>
  </si>
  <si>
    <t>B3X6KJ4</t>
  </si>
  <si>
    <t>10467</t>
  </si>
  <si>
    <t>US46429B4086</t>
  </si>
  <si>
    <t>EPHE US EQUITY</t>
  </si>
  <si>
    <t>iShares MSCI Philipp</t>
  </si>
  <si>
    <t>B4PP7P1</t>
  </si>
  <si>
    <t>10468</t>
  </si>
  <si>
    <t>US46429B5075</t>
  </si>
  <si>
    <t>EIRL US EQUITY</t>
  </si>
  <si>
    <t>ISHARES MSCI IRELAND</t>
  </si>
  <si>
    <t>B42W6Y7</t>
  </si>
  <si>
    <t>10469</t>
  </si>
  <si>
    <t>US46429B5158</t>
  </si>
  <si>
    <t>EFNL US EQUITY</t>
  </si>
  <si>
    <t>ISHARES MSCI FINLAND</t>
  </si>
  <si>
    <t>B72X8K1</t>
  </si>
  <si>
    <t>10470</t>
  </si>
  <si>
    <t>US46429B5232</t>
  </si>
  <si>
    <t>EDEN US EQUITY</t>
  </si>
  <si>
    <t>iShares MSCI Denmark</t>
  </si>
  <si>
    <t>B58PLP3</t>
  </si>
  <si>
    <t>10471</t>
  </si>
  <si>
    <t>US46429B5984</t>
  </si>
  <si>
    <t>INDA US EQUITY</t>
  </si>
  <si>
    <t>iShares MSCI India E</t>
  </si>
  <si>
    <t>B6XGR72</t>
  </si>
  <si>
    <t>10472</t>
  </si>
  <si>
    <t>US46429B6065</t>
  </si>
  <si>
    <t>EPOL US EQUITY</t>
  </si>
  <si>
    <t>ISHARES MSCI POLAND</t>
  </si>
  <si>
    <t>B575DH0</t>
  </si>
  <si>
    <t>10473</t>
  </si>
  <si>
    <t>US46429B6149</t>
  </si>
  <si>
    <t>SMIN US EQUITY</t>
  </si>
  <si>
    <t>iShares MSCI India S</t>
  </si>
  <si>
    <t>B76QRD2</t>
  </si>
  <si>
    <t>10474</t>
  </si>
  <si>
    <t>US46429B6552</t>
  </si>
  <si>
    <t>FLOT US EQUITY</t>
  </si>
  <si>
    <t>iShares Floating Rat</t>
  </si>
  <si>
    <t>B3SRYM3</t>
  </si>
  <si>
    <t>10475</t>
  </si>
  <si>
    <t>US46429B6636</t>
  </si>
  <si>
    <t>HDV UP EQUITY</t>
  </si>
  <si>
    <t>ISHARE CORE HIGH DIV</t>
  </si>
  <si>
    <t>B5BT1L8</t>
  </si>
  <si>
    <t>10476</t>
  </si>
  <si>
    <t>HDV US EQUITY</t>
  </si>
  <si>
    <t>iShares Core High Di</t>
  </si>
  <si>
    <t>10477</t>
  </si>
  <si>
    <t>US46429B6719</t>
  </si>
  <si>
    <t>MCHI US EQUITY</t>
  </si>
  <si>
    <t>iShares MSCI China E</t>
  </si>
  <si>
    <t>B5LX1Z4</t>
  </si>
  <si>
    <t>10478</t>
  </si>
  <si>
    <t>US46429B6891</t>
  </si>
  <si>
    <t>EFAV UP EQUITY</t>
  </si>
  <si>
    <t>B74T2D8</t>
  </si>
  <si>
    <t>10479</t>
  </si>
  <si>
    <t>US46429B6974</t>
  </si>
  <si>
    <t>USMV UP EQUITY</t>
  </si>
  <si>
    <t>B74T2B6</t>
  </si>
  <si>
    <t>10480</t>
  </si>
  <si>
    <t>USMV US EQUITY</t>
  </si>
  <si>
    <t>10481</t>
  </si>
  <si>
    <t>US46429B7477</t>
  </si>
  <si>
    <t>STIP US EQUITY</t>
  </si>
  <si>
    <t>iShares 0-5 Year TIP</t>
  </si>
  <si>
    <t>B4N6VX2</t>
  </si>
  <si>
    <t>10482</t>
  </si>
  <si>
    <t>US46431W5076</t>
  </si>
  <si>
    <t>NEAR US EQUITY</t>
  </si>
  <si>
    <t>iShares Short Maturi</t>
  </si>
  <si>
    <t>BF2H6S3</t>
  </si>
  <si>
    <t>10483</t>
  </si>
  <si>
    <t>US46431W7056</t>
  </si>
  <si>
    <t>LQDH US EQUITY</t>
  </si>
  <si>
    <t>iShares Interest Rat</t>
  </si>
  <si>
    <t>BN40JX2</t>
  </si>
  <si>
    <t>10484</t>
  </si>
  <si>
    <t>US46432F3394</t>
  </si>
  <si>
    <t>QUAL US EQUITY</t>
  </si>
  <si>
    <t>iShares Edge MSCI US</t>
  </si>
  <si>
    <t>BCDL393</t>
  </si>
  <si>
    <t>10485</t>
  </si>
  <si>
    <t>US46432F3881</t>
  </si>
  <si>
    <t>VLUE UP EQUITY</t>
  </si>
  <si>
    <t>ISHARES EDGE MSCI US</t>
  </si>
  <si>
    <t>B8PLRM4</t>
  </si>
  <si>
    <t>10486</t>
  </si>
  <si>
    <t>VLUE US EQUITY</t>
  </si>
  <si>
    <t>10487</t>
  </si>
  <si>
    <t>US46432F3964</t>
  </si>
  <si>
    <t>MTUM UP EQUITY</t>
  </si>
  <si>
    <t>B94W3K5</t>
  </si>
  <si>
    <t>10488</t>
  </si>
  <si>
    <t>MTUM US EQUITY</t>
  </si>
  <si>
    <t>10489</t>
  </si>
  <si>
    <t>US46432F8427</t>
  </si>
  <si>
    <t>IEFA UP EQUITY</t>
  </si>
  <si>
    <t>iShares Core MSCI EA</t>
  </si>
  <si>
    <t>B8JW585</t>
  </si>
  <si>
    <t>10490</t>
  </si>
  <si>
    <t>IEFA US EQUITY</t>
  </si>
  <si>
    <t>10491</t>
  </si>
  <si>
    <t>US46432F8591</t>
  </si>
  <si>
    <t>ISTB UP EQUITY</t>
  </si>
  <si>
    <t>ISHARES CORE 1-5 YEA</t>
  </si>
  <si>
    <t>B6XRXR7</t>
  </si>
  <si>
    <t>10492</t>
  </si>
  <si>
    <t>ISTB US EQUITY</t>
  </si>
  <si>
    <t>10493</t>
  </si>
  <si>
    <t>US46434G1031</t>
  </si>
  <si>
    <t>IEMG US EQUITY</t>
  </si>
  <si>
    <t>iShares Core MSCI Em</t>
  </si>
  <si>
    <t>B8NDCB6</t>
  </si>
  <si>
    <t>10494</t>
  </si>
  <si>
    <t>US46434G5099</t>
  </si>
  <si>
    <t>HEEM UP EQUITY</t>
  </si>
  <si>
    <t>ISHARES CRNCY HEDGD</t>
  </si>
  <si>
    <t>BR1HQY4</t>
  </si>
  <si>
    <t>10495</t>
  </si>
  <si>
    <t>US46434G7723</t>
  </si>
  <si>
    <t>EWT US EQUITY</t>
  </si>
  <si>
    <t>BDR79W9</t>
  </si>
  <si>
    <t>10496</t>
  </si>
  <si>
    <t>US46434G7806</t>
  </si>
  <si>
    <t>EWS US EQUITY</t>
  </si>
  <si>
    <t>iShares MSCI Singapo</t>
  </si>
  <si>
    <t>BDR79Y1</t>
  </si>
  <si>
    <t>10497</t>
  </si>
  <si>
    <t>US46434G7988</t>
  </si>
  <si>
    <t>ERUS US EQUITY</t>
  </si>
  <si>
    <t>iShares MSCI Russia</t>
  </si>
  <si>
    <t>BD73LL0</t>
  </si>
  <si>
    <t>10498</t>
  </si>
  <si>
    <t>US46434G8143</t>
  </si>
  <si>
    <t>EWM US EQUITY</t>
  </si>
  <si>
    <t>iShares MSCI Malaysi</t>
  </si>
  <si>
    <t>BYWKWB0</t>
  </si>
  <si>
    <t>10499</t>
  </si>
  <si>
    <t>US46434G8226</t>
  </si>
  <si>
    <t>EWJ US EQUITY</t>
  </si>
  <si>
    <t>iShares MSCI Japan E</t>
  </si>
  <si>
    <t>BDR7G84</t>
  </si>
  <si>
    <t>10500</t>
  </si>
  <si>
    <t>US46434G8309</t>
  </si>
  <si>
    <t>EWI US EQUITY</t>
  </si>
  <si>
    <t>iShares MSCI Italy E</t>
  </si>
  <si>
    <t>BD73LW1</t>
  </si>
  <si>
    <t>10501</t>
  </si>
  <si>
    <t>US46434G8481</t>
  </si>
  <si>
    <t>PICK US EQUITY</t>
  </si>
  <si>
    <t>iShares MSCI Global</t>
  </si>
  <si>
    <t>BD73LT8</t>
  </si>
  <si>
    <t>10502</t>
  </si>
  <si>
    <t>US46434G8630</t>
  </si>
  <si>
    <t>ESGE US EQUITY</t>
  </si>
  <si>
    <t>iShares Inc iShares</t>
  </si>
  <si>
    <t>BD06LN8</t>
  </si>
  <si>
    <t>10503</t>
  </si>
  <si>
    <t>US46434V1008</t>
  </si>
  <si>
    <t>SLQD US EQUITY</t>
  </si>
  <si>
    <t>iShares 0-5 Year Inv</t>
  </si>
  <si>
    <t>BFS2LK9</t>
  </si>
  <si>
    <t>10504</t>
  </si>
  <si>
    <t>US46434V3814</t>
  </si>
  <si>
    <t>XT US EQUITY</t>
  </si>
  <si>
    <t>iShares Exponential</t>
  </si>
  <si>
    <t>BWFRFF9</t>
  </si>
  <si>
    <t>10505</t>
  </si>
  <si>
    <t>US46434V4077</t>
  </si>
  <si>
    <t>SHYG US EQUITY</t>
  </si>
  <si>
    <t>iShares 0-5 Year Hig</t>
  </si>
  <si>
    <t>BFS2LL0</t>
  </si>
  <si>
    <t>10506</t>
  </si>
  <si>
    <t>US46434V4234</t>
  </si>
  <si>
    <t>KSA US EQUITY</t>
  </si>
  <si>
    <t>iShares MSCI Saudi A</t>
  </si>
  <si>
    <t>BYQR2M8</t>
  </si>
  <si>
    <t>10507</t>
  </si>
  <si>
    <t>US46434V6213</t>
  </si>
  <si>
    <t>DGRO US EQUITY</t>
  </si>
  <si>
    <t>iShares Core Dividen</t>
  </si>
  <si>
    <t>BN90WP0</t>
  </si>
  <si>
    <t>10508</t>
  </si>
  <si>
    <t>US46434V6395</t>
  </si>
  <si>
    <t>HEZU UP EQUITY</t>
  </si>
  <si>
    <t>ISHARES CURRENCY HED</t>
  </si>
  <si>
    <t>BP480Z9</t>
  </si>
  <si>
    <t>10509</t>
  </si>
  <si>
    <t>HEZU US EQUITY</t>
  </si>
  <si>
    <t>iShares Currency Hed</t>
  </si>
  <si>
    <t>10510</t>
  </si>
  <si>
    <t>US46434V6478</t>
  </si>
  <si>
    <t>REET US EQUITY</t>
  </si>
  <si>
    <t>iShares Global REIT</t>
  </si>
  <si>
    <t>BP49M12</t>
  </si>
  <si>
    <t>10511</t>
  </si>
  <si>
    <t>US46434V6965</t>
  </si>
  <si>
    <t>IPAC US EQUITY</t>
  </si>
  <si>
    <t>iShares Core MSCI Pa</t>
  </si>
  <si>
    <t>BN90WL6</t>
  </si>
  <si>
    <t>10512</t>
  </si>
  <si>
    <t>US46434V7047</t>
  </si>
  <si>
    <t>HEWG UP EQUITY</t>
  </si>
  <si>
    <t>ISHA HEDGED MSCI GER</t>
  </si>
  <si>
    <t>BJN7958</t>
  </si>
  <si>
    <t>10513</t>
  </si>
  <si>
    <t>HEWG US EQUITY</t>
  </si>
  <si>
    <t>10514</t>
  </si>
  <si>
    <t>US46434V7203</t>
  </si>
  <si>
    <t>EUMV US EQUITY</t>
  </si>
  <si>
    <t>BN70HC4</t>
  </si>
  <si>
    <t>10515</t>
  </si>
  <si>
    <t>US46434V7385</t>
  </si>
  <si>
    <t>IEUR US EQUITY</t>
  </si>
  <si>
    <t>BN90WN8</t>
  </si>
  <si>
    <t>10516</t>
  </si>
  <si>
    <t>US46434V7617</t>
  </si>
  <si>
    <t>UAE US EQUITY</t>
  </si>
  <si>
    <t>iShares</t>
  </si>
  <si>
    <t>BLRKZP9</t>
  </si>
  <si>
    <t>10517</t>
  </si>
  <si>
    <t>US46434V7799</t>
  </si>
  <si>
    <t>QAT US EQUITY</t>
  </si>
  <si>
    <t>BLRKZL5</t>
  </si>
  <si>
    <t>10518</t>
  </si>
  <si>
    <t>US46434V8037</t>
  </si>
  <si>
    <t>HEFA UP EQUITY</t>
  </si>
  <si>
    <t>ISHA CURR HEDGED MSC</t>
  </si>
  <si>
    <t>BJN7914</t>
  </si>
  <si>
    <t>10519</t>
  </si>
  <si>
    <t>HEFA US EQUITY</t>
  </si>
  <si>
    <t>10520</t>
  </si>
  <si>
    <t>US46434V8862</t>
  </si>
  <si>
    <t>HEWJ UP EQUITY</t>
  </si>
  <si>
    <t>BJN79C5</t>
  </si>
  <si>
    <t>10521</t>
  </si>
  <si>
    <t>HEWJ US EQUITY</t>
  </si>
  <si>
    <t>10522</t>
  </si>
  <si>
    <t>iShares Convertible</t>
  </si>
  <si>
    <t>10523</t>
  </si>
  <si>
    <t>US46435G3267</t>
  </si>
  <si>
    <t>IDEV US EQUITY</t>
  </si>
  <si>
    <t>iShares Core MSCI In</t>
  </si>
  <si>
    <t>BF0BYP0</t>
  </si>
  <si>
    <t>10524</t>
  </si>
  <si>
    <t>US46435G3341</t>
  </si>
  <si>
    <t>EWU US EQUITY</t>
  </si>
  <si>
    <t>iShares MSCI United</t>
  </si>
  <si>
    <t>BDR7G62</t>
  </si>
  <si>
    <t>10525</t>
  </si>
  <si>
    <t>US46435G3424</t>
  </si>
  <si>
    <t>REM US EQUITY</t>
  </si>
  <si>
    <t>iShares Mortgage Rea</t>
  </si>
  <si>
    <t>BDR7G39</t>
  </si>
  <si>
    <t>10526</t>
  </si>
  <si>
    <t>US46435G4257</t>
  </si>
  <si>
    <t>ESGU US EQUITY</t>
  </si>
  <si>
    <t>iShares Trust iShare</t>
  </si>
  <si>
    <t>BD6C4F3</t>
  </si>
  <si>
    <t>10527</t>
  </si>
  <si>
    <t>US46435G4745</t>
  </si>
  <si>
    <t>FALN US EQUITY</t>
  </si>
  <si>
    <t>iShares Fallen Angel</t>
  </si>
  <si>
    <t>BDC5YW3</t>
  </si>
  <si>
    <t>10528</t>
  </si>
  <si>
    <t>US46435G6724</t>
  </si>
  <si>
    <t>IAGG US EQUITY</t>
  </si>
  <si>
    <t>iShares Core Interna</t>
  </si>
  <si>
    <t>BYQKX57</t>
  </si>
  <si>
    <t>10529</t>
  </si>
  <si>
    <t>US46435G8621</t>
  </si>
  <si>
    <t>HEWU US EQUITY</t>
  </si>
  <si>
    <t>BYRYT05</t>
  </si>
  <si>
    <t>10530</t>
  </si>
  <si>
    <t>US4655621062</t>
  </si>
  <si>
    <t>ITUB US EQUITY</t>
  </si>
  <si>
    <t>2849739</t>
  </si>
  <si>
    <t>10531</t>
  </si>
  <si>
    <t>US4657411066</t>
  </si>
  <si>
    <t>ITRI US EQUITY</t>
  </si>
  <si>
    <t>Itron Inc</t>
  </si>
  <si>
    <t>2471949</t>
  </si>
  <si>
    <t>10532</t>
  </si>
  <si>
    <t>US46590V1008</t>
  </si>
  <si>
    <t>JBGS US EQUITY</t>
  </si>
  <si>
    <t>JBG SMITH Properties</t>
  </si>
  <si>
    <t>BD3BX01</t>
  </si>
  <si>
    <t>10533</t>
  </si>
  <si>
    <t>US46591M1099</t>
  </si>
  <si>
    <t>YY US EQUITY</t>
  </si>
  <si>
    <t>JOYY Inc</t>
  </si>
  <si>
    <t>BL3N3C5</t>
  </si>
  <si>
    <t>10534</t>
  </si>
  <si>
    <t>US4660902069</t>
  </si>
  <si>
    <t>JASO US EQUITY</t>
  </si>
  <si>
    <t>JA Solar Holdings Co</t>
  </si>
  <si>
    <t>B7Y9K23</t>
  </si>
  <si>
    <t>10535</t>
  </si>
  <si>
    <t>2190385</t>
  </si>
  <si>
    <t>10536</t>
  </si>
  <si>
    <t>US46625H3654</t>
  </si>
  <si>
    <t>AMJ US EQUITY</t>
  </si>
  <si>
    <t>JPMORGAN ALERIAN MLP</t>
  </si>
  <si>
    <t>B3SRKZ8</t>
  </si>
  <si>
    <t>10537</t>
  </si>
  <si>
    <t>US46627J3023</t>
  </si>
  <si>
    <t>HSBK LI EQUITY</t>
  </si>
  <si>
    <t>Halyk Savings Bank o</t>
  </si>
  <si>
    <t>B1KDG41</t>
  </si>
  <si>
    <t>10538</t>
  </si>
  <si>
    <t>US46630Q2021</t>
  </si>
  <si>
    <t>VTBR LI EQUITY</t>
  </si>
  <si>
    <t>VTB Bank PJSC</t>
  </si>
  <si>
    <t>B1W7FX3</t>
  </si>
  <si>
    <t>10539</t>
  </si>
  <si>
    <t>US4663131039</t>
  </si>
  <si>
    <t>JBL US EQUITY</t>
  </si>
  <si>
    <t>Jabil Inc</t>
  </si>
  <si>
    <t>2471789</t>
  </si>
  <si>
    <t>10540</t>
  </si>
  <si>
    <t>US46641Q7126</t>
  </si>
  <si>
    <t>BBJP US EQUITY</t>
  </si>
  <si>
    <t>JPMorgan BetaBuilder</t>
  </si>
  <si>
    <t>BDR8GR6</t>
  </si>
  <si>
    <t>10541</t>
  </si>
  <si>
    <t>US4698141078</t>
  </si>
  <si>
    <t>J US EQUITY</t>
  </si>
  <si>
    <t>Jacobs Engineering G</t>
  </si>
  <si>
    <t>2469052</t>
  </si>
  <si>
    <t>10542</t>
  </si>
  <si>
    <t>US47103U8861</t>
  </si>
  <si>
    <t>VNLA US EQUITY</t>
  </si>
  <si>
    <t>Janus Henderson Shor</t>
  </si>
  <si>
    <t>BD84H47</t>
  </si>
  <si>
    <t>10543</t>
  </si>
  <si>
    <t>US47215P1066</t>
  </si>
  <si>
    <t>JD US EQUITY</t>
  </si>
  <si>
    <t>BMM27D9</t>
  </si>
  <si>
    <t>10544</t>
  </si>
  <si>
    <t>US47233W1099</t>
  </si>
  <si>
    <t>JEF US EQUITY</t>
  </si>
  <si>
    <t>Jefferies Financial</t>
  </si>
  <si>
    <t>BG0Q4Z2</t>
  </si>
  <si>
    <t>10545</t>
  </si>
  <si>
    <t>US47759T1007</t>
  </si>
  <si>
    <t>JKS US EQUITY</t>
  </si>
  <si>
    <t>JinkoSolar Holding C</t>
  </si>
  <si>
    <t>B64H9N4</t>
  </si>
  <si>
    <t>10546</t>
  </si>
  <si>
    <t>10547</t>
  </si>
  <si>
    <t>US48020Q1076</t>
  </si>
  <si>
    <t>JLL US EQUITY</t>
  </si>
  <si>
    <t>Jones Lang LaSalle I</t>
  </si>
  <si>
    <t>2040640</t>
  </si>
  <si>
    <t>10548</t>
  </si>
  <si>
    <t>US4811161011</t>
  </si>
  <si>
    <t>JNCE US EQUITY</t>
  </si>
  <si>
    <t>Jounce Therapeutics</t>
  </si>
  <si>
    <t>BDRW1N9</t>
  </si>
  <si>
    <t>10549</t>
  </si>
  <si>
    <t>US4811651086</t>
  </si>
  <si>
    <t>JOY US EQUITY</t>
  </si>
  <si>
    <t>JOY GLOBAL INC</t>
  </si>
  <si>
    <t>2781905</t>
  </si>
  <si>
    <t>10550</t>
  </si>
  <si>
    <t>US48122U2042</t>
  </si>
  <si>
    <t>SSA LI EQUITY</t>
  </si>
  <si>
    <t>Sistema PJSFC</t>
  </si>
  <si>
    <t>B05N809</t>
  </si>
  <si>
    <t>10551</t>
  </si>
  <si>
    <t>US48123V1026</t>
  </si>
  <si>
    <t>JCOM US EQUITY</t>
  </si>
  <si>
    <t>J2 Global Inc</t>
  </si>
  <si>
    <t>B75DGJ3</t>
  </si>
  <si>
    <t>10552</t>
  </si>
  <si>
    <t>US48127V8274</t>
  </si>
  <si>
    <t>EP0490987 PFD</t>
  </si>
  <si>
    <t>JPM 6.15 PERP</t>
  </si>
  <si>
    <t>BYY9TN6</t>
  </si>
  <si>
    <t>10553</t>
  </si>
  <si>
    <t>US48127X5427</t>
  </si>
  <si>
    <t>EP0487736 PFD</t>
  </si>
  <si>
    <t>JPM 6.1 PERP</t>
  </si>
  <si>
    <t>BYR8ZJ8</t>
  </si>
  <si>
    <t>10554</t>
  </si>
  <si>
    <t>US48128B6222</t>
  </si>
  <si>
    <t>EP0580308 PFD</t>
  </si>
  <si>
    <t>JPM 4 3/4 PERP</t>
  </si>
  <si>
    <t>BK57WX2</t>
  </si>
  <si>
    <t>10555</t>
  </si>
  <si>
    <t>US48128B6487</t>
  </si>
  <si>
    <t>EP0566547 PFD</t>
  </si>
  <si>
    <t>JPM 6 PERP</t>
  </si>
  <si>
    <t>BJ2KBT6</t>
  </si>
  <si>
    <t>10556</t>
  </si>
  <si>
    <t>US48128B6552</t>
  </si>
  <si>
    <t>EP0560631 PFD</t>
  </si>
  <si>
    <t>JPM 5 3/4 PERP</t>
  </si>
  <si>
    <t>BFY34D0</t>
  </si>
  <si>
    <t>10557</t>
  </si>
  <si>
    <t>US48138L1070</t>
  </si>
  <si>
    <t>JMEI US EQUITY</t>
  </si>
  <si>
    <t>Jumei International</t>
  </si>
  <si>
    <t>BMHTQD8</t>
  </si>
  <si>
    <t>10558</t>
  </si>
  <si>
    <t>US48203R1041</t>
  </si>
  <si>
    <t>JNPR US EQUITY</t>
  </si>
  <si>
    <t>Juniper Networks Inc</t>
  </si>
  <si>
    <t>2431846</t>
  </si>
  <si>
    <t>10559</t>
  </si>
  <si>
    <t>US48205A1097</t>
  </si>
  <si>
    <t>JUNO US EQUITY</t>
  </si>
  <si>
    <t>Juno Therapeutics In</t>
  </si>
  <si>
    <t>BTF8LD1</t>
  </si>
  <si>
    <t>10560</t>
  </si>
  <si>
    <t>US48205B1070</t>
  </si>
  <si>
    <t>JP US EQUITY</t>
  </si>
  <si>
    <t>Jupai Holdings Ltd</t>
  </si>
  <si>
    <t>BY7QKC0</t>
  </si>
  <si>
    <t>10561</t>
  </si>
  <si>
    <t>US48238T1097</t>
  </si>
  <si>
    <t>KAR US EQUITY</t>
  </si>
  <si>
    <t>KAR Auction Services</t>
  </si>
  <si>
    <t>B4Y1MH7</t>
  </si>
  <si>
    <t>10562</t>
  </si>
  <si>
    <t>US48242W1062</t>
  </si>
  <si>
    <t>KBR US EQUITY</t>
  </si>
  <si>
    <t>KBR Inc</t>
  </si>
  <si>
    <t>B1HHB18</t>
  </si>
  <si>
    <t>10563</t>
  </si>
  <si>
    <t>10564</t>
  </si>
  <si>
    <t>US48251W1045</t>
  </si>
  <si>
    <t>KKR &amp; Co Inc</t>
  </si>
  <si>
    <t>BG1FRR1</t>
  </si>
  <si>
    <t>10565</t>
  </si>
  <si>
    <t>US48251W2035</t>
  </si>
  <si>
    <t>EP0503862 PFD</t>
  </si>
  <si>
    <t>KKR 6 3/4 PERP</t>
  </si>
  <si>
    <t>BG1FRV5</t>
  </si>
  <si>
    <t>10566</t>
  </si>
  <si>
    <t>US48273J1079</t>
  </si>
  <si>
    <t>KTWO US EQUITY</t>
  </si>
  <si>
    <t>K2M Group Holdings I</t>
  </si>
  <si>
    <t>BLTVX90</t>
  </si>
  <si>
    <t>10567</t>
  </si>
  <si>
    <t>US4831191030</t>
  </si>
  <si>
    <t>KALA US EQUITY</t>
  </si>
  <si>
    <t>Kala Pharmaceuticals</t>
  </si>
  <si>
    <t>BF2F1K4</t>
  </si>
  <si>
    <t>10568</t>
  </si>
  <si>
    <t>US4851703029</t>
  </si>
  <si>
    <t>KSU US EQUITY</t>
  </si>
  <si>
    <t>Kansas City Southern</t>
  </si>
  <si>
    <t>2607647</t>
  </si>
  <si>
    <t>10569</t>
  </si>
  <si>
    <t>US48576A1007</t>
  </si>
  <si>
    <t>KRTX US EQUITY</t>
  </si>
  <si>
    <t>Karuna Therapeutics</t>
  </si>
  <si>
    <t>BJMLSD2</t>
  </si>
  <si>
    <t>10570</t>
  </si>
  <si>
    <t>US48576U1060</t>
  </si>
  <si>
    <t>KPTI US EQUITY</t>
  </si>
  <si>
    <t>Karyopharm Therapeut</t>
  </si>
  <si>
    <t>BG3FZW0</t>
  </si>
  <si>
    <t>10571</t>
  </si>
  <si>
    <t>US4858651098</t>
  </si>
  <si>
    <t>KATE US EQUITY</t>
  </si>
  <si>
    <t>Kate Spade &amp; Co</t>
  </si>
  <si>
    <t>BJWG213</t>
  </si>
  <si>
    <t>10572</t>
  </si>
  <si>
    <t>US48661E1082</t>
  </si>
  <si>
    <t>KMF US EQUITY</t>
  </si>
  <si>
    <t>KAYNE ANDERSON MIDST</t>
  </si>
  <si>
    <t>B3Y3856</t>
  </si>
  <si>
    <t>10573</t>
  </si>
  <si>
    <t>US48666E6086</t>
  </si>
  <si>
    <t>KKB LI EQUITY</t>
  </si>
  <si>
    <t>KAZKOMMERTSBANK-OCT</t>
  </si>
  <si>
    <t>B1G2MY4</t>
  </si>
  <si>
    <t>10574</t>
  </si>
  <si>
    <t>US48666V2043</t>
  </si>
  <si>
    <t>KMG LI EQUITY</t>
  </si>
  <si>
    <t>KazMunaiGas Explorat</t>
  </si>
  <si>
    <t>B1FKV75</t>
  </si>
  <si>
    <t>10575</t>
  </si>
  <si>
    <t>US4878361082</t>
  </si>
  <si>
    <t>K US EQUITY</t>
  </si>
  <si>
    <t>Kellogg Co</t>
  </si>
  <si>
    <t>2486813</t>
  </si>
  <si>
    <t>10576</t>
  </si>
  <si>
    <t>US4884451075</t>
  </si>
  <si>
    <t>KMPH US EQUITY</t>
  </si>
  <si>
    <t>KEMPHARM INC</t>
  </si>
  <si>
    <t>BWTVWB2</t>
  </si>
  <si>
    <t>10577</t>
  </si>
  <si>
    <t>US49271V1008</t>
  </si>
  <si>
    <t>KDP US EQUITY</t>
  </si>
  <si>
    <t>BD3W133</t>
  </si>
  <si>
    <t>10578</t>
  </si>
  <si>
    <t>US4932671088</t>
  </si>
  <si>
    <t>KEY US EQUITY</t>
  </si>
  <si>
    <t>KeyCorp</t>
  </si>
  <si>
    <t>2490911</t>
  </si>
  <si>
    <t>10579</t>
  </si>
  <si>
    <t>US4932677028</t>
  </si>
  <si>
    <t>EP0520676 PFD</t>
  </si>
  <si>
    <t>KEY 6 1/8 PERP</t>
  </si>
  <si>
    <t>BYQR0N5</t>
  </si>
  <si>
    <t>10580</t>
  </si>
  <si>
    <t>US49338L1035</t>
  </si>
  <si>
    <t>KEYS US EQUITY</t>
  </si>
  <si>
    <t>Keysight Technologie</t>
  </si>
  <si>
    <t>BQZJ0Q9</t>
  </si>
  <si>
    <t>10581</t>
  </si>
  <si>
    <t>US49427F1084</t>
  </si>
  <si>
    <t>KRC US EQUITY</t>
  </si>
  <si>
    <t>KILROY REALTY CORP</t>
  </si>
  <si>
    <t>2495529</t>
  </si>
  <si>
    <t>10582</t>
  </si>
  <si>
    <t>US4943681035</t>
  </si>
  <si>
    <t>KMB US EQUITY</t>
  </si>
  <si>
    <t>Kimberly-Clark Corp</t>
  </si>
  <si>
    <t>2491839</t>
  </si>
  <si>
    <t>10583</t>
  </si>
  <si>
    <t>10584</t>
  </si>
  <si>
    <t>US49446R7118</t>
  </si>
  <si>
    <t>EP0545517 PFD</t>
  </si>
  <si>
    <t>KIM 5 1/4 PERP</t>
  </si>
  <si>
    <t>BD0RST6</t>
  </si>
  <si>
    <t>10585</t>
  </si>
  <si>
    <t>US49446R7787</t>
  </si>
  <si>
    <t>EP042299 PFD</t>
  </si>
  <si>
    <t>KIMCO REALTY CORP</t>
  </si>
  <si>
    <t>B6THPD1</t>
  </si>
  <si>
    <t>10586</t>
  </si>
  <si>
    <t>US49456B1017</t>
  </si>
  <si>
    <t>KMI US EQUITY</t>
  </si>
  <si>
    <t>Kinder Morgan Inc</t>
  </si>
  <si>
    <t>B3NQ4P8</t>
  </si>
  <si>
    <t>10587</t>
  </si>
  <si>
    <t>US49639K1016</t>
  </si>
  <si>
    <t>KC US EQUITY</t>
  </si>
  <si>
    <t>Kingsoft Cloud Holdi</t>
  </si>
  <si>
    <t>BM8R675</t>
  </si>
  <si>
    <t>10588</t>
  </si>
  <si>
    <t>US49803L1098</t>
  </si>
  <si>
    <t>KITE US EQUITY</t>
  </si>
  <si>
    <t>Kite Pharma Inc</t>
  </si>
  <si>
    <t>BNB7PH2</t>
  </si>
  <si>
    <t>10589</t>
  </si>
  <si>
    <t>US49803T1025</t>
  </si>
  <si>
    <t>KRG US EQUITY</t>
  </si>
  <si>
    <t>KITE REALTY GROUP TR</t>
  </si>
  <si>
    <t>10590</t>
  </si>
  <si>
    <t>US49803T3005</t>
  </si>
  <si>
    <t>Kite Realty Group Tr</t>
  </si>
  <si>
    <t>BPBSZJ1</t>
  </si>
  <si>
    <t>10591</t>
  </si>
  <si>
    <t>US4990491049</t>
  </si>
  <si>
    <t>KNX US EQUITY</t>
  </si>
  <si>
    <t>Knight-Swift Transpo</t>
  </si>
  <si>
    <t>BF0LKD0</t>
  </si>
  <si>
    <t>10592</t>
  </si>
  <si>
    <t>US49926D1090</t>
  </si>
  <si>
    <t>KN US EQUITY</t>
  </si>
  <si>
    <t>Knowles Corp</t>
  </si>
  <si>
    <t>BJTD9L6</t>
  </si>
  <si>
    <t>10593</t>
  </si>
  <si>
    <t>US50015M1099</t>
  </si>
  <si>
    <t>KOD US EQUITY</t>
  </si>
  <si>
    <t>Kodiak Sciences Inc</t>
  </si>
  <si>
    <t>BFXC933</t>
  </si>
  <si>
    <t>10594</t>
  </si>
  <si>
    <t>10595</t>
  </si>
  <si>
    <t>US50050N1037</t>
  </si>
  <si>
    <t>KTB US EQUITY</t>
  </si>
  <si>
    <t>Kontoor Brands Inc</t>
  </si>
  <si>
    <t>BJTJGC4</t>
  </si>
  <si>
    <t>10596</t>
  </si>
  <si>
    <t>US5006311063</t>
  </si>
  <si>
    <t>KEP US EQUITY</t>
  </si>
  <si>
    <t>KOREA ELEC POWER COR</t>
  </si>
  <si>
    <t>2480495</t>
  </si>
  <si>
    <t>10597</t>
  </si>
  <si>
    <t>US5007541064</t>
  </si>
  <si>
    <t>KHC US EQUITY</t>
  </si>
  <si>
    <t>Kraft Heinz Co/The</t>
  </si>
  <si>
    <t>BYRY499</t>
  </si>
  <si>
    <t>10598</t>
  </si>
  <si>
    <t>US5007673065</t>
  </si>
  <si>
    <t>KWEB US EQUITY</t>
  </si>
  <si>
    <t>KraneShares CSI Chin</t>
  </si>
  <si>
    <t>BCRYT23</t>
  </si>
  <si>
    <t>10599</t>
  </si>
  <si>
    <t>US5007678353</t>
  </si>
  <si>
    <t>KURE US EQUITY</t>
  </si>
  <si>
    <t>Kraneshares MSCI All</t>
  </si>
  <si>
    <t>BFZ3V16</t>
  </si>
  <si>
    <t>10600</t>
  </si>
  <si>
    <t>KraneShares MSCI One</t>
  </si>
  <si>
    <t>BD5WHR7</t>
  </si>
  <si>
    <t>10601</t>
  </si>
  <si>
    <t>US5010441013</t>
  </si>
  <si>
    <t>KR US EQUITY</t>
  </si>
  <si>
    <t>Kroger Co/The</t>
  </si>
  <si>
    <t>2497406</t>
  </si>
  <si>
    <t>10602</t>
  </si>
  <si>
    <t>US5011732071</t>
  </si>
  <si>
    <t>KUBTY US EQUITY</t>
  </si>
  <si>
    <t>KUBOTA CORP-SPONS AD</t>
  </si>
  <si>
    <t>2497859</t>
  </si>
  <si>
    <t>10603</t>
  </si>
  <si>
    <t>US50127T1097</t>
  </si>
  <si>
    <t>KURA US EQUITY</t>
  </si>
  <si>
    <t>Kura Oncology Inc</t>
  </si>
  <si>
    <t>BYZD465</t>
  </si>
  <si>
    <t>10604</t>
  </si>
  <si>
    <t>US5015562037</t>
  </si>
  <si>
    <t>KYO US EQUITY</t>
  </si>
  <si>
    <t>KYOCERA CORP -SPONS</t>
  </si>
  <si>
    <t>2498120</t>
  </si>
  <si>
    <t>10605</t>
  </si>
  <si>
    <t>US5017971046</t>
  </si>
  <si>
    <t>LB US EQUITY</t>
  </si>
  <si>
    <t>L Brands Inc</t>
  </si>
  <si>
    <t>B9M2WX3</t>
  </si>
  <si>
    <t>10606</t>
  </si>
  <si>
    <t>US50186V1026</t>
  </si>
  <si>
    <t>LPL US EQUITY</t>
  </si>
  <si>
    <t>LG DISPLAY CO LTD-AD</t>
  </si>
  <si>
    <t>B01VZS4</t>
  </si>
  <si>
    <t>10607</t>
  </si>
  <si>
    <t>US50187T1060</t>
  </si>
  <si>
    <t>LGIH US EQUITY</t>
  </si>
  <si>
    <t>LGI HOMES INC</t>
  </si>
  <si>
    <t>BG3G1B4</t>
  </si>
  <si>
    <t>10608</t>
  </si>
  <si>
    <t>US5018892084</t>
  </si>
  <si>
    <t>LKQ US EQUITY</t>
  </si>
  <si>
    <t>LKQ Corp</t>
  </si>
  <si>
    <t>2971029</t>
  </si>
  <si>
    <t>10609</t>
  </si>
  <si>
    <t>US50189K1034</t>
  </si>
  <si>
    <t>LCII US EQUITY</t>
  </si>
  <si>
    <t>LCI Industries</t>
  </si>
  <si>
    <t>BYQ44Y5</t>
  </si>
  <si>
    <t>10610</t>
  </si>
  <si>
    <t>US50202M1027</t>
  </si>
  <si>
    <t>LI US EQUITY</t>
  </si>
  <si>
    <t>Li Auto</t>
  </si>
  <si>
    <t>BMXHCD8</t>
  </si>
  <si>
    <t>10611</t>
  </si>
  <si>
    <t>US5021751020</t>
  </si>
  <si>
    <t>LTC US EQUITY</t>
  </si>
  <si>
    <t>LTC PROPERTIES INC</t>
  </si>
  <si>
    <t>10612</t>
  </si>
  <si>
    <t>US50218G2066</t>
  </si>
  <si>
    <t>LSRG LI EQUITY</t>
  </si>
  <si>
    <t>LSR Group PJSC</t>
  </si>
  <si>
    <t>B288CR0</t>
  </si>
  <si>
    <t>10613</t>
  </si>
  <si>
    <t>US5024131071</t>
  </si>
  <si>
    <t>LLL US EQUITY</t>
  </si>
  <si>
    <t>L3 Technologies Inc</t>
  </si>
  <si>
    <t>BYZGYC0</t>
  </si>
  <si>
    <t>10614</t>
  </si>
  <si>
    <t>US5024311095</t>
  </si>
  <si>
    <t>LHX US EQUITY</t>
  </si>
  <si>
    <t>BK9DTN5</t>
  </si>
  <si>
    <t>10615</t>
  </si>
  <si>
    <t>US5034596040</t>
  </si>
  <si>
    <t>LJPC US EQUITY</t>
  </si>
  <si>
    <t>La Jolla Pharmaceuti</t>
  </si>
  <si>
    <t>BJ2SNT4</t>
  </si>
  <si>
    <t>10616</t>
  </si>
  <si>
    <t>US50540R4092</t>
  </si>
  <si>
    <t>LH US EQUITY</t>
  </si>
  <si>
    <t>Laboratory Corp of A</t>
  </si>
  <si>
    <t>2586122</t>
  </si>
  <si>
    <t>10617</t>
  </si>
  <si>
    <t>2502247</t>
  </si>
  <si>
    <t>10618</t>
  </si>
  <si>
    <t>US5132721045</t>
  </si>
  <si>
    <t>LW US EQUITY</t>
  </si>
  <si>
    <t>Lamb Weston Holdings</t>
  </si>
  <si>
    <t>BDQZFJ3</t>
  </si>
  <si>
    <t>10619</t>
  </si>
  <si>
    <t>US5138471033</t>
  </si>
  <si>
    <t>LANC US EQUITY</t>
  </si>
  <si>
    <t>LANCASTER COLONY COR</t>
  </si>
  <si>
    <t>2503206</t>
  </si>
  <si>
    <t>10620</t>
  </si>
  <si>
    <t>US5165441032</t>
  </si>
  <si>
    <t>LNTH US EQUITY</t>
  </si>
  <si>
    <t>Lantheus Holdings In</t>
  </si>
  <si>
    <t>BP8S8J5</t>
  </si>
  <si>
    <t>10621</t>
  </si>
  <si>
    <t>US5178341070</t>
  </si>
  <si>
    <t>LVS US EQUITY</t>
  </si>
  <si>
    <t>Las Vegas Sands Corp</t>
  </si>
  <si>
    <t>B02T2J7</t>
  </si>
  <si>
    <t>10622</t>
  </si>
  <si>
    <t>US5179421087</t>
  </si>
  <si>
    <t>LHO US EQUITY</t>
  </si>
  <si>
    <t>LaSalle Hotel Proper</t>
  </si>
  <si>
    <t>2240161</t>
  </si>
  <si>
    <t>10623</t>
  </si>
  <si>
    <t>US51817R1068</t>
  </si>
  <si>
    <t>LTM US EQUITY</t>
  </si>
  <si>
    <t>Latam Airlines Group</t>
  </si>
  <si>
    <t>B84FQ53</t>
  </si>
  <si>
    <t>10624</t>
  </si>
  <si>
    <t>US5184391044</t>
  </si>
  <si>
    <t>EL US EQUITY</t>
  </si>
  <si>
    <t>Estee Lauder Cos Inc</t>
  </si>
  <si>
    <t>2320524</t>
  </si>
  <si>
    <t>10625</t>
  </si>
  <si>
    <t>US5210501046</t>
  </si>
  <si>
    <t>LAYN US EQUITY</t>
  </si>
  <si>
    <t>Layne Christensen</t>
  </si>
  <si>
    <t>2508018</t>
  </si>
  <si>
    <t>10626</t>
  </si>
  <si>
    <t>10627</t>
  </si>
  <si>
    <t>US5246601075</t>
  </si>
  <si>
    <t>LEG US EQUITY</t>
  </si>
  <si>
    <t>Leggett &amp; Platt Inc</t>
  </si>
  <si>
    <t>2510682</t>
  </si>
  <si>
    <t>10628</t>
  </si>
  <si>
    <t>US52468L4068</t>
  </si>
  <si>
    <t>LVHD US EQUITY</t>
  </si>
  <si>
    <t>Legg Mason Low Volat</t>
  </si>
  <si>
    <t>BYWPFT4</t>
  </si>
  <si>
    <t>10629</t>
  </si>
  <si>
    <t>US5249011058</t>
  </si>
  <si>
    <t>LM US EQUITY</t>
  </si>
  <si>
    <t>Legg Mason Inc</t>
  </si>
  <si>
    <t>2510615</t>
  </si>
  <si>
    <t>10630</t>
  </si>
  <si>
    <t>US5249016008</t>
  </si>
  <si>
    <t>EP0512707 PFD</t>
  </si>
  <si>
    <t>LM 5.45</t>
  </si>
  <si>
    <t>BD4GD94</t>
  </si>
  <si>
    <t>10631</t>
  </si>
  <si>
    <t>US5253271028</t>
  </si>
  <si>
    <t>LDOS US EQUITY</t>
  </si>
  <si>
    <t>Leidos Holdings Inc</t>
  </si>
  <si>
    <t>BDV82B8</t>
  </si>
  <si>
    <t>10632</t>
  </si>
  <si>
    <t>US52603A2087</t>
  </si>
  <si>
    <t>LC US EQUITY</t>
  </si>
  <si>
    <t>LendingClub Corp</t>
  </si>
  <si>
    <t>BK95GR4</t>
  </si>
  <si>
    <t>10633</t>
  </si>
  <si>
    <t>US52603B1070</t>
  </si>
  <si>
    <t>TREE US EQUITY</t>
  </si>
  <si>
    <t>LendingTree Inc</t>
  </si>
  <si>
    <t>BV8TD84</t>
  </si>
  <si>
    <t>10634</t>
  </si>
  <si>
    <t>US5260571048</t>
  </si>
  <si>
    <t>LEN US EQUITY</t>
  </si>
  <si>
    <t>Lennar Corp</t>
  </si>
  <si>
    <t>2511920</t>
  </si>
  <si>
    <t>10635</t>
  </si>
  <si>
    <t>US5260573028</t>
  </si>
  <si>
    <t>LEN/B US EQUITY</t>
  </si>
  <si>
    <t>2578293</t>
  </si>
  <si>
    <t>10636</t>
  </si>
  <si>
    <t>US5261071071</t>
  </si>
  <si>
    <t>LII US EQUITY</t>
  </si>
  <si>
    <t>Lennox International</t>
  </si>
  <si>
    <t>2442053</t>
  </si>
  <si>
    <t>10637</t>
  </si>
  <si>
    <t>US52634T2006</t>
  </si>
  <si>
    <t>LNTA LI EQUITY</t>
  </si>
  <si>
    <t>Lenta Ltd</t>
  </si>
  <si>
    <t>BJ621Y3</t>
  </si>
  <si>
    <t>10638</t>
  </si>
  <si>
    <t>US5272881047</t>
  </si>
  <si>
    <t>LUK US EQUITY</t>
  </si>
  <si>
    <t>2513012</t>
  </si>
  <si>
    <t>10639</t>
  </si>
  <si>
    <t>US52729N3089</t>
  </si>
  <si>
    <t>LVLT US EQUITY</t>
  </si>
  <si>
    <t>Level 3 Communicatio</t>
  </si>
  <si>
    <t>B5LL299</t>
  </si>
  <si>
    <t>10640</t>
  </si>
  <si>
    <t>US5288723027</t>
  </si>
  <si>
    <t>LXRX US EQUITY</t>
  </si>
  <si>
    <t>Lexicon Pharmaceutic</t>
  </si>
  <si>
    <t>BWFZX59</t>
  </si>
  <si>
    <t>10641</t>
  </si>
  <si>
    <t>US5288771034</t>
  </si>
  <si>
    <t>LX US EQUITY</t>
  </si>
  <si>
    <t>LexinFintech Holding</t>
  </si>
  <si>
    <t>BFCM956</t>
  </si>
  <si>
    <t>10642</t>
  </si>
  <si>
    <t>US5290431015</t>
  </si>
  <si>
    <t>LXP US EQUITY</t>
  </si>
  <si>
    <t>Lexington Realty Tru</t>
  </si>
  <si>
    <t>2139151</t>
  </si>
  <si>
    <t>10643</t>
  </si>
  <si>
    <t>US5290433094</t>
  </si>
  <si>
    <t>EP0139618 PFD</t>
  </si>
  <si>
    <t>B04SGV2</t>
  </si>
  <si>
    <t>10644</t>
  </si>
  <si>
    <t>US5303071071</t>
  </si>
  <si>
    <t>LBRDA US EQUITY</t>
  </si>
  <si>
    <t>Liberty Broadband Co</t>
  </si>
  <si>
    <t>BRTLBY3</t>
  </si>
  <si>
    <t>10645</t>
  </si>
  <si>
    <t>US5303073051</t>
  </si>
  <si>
    <t>LBRDK US EQUITY</t>
  </si>
  <si>
    <t>BRTLC06</t>
  </si>
  <si>
    <t>10646</t>
  </si>
  <si>
    <t>US53046P1093</t>
  </si>
  <si>
    <t>LEXEA US EQUITY</t>
  </si>
  <si>
    <t>LIBERTY EXPEDIA HOLD</t>
  </si>
  <si>
    <t>BD8R2H4</t>
  </si>
  <si>
    <t>10647</t>
  </si>
  <si>
    <t>US53071M8560</t>
  </si>
  <si>
    <t>LVNTA US EQUITY</t>
  </si>
  <si>
    <t>Liberty Ventures</t>
  </si>
  <si>
    <t>BZ1BPL2</t>
  </si>
  <si>
    <t>10648</t>
  </si>
  <si>
    <t>US5311721048</t>
  </si>
  <si>
    <t>LPT US EQUITY</t>
  </si>
  <si>
    <t>Liberty Property Tru</t>
  </si>
  <si>
    <t>2513681</t>
  </si>
  <si>
    <t>10649</t>
  </si>
  <si>
    <t>US5312291280</t>
  </si>
  <si>
    <t>LSXMR US EQUITY</t>
  </si>
  <si>
    <t>Liberty Media Corp-L</t>
  </si>
  <si>
    <t>BMFHSF0</t>
  </si>
  <si>
    <t>10650</t>
  </si>
  <si>
    <t>US5312294094</t>
  </si>
  <si>
    <t>LSXMA US EQUITY</t>
  </si>
  <si>
    <t>BD8QGF7</t>
  </si>
  <si>
    <t>10651</t>
  </si>
  <si>
    <t>US5312296073</t>
  </si>
  <si>
    <t>LSXMK US EQUITY</t>
  </si>
  <si>
    <t>BD8QGH9</t>
  </si>
  <si>
    <t>10652</t>
  </si>
  <si>
    <t>US5312297063</t>
  </si>
  <si>
    <t>BATRA US EQUITY</t>
  </si>
  <si>
    <t>LIBERTY BRAVES GROUP</t>
  </si>
  <si>
    <t>BD72H53</t>
  </si>
  <si>
    <t>10653</t>
  </si>
  <si>
    <t>US5312298541</t>
  </si>
  <si>
    <t>FWONK US EQUITY</t>
  </si>
  <si>
    <t>BD8QGD5</t>
  </si>
  <si>
    <t>10654</t>
  </si>
  <si>
    <t>LMCK US EQUITY</t>
  </si>
  <si>
    <t>LIBERTY MEDIA GROUP-</t>
  </si>
  <si>
    <t>10655</t>
  </si>
  <si>
    <t>US5312298707</t>
  </si>
  <si>
    <t>LMCA US EQUITY</t>
  </si>
  <si>
    <t>BD72R64</t>
  </si>
  <si>
    <t>10656</t>
  </si>
  <si>
    <t>US5312298889</t>
  </si>
  <si>
    <t>BATRK US EQUITY</t>
  </si>
  <si>
    <t>BD72H64</t>
  </si>
  <si>
    <t>10657</t>
  </si>
  <si>
    <t>US53220K5048</t>
  </si>
  <si>
    <t>LGND US EQUITY</t>
  </si>
  <si>
    <t>Ligand Pharmaceutica</t>
  </si>
  <si>
    <t>2501578</t>
  </si>
  <si>
    <t>10658</t>
  </si>
  <si>
    <t>10659</t>
  </si>
  <si>
    <t>US53225G1022</t>
  </si>
  <si>
    <t>LITB US EQUITY</t>
  </si>
  <si>
    <t>LIGHTINTHEBOX HLDG S</t>
  </si>
  <si>
    <t>BB36VY2</t>
  </si>
  <si>
    <t>10660</t>
  </si>
  <si>
    <t>10661</t>
  </si>
  <si>
    <t>US5327911005</t>
  </si>
  <si>
    <t>LNCR US EQUITY</t>
  </si>
  <si>
    <t>LINCARE HOLDINGS INC</t>
  </si>
  <si>
    <t>10662</t>
  </si>
  <si>
    <t>US5341871094</t>
  </si>
  <si>
    <t>LNC US EQUITY</t>
  </si>
  <si>
    <t>Lincoln National Cor</t>
  </si>
  <si>
    <t>2516378</t>
  </si>
  <si>
    <t>10663</t>
  </si>
  <si>
    <t>US5355551061</t>
  </si>
  <si>
    <t>LNN UN EQUITY</t>
  </si>
  <si>
    <t>LINDSAY CORP</t>
  </si>
  <si>
    <t>2516613</t>
  </si>
  <si>
    <t>10664</t>
  </si>
  <si>
    <t>US5356781063</t>
  </si>
  <si>
    <t>LLTC US EQUITY</t>
  </si>
  <si>
    <t>LINEAR TECHNOLOGY CO</t>
  </si>
  <si>
    <t>2516839</t>
  </si>
  <si>
    <t>10665</t>
  </si>
  <si>
    <t>US53577L1052</t>
  </si>
  <si>
    <t>LKM US EQUITY</t>
  </si>
  <si>
    <t>Link Motion Inc</t>
  </si>
  <si>
    <t>BG00XZ7</t>
  </si>
  <si>
    <t>10666</t>
  </si>
  <si>
    <t>US53619R1023</t>
  </si>
  <si>
    <t>LBIO US EQUITY</t>
  </si>
  <si>
    <t>BF5ZW19</t>
  </si>
  <si>
    <t>10667</t>
  </si>
  <si>
    <t>US53619W1018</t>
  </si>
  <si>
    <t>LINX US EQUITY</t>
  </si>
  <si>
    <t>Linx SA</t>
  </si>
  <si>
    <t>BJ5CSP4</t>
  </si>
  <si>
    <t>10668</t>
  </si>
  <si>
    <t>US5380341090</t>
  </si>
  <si>
    <t>LYV US EQUITY</t>
  </si>
  <si>
    <t>Live Nation Entertai</t>
  </si>
  <si>
    <t>B0T7YX2</t>
  </si>
  <si>
    <t>10669</t>
  </si>
  <si>
    <t>US53814L1089</t>
  </si>
  <si>
    <t>LTHM US EQUITY</t>
  </si>
  <si>
    <t>Livent Corp</t>
  </si>
  <si>
    <t>BD9PM00</t>
  </si>
  <si>
    <t>10670</t>
  </si>
  <si>
    <t>US53815P1084</t>
  </si>
  <si>
    <t>RAMP US EQUITY</t>
  </si>
  <si>
    <t>LiveRamp Holdings In</t>
  </si>
  <si>
    <t>BGLN838</t>
  </si>
  <si>
    <t>10671</t>
  </si>
  <si>
    <t>US5391831030</t>
  </si>
  <si>
    <t>LVGO US EQUITY</t>
  </si>
  <si>
    <t>Livongo Health Inc</t>
  </si>
  <si>
    <t>BK74NR2</t>
  </si>
  <si>
    <t>10672</t>
  </si>
  <si>
    <t>10673</t>
  </si>
  <si>
    <t>US5404241086</t>
  </si>
  <si>
    <t>L US EQUITY</t>
  </si>
  <si>
    <t>Loews Corp</t>
  </si>
  <si>
    <t>2523022</t>
  </si>
  <si>
    <t>10674</t>
  </si>
  <si>
    <t>US54142L1098</t>
  </si>
  <si>
    <t>LOGM US EQUITY</t>
  </si>
  <si>
    <t>LOGMEIN INC</t>
  </si>
  <si>
    <t>B600J15</t>
  </si>
  <si>
    <t>10675</t>
  </si>
  <si>
    <t>10676</t>
  </si>
  <si>
    <t>US5488621013</t>
  </si>
  <si>
    <t>LOXO US EQUITY</t>
  </si>
  <si>
    <t>Loxo Oncology Inc</t>
  </si>
  <si>
    <t>BPCX7C2</t>
  </si>
  <si>
    <t>10677</t>
  </si>
  <si>
    <t>US54951L1098</t>
  </si>
  <si>
    <t>LKNCY US EQUITY</t>
  </si>
  <si>
    <t>Luckin Coffee Inc</t>
  </si>
  <si>
    <t>BK57TY2</t>
  </si>
  <si>
    <t>10678</t>
  </si>
  <si>
    <t>US5500211090</t>
  </si>
  <si>
    <t>LULU US EQUITY</t>
  </si>
  <si>
    <t>Lululemon Athletica</t>
  </si>
  <si>
    <t>B23FN39</t>
  </si>
  <si>
    <t>10679</t>
  </si>
  <si>
    <t>US55024U1097</t>
  </si>
  <si>
    <t>LITE US EQUITY</t>
  </si>
  <si>
    <t>Lumentum Holdings In</t>
  </si>
  <si>
    <t>BYM9ZP2</t>
  </si>
  <si>
    <t>10680</t>
  </si>
  <si>
    <t>US55027E1029</t>
  </si>
  <si>
    <t>LMNX US EQUITY</t>
  </si>
  <si>
    <t>Luminex Corp</t>
  </si>
  <si>
    <t>2572109</t>
  </si>
  <si>
    <t>10681</t>
  </si>
  <si>
    <t>US55087P1049</t>
  </si>
  <si>
    <t>LYFT US EQUITY</t>
  </si>
  <si>
    <t>Lyft Inc</t>
  </si>
  <si>
    <t>BJT1RW7</t>
  </si>
  <si>
    <t>10682</t>
  </si>
  <si>
    <t>US55261F1049</t>
  </si>
  <si>
    <t>MTB US EQUITY</t>
  </si>
  <si>
    <t>M&amp;T Bank Corp</t>
  </si>
  <si>
    <t>2340168</t>
  </si>
  <si>
    <t>10683</t>
  </si>
  <si>
    <t>US5526901096</t>
  </si>
  <si>
    <t>MDU US EQUITY</t>
  </si>
  <si>
    <t>MDU RESOURCES GROUP</t>
  </si>
  <si>
    <t>2547323</t>
  </si>
  <si>
    <t>10684</t>
  </si>
  <si>
    <t>US55272X1028</t>
  </si>
  <si>
    <t>MFA US EQUITY</t>
  </si>
  <si>
    <t>MFA Financial Inc</t>
  </si>
  <si>
    <t>2418162</t>
  </si>
  <si>
    <t>10685</t>
  </si>
  <si>
    <t>US55279C2008</t>
  </si>
  <si>
    <t>MDMG LI EQUITY</t>
  </si>
  <si>
    <t>MD Medical Group Inv</t>
  </si>
  <si>
    <t>B8JZ5X9</t>
  </si>
  <si>
    <t>10686</t>
  </si>
  <si>
    <t>US5528481030</t>
  </si>
  <si>
    <t>MTG US EQUITY</t>
  </si>
  <si>
    <t>MGIC Investment Corp</t>
  </si>
  <si>
    <t>2548616</t>
  </si>
  <si>
    <t>10687</t>
  </si>
  <si>
    <t>US5529531015</t>
  </si>
  <si>
    <t>MGM US EQUITY</t>
  </si>
  <si>
    <t>MGM Resorts Internat</t>
  </si>
  <si>
    <t>2547419</t>
  </si>
  <si>
    <t>10688</t>
  </si>
  <si>
    <t>US55303A1051</t>
  </si>
  <si>
    <t>MGP US EQUITY</t>
  </si>
  <si>
    <t>MGM Growth Propertie</t>
  </si>
  <si>
    <t>BYTP3L5</t>
  </si>
  <si>
    <t>10689</t>
  </si>
  <si>
    <t>US55315J1025</t>
  </si>
  <si>
    <t>MNOD LI EQUITY</t>
  </si>
  <si>
    <t>MMC Norilsk Nickel P</t>
  </si>
  <si>
    <t>BYSW6D0</t>
  </si>
  <si>
    <t>10690</t>
  </si>
  <si>
    <t>US55336V1008</t>
  </si>
  <si>
    <t>MPLX US EQUITY</t>
  </si>
  <si>
    <t>MPLX LP</t>
  </si>
  <si>
    <t>B847R56</t>
  </si>
  <si>
    <t>10691</t>
  </si>
  <si>
    <t>US5535301064</t>
  </si>
  <si>
    <t>MSM US EQUITY</t>
  </si>
  <si>
    <t>MSC INDUSTRIAL DIREC</t>
  </si>
  <si>
    <t>2567655</t>
  </si>
  <si>
    <t>10692</t>
  </si>
  <si>
    <t>US55354G1004</t>
  </si>
  <si>
    <t>MSCI US EQUITY</t>
  </si>
  <si>
    <t>MSCI Inc</t>
  </si>
  <si>
    <t>B2972D2</t>
  </si>
  <si>
    <t>10693</t>
  </si>
  <si>
    <t>US5543821012</t>
  </si>
  <si>
    <t>MAC US EQUITY</t>
  </si>
  <si>
    <t>Macerich Co/The</t>
  </si>
  <si>
    <t>2543967</t>
  </si>
  <si>
    <t>10694</t>
  </si>
  <si>
    <t>US5544891048</t>
  </si>
  <si>
    <t>CLI US EQUITY</t>
  </si>
  <si>
    <t>Mack-Cali Realty Cor</t>
  </si>
  <si>
    <t>2192314</t>
  </si>
  <si>
    <t>10695</t>
  </si>
  <si>
    <t>US55608B1052</t>
  </si>
  <si>
    <t>MIC US EQUITY</t>
  </si>
  <si>
    <t>Macquarie Infrastruc</t>
  </si>
  <si>
    <t>B1Z4VB1</t>
  </si>
  <si>
    <t>10696</t>
  </si>
  <si>
    <t>US5560991094</t>
  </si>
  <si>
    <t>MGNX US EQUITY</t>
  </si>
  <si>
    <t>MacroGenics Inc</t>
  </si>
  <si>
    <t>BFDV8K0</t>
  </si>
  <si>
    <t>10697</t>
  </si>
  <si>
    <t>10698</t>
  </si>
  <si>
    <t>US5588681057</t>
  </si>
  <si>
    <t>MDGL US EQUITY</t>
  </si>
  <si>
    <t>Madrigal Pharmaceuti</t>
  </si>
  <si>
    <t>BD59BS7</t>
  </si>
  <si>
    <t>10699</t>
  </si>
  <si>
    <t>US5590792074</t>
  </si>
  <si>
    <t>MGLN US EQUITY</t>
  </si>
  <si>
    <t>MAGELLAN HEALTH INC</t>
  </si>
  <si>
    <t>2307787</t>
  </si>
  <si>
    <t>10700</t>
  </si>
  <si>
    <t>US55910K1088</t>
  </si>
  <si>
    <t>MGTA US EQUITY</t>
  </si>
  <si>
    <t>Magenta Therapeutics</t>
  </si>
  <si>
    <t>BFMLGF2</t>
  </si>
  <si>
    <t>10701</t>
  </si>
  <si>
    <t>US5591892048</t>
  </si>
  <si>
    <t>MMK LI EQUITY</t>
  </si>
  <si>
    <t>Magnitogorsk Iron &amp;</t>
  </si>
  <si>
    <t>B1VX446</t>
  </si>
  <si>
    <t>10702</t>
  </si>
  <si>
    <t>US55953Q2021</t>
  </si>
  <si>
    <t>MGNT LI EQUITY</t>
  </si>
  <si>
    <t>B2QKYZ0</t>
  </si>
  <si>
    <t>10703</t>
  </si>
  <si>
    <t>US5597751016</t>
  </si>
  <si>
    <t>MPG US EQUITY</t>
  </si>
  <si>
    <t>MAGUIRE PROPERTIES I</t>
  </si>
  <si>
    <t>10704</t>
  </si>
  <si>
    <t>US5603172082</t>
  </si>
  <si>
    <t>MAIL LI EQUITY</t>
  </si>
  <si>
    <t>Mail.Ru Group Ltd</t>
  </si>
  <si>
    <t>B53NQB3</t>
  </si>
  <si>
    <t>10705</t>
  </si>
  <si>
    <t>US5608773009</t>
  </si>
  <si>
    <t>MKTAY US EQUITY</t>
  </si>
  <si>
    <t>MAKITA CORP-SPONS AD</t>
  </si>
  <si>
    <t>2558013</t>
  </si>
  <si>
    <t>10706</t>
  </si>
  <si>
    <t>US56400P7069</t>
  </si>
  <si>
    <t>MNKD US EQUITY</t>
  </si>
  <si>
    <t>MannKind Corp</t>
  </si>
  <si>
    <t>BF081J4</t>
  </si>
  <si>
    <t>10707</t>
  </si>
  <si>
    <t>US56418H1005</t>
  </si>
  <si>
    <t>MAN US EQUITY</t>
  </si>
  <si>
    <t>ManpowerGroup Inc</t>
  </si>
  <si>
    <t>2562490</t>
  </si>
  <si>
    <t>10708</t>
  </si>
  <si>
    <t>US5658491064</t>
  </si>
  <si>
    <t>MRO US EQUITY</t>
  </si>
  <si>
    <t>Marathon Oil Corp</t>
  </si>
  <si>
    <t>2910970</t>
  </si>
  <si>
    <t>10709</t>
  </si>
  <si>
    <t>US56585A1025</t>
  </si>
  <si>
    <t>MPC US EQUITY</t>
  </si>
  <si>
    <t>Marathon Petroleum C</t>
  </si>
  <si>
    <t>B3K3L40</t>
  </si>
  <si>
    <t>10710</t>
  </si>
  <si>
    <t>US56854Q1013</t>
  </si>
  <si>
    <t>MRNS US EQUITY</t>
  </si>
  <si>
    <t>Marinus Pharmaceutic</t>
  </si>
  <si>
    <t>BP96PR5</t>
  </si>
  <si>
    <t>10711</t>
  </si>
  <si>
    <t>US5705351048</t>
  </si>
  <si>
    <t>MKL US EQUITY</t>
  </si>
  <si>
    <t>Markel Corp</t>
  </si>
  <si>
    <t>2566436</t>
  </si>
  <si>
    <t>10712</t>
  </si>
  <si>
    <t>US57060D1081</t>
  </si>
  <si>
    <t>MKTX US EQUITY</t>
  </si>
  <si>
    <t>MarketAxess Holdings</t>
  </si>
  <si>
    <t>B03Q9D0</t>
  </si>
  <si>
    <t>10713</t>
  </si>
  <si>
    <t>US57164Y1073</t>
  </si>
  <si>
    <t>VAC US EQUITY</t>
  </si>
  <si>
    <t>MARRIOTT VACATIONS W</t>
  </si>
  <si>
    <t>B45K9N8</t>
  </si>
  <si>
    <t>10714</t>
  </si>
  <si>
    <t>US5717481023</t>
  </si>
  <si>
    <t>MMC US EQUITY</t>
  </si>
  <si>
    <t>Marsh &amp; McLennan Cos</t>
  </si>
  <si>
    <t>2567741</t>
  </si>
  <si>
    <t>10715</t>
  </si>
  <si>
    <t>US5719032022</t>
  </si>
  <si>
    <t>MAR US EQUITY</t>
  </si>
  <si>
    <t>Marriott Internation</t>
  </si>
  <si>
    <t>2210614</t>
  </si>
  <si>
    <t>10716</t>
  </si>
  <si>
    <t>US5732841060</t>
  </si>
  <si>
    <t>MLM US EQUITY</t>
  </si>
  <si>
    <t>Martin Marietta Mate</t>
  </si>
  <si>
    <t>2572079</t>
  </si>
  <si>
    <t>10717</t>
  </si>
  <si>
    <t>US5745991068</t>
  </si>
  <si>
    <t>MAS US EQUITY</t>
  </si>
  <si>
    <t>Masco Corp</t>
  </si>
  <si>
    <t>2570200</t>
  </si>
  <si>
    <t>10718</t>
  </si>
  <si>
    <t>US5747951003</t>
  </si>
  <si>
    <t>MASI US EQUITY</t>
  </si>
  <si>
    <t>Masimo Corp</t>
  </si>
  <si>
    <t>B1YWR63</t>
  </si>
  <si>
    <t>10719</t>
  </si>
  <si>
    <t>US5763231090</t>
  </si>
  <si>
    <t>MTZ US EQUITY</t>
  </si>
  <si>
    <t>MASTEC INC</t>
  </si>
  <si>
    <t>2155306</t>
  </si>
  <si>
    <t>10720</t>
  </si>
  <si>
    <t>10721</t>
  </si>
  <si>
    <t>US57665R1068</t>
  </si>
  <si>
    <t>MTCH US EQUITY</t>
  </si>
  <si>
    <t>Match Group Inc</t>
  </si>
  <si>
    <t>BK80XH9</t>
  </si>
  <si>
    <t>10722</t>
  </si>
  <si>
    <t>US57667L1070</t>
  </si>
  <si>
    <t>10723</t>
  </si>
  <si>
    <t>US5770811025</t>
  </si>
  <si>
    <t>MAT US EQUITY</t>
  </si>
  <si>
    <t>Mattel Inc</t>
  </si>
  <si>
    <t>2572303</t>
  </si>
  <si>
    <t>10724</t>
  </si>
  <si>
    <t>Maxim Integrated Pro</t>
  </si>
  <si>
    <t>2573760</t>
  </si>
  <si>
    <t>10725</t>
  </si>
  <si>
    <t>US5779331041</t>
  </si>
  <si>
    <t>MMS US EQUITY</t>
  </si>
  <si>
    <t>MAXIMUS Inc</t>
  </si>
  <si>
    <t>2018669</t>
  </si>
  <si>
    <t>10726</t>
  </si>
  <si>
    <t>US5797802064</t>
  </si>
  <si>
    <t>MKC US EQUITY</t>
  </si>
  <si>
    <t>McCormick &amp; Co Inc/M</t>
  </si>
  <si>
    <t>2550161</t>
  </si>
  <si>
    <t>10727</t>
  </si>
  <si>
    <t>10728</t>
  </si>
  <si>
    <t>US5805891091</t>
  </si>
  <si>
    <t>MGRC US EQUITY</t>
  </si>
  <si>
    <t>McGrath RentCorp</t>
  </si>
  <si>
    <t>2551551</t>
  </si>
  <si>
    <t>10729</t>
  </si>
  <si>
    <t>US58155Q1031</t>
  </si>
  <si>
    <t>MCK US EQUITY</t>
  </si>
  <si>
    <t>McKesson Corp</t>
  </si>
  <si>
    <t>2378534</t>
  </si>
  <si>
    <t>10730</t>
  </si>
  <si>
    <t>US5828391061</t>
  </si>
  <si>
    <t>MJN US EQUITY</t>
  </si>
  <si>
    <t>Mead Johnson Nutriti</t>
  </si>
  <si>
    <t>B4W9F29</t>
  </si>
  <si>
    <t>10731</t>
  </si>
  <si>
    <t>US5838405091</t>
  </si>
  <si>
    <t>MTL/P US EQUITY</t>
  </si>
  <si>
    <t>MECHEL-PFD SPON ADR</t>
  </si>
  <si>
    <t>B43ZLR3</t>
  </si>
  <si>
    <t>10732</t>
  </si>
  <si>
    <t>US5838406081</t>
  </si>
  <si>
    <t>MTL US EQUITY</t>
  </si>
  <si>
    <t>Mechel PJSC</t>
  </si>
  <si>
    <t>BYV8NQ7</t>
  </si>
  <si>
    <t>10733</t>
  </si>
  <si>
    <t>Medical Properties T</t>
  </si>
  <si>
    <t>B0JL5L9</t>
  </si>
  <si>
    <t>10734</t>
  </si>
  <si>
    <t>US5846881051</t>
  </si>
  <si>
    <t>MDCO US EQUITY</t>
  </si>
  <si>
    <t>Medicines Co/The</t>
  </si>
  <si>
    <t>2616773</t>
  </si>
  <si>
    <t>10735</t>
  </si>
  <si>
    <t>US58468P2065</t>
  </si>
  <si>
    <t>MNOV US EQUITY</t>
  </si>
  <si>
    <t>MediciNova Inc</t>
  </si>
  <si>
    <t>B1L2QM5</t>
  </si>
  <si>
    <t>10736</t>
  </si>
  <si>
    <t>US58502B1061</t>
  </si>
  <si>
    <t>MD US EQUITY</t>
  </si>
  <si>
    <t>MEDNAX INC</t>
  </si>
  <si>
    <t>2677640</t>
  </si>
  <si>
    <t>10737</t>
  </si>
  <si>
    <t>US58506Q1094</t>
  </si>
  <si>
    <t>MEDP US EQUITY</t>
  </si>
  <si>
    <t>Medpace Holdings Inc</t>
  </si>
  <si>
    <t>BDCBC61</t>
  </si>
  <si>
    <t>10738</t>
  </si>
  <si>
    <t>US58517T2096</t>
  </si>
  <si>
    <t>MFON LI EQUITY</t>
  </si>
  <si>
    <t>MegaFon PJSC</t>
  </si>
  <si>
    <t>B8PQQ77</t>
  </si>
  <si>
    <t>10739</t>
  </si>
  <si>
    <t>US5854641009</t>
  </si>
  <si>
    <t>MLCO US EQUITY</t>
  </si>
  <si>
    <t>Melco Resorts &amp; Ente</t>
  </si>
  <si>
    <t>B1KYHF2</t>
  </si>
  <si>
    <t>10740</t>
  </si>
  <si>
    <t>US58549G1004</t>
  </si>
  <si>
    <t>MLNT US EQUITY</t>
  </si>
  <si>
    <t>BF5R0B1</t>
  </si>
  <si>
    <t>10741</t>
  </si>
  <si>
    <t>US5868581027</t>
  </si>
  <si>
    <t>MNLO US EQUITY</t>
  </si>
  <si>
    <t>Menlo Therapeutics I</t>
  </si>
  <si>
    <t>BYVWMX9</t>
  </si>
  <si>
    <t>10742</t>
  </si>
  <si>
    <t>US58733R1023</t>
  </si>
  <si>
    <t>MELI US EQUITY</t>
  </si>
  <si>
    <t>MercadoLibre Inc</t>
  </si>
  <si>
    <t>B23X1H3</t>
  </si>
  <si>
    <t>10743</t>
  </si>
  <si>
    <t>10744</t>
  </si>
  <si>
    <t>US5903281005</t>
  </si>
  <si>
    <t>MACK US EQUITY</t>
  </si>
  <si>
    <t>Merrimack Pharmaceut</t>
  </si>
  <si>
    <t>BF24BH8</t>
  </si>
  <si>
    <t>10745</t>
  </si>
  <si>
    <t>US5903282094</t>
  </si>
  <si>
    <t>10746</t>
  </si>
  <si>
    <t>US59045L1061</t>
  </si>
  <si>
    <t>MRSN US EQUITY</t>
  </si>
  <si>
    <t>Mersana Therapeutics</t>
  </si>
  <si>
    <t>BF3NP05</t>
  </si>
  <si>
    <t>10747</t>
  </si>
  <si>
    <t>US59156R1086</t>
  </si>
  <si>
    <t>MET US EQUITY</t>
  </si>
  <si>
    <t>MetLife Inc</t>
  </si>
  <si>
    <t>2573209</t>
  </si>
  <si>
    <t>10748</t>
  </si>
  <si>
    <t>US59156R8503</t>
  </si>
  <si>
    <t>EP0584805 PFD</t>
  </si>
  <si>
    <t>MET 4 3/4 PERP</t>
  </si>
  <si>
    <t>BL3BQ19</t>
  </si>
  <si>
    <t>10749</t>
  </si>
  <si>
    <t>US5926881054</t>
  </si>
  <si>
    <t>MTD US EQUITY</t>
  </si>
  <si>
    <t>Mettler-Toledo Inter</t>
  </si>
  <si>
    <t>2126249</t>
  </si>
  <si>
    <t>10750</t>
  </si>
  <si>
    <t>US5928351023</t>
  </si>
  <si>
    <t>MXF US EQUITY</t>
  </si>
  <si>
    <t>MEXICO FUND INC</t>
  </si>
  <si>
    <t>2587170</t>
  </si>
  <si>
    <t>10751</t>
  </si>
  <si>
    <t>US5948374039</t>
  </si>
  <si>
    <t>MFGP US EQUITY</t>
  </si>
  <si>
    <t>BK4PGL3</t>
  </si>
  <si>
    <t>10752</t>
  </si>
  <si>
    <t>10753</t>
  </si>
  <si>
    <t>US5950171042</t>
  </si>
  <si>
    <t>MCHP US EQUITY</t>
  </si>
  <si>
    <t>Microchip Technology</t>
  </si>
  <si>
    <t>2592174</t>
  </si>
  <si>
    <t>10754</t>
  </si>
  <si>
    <t>US5951121038</t>
  </si>
  <si>
    <t>MU US EQUITY</t>
  </si>
  <si>
    <t>Micron Technology In</t>
  </si>
  <si>
    <t>2588184</t>
  </si>
  <si>
    <t>10755</t>
  </si>
  <si>
    <t>US59522J1034</t>
  </si>
  <si>
    <t>MAA US EQUITY</t>
  </si>
  <si>
    <t>Mid-America Apartmen</t>
  </si>
  <si>
    <t>2589132</t>
  </si>
  <si>
    <t>10756</t>
  </si>
  <si>
    <t>US5962781010</t>
  </si>
  <si>
    <t>MIDD US EQUITY</t>
  </si>
  <si>
    <t>Middleby Corp/The</t>
  </si>
  <si>
    <t>2590930</t>
  </si>
  <si>
    <t>10757</t>
  </si>
  <si>
    <t>US6005441000</t>
  </si>
  <si>
    <t>MLHR US EQUITY</t>
  </si>
  <si>
    <t>Herman Miller Inc</t>
  </si>
  <si>
    <t>2594222</t>
  </si>
  <si>
    <t>10758</t>
  </si>
  <si>
    <t>US6010731098</t>
  </si>
  <si>
    <t>MIL US EQUITY</t>
  </si>
  <si>
    <t>MILLIPORE CORP</t>
  </si>
  <si>
    <t>10759</t>
  </si>
  <si>
    <t>US6033801068</t>
  </si>
  <si>
    <t>NERV US EQUITY</t>
  </si>
  <si>
    <t>Minerva Neuroscience</t>
  </si>
  <si>
    <t>BNB7PK5</t>
  </si>
  <si>
    <t>10760</t>
  </si>
  <si>
    <t>US60462F556A</t>
  </si>
  <si>
    <t>MGUIX US EQUITY</t>
  </si>
  <si>
    <t>MIRAE GLOBAL GREAT C</t>
  </si>
  <si>
    <t>10761</t>
  </si>
  <si>
    <t>US60462F606A</t>
  </si>
  <si>
    <t>MILAX US EQUITY</t>
  </si>
  <si>
    <t>MIRAE ASIA SECTOR LE</t>
  </si>
  <si>
    <t>10762</t>
  </si>
  <si>
    <t>US60462F788A</t>
  </si>
  <si>
    <t>MGCIX US EQUITY</t>
  </si>
  <si>
    <t>MIRAE ASIA GREAT CON</t>
  </si>
  <si>
    <t>10763</t>
  </si>
  <si>
    <t>US60468T1051</t>
  </si>
  <si>
    <t>MRTX US EQUITY</t>
  </si>
  <si>
    <t>Mirati Therapeutics</t>
  </si>
  <si>
    <t>BBPK0J0</t>
  </si>
  <si>
    <t>10764</t>
  </si>
  <si>
    <t>US6068221042</t>
  </si>
  <si>
    <t>MTU US EQUITY</t>
  </si>
  <si>
    <t>MITSUBISHI UFJ FINL-</t>
  </si>
  <si>
    <t>2747327</t>
  </si>
  <si>
    <t>10765</t>
  </si>
  <si>
    <t>US6068272029</t>
  </si>
  <si>
    <t>MITSY US EQUITY</t>
  </si>
  <si>
    <t>MITSUI &amp; CO LTD-SPON</t>
  </si>
  <si>
    <t>2597061</t>
  </si>
  <si>
    <t>10766</t>
  </si>
  <si>
    <t>US60687Y1091</t>
  </si>
  <si>
    <t>MFG US EQUITY</t>
  </si>
  <si>
    <t>MIZUHO FINANCIAL GRO</t>
  </si>
  <si>
    <t>B1GKB85</t>
  </si>
  <si>
    <t>10767</t>
  </si>
  <si>
    <t>US6074091090</t>
  </si>
  <si>
    <t>MBT US EQUITY</t>
  </si>
  <si>
    <t>Mobile TeleSystems P</t>
  </si>
  <si>
    <t>2603225</t>
  </si>
  <si>
    <t>10768</t>
  </si>
  <si>
    <t>US60770K1079</t>
  </si>
  <si>
    <t>MRNA US EQUITY</t>
  </si>
  <si>
    <t>Moderna Inc</t>
  </si>
  <si>
    <t>BGSXTS3</t>
  </si>
  <si>
    <t>10769</t>
  </si>
  <si>
    <t>US6081901042</t>
  </si>
  <si>
    <t>MHK US EQUITY</t>
  </si>
  <si>
    <t>Mohawk Industries In</t>
  </si>
  <si>
    <t>2598699</t>
  </si>
  <si>
    <t>10770</t>
  </si>
  <si>
    <t>US60855R1005</t>
  </si>
  <si>
    <t>MOH US EQUITY</t>
  </si>
  <si>
    <t>Molina Healthcare In</t>
  </si>
  <si>
    <t>2212706</t>
  </si>
  <si>
    <t>10771</t>
  </si>
  <si>
    <t>US60871R2094</t>
  </si>
  <si>
    <t>TAP US EQUITY</t>
  </si>
  <si>
    <t>Molson Coors Beverag</t>
  </si>
  <si>
    <t>B067BM3</t>
  </si>
  <si>
    <t>10772</t>
  </si>
  <si>
    <t>US60877T1007</t>
  </si>
  <si>
    <t>MNTA US EQUITY</t>
  </si>
  <si>
    <t>Momenta Pharmaceutic</t>
  </si>
  <si>
    <t>B018VB0</t>
  </si>
  <si>
    <t>10773</t>
  </si>
  <si>
    <t>US60879B1070</t>
  </si>
  <si>
    <t>MOMO US EQUITY</t>
  </si>
  <si>
    <t>Momo Inc</t>
  </si>
  <si>
    <t>BSS6HX7</t>
  </si>
  <si>
    <t>10774</t>
  </si>
  <si>
    <t>Mondelez Internation</t>
  </si>
  <si>
    <t>10775</t>
  </si>
  <si>
    <t>US60937P1066</t>
  </si>
  <si>
    <t>MDB US EQUITY</t>
  </si>
  <si>
    <t>MongoDB Inc</t>
  </si>
  <si>
    <t>BF2FJ99</t>
  </si>
  <si>
    <t>10776</t>
  </si>
  <si>
    <t>US6097201072</t>
  </si>
  <si>
    <t>MNR US EQUITY</t>
  </si>
  <si>
    <t>Monmouth Real Estate</t>
  </si>
  <si>
    <t>2504072</t>
  </si>
  <si>
    <t>10777</t>
  </si>
  <si>
    <t>US61166W1018</t>
  </si>
  <si>
    <t>MON US EQUITY</t>
  </si>
  <si>
    <t>Monsanto Co</t>
  </si>
  <si>
    <t>2654320</t>
  </si>
  <si>
    <t>10778</t>
  </si>
  <si>
    <t>US61174X1090</t>
  </si>
  <si>
    <t>MNST US EQUITY</t>
  </si>
  <si>
    <t>Monster Beverage Cor</t>
  </si>
  <si>
    <t>BZ07BW4</t>
  </si>
  <si>
    <t>10779</t>
  </si>
  <si>
    <t>US6153691059</t>
  </si>
  <si>
    <t>MCO US EQUITY</t>
  </si>
  <si>
    <t>Moody's Corp</t>
  </si>
  <si>
    <t>2252058</t>
  </si>
  <si>
    <t>10780</t>
  </si>
  <si>
    <t>10781</t>
  </si>
  <si>
    <t>US61747W2576</t>
  </si>
  <si>
    <t>CNY US EQUITY</t>
  </si>
  <si>
    <t>MARKET VECTORS-RENMI</t>
  </si>
  <si>
    <t>B2QF411</t>
  </si>
  <si>
    <t>10782</t>
  </si>
  <si>
    <t>US61761J4067</t>
  </si>
  <si>
    <t>EP0471003 PFD</t>
  </si>
  <si>
    <t>MS 6 3/8 PERP</t>
  </si>
  <si>
    <t>BQT2G00</t>
  </si>
  <si>
    <t>10783</t>
  </si>
  <si>
    <t>US61762V2007</t>
  </si>
  <si>
    <t>EP0449009 PFD</t>
  </si>
  <si>
    <t>MS 7 1/8 PERP</t>
  </si>
  <si>
    <t>BF4YJ94</t>
  </si>
  <si>
    <t>10784</t>
  </si>
  <si>
    <t>US61762V6065</t>
  </si>
  <si>
    <t>EP0522714 PFD</t>
  </si>
  <si>
    <t>MS 5.85 PERP</t>
  </si>
  <si>
    <t>BYYYY81</t>
  </si>
  <si>
    <t>10785</t>
  </si>
  <si>
    <t>US61762V8046</t>
  </si>
  <si>
    <t>EP0581587 PFD</t>
  </si>
  <si>
    <t>MS 4 7/8 PERP</t>
  </si>
  <si>
    <t>BK6JGG8</t>
  </si>
  <si>
    <t>10786</t>
  </si>
  <si>
    <t>US61763E2072</t>
  </si>
  <si>
    <t>EP0452771 PFD</t>
  </si>
  <si>
    <t>MS 6 7/8 PERP</t>
  </si>
  <si>
    <t>BH5QGM5</t>
  </si>
  <si>
    <t>10787</t>
  </si>
  <si>
    <t>US61945C1036</t>
  </si>
  <si>
    <t>MOS US EQUITY</t>
  </si>
  <si>
    <t>Mosaic Co/The</t>
  </si>
  <si>
    <t>B3NPHP6</t>
  </si>
  <si>
    <t>10788</t>
  </si>
  <si>
    <t>US6200761095</t>
  </si>
  <si>
    <t>MOT US EQUITY</t>
  </si>
  <si>
    <t>MOTOROLA INC</t>
  </si>
  <si>
    <t>10789</t>
  </si>
  <si>
    <t>US6200763075</t>
  </si>
  <si>
    <t>MSI US EQUITY</t>
  </si>
  <si>
    <t>Motorola Solutions I</t>
  </si>
  <si>
    <t>B5BKPQ4</t>
  </si>
  <si>
    <t>10790</t>
  </si>
  <si>
    <t>US6247581084</t>
  </si>
  <si>
    <t>MWA US EQUITY</t>
  </si>
  <si>
    <t>Mueller Water Produc</t>
  </si>
  <si>
    <t>B15RZR4</t>
  </si>
  <si>
    <t>10791</t>
  </si>
  <si>
    <t>US6267171022</t>
  </si>
  <si>
    <t>MUR US EQUITY</t>
  </si>
  <si>
    <t>Murphy Oil Corp</t>
  </si>
  <si>
    <t>2611206</t>
  </si>
  <si>
    <t>10792</t>
  </si>
  <si>
    <t>US62855J1043</t>
  </si>
  <si>
    <t>MYGN US EQUITY</t>
  </si>
  <si>
    <t>Myriad Genetics Inc</t>
  </si>
  <si>
    <t>2614153</t>
  </si>
  <si>
    <t>10793</t>
  </si>
  <si>
    <t>US62857M1053</t>
  </si>
  <si>
    <t>MYOK US EQUITY</t>
  </si>
  <si>
    <t>MyoKardia Inc</t>
  </si>
  <si>
    <t>BYNZF59</t>
  </si>
  <si>
    <t>10794</t>
  </si>
  <si>
    <t>US62914V1061</t>
  </si>
  <si>
    <t>NIO US EQUITY</t>
  </si>
  <si>
    <t>NIO Inc</t>
  </si>
  <si>
    <t>BFZX9H8</t>
  </si>
  <si>
    <t>10795</t>
  </si>
  <si>
    <t>US62921N1054</t>
  </si>
  <si>
    <t>NGM US EQUITY</t>
  </si>
  <si>
    <t>NGM Biopharmaceutica</t>
  </si>
  <si>
    <t>BJ1FD63</t>
  </si>
  <si>
    <t>10796</t>
  </si>
  <si>
    <t>US6293775085</t>
  </si>
  <si>
    <t>NRG US EQUITY</t>
  </si>
  <si>
    <t>NRG Energy Inc</t>
  </si>
  <si>
    <t>2212922</t>
  </si>
  <si>
    <t>10797</t>
  </si>
  <si>
    <t>US62942M2017</t>
  </si>
  <si>
    <t>DCM US EQUITY</t>
  </si>
  <si>
    <t>NTT DOCOMO INC-SPON</t>
  </si>
  <si>
    <t>2586326</t>
  </si>
  <si>
    <t>10798</t>
  </si>
  <si>
    <t>US62942X4051</t>
  </si>
  <si>
    <t>NYLD US EQUITY</t>
  </si>
  <si>
    <t>BWG0977</t>
  </si>
  <si>
    <t>10799</t>
  </si>
  <si>
    <t>US62944T1051</t>
  </si>
  <si>
    <t>NVR US EQUITY</t>
  </si>
  <si>
    <t>NVR Inc</t>
  </si>
  <si>
    <t>2637785</t>
  </si>
  <si>
    <t>10800</t>
  </si>
  <si>
    <t>US63009R1095</t>
  </si>
  <si>
    <t>NSTG US EQUITY</t>
  </si>
  <si>
    <t>NanoString Technolog</t>
  </si>
  <si>
    <t>BBL59X6</t>
  </si>
  <si>
    <t>10801</t>
  </si>
  <si>
    <t>US6301041074</t>
  </si>
  <si>
    <t>NH US EQUITY</t>
  </si>
  <si>
    <t>NantHealth Inc</t>
  </si>
  <si>
    <t>BDCPKV4</t>
  </si>
  <si>
    <t>10802</t>
  </si>
  <si>
    <t>US63016Q1022</t>
  </si>
  <si>
    <t>NK US EQUITY</t>
  </si>
  <si>
    <t>NantKwest Inc</t>
  </si>
  <si>
    <t>BYRH5B7</t>
  </si>
  <si>
    <t>10803</t>
  </si>
  <si>
    <t>US6311031081</t>
  </si>
  <si>
    <t>NDAQ US EQUITY</t>
  </si>
  <si>
    <t>Nasdaq Inc</t>
  </si>
  <si>
    <t>2965107</t>
  </si>
  <si>
    <t>10804</t>
  </si>
  <si>
    <t>US6323071042</t>
  </si>
  <si>
    <t>NTRA US EQUITY</t>
  </si>
  <si>
    <t>NATERA INC</t>
  </si>
  <si>
    <t>BYQRG48</t>
  </si>
  <si>
    <t>10805</t>
  </si>
  <si>
    <t>US6350171061</t>
  </si>
  <si>
    <t>FIZZ US EQUITY</t>
  </si>
  <si>
    <t>NATIONAL BEVERAGE CO</t>
  </si>
  <si>
    <t>2638625</t>
  </si>
  <si>
    <t>10806</t>
  </si>
  <si>
    <t>US6359061008</t>
  </si>
  <si>
    <t>NHC US EQUITY</t>
  </si>
  <si>
    <t>NATIONAL HEALTHCARE</t>
  </si>
  <si>
    <t>10807</t>
  </si>
  <si>
    <t>US6361801011</t>
  </si>
  <si>
    <t>NFG US EQUITY</t>
  </si>
  <si>
    <t>National Fuel Gas Co</t>
  </si>
  <si>
    <t>2626103</t>
  </si>
  <si>
    <t>10808</t>
  </si>
  <si>
    <t>National Health Inve</t>
  </si>
  <si>
    <t>10809</t>
  </si>
  <si>
    <t>US6370711011</t>
  </si>
  <si>
    <t>NOV US EQUITY</t>
  </si>
  <si>
    <t>National Oilwell Var</t>
  </si>
  <si>
    <t>2624486</t>
  </si>
  <si>
    <t>10810</t>
  </si>
  <si>
    <t>US6374171063</t>
  </si>
  <si>
    <t>NNN US EQUITY</t>
  </si>
  <si>
    <t>National Retail Prop</t>
  </si>
  <si>
    <t>2211811</t>
  </si>
  <si>
    <t>10811</t>
  </si>
  <si>
    <t>US6374176013</t>
  </si>
  <si>
    <t>EP041432 PFD</t>
  </si>
  <si>
    <t>NATL RETAIL PROPERTI</t>
  </si>
  <si>
    <t>B5V5G00</t>
  </si>
  <si>
    <t>10812</t>
  </si>
  <si>
    <t>US6374178746</t>
  </si>
  <si>
    <t>EP0516567 PFD</t>
  </si>
  <si>
    <t>NNN 5.2 PERP</t>
  </si>
  <si>
    <t>BYVQWP3</t>
  </si>
  <si>
    <t>10813</t>
  </si>
  <si>
    <t>US6374321056</t>
  </si>
  <si>
    <t>EP0571117 PFD</t>
  </si>
  <si>
    <t>NRUC 5 1/2</t>
  </si>
  <si>
    <t>BJBL059</t>
  </si>
  <si>
    <t>10814</t>
  </si>
  <si>
    <t>US6378701063</t>
  </si>
  <si>
    <t>NSA US EQUITY</t>
  </si>
  <si>
    <t>NATIONAL STORAGE AFFILIATES</t>
  </si>
  <si>
    <t>BWWCK85</t>
  </si>
  <si>
    <t>10815</t>
  </si>
  <si>
    <t>US6386201049</t>
  </si>
  <si>
    <t>NHP US EQUITY</t>
  </si>
  <si>
    <t>NATIONWIDE HEALTH PP</t>
  </si>
  <si>
    <t>10816</t>
  </si>
  <si>
    <t>US63884N1081</t>
  </si>
  <si>
    <t>NTCO US EQUITY</t>
  </si>
  <si>
    <t>BL6WJC1</t>
  </si>
  <si>
    <t>10817</t>
  </si>
  <si>
    <t>US63938C1080</t>
  </si>
  <si>
    <t>NAVI US EQUITY</t>
  </si>
  <si>
    <t>Navient Corp</t>
  </si>
  <si>
    <t>BLP5GX1</t>
  </si>
  <si>
    <t>10818</t>
  </si>
  <si>
    <t>US63938C4050</t>
  </si>
  <si>
    <t>EP0101675 PFD</t>
  </si>
  <si>
    <t>NAVI 6</t>
  </si>
  <si>
    <t>BDRW5R1</t>
  </si>
  <si>
    <t>10819</t>
  </si>
  <si>
    <t>US6400791090</t>
  </si>
  <si>
    <t>NP US EQUITY</t>
  </si>
  <si>
    <t>NEENAH PAPER INC</t>
  </si>
  <si>
    <t>B03W0P7</t>
  </si>
  <si>
    <t>10820</t>
  </si>
  <si>
    <t>US6402681083</t>
  </si>
  <si>
    <t>NKTR US EQUITY</t>
  </si>
  <si>
    <t>Nektar Therapeutics</t>
  </si>
  <si>
    <t>2454445</t>
  </si>
  <si>
    <t>10821</t>
  </si>
  <si>
    <t>US64052L1061</t>
  </si>
  <si>
    <t>NEOS US EQUITY</t>
  </si>
  <si>
    <t>Neos Therapeutics In</t>
  </si>
  <si>
    <t>BYN6897</t>
  </si>
  <si>
    <t>10822</t>
  </si>
  <si>
    <t>10823</t>
  </si>
  <si>
    <t>US64110L1061</t>
  </si>
  <si>
    <t>NFLX US EQUITY</t>
  </si>
  <si>
    <t>Netflix Inc</t>
  </si>
  <si>
    <t>2857817</t>
  </si>
  <si>
    <t>10824</t>
  </si>
  <si>
    <t>NTES UQ EQUITY</t>
  </si>
  <si>
    <t>NETEASE.COM ADR</t>
  </si>
  <si>
    <t>2606440</t>
  </si>
  <si>
    <t>10825</t>
  </si>
  <si>
    <t>10826</t>
  </si>
  <si>
    <t>US64118U1088</t>
  </si>
  <si>
    <t>NQ US EQUITY</t>
  </si>
  <si>
    <t>B5B09W8</t>
  </si>
  <si>
    <t>10827</t>
  </si>
  <si>
    <t>US64125C1099</t>
  </si>
  <si>
    <t>NBIX US EQUITY</t>
  </si>
  <si>
    <t>Neurocrine Bioscienc</t>
  </si>
  <si>
    <t>2623911</t>
  </si>
  <si>
    <t>10828</t>
  </si>
  <si>
    <t>US64131A1051</t>
  </si>
  <si>
    <t>STIM US EQUITY</t>
  </si>
  <si>
    <t>Neuronetics Inc</t>
  </si>
  <si>
    <t>BFXH9H2</t>
  </si>
  <si>
    <t>10829</t>
  </si>
  <si>
    <t>US64157F1030</t>
  </si>
  <si>
    <t>NVRO US EQUITY</t>
  </si>
  <si>
    <t>Nevro Corp</t>
  </si>
  <si>
    <t>BS7K7C9</t>
  </si>
  <si>
    <t>10830</t>
  </si>
  <si>
    <t>US6475811070</t>
  </si>
  <si>
    <t>EDU US EQUITY</t>
  </si>
  <si>
    <t>New Oriental Educati</t>
  </si>
  <si>
    <t>B1CN1G6</t>
  </si>
  <si>
    <t>10831</t>
  </si>
  <si>
    <t>US64829B1008</t>
  </si>
  <si>
    <t>NEWR US EQUITY</t>
  </si>
  <si>
    <t>New Relic Inc</t>
  </si>
  <si>
    <t>BT6T3N7</t>
  </si>
  <si>
    <t>10832</t>
  </si>
  <si>
    <t>US6494451031</t>
  </si>
  <si>
    <t>NYCB US EQUITY</t>
  </si>
  <si>
    <t>New York Community B</t>
  </si>
  <si>
    <t>2711656</t>
  </si>
  <si>
    <t>10833</t>
  </si>
  <si>
    <t>US6494452021</t>
  </si>
  <si>
    <t>EP0524934 PFD</t>
  </si>
  <si>
    <t>NYCB 6 3/8 PERP</t>
  </si>
  <si>
    <t>BYVLYP2</t>
  </si>
  <si>
    <t>10834</t>
  </si>
  <si>
    <t>US6501111073</t>
  </si>
  <si>
    <t>NYT US EQUITY</t>
  </si>
  <si>
    <t>NEW YORK TIMES CO-A</t>
  </si>
  <si>
    <t>10835</t>
  </si>
  <si>
    <t>US6511911082</t>
  </si>
  <si>
    <t>NCMGY US EQUITY</t>
  </si>
  <si>
    <t>NEWCREST MINING LTD-</t>
  </si>
  <si>
    <t>2623944</t>
  </si>
  <si>
    <t>10836</t>
  </si>
  <si>
    <t>US6512291062</t>
  </si>
  <si>
    <t>NWL US EQUITY</t>
  </si>
  <si>
    <t>Newell Brands Inc</t>
  </si>
  <si>
    <t>2635701</t>
  </si>
  <si>
    <t>10837</t>
  </si>
  <si>
    <t>US6512901082</t>
  </si>
  <si>
    <t>NFX US EQUITY</t>
  </si>
  <si>
    <t>Newfield Exploration</t>
  </si>
  <si>
    <t>2635079</t>
  </si>
  <si>
    <t>10838</t>
  </si>
  <si>
    <t>US6515111077</t>
  </si>
  <si>
    <t>NLNK US EQUITY</t>
  </si>
  <si>
    <t>NewLink Genetics Cor</t>
  </si>
  <si>
    <t>B4LHRV7</t>
  </si>
  <si>
    <t>10839</t>
  </si>
  <si>
    <t>US6515871076</t>
  </si>
  <si>
    <t>NEU US EQUITY</t>
  </si>
  <si>
    <t>NewMarket Corp</t>
  </si>
  <si>
    <t>B01CGF1</t>
  </si>
  <si>
    <t>10840</t>
  </si>
  <si>
    <t>US6516391066</t>
  </si>
  <si>
    <t>NEM US EQUITY</t>
  </si>
  <si>
    <t>Newmont Corp</t>
  </si>
  <si>
    <t>2636607</t>
  </si>
  <si>
    <t>10841</t>
  </si>
  <si>
    <t>US65249B1098</t>
  </si>
  <si>
    <t>NWSA US EQUITY</t>
  </si>
  <si>
    <t>News Corp</t>
  </si>
  <si>
    <t>BBGVT40</t>
  </si>
  <si>
    <t>10842</t>
  </si>
  <si>
    <t>US65249B2088</t>
  </si>
  <si>
    <t>NWS US EQUITY</t>
  </si>
  <si>
    <t>BBGVT51</t>
  </si>
  <si>
    <t>10843</t>
  </si>
  <si>
    <t>US65336K1034</t>
  </si>
  <si>
    <t>NXST US EQUITY</t>
  </si>
  <si>
    <t>NEXSTAR MEDIA GROUP</t>
  </si>
  <si>
    <t>2949758</t>
  </si>
  <si>
    <t>10844</t>
  </si>
  <si>
    <t>2328915</t>
  </si>
  <si>
    <t>10845</t>
  </si>
  <si>
    <t>US65339K8606</t>
  </si>
  <si>
    <t>EP0568832 PFD</t>
  </si>
  <si>
    <t>NEE 5.65</t>
  </si>
  <si>
    <t>BH3JGK4</t>
  </si>
  <si>
    <t>10846</t>
  </si>
  <si>
    <t>US6540901096</t>
  </si>
  <si>
    <t>NJDCY US EQUITY</t>
  </si>
  <si>
    <t>NIDEC CORPORATION-SP</t>
  </si>
  <si>
    <t>2801591</t>
  </si>
  <si>
    <t>10847</t>
  </si>
  <si>
    <t>10848</t>
  </si>
  <si>
    <t>US6541101050</t>
  </si>
  <si>
    <t>NKLA US EQUITY</t>
  </si>
  <si>
    <t>Nikola Corp</t>
  </si>
  <si>
    <t>BMBM6H7</t>
  </si>
  <si>
    <t>10849</t>
  </si>
  <si>
    <t>US6546241059</t>
  </si>
  <si>
    <t>NTT US EQUITY</t>
  </si>
  <si>
    <t>NIPPON TELEGRAPH &amp; T</t>
  </si>
  <si>
    <t>2639996</t>
  </si>
  <si>
    <t>10850</t>
  </si>
  <si>
    <t>US65473P1057</t>
  </si>
  <si>
    <t>NI US EQUITY</t>
  </si>
  <si>
    <t>NiSource Inc</t>
  </si>
  <si>
    <t>2645409</t>
  </si>
  <si>
    <t>10851</t>
  </si>
  <si>
    <t>US65473P8813</t>
  </si>
  <si>
    <t>EP0565085 PFD</t>
  </si>
  <si>
    <t>NI 6 1/2 PERP</t>
  </si>
  <si>
    <t>BGYJZ76</t>
  </si>
  <si>
    <t>10852</t>
  </si>
  <si>
    <t>US6547444082</t>
  </si>
  <si>
    <t>NSANY US EQUITY</t>
  </si>
  <si>
    <t>NISSAN MOTR ADR</t>
  </si>
  <si>
    <t>2641452</t>
  </si>
  <si>
    <t>10853</t>
  </si>
  <si>
    <t>US65487X1028</t>
  </si>
  <si>
    <t>NOAH US EQUITY</t>
  </si>
  <si>
    <t>Noah Holdings Ltd AD</t>
  </si>
  <si>
    <t>B5MDP39</t>
  </si>
  <si>
    <t>10854</t>
  </si>
  <si>
    <t>US6549022043</t>
  </si>
  <si>
    <t>NOK US EQUITY</t>
  </si>
  <si>
    <t>NOKIA US OYJ</t>
  </si>
  <si>
    <t>2640891</t>
  </si>
  <si>
    <t>10855</t>
  </si>
  <si>
    <t>US6550441058</t>
  </si>
  <si>
    <t>NBL US EQUITY</t>
  </si>
  <si>
    <t>Noble Energy Inc</t>
  </si>
  <si>
    <t>2640761</t>
  </si>
  <si>
    <t>10856</t>
  </si>
  <si>
    <t>US65535H2085</t>
  </si>
  <si>
    <t>NMR US EQUITY</t>
  </si>
  <si>
    <t>NOMURA HOLDINGS INC-</t>
  </si>
  <si>
    <t>2830164</t>
  </si>
  <si>
    <t>10857</t>
  </si>
  <si>
    <t>US65557T2050</t>
  </si>
  <si>
    <t>NORD LI EQUITY</t>
  </si>
  <si>
    <t>Nord Gold NV</t>
  </si>
  <si>
    <t>B6WY3Y6</t>
  </si>
  <si>
    <t>10858</t>
  </si>
  <si>
    <t>US6556631025</t>
  </si>
  <si>
    <t>NDSN US EQUITY</t>
  </si>
  <si>
    <t>Nordson Corp</t>
  </si>
  <si>
    <t>2641838</t>
  </si>
  <si>
    <t>10859</t>
  </si>
  <si>
    <t>US6556641008</t>
  </si>
  <si>
    <t>JWN US EQUITY</t>
  </si>
  <si>
    <t>Nordstrom Inc</t>
  </si>
  <si>
    <t>2641827</t>
  </si>
  <si>
    <t>10860</t>
  </si>
  <si>
    <t>US6558441084</t>
  </si>
  <si>
    <t>NSC US EQUITY</t>
  </si>
  <si>
    <t>Norfolk Southern Cor</t>
  </si>
  <si>
    <t>2641894</t>
  </si>
  <si>
    <t>10861</t>
  </si>
  <si>
    <t>US6658591044</t>
  </si>
  <si>
    <t>NTRS US EQUITY</t>
  </si>
  <si>
    <t>Northern Trust Corp</t>
  </si>
  <si>
    <t>2648668</t>
  </si>
  <si>
    <t>10862</t>
  </si>
  <si>
    <t>US6658598569</t>
  </si>
  <si>
    <t>EP0580191 PFD</t>
  </si>
  <si>
    <t>NTRS 4.7 PERP</t>
  </si>
  <si>
    <t>BKFVZR9</t>
  </si>
  <si>
    <t>10863</t>
  </si>
  <si>
    <t>NOC EQUITY</t>
  </si>
  <si>
    <t>Northrop Grumman Cor</t>
  </si>
  <si>
    <t>10864</t>
  </si>
  <si>
    <t>10865</t>
  </si>
  <si>
    <t>US66704R6053</t>
  </si>
  <si>
    <t>EP046051 PFD</t>
  </si>
  <si>
    <t>NORTHSTAR REALTY FIN</t>
  </si>
  <si>
    <t>BMMVYQ8</t>
  </si>
  <si>
    <t>10866</t>
  </si>
  <si>
    <t>US6687711084</t>
  </si>
  <si>
    <t>NLOK US EQUITY</t>
  </si>
  <si>
    <t>NortonLifeLock Inc</t>
  </si>
  <si>
    <t>BJN4XN5</t>
  </si>
  <si>
    <t>10867</t>
  </si>
  <si>
    <t>US66987V1098</t>
  </si>
  <si>
    <t>NVS US EQUITY</t>
  </si>
  <si>
    <t>2620105</t>
  </si>
  <si>
    <t>10868</t>
  </si>
  <si>
    <t>US6698881090</t>
  </si>
  <si>
    <t>NVTK LI EQUITY</t>
  </si>
  <si>
    <t>Novatek PJSC</t>
  </si>
  <si>
    <t>B0DK750</t>
  </si>
  <si>
    <t>10869</t>
  </si>
  <si>
    <t>US6700024010</t>
  </si>
  <si>
    <t>NVAX US EQUITY</t>
  </si>
  <si>
    <t>Novavax Inc</t>
  </si>
  <si>
    <t>BJDQXG4</t>
  </si>
  <si>
    <t>10870</t>
  </si>
  <si>
    <t>US6701002056</t>
  </si>
  <si>
    <t>NVO US EQUITY</t>
  </si>
  <si>
    <t>2651202</t>
  </si>
  <si>
    <t>10871</t>
  </si>
  <si>
    <t>US67011E2046</t>
  </si>
  <si>
    <t>NLMK LI EQUITY</t>
  </si>
  <si>
    <t>Novolipetsk Steel PJ</t>
  </si>
  <si>
    <t>B0RTNX3</t>
  </si>
  <si>
    <t>10872</t>
  </si>
  <si>
    <t>US67011P1003</t>
  </si>
  <si>
    <t>DNOW US EQUITY</t>
  </si>
  <si>
    <t>NOW INC</t>
  </si>
  <si>
    <t>BMH0MV1</t>
  </si>
  <si>
    <t>10873</t>
  </si>
  <si>
    <t>US67011U2087</t>
  </si>
  <si>
    <t>NCSP LI EQUITY</t>
  </si>
  <si>
    <t>NOVOROSSIYSK-GDR REG</t>
  </si>
  <si>
    <t>B283BT0</t>
  </si>
  <si>
    <t>10874</t>
  </si>
  <si>
    <t>US67020Y1001</t>
  </si>
  <si>
    <t>NUAN US EQUITY</t>
  </si>
  <si>
    <t>NUANCE COMMUNICATION</t>
  </si>
  <si>
    <t>2402121</t>
  </si>
  <si>
    <t>10875</t>
  </si>
  <si>
    <t>US6703461052</t>
  </si>
  <si>
    <t>NUE US EQUITY</t>
  </si>
  <si>
    <t>Nucor Corp</t>
  </si>
  <si>
    <t>2651086</t>
  </si>
  <si>
    <t>10876</t>
  </si>
  <si>
    <t>US67058H3003</t>
  </si>
  <si>
    <t>EP0527416 PFD</t>
  </si>
  <si>
    <t>NSUS 7 5/8 PERP</t>
  </si>
  <si>
    <t>BF0XV77</t>
  </si>
  <si>
    <t>10877</t>
  </si>
  <si>
    <t>US67059N1081</t>
  </si>
  <si>
    <t>NTNX US EQUITY</t>
  </si>
  <si>
    <t>Nutanix Inc</t>
  </si>
  <si>
    <t>BYQBFT8</t>
  </si>
  <si>
    <t>10878</t>
  </si>
  <si>
    <t>US67066G1040</t>
  </si>
  <si>
    <t>NVDA US EQUITY</t>
  </si>
  <si>
    <t>NVIDIA Corp</t>
  </si>
  <si>
    <t>2379504</t>
  </si>
  <si>
    <t>10879</t>
  </si>
  <si>
    <t>US6707041058</t>
  </si>
  <si>
    <t>NUVA US EQUITY</t>
  </si>
  <si>
    <t>NuVasive Inc</t>
  </si>
  <si>
    <t>B00GJC2</t>
  </si>
  <si>
    <t>10880</t>
  </si>
  <si>
    <t>US6708371033</t>
  </si>
  <si>
    <t>OGE US EQUITY</t>
  </si>
  <si>
    <t>OGE Energy Corp</t>
  </si>
  <si>
    <t>2657802</t>
  </si>
  <si>
    <t>10881</t>
  </si>
  <si>
    <t>US6708515001</t>
  </si>
  <si>
    <t>OIBR/C US EQUITY</t>
  </si>
  <si>
    <t>BD5V439</t>
  </si>
  <si>
    <t>10882</t>
  </si>
  <si>
    <t>US6708662019</t>
  </si>
  <si>
    <t>OKEY LI EQUITY</t>
  </si>
  <si>
    <t>OKEY GROUP-GDR REGS</t>
  </si>
  <si>
    <t>B572PM0</t>
  </si>
  <si>
    <t>10883</t>
  </si>
  <si>
    <t>US67103H1077</t>
  </si>
  <si>
    <t>ORLY US EQUITY</t>
  </si>
  <si>
    <t>O'Reilly Automotive</t>
  </si>
  <si>
    <t>B65LWX6</t>
  </si>
  <si>
    <t>10884</t>
  </si>
  <si>
    <t>US67107W1009</t>
  </si>
  <si>
    <t>OIIM US EQUITY</t>
  </si>
  <si>
    <t>O2MICRO I ADR</t>
  </si>
  <si>
    <t>B0R5JD3</t>
  </si>
  <si>
    <t>10885</t>
  </si>
  <si>
    <t>US6740012017</t>
  </si>
  <si>
    <t>OAK US EQUITY</t>
  </si>
  <si>
    <t>Oaktree Capital Grou</t>
  </si>
  <si>
    <t>B4Q9912</t>
  </si>
  <si>
    <t>10886</t>
  </si>
  <si>
    <t>US6740014096</t>
  </si>
  <si>
    <t>EP0558197 PFD</t>
  </si>
  <si>
    <t>OAK 6.55 PERP</t>
  </si>
  <si>
    <t>BG4SNK2</t>
  </si>
  <si>
    <t>10887</t>
  </si>
  <si>
    <t>Occidental Petroleum</t>
  </si>
  <si>
    <t>2655408</t>
  </si>
  <si>
    <t>10888</t>
  </si>
  <si>
    <t>BMVF784</t>
  </si>
  <si>
    <t>10889</t>
  </si>
  <si>
    <t>US67576A1007</t>
  </si>
  <si>
    <t>OCUL US EQUITY</t>
  </si>
  <si>
    <t>Ocular Therapeutix I</t>
  </si>
  <si>
    <t>BNZB1X8</t>
  </si>
  <si>
    <t>10890</t>
  </si>
  <si>
    <t>US6760791060</t>
  </si>
  <si>
    <t>ODT US EQUITY</t>
  </si>
  <si>
    <t>Odonate Therapeutics</t>
  </si>
  <si>
    <t>BD1KGM3</t>
  </si>
  <si>
    <t>10891</t>
  </si>
  <si>
    <t>US67623C1099</t>
  </si>
  <si>
    <t>OPI US EQUITY</t>
  </si>
  <si>
    <t>Office Properties In</t>
  </si>
  <si>
    <t>BYVLR75</t>
  </si>
  <si>
    <t>10892</t>
  </si>
  <si>
    <t>US6781291074</t>
  </si>
  <si>
    <t>PLZL LI EQUITY</t>
  </si>
  <si>
    <t>POLYUS ZOLOTO ADS</t>
  </si>
  <si>
    <t>10893</t>
  </si>
  <si>
    <t>US67812M2070</t>
  </si>
  <si>
    <t>ROSN LI EQUITY</t>
  </si>
  <si>
    <t>Rosneft Oil Co PJSC</t>
  </si>
  <si>
    <t>B17FSC2</t>
  </si>
  <si>
    <t>10894</t>
  </si>
  <si>
    <t>US6792951054</t>
  </si>
  <si>
    <t>OKTA US EQUITY</t>
  </si>
  <si>
    <t>Okta Inc</t>
  </si>
  <si>
    <t>BDFZSP1</t>
  </si>
  <si>
    <t>10895</t>
  </si>
  <si>
    <t>US6795801009</t>
  </si>
  <si>
    <t>ODFL US EQUITY</t>
  </si>
  <si>
    <t>Old Dominion Freight</t>
  </si>
  <si>
    <t>2656423</t>
  </si>
  <si>
    <t>10896</t>
  </si>
  <si>
    <t>US6811161099</t>
  </si>
  <si>
    <t>OLLI US EQUITY</t>
  </si>
  <si>
    <t>Ollie's Bargain Outl</t>
  </si>
  <si>
    <t>BZ22B38</t>
  </si>
  <si>
    <t>10897</t>
  </si>
  <si>
    <t>US6819191064</t>
  </si>
  <si>
    <t>OMC US EQUITY</t>
  </si>
  <si>
    <t>Omnicom Group Inc</t>
  </si>
  <si>
    <t>2279303</t>
  </si>
  <si>
    <t>10898</t>
  </si>
  <si>
    <t>Omega Healthcare Inv</t>
  </si>
  <si>
    <t>10899</t>
  </si>
  <si>
    <t>US6821431029</t>
  </si>
  <si>
    <t>OMER US EQUITY</t>
  </si>
  <si>
    <t>Omeros Corp</t>
  </si>
  <si>
    <t>B4NB858</t>
  </si>
  <si>
    <t>10900</t>
  </si>
  <si>
    <t>US6821891057</t>
  </si>
  <si>
    <t>ON US EQUITY</t>
  </si>
  <si>
    <t>ON Semiconductor Cor</t>
  </si>
  <si>
    <t>2583576</t>
  </si>
  <si>
    <t>10901</t>
  </si>
  <si>
    <t>US68234X1028</t>
  </si>
  <si>
    <t>OMED US EQUITY</t>
  </si>
  <si>
    <t>OncoMed Pharmaceutic</t>
  </si>
  <si>
    <t>BC9SJN4</t>
  </si>
  <si>
    <t>10902</t>
  </si>
  <si>
    <t>US68247Q1022</t>
  </si>
  <si>
    <t>YI US EQUITY</t>
  </si>
  <si>
    <t>111 Inc</t>
  </si>
  <si>
    <t>BF29BZ1</t>
  </si>
  <si>
    <t>10903</t>
  </si>
  <si>
    <t>US6826801036</t>
  </si>
  <si>
    <t>OKE US EQUITY</t>
  </si>
  <si>
    <t>ONEOK Inc</t>
  </si>
  <si>
    <t>2130109</t>
  </si>
  <si>
    <t>10904</t>
  </si>
  <si>
    <t>US6837451037</t>
  </si>
  <si>
    <t>OPHT US EQUITY</t>
  </si>
  <si>
    <t>Ophthotech Corp</t>
  </si>
  <si>
    <t>BCRWZD0</t>
  </si>
  <si>
    <t>10905</t>
  </si>
  <si>
    <t>US68375N1037</t>
  </si>
  <si>
    <t>OPK US EQUITY</t>
  </si>
  <si>
    <t>OPKO Health Inc</t>
  </si>
  <si>
    <t>2115902</t>
  </si>
  <si>
    <t>10906</t>
  </si>
  <si>
    <t>10907</t>
  </si>
  <si>
    <t>US68404V1008</t>
  </si>
  <si>
    <t>OPTN US EQUITY</t>
  </si>
  <si>
    <t>Optinose Inc</t>
  </si>
  <si>
    <t>BYZ2JT0</t>
  </si>
  <si>
    <t>10908</t>
  </si>
  <si>
    <t>US68570P1012</t>
  </si>
  <si>
    <t>ORTX US EQUITY</t>
  </si>
  <si>
    <t>Orchard Therapeutics</t>
  </si>
  <si>
    <t>BGT3960</t>
  </si>
  <si>
    <t>10909</t>
  </si>
  <si>
    <t>US6861643020</t>
  </si>
  <si>
    <t>OREX US EQUITY</t>
  </si>
  <si>
    <t>OREXIGEN THERAPEUTIC</t>
  </si>
  <si>
    <t>BD0D0M1</t>
  </si>
  <si>
    <t>10910</t>
  </si>
  <si>
    <t>US68620A1043</t>
  </si>
  <si>
    <t>ONVO US EQUITY</t>
  </si>
  <si>
    <t>Organovo Holdings In</t>
  </si>
  <si>
    <t>B7D67L3</t>
  </si>
  <si>
    <t>10911</t>
  </si>
  <si>
    <t>US6866881021</t>
  </si>
  <si>
    <t>ORA US EQUITY</t>
  </si>
  <si>
    <t>Ormat Technologies I</t>
  </si>
  <si>
    <t>B03L311</t>
  </si>
  <si>
    <t>10912</t>
  </si>
  <si>
    <t>US6881972011</t>
  </si>
  <si>
    <t>OSHUS PFD</t>
  </si>
  <si>
    <t>ORCHARD SUPPLY HARDW</t>
  </si>
  <si>
    <t>BF7QV68</t>
  </si>
  <si>
    <t>10913</t>
  </si>
  <si>
    <t>US68827R1086</t>
  </si>
  <si>
    <t>OSIR US EQUITY</t>
  </si>
  <si>
    <t>OSIRIS THERAPEUTICS</t>
  </si>
  <si>
    <t>B17W931</t>
  </si>
  <si>
    <t>10914</t>
  </si>
  <si>
    <t>US68902V1070</t>
  </si>
  <si>
    <t>OTIS US EQUITY</t>
  </si>
  <si>
    <t>Otis Worldwide Corp</t>
  </si>
  <si>
    <t>BK531S8</t>
  </si>
  <si>
    <t>10915</t>
  </si>
  <si>
    <t>US68906L1052</t>
  </si>
  <si>
    <t>OTIC US EQUITY</t>
  </si>
  <si>
    <t>Otonomy Inc</t>
  </si>
  <si>
    <t>BPVNJF0</t>
  </si>
  <si>
    <t>10916</t>
  </si>
  <si>
    <t>US69014Q1013</t>
  </si>
  <si>
    <t>OVAS US EQUITY</t>
  </si>
  <si>
    <t>OVASCIENCE INC</t>
  </si>
  <si>
    <t>B7N0T64</t>
  </si>
  <si>
    <t>10917</t>
  </si>
  <si>
    <t>US69047Q1022</t>
  </si>
  <si>
    <t>OVV CN EQUITY</t>
  </si>
  <si>
    <t>Ovintiv Inc</t>
  </si>
  <si>
    <t>BL3GRC2</t>
  </si>
  <si>
    <t>10918</t>
  </si>
  <si>
    <t>OVV US EQUITY</t>
  </si>
  <si>
    <t>BJ01KB6</t>
  </si>
  <si>
    <t>10919</t>
  </si>
  <si>
    <t>US6907421019</t>
  </si>
  <si>
    <t>OC US EQUITY</t>
  </si>
  <si>
    <t>Owens Corning</t>
  </si>
  <si>
    <t>B1FW7Q2</t>
  </si>
  <si>
    <t>10920</t>
  </si>
  <si>
    <t>US6907684038</t>
  </si>
  <si>
    <t>OI US EQUITY</t>
  </si>
  <si>
    <t>OWENS-ILLINOIS INC</t>
  </si>
  <si>
    <t>2662862</t>
  </si>
  <si>
    <t>10921</t>
  </si>
  <si>
    <t>US69318G1067</t>
  </si>
  <si>
    <t>PBF US EQUITY</t>
  </si>
  <si>
    <t>PBF ENERGY INC</t>
  </si>
  <si>
    <t>B7F4TJ7</t>
  </si>
  <si>
    <t>10922</t>
  </si>
  <si>
    <t>US69329Y1047</t>
  </si>
  <si>
    <t>PDLI US EQUITY</t>
  </si>
  <si>
    <t>PDL BioPharma Inc</t>
  </si>
  <si>
    <t>2706704</t>
  </si>
  <si>
    <t>10923</t>
  </si>
  <si>
    <t>US69331C1080</t>
  </si>
  <si>
    <t>PCG US EQUITY</t>
  </si>
  <si>
    <t>PG&amp;E Corp</t>
  </si>
  <si>
    <t>2689560</t>
  </si>
  <si>
    <t>10924</t>
  </si>
  <si>
    <t>US6933662057</t>
  </si>
  <si>
    <t>PICO US EQUITY</t>
  </si>
  <si>
    <t>PICO Holdings Inc</t>
  </si>
  <si>
    <t>2326737</t>
  </si>
  <si>
    <t>10925</t>
  </si>
  <si>
    <t>US69338N2062</t>
  </si>
  <si>
    <t>PIK LI EQUITY</t>
  </si>
  <si>
    <t>PIK GROUP-GDR REG S</t>
  </si>
  <si>
    <t>B1WTLH5</t>
  </si>
  <si>
    <t>10926</t>
  </si>
  <si>
    <t>US69343P1057</t>
  </si>
  <si>
    <t>LKOD LI EQUITY</t>
  </si>
  <si>
    <t>LUKOIL PJSC</t>
  </si>
  <si>
    <t>BYZDW27</t>
  </si>
  <si>
    <t>10927</t>
  </si>
  <si>
    <t>US69343T1079</t>
  </si>
  <si>
    <t>PJT US EQUITY</t>
  </si>
  <si>
    <t>PJT PARTNERS INC - A</t>
  </si>
  <si>
    <t>BYNWB63</t>
  </si>
  <si>
    <t>10928</t>
  </si>
  <si>
    <t>US69344D4088</t>
  </si>
  <si>
    <t>PHI US EQUITY</t>
  </si>
  <si>
    <t>PLDT INC-SPON ADR</t>
  </si>
  <si>
    <t>BYN0V34</t>
  </si>
  <si>
    <t>10929</t>
  </si>
  <si>
    <t>PNC Financial Servic</t>
  </si>
  <si>
    <t>10930</t>
  </si>
  <si>
    <t>US6934758573</t>
  </si>
  <si>
    <t>EP0417212 PFD</t>
  </si>
  <si>
    <t>PNC 6 1/8 PERP</t>
  </si>
  <si>
    <t>B7Y1SH0</t>
  </si>
  <si>
    <t>10931</t>
  </si>
  <si>
    <t>10932</t>
  </si>
  <si>
    <t>US69351T1060</t>
  </si>
  <si>
    <t>PPL US EQUITY</t>
  </si>
  <si>
    <t>PPL Corp</t>
  </si>
  <si>
    <t>2680905</t>
  </si>
  <si>
    <t>10933</t>
  </si>
  <si>
    <t>US69352P2020</t>
  </si>
  <si>
    <t>EP0439414 PFD</t>
  </si>
  <si>
    <t>PPL 5.9</t>
  </si>
  <si>
    <t>B7K90G1</t>
  </si>
  <si>
    <t>10934</t>
  </si>
  <si>
    <t>US69354M1080</t>
  </si>
  <si>
    <t>PRAH US EQUITY</t>
  </si>
  <si>
    <t>PRA Health Sciences</t>
  </si>
  <si>
    <t>BSHZ3V5</t>
  </si>
  <si>
    <t>10935</t>
  </si>
  <si>
    <t>US69354V1089</t>
  </si>
  <si>
    <t>PPDF US EQUITY</t>
  </si>
  <si>
    <t>PPDAI Group Inc</t>
  </si>
  <si>
    <t>BYWRSY6</t>
  </si>
  <si>
    <t>10936</t>
  </si>
  <si>
    <t>US69360J1079</t>
  </si>
  <si>
    <t>PSB US EQUITY</t>
  </si>
  <si>
    <t>PS Business Parks In</t>
  </si>
  <si>
    <t>2707956</t>
  </si>
  <si>
    <t>10937</t>
  </si>
  <si>
    <t>US69360J5526</t>
  </si>
  <si>
    <t>EP0580068 PFD</t>
  </si>
  <si>
    <t>PSB 4 7/8 PERP</t>
  </si>
  <si>
    <t>BKRKN47</t>
  </si>
  <si>
    <t>10938</t>
  </si>
  <si>
    <t>US6936561009</t>
  </si>
  <si>
    <t>PVH US EQUITY</t>
  </si>
  <si>
    <t>PVH Corp</t>
  </si>
  <si>
    <t>B3V9F12</t>
  </si>
  <si>
    <t>10939</t>
  </si>
  <si>
    <t>US69366J2006</t>
  </si>
  <si>
    <t>PTCT US EQUITY</t>
  </si>
  <si>
    <t>PTC Therapeutics Inc</t>
  </si>
  <si>
    <t>B17VCN9</t>
  </si>
  <si>
    <t>10940</t>
  </si>
  <si>
    <t>US69370C1009</t>
  </si>
  <si>
    <t>PTC US EQUITY</t>
  </si>
  <si>
    <t>PTC Inc</t>
  </si>
  <si>
    <t>B95N910</t>
  </si>
  <si>
    <t>10941</t>
  </si>
  <si>
    <t>US6937181088</t>
  </si>
  <si>
    <t>PCAR US EQUITY</t>
  </si>
  <si>
    <t>PACCAR Inc</t>
  </si>
  <si>
    <t>2665861</t>
  </si>
  <si>
    <t>10942</t>
  </si>
  <si>
    <t>US69374H7411</t>
  </si>
  <si>
    <t>SRVR US EQUITY</t>
  </si>
  <si>
    <t>Pacer Funds Trust-Pa</t>
  </si>
  <si>
    <t>BDC55H5</t>
  </si>
  <si>
    <t>10943</t>
  </si>
  <si>
    <t>US69404D1081</t>
  </si>
  <si>
    <t>PACB US EQUITY</t>
  </si>
  <si>
    <t>Pacific Biosciences</t>
  </si>
  <si>
    <t>B4N8MH9</t>
  </si>
  <si>
    <t>10944</t>
  </si>
  <si>
    <t>US6951271005</t>
  </si>
  <si>
    <t>PCRX US EQUITY</t>
  </si>
  <si>
    <t>Pacira BioSciences I</t>
  </si>
  <si>
    <t>B3X26D8</t>
  </si>
  <si>
    <t>10945</t>
  </si>
  <si>
    <t>US6951561090</t>
  </si>
  <si>
    <t>PKG US EQUITY</t>
  </si>
  <si>
    <t>Packaging Corp of Am</t>
  </si>
  <si>
    <t>2504566</t>
  </si>
  <si>
    <t>10946</t>
  </si>
  <si>
    <t>US6974351057</t>
  </si>
  <si>
    <t>PANW US EQUITY</t>
  </si>
  <si>
    <t>Palo Alto Networks I</t>
  </si>
  <si>
    <t>B87ZMX0</t>
  </si>
  <si>
    <t>10947</t>
  </si>
  <si>
    <t>US6976602077</t>
  </si>
  <si>
    <t>PAM US EQUITY</t>
  </si>
  <si>
    <t>Pampa Energia SA</t>
  </si>
  <si>
    <t>B41HK52</t>
  </si>
  <si>
    <t>10948</t>
  </si>
  <si>
    <t>US69832A2050</t>
  </si>
  <si>
    <t>PCRFY US EQUITY</t>
  </si>
  <si>
    <t>PANASONIC CORP-SPON</t>
  </si>
  <si>
    <t>2572121</t>
  </si>
  <si>
    <t>10949</t>
  </si>
  <si>
    <t>US6993743029</t>
  </si>
  <si>
    <t>PRTK US EQUITY</t>
  </si>
  <si>
    <t>Paratek Pharmaceutic</t>
  </si>
  <si>
    <t>BSDHYJ0</t>
  </si>
  <si>
    <t>10950</t>
  </si>
  <si>
    <t>US7005171050</t>
  </si>
  <si>
    <t>PK US EQUITY</t>
  </si>
  <si>
    <t>PARK HOTELS &amp; RESORT</t>
  </si>
  <si>
    <t>BYVMVV0</t>
  </si>
  <si>
    <t>10951</t>
  </si>
  <si>
    <t>10952</t>
  </si>
  <si>
    <t>US70159Q1040</t>
  </si>
  <si>
    <t>PKY US EQUITY</t>
  </si>
  <si>
    <t>PARKWAY PROPERTIES I</t>
  </si>
  <si>
    <t>10953</t>
  </si>
  <si>
    <t>US7018771029</t>
  </si>
  <si>
    <t>PE US EQUITY</t>
  </si>
  <si>
    <t>Parsley Energy Inc</t>
  </si>
  <si>
    <t>BMMV736</t>
  </si>
  <si>
    <t>10954</t>
  </si>
  <si>
    <t>US70211M1099</t>
  </si>
  <si>
    <t>PTNR US EQUITY</t>
  </si>
  <si>
    <t>PARTNER COMMUNICATIO</t>
  </si>
  <si>
    <t>2501738</t>
  </si>
  <si>
    <t>10955</t>
  </si>
  <si>
    <t>US70338P1003</t>
  </si>
  <si>
    <t>PEGI US EQUITY</t>
  </si>
  <si>
    <t>Pattern Energy Group</t>
  </si>
  <si>
    <t>BD4R4G1</t>
  </si>
  <si>
    <t>10956</t>
  </si>
  <si>
    <t>US7033951036</t>
  </si>
  <si>
    <t>PDCO US EQUITY</t>
  </si>
  <si>
    <t>Patterson Cos Inc</t>
  </si>
  <si>
    <t>2672689</t>
  </si>
  <si>
    <t>10957</t>
  </si>
  <si>
    <t>US7034811015</t>
  </si>
  <si>
    <t>PTEN US EQUITY</t>
  </si>
  <si>
    <t>PATTERSON-UTI ENERGY</t>
  </si>
  <si>
    <t>2672537</t>
  </si>
  <si>
    <t>10958</t>
  </si>
  <si>
    <t>US7043261079</t>
  </si>
  <si>
    <t>PAYX US EQUITY</t>
  </si>
  <si>
    <t>Paychex Inc</t>
  </si>
  <si>
    <t>2674458</t>
  </si>
  <si>
    <t>10959</t>
  </si>
  <si>
    <t>US70432V1026</t>
  </si>
  <si>
    <t>PAYC US EQUITY</t>
  </si>
  <si>
    <t>Paycom Software Inc</t>
  </si>
  <si>
    <t>BL95MY0</t>
  </si>
  <si>
    <t>10960</t>
  </si>
  <si>
    <t>US70438V1061</t>
  </si>
  <si>
    <t>PCTY US EQUITY</t>
  </si>
  <si>
    <t>Paylocity Holding Co</t>
  </si>
  <si>
    <t>BKM4N88</t>
  </si>
  <si>
    <t>10961</t>
  </si>
  <si>
    <t>US70450Y1038</t>
  </si>
  <si>
    <t>PYPL US EQUITY</t>
  </si>
  <si>
    <t>PayPal Holdings Inc</t>
  </si>
  <si>
    <t>BYW36M8</t>
  </si>
  <si>
    <t>10962</t>
  </si>
  <si>
    <t>US70614W1009</t>
  </si>
  <si>
    <t>PTON US EQUITY</t>
  </si>
  <si>
    <t>Peloton Interactive</t>
  </si>
  <si>
    <t>BJ7WJS2</t>
  </si>
  <si>
    <t>10963</t>
  </si>
  <si>
    <t>US70806A1060</t>
  </si>
  <si>
    <t>PFLT US EQUITY</t>
  </si>
  <si>
    <t>PennantPark Floating</t>
  </si>
  <si>
    <t>B61FCS7</t>
  </si>
  <si>
    <t>10964</t>
  </si>
  <si>
    <t>US7081601061</t>
  </si>
  <si>
    <t>JCP US EQUITY</t>
  </si>
  <si>
    <t>J.C. PENNEY CO INC</t>
  </si>
  <si>
    <t>2680303</t>
  </si>
  <si>
    <t>10965</t>
  </si>
  <si>
    <t>US7091021078</t>
  </si>
  <si>
    <t>PEI US EQUITY</t>
  </si>
  <si>
    <t>PENN REAL ESTATE INV</t>
  </si>
  <si>
    <t>2680767</t>
  </si>
  <si>
    <t>10966</t>
  </si>
  <si>
    <t>US70931T1034</t>
  </si>
  <si>
    <t>PMT US EQUITY</t>
  </si>
  <si>
    <t>PennyMac Mortgage In</t>
  </si>
  <si>
    <t>B3V8JL7</t>
  </si>
  <si>
    <t>10967</t>
  </si>
  <si>
    <t>US7127041058</t>
  </si>
  <si>
    <t>PBCT US EQUITY</t>
  </si>
  <si>
    <t>People's United Fina</t>
  </si>
  <si>
    <t>B1W41J2</t>
  </si>
  <si>
    <t>10968</t>
  </si>
  <si>
    <t>US7127042049</t>
  </si>
  <si>
    <t>EP0517631 PFD</t>
  </si>
  <si>
    <t>PBCT 5 5/8 PERP</t>
  </si>
  <si>
    <t>BYX8VH2</t>
  </si>
  <si>
    <t>10969</t>
  </si>
  <si>
    <t>10970</t>
  </si>
  <si>
    <t>US7140461093</t>
  </si>
  <si>
    <t>PKI US EQUITY</t>
  </si>
  <si>
    <t>PerkinElmer Inc</t>
  </si>
  <si>
    <t>2305844</t>
  </si>
  <si>
    <t>10971</t>
  </si>
  <si>
    <t>US7153471005</t>
  </si>
  <si>
    <t>PRSP US EQUITY</t>
  </si>
  <si>
    <t>Perspecta Inc</t>
  </si>
  <si>
    <t>BZ5YFM8</t>
  </si>
  <si>
    <t>10972</t>
  </si>
  <si>
    <t>US71535D1063</t>
  </si>
  <si>
    <t>PSNL US EQUITY</t>
  </si>
  <si>
    <t>Personalis Inc</t>
  </si>
  <si>
    <t>BJQ0608</t>
  </si>
  <si>
    <t>10973</t>
  </si>
  <si>
    <t>US7156841063</t>
  </si>
  <si>
    <t>TLK US EQUITY</t>
  </si>
  <si>
    <t>TELEKOMUNIK INDONESI</t>
  </si>
  <si>
    <t>2882228</t>
  </si>
  <si>
    <t>10974</t>
  </si>
  <si>
    <t>US71639T1060</t>
  </si>
  <si>
    <t>PETQ US EQUITY</t>
  </si>
  <si>
    <t>PetIQ Inc</t>
  </si>
  <si>
    <t>BDH65C8</t>
  </si>
  <si>
    <t>10975</t>
  </si>
  <si>
    <t>US71646E1001</t>
  </si>
  <si>
    <t>PTR US EQUITY</t>
  </si>
  <si>
    <t>2568841</t>
  </si>
  <si>
    <t>10976</t>
  </si>
  <si>
    <t>US71654V1017</t>
  </si>
  <si>
    <t>PBR/A US EQUITY</t>
  </si>
  <si>
    <t>2683410</t>
  </si>
  <si>
    <t>10977</t>
  </si>
  <si>
    <t>US71654V4086</t>
  </si>
  <si>
    <t>PBR US EQUITY</t>
  </si>
  <si>
    <t>2616580</t>
  </si>
  <si>
    <t>10978</t>
  </si>
  <si>
    <t>10979</t>
  </si>
  <si>
    <t>US7171241018</t>
  </si>
  <si>
    <t>PPDI US EQUITY</t>
  </si>
  <si>
    <t>PHARMACEUTICAL PRODU</t>
  </si>
  <si>
    <t>10980</t>
  </si>
  <si>
    <t>Philip Morris Intern</t>
  </si>
  <si>
    <t>10981</t>
  </si>
  <si>
    <t>US7185461040</t>
  </si>
  <si>
    <t>PSX US EQUITY</t>
  </si>
  <si>
    <t>Phillips 66</t>
  </si>
  <si>
    <t>B78C4Y8</t>
  </si>
  <si>
    <t>10982</t>
  </si>
  <si>
    <t>US71910C1036</t>
  </si>
  <si>
    <t>FENG US EQUITY</t>
  </si>
  <si>
    <t>Phoenix New Media Lt</t>
  </si>
  <si>
    <t>B3M88S6</t>
  </si>
  <si>
    <t>10983</t>
  </si>
  <si>
    <t>US71922G2093</t>
  </si>
  <si>
    <t>PHOR LI EQUITY</t>
  </si>
  <si>
    <t>PhosAgro PJSC</t>
  </si>
  <si>
    <t>B62QPJ1</t>
  </si>
  <si>
    <t>10984</t>
  </si>
  <si>
    <t>US71943U1043</t>
  </si>
  <si>
    <t>DOC US EQUITY</t>
  </si>
  <si>
    <t>PHYSICIANS REALTY TRUST</t>
  </si>
  <si>
    <t>BC9S149</t>
  </si>
  <si>
    <t>10985</t>
  </si>
  <si>
    <t>US71944F1066</t>
  </si>
  <si>
    <t>PHR US EQUITY</t>
  </si>
  <si>
    <t>Phreesia Inc</t>
  </si>
  <si>
    <t>BKF9DQ8</t>
  </si>
  <si>
    <t>10986</t>
  </si>
  <si>
    <t>US72147K1088</t>
  </si>
  <si>
    <t>PPC US EQUITY</t>
  </si>
  <si>
    <t>Pilgrim's Pride Corp</t>
  </si>
  <si>
    <t>B5L3PZ2</t>
  </si>
  <si>
    <t>10987</t>
  </si>
  <si>
    <t>US72201R2058</t>
  </si>
  <si>
    <t>STPZ US EQUITY</t>
  </si>
  <si>
    <t>PIMCO 1-5 YEAR US TI</t>
  </si>
  <si>
    <t>B3YVML4</t>
  </si>
  <si>
    <t>10988</t>
  </si>
  <si>
    <t>US72201R3049</t>
  </si>
  <si>
    <t>LTPZ US EQUITY</t>
  </si>
  <si>
    <t>PIMCO 15+ Year U.S.</t>
  </si>
  <si>
    <t>B4299S3</t>
  </si>
  <si>
    <t>10989</t>
  </si>
  <si>
    <t>US72201R7750</t>
  </si>
  <si>
    <t>BOND US EQUITY</t>
  </si>
  <si>
    <t>PIMCO Active Bond Ex</t>
  </si>
  <si>
    <t>B3S3Z95</t>
  </si>
  <si>
    <t>10990</t>
  </si>
  <si>
    <t>PIMCO 0-5 Year High</t>
  </si>
  <si>
    <t>10991</t>
  </si>
  <si>
    <t>US72201R8170</t>
  </si>
  <si>
    <t>CORP US EQUITY</t>
  </si>
  <si>
    <t>PIMCO INV GRADE CORP</t>
  </si>
  <si>
    <t>B66XBN4</t>
  </si>
  <si>
    <t>10992</t>
  </si>
  <si>
    <t>US72201R8337</t>
  </si>
  <si>
    <t>MINT US EQUITY</t>
  </si>
  <si>
    <t>PIMCO Enhanced Short</t>
  </si>
  <si>
    <t>B3Q9777</t>
  </si>
  <si>
    <t>10993</t>
  </si>
  <si>
    <t>US7223041028</t>
  </si>
  <si>
    <t>PDD US EQUITY</t>
  </si>
  <si>
    <t>Pinduoduo Inc</t>
  </si>
  <si>
    <t>BYVW0F7</t>
  </si>
  <si>
    <t>10994</t>
  </si>
  <si>
    <t>US72341T1034</t>
  </si>
  <si>
    <t>PING US EQUITY</t>
  </si>
  <si>
    <t>Ping Identity Holdin</t>
  </si>
  <si>
    <t>BKT6B49</t>
  </si>
  <si>
    <t>10995</t>
  </si>
  <si>
    <t>US7234841010</t>
  </si>
  <si>
    <t>PNW US EQUITY</t>
  </si>
  <si>
    <t>Pinnacle West Capita</t>
  </si>
  <si>
    <t>2048804</t>
  </si>
  <si>
    <t>10996</t>
  </si>
  <si>
    <t>US72352L1061</t>
  </si>
  <si>
    <t>PINS US EQUITY</t>
  </si>
  <si>
    <t>Pinterest Inc</t>
  </si>
  <si>
    <t>BJ2Z0H2</t>
  </si>
  <si>
    <t>10997</t>
  </si>
  <si>
    <t>US7237871071</t>
  </si>
  <si>
    <t>PXD US EQUITY</t>
  </si>
  <si>
    <t>Pioneer Natural Reso</t>
  </si>
  <si>
    <t>2690830</t>
  </si>
  <si>
    <t>10998</t>
  </si>
  <si>
    <t>US7244795065</t>
  </si>
  <si>
    <t>EP0438903 PFD</t>
  </si>
  <si>
    <t>PBI 6.7</t>
  </si>
  <si>
    <t>B9CDPW6</t>
  </si>
  <si>
    <t>10999</t>
  </si>
  <si>
    <t>US72651A2078</t>
  </si>
  <si>
    <t>PAGP US EQUITY</t>
  </si>
  <si>
    <t>Plains GP Holdings L</t>
  </si>
  <si>
    <t>BDGHN95</t>
  </si>
  <si>
    <t>11000</t>
  </si>
  <si>
    <t>US72919P2020</t>
  </si>
  <si>
    <t>PLUG US EQUITY</t>
  </si>
  <si>
    <t>Plug Power Inc</t>
  </si>
  <si>
    <t>2508386</t>
  </si>
  <si>
    <t>11001</t>
  </si>
  <si>
    <t>US7310681025</t>
  </si>
  <si>
    <t>PII US EQUITY</t>
  </si>
  <si>
    <t>Polaris Inc</t>
  </si>
  <si>
    <t>2692933</t>
  </si>
  <si>
    <t>11002</t>
  </si>
  <si>
    <t>US7310941080</t>
  </si>
  <si>
    <t>PTE US EQUITY</t>
  </si>
  <si>
    <t>PolarityTE Inc</t>
  </si>
  <si>
    <t>BZ6T674</t>
  </si>
  <si>
    <t>11003</t>
  </si>
  <si>
    <t>US73181M1172</t>
  </si>
  <si>
    <t>BYXL3S6</t>
  </si>
  <si>
    <t>11004</t>
  </si>
  <si>
    <t>US73317W2035</t>
  </si>
  <si>
    <t>EP0096867 PFD</t>
  </si>
  <si>
    <t>BPOP 6.7</t>
  </si>
  <si>
    <t>2197881</t>
  </si>
  <si>
    <t>11005</t>
  </si>
  <si>
    <t>US7370101088</t>
  </si>
  <si>
    <t>PTLA US EQUITY</t>
  </si>
  <si>
    <t>Portola Pharmaceutic</t>
  </si>
  <si>
    <t>B93PNR2</t>
  </si>
  <si>
    <t>11006</t>
  </si>
  <si>
    <t>US7374641071</t>
  </si>
  <si>
    <t>PPS US EQUITY</t>
  </si>
  <si>
    <t>POST PROPERTIES INC</t>
  </si>
  <si>
    <t>11007</t>
  </si>
  <si>
    <t>US7376301039</t>
  </si>
  <si>
    <t>PCH US EQUITY</t>
  </si>
  <si>
    <t>PotlatchDeltic Corp</t>
  </si>
  <si>
    <t>B0XXJN1</t>
  </si>
  <si>
    <t>11008</t>
  </si>
  <si>
    <t>US7392761034</t>
  </si>
  <si>
    <t>POWI US EQUITY</t>
  </si>
  <si>
    <t>Power Integrations I</t>
  </si>
  <si>
    <t>2133045</t>
  </si>
  <si>
    <t>11009</t>
  </si>
  <si>
    <t>US73935L1008</t>
  </si>
  <si>
    <t>PIN US EQUITY</t>
  </si>
  <si>
    <t>POWER SHARES INDIA P</t>
  </si>
  <si>
    <t>B2Q51K9</t>
  </si>
  <si>
    <t>11010</t>
  </si>
  <si>
    <t>US73935S1050</t>
  </si>
  <si>
    <t>DBC UP EQUITY</t>
  </si>
  <si>
    <t>POWERSHARES DB COMMO</t>
  </si>
  <si>
    <t>B0Y90J1</t>
  </si>
  <si>
    <t>11011</t>
  </si>
  <si>
    <t>US73935X1129</t>
  </si>
  <si>
    <t>Powershares WilderHi</t>
  </si>
  <si>
    <t>BF2Q6Q8</t>
  </si>
  <si>
    <t>11012</t>
  </si>
  <si>
    <t>US73935X1954</t>
  </si>
  <si>
    <t>PSP UP EQUITY</t>
  </si>
  <si>
    <t>POWERSHARES GLB LIST</t>
  </si>
  <si>
    <t>B1G7XK2</t>
  </si>
  <si>
    <t>11013</t>
  </si>
  <si>
    <t>PSP US EQUITY</t>
  </si>
  <si>
    <t>11014</t>
  </si>
  <si>
    <t>US73935X2291</t>
  </si>
  <si>
    <t>PGF US EQUITY</t>
  </si>
  <si>
    <t>POWERSHARES FINANCIA</t>
  </si>
  <si>
    <t>B1KKVN6</t>
  </si>
  <si>
    <t>11015</t>
  </si>
  <si>
    <t>US73935X2788</t>
  </si>
  <si>
    <t>PZD US EQUITY</t>
  </si>
  <si>
    <t>PowerShares Cleantec</t>
  </si>
  <si>
    <t>B1G7XJ1</t>
  </si>
  <si>
    <t>11016</t>
  </si>
  <si>
    <t>US73935X2861</t>
  </si>
  <si>
    <t>PKW UP EQUITY</t>
  </si>
  <si>
    <t>POWERSHARES BUYBACK</t>
  </si>
  <si>
    <t>B1LBFP8</t>
  </si>
  <si>
    <t>11017</t>
  </si>
  <si>
    <t>PKW US EQUITY</t>
  </si>
  <si>
    <t>11018</t>
  </si>
  <si>
    <t>US73935X3026</t>
  </si>
  <si>
    <t>PEY US EQUITY</t>
  </si>
  <si>
    <t>POWERSHARES H/Y EQ D</t>
  </si>
  <si>
    <t>B04K9Y2</t>
  </si>
  <si>
    <t>11019</t>
  </si>
  <si>
    <t>US73935X3851</t>
  </si>
  <si>
    <t>PXI US EQUITY</t>
  </si>
  <si>
    <t>POWERSHARES DWA ENER</t>
  </si>
  <si>
    <t>B1FYXT3</t>
  </si>
  <si>
    <t>11020</t>
  </si>
  <si>
    <t>US73935X3935</t>
  </si>
  <si>
    <t>PSL US EQUITY</t>
  </si>
  <si>
    <t>POWERSHARES DWA CONS</t>
  </si>
  <si>
    <t>B1FYXS2</t>
  </si>
  <si>
    <t>11021</t>
  </si>
  <si>
    <t>US73935X4016</t>
  </si>
  <si>
    <t>PGJ US EQUITY</t>
  </si>
  <si>
    <t>POWERSHARES GLD DRG</t>
  </si>
  <si>
    <t>B04KFP5</t>
  </si>
  <si>
    <t>11022</t>
  </si>
  <si>
    <t>US73935X5757</t>
  </si>
  <si>
    <t>PHO US EQUITY</t>
  </si>
  <si>
    <t>POWERSHARES WATER RE</t>
  </si>
  <si>
    <t>B0QRNK5</t>
  </si>
  <si>
    <t>11023</t>
  </si>
  <si>
    <t>US73935X7571</t>
  </si>
  <si>
    <t>PEJ US EQUITY</t>
  </si>
  <si>
    <t>POWERSHARES DYN LEIS</t>
  </si>
  <si>
    <t>B0C0HV7</t>
  </si>
  <si>
    <t>11024</t>
  </si>
  <si>
    <t>US73935X7993</t>
  </si>
  <si>
    <t>PJP US EQUITY</t>
  </si>
  <si>
    <t>POWERSHARES DYN PHAR</t>
  </si>
  <si>
    <t>B0C0HJ5</t>
  </si>
  <si>
    <t>11025</t>
  </si>
  <si>
    <t>US73935X8231</t>
  </si>
  <si>
    <t>PBS US EQUITY</t>
  </si>
  <si>
    <t>POWERSHARES DYN MEDI</t>
  </si>
  <si>
    <t>B0C0GW1</t>
  </si>
  <si>
    <t>11026</t>
  </si>
  <si>
    <t>US73935X8496</t>
  </si>
  <si>
    <t>PBJ US EQUITY</t>
  </si>
  <si>
    <t>Powershares Dynamic</t>
  </si>
  <si>
    <t>B0C0GT8</t>
  </si>
  <si>
    <t>11027</t>
  </si>
  <si>
    <t>US73935X8561</t>
  </si>
  <si>
    <t>PBE US EQUITY</t>
  </si>
  <si>
    <t>POWERSHARES DYN BIOT</t>
  </si>
  <si>
    <t>B0C0X19</t>
  </si>
  <si>
    <t>11028</t>
  </si>
  <si>
    <t>US73935X8645</t>
  </si>
  <si>
    <t>11029</t>
  </si>
  <si>
    <t>US73935Y1029</t>
  </si>
  <si>
    <t>DBV US EQUITY</t>
  </si>
  <si>
    <t>POWERSHARES DB G10 C</t>
  </si>
  <si>
    <t>B1FH0H9</t>
  </si>
  <si>
    <t>11030</t>
  </si>
  <si>
    <t>US73936B1017</t>
  </si>
  <si>
    <t>DBE US EQUITY</t>
  </si>
  <si>
    <t>POWER SHARES DB ENER</t>
  </si>
  <si>
    <t>B1M4Y48</t>
  </si>
  <si>
    <t>11031</t>
  </si>
  <si>
    <t>US73936B2007</t>
  </si>
  <si>
    <t>DBP US EQUITY</t>
  </si>
  <si>
    <t>POWERSHARES DB PREC</t>
  </si>
  <si>
    <t>B1M4Y82</t>
  </si>
  <si>
    <t>11032</t>
  </si>
  <si>
    <t>US73936D1072</t>
  </si>
  <si>
    <t>UUP US EQUITY</t>
  </si>
  <si>
    <t>POWERSHARES DB US DO</t>
  </si>
  <si>
    <t>B1RT5C3</t>
  </si>
  <si>
    <t>11033</t>
  </si>
  <si>
    <t>US73936G3083</t>
  </si>
  <si>
    <t>PBP US EQUITY</t>
  </si>
  <si>
    <t>PowerShares S&amp;P 500</t>
  </si>
  <si>
    <t>B2N6NP4</t>
  </si>
  <si>
    <t>11034</t>
  </si>
  <si>
    <t>US73936Q7108</t>
  </si>
  <si>
    <t>PowerShares Global S</t>
  </si>
  <si>
    <t>BBPL2X1</t>
  </si>
  <si>
    <t>11035</t>
  </si>
  <si>
    <t>US73936Q7694</t>
  </si>
  <si>
    <t>BKLN UP EQUITY</t>
  </si>
  <si>
    <t>POWERSHARES SENIOR L</t>
  </si>
  <si>
    <t>B3N7398</t>
  </si>
  <si>
    <t>11036</t>
  </si>
  <si>
    <t>11037</t>
  </si>
  <si>
    <t>US73936Q7934</t>
  </si>
  <si>
    <t>KBWD UP EQUITY</t>
  </si>
  <si>
    <t>POWERSHARES KBW HIGH</t>
  </si>
  <si>
    <t>B4MC5Z1</t>
  </si>
  <si>
    <t>11038</t>
  </si>
  <si>
    <t>KBWD US EQUITY</t>
  </si>
  <si>
    <t>11039</t>
  </si>
  <si>
    <t>US73936Q8197</t>
  </si>
  <si>
    <t>KBWY US EQUITY</t>
  </si>
  <si>
    <t>POWERSHARES KBW PREM</t>
  </si>
  <si>
    <t>B4R3QD4</t>
  </si>
  <si>
    <t>11040</t>
  </si>
  <si>
    <t>US73936Q8353</t>
  </si>
  <si>
    <t>PICB US EQUITY</t>
  </si>
  <si>
    <t>PowerShares Internat</t>
  </si>
  <si>
    <t>B5W04P5</t>
  </si>
  <si>
    <t>11041</t>
  </si>
  <si>
    <t>US73936T4748</t>
  </si>
  <si>
    <t>11042</t>
  </si>
  <si>
    <t>US73936T5570</t>
  </si>
  <si>
    <t>PHB UP EQUITY</t>
  </si>
  <si>
    <t>POWERSHARES FDMNL H/</t>
  </si>
  <si>
    <t>B298PH0</t>
  </si>
  <si>
    <t>11043</t>
  </si>
  <si>
    <t>US73936T5653</t>
  </si>
  <si>
    <t>PGX UP EQUITY</t>
  </si>
  <si>
    <t>POWERSHARES PREFERRE</t>
  </si>
  <si>
    <t>B298WQ8</t>
  </si>
  <si>
    <t>11044</t>
  </si>
  <si>
    <t>US73936T5737</t>
  </si>
  <si>
    <t>PCY UP EQUITY</t>
  </si>
  <si>
    <t>POWERSHARES EM MKT S</t>
  </si>
  <si>
    <t>B28HL70</t>
  </si>
  <si>
    <t>11045</t>
  </si>
  <si>
    <t>US73936T6156</t>
  </si>
  <si>
    <t>PBD US EQUITY</t>
  </si>
  <si>
    <t>POWERSHARES GBL CLEA</t>
  </si>
  <si>
    <t>B1YX205</t>
  </si>
  <si>
    <t>11046</t>
  </si>
  <si>
    <t>US73937B2097</t>
  </si>
  <si>
    <t>PXR US EQUITY</t>
  </si>
  <si>
    <t>POWERSHARES EMER MAR</t>
  </si>
  <si>
    <t>B3DXDG3</t>
  </si>
  <si>
    <t>11047</t>
  </si>
  <si>
    <t>US73937B5975</t>
  </si>
  <si>
    <t>VRP US EQUITY</t>
  </si>
  <si>
    <t>PowerShares Variable</t>
  </si>
  <si>
    <t>BLRKZN7</t>
  </si>
  <si>
    <t>11048</t>
  </si>
  <si>
    <t>US73937B6544</t>
  </si>
  <si>
    <t>SPHD UP EQUITY</t>
  </si>
  <si>
    <t>POWERSHARES S&amp;P 500</t>
  </si>
  <si>
    <t>B895937</t>
  </si>
  <si>
    <t>11049</t>
  </si>
  <si>
    <t>US73937B7534</t>
  </si>
  <si>
    <t>11050</t>
  </si>
  <si>
    <t>US73937B8789</t>
  </si>
  <si>
    <t>PSCI US EQUITY</t>
  </si>
  <si>
    <t>POWERSHARES S&amp;P SC I</t>
  </si>
  <si>
    <t>B5W8XH4</t>
  </si>
  <si>
    <t>11051</t>
  </si>
  <si>
    <t>US74005P1049</t>
  </si>
  <si>
    <t>PX US EQUITY</t>
  </si>
  <si>
    <t>Praxair Inc</t>
  </si>
  <si>
    <t>2699291</t>
  </si>
  <si>
    <t>11052</t>
  </si>
  <si>
    <t>US74017N1054</t>
  </si>
  <si>
    <t>PGEN US EQUITY</t>
  </si>
  <si>
    <t>Precigen Inc</t>
  </si>
  <si>
    <t>BKM5C84</t>
  </si>
  <si>
    <t>11053</t>
  </si>
  <si>
    <t>US74019P1084</t>
  </si>
  <si>
    <t>DTIL US EQUITY</t>
  </si>
  <si>
    <t>Precision BioScience</t>
  </si>
  <si>
    <t>BJ0M2S0</t>
  </si>
  <si>
    <t>11054</t>
  </si>
  <si>
    <t>US74140Y1010</t>
  </si>
  <si>
    <t>PRVL US EQUITY</t>
  </si>
  <si>
    <t>Prevail Therapeutics</t>
  </si>
  <si>
    <t>BK1ML56</t>
  </si>
  <si>
    <t>11055</t>
  </si>
  <si>
    <t>US74144T1088</t>
  </si>
  <si>
    <t>TROW US EQUITY</t>
  </si>
  <si>
    <t>T Rowe Price Group I</t>
  </si>
  <si>
    <t>2702337</t>
  </si>
  <si>
    <t>11056</t>
  </si>
  <si>
    <t>US7415034039</t>
  </si>
  <si>
    <t>PCLN US EQUITY</t>
  </si>
  <si>
    <t>2779063</t>
  </si>
  <si>
    <t>11057</t>
  </si>
  <si>
    <t>US74251V1026</t>
  </si>
  <si>
    <t>PFG US EQUITY</t>
  </si>
  <si>
    <t>Principal Financial</t>
  </si>
  <si>
    <t>2803014</t>
  </si>
  <si>
    <t>11058</t>
  </si>
  <si>
    <t>US74255Y4098</t>
  </si>
  <si>
    <t>BTEC US EQUITY</t>
  </si>
  <si>
    <t>Principal Healthcare</t>
  </si>
  <si>
    <t>BZ1N7J0</t>
  </si>
  <si>
    <t>11059</t>
  </si>
  <si>
    <t>US74257L1089</t>
  </si>
  <si>
    <t>PRNB US EQUITY</t>
  </si>
  <si>
    <t>Principia Biopharma</t>
  </si>
  <si>
    <t>BFZ4V53</t>
  </si>
  <si>
    <t>11060</t>
  </si>
  <si>
    <t>Procter &amp; Gamble Co/</t>
  </si>
  <si>
    <t>11061</t>
  </si>
  <si>
    <t>US7431871067</t>
  </si>
  <si>
    <t>PGNX US EQUITY</t>
  </si>
  <si>
    <t>Progenics Pharmaceut</t>
  </si>
  <si>
    <t>2152501</t>
  </si>
  <si>
    <t>11062</t>
  </si>
  <si>
    <t>US7433121008</t>
  </si>
  <si>
    <t>PRGS US EQUITY</t>
  </si>
  <si>
    <t>Progress Software Co</t>
  </si>
  <si>
    <t>2705198</t>
  </si>
  <si>
    <t>11063</t>
  </si>
  <si>
    <t>US7433151039</t>
  </si>
  <si>
    <t>PGR US EQUITY</t>
  </si>
  <si>
    <t>Progressive Corp/The</t>
  </si>
  <si>
    <t>2705024</t>
  </si>
  <si>
    <t>11064</t>
  </si>
  <si>
    <t>US74340W1036</t>
  </si>
  <si>
    <t>PLD US EQUITY</t>
  </si>
  <si>
    <t>Prologis Inc</t>
  </si>
  <si>
    <t>B44WZD7</t>
  </si>
  <si>
    <t>11065</t>
  </si>
  <si>
    <t>US74346L1017</t>
  </si>
  <si>
    <t>DNAI US EQUITY</t>
  </si>
  <si>
    <t>PRONAI THERAPEUTICS</t>
  </si>
  <si>
    <t>BZ223M1</t>
  </si>
  <si>
    <t>11066</t>
  </si>
  <si>
    <t>US74347B1695</t>
  </si>
  <si>
    <t>ONLN US EQUITY</t>
  </si>
  <si>
    <t>Proshares Online Ret</t>
  </si>
  <si>
    <t>BF2WWY6</t>
  </si>
  <si>
    <t>11067</t>
  </si>
  <si>
    <t>US74347B2016</t>
  </si>
  <si>
    <t>TBT UP EQUITY</t>
  </si>
  <si>
    <t>ProShares UltraShort</t>
  </si>
  <si>
    <t>B3PL086</t>
  </si>
  <si>
    <t>11068</t>
  </si>
  <si>
    <t>TBT US EQUITY</t>
  </si>
  <si>
    <t>11069</t>
  </si>
  <si>
    <t>US74347B3006</t>
  </si>
  <si>
    <t>SDS UP EQUITY</t>
  </si>
  <si>
    <t>PROSHARES ULTRASHORT</t>
  </si>
  <si>
    <t>B7XXDY9</t>
  </si>
  <si>
    <t>11070</t>
  </si>
  <si>
    <t>SDS US EQUITY</t>
  </si>
  <si>
    <t>11071</t>
  </si>
  <si>
    <t>US74347B4251</t>
  </si>
  <si>
    <t>SH US EQUITY</t>
  </si>
  <si>
    <t>ProShares Short S&amp;P5</t>
  </si>
  <si>
    <t>BD21GM5</t>
  </si>
  <si>
    <t>11072</t>
  </si>
  <si>
    <t>US74347B6074</t>
  </si>
  <si>
    <t>IGHG US EQUITY</t>
  </si>
  <si>
    <t>ProShares Investment</t>
  </si>
  <si>
    <t>BG802J6</t>
  </si>
  <si>
    <t>11073</t>
  </si>
  <si>
    <t>US74347B7064</t>
  </si>
  <si>
    <t>EMSH US EQUITY</t>
  </si>
  <si>
    <t>PROSHARES SHORT TERM USD EME</t>
  </si>
  <si>
    <t>11074</t>
  </si>
  <si>
    <t>US74347B7148</t>
  </si>
  <si>
    <t>PSQ US EQUITY</t>
  </si>
  <si>
    <t>ProShares Short QQQ</t>
  </si>
  <si>
    <t>BRKXGQ5</t>
  </si>
  <si>
    <t>11075</t>
  </si>
  <si>
    <t>US74347R1077</t>
  </si>
  <si>
    <t>SSO US EQUITY</t>
  </si>
  <si>
    <t>PROSHARES ULTRA S&amp;P</t>
  </si>
  <si>
    <t>B17MT20</t>
  </si>
  <si>
    <t>11076</t>
  </si>
  <si>
    <t>US74347R1317</t>
  </si>
  <si>
    <t>SJB UP EQUITY</t>
  </si>
  <si>
    <t>PROSHARES SHORT HIGH</t>
  </si>
  <si>
    <t>B3WM9Q3</t>
  </si>
  <si>
    <t>11077</t>
  </si>
  <si>
    <t>SJB US EQUITY</t>
  </si>
  <si>
    <t>11078</t>
  </si>
  <si>
    <t>US74347R1721</t>
  </si>
  <si>
    <t>UBT UP EQUITY</t>
  </si>
  <si>
    <t>PROSHARES ULTRA 20+</t>
  </si>
  <si>
    <t>B3M2KR1</t>
  </si>
  <si>
    <t>11079</t>
  </si>
  <si>
    <t>US74347R2067</t>
  </si>
  <si>
    <t>QLD US EQUITY</t>
  </si>
  <si>
    <t>PROSHARES ULTRA QQQ</t>
  </si>
  <si>
    <t>B17MT31</t>
  </si>
  <si>
    <t>11080</t>
  </si>
  <si>
    <t>US74347R2141</t>
  </si>
  <si>
    <t>BIB UQ EQUITY</t>
  </si>
  <si>
    <t>PROSHARES ULTRA NASD</t>
  </si>
  <si>
    <t>B5VRWL9</t>
  </si>
  <si>
    <t>11081</t>
  </si>
  <si>
    <t>BIB US EQUITY</t>
  </si>
  <si>
    <t>11082</t>
  </si>
  <si>
    <t>US74347R2224</t>
  </si>
  <si>
    <t>DDG US EQUITY</t>
  </si>
  <si>
    <t>PROSHARES SHORT OIL&amp;</t>
  </si>
  <si>
    <t>B39XWS2</t>
  </si>
  <si>
    <t>11083</t>
  </si>
  <si>
    <t>US74347R3057</t>
  </si>
  <si>
    <t>DDM US EQUITY</t>
  </si>
  <si>
    <t>PROSHARES ULTRA DOW3</t>
  </si>
  <si>
    <t>B17MT53</t>
  </si>
  <si>
    <t>11084</t>
  </si>
  <si>
    <t>US74347R3131</t>
  </si>
  <si>
    <t>PST UP EQUITY</t>
  </si>
  <si>
    <t>B2R9531</t>
  </si>
  <si>
    <t>11085</t>
  </si>
  <si>
    <t>PST US EQUITY</t>
  </si>
  <si>
    <t>11086</t>
  </si>
  <si>
    <t>US74347R3701</t>
  </si>
  <si>
    <t>EFZ US EQUITY</t>
  </si>
  <si>
    <t>ProShares Short MSCI</t>
  </si>
  <si>
    <t>B28VM68</t>
  </si>
  <si>
    <t>11087</t>
  </si>
  <si>
    <t>US74347R3966</t>
  </si>
  <si>
    <t>EUM UP EQUITY</t>
  </si>
  <si>
    <t>PROSHARES SHORT MSCI</t>
  </si>
  <si>
    <t>B28ZL96</t>
  </si>
  <si>
    <t>11088</t>
  </si>
  <si>
    <t>EUM US EQUITY</t>
  </si>
  <si>
    <t>11089</t>
  </si>
  <si>
    <t>US74347R4048</t>
  </si>
  <si>
    <t>MVV US EQUITY</t>
  </si>
  <si>
    <t>Ultra MidCap400 ProS</t>
  </si>
  <si>
    <t>B17MT64</t>
  </si>
  <si>
    <t>11090</t>
  </si>
  <si>
    <t>US74347R6696</t>
  </si>
  <si>
    <t>USD US EQUITY</t>
  </si>
  <si>
    <t>PROSHARES ULTRA SEMI</t>
  </si>
  <si>
    <t>B1Q76W5</t>
  </si>
  <si>
    <t>11091</t>
  </si>
  <si>
    <t>US74347R6936</t>
  </si>
  <si>
    <t>ROM US EQUITY</t>
  </si>
  <si>
    <t>PROSHARES ULTRA TECH</t>
  </si>
  <si>
    <t>B1Q76X6</t>
  </si>
  <si>
    <t>11092</t>
  </si>
  <si>
    <t>US74347R7017</t>
  </si>
  <si>
    <t>DOG US EQUITY</t>
  </si>
  <si>
    <t>PROSHARES SHORT DOW3</t>
  </si>
  <si>
    <t>B17MT86</t>
  </si>
  <si>
    <t>11093</t>
  </si>
  <si>
    <t>US74347R7199</t>
  </si>
  <si>
    <t>DIG UP EQUITY</t>
  </si>
  <si>
    <t>PROSHARES ULTRA OIL</t>
  </si>
  <si>
    <t>B1Q76T2</t>
  </si>
  <si>
    <t>11094</t>
  </si>
  <si>
    <t>DIG US EQUITY</t>
  </si>
  <si>
    <t>PRSH ULTRA OIL &amp; GAS</t>
  </si>
  <si>
    <t>11095</t>
  </si>
  <si>
    <t>US74347R7272</t>
  </si>
  <si>
    <t>UXI US EQUITY</t>
  </si>
  <si>
    <t>Proshares Ultra Indu</t>
  </si>
  <si>
    <t>B1Q76S1</t>
  </si>
  <si>
    <t>11096</t>
  </si>
  <si>
    <t>US74347R7355</t>
  </si>
  <si>
    <t>RXL US EQUITY</t>
  </si>
  <si>
    <t>PROSHARES ULTRA HEAL</t>
  </si>
  <si>
    <t>B1Q76R0</t>
  </si>
  <si>
    <t>11097</t>
  </si>
  <si>
    <t>US74347R7769</t>
  </si>
  <si>
    <t>UYM US EQUITY</t>
  </si>
  <si>
    <t>PROSHARES ULTRA BASI</t>
  </si>
  <si>
    <t>B1Q77D3</t>
  </si>
  <si>
    <t>11098</t>
  </si>
  <si>
    <t>US74347R8429</t>
  </si>
  <si>
    <t>UWM US EQUITY</t>
  </si>
  <si>
    <t>PROSHARES ULTRA RUSS</t>
  </si>
  <si>
    <t>B1P8LP7</t>
  </si>
  <si>
    <t>11099</t>
  </si>
  <si>
    <t>US74347W1146</t>
  </si>
  <si>
    <t>ZSL US EQUITY</t>
  </si>
  <si>
    <t>B82XKF7</t>
  </si>
  <si>
    <t>11100</t>
  </si>
  <si>
    <t>US74347W1716</t>
  </si>
  <si>
    <t>VIXY US EQUITY</t>
  </si>
  <si>
    <t>ProShares VIX Short-</t>
  </si>
  <si>
    <t>BF1L3V8</t>
  </si>
  <si>
    <t>11101</t>
  </si>
  <si>
    <t>US74347W2474</t>
  </si>
  <si>
    <t>UCO US EQUITY</t>
  </si>
  <si>
    <t>ProShares Ultra Bloo</t>
  </si>
  <si>
    <t>BD6SNN2</t>
  </si>
  <si>
    <t>11102</t>
  </si>
  <si>
    <t>US74347W2623</t>
  </si>
  <si>
    <t>BZ00Q73</t>
  </si>
  <si>
    <t>11103</t>
  </si>
  <si>
    <t>US74347W4603</t>
  </si>
  <si>
    <t>CROC US EQUITY</t>
  </si>
  <si>
    <t>B739B43</t>
  </si>
  <si>
    <t>11104</t>
  </si>
  <si>
    <t>US74347W5691</t>
  </si>
  <si>
    <t>YCS US EQUITY</t>
  </si>
  <si>
    <t>B63BK56</t>
  </si>
  <si>
    <t>11105</t>
  </si>
  <si>
    <t>US74347W6012</t>
  </si>
  <si>
    <t>UGL US EQUITY</t>
  </si>
  <si>
    <t>PROSHARES ULTRA GOLD</t>
  </si>
  <si>
    <t>B3K8TN0</t>
  </si>
  <si>
    <t>11106</t>
  </si>
  <si>
    <t>US74347W6277</t>
  </si>
  <si>
    <t>SVXY UP EQUITY</t>
  </si>
  <si>
    <t>PROSHARES SHORT VIX</t>
  </si>
  <si>
    <t>B6X8Q60</t>
  </si>
  <si>
    <t>11107</t>
  </si>
  <si>
    <t>SVXY US EQUITY</t>
  </si>
  <si>
    <t>11108</t>
  </si>
  <si>
    <t>US74347W6681</t>
  </si>
  <si>
    <t>SCO US EQUITY</t>
  </si>
  <si>
    <t>B3K45R4</t>
  </si>
  <si>
    <t>11109</t>
  </si>
  <si>
    <t>US74347W7424</t>
  </si>
  <si>
    <t>EUFX US EQUITY</t>
  </si>
  <si>
    <t>PROSHARES SHORT EURO</t>
  </si>
  <si>
    <t>B8BQY22</t>
  </si>
  <si>
    <t>11110</t>
  </si>
  <si>
    <t>US74347W8828</t>
  </si>
  <si>
    <t>EUO US EQUITY</t>
  </si>
  <si>
    <t>B3K45W9</t>
  </si>
  <si>
    <t>11111</t>
  </si>
  <si>
    <t>US74347X1384</t>
  </si>
  <si>
    <t>SMN US EQUITY</t>
  </si>
  <si>
    <t>B820XV5</t>
  </si>
  <si>
    <t>11112</t>
  </si>
  <si>
    <t>US74347X1798</t>
  </si>
  <si>
    <t>SMK US EQUITY</t>
  </si>
  <si>
    <t>B5ZN2F7</t>
  </si>
  <si>
    <t>11113</t>
  </si>
  <si>
    <t>US74347X3026</t>
  </si>
  <si>
    <t>EET US EQUITY</t>
  </si>
  <si>
    <t>PROSHARES ULT MSCI E</t>
  </si>
  <si>
    <t>B54B3C6</t>
  </si>
  <si>
    <t>11114</t>
  </si>
  <si>
    <t>US74347X3109</t>
  </si>
  <si>
    <t>RALS US EQUITY</t>
  </si>
  <si>
    <t>PROSHARES RAFI LONG/</t>
  </si>
  <si>
    <t>B4QDYF3</t>
  </si>
  <si>
    <t>11115</t>
  </si>
  <si>
    <t>US74347X5005</t>
  </si>
  <si>
    <t>EFO US EQUITY</t>
  </si>
  <si>
    <t>PROSHARES ULTRA MSCI</t>
  </si>
  <si>
    <t>B549Z24</t>
  </si>
  <si>
    <t>11116</t>
  </si>
  <si>
    <t>US74347X5591</t>
  </si>
  <si>
    <t>SBM US EQUITY</t>
  </si>
  <si>
    <t>PROSHARES SHORT BASI</t>
  </si>
  <si>
    <t>B4QDCB5</t>
  </si>
  <si>
    <t>11117</t>
  </si>
  <si>
    <t>US74347X5757</t>
  </si>
  <si>
    <t>EEV UP EQUITY</t>
  </si>
  <si>
    <t>PROSHARES ULTSHRT MS</t>
  </si>
  <si>
    <t>B28ZLH4</t>
  </si>
  <si>
    <t>11118</t>
  </si>
  <si>
    <t>EEV US EQUITY</t>
  </si>
  <si>
    <t>ULTRASHORT MSCI EMRG</t>
  </si>
  <si>
    <t>11119</t>
  </si>
  <si>
    <t>US74347X6250</t>
  </si>
  <si>
    <t>URE US EQUITY</t>
  </si>
  <si>
    <t>PROSHARES ULTRA REAL</t>
  </si>
  <si>
    <t>B1Q76V4</t>
  </si>
  <si>
    <t>11120</t>
  </si>
  <si>
    <t>US74347X6334</t>
  </si>
  <si>
    <t>UYG US EQUITY</t>
  </si>
  <si>
    <t>PROSHARES ULTRA FINA</t>
  </si>
  <si>
    <t>B1Q76Q9</t>
  </si>
  <si>
    <t>11121</t>
  </si>
  <si>
    <t>US74347X6417</t>
  </si>
  <si>
    <t>REK US EQUITY</t>
  </si>
  <si>
    <t>PROSHARES SHORT REAL</t>
  </si>
  <si>
    <t>B4PB458</t>
  </si>
  <si>
    <t>11122</t>
  </si>
  <si>
    <t>US74347X6581</t>
  </si>
  <si>
    <t>YXI US EQUITY</t>
  </si>
  <si>
    <t>PROSHARES SHORT FTSE</t>
  </si>
  <si>
    <t>B4RG7J6</t>
  </si>
  <si>
    <t>11123</t>
  </si>
  <si>
    <t>US74347X8496</t>
  </si>
  <si>
    <t>TBF UP EQUITY</t>
  </si>
  <si>
    <t>ProShares Short 20+</t>
  </si>
  <si>
    <t>B4579D9</t>
  </si>
  <si>
    <t>11124</t>
  </si>
  <si>
    <t>TBF US EQUITY</t>
  </si>
  <si>
    <t>11125</t>
  </si>
  <si>
    <t>US74347X8645</t>
  </si>
  <si>
    <t>UPRO US EQUITY</t>
  </si>
  <si>
    <t>PROSHARES ULTRAPRO S</t>
  </si>
  <si>
    <t>B61DFQ0</t>
  </si>
  <si>
    <t>11126</t>
  </si>
  <si>
    <t>US74347X8801</t>
  </si>
  <si>
    <t>XPP US EQUITY</t>
  </si>
  <si>
    <t>PROSHARES ULT FTSE C</t>
  </si>
  <si>
    <t>B54B0P8</t>
  </si>
  <si>
    <t>11127</t>
  </si>
  <si>
    <t>US74348A1455</t>
  </si>
  <si>
    <t>PAWZ US EQUITY</t>
  </si>
  <si>
    <t>PROSHARES PET CARE ETF</t>
  </si>
  <si>
    <t>BFX0TG0</t>
  </si>
  <si>
    <t>11128</t>
  </si>
  <si>
    <t>US74348A2107</t>
  </si>
  <si>
    <t>RWM US EQUITY</t>
  </si>
  <si>
    <t>ProShares Short Russ</t>
  </si>
  <si>
    <t>BWX5CV0</t>
  </si>
  <si>
    <t>11129</t>
  </si>
  <si>
    <t>US74348A3196</t>
  </si>
  <si>
    <t>TWM US EQUITY</t>
  </si>
  <si>
    <t>Proshares Ultrashort</t>
  </si>
  <si>
    <t>BJ391T2</t>
  </si>
  <si>
    <t>11130</t>
  </si>
  <si>
    <t>US74348A3501</t>
  </si>
  <si>
    <t>FXP US EQUITY</t>
  </si>
  <si>
    <t>PROSHARES ULTSHRT FT</t>
  </si>
  <si>
    <t>BJ3KJ91</t>
  </si>
  <si>
    <t>11131</t>
  </si>
  <si>
    <t>US74348A4269</t>
  </si>
  <si>
    <t>QID US EQUITY</t>
  </si>
  <si>
    <t>BJ39TH6</t>
  </si>
  <si>
    <t>11132</t>
  </si>
  <si>
    <t>US74348A4426</t>
  </si>
  <si>
    <t>SPXU UP EQUITY</t>
  </si>
  <si>
    <t>PROSH ULTRAPRO SHORT</t>
  </si>
  <si>
    <t>BJ39266</t>
  </si>
  <si>
    <t>11133</t>
  </si>
  <si>
    <t>SPXU US EQUITY</t>
  </si>
  <si>
    <t>PROSH UTLRAPRO SHORT</t>
  </si>
  <si>
    <t>11134</t>
  </si>
  <si>
    <t>US74348A4590</t>
  </si>
  <si>
    <t>EWV UP EQUITY</t>
  </si>
  <si>
    <t>BJ39233</t>
  </si>
  <si>
    <t>11135</t>
  </si>
  <si>
    <t>US74348A4673</t>
  </si>
  <si>
    <t>NOBL UP EQUITY</t>
  </si>
  <si>
    <t>PROSHARES S&amp;P 500 DI</t>
  </si>
  <si>
    <t>BFN8PY4</t>
  </si>
  <si>
    <t>11136</t>
  </si>
  <si>
    <t>NOBL US EQUITY</t>
  </si>
  <si>
    <t>ProShares S&amp;P 500 Di</t>
  </si>
  <si>
    <t>11137</t>
  </si>
  <si>
    <t>US74348A4756</t>
  </si>
  <si>
    <t>EFU US EQUITY</t>
  </si>
  <si>
    <t>BBD7S33</t>
  </si>
  <si>
    <t>11138</t>
  </si>
  <si>
    <t>ProShares High Yield</t>
  </si>
  <si>
    <t>11139</t>
  </si>
  <si>
    <t>US74348A5902</t>
  </si>
  <si>
    <t>DXD US EQUITY</t>
  </si>
  <si>
    <t>B7V62G5</t>
  </si>
  <si>
    <t>11140</t>
  </si>
  <si>
    <t>US74348A6082</t>
  </si>
  <si>
    <t>TBX UP EQUITY</t>
  </si>
  <si>
    <t>PROSHARES SHORT 7-10</t>
  </si>
  <si>
    <t>B5VZ2L3</t>
  </si>
  <si>
    <t>11141</t>
  </si>
  <si>
    <t>US74348A6736</t>
  </si>
  <si>
    <t>BZQ US EQUITY</t>
  </si>
  <si>
    <t>B82LRW7</t>
  </si>
  <si>
    <t>11142</t>
  </si>
  <si>
    <t>US74348A8146</t>
  </si>
  <si>
    <t>RINF US EQUITY</t>
  </si>
  <si>
    <t>ProShares Inflation</t>
  </si>
  <si>
    <t>B7KGS91</t>
  </si>
  <si>
    <t>11143</t>
  </si>
  <si>
    <t>US74348T1025</t>
  </si>
  <si>
    <t>PSEC US EQUITY</t>
  </si>
  <si>
    <t>Prospect Capital Cor</t>
  </si>
  <si>
    <t>B020VX7</t>
  </si>
  <si>
    <t>11144</t>
  </si>
  <si>
    <t>US74348T3005</t>
  </si>
  <si>
    <t>EP0497263 PFD</t>
  </si>
  <si>
    <t>PSEC 6 1/4</t>
  </si>
  <si>
    <t>BYZW398</t>
  </si>
  <si>
    <t>11145</t>
  </si>
  <si>
    <t>US74366E1029</t>
  </si>
  <si>
    <t>PTGX US EQUITY</t>
  </si>
  <si>
    <t>Protagonist Therapeu</t>
  </si>
  <si>
    <t>BDCBCD8</t>
  </si>
  <si>
    <t>11146</t>
  </si>
  <si>
    <t>US74373B1098</t>
  </si>
  <si>
    <t>PTI US EQUITY</t>
  </si>
  <si>
    <t>Proteostasis Therape</t>
  </si>
  <si>
    <t>BYMM863</t>
  </si>
  <si>
    <t>11147</t>
  </si>
  <si>
    <t>US7443201022</t>
  </si>
  <si>
    <t>PRU US EQUITY</t>
  </si>
  <si>
    <t>Prudential Financial</t>
  </si>
  <si>
    <t>2819118</t>
  </si>
  <si>
    <t>11148</t>
  </si>
  <si>
    <t>US7443207060</t>
  </si>
  <si>
    <t>EP0439174 PFD</t>
  </si>
  <si>
    <t>PRU 5.7</t>
  </si>
  <si>
    <t>B9MSWT7</t>
  </si>
  <si>
    <t>11149</t>
  </si>
  <si>
    <t>US7445731067</t>
  </si>
  <si>
    <t>PEG US EQUITY</t>
  </si>
  <si>
    <t>Public Service Enter</t>
  </si>
  <si>
    <t>2707677</t>
  </si>
  <si>
    <t>11150</t>
  </si>
  <si>
    <t>US74460D1090</t>
  </si>
  <si>
    <t>PSA US EQUITY</t>
  </si>
  <si>
    <t>Public Storage</t>
  </si>
  <si>
    <t>2852533</t>
  </si>
  <si>
    <t>11151</t>
  </si>
  <si>
    <t>US74460W1071</t>
  </si>
  <si>
    <t>EP0439059 PFD</t>
  </si>
  <si>
    <t>PSA 5.2 PERP</t>
  </si>
  <si>
    <t>B8V7CJ8</t>
  </si>
  <si>
    <t>11152</t>
  </si>
  <si>
    <t>US74460W5528</t>
  </si>
  <si>
    <t>EP0589457 PFD</t>
  </si>
  <si>
    <t>PSA 4 5/8 PERP</t>
  </si>
  <si>
    <t>BLFGL51</t>
  </si>
  <si>
    <t>11153</t>
  </si>
  <si>
    <t>US74460W5783</t>
  </si>
  <si>
    <t>EP0584029 PFD</t>
  </si>
  <si>
    <t>PSA 4 3/4 PERP</t>
  </si>
  <si>
    <t>BKSD8W8</t>
  </si>
  <si>
    <t>11154</t>
  </si>
  <si>
    <t>US74460W5940</t>
  </si>
  <si>
    <t>EP0580746 PFD</t>
  </si>
  <si>
    <t>PSA 4.7 PERP</t>
  </si>
  <si>
    <t>BK72JQ7</t>
  </si>
  <si>
    <t>11155</t>
  </si>
  <si>
    <t>US74460W6286</t>
  </si>
  <si>
    <t>EP0576520 PFD</t>
  </si>
  <si>
    <t>PSA 4 7/8 PERP</t>
  </si>
  <si>
    <t>BK598B8</t>
  </si>
  <si>
    <t>11156</t>
  </si>
  <si>
    <t>US74460W6443</t>
  </si>
  <si>
    <t>EP0568386 PFD</t>
  </si>
  <si>
    <t>PSA 5.6 PERP</t>
  </si>
  <si>
    <t>BGMHQB3</t>
  </si>
  <si>
    <t>11157</t>
  </si>
  <si>
    <t>US74460W6690</t>
  </si>
  <si>
    <t>EP0532853 PFD</t>
  </si>
  <si>
    <t>PSA 5.05 PERP</t>
  </si>
  <si>
    <t>BF7PKX5</t>
  </si>
  <si>
    <t>11158</t>
  </si>
  <si>
    <t>US74460W6856</t>
  </si>
  <si>
    <t>EP0528943 PFD</t>
  </si>
  <si>
    <t>PSA 5.15 PERP</t>
  </si>
  <si>
    <t>BYZ2PF8</t>
  </si>
  <si>
    <t>11159</t>
  </si>
  <si>
    <t>US74460W7193</t>
  </si>
  <si>
    <t>EP0517060 PFD</t>
  </si>
  <si>
    <t>PSA 4.9 PERP</t>
  </si>
  <si>
    <t>BYW9GN7</t>
  </si>
  <si>
    <t>11160</t>
  </si>
  <si>
    <t>US74460W7359</t>
  </si>
  <si>
    <t>EP0511683 PFD</t>
  </si>
  <si>
    <t>PSA 4.95 PERP</t>
  </si>
  <si>
    <t>BD0PB79</t>
  </si>
  <si>
    <t>11161</t>
  </si>
  <si>
    <t>US74460W7508</t>
  </si>
  <si>
    <t>EP0507590 PFD</t>
  </si>
  <si>
    <t>PSA 5 1/8 PERP</t>
  </si>
  <si>
    <t>BYYTYR5</t>
  </si>
  <si>
    <t>11162</t>
  </si>
  <si>
    <t>US74460W7763</t>
  </si>
  <si>
    <t>EP0499103 PFD</t>
  </si>
  <si>
    <t>PSA 5.4 PERP</t>
  </si>
  <si>
    <t>BYVXDN9</t>
  </si>
  <si>
    <t>11163</t>
  </si>
  <si>
    <t>US74460W8001</t>
  </si>
  <si>
    <t>EP0426924 PFD</t>
  </si>
  <si>
    <t>PSA 5 3/8 PERP</t>
  </si>
  <si>
    <t>B874VW9</t>
  </si>
  <si>
    <t>11164</t>
  </si>
  <si>
    <t>US74460W8753</t>
  </si>
  <si>
    <t>EP0435966 PFD</t>
  </si>
  <si>
    <t>B92PXR3</t>
  </si>
  <si>
    <t>11165</t>
  </si>
  <si>
    <t>US7458671010</t>
  </si>
  <si>
    <t>PHM US EQUITY</t>
  </si>
  <si>
    <t>PulteGroup Inc</t>
  </si>
  <si>
    <t>2708841</t>
  </si>
  <si>
    <t>11166</t>
  </si>
  <si>
    <t>US74587V1070</t>
  </si>
  <si>
    <t>PBYI US EQUITY</t>
  </si>
  <si>
    <t>Puma Biotechnology I</t>
  </si>
  <si>
    <t>B7F2TY6</t>
  </si>
  <si>
    <t>11167</t>
  </si>
  <si>
    <t>US7472624003</t>
  </si>
  <si>
    <t>EP0581926 PFD</t>
  </si>
  <si>
    <t>QVCN 6 1/4</t>
  </si>
  <si>
    <t>BKVHZH1</t>
  </si>
  <si>
    <t>11168</t>
  </si>
  <si>
    <t>US74735M1080</t>
  </si>
  <si>
    <t>QIWI US EQUITY</t>
  </si>
  <si>
    <t>QIWI plc</t>
  </si>
  <si>
    <t>B8SCPH5</t>
  </si>
  <si>
    <t>11169</t>
  </si>
  <si>
    <t>US74736K1016</t>
  </si>
  <si>
    <t>QRVO US EQUITY</t>
  </si>
  <si>
    <t>Qorvo Inc</t>
  </si>
  <si>
    <t>BR9YYP4</t>
  </si>
  <si>
    <t>11170</t>
  </si>
  <si>
    <t>US7475251036</t>
  </si>
  <si>
    <t>QCOM US EQUITY</t>
  </si>
  <si>
    <t>QUALCOMM Inc</t>
  </si>
  <si>
    <t>2714923</t>
  </si>
  <si>
    <t>11171</t>
  </si>
  <si>
    <t>US7475451016</t>
  </si>
  <si>
    <t>QCP US EQUITY</t>
  </si>
  <si>
    <t>Quality Care Propert</t>
  </si>
  <si>
    <t>BYNWVQ3</t>
  </si>
  <si>
    <t>11172</t>
  </si>
  <si>
    <t>US74762E1029</t>
  </si>
  <si>
    <t>PWR US EQUITY</t>
  </si>
  <si>
    <t>Quanta Services Inc</t>
  </si>
  <si>
    <t>2150204</t>
  </si>
  <si>
    <t>11173</t>
  </si>
  <si>
    <t>US74766Q1013</t>
  </si>
  <si>
    <t>QTRX US EQUITY</t>
  </si>
  <si>
    <t>Quanterix Corp</t>
  </si>
  <si>
    <t>BD1KGN4</t>
  </si>
  <si>
    <t>11174</t>
  </si>
  <si>
    <t>US7477981069</t>
  </si>
  <si>
    <t>QD US EQUITY</t>
  </si>
  <si>
    <t>Qudian Inc</t>
  </si>
  <si>
    <t>BF8FK89</t>
  </si>
  <si>
    <t>11175</t>
  </si>
  <si>
    <t>US74834L1008</t>
  </si>
  <si>
    <t>DGX US EQUITY</t>
  </si>
  <si>
    <t>Quest Diagnostics In</t>
  </si>
  <si>
    <t>2702791</t>
  </si>
  <si>
    <t>11176</t>
  </si>
  <si>
    <t>US74876Y1010</t>
  </si>
  <si>
    <t>Q US EQUITY</t>
  </si>
  <si>
    <t>B7VM917</t>
  </si>
  <si>
    <t>11177</t>
  </si>
  <si>
    <t>US74906P1049</t>
  </si>
  <si>
    <t>QUNR US EQUITY</t>
  </si>
  <si>
    <t>Qunar Cayman Islands</t>
  </si>
  <si>
    <t>BG7ZL40</t>
  </si>
  <si>
    <t>11178</t>
  </si>
  <si>
    <t>US74913G1058</t>
  </si>
  <si>
    <t>EP0471573 PFD</t>
  </si>
  <si>
    <t>CTL 6 7/8</t>
  </si>
  <si>
    <t>BR4SWH9</t>
  </si>
  <si>
    <t>11179</t>
  </si>
  <si>
    <t>US74913G6008</t>
  </si>
  <si>
    <t>EP0443739 PFD</t>
  </si>
  <si>
    <t>CTL 6 1/8</t>
  </si>
  <si>
    <t>B8W5D32</t>
  </si>
  <si>
    <t>11180</t>
  </si>
  <si>
    <t>US74913G7097</t>
  </si>
  <si>
    <t>EP0493148 PFD</t>
  </si>
  <si>
    <t>CTL 6 5/8</t>
  </si>
  <si>
    <t>BYSPNY9</t>
  </si>
  <si>
    <t>11181</t>
  </si>
  <si>
    <t>US74913G8087</t>
  </si>
  <si>
    <t>EP0500777 PFD</t>
  </si>
  <si>
    <t>CTL 7</t>
  </si>
  <si>
    <t>BD5TSR5</t>
  </si>
  <si>
    <t>11182</t>
  </si>
  <si>
    <t>US74913G8731</t>
  </si>
  <si>
    <t>EP0527051 PFD</t>
  </si>
  <si>
    <t>CTL 6 3/4</t>
  </si>
  <si>
    <t>BD2ZSL0</t>
  </si>
  <si>
    <t>11183</t>
  </si>
  <si>
    <t>US74913G8814</t>
  </si>
  <si>
    <t>EP0513507 PFD</t>
  </si>
  <si>
    <t>CTL 6 1/2</t>
  </si>
  <si>
    <t>BZ4C835</t>
  </si>
  <si>
    <t>11184</t>
  </si>
  <si>
    <t>US74915J1079</t>
  </si>
  <si>
    <t>QTT US EQUITY</t>
  </si>
  <si>
    <t>Qutoutiao Inc</t>
  </si>
  <si>
    <t>BF3B6J5</t>
  </si>
  <si>
    <t>11185</t>
  </si>
  <si>
    <t>US74915M1009</t>
  </si>
  <si>
    <t>QRTEA US EQUITY</t>
  </si>
  <si>
    <t>Qurate Retail Inc</t>
  </si>
  <si>
    <t>BZ19HB0</t>
  </si>
  <si>
    <t>11186</t>
  </si>
  <si>
    <t>US74933V1089</t>
  </si>
  <si>
    <t>RARX US EQUITY</t>
  </si>
  <si>
    <t>Ra Pharmaceuticals I</t>
  </si>
  <si>
    <t>BD3WM85</t>
  </si>
  <si>
    <t>11187</t>
  </si>
  <si>
    <t>US7496552057</t>
  </si>
  <si>
    <t>AGRO LI EQUITY</t>
  </si>
  <si>
    <t>Ros Agro PLC</t>
  </si>
  <si>
    <t>B5MTFN7</t>
  </si>
  <si>
    <t>11188</t>
  </si>
  <si>
    <t>US7496851038</t>
  </si>
  <si>
    <t>RPM US EQUITY</t>
  </si>
  <si>
    <t>RPM International In</t>
  </si>
  <si>
    <t>2756174</t>
  </si>
  <si>
    <t>11189</t>
  </si>
  <si>
    <t>US74979W1018</t>
  </si>
  <si>
    <t>RYB US EQUITY</t>
  </si>
  <si>
    <t>RYB Education Inc</t>
  </si>
  <si>
    <t>BDZRZ01</t>
  </si>
  <si>
    <t>11190</t>
  </si>
  <si>
    <t>US7504692077</t>
  </si>
  <si>
    <t>RDUS US EQUITY</t>
  </si>
  <si>
    <t>Radius Health Inc</t>
  </si>
  <si>
    <t>BM68KK1</t>
  </si>
  <si>
    <t>11191</t>
  </si>
  <si>
    <t>US7512121010</t>
  </si>
  <si>
    <t>RL US EQUITY</t>
  </si>
  <si>
    <t>Ralph Lauren Corp</t>
  </si>
  <si>
    <t>B4V9661</t>
  </si>
  <si>
    <t>11192</t>
  </si>
  <si>
    <t>US7514522025</t>
  </si>
  <si>
    <t>RPT US EQUITY</t>
  </si>
  <si>
    <t>RAMCO-GERSHENSON PRO</t>
  </si>
  <si>
    <t>11193</t>
  </si>
  <si>
    <t>US7514526083</t>
  </si>
  <si>
    <t>EP0402768 PFD</t>
  </si>
  <si>
    <t>Ramco-Gershenson Pro</t>
  </si>
  <si>
    <t>B60S9W0</t>
  </si>
  <si>
    <t>11194</t>
  </si>
  <si>
    <t>US75281A1097</t>
  </si>
  <si>
    <t>RRC US EQUITY</t>
  </si>
  <si>
    <t>Range Resources Corp</t>
  </si>
  <si>
    <t>2523334</t>
  </si>
  <si>
    <t>11195</t>
  </si>
  <si>
    <t>US7547301090</t>
  </si>
  <si>
    <t>RJF US EQUITY</t>
  </si>
  <si>
    <t>Raymond James Financ</t>
  </si>
  <si>
    <t>2718992</t>
  </si>
  <si>
    <t>11196</t>
  </si>
  <si>
    <t>US7549071030</t>
  </si>
  <si>
    <t>RYN US EQUITY</t>
  </si>
  <si>
    <t>Rayonier Inc</t>
  </si>
  <si>
    <t>2473138</t>
  </si>
  <si>
    <t>11197</t>
  </si>
  <si>
    <t>US75508B1044</t>
  </si>
  <si>
    <t>RYAM US EQUITY</t>
  </si>
  <si>
    <t>Rayonier Advanced Ma</t>
  </si>
  <si>
    <t>BN458W9</t>
  </si>
  <si>
    <t>11198</t>
  </si>
  <si>
    <t>11199</t>
  </si>
  <si>
    <t>Raytheon Technologie</t>
  </si>
  <si>
    <t>BM5M5Y3</t>
  </si>
  <si>
    <t>11200</t>
  </si>
  <si>
    <t>US75605Y1064</t>
  </si>
  <si>
    <t>RLGY US EQUITY</t>
  </si>
  <si>
    <t>REALOGY HOLDINGS COR</t>
  </si>
  <si>
    <t>B5T0CW1</t>
  </si>
  <si>
    <t>11201</t>
  </si>
  <si>
    <t>US7561091049</t>
  </si>
  <si>
    <t>O US EQUITY</t>
  </si>
  <si>
    <t>Realty Income Corp</t>
  </si>
  <si>
    <t>2724193</t>
  </si>
  <si>
    <t>11202</t>
  </si>
  <si>
    <t>US75615P1030</t>
  </si>
  <si>
    <t>RETA US EQUITY</t>
  </si>
  <si>
    <t>Reata Pharmaceutical</t>
  </si>
  <si>
    <t>BYY9FX8</t>
  </si>
  <si>
    <t>11203</t>
  </si>
  <si>
    <t>US7565771026</t>
  </si>
  <si>
    <t>RHT US EQUITY</t>
  </si>
  <si>
    <t>Red Hat Inc</t>
  </si>
  <si>
    <t>2447218</t>
  </si>
  <si>
    <t>11204</t>
  </si>
  <si>
    <t>US7587501039</t>
  </si>
  <si>
    <t>RBC US EQUITY</t>
  </si>
  <si>
    <t>REGAL BELOIT CORP</t>
  </si>
  <si>
    <t>2730082</t>
  </si>
  <si>
    <t>11205</t>
  </si>
  <si>
    <t>US7588491032</t>
  </si>
  <si>
    <t>REG US EQUITY</t>
  </si>
  <si>
    <t>Regency Centers Corp</t>
  </si>
  <si>
    <t>2726177</t>
  </si>
  <si>
    <t>11206</t>
  </si>
  <si>
    <t>US75886F1075</t>
  </si>
  <si>
    <t>REGN US EQUITY</t>
  </si>
  <si>
    <t>Regeneron Pharmaceut</t>
  </si>
  <si>
    <t>2730190</t>
  </si>
  <si>
    <t>11207</t>
  </si>
  <si>
    <t>US75901B1070</t>
  </si>
  <si>
    <t>RGNX US EQUITY</t>
  </si>
  <si>
    <t>REGENXBIO Inc</t>
  </si>
  <si>
    <t>BZ0G875</t>
  </si>
  <si>
    <t>11208</t>
  </si>
  <si>
    <t>US75915K1016</t>
  </si>
  <si>
    <t>RGLS US EQUITY</t>
  </si>
  <si>
    <t>REGULUS THERAPEUTICS</t>
  </si>
  <si>
    <t>B7XB9Q7</t>
  </si>
  <si>
    <t>11209</t>
  </si>
  <si>
    <t>US7591EP1005</t>
  </si>
  <si>
    <t>RF US EQUITY</t>
  </si>
  <si>
    <t>Regions Financial Co</t>
  </si>
  <si>
    <t>B01R311</t>
  </si>
  <si>
    <t>11210</t>
  </si>
  <si>
    <t>US7591EP5063</t>
  </si>
  <si>
    <t>EP0459313 PFD</t>
  </si>
  <si>
    <t>RF 6 3/8 PERP</t>
  </si>
  <si>
    <t>BLZHDQ9</t>
  </si>
  <si>
    <t>11211</t>
  </si>
  <si>
    <t>US7593516047</t>
  </si>
  <si>
    <t>RGA US EQUITY</t>
  </si>
  <si>
    <t>Reinsurance Group of</t>
  </si>
  <si>
    <t>2731193</t>
  </si>
  <si>
    <t>11212</t>
  </si>
  <si>
    <t>US7593518027</t>
  </si>
  <si>
    <t>EP0509000 PFD</t>
  </si>
  <si>
    <t>RGA 5 3/4</t>
  </si>
  <si>
    <t>BYT3Q98</t>
  </si>
  <si>
    <t>11213</t>
  </si>
  <si>
    <t>US75945L2025</t>
  </si>
  <si>
    <t>RELC LX EQUITY</t>
  </si>
  <si>
    <t>RELIANCE CAPITAL LIM</t>
  </si>
  <si>
    <t>B1VWK12</t>
  </si>
  <si>
    <t>11214</t>
  </si>
  <si>
    <t>US7594701077</t>
  </si>
  <si>
    <t>RIGD LI EQUITY</t>
  </si>
  <si>
    <t>RELIANCE INDS-SPONS</t>
  </si>
  <si>
    <t>B16CYP9</t>
  </si>
  <si>
    <t>11215</t>
  </si>
  <si>
    <t>US75971T1034</t>
  </si>
  <si>
    <t>SOL US EQUITY</t>
  </si>
  <si>
    <t>RENESOLA LTD-ADR</t>
  </si>
  <si>
    <t>B2NPSL2</t>
  </si>
  <si>
    <t>11216</t>
  </si>
  <si>
    <t>US75972A3014</t>
  </si>
  <si>
    <t>REGI US EQUITY</t>
  </si>
  <si>
    <t>Renewable Energy Gro</t>
  </si>
  <si>
    <t>B7577T2</t>
  </si>
  <si>
    <t>11217</t>
  </si>
  <si>
    <t>US7598921028</t>
  </si>
  <si>
    <t>RENN US EQUITY</t>
  </si>
  <si>
    <t>RENREN INC.</t>
  </si>
  <si>
    <t>B4Y04G7</t>
  </si>
  <si>
    <t>11218</t>
  </si>
  <si>
    <t>US7599161095</t>
  </si>
  <si>
    <t>RGEN US EQUITY</t>
  </si>
  <si>
    <t>Repligen Corp</t>
  </si>
  <si>
    <t>2731654</t>
  </si>
  <si>
    <t>11219</t>
  </si>
  <si>
    <t>US7599372049</t>
  </si>
  <si>
    <t>IPO US EQUITY</t>
  </si>
  <si>
    <t>RENAISSANCE IPO ETF</t>
  </si>
  <si>
    <t>BFRB2P9</t>
  </si>
  <si>
    <t>11220</t>
  </si>
  <si>
    <t>US76029N1063</t>
  </si>
  <si>
    <t>REPL US EQUITY</t>
  </si>
  <si>
    <t>Replimune Group Inc</t>
  </si>
  <si>
    <t>BDDVW37</t>
  </si>
  <si>
    <t>11221</t>
  </si>
  <si>
    <t>US7607371066</t>
  </si>
  <si>
    <t>RPB US EQUITY</t>
  </si>
  <si>
    <t>REPUBLIC PROPERTY TR</t>
  </si>
  <si>
    <t>11222</t>
  </si>
  <si>
    <t>US7607591002</t>
  </si>
  <si>
    <t>RSG US EQUITY</t>
  </si>
  <si>
    <t>Republic Services In</t>
  </si>
  <si>
    <t>2262530</t>
  </si>
  <si>
    <t>11223</t>
  </si>
  <si>
    <t>US7611521078</t>
  </si>
  <si>
    <t>RMD US EQUITY</t>
  </si>
  <si>
    <t>ResMed Inc</t>
  </si>
  <si>
    <t>2732903</t>
  </si>
  <si>
    <t>11224</t>
  </si>
  <si>
    <t>US76118Y1047</t>
  </si>
  <si>
    <t>REZI US EQUITY</t>
  </si>
  <si>
    <t>Resideo Technologies</t>
  </si>
  <si>
    <t>BFD1TJ6</t>
  </si>
  <si>
    <t>11225</t>
  </si>
  <si>
    <t>US7612991064</t>
  </si>
  <si>
    <t>RTRX US EQUITY</t>
  </si>
  <si>
    <t>Retrophin Inc</t>
  </si>
  <si>
    <t>B95XCC2</t>
  </si>
  <si>
    <t>11226</t>
  </si>
  <si>
    <t>US76131N1019</t>
  </si>
  <si>
    <t>ROIC US EQUITY</t>
  </si>
  <si>
    <t>Retail Opportunity I</t>
  </si>
  <si>
    <t>B28YD08</t>
  </si>
  <si>
    <t>11227</t>
  </si>
  <si>
    <t>US7613301099</t>
  </si>
  <si>
    <t>RVNC US EQUITY</t>
  </si>
  <si>
    <t>Revance Therapeutics</t>
  </si>
  <si>
    <t>BJFSR99</t>
  </si>
  <si>
    <t>11228</t>
  </si>
  <si>
    <t>US76133L1035</t>
  </si>
  <si>
    <t>TORC US EQUITY</t>
  </si>
  <si>
    <t>resTORbio Inc</t>
  </si>
  <si>
    <t>BFFXYN9</t>
  </si>
  <si>
    <t>11229</t>
  </si>
  <si>
    <t>US76169B1026</t>
  </si>
  <si>
    <t>RXN US EQUITY</t>
  </si>
  <si>
    <t>Rexnord Corp</t>
  </si>
  <si>
    <t>B4NPMX6</t>
  </si>
  <si>
    <t>11230</t>
  </si>
  <si>
    <t>US7617131062</t>
  </si>
  <si>
    <t>RAI US EQUITY</t>
  </si>
  <si>
    <t>Reynolds American In</t>
  </si>
  <si>
    <t>2429090</t>
  </si>
  <si>
    <t>11231</t>
  </si>
  <si>
    <t>US76243J1051</t>
  </si>
  <si>
    <t>RYTM US EQUITY</t>
  </si>
  <si>
    <t>Rhythm Pharmaceutica</t>
  </si>
  <si>
    <t>BF2YWG4</t>
  </si>
  <si>
    <t>11232</t>
  </si>
  <si>
    <t>US7665596034</t>
  </si>
  <si>
    <t>RIGL US EQUITY</t>
  </si>
  <si>
    <t>Rigel Pharmaceutical</t>
  </si>
  <si>
    <t>2833936</t>
  </si>
  <si>
    <t>11233</t>
  </si>
  <si>
    <t>US76680R2067</t>
  </si>
  <si>
    <t>RNG US EQUITY</t>
  </si>
  <si>
    <t>RingCentral Inc</t>
  </si>
  <si>
    <t>BDZCRX3</t>
  </si>
  <si>
    <t>11234</t>
  </si>
  <si>
    <t>US7672041008</t>
  </si>
  <si>
    <t>RIO TINTO PLC-SPON A</t>
  </si>
  <si>
    <t>2740434</t>
  </si>
  <si>
    <t>11235</t>
  </si>
  <si>
    <t>US7677541044</t>
  </si>
  <si>
    <t>RAD US EQUITY</t>
  </si>
  <si>
    <t>RITE AID CORP</t>
  </si>
  <si>
    <t>2740809</t>
  </si>
  <si>
    <t>11236</t>
  </si>
  <si>
    <t>US76970B1017</t>
  </si>
  <si>
    <t>RIF US EQUITY</t>
  </si>
  <si>
    <t>RMR Real Estate Inco</t>
  </si>
  <si>
    <t>B5ZN3G5</t>
  </si>
  <si>
    <t>11237</t>
  </si>
  <si>
    <t>US7703231032</t>
  </si>
  <si>
    <t>RHI US EQUITY</t>
  </si>
  <si>
    <t>Robert Half Internat</t>
  </si>
  <si>
    <t>2110703</t>
  </si>
  <si>
    <t>11238</t>
  </si>
  <si>
    <t>US7711951043</t>
  </si>
  <si>
    <t>RHHBY US EQUITY</t>
  </si>
  <si>
    <t>B014J81</t>
  </si>
  <si>
    <t>11239</t>
  </si>
  <si>
    <t>US77313F1066</t>
  </si>
  <si>
    <t>RCKT US EQUITY</t>
  </si>
  <si>
    <t>Rocket Pharmaceutica</t>
  </si>
  <si>
    <t>BDFKQ07</t>
  </si>
  <si>
    <t>11240</t>
  </si>
  <si>
    <t>Rockwell Automation</t>
  </si>
  <si>
    <t>2754060</t>
  </si>
  <si>
    <t>11241</t>
  </si>
  <si>
    <t>US7743411016</t>
  </si>
  <si>
    <t>COL US EQUITY</t>
  </si>
  <si>
    <t>Rockwell Collins Inc</t>
  </si>
  <si>
    <t>2767228</t>
  </si>
  <si>
    <t>11242</t>
  </si>
  <si>
    <t>US77543R1023</t>
  </si>
  <si>
    <t>ROKU US EQUITY</t>
  </si>
  <si>
    <t>Roku Inc</t>
  </si>
  <si>
    <t>BZ1LFG7</t>
  </si>
  <si>
    <t>11243</t>
  </si>
  <si>
    <t>US7757111049</t>
  </si>
  <si>
    <t>ROL US EQUITY</t>
  </si>
  <si>
    <t>Rollins Inc</t>
  </si>
  <si>
    <t>2747305</t>
  </si>
  <si>
    <t>11244</t>
  </si>
  <si>
    <t>US7766961061</t>
  </si>
  <si>
    <t>ROP US EQUITY</t>
  </si>
  <si>
    <t>Roper Technologies I</t>
  </si>
  <si>
    <t>2749602</t>
  </si>
  <si>
    <t>11245</t>
  </si>
  <si>
    <t>US7777801074</t>
  </si>
  <si>
    <t>RST US EQUITY</t>
  </si>
  <si>
    <t>ROSETTA STONE INC</t>
  </si>
  <si>
    <t>B3VVMW8</t>
  </si>
  <si>
    <t>11246</t>
  </si>
  <si>
    <t>11247</t>
  </si>
  <si>
    <t>US7785291078</t>
  </si>
  <si>
    <t>RKMD LI EQUITY</t>
  </si>
  <si>
    <t>Rostelecom PJSC</t>
  </si>
  <si>
    <t>B114RM8</t>
  </si>
  <si>
    <t>11248</t>
  </si>
  <si>
    <t>ROSYY US EQUITY</t>
  </si>
  <si>
    <t>ROSTELECOM-SPONSORED</t>
  </si>
  <si>
    <t>2150259</t>
  </si>
  <si>
    <t>11249</t>
  </si>
  <si>
    <t>US7802592060</t>
  </si>
  <si>
    <t>RDS/A US EQUITY</t>
  </si>
  <si>
    <t>ROYAL DUTCH SHELL PL</t>
  </si>
  <si>
    <t>B03MM62</t>
  </si>
  <si>
    <t>11250</t>
  </si>
  <si>
    <t>US78116T1034</t>
  </si>
  <si>
    <t>RUBY US EQUITY</t>
  </si>
  <si>
    <t>Rubius Therapeutics</t>
  </si>
  <si>
    <t>BDD1B07</t>
  </si>
  <si>
    <t>11251</t>
  </si>
  <si>
    <t>US7821834048</t>
  </si>
  <si>
    <t>HYDR LI EQUITY</t>
  </si>
  <si>
    <t>RusHydro PJSC</t>
  </si>
  <si>
    <t>BYZ5W45</t>
  </si>
  <si>
    <t>11252</t>
  </si>
  <si>
    <t>US7835132033</t>
  </si>
  <si>
    <t>RYAAY US EQUITY</t>
  </si>
  <si>
    <t>BYYN585</t>
  </si>
  <si>
    <t>11253</t>
  </si>
  <si>
    <t>US7835491082</t>
  </si>
  <si>
    <t>R US EQUITY</t>
  </si>
  <si>
    <t>Ryder System Inc</t>
  </si>
  <si>
    <t>2760669</t>
  </si>
  <si>
    <t>11254</t>
  </si>
  <si>
    <t>US78355W5360</t>
  </si>
  <si>
    <t>EWEM US EQUITY</t>
  </si>
  <si>
    <t>RYDEX MSCI EMERGING</t>
  </si>
  <si>
    <t>B4VM2W8</t>
  </si>
  <si>
    <t>11255</t>
  </si>
  <si>
    <t>US78355W8174</t>
  </si>
  <si>
    <t>RYT US EQUITY</t>
  </si>
  <si>
    <t>GUGG S&amp;P 500 EQ WGT</t>
  </si>
  <si>
    <t>B1GN2M5</t>
  </si>
  <si>
    <t>11256</t>
  </si>
  <si>
    <t>US78355W8414</t>
  </si>
  <si>
    <t>RYH US EQUITY</t>
  </si>
  <si>
    <t>RYDEX S&amp;P EQ WGT HEA</t>
  </si>
  <si>
    <t>B1GN2K3</t>
  </si>
  <si>
    <t>11257</t>
  </si>
  <si>
    <t>US78355W8745</t>
  </si>
  <si>
    <t>RHS US EQUITY</t>
  </si>
  <si>
    <t>B1GN2D6</t>
  </si>
  <si>
    <t>11258</t>
  </si>
  <si>
    <t>11259</t>
  </si>
  <si>
    <t>US78410G1040</t>
  </si>
  <si>
    <t>SBAC US EQUITY</t>
  </si>
  <si>
    <t>SBA Communications C</t>
  </si>
  <si>
    <t>BZ6TS23</t>
  </si>
  <si>
    <t>11260</t>
  </si>
  <si>
    <t>US78410V2007</t>
  </si>
  <si>
    <t>EP0530568 PFD</t>
  </si>
  <si>
    <t>EIX 5 PERP</t>
  </si>
  <si>
    <t>BDC3P68</t>
  </si>
  <si>
    <t>11261</t>
  </si>
  <si>
    <t>US7841171033</t>
  </si>
  <si>
    <t>SEIC US EQUITY</t>
  </si>
  <si>
    <t>SEI Investments Co</t>
  </si>
  <si>
    <t>2793610</t>
  </si>
  <si>
    <t>11262</t>
  </si>
  <si>
    <t>US7843051043</t>
  </si>
  <si>
    <t>SJW US EQUITY</t>
  </si>
  <si>
    <t>SJW Corp</t>
  </si>
  <si>
    <t>2811932</t>
  </si>
  <si>
    <t>11263</t>
  </si>
  <si>
    <t>US78440X1019</t>
  </si>
  <si>
    <t>SLG US EQUITY</t>
  </si>
  <si>
    <t>SL Green Realty Corp</t>
  </si>
  <si>
    <t>2096847</t>
  </si>
  <si>
    <t>11264</t>
  </si>
  <si>
    <t>US78440X5077</t>
  </si>
  <si>
    <t>EP0425074 PFD</t>
  </si>
  <si>
    <t>SLG 6 1/2 PERP</t>
  </si>
  <si>
    <t>B89P3T1</t>
  </si>
  <si>
    <t>11265</t>
  </si>
  <si>
    <t>US78442P1066</t>
  </si>
  <si>
    <t>SLM US EQUITY</t>
  </si>
  <si>
    <t>SLM CORP</t>
  </si>
  <si>
    <t>2101967</t>
  </si>
  <si>
    <t>11266</t>
  </si>
  <si>
    <t>US78462F1030</t>
  </si>
  <si>
    <t>SPY UP EQUITY</t>
  </si>
  <si>
    <t>SPDR S&amp;P500 ETF Trus</t>
  </si>
  <si>
    <t>2840215</t>
  </si>
  <si>
    <t>11267</t>
  </si>
  <si>
    <t>SPY US EQUITY</t>
  </si>
  <si>
    <t>SPDR S&amp;P 500 ETF Tru</t>
  </si>
  <si>
    <t>11268</t>
  </si>
  <si>
    <t>US7846351044</t>
  </si>
  <si>
    <t>SPXC US EQUITY</t>
  </si>
  <si>
    <t>SPX Corp</t>
  </si>
  <si>
    <t>2787185</t>
  </si>
  <si>
    <t>11269</t>
  </si>
  <si>
    <t>US78463V1070</t>
  </si>
  <si>
    <t>GLD UP EQUITY</t>
  </si>
  <si>
    <t>SPDR Gold Shares</t>
  </si>
  <si>
    <t>B046RT1</t>
  </si>
  <si>
    <t>11270</t>
  </si>
  <si>
    <t>GLD US EQUITY</t>
  </si>
  <si>
    <t>11271</t>
  </si>
  <si>
    <t>US78463X2027</t>
  </si>
  <si>
    <t>FEZ US EQUITY</t>
  </si>
  <si>
    <t>SPDR EURO STOXX 50 E</t>
  </si>
  <si>
    <t>2029100</t>
  </si>
  <si>
    <t>11272</t>
  </si>
  <si>
    <t>US78463X3017</t>
  </si>
  <si>
    <t>GMF UP EQUITY</t>
  </si>
  <si>
    <t>SPDR S&amp;P EMERGING AS</t>
  </si>
  <si>
    <t>B1VQ3M6</t>
  </si>
  <si>
    <t>11273</t>
  </si>
  <si>
    <t>GMF US EQUITY</t>
  </si>
  <si>
    <t>11274</t>
  </si>
  <si>
    <t>US78463X4007</t>
  </si>
  <si>
    <t>GXC US EQUITY</t>
  </si>
  <si>
    <t>SPDR S&amp;P China ETF</t>
  </si>
  <si>
    <t>B1VQ3J3</t>
  </si>
  <si>
    <t>11275</t>
  </si>
  <si>
    <t>US78463X4593</t>
  </si>
  <si>
    <t>WDIV US EQUITY</t>
  </si>
  <si>
    <t>SPDR S&amp;P Global Divi</t>
  </si>
  <si>
    <t>BB9H592</t>
  </si>
  <si>
    <t>11276</t>
  </si>
  <si>
    <t>US78463X4759</t>
  </si>
  <si>
    <t>SPGM US EQUITY</t>
  </si>
  <si>
    <t>SPDR Portfolio MSCI</t>
  </si>
  <si>
    <t>B5KSBH2</t>
  </si>
  <si>
    <t>11277</t>
  </si>
  <si>
    <t>US78463X5418</t>
  </si>
  <si>
    <t>GNR US EQUITY</t>
  </si>
  <si>
    <t>SPDR S&amp;P Global Natu</t>
  </si>
  <si>
    <t>B67PZT3</t>
  </si>
  <si>
    <t>11278</t>
  </si>
  <si>
    <t>US78463X6085</t>
  </si>
  <si>
    <t>GUR US EQUITY</t>
  </si>
  <si>
    <t>SPDR S&amp;P EMERGING EU</t>
  </si>
  <si>
    <t>B1VQ3N7</t>
  </si>
  <si>
    <t>11279</t>
  </si>
  <si>
    <t>US78463X7075</t>
  </si>
  <si>
    <t>GML US EQUITY</t>
  </si>
  <si>
    <t>SPDR S&amp;P EMERGING LA</t>
  </si>
  <si>
    <t>B1VQ3C6</t>
  </si>
  <si>
    <t>11280</t>
  </si>
  <si>
    <t>US78463X7729</t>
  </si>
  <si>
    <t>DWX UP EQUITY</t>
  </si>
  <si>
    <t>SPDR S&amp;P INTER DVD E</t>
  </si>
  <si>
    <t>B2PPXH1</t>
  </si>
  <si>
    <t>11281</t>
  </si>
  <si>
    <t>DWX US EQUITY</t>
  </si>
  <si>
    <t>11282</t>
  </si>
  <si>
    <t>US78463X8065</t>
  </si>
  <si>
    <t>GAF US EQUITY</t>
  </si>
  <si>
    <t>SPDR S&amp;P EMERGING MI</t>
  </si>
  <si>
    <t>B1VQ3T3</t>
  </si>
  <si>
    <t>11283</t>
  </si>
  <si>
    <t>US78463X8487</t>
  </si>
  <si>
    <t>CWI US EQUITY</t>
  </si>
  <si>
    <t>SPDR MSCI ACWI ex-US</t>
  </si>
  <si>
    <t>B1NHQ51</t>
  </si>
  <si>
    <t>11284</t>
  </si>
  <si>
    <t>US78463X8636</t>
  </si>
  <si>
    <t>RWX US EQUITY</t>
  </si>
  <si>
    <t>SPDR DJ INTERNATIONA</t>
  </si>
  <si>
    <t>B1L9R56</t>
  </si>
  <si>
    <t>11285</t>
  </si>
  <si>
    <t>US78463X8891</t>
  </si>
  <si>
    <t>SPDW US EQUITY</t>
  </si>
  <si>
    <t>SPDR Portfolio Devel</t>
  </si>
  <si>
    <t>B1VZ3X4</t>
  </si>
  <si>
    <t>11286</t>
  </si>
  <si>
    <t>US78464A1512</t>
  </si>
  <si>
    <t>IBND US EQUITY</t>
  </si>
  <si>
    <t>B4PCQR7</t>
  </si>
  <si>
    <t>11287</t>
  </si>
  <si>
    <t>US78464A2841</t>
  </si>
  <si>
    <t>HYMB UP EQUITY</t>
  </si>
  <si>
    <t>SPDR NUVEEN S&amp;P HIGH</t>
  </si>
  <si>
    <t>B44FJ45</t>
  </si>
  <si>
    <t>11288</t>
  </si>
  <si>
    <t>US78464A2924</t>
  </si>
  <si>
    <t>PSK US EQUITY</t>
  </si>
  <si>
    <t>SPDR Wells Fargo Pre</t>
  </si>
  <si>
    <t>B4MTQL5</t>
  </si>
  <si>
    <t>11289</t>
  </si>
  <si>
    <t>US78464A3344</t>
  </si>
  <si>
    <t>BWZ US EQUITY</t>
  </si>
  <si>
    <t>B3L3K19</t>
  </si>
  <si>
    <t>11290</t>
  </si>
  <si>
    <t>CWB UP EQUITY</t>
  </si>
  <si>
    <t>SPDR BARCLAYS CONVER</t>
  </si>
  <si>
    <t>11291</t>
  </si>
  <si>
    <t>11292</t>
  </si>
  <si>
    <t>US78464A3674</t>
  </si>
  <si>
    <t>LWC UP EQUITY</t>
  </si>
  <si>
    <t>SPDR BARCLAYS LONG T</t>
  </si>
  <si>
    <t>B3L3K64</t>
  </si>
  <si>
    <t>11293</t>
  </si>
  <si>
    <t>SPLB US EQUITY</t>
  </si>
  <si>
    <t>SPDR Portfolio Long</t>
  </si>
  <si>
    <t>11294</t>
  </si>
  <si>
    <t>US78464A3831</t>
  </si>
  <si>
    <t>MBG US EQUITY</t>
  </si>
  <si>
    <t>B3L3K86</t>
  </si>
  <si>
    <t>11295</t>
  </si>
  <si>
    <t>US78464A3914</t>
  </si>
  <si>
    <t>EBND US EQUITY</t>
  </si>
  <si>
    <t>B4MHRK5</t>
  </si>
  <si>
    <t>11296</t>
  </si>
  <si>
    <t>US78464A4177</t>
  </si>
  <si>
    <t>JNK UP EQUITY</t>
  </si>
  <si>
    <t>SPDR BARCLAYS CAPITA</t>
  </si>
  <si>
    <t>B29T012</t>
  </si>
  <si>
    <t>11297</t>
  </si>
  <si>
    <t>US78464A4748</t>
  </si>
  <si>
    <t>SPSB US EQUITY</t>
  </si>
  <si>
    <t>SPDR Portfolio Short</t>
  </si>
  <si>
    <t>B578KN4</t>
  </si>
  <si>
    <t>11298</t>
  </si>
  <si>
    <t>US78464A4904</t>
  </si>
  <si>
    <t>WIP US EQUITY</t>
  </si>
  <si>
    <t>SPDR Citi Internatio</t>
  </si>
  <si>
    <t>B2QG8B2</t>
  </si>
  <si>
    <t>11299</t>
  </si>
  <si>
    <t>US78464A5166</t>
  </si>
  <si>
    <t>BWX US EQUITY</t>
  </si>
  <si>
    <t>B28BP81</t>
  </si>
  <si>
    <t>11300</t>
  </si>
  <si>
    <t>US78464A5323</t>
  </si>
  <si>
    <t>XTN US EQUITY</t>
  </si>
  <si>
    <t>SPDR S&amp;P TRANSPORTAT</t>
  </si>
  <si>
    <t>B578454</t>
  </si>
  <si>
    <t>11301</t>
  </si>
  <si>
    <t>US78464A5406</t>
  </si>
  <si>
    <t>XTL US EQUITY</t>
  </si>
  <si>
    <t>SPDR S&amp;P Telecom ETF</t>
  </si>
  <si>
    <t>B60NKK0</t>
  </si>
  <si>
    <t>11302</t>
  </si>
  <si>
    <t>US78464A6313</t>
  </si>
  <si>
    <t>XAR US EQUITY</t>
  </si>
  <si>
    <t>SPDR S&amp;P Aerospace &amp;</t>
  </si>
  <si>
    <t>B4RGVL6</t>
  </si>
  <si>
    <t>11303</t>
  </si>
  <si>
    <t>US78464A6495</t>
  </si>
  <si>
    <t>SPAB US EQUITY</t>
  </si>
  <si>
    <t>SPDR Portfolio Aggre</t>
  </si>
  <si>
    <t>B1Y9J13</t>
  </si>
  <si>
    <t>11304</t>
  </si>
  <si>
    <t>US78464A6560</t>
  </si>
  <si>
    <t>IPE US EQUITY</t>
  </si>
  <si>
    <t>B1Y9J02</t>
  </si>
  <si>
    <t>11305</t>
  </si>
  <si>
    <t>US78464A6727</t>
  </si>
  <si>
    <t>ITE UP EQUITY</t>
  </si>
  <si>
    <t>SPDR BARCLAYS INTERM</t>
  </si>
  <si>
    <t>B1Y9HX1</t>
  </si>
  <si>
    <t>11306</t>
  </si>
  <si>
    <t>ITE US EQUITY</t>
  </si>
  <si>
    <t>SPDR BBG BARC IT TRE</t>
  </si>
  <si>
    <t>11307</t>
  </si>
  <si>
    <t>US78464A6800</t>
  </si>
  <si>
    <t>BIL UP EQUITY</t>
  </si>
  <si>
    <t>SPDR BARCLAYS 1-3 MO</t>
  </si>
  <si>
    <t>B1Y9HW0</t>
  </si>
  <si>
    <t>11308</t>
  </si>
  <si>
    <t>US78464A6982</t>
  </si>
  <si>
    <t>KRE US EQUITY</t>
  </si>
  <si>
    <t>SPDR S&amp;P Regional Ba</t>
  </si>
  <si>
    <t>B17N7T6</t>
  </si>
  <si>
    <t>11309</t>
  </si>
  <si>
    <t>US78464A7147</t>
  </si>
  <si>
    <t>XRT US EQUITY</t>
  </si>
  <si>
    <t>SPDR S&amp;P Retail ETF</t>
  </si>
  <si>
    <t>B17N7R4</t>
  </si>
  <si>
    <t>11310</t>
  </si>
  <si>
    <t>US78464A7220</t>
  </si>
  <si>
    <t>XPH US EQUITY</t>
  </si>
  <si>
    <t>SPDR S&amp;P PHARMACEUTI</t>
  </si>
  <si>
    <t>B17N7P2</t>
  </si>
  <si>
    <t>11311</t>
  </si>
  <si>
    <t>US78464A7550</t>
  </si>
  <si>
    <t>XME US EQUITY</t>
  </si>
  <si>
    <t>SPDR S&amp;P Metals &amp; Mi</t>
  </si>
  <si>
    <t>B17N7K7</t>
  </si>
  <si>
    <t>11312</t>
  </si>
  <si>
    <t>US78464A7634</t>
  </si>
  <si>
    <t>SDY UP EQUITY</t>
  </si>
  <si>
    <t>SPDR S&amp;P Dividend ET</t>
  </si>
  <si>
    <t>B0Q4PL1</t>
  </si>
  <si>
    <t>11313</t>
  </si>
  <si>
    <t>SDY US EQUITY</t>
  </si>
  <si>
    <t>11314</t>
  </si>
  <si>
    <t>US78464A7972</t>
  </si>
  <si>
    <t>KBE UP EQUITY</t>
  </si>
  <si>
    <t>SPDR S&amp;P BANK ETF</t>
  </si>
  <si>
    <t>B0Q4PD3</t>
  </si>
  <si>
    <t>11315</t>
  </si>
  <si>
    <t>KBE US EQUITY</t>
  </si>
  <si>
    <t>SPDR S&amp;P Bank ETF</t>
  </si>
  <si>
    <t>11316</t>
  </si>
  <si>
    <t>US78464A8053</t>
  </si>
  <si>
    <t>THRK US EQUITY</t>
  </si>
  <si>
    <t>SPDR RUSSELL 3000 ET</t>
  </si>
  <si>
    <t>2790086</t>
  </si>
  <si>
    <t>11317</t>
  </si>
  <si>
    <t>US78464A8624</t>
  </si>
  <si>
    <t>XSD US EQUITY</t>
  </si>
  <si>
    <t>SPDR S&amp;P SEMICONDUCT</t>
  </si>
  <si>
    <t>B0Y90M4</t>
  </si>
  <si>
    <t>11318</t>
  </si>
  <si>
    <t>US78464A8707</t>
  </si>
  <si>
    <t>XBI US EQUITY</t>
  </si>
  <si>
    <t>SPDR S&amp;P Biotech ETF</t>
  </si>
  <si>
    <t>B0Y90K2</t>
  </si>
  <si>
    <t>11319</t>
  </si>
  <si>
    <t>US78464A8889</t>
  </si>
  <si>
    <t>XHB US EQUITY</t>
  </si>
  <si>
    <t>SPDR S&amp;P HOMEBUILDER</t>
  </si>
  <si>
    <t>B0Y90L3</t>
  </si>
  <si>
    <t>11320</t>
  </si>
  <si>
    <t>US78467J1007</t>
  </si>
  <si>
    <t>SSNC US EQUITY</t>
  </si>
  <si>
    <t>SS&amp;C Technologies Ho</t>
  </si>
  <si>
    <t>B58YSC6</t>
  </si>
  <si>
    <t>11321</t>
  </si>
  <si>
    <t>US78467V6083</t>
  </si>
  <si>
    <t>SRLN US EQUITY</t>
  </si>
  <si>
    <t>SPDR Blackstone / GS</t>
  </si>
  <si>
    <t>B9N2YK3</t>
  </si>
  <si>
    <t>11322</t>
  </si>
  <si>
    <t>US78467X1090</t>
  </si>
  <si>
    <t>DIA UP EQUITY</t>
  </si>
  <si>
    <t>SPDR Dow Jones Indus</t>
  </si>
  <si>
    <t>2140863</t>
  </si>
  <si>
    <t>11323</t>
  </si>
  <si>
    <t>DIA US EQUITY</t>
  </si>
  <si>
    <t>11324</t>
  </si>
  <si>
    <t>US78467Y1073</t>
  </si>
  <si>
    <t>MDY US EQUITY</t>
  </si>
  <si>
    <t>SPDR S&amp;P MIDCAP 400</t>
  </si>
  <si>
    <t>2550688</t>
  </si>
  <si>
    <t>11325</t>
  </si>
  <si>
    <t>US78468R2004</t>
  </si>
  <si>
    <t>FLRN US EQUITY</t>
  </si>
  <si>
    <t>B6VQSF9</t>
  </si>
  <si>
    <t>11326</t>
  </si>
  <si>
    <t>US78468R4083</t>
  </si>
  <si>
    <t>SJNK UP EQUITY</t>
  </si>
  <si>
    <t>SPDR BARCLAYS SHORT-</t>
  </si>
  <si>
    <t>B7N0HC6</t>
  </si>
  <si>
    <t>11327</t>
  </si>
  <si>
    <t>SJNK US EQUITY</t>
  </si>
  <si>
    <t>11328</t>
  </si>
  <si>
    <t>US78468R5569</t>
  </si>
  <si>
    <t>XOP US EQUITY</t>
  </si>
  <si>
    <t>SPDR S&amp;P Oil &amp; Gas E</t>
  </si>
  <si>
    <t>BMFFM30</t>
  </si>
  <si>
    <t>11329</t>
  </si>
  <si>
    <t>US78468R6229</t>
  </si>
  <si>
    <t>JNK US EQUITY</t>
  </si>
  <si>
    <t>BJLV5H6</t>
  </si>
  <si>
    <t>11330</t>
  </si>
  <si>
    <t>US78468R6633</t>
  </si>
  <si>
    <t>BIL US EQUITY</t>
  </si>
  <si>
    <t>BDFDQP1</t>
  </si>
  <si>
    <t>11331</t>
  </si>
  <si>
    <t>US78468R6971</t>
  </si>
  <si>
    <t>SIMS US EQUITY</t>
  </si>
  <si>
    <t>SPDR S&amp;P Kensho Inte</t>
  </si>
  <si>
    <t>BDZ31T0</t>
  </si>
  <si>
    <t>11332</t>
  </si>
  <si>
    <t>US78468R7219</t>
  </si>
  <si>
    <t>TFI US EQUITY</t>
  </si>
  <si>
    <t>SPDR NUVEEN BARCLAYS</t>
  </si>
  <si>
    <t>BD9WSF8</t>
  </si>
  <si>
    <t>11333</t>
  </si>
  <si>
    <t>US78468R7888</t>
  </si>
  <si>
    <t>SPYD US EQUITY</t>
  </si>
  <si>
    <t>SPDR Portfolio S&amp;P 5</t>
  </si>
  <si>
    <t>BYQQXP5</t>
  </si>
  <si>
    <t>11334</t>
  </si>
  <si>
    <t>US78486Q1013</t>
  </si>
  <si>
    <t>11335</t>
  </si>
  <si>
    <t>US78486Q2003</t>
  </si>
  <si>
    <t>EP0582965 PFD</t>
  </si>
  <si>
    <t>SIVB 5 1/4 PERP</t>
  </si>
  <si>
    <t>BKTQ1Y9</t>
  </si>
  <si>
    <t>11336</t>
  </si>
  <si>
    <t>Sabra Health Care RE</t>
  </si>
  <si>
    <t>11337</t>
  </si>
  <si>
    <t>US78573M1045</t>
  </si>
  <si>
    <t>SABR US EQUITY</t>
  </si>
  <si>
    <t>Sabre Corp</t>
  </si>
  <si>
    <t>BLLHH27</t>
  </si>
  <si>
    <t>11338</t>
  </si>
  <si>
    <t>US7863261084</t>
  </si>
  <si>
    <t>SDA EQUITY</t>
  </si>
  <si>
    <t>SADIA ADR</t>
  </si>
  <si>
    <t>11339</t>
  </si>
  <si>
    <t>US78667J1088</t>
  </si>
  <si>
    <t>SAGE US EQUITY</t>
  </si>
  <si>
    <t>Sage Therapeutics In</t>
  </si>
  <si>
    <t>BP4GNK9</t>
  </si>
  <si>
    <t>11340</t>
  </si>
  <si>
    <t>US79466L3024</t>
  </si>
  <si>
    <t>CRM US EQUITY</t>
  </si>
  <si>
    <t>salesforce.com Inc</t>
  </si>
  <si>
    <t>2310525</t>
  </si>
  <si>
    <t>11341</t>
  </si>
  <si>
    <t>US7960508882</t>
  </si>
  <si>
    <t>SMSN LI EQUITY</t>
  </si>
  <si>
    <t>Samsung Electronics</t>
  </si>
  <si>
    <t>4942818</t>
  </si>
  <si>
    <t>11342</t>
  </si>
  <si>
    <t>US8000131040</t>
  </si>
  <si>
    <t>SAFM US EQUITY</t>
  </si>
  <si>
    <t>Sanderson Farms Inc</t>
  </si>
  <si>
    <t>2774336</t>
  </si>
  <si>
    <t>11343</t>
  </si>
  <si>
    <t>US8006771062</t>
  </si>
  <si>
    <t>SGMO US EQUITY</t>
  </si>
  <si>
    <t>Sangamo Therapeutics</t>
  </si>
  <si>
    <t>2573083</t>
  </si>
  <si>
    <t>11344</t>
  </si>
  <si>
    <t>US80105N1054</t>
  </si>
  <si>
    <t>SNY US EQUITY</t>
  </si>
  <si>
    <t>2964557</t>
  </si>
  <si>
    <t>11345</t>
  </si>
  <si>
    <t>US80105N1138</t>
  </si>
  <si>
    <t>GCVRZ US EQUITY</t>
  </si>
  <si>
    <t>SANOFI CVR</t>
  </si>
  <si>
    <t>B4NT294</t>
  </si>
  <si>
    <t>11346</t>
  </si>
  <si>
    <t>US8030217082</t>
  </si>
  <si>
    <t>SSLTY US EQUITY</t>
  </si>
  <si>
    <t>SANTOS LTD - UNSPON</t>
  </si>
  <si>
    <t>B4VZWJ4</t>
  </si>
  <si>
    <t>11347</t>
  </si>
  <si>
    <t>US8036071004</t>
  </si>
  <si>
    <t>SRPT US EQUITY</t>
  </si>
  <si>
    <t>Sarepta Therapeutics</t>
  </si>
  <si>
    <t>B8DPDT7</t>
  </si>
  <si>
    <t>11348</t>
  </si>
  <si>
    <t>US8038663006</t>
  </si>
  <si>
    <t>SSL US EQUITY</t>
  </si>
  <si>
    <t>SASOL LTD-SPONSORED</t>
  </si>
  <si>
    <t>2777294</t>
  </si>
  <si>
    <t>11349</t>
  </si>
  <si>
    <t>US8043951016</t>
  </si>
  <si>
    <t>BFS US EQUITY</t>
  </si>
  <si>
    <t>SAUL CENTERS INC</t>
  </si>
  <si>
    <t>11350</t>
  </si>
  <si>
    <t>US8051111016</t>
  </si>
  <si>
    <t>SVRA US EQUITY</t>
  </si>
  <si>
    <t>Savara Inc</t>
  </si>
  <si>
    <t>BYXGN81</t>
  </si>
  <si>
    <t>11351</t>
  </si>
  <si>
    <t>US80585Y3080</t>
  </si>
  <si>
    <t>SBER LI EQUITY</t>
  </si>
  <si>
    <t>B5SC091</t>
  </si>
  <si>
    <t>11352</t>
  </si>
  <si>
    <t>SBNC GR EQUITY</t>
  </si>
  <si>
    <t>SBERBANK-SPON GDR RE</t>
  </si>
  <si>
    <t>B4MQJN9</t>
  </si>
  <si>
    <t>11353</t>
  </si>
  <si>
    <t>SBRCY US EQUITY</t>
  </si>
  <si>
    <t>SBERBANK PAO -SPONSO</t>
  </si>
  <si>
    <t>B3P7N29</t>
  </si>
  <si>
    <t>11354</t>
  </si>
  <si>
    <t>US80589M1027</t>
  </si>
  <si>
    <t>SCG US EQUITY</t>
  </si>
  <si>
    <t>SCANA Corp</t>
  </si>
  <si>
    <t>2545844</t>
  </si>
  <si>
    <t>11355</t>
  </si>
  <si>
    <t>US8064071025</t>
  </si>
  <si>
    <t>HSIC US EQUITY</t>
  </si>
  <si>
    <t>Henry Schein Inc</t>
  </si>
  <si>
    <t>2416962</t>
  </si>
  <si>
    <t>11356</t>
  </si>
  <si>
    <t>US8068821060</t>
  </si>
  <si>
    <t>SCHN US EQUITY</t>
  </si>
  <si>
    <t>SCHNITZER STEEL INDS</t>
  </si>
  <si>
    <t>2821298</t>
  </si>
  <si>
    <t>11357</t>
  </si>
  <si>
    <t>US80706P1030</t>
  </si>
  <si>
    <t>SRRK US EQUITY</t>
  </si>
  <si>
    <t>Scholar Rock Holding</t>
  </si>
  <si>
    <t>BFZQ0L8</t>
  </si>
  <si>
    <t>11358</t>
  </si>
  <si>
    <t>US80810D1037</t>
  </si>
  <si>
    <t>SDGR US EQUITY</t>
  </si>
  <si>
    <t>Schrodinger Inc/Unit</t>
  </si>
  <si>
    <t>BKV28S8</t>
  </si>
  <si>
    <t>11359</t>
  </si>
  <si>
    <t>US8085131055</t>
  </si>
  <si>
    <t>SCHW US EQUITY</t>
  </si>
  <si>
    <t>Charles Schwab Corp/</t>
  </si>
  <si>
    <t>2779397</t>
  </si>
  <si>
    <t>11360</t>
  </si>
  <si>
    <t>US8085136005</t>
  </si>
  <si>
    <t>EP0502815 PFD</t>
  </si>
  <si>
    <t>SCHW 5.95 PERP</t>
  </si>
  <si>
    <t>BYPFT55</t>
  </si>
  <si>
    <t>11361</t>
  </si>
  <si>
    <t>US8085241029</t>
  </si>
  <si>
    <t>SCHB US EQUITY</t>
  </si>
  <si>
    <t>Schwab US Broad Mark</t>
  </si>
  <si>
    <t>B5BQNM4</t>
  </si>
  <si>
    <t>11362</t>
  </si>
  <si>
    <t>US8085247067</t>
  </si>
  <si>
    <t>SCHE US EQUITY</t>
  </si>
  <si>
    <t>Schwab Emerging Mark</t>
  </si>
  <si>
    <t>B5VB6X1</t>
  </si>
  <si>
    <t>11363</t>
  </si>
  <si>
    <t>US8085247976</t>
  </si>
  <si>
    <t>SCHD UP EQUITY</t>
  </si>
  <si>
    <t>SCHWAB US DVD EQUITY</t>
  </si>
  <si>
    <t>B5MPY72</t>
  </si>
  <si>
    <t>11364</t>
  </si>
  <si>
    <t>SCHD US EQUITY</t>
  </si>
  <si>
    <t>Schwab US Dividend E</t>
  </si>
  <si>
    <t>11365</t>
  </si>
  <si>
    <t>US8085248396</t>
  </si>
  <si>
    <t>SCHZ US EQUITY</t>
  </si>
  <si>
    <t>Schwab U.S. Aggregat</t>
  </si>
  <si>
    <t>B40TBX4</t>
  </si>
  <si>
    <t>11366</t>
  </si>
  <si>
    <t>US8085248701</t>
  </si>
  <si>
    <t>SCHP US EQUITY</t>
  </si>
  <si>
    <t>SCHWAB U.S. TIPS ETF</t>
  </si>
  <si>
    <t>B520XQ9</t>
  </si>
  <si>
    <t>11367</t>
  </si>
  <si>
    <t>US80862K1043</t>
  </si>
  <si>
    <t>SCLN US EQUITY</t>
  </si>
  <si>
    <t>SCICLONE PHARMACEUTI</t>
  </si>
  <si>
    <t>2779579</t>
  </si>
  <si>
    <t>11368</t>
  </si>
  <si>
    <t>US8101861065</t>
  </si>
  <si>
    <t>SMG US EQUITY</t>
  </si>
  <si>
    <t>SCOTTS MIRACLE-GRO C</t>
  </si>
  <si>
    <t>2781518</t>
  </si>
  <si>
    <t>11369</t>
  </si>
  <si>
    <t>US8110651010</t>
  </si>
  <si>
    <t>SNI US EQUITY</t>
  </si>
  <si>
    <t>Scripps Networks Int</t>
  </si>
  <si>
    <t>B39QT24</t>
  </si>
  <si>
    <t>11370</t>
  </si>
  <si>
    <t>US81141R1005</t>
  </si>
  <si>
    <t>SE US EQUITY</t>
  </si>
  <si>
    <t>Sea Ltd</t>
  </si>
  <si>
    <t>BYWD7L4</t>
  </si>
  <si>
    <t>11371</t>
  </si>
  <si>
    <t>US81211K1007</t>
  </si>
  <si>
    <t>SEE US EQUITY</t>
  </si>
  <si>
    <t>Sealed Air Corp</t>
  </si>
  <si>
    <t>2232793</t>
  </si>
  <si>
    <t>11372</t>
  </si>
  <si>
    <t>US8123501061</t>
  </si>
  <si>
    <t>SHLD US EQUITY</t>
  </si>
  <si>
    <t>SEARS HOLDINGS CORP</t>
  </si>
  <si>
    <t>2634805</t>
  </si>
  <si>
    <t>11373</t>
  </si>
  <si>
    <t>US8125781026</t>
  </si>
  <si>
    <t>SGEN US EQUITY</t>
  </si>
  <si>
    <t>Seattle Genetics Inc</t>
  </si>
  <si>
    <t>2738127</t>
  </si>
  <si>
    <t>11374</t>
  </si>
  <si>
    <t>US81369Y1001</t>
  </si>
  <si>
    <t>XLB US EQUITY</t>
  </si>
  <si>
    <t>Materials Select Sec</t>
  </si>
  <si>
    <t>2436841</t>
  </si>
  <si>
    <t>11375</t>
  </si>
  <si>
    <t>US81369Y2090</t>
  </si>
  <si>
    <t>XLV US EQUITY</t>
  </si>
  <si>
    <t>Health Care Select S</t>
  </si>
  <si>
    <t>2371823</t>
  </si>
  <si>
    <t>11376</t>
  </si>
  <si>
    <t>US81369Y3080</t>
  </si>
  <si>
    <t>XLP US EQUITY</t>
  </si>
  <si>
    <t>Consumer Staples Sel</t>
  </si>
  <si>
    <t>2369389</t>
  </si>
  <si>
    <t>11377</t>
  </si>
  <si>
    <t>US81369Y4070</t>
  </si>
  <si>
    <t>XLY US EQUITY</t>
  </si>
  <si>
    <t>Consumer Discretiona</t>
  </si>
  <si>
    <t>2424341</t>
  </si>
  <si>
    <t>11378</t>
  </si>
  <si>
    <t>US81369Y5069</t>
  </si>
  <si>
    <t>XLE US EQUITY</t>
  </si>
  <si>
    <t>Energy Select Sector</t>
  </si>
  <si>
    <t>2402466</t>
  </si>
  <si>
    <t>11379</t>
  </si>
  <si>
    <t>US81369Y6059</t>
  </si>
  <si>
    <t>XLF UP EQUITY</t>
  </si>
  <si>
    <t>FINANCIAL SELECT SEC</t>
  </si>
  <si>
    <t>2364038</t>
  </si>
  <si>
    <t>11380</t>
  </si>
  <si>
    <t>XLF US EQUITY</t>
  </si>
  <si>
    <t>Financial Select Sec</t>
  </si>
  <si>
    <t>11381</t>
  </si>
  <si>
    <t>US81369Y7040</t>
  </si>
  <si>
    <t>XLI US EQUITY</t>
  </si>
  <si>
    <t>Industrial Select Se</t>
  </si>
  <si>
    <t>2502139</t>
  </si>
  <si>
    <t>11382</t>
  </si>
  <si>
    <t>US81369Y8030</t>
  </si>
  <si>
    <t>XLK US EQUITY</t>
  </si>
  <si>
    <t>Technology Select Se</t>
  </si>
  <si>
    <t>2369709</t>
  </si>
  <si>
    <t>11383</t>
  </si>
  <si>
    <t>US81369Y8527</t>
  </si>
  <si>
    <t>XLC US EQUITY</t>
  </si>
  <si>
    <t>Communication Servic</t>
  </si>
  <si>
    <t>BFXHC51</t>
  </si>
  <si>
    <t>11384</t>
  </si>
  <si>
    <t>US81369Y8600</t>
  </si>
  <si>
    <t>XLRE US EQUITY</t>
  </si>
  <si>
    <t>Real Estate Select S</t>
  </si>
  <si>
    <t>BYZ65Y9</t>
  </si>
  <si>
    <t>11385</t>
  </si>
  <si>
    <t>US81369Y8865</t>
  </si>
  <si>
    <t>XLU US EQUITY</t>
  </si>
  <si>
    <t>Utilities Select Sec</t>
  </si>
  <si>
    <t>2371812</t>
  </si>
  <si>
    <t>11386</t>
  </si>
  <si>
    <t>US81618T1007</t>
  </si>
  <si>
    <t>SIR US EQUITY</t>
  </si>
  <si>
    <t>SELECT INCOME REIT</t>
  </si>
  <si>
    <t>B7GBNW8</t>
  </si>
  <si>
    <t>11387</t>
  </si>
  <si>
    <t>US81663A1051</t>
  </si>
  <si>
    <t>SEMG US EQUITY</t>
  </si>
  <si>
    <t>SEMGROUP CORP-CLASS</t>
  </si>
  <si>
    <t>B547XN5</t>
  </si>
  <si>
    <t>11388</t>
  </si>
  <si>
    <t>US81663N2062</t>
  </si>
  <si>
    <t>SMICY US EQUITY</t>
  </si>
  <si>
    <t>2429409</t>
  </si>
  <si>
    <t>11389</t>
  </si>
  <si>
    <t>US8168511090</t>
  </si>
  <si>
    <t>SRE US EQUITY</t>
  </si>
  <si>
    <t>Sempra Energy</t>
  </si>
  <si>
    <t>2138158</t>
  </si>
  <si>
    <t>11390</t>
  </si>
  <si>
    <t>US8168516040</t>
  </si>
  <si>
    <t>EP0573584 PFD</t>
  </si>
  <si>
    <t>SRE 5 3/4</t>
  </si>
  <si>
    <t>BK8LV34</t>
  </si>
  <si>
    <t>11391</t>
  </si>
  <si>
    <t>US81721M1099</t>
  </si>
  <si>
    <t>SNH US EQUITY</t>
  </si>
  <si>
    <t>Senior Housing Prope</t>
  </si>
  <si>
    <t>2501631</t>
  </si>
  <si>
    <t>11392</t>
  </si>
  <si>
    <t>US81750R1023</t>
  </si>
  <si>
    <t>MCRB US EQUITY</t>
  </si>
  <si>
    <t>Seres Therapeutics I</t>
  </si>
  <si>
    <t>BYNQNP8</t>
  </si>
  <si>
    <t>11393</t>
  </si>
  <si>
    <t>US81762P1021</t>
  </si>
  <si>
    <t>NOW US EQUITY</t>
  </si>
  <si>
    <t>ServiceNow Inc</t>
  </si>
  <si>
    <t>B80NXX8</t>
  </si>
  <si>
    <t>11394</t>
  </si>
  <si>
    <t>US8181503025</t>
  </si>
  <si>
    <t>SVST LI EQUITY</t>
  </si>
  <si>
    <t>Severstal PAO</t>
  </si>
  <si>
    <t>B1G4YH7</t>
  </si>
  <si>
    <t>11395</t>
  </si>
  <si>
    <t>Sherwin-Williams Co/</t>
  </si>
  <si>
    <t>11396</t>
  </si>
  <si>
    <t>US82481R1068</t>
  </si>
  <si>
    <t>SHPG US EQUITY</t>
  </si>
  <si>
    <t>B39JBM7</t>
  </si>
  <si>
    <t>11397</t>
  </si>
  <si>
    <t>US8256901005</t>
  </si>
  <si>
    <t>SSTK US EQUITY</t>
  </si>
  <si>
    <t>SHUTTERSTOCK INC</t>
  </si>
  <si>
    <t>B7ZR219</t>
  </si>
  <si>
    <t>11398</t>
  </si>
  <si>
    <t>US8257242060</t>
  </si>
  <si>
    <t>SBGL US EQUITY</t>
  </si>
  <si>
    <t>SIBANYE GOLD LTD</t>
  </si>
  <si>
    <t>B9G7XT7</t>
  </si>
  <si>
    <t>11399</t>
  </si>
  <si>
    <t>US82622H1086</t>
  </si>
  <si>
    <t>SNNA US EQUITY</t>
  </si>
  <si>
    <t>Sienna Biopharmaceut</t>
  </si>
  <si>
    <t>BF1BKK6</t>
  </si>
  <si>
    <t>11400</t>
  </si>
  <si>
    <t>US82669G1040</t>
  </si>
  <si>
    <t>SBNY US EQUITY</t>
  </si>
  <si>
    <t>Signature Bank/New Y</t>
  </si>
  <si>
    <t>B00JQL9</t>
  </si>
  <si>
    <t>11401</t>
  </si>
  <si>
    <t>US8269171067</t>
  </si>
  <si>
    <t>SIGA US EQUITY</t>
  </si>
  <si>
    <t>SIGA Technologies In</t>
  </si>
  <si>
    <t>2107437</t>
  </si>
  <si>
    <t>11402</t>
  </si>
  <si>
    <t>US82706C1080</t>
  </si>
  <si>
    <t>SIMO US EQUITY</t>
  </si>
  <si>
    <t>Silicon Motion Techn</t>
  </si>
  <si>
    <t>B0CL646</t>
  </si>
  <si>
    <t>11403</t>
  </si>
  <si>
    <t>US8270848646</t>
  </si>
  <si>
    <t>SPIL US EQUITY</t>
  </si>
  <si>
    <t>2577502</t>
  </si>
  <si>
    <t>11404</t>
  </si>
  <si>
    <t>US8288061091</t>
  </si>
  <si>
    <t>SPG US EQUITY</t>
  </si>
  <si>
    <t>Simon Property Group</t>
  </si>
  <si>
    <t>2812452</t>
  </si>
  <si>
    <t>11405</t>
  </si>
  <si>
    <t>US82900L1026</t>
  </si>
  <si>
    <t>SMPL US EQUITY</t>
  </si>
  <si>
    <t>Simply Good Foods Co</t>
  </si>
  <si>
    <t>BF27XF9</t>
  </si>
  <si>
    <t>11406</t>
  </si>
  <si>
    <t>US82935M1099</t>
  </si>
  <si>
    <t>SHI US EQUITY</t>
  </si>
  <si>
    <t>2800059</t>
  </si>
  <si>
    <t>11407</t>
  </si>
  <si>
    <t>US82968B1035</t>
  </si>
  <si>
    <t>SIRI US EQUITY</t>
  </si>
  <si>
    <t>Sirius XM Holdings I</t>
  </si>
  <si>
    <t>BGLDK10</t>
  </si>
  <si>
    <t>11408</t>
  </si>
  <si>
    <t>US82981J8779</t>
  </si>
  <si>
    <t>EP0529362 PFD</t>
  </si>
  <si>
    <t>SITE Centers Corp</t>
  </si>
  <si>
    <t>BGL0NT0</t>
  </si>
  <si>
    <t>11409</t>
  </si>
  <si>
    <t>US8305661055</t>
  </si>
  <si>
    <t>SKX US EQUITY</t>
  </si>
  <si>
    <t>Skechers U.S.A. Inc</t>
  </si>
  <si>
    <t>2428042</t>
  </si>
  <si>
    <t>11410</t>
  </si>
  <si>
    <t>US83088M1027</t>
  </si>
  <si>
    <t>SWKS US EQUITY</t>
  </si>
  <si>
    <t>Skyworks Solutions I</t>
  </si>
  <si>
    <t>2961053</t>
  </si>
  <si>
    <t>11411</t>
  </si>
  <si>
    <t>US83088V1026</t>
  </si>
  <si>
    <t>WORK US EQUITY</t>
  </si>
  <si>
    <t>Slack Technologies I</t>
  </si>
  <si>
    <t>BKBS541</t>
  </si>
  <si>
    <t>11412</t>
  </si>
  <si>
    <t>US8318652091</t>
  </si>
  <si>
    <t>AOS US EQUITY</t>
  </si>
  <si>
    <t>A O Smith Corp</t>
  </si>
  <si>
    <t>2816023</t>
  </si>
  <si>
    <t>11413</t>
  </si>
  <si>
    <t>US83192H1068</t>
  </si>
  <si>
    <t>SDC US EQUITY</t>
  </si>
  <si>
    <t>SmileDirectClub Inc</t>
  </si>
  <si>
    <t>BKT6B38</t>
  </si>
  <si>
    <t>11414</t>
  </si>
  <si>
    <t>US8326964058</t>
  </si>
  <si>
    <t>SJM US EQUITY</t>
  </si>
  <si>
    <t>J M Smucker Co/The</t>
  </si>
  <si>
    <t>2951452</t>
  </si>
  <si>
    <t>11415</t>
  </si>
  <si>
    <t>US8330341012</t>
  </si>
  <si>
    <t>SNA US EQUITY</t>
  </si>
  <si>
    <t>Snap-on Inc</t>
  </si>
  <si>
    <t>2818740</t>
  </si>
  <si>
    <t>11416</t>
  </si>
  <si>
    <t>US83304A1060</t>
  </si>
  <si>
    <t>SNAP US EQUITY</t>
  </si>
  <si>
    <t>Snap Inc</t>
  </si>
  <si>
    <t>BD8DJ71</t>
  </si>
  <si>
    <t>11417</t>
  </si>
  <si>
    <t>US8336351056</t>
  </si>
  <si>
    <t>SQM US EQUITY</t>
  </si>
  <si>
    <t>Sociedad Quimica y M</t>
  </si>
  <si>
    <t>2771122</t>
  </si>
  <si>
    <t>11418</t>
  </si>
  <si>
    <t>US83409V1044</t>
  </si>
  <si>
    <t>SOGO US EQUITY</t>
  </si>
  <si>
    <t>Sogou Inc</t>
  </si>
  <si>
    <t>BF3BGN9</t>
  </si>
  <si>
    <t>11419</t>
  </si>
  <si>
    <t>US83410S1087</t>
  </si>
  <si>
    <t>SOHU US EQUITY</t>
  </si>
  <si>
    <t>Sohu.com Ltd</t>
  </si>
  <si>
    <t>BF2HB11</t>
  </si>
  <si>
    <t>11420</t>
  </si>
  <si>
    <t>US83417M1045</t>
  </si>
  <si>
    <t>SEDG US EQUITY</t>
  </si>
  <si>
    <t>SolarEdge Technologi</t>
  </si>
  <si>
    <t>BWC52Q6</t>
  </si>
  <si>
    <t>11421</t>
  </si>
  <si>
    <t>US83422E1055</t>
  </si>
  <si>
    <t>SLDB US EQUITY</t>
  </si>
  <si>
    <t>Solid Biosciences In</t>
  </si>
  <si>
    <t>BFFXYQ2</t>
  </si>
  <si>
    <t>11422</t>
  </si>
  <si>
    <t>US8354511052</t>
  </si>
  <si>
    <t>SONC US EQUITY</t>
  </si>
  <si>
    <t>Sonic Corp</t>
  </si>
  <si>
    <t>2821113</t>
  </si>
  <si>
    <t>11423</t>
  </si>
  <si>
    <t>US8354951027</t>
  </si>
  <si>
    <t>SON US EQUITY</t>
  </si>
  <si>
    <t>Sonoco Products Co</t>
  </si>
  <si>
    <t>2821395</t>
  </si>
  <si>
    <t>11424</t>
  </si>
  <si>
    <t>US8356993076</t>
  </si>
  <si>
    <t>SNE US EQUITY</t>
  </si>
  <si>
    <t>SONY CORP-SPONSORED</t>
  </si>
  <si>
    <t>2821481</t>
  </si>
  <si>
    <t>11425</t>
  </si>
  <si>
    <t>US8358981079</t>
  </si>
  <si>
    <t>BID US EQUITY</t>
  </si>
  <si>
    <t>SOTHEBYS</t>
  </si>
  <si>
    <t>2822406</t>
  </si>
  <si>
    <t>11426</t>
  </si>
  <si>
    <t>US8385182071</t>
  </si>
  <si>
    <t>EP0576728 PFD</t>
  </si>
  <si>
    <t>SJI 5 5/8</t>
  </si>
  <si>
    <t>BKMGY03</t>
  </si>
  <si>
    <t>11427</t>
  </si>
  <si>
    <t>2829601</t>
  </si>
  <si>
    <t>11428</t>
  </si>
  <si>
    <t>US8425872061</t>
  </si>
  <si>
    <t>EP0494245 PFD</t>
  </si>
  <si>
    <t>SO 6 1/4</t>
  </si>
  <si>
    <t>BZBWHS6</t>
  </si>
  <si>
    <t>11429</t>
  </si>
  <si>
    <t>US8425873051</t>
  </si>
  <si>
    <t>EP0514927 PFD</t>
  </si>
  <si>
    <t>SO 5 1/4</t>
  </si>
  <si>
    <t>BD1LVM1</t>
  </si>
  <si>
    <t>11430</t>
  </si>
  <si>
    <t>US8425874042</t>
  </si>
  <si>
    <t>EP0541060 PFD</t>
  </si>
  <si>
    <t>BF0WD23</t>
  </si>
  <si>
    <t>11431</t>
  </si>
  <si>
    <t>US8425878001</t>
  </si>
  <si>
    <t>EP0584797 PFD</t>
  </si>
  <si>
    <t>SO 4.95</t>
  </si>
  <si>
    <t>BKM3QB9</t>
  </si>
  <si>
    <t>11432</t>
  </si>
  <si>
    <t>US84265V1052</t>
  </si>
  <si>
    <t>SCCO US EQUITY</t>
  </si>
  <si>
    <t>Southern Copper Corp</t>
  </si>
  <si>
    <t>2823777</t>
  </si>
  <si>
    <t>11433</t>
  </si>
  <si>
    <t>US8447411088</t>
  </si>
  <si>
    <t>LUV US EQUITY</t>
  </si>
  <si>
    <t>Southwest Airlines C</t>
  </si>
  <si>
    <t>2831543</t>
  </si>
  <si>
    <t>11434</t>
  </si>
  <si>
    <t>US8454671095</t>
  </si>
  <si>
    <t>SWN US EQUITY</t>
  </si>
  <si>
    <t>SOUTHWESTERN ENERGY CO</t>
  </si>
  <si>
    <t>2828619</t>
  </si>
  <si>
    <t>11435</t>
  </si>
  <si>
    <t>US84610H1086</t>
  </si>
  <si>
    <t>SSS US EQUITY</t>
  </si>
  <si>
    <t>SOVRAN SELF STORAGE</t>
  </si>
  <si>
    <t>11436</t>
  </si>
  <si>
    <t>US84652J1034</t>
  </si>
  <si>
    <t>ONCE US EQUITY</t>
  </si>
  <si>
    <t>Spark Therapeutics I</t>
  </si>
  <si>
    <t>BVGCLQ9</t>
  </si>
  <si>
    <t>11437</t>
  </si>
  <si>
    <t>US8475601097</t>
  </si>
  <si>
    <t>Spectra Energy Corp</t>
  </si>
  <si>
    <t>B1L60G9</t>
  </si>
  <si>
    <t>11438</t>
  </si>
  <si>
    <t>US84763A1088</t>
  </si>
  <si>
    <t>SPPI US EQUITY</t>
  </si>
  <si>
    <t>Spectrum Pharmaceuti</t>
  </si>
  <si>
    <t>2982924</t>
  </si>
  <si>
    <t>11439</t>
  </si>
  <si>
    <t>US84763R1014</t>
  </si>
  <si>
    <t>SPB US EQUITY</t>
  </si>
  <si>
    <t>Spectrum Brands Hold</t>
  </si>
  <si>
    <t>B3MYPN8</t>
  </si>
  <si>
    <t>11440</t>
  </si>
  <si>
    <t>US84790A1051</t>
  </si>
  <si>
    <t>BDRYFB1</t>
  </si>
  <si>
    <t>11441</t>
  </si>
  <si>
    <t>US8485683093</t>
  </si>
  <si>
    <t>SFC US EQUITY</t>
  </si>
  <si>
    <t>SPIRIT FINANCE CORP</t>
  </si>
  <si>
    <t>11442</t>
  </si>
  <si>
    <t>US8485741099</t>
  </si>
  <si>
    <t>SPR US EQUITY</t>
  </si>
  <si>
    <t>Spirit AeroSystems H</t>
  </si>
  <si>
    <t>B1HMMS7</t>
  </si>
  <si>
    <t>11443</t>
  </si>
  <si>
    <t>US8485771021</t>
  </si>
  <si>
    <t>SAVE US EQUITY</t>
  </si>
  <si>
    <t>SPIRIT AIRLINES INC</t>
  </si>
  <si>
    <t>B3ZG8F4</t>
  </si>
  <si>
    <t>11444</t>
  </si>
  <si>
    <t>US84857L3096</t>
  </si>
  <si>
    <t>EP0571562 PFD</t>
  </si>
  <si>
    <t>SR 5.9 PERP</t>
  </si>
  <si>
    <t>BJV8KN8</t>
  </si>
  <si>
    <t>11445</t>
  </si>
  <si>
    <t>US84860W2017</t>
  </si>
  <si>
    <t>EP0536425 PFD</t>
  </si>
  <si>
    <t>SRC 6 PERP</t>
  </si>
  <si>
    <t>BYWYX53</t>
  </si>
  <si>
    <t>11446</t>
  </si>
  <si>
    <t>Spirit Realty Capita</t>
  </si>
  <si>
    <t>11447</t>
  </si>
  <si>
    <t>US8486371045</t>
  </si>
  <si>
    <t>SPLK US EQUITY</t>
  </si>
  <si>
    <t>Splunk Inc</t>
  </si>
  <si>
    <t>B424494</t>
  </si>
  <si>
    <t>11448</t>
  </si>
  <si>
    <t>US85205L1070</t>
  </si>
  <si>
    <t>SWTX US EQUITY</t>
  </si>
  <si>
    <t>SpringWorks Therapeu</t>
  </si>
  <si>
    <t>BGMGM89</t>
  </si>
  <si>
    <t>11449</t>
  </si>
  <si>
    <t>US85207U1051</t>
  </si>
  <si>
    <t>S US EQUITY</t>
  </si>
  <si>
    <t>Sprint Corp</t>
  </si>
  <si>
    <t>BC4FF21</t>
  </si>
  <si>
    <t>11450</t>
  </si>
  <si>
    <t>US85208M1027</t>
  </si>
  <si>
    <t>SFM US EQUITY</t>
  </si>
  <si>
    <t>Sprouts Farmers Mark</t>
  </si>
  <si>
    <t>BCGCR79</t>
  </si>
  <si>
    <t>11451</t>
  </si>
  <si>
    <t>US8522341036</t>
  </si>
  <si>
    <t>SQ US EQUITY</t>
  </si>
  <si>
    <t>Square Inc</t>
  </si>
  <si>
    <t>BYNZGK1</t>
  </si>
  <si>
    <t>11452</t>
  </si>
  <si>
    <t>11453</t>
  </si>
  <si>
    <t>US8545021011</t>
  </si>
  <si>
    <t>SWK US EQUITY</t>
  </si>
  <si>
    <t>Stanley Black &amp; Deck</t>
  </si>
  <si>
    <t>B3Q2FJ4</t>
  </si>
  <si>
    <t>11454</t>
  </si>
  <si>
    <t>US8550301027</t>
  </si>
  <si>
    <t>SPLS US EQUITY</t>
  </si>
  <si>
    <t>Staples Inc</t>
  </si>
  <si>
    <t>2841489</t>
  </si>
  <si>
    <t>11455</t>
  </si>
  <si>
    <t>11456</t>
  </si>
  <si>
    <t>US85571B1052</t>
  </si>
  <si>
    <t>STWD US EQUITY</t>
  </si>
  <si>
    <t>Starwood Property Tr</t>
  </si>
  <si>
    <t>B3PQ520</t>
  </si>
  <si>
    <t>11457</t>
  </si>
  <si>
    <t>US8565522039</t>
  </si>
  <si>
    <t>SBID LI EQUITY</t>
  </si>
  <si>
    <t>STATE BANK OF INDI-G</t>
  </si>
  <si>
    <t>5131091</t>
  </si>
  <si>
    <t>11458</t>
  </si>
  <si>
    <t>US856552203A</t>
  </si>
  <si>
    <t>SBID LI</t>
  </si>
  <si>
    <t>STATE BANK OF INDIA</t>
  </si>
  <si>
    <t>11459</t>
  </si>
  <si>
    <t>US8574771031</t>
  </si>
  <si>
    <t>STT US EQUITY</t>
  </si>
  <si>
    <t>State Street Corp</t>
  </si>
  <si>
    <t>2842040</t>
  </si>
  <si>
    <t>11460</t>
  </si>
  <si>
    <t>US8574776089</t>
  </si>
  <si>
    <t>EP0457119 PFD</t>
  </si>
  <si>
    <t>STT 5.9 PERP</t>
  </si>
  <si>
    <t>BK4Z903</t>
  </si>
  <si>
    <t>11461</t>
  </si>
  <si>
    <t>US85771P1021</t>
  </si>
  <si>
    <t>STO US EQUITY</t>
  </si>
  <si>
    <t>STATOIL ASA-SPON ADR</t>
  </si>
  <si>
    <t>11462</t>
  </si>
  <si>
    <t>US8581191009</t>
  </si>
  <si>
    <t>STLD US EQUITY</t>
  </si>
  <si>
    <t>Steel Dynamics Inc</t>
  </si>
  <si>
    <t>2849472</t>
  </si>
  <si>
    <t>11463</t>
  </si>
  <si>
    <t>US8589121081</t>
  </si>
  <si>
    <t>SRCL US EQUITY</t>
  </si>
  <si>
    <t>Stericycle Inc</t>
  </si>
  <si>
    <t>2860826</t>
  </si>
  <si>
    <t>11464</t>
  </si>
  <si>
    <t>US8606306079</t>
  </si>
  <si>
    <t>EP0536490 PFD</t>
  </si>
  <si>
    <t>SF 5.2</t>
  </si>
  <si>
    <t>BD9FPT0</t>
  </si>
  <si>
    <t>11465</t>
  </si>
  <si>
    <t>US86150R1077</t>
  </si>
  <si>
    <t>STOK US EQUITY</t>
  </si>
  <si>
    <t>Stoke Therapeutics I</t>
  </si>
  <si>
    <t>BJQ05Z6</t>
  </si>
  <si>
    <t>11466</t>
  </si>
  <si>
    <t>11467</t>
  </si>
  <si>
    <t>US86272T1060</t>
  </si>
  <si>
    <t>BEE US EQUITY</t>
  </si>
  <si>
    <t>STRATEGIC HOTELS &amp; R</t>
  </si>
  <si>
    <t>11468</t>
  </si>
  <si>
    <t>US8636671013</t>
  </si>
  <si>
    <t>SYK US EQUITY</t>
  </si>
  <si>
    <t>Stryker Corp</t>
  </si>
  <si>
    <t>2853688</t>
  </si>
  <si>
    <t>11469</t>
  </si>
  <si>
    <t>US8649091068</t>
  </si>
  <si>
    <t>SCMP US EQUITY</t>
  </si>
  <si>
    <t>Sucampo Pharmaceutic</t>
  </si>
  <si>
    <t>B1CH102</t>
  </si>
  <si>
    <t>11470</t>
  </si>
  <si>
    <t>US86562M2098</t>
  </si>
  <si>
    <t>SMFG US EQUITY</t>
  </si>
  <si>
    <t>SUMITOMO MITSUI-SPON</t>
  </si>
  <si>
    <t>2267513</t>
  </si>
  <si>
    <t>11471</t>
  </si>
  <si>
    <t>US8660821005</t>
  </si>
  <si>
    <t>INN US EQUITY</t>
  </si>
  <si>
    <t>Summit Hotel Propert</t>
  </si>
  <si>
    <t>B3M7R64</t>
  </si>
  <si>
    <t>11472</t>
  </si>
  <si>
    <t>US8666741041</t>
  </si>
  <si>
    <t>SUI US EQUITY</t>
  </si>
  <si>
    <t>Sun Communities Inc</t>
  </si>
  <si>
    <t>2860257</t>
  </si>
  <si>
    <t>11473</t>
  </si>
  <si>
    <t>US8676524064</t>
  </si>
  <si>
    <t>SPWR US EQUITY</t>
  </si>
  <si>
    <t>SunPower Corp</t>
  </si>
  <si>
    <t>B59DK93</t>
  </si>
  <si>
    <t>11474</t>
  </si>
  <si>
    <t>US86771W1053</t>
  </si>
  <si>
    <t>RUN US EQUITY</t>
  </si>
  <si>
    <t>Sunrun Inc</t>
  </si>
  <si>
    <t>BYXB1Y8</t>
  </si>
  <si>
    <t>11475</t>
  </si>
  <si>
    <t>US8678921011</t>
  </si>
  <si>
    <t>SHO US EQUITY</t>
  </si>
  <si>
    <t>SUNSTONE HOTEL INVES</t>
  </si>
  <si>
    <t>11476</t>
  </si>
  <si>
    <t>US8679141031</t>
  </si>
  <si>
    <t>STI US EQUITY</t>
  </si>
  <si>
    <t>SunTrust Banks Inc</t>
  </si>
  <si>
    <t>2860990</t>
  </si>
  <si>
    <t>11477</t>
  </si>
  <si>
    <t>US8684591089</t>
  </si>
  <si>
    <t>SUPN US EQUITY</t>
  </si>
  <si>
    <t>Supernus Pharmaceuti</t>
  </si>
  <si>
    <t>B72ZBG4</t>
  </si>
  <si>
    <t>11478</t>
  </si>
  <si>
    <t>US8685361037</t>
  </si>
  <si>
    <t>SVU US EQUITY</t>
  </si>
  <si>
    <t>SUPERVALU INC COM</t>
  </si>
  <si>
    <t>2863610</t>
  </si>
  <si>
    <t>11479</t>
  </si>
  <si>
    <t>US86877M2098</t>
  </si>
  <si>
    <t>SURF US EQUITY</t>
  </si>
  <si>
    <t>Surface Oncology Inc</t>
  </si>
  <si>
    <t>BZ57GY6</t>
  </si>
  <si>
    <t>11480</t>
  </si>
  <si>
    <t>US86881L1061</t>
  </si>
  <si>
    <t>SCAI US EQUITY</t>
  </si>
  <si>
    <t>SURGICAL CARE AFFILI</t>
  </si>
  <si>
    <t>BFTDJM9</t>
  </si>
  <si>
    <t>11481</t>
  </si>
  <si>
    <t>US8688611057</t>
  </si>
  <si>
    <t>SGTPY US EQUITY</t>
  </si>
  <si>
    <t>Surgutneftegas PJSC</t>
  </si>
  <si>
    <t>2228907</t>
  </si>
  <si>
    <t>11482</t>
  </si>
  <si>
    <t>US8688612048</t>
  </si>
  <si>
    <t>SGGD LI EQUITY</t>
  </si>
  <si>
    <t>B01WHG9</t>
  </si>
  <si>
    <t>11483</t>
  </si>
  <si>
    <t>US86959K1051</t>
  </si>
  <si>
    <t>SUZ US EQUITY</t>
  </si>
  <si>
    <t>2207177</t>
  </si>
  <si>
    <t>11484</t>
  </si>
  <si>
    <t>US8701231065</t>
  </si>
  <si>
    <t>SWGAY US EQUITY</t>
  </si>
  <si>
    <t>Swatch Group ADR</t>
  </si>
  <si>
    <t>B3WJ209</t>
  </si>
  <si>
    <t>11485</t>
  </si>
  <si>
    <t>US8702976031</t>
  </si>
  <si>
    <t>RJA US EQUITY</t>
  </si>
  <si>
    <t>ELEMENTS Linked to t</t>
  </si>
  <si>
    <t>B28QRJ1</t>
  </si>
  <si>
    <t>11486</t>
  </si>
  <si>
    <t>US8702978011</t>
  </si>
  <si>
    <t>RJI US EQUITY</t>
  </si>
  <si>
    <t>ELEMENTS ROGERS TOTA</t>
  </si>
  <si>
    <t>B28QRG8</t>
  </si>
  <si>
    <t>11487</t>
  </si>
  <si>
    <t>US8715031089</t>
  </si>
  <si>
    <t>SYMC US EQUITY</t>
  </si>
  <si>
    <t>2861078</t>
  </si>
  <si>
    <t>11488</t>
  </si>
  <si>
    <t>US87157D1090</t>
  </si>
  <si>
    <t>SYNA US EQUITY</t>
  </si>
  <si>
    <t>SYNAPTICS INC</t>
  </si>
  <si>
    <t>2839268</t>
  </si>
  <si>
    <t>11489</t>
  </si>
  <si>
    <t>US8716071076</t>
  </si>
  <si>
    <t>SNPS US EQUITY</t>
  </si>
  <si>
    <t>Synopsys Inc</t>
  </si>
  <si>
    <t>2867719</t>
  </si>
  <si>
    <t>11490</t>
  </si>
  <si>
    <t>US87161C7092</t>
  </si>
  <si>
    <t>EP0574293 PFD</t>
  </si>
  <si>
    <t>SNV 5 7/8 PERP</t>
  </si>
  <si>
    <t>BKFHSG7</t>
  </si>
  <si>
    <t>11491</t>
  </si>
  <si>
    <t>US8716393082</t>
  </si>
  <si>
    <t>SGYP US EQUITY</t>
  </si>
  <si>
    <t>Synergy Pharmaceutic</t>
  </si>
  <si>
    <t>B60WSC5</t>
  </si>
  <si>
    <t>11492</t>
  </si>
  <si>
    <t>US87164F1057</t>
  </si>
  <si>
    <t>SNDX US EQUITY</t>
  </si>
  <si>
    <t>Syndax Pharmaceutica</t>
  </si>
  <si>
    <t>BN7Q7R7</t>
  </si>
  <si>
    <t>11493</t>
  </si>
  <si>
    <t>US87165B1035</t>
  </si>
  <si>
    <t>SYF US EQUITY</t>
  </si>
  <si>
    <t>Synchrony Financial</t>
  </si>
  <si>
    <t>BP96PS6</t>
  </si>
  <si>
    <t>11494</t>
  </si>
  <si>
    <t>US87165B2025</t>
  </si>
  <si>
    <t>EP0580845 PFD</t>
  </si>
  <si>
    <t>SYF 5 5/8 PERP</t>
  </si>
  <si>
    <t>BK77YC3</t>
  </si>
  <si>
    <t>11495</t>
  </si>
  <si>
    <t>US87166B1026</t>
  </si>
  <si>
    <t>SYNH US EQUITY</t>
  </si>
  <si>
    <t>11496</t>
  </si>
  <si>
    <t>US87166L1008</t>
  </si>
  <si>
    <t>SYBX US EQUITY</t>
  </si>
  <si>
    <t>Synlogic Inc</t>
  </si>
  <si>
    <t>BF257T5</t>
  </si>
  <si>
    <t>11497</t>
  </si>
  <si>
    <t>11498</t>
  </si>
  <si>
    <t>US87184Q1076</t>
  </si>
  <si>
    <t>SYRS US EQUITY</t>
  </si>
  <si>
    <t>Syros Pharmaceutical</t>
  </si>
  <si>
    <t>BYMX5N2</t>
  </si>
  <si>
    <t>11499</t>
  </si>
  <si>
    <t>US8723072026</t>
  </si>
  <si>
    <t>EP0575381 PFD</t>
  </si>
  <si>
    <t>TCF 5.7 PERP</t>
  </si>
  <si>
    <t>BK9HD57</t>
  </si>
  <si>
    <t>11500</t>
  </si>
  <si>
    <t>US8723514084</t>
  </si>
  <si>
    <t>TTDKY US EQUITY</t>
  </si>
  <si>
    <t>TDK ADR</t>
  </si>
  <si>
    <t>2868529</t>
  </si>
  <si>
    <t>11501</t>
  </si>
  <si>
    <t>US87236Y1082</t>
  </si>
  <si>
    <t>AMTD US EQUITY</t>
  </si>
  <si>
    <t>TD Ameritrade Holdin</t>
  </si>
  <si>
    <t>2983154</t>
  </si>
  <si>
    <t>11502</t>
  </si>
  <si>
    <t>US87238U2033</t>
  </si>
  <si>
    <t>TCS LI EQUITY</t>
  </si>
  <si>
    <t>TCS Group Holding PL</t>
  </si>
  <si>
    <t>BF233S0</t>
  </si>
  <si>
    <t>11503</t>
  </si>
  <si>
    <t>11504</t>
  </si>
  <si>
    <t>US8725901040</t>
  </si>
  <si>
    <t>TMUS US EQUITY</t>
  </si>
  <si>
    <t>T-Mobile US Inc</t>
  </si>
  <si>
    <t>B94Q9V0</t>
  </si>
  <si>
    <t>11505</t>
  </si>
  <si>
    <t>US8725901123</t>
  </si>
  <si>
    <t>TMUSR US EQUITY</t>
  </si>
  <si>
    <t>BLFFD29</t>
  </si>
  <si>
    <t>11506</t>
  </si>
  <si>
    <t>US87260R2013</t>
  </si>
  <si>
    <t>TMKS LI EQUITY</t>
  </si>
  <si>
    <t>TMK PAO-GDR REG S</t>
  </si>
  <si>
    <t>B1FY0V4</t>
  </si>
  <si>
    <t>11507</t>
  </si>
  <si>
    <t>US87266J1043</t>
  </si>
  <si>
    <t>TPIC US EQUITY</t>
  </si>
  <si>
    <t>TPI Composites Inc</t>
  </si>
  <si>
    <t>BYYGK12</t>
  </si>
  <si>
    <t>11508</t>
  </si>
  <si>
    <t>US87336U1051</t>
  </si>
  <si>
    <t>DATA US EQUITY</t>
  </si>
  <si>
    <t>Tableau Software Inc</t>
  </si>
  <si>
    <t>B8DJFL5</t>
  </si>
  <si>
    <t>11509</t>
  </si>
  <si>
    <t>US8733791011</t>
  </si>
  <si>
    <t>TRHC US EQUITY</t>
  </si>
  <si>
    <t>Tabula Rasa HealthCa</t>
  </si>
  <si>
    <t>BYQBFS7</t>
  </si>
  <si>
    <t>11510</t>
  </si>
  <si>
    <t>US8740391003</t>
  </si>
  <si>
    <t>TSM US EQUITY</t>
  </si>
  <si>
    <t>2113382</t>
  </si>
  <si>
    <t>11511</t>
  </si>
  <si>
    <t>US8740541094</t>
  </si>
  <si>
    <t>TTWO US EQUITY</t>
  </si>
  <si>
    <t>Take-Two Interactive</t>
  </si>
  <si>
    <t>2122117</t>
  </si>
  <si>
    <t>11512</t>
  </si>
  <si>
    <t>US8740801043</t>
  </si>
  <si>
    <t>TAL US EQUITY</t>
  </si>
  <si>
    <t>TAL Education Group</t>
  </si>
  <si>
    <t>B4MGD82</t>
  </si>
  <si>
    <t>11513</t>
  </si>
  <si>
    <t>US8753722037</t>
  </si>
  <si>
    <t>TNDM US EQUITY</t>
  </si>
  <si>
    <t>Tandem Diabetes Care</t>
  </si>
  <si>
    <t>BF3W461</t>
  </si>
  <si>
    <t>11514</t>
  </si>
  <si>
    <t>US8754651060</t>
  </si>
  <si>
    <t>SKT US EQUITY</t>
  </si>
  <si>
    <t>Tanger Factory Outle</t>
  </si>
  <si>
    <t>2874582</t>
  </si>
  <si>
    <t>11515</t>
  </si>
  <si>
    <t>11516</t>
  </si>
  <si>
    <t>US8761081012</t>
  </si>
  <si>
    <t>TEDU US EQUITY</t>
  </si>
  <si>
    <t>Tarena International</t>
  </si>
  <si>
    <t>BKXNG07</t>
  </si>
  <si>
    <t>11517</t>
  </si>
  <si>
    <t>11518</t>
  </si>
  <si>
    <t>US87612G1013</t>
  </si>
  <si>
    <t>TRGP US EQUITY</t>
  </si>
  <si>
    <t>Targa Resources Corp</t>
  </si>
  <si>
    <t>B55PZY3</t>
  </si>
  <si>
    <t>11519</t>
  </si>
  <si>
    <t>US8765685024</t>
  </si>
  <si>
    <t>TTM US EQUITY</t>
  </si>
  <si>
    <t>B02ZP96</t>
  </si>
  <si>
    <t>11520</t>
  </si>
  <si>
    <t>US8765692038</t>
  </si>
  <si>
    <t>TATE LX EQUITY</t>
  </si>
  <si>
    <t>TATA TEA LIMITED (RE</t>
  </si>
  <si>
    <t>5911066</t>
  </si>
  <si>
    <t>11521</t>
  </si>
  <si>
    <t>US87656Y4061</t>
  </si>
  <si>
    <t>TTST LI EQUITY</t>
  </si>
  <si>
    <t>TATA STEEL LTD-GDR R</t>
  </si>
  <si>
    <t>B3PPWV5</t>
  </si>
  <si>
    <t>11522</t>
  </si>
  <si>
    <t>US8766292051</t>
  </si>
  <si>
    <t>ATAD LI EQUITY</t>
  </si>
  <si>
    <t>Tatneft PJSC</t>
  </si>
  <si>
    <t>BYY37Q7</t>
  </si>
  <si>
    <t>11523</t>
  </si>
  <si>
    <t>US8766641034</t>
  </si>
  <si>
    <t>TCO US EQUITY</t>
  </si>
  <si>
    <t>Taubman Centers Inc</t>
  </si>
  <si>
    <t>2872252</t>
  </si>
  <si>
    <t>11524</t>
  </si>
  <si>
    <t>US87817A1079</t>
  </si>
  <si>
    <t>TMH US EQUITY</t>
  </si>
  <si>
    <t>TEAM HEALTH HOLDINGS</t>
  </si>
  <si>
    <t>B51NDL4</t>
  </si>
  <si>
    <t>11525</t>
  </si>
  <si>
    <t>US87901J1051</t>
  </si>
  <si>
    <t>TGNA US EQUITY</t>
  </si>
  <si>
    <t>TEGNA Inc</t>
  </si>
  <si>
    <t>BZ0P3Z5</t>
  </si>
  <si>
    <t>11526</t>
  </si>
  <si>
    <t>US87918A1051</t>
  </si>
  <si>
    <t>TDOC US EQUITY</t>
  </si>
  <si>
    <t>Teladoc Health Inc</t>
  </si>
  <si>
    <t>BYQRFY1</t>
  </si>
  <si>
    <t>11527</t>
  </si>
  <si>
    <t>US8792732096</t>
  </si>
  <si>
    <t>TEO US EQUITY</t>
  </si>
  <si>
    <t>TELECOM ARGENTINA SA</t>
  </si>
  <si>
    <t>2878829</t>
  </si>
  <si>
    <t>11528</t>
  </si>
  <si>
    <t>US8793601050</t>
  </si>
  <si>
    <t>TDY US EQUITY</t>
  </si>
  <si>
    <t>Teledyne Technologie</t>
  </si>
  <si>
    <t>2503477</t>
  </si>
  <si>
    <t>11529</t>
  </si>
  <si>
    <t>US8793691069</t>
  </si>
  <si>
    <t>TFX US EQUITY</t>
  </si>
  <si>
    <t>Teleflex Inc</t>
  </si>
  <si>
    <t>2881407</t>
  </si>
  <si>
    <t>11530</t>
  </si>
  <si>
    <t>US87936R1068</t>
  </si>
  <si>
    <t>VIV US EQUITY</t>
  </si>
  <si>
    <t>B7395C9</t>
  </si>
  <si>
    <t>11531</t>
  </si>
  <si>
    <t>US8794338298</t>
  </si>
  <si>
    <t>TDS US EQUITY</t>
  </si>
  <si>
    <t>Telephone and Data S</t>
  </si>
  <si>
    <t>B6YR5K3</t>
  </si>
  <si>
    <t>11532</t>
  </si>
  <si>
    <t>US8794338371</t>
  </si>
  <si>
    <t>EP0401463 PFD</t>
  </si>
  <si>
    <t>TDS 7</t>
  </si>
  <si>
    <t>B63XQQ5</t>
  </si>
  <si>
    <t>11533</t>
  </si>
  <si>
    <t>US87960W1045</t>
  </si>
  <si>
    <t>TLGT US EQUITY</t>
  </si>
  <si>
    <t>Teligent Inc/NJ</t>
  </si>
  <si>
    <t>BYVJMJ6</t>
  </si>
  <si>
    <t>11534</t>
  </si>
  <si>
    <t>US88025U1097</t>
  </si>
  <si>
    <t>TXG US EQUITY</t>
  </si>
  <si>
    <t>10X Genomics Inc</t>
  </si>
  <si>
    <t>BKS3RS7</t>
  </si>
  <si>
    <t>11535</t>
  </si>
  <si>
    <t>US88031M1099</t>
  </si>
  <si>
    <t>TS US EQUITY</t>
  </si>
  <si>
    <t>TENARIS SA-ADR</t>
  </si>
  <si>
    <t>2167367</t>
  </si>
  <si>
    <t>11536</t>
  </si>
  <si>
    <t>US88033G1004</t>
  </si>
  <si>
    <t>THC US EQUITY</t>
  </si>
  <si>
    <t>TENET HEALTHCARE COR</t>
  </si>
  <si>
    <t>11537</t>
  </si>
  <si>
    <t>US88033G4073</t>
  </si>
  <si>
    <t>B8DMK08</t>
  </si>
  <si>
    <t>11538</t>
  </si>
  <si>
    <t>US88034P1093</t>
  </si>
  <si>
    <t>TME US EQUITY</t>
  </si>
  <si>
    <t>Tencent Music Entert</t>
  </si>
  <si>
    <t>BFZYWR2</t>
  </si>
  <si>
    <t>11539</t>
  </si>
  <si>
    <t>US88076W1036</t>
  </si>
  <si>
    <t>TDC US EQUITY</t>
  </si>
  <si>
    <t>Teradata Corp</t>
  </si>
  <si>
    <t>B247H10</t>
  </si>
  <si>
    <t>11540</t>
  </si>
  <si>
    <t>US8807701029</t>
  </si>
  <si>
    <t>TER US EQUITY</t>
  </si>
  <si>
    <t>Teradyne Inc</t>
  </si>
  <si>
    <t>2884183</t>
  </si>
  <si>
    <t>11541</t>
  </si>
  <si>
    <t>US8808901081</t>
  </si>
  <si>
    <t>TX US EQUITY</t>
  </si>
  <si>
    <t>TERNIUM SA-SPONSORED</t>
  </si>
  <si>
    <t>B0XGGY0</t>
  </si>
  <si>
    <t>11542</t>
  </si>
  <si>
    <t>US88104M1018</t>
  </si>
  <si>
    <t>GLBL US EQUITY</t>
  </si>
  <si>
    <t>TerraForm Global Inc</t>
  </si>
  <si>
    <t>BYV6MM0</t>
  </si>
  <si>
    <t>11543</t>
  </si>
  <si>
    <t>US88104R2094</t>
  </si>
  <si>
    <t>TerraForm Power Inc</t>
  </si>
  <si>
    <t>BYZ1PN3</t>
  </si>
  <si>
    <t>11544</t>
  </si>
  <si>
    <t>US8815691071</t>
  </si>
  <si>
    <t>TSRO US EQUITY</t>
  </si>
  <si>
    <t>TESARO Inc</t>
  </si>
  <si>
    <t>B8BJ9G0</t>
  </si>
  <si>
    <t>11545</t>
  </si>
  <si>
    <t>US8816091016</t>
  </si>
  <si>
    <t>TSO US EQUITY</t>
  </si>
  <si>
    <t>2884569</t>
  </si>
  <si>
    <t>11546</t>
  </si>
  <si>
    <t>US88160R1014</t>
  </si>
  <si>
    <t>TSLA US EQUITY</t>
  </si>
  <si>
    <t>Tesla Inc</t>
  </si>
  <si>
    <t>B616C79</t>
  </si>
  <si>
    <t>11547</t>
  </si>
  <si>
    <t>US8816242098</t>
  </si>
  <si>
    <t>TEVA US EQUITY</t>
  </si>
  <si>
    <t>2883878</t>
  </si>
  <si>
    <t>11548</t>
  </si>
  <si>
    <t>US88162G1031</t>
  </si>
  <si>
    <t>TTEK US EQUITY</t>
  </si>
  <si>
    <t>TETRA TECH INC</t>
  </si>
  <si>
    <t>2883890</t>
  </si>
  <si>
    <t>11549</t>
  </si>
  <si>
    <t>US88165N1054</t>
  </si>
  <si>
    <t>TTPH US EQUITY</t>
  </si>
  <si>
    <t>Tetraphase Pharmaceu</t>
  </si>
  <si>
    <t>B9BB071</t>
  </si>
  <si>
    <t>11550</t>
  </si>
  <si>
    <t>US88166A1025</t>
  </si>
  <si>
    <t>CORN US EQUITY</t>
  </si>
  <si>
    <t>Teucrium Corn Fund</t>
  </si>
  <si>
    <t>B5N9DS7</t>
  </si>
  <si>
    <t>11551</t>
  </si>
  <si>
    <t>US88166A5083</t>
  </si>
  <si>
    <t>WEAT US EQUITY</t>
  </si>
  <si>
    <t>TEUCRIUM WHEAT FUND</t>
  </si>
  <si>
    <t>B5TJZJ6</t>
  </si>
  <si>
    <t>11552</t>
  </si>
  <si>
    <t>US88166A6073</t>
  </si>
  <si>
    <t>SOYB US EQUITY</t>
  </si>
  <si>
    <t>TEUCRIUM SOYBEAN FUN</t>
  </si>
  <si>
    <t>B6SLGC0</t>
  </si>
  <si>
    <t>11553</t>
  </si>
  <si>
    <t>US8822284068</t>
  </si>
  <si>
    <t>EP0440362 PFD</t>
  </si>
  <si>
    <t>TCBI 6 1/2 PERP</t>
  </si>
  <si>
    <t>B96JR68</t>
  </si>
  <si>
    <t>11554</t>
  </si>
  <si>
    <t>US8825081040</t>
  </si>
  <si>
    <t>TXN US EQUITY</t>
  </si>
  <si>
    <t>Texas Instruments In</t>
  </si>
  <si>
    <t>2885409</t>
  </si>
  <si>
    <t>11555</t>
  </si>
  <si>
    <t>US8832031012</t>
  </si>
  <si>
    <t>TXT US EQUITY</t>
  </si>
  <si>
    <t>Textron Inc</t>
  </si>
  <si>
    <t>2885937</t>
  </si>
  <si>
    <t>11556</t>
  </si>
  <si>
    <t>US88337K1043</t>
  </si>
  <si>
    <t>NCTY US EQUITY</t>
  </si>
  <si>
    <t>THE9 LTD-ADR</t>
  </si>
  <si>
    <t>B04NV12</t>
  </si>
  <si>
    <t>11557</t>
  </si>
  <si>
    <t>US88338N1072</t>
  </si>
  <si>
    <t>TXMD US EQUITY</t>
  </si>
  <si>
    <t>TherapeuticsMD Inc</t>
  </si>
  <si>
    <t>B6WXT12</t>
  </si>
  <si>
    <t>11558</t>
  </si>
  <si>
    <t>US88339J1051</t>
  </si>
  <si>
    <t>TTD US EQUITY</t>
  </si>
  <si>
    <t>Trade Desk Inc/The</t>
  </si>
  <si>
    <t>BD8FDD1</t>
  </si>
  <si>
    <t>11559</t>
  </si>
  <si>
    <t>US88339P1012</t>
  </si>
  <si>
    <t>REAL US EQUITY</t>
  </si>
  <si>
    <t>RealReal Inc/The</t>
  </si>
  <si>
    <t>BKBDP79</t>
  </si>
  <si>
    <t>11560</t>
  </si>
  <si>
    <t>US8835561023</t>
  </si>
  <si>
    <t>TMO US EQUITY</t>
  </si>
  <si>
    <t>Thermo Fisher Scient</t>
  </si>
  <si>
    <t>2886907</t>
  </si>
  <si>
    <t>11561</t>
  </si>
  <si>
    <t>US88554D2053</t>
  </si>
  <si>
    <t>DDD US EQUITY</t>
  </si>
  <si>
    <t>3D Systems Corporati</t>
  </si>
  <si>
    <t>2889768</t>
  </si>
  <si>
    <t>11562</t>
  </si>
  <si>
    <t>US88557W1018</t>
  </si>
  <si>
    <t>QFIN US EQUITY</t>
  </si>
  <si>
    <t>360 Finance Inc</t>
  </si>
  <si>
    <t>BFMV9Y2</t>
  </si>
  <si>
    <t>11563</t>
  </si>
  <si>
    <t>11564</t>
  </si>
  <si>
    <t>US8863646035</t>
  </si>
  <si>
    <t>RPAR US EQUITY</t>
  </si>
  <si>
    <t>RPAR Risk Parity ETF</t>
  </si>
  <si>
    <t>BKT03T0</t>
  </si>
  <si>
    <t>11565</t>
  </si>
  <si>
    <t>2892090</t>
  </si>
  <si>
    <t>11566</t>
  </si>
  <si>
    <t>US88706P2056</t>
  </si>
  <si>
    <t>TSU US EQUITY</t>
  </si>
  <si>
    <t>B6QB0B9</t>
  </si>
  <si>
    <t>11567</t>
  </si>
  <si>
    <t>US8872281048</t>
  </si>
  <si>
    <t>TIME US EQUITY</t>
  </si>
  <si>
    <t>TIME INC</t>
  </si>
  <si>
    <t>BMM2870</t>
  </si>
  <si>
    <t>11568</t>
  </si>
  <si>
    <t>US8873173038</t>
  </si>
  <si>
    <t>TWX US EQUITY</t>
  </si>
  <si>
    <t>Time Warner Inc</t>
  </si>
  <si>
    <t>B63QTN2</t>
  </si>
  <si>
    <t>11569</t>
  </si>
  <si>
    <t>US8873891043</t>
  </si>
  <si>
    <t>TKR US EQUITY</t>
  </si>
  <si>
    <t>Timken Co/The</t>
  </si>
  <si>
    <t>2892807</t>
  </si>
  <si>
    <t>11570</t>
  </si>
  <si>
    <t>US8888461022</t>
  </si>
  <si>
    <t>TOCA US EQUITY</t>
  </si>
  <si>
    <t>Tocagen Inc</t>
  </si>
  <si>
    <t>BF2X6C5</t>
  </si>
  <si>
    <t>11571</t>
  </si>
  <si>
    <t>US88907J1079</t>
  </si>
  <si>
    <t>TKAI US EQUITY</t>
  </si>
  <si>
    <t>TOKAI PHARMACEUTICAL</t>
  </si>
  <si>
    <t>BQQG1T9</t>
  </si>
  <si>
    <t>11572</t>
  </si>
  <si>
    <t>US8894781033</t>
  </si>
  <si>
    <t>TOL US EQUITY</t>
  </si>
  <si>
    <t>Toll Brothers Inc</t>
  </si>
  <si>
    <t>2896092</t>
  </si>
  <si>
    <t>11573</t>
  </si>
  <si>
    <t>US8910271043</t>
  </si>
  <si>
    <t>TMK US EQUITY</t>
  </si>
  <si>
    <t>2896713</t>
  </si>
  <si>
    <t>11574</t>
  </si>
  <si>
    <t>US89148B1017</t>
  </si>
  <si>
    <t>NTG US EQUITY</t>
  </si>
  <si>
    <t>TORTOISE MLP FUND IN</t>
  </si>
  <si>
    <t>B4Z50D0</t>
  </si>
  <si>
    <t>11575</t>
  </si>
  <si>
    <t>US89151E1091</t>
  </si>
  <si>
    <t>TOT US EQUITY</t>
  </si>
  <si>
    <t>2898032</t>
  </si>
  <si>
    <t>11576</t>
  </si>
  <si>
    <t>US8919061098</t>
  </si>
  <si>
    <t>TSS US EQUITY</t>
  </si>
  <si>
    <t>Total System Service</t>
  </si>
  <si>
    <t>2897697</t>
  </si>
  <si>
    <t>11577</t>
  </si>
  <si>
    <t>US8923313071</t>
  </si>
  <si>
    <t>TM US EQUITY</t>
  </si>
  <si>
    <t>TOYOTA MOTOR CORP -S</t>
  </si>
  <si>
    <t>2898957</t>
  </si>
  <si>
    <t>11578</t>
  </si>
  <si>
    <t>US8923561067</t>
  </si>
  <si>
    <t>TSCO US EQUITY</t>
  </si>
  <si>
    <t>Tractor Supply Co</t>
  </si>
  <si>
    <t>2900335</t>
  </si>
  <si>
    <t>11579</t>
  </si>
  <si>
    <t>US8926721064</t>
  </si>
  <si>
    <t>TW US EQUITY</t>
  </si>
  <si>
    <t>Tradeweb Markets Inc</t>
  </si>
  <si>
    <t>BJXMVK2</t>
  </si>
  <si>
    <t>11580</t>
  </si>
  <si>
    <t>US8936411003</t>
  </si>
  <si>
    <t>TDG US EQUITY</t>
  </si>
  <si>
    <t>TransDigm Group Inc</t>
  </si>
  <si>
    <t>B11FJK3</t>
  </si>
  <si>
    <t>11581</t>
  </si>
  <si>
    <t>US89374L1044</t>
  </si>
  <si>
    <t>TBIO US EQUITY</t>
  </si>
  <si>
    <t>Translate Bio Inc</t>
  </si>
  <si>
    <t>BG88WT0</t>
  </si>
  <si>
    <t>11582</t>
  </si>
  <si>
    <t>US89400J1079</t>
  </si>
  <si>
    <t>TRU US EQUITY</t>
  </si>
  <si>
    <t>TransUnion</t>
  </si>
  <si>
    <t>BYMWL86</t>
  </si>
  <si>
    <t>11583</t>
  </si>
  <si>
    <t>US89417E1091</t>
  </si>
  <si>
    <t>TRV US EQUITY</t>
  </si>
  <si>
    <t>Travelers Cos Inc/Th</t>
  </si>
  <si>
    <t>2769503</t>
  </si>
  <si>
    <t>11584</t>
  </si>
  <si>
    <t>US89469A1043</t>
  </si>
  <si>
    <t>THS US EQUITY</t>
  </si>
  <si>
    <t>TREEHOUSE FOODS INC</t>
  </si>
  <si>
    <t>11585</t>
  </si>
  <si>
    <t>US89532E1091</t>
  </si>
  <si>
    <t>TRVN US EQUITY</t>
  </si>
  <si>
    <t>Trevena Inc</t>
  </si>
  <si>
    <t>BGDW0N7</t>
  </si>
  <si>
    <t>11586</t>
  </si>
  <si>
    <t>US89579K1097</t>
  </si>
  <si>
    <t>TRI US EQUITY</t>
  </si>
  <si>
    <t>TRIAD HOSPITALS INC</t>
  </si>
  <si>
    <t>11587</t>
  </si>
  <si>
    <t>US89610F1012</t>
  </si>
  <si>
    <t>TCDA US EQUITY</t>
  </si>
  <si>
    <t>Tricida Inc</t>
  </si>
  <si>
    <t>BYZMG55</t>
  </si>
  <si>
    <t>11588</t>
  </si>
  <si>
    <t>US8962391004</t>
  </si>
  <si>
    <t>TRMB US EQUITY</t>
  </si>
  <si>
    <t>Trimble Inc</t>
  </si>
  <si>
    <t>2903958</t>
  </si>
  <si>
    <t>11589</t>
  </si>
  <si>
    <t>US89628E1047</t>
  </si>
  <si>
    <t>TSL UN EQUITY</t>
  </si>
  <si>
    <t>TRINA SOLAR LTD-SPON</t>
  </si>
  <si>
    <t>B1L87F3</t>
  </si>
  <si>
    <t>11590</t>
  </si>
  <si>
    <t>TSL US EQUITY</t>
  </si>
  <si>
    <t>Trina Solar Ltd</t>
  </si>
  <si>
    <t>11591</t>
  </si>
  <si>
    <t>US89677Q1076</t>
  </si>
  <si>
    <t>TCOM US EQUITY</t>
  </si>
  <si>
    <t>BK1K3N2</t>
  </si>
  <si>
    <t>11592</t>
  </si>
  <si>
    <t>US8969452015</t>
  </si>
  <si>
    <t>TRIP US EQUITY</t>
  </si>
  <si>
    <t>TripAdvisor Inc</t>
  </si>
  <si>
    <t>B6ZC3N6</t>
  </si>
  <si>
    <t>11593</t>
  </si>
  <si>
    <t>US89832Q1094</t>
  </si>
  <si>
    <t>TFC US EQUITY</t>
  </si>
  <si>
    <t>BKP7287</t>
  </si>
  <si>
    <t>11594</t>
  </si>
  <si>
    <t>US89832Q8446</t>
  </si>
  <si>
    <t>EP0442442 PFD</t>
  </si>
  <si>
    <t>TFC 5.2 PERP</t>
  </si>
  <si>
    <t>BKP72C1</t>
  </si>
  <si>
    <t>11595</t>
  </si>
  <si>
    <t>US89832Q8511</t>
  </si>
  <si>
    <t>EP0430256 PFD</t>
  </si>
  <si>
    <t>BKP72B0</t>
  </si>
  <si>
    <t>11596</t>
  </si>
  <si>
    <t>US89977P1066</t>
  </si>
  <si>
    <t>TOUR US EQUITY</t>
  </si>
  <si>
    <t>Tuniu Corp</t>
  </si>
  <si>
    <t>BM69156</t>
  </si>
  <si>
    <t>11597</t>
  </si>
  <si>
    <t>US8998961044</t>
  </si>
  <si>
    <t>TUP US EQUITY</t>
  </si>
  <si>
    <t>TUPPERWARE BRANDS CO</t>
  </si>
  <si>
    <t>2872069</t>
  </si>
  <si>
    <t>11598</t>
  </si>
  <si>
    <t>US9001112047</t>
  </si>
  <si>
    <t>TKC US EQUITY</t>
  </si>
  <si>
    <t>2801687</t>
  </si>
  <si>
    <t>11599</t>
  </si>
  <si>
    <t>US90041T1088</t>
  </si>
  <si>
    <t>TPTX US EQUITY</t>
  </si>
  <si>
    <t>Turning Point Therap</t>
  </si>
  <si>
    <t>BJXBP30</t>
  </si>
  <si>
    <t>11600</t>
  </si>
  <si>
    <t>US90130A3095</t>
  </si>
  <si>
    <t>TFCFA US EQUITY</t>
  </si>
  <si>
    <t>Twenty-First Century</t>
  </si>
  <si>
    <t>BJ0M5P8</t>
  </si>
  <si>
    <t>11601</t>
  </si>
  <si>
    <t>US90130A4085</t>
  </si>
  <si>
    <t>TFCF US EQUITY</t>
  </si>
  <si>
    <t>BJ0M5M5</t>
  </si>
  <si>
    <t>11602</t>
  </si>
  <si>
    <t>US90138A1034</t>
  </si>
  <si>
    <t>VNET US EQUITY</t>
  </si>
  <si>
    <t>21Vianet Group Inc</t>
  </si>
  <si>
    <t>B3Q0VS9</t>
  </si>
  <si>
    <t>11603</t>
  </si>
  <si>
    <t>US90138F1021</t>
  </si>
  <si>
    <t>TWLO US EQUITY</t>
  </si>
  <si>
    <t>Twilio Inc</t>
  </si>
  <si>
    <t>BD6P5Q0</t>
  </si>
  <si>
    <t>11604</t>
  </si>
  <si>
    <t>US90184D1000</t>
  </si>
  <si>
    <t>TWST US EQUITY</t>
  </si>
  <si>
    <t>Twist Bioscience Cor</t>
  </si>
  <si>
    <t>BGKG6G7</t>
  </si>
  <si>
    <t>11605</t>
  </si>
  <si>
    <t>US90184L1026</t>
  </si>
  <si>
    <t>TWTR US EQUITY</t>
  </si>
  <si>
    <t>Twitter Inc</t>
  </si>
  <si>
    <t>BFLR866</t>
  </si>
  <si>
    <t>11606</t>
  </si>
  <si>
    <t>US90187B3096</t>
  </si>
  <si>
    <t>EP053169 PFD</t>
  </si>
  <si>
    <t>Two Harbors Investme</t>
  </si>
  <si>
    <t>BYZBR93</t>
  </si>
  <si>
    <t>11607</t>
  </si>
  <si>
    <t>US9022521051</t>
  </si>
  <si>
    <t>TYL US EQUITY</t>
  </si>
  <si>
    <t>Tyler Technologies I</t>
  </si>
  <si>
    <t>2909644</t>
  </si>
  <si>
    <t>11608</t>
  </si>
  <si>
    <t>11609</t>
  </si>
  <si>
    <t>US9026416464</t>
  </si>
  <si>
    <t>MLPI US EQUITY</t>
  </si>
  <si>
    <t>ETRACS ALERIAN INFRA</t>
  </si>
  <si>
    <t>B5V0NC6</t>
  </si>
  <si>
    <t>11610</t>
  </si>
  <si>
    <t>US9026531049</t>
  </si>
  <si>
    <t>UDR US EQUITY</t>
  </si>
  <si>
    <t>UDR Inc</t>
  </si>
  <si>
    <t>2727910</t>
  </si>
  <si>
    <t>11611</t>
  </si>
  <si>
    <t>US90267B7652</t>
  </si>
  <si>
    <t>BDCL US EQUITY</t>
  </si>
  <si>
    <t>ETRACS 2xLeveraged L</t>
  </si>
  <si>
    <t>B64NQC0</t>
  </si>
  <si>
    <t>11612</t>
  </si>
  <si>
    <t>US9026811052</t>
  </si>
  <si>
    <t>UGI US EQUITY</t>
  </si>
  <si>
    <t>UGI Corp</t>
  </si>
  <si>
    <t>2910118</t>
  </si>
  <si>
    <t>11613</t>
  </si>
  <si>
    <t>US90269A3023</t>
  </si>
  <si>
    <t>MORL US EQUITY</t>
  </si>
  <si>
    <t>ETRACS Monthly Pay 2</t>
  </si>
  <si>
    <t>B8GPFD2</t>
  </si>
  <si>
    <t>11614</t>
  </si>
  <si>
    <t>US90270L8422</t>
  </si>
  <si>
    <t>CEFL US EQUITY</t>
  </si>
  <si>
    <t>BGY6YP8</t>
  </si>
  <si>
    <t>11615</t>
  </si>
  <si>
    <t>US90274D2595</t>
  </si>
  <si>
    <t>MLPQ US EQUITY</t>
  </si>
  <si>
    <t>ETRACS 2xMonthly Lev</t>
  </si>
  <si>
    <t>BD5V718</t>
  </si>
  <si>
    <t>11616</t>
  </si>
  <si>
    <t>US90278Q1085</t>
  </si>
  <si>
    <t>UFPI US EQUITY</t>
  </si>
  <si>
    <t>UFP Industries Inc</t>
  </si>
  <si>
    <t>BMQ60Q1</t>
  </si>
  <si>
    <t>11617</t>
  </si>
  <si>
    <t>US9029733048</t>
  </si>
  <si>
    <t>USB US EQUITY</t>
  </si>
  <si>
    <t>US Bancorp</t>
  </si>
  <si>
    <t>2736035</t>
  </si>
  <si>
    <t>11618</t>
  </si>
  <si>
    <t>US9029738336</t>
  </si>
  <si>
    <t>EP0413682 PFD</t>
  </si>
  <si>
    <t>USB 6 1/2 PERP</t>
  </si>
  <si>
    <t>B4K9QZ1</t>
  </si>
  <si>
    <t>11619</t>
  </si>
  <si>
    <t>US9032141049</t>
  </si>
  <si>
    <t>UMRX US EQUITY</t>
  </si>
  <si>
    <t>Unum Therapeutics In</t>
  </si>
  <si>
    <t>BFMMJ12</t>
  </si>
  <si>
    <t>11620</t>
  </si>
  <si>
    <t>US90328M1071</t>
  </si>
  <si>
    <t>USNA US EQUITY</t>
  </si>
  <si>
    <t>USANA HEALTH SCIENCE</t>
  </si>
  <si>
    <t>2267698</t>
  </si>
  <si>
    <t>11621</t>
  </si>
  <si>
    <t>US90346E1038</t>
  </si>
  <si>
    <t>SLCA US EQUITY</t>
  </si>
  <si>
    <t>US Silica Holdings,</t>
  </si>
  <si>
    <t>B7GGNT0</t>
  </si>
  <si>
    <t>11622</t>
  </si>
  <si>
    <t>US90353T1007</t>
  </si>
  <si>
    <t>UBER US EQUITY</t>
  </si>
  <si>
    <t>Uber Technologies In</t>
  </si>
  <si>
    <t>BK6N347</t>
  </si>
  <si>
    <t>11623</t>
  </si>
  <si>
    <t>US90384S3031</t>
  </si>
  <si>
    <t>ULTA US EQUITY</t>
  </si>
  <si>
    <t>Ulta Beauty Inc</t>
  </si>
  <si>
    <t>B28TS42</t>
  </si>
  <si>
    <t>11624</t>
  </si>
  <si>
    <t>US90385D1072</t>
  </si>
  <si>
    <t>ULTI US EQUITY</t>
  </si>
  <si>
    <t>Ultimate Software Gr</t>
  </si>
  <si>
    <t>2249964</t>
  </si>
  <si>
    <t>11625</t>
  </si>
  <si>
    <t>US90400D1081</t>
  </si>
  <si>
    <t>RARE US EQUITY</t>
  </si>
  <si>
    <t>Ultragenyx Pharmaceu</t>
  </si>
  <si>
    <t>BJ62Z18</t>
  </si>
  <si>
    <t>11626</t>
  </si>
  <si>
    <t>US90400P1012</t>
  </si>
  <si>
    <t>UGP US EQUITY</t>
  </si>
  <si>
    <t>2496890</t>
  </si>
  <si>
    <t>11627</t>
  </si>
  <si>
    <t>US9043111072</t>
  </si>
  <si>
    <t>UAA US EQUITY</t>
  </si>
  <si>
    <t>Under Armour Inc</t>
  </si>
  <si>
    <t>B0PZN11</t>
  </si>
  <si>
    <t>11628</t>
  </si>
  <si>
    <t>US9043112062</t>
  </si>
  <si>
    <t>UA US EQUITY</t>
  </si>
  <si>
    <t>BDF9YM2</t>
  </si>
  <si>
    <t>11629</t>
  </si>
  <si>
    <t>US9047847093</t>
  </si>
  <si>
    <t>UN US EQUITY</t>
  </si>
  <si>
    <t>UNILEVER NV NY SHARE</t>
  </si>
  <si>
    <t>2416542</t>
  </si>
  <si>
    <t>11630</t>
  </si>
  <si>
    <t>11631</t>
  </si>
  <si>
    <t>US9100471096</t>
  </si>
  <si>
    <t>UAL US EQUITY</t>
  </si>
  <si>
    <t>United Airlines Hold</t>
  </si>
  <si>
    <t>B4QG225</t>
  </si>
  <si>
    <t>11632</t>
  </si>
  <si>
    <t>US9108734057</t>
  </si>
  <si>
    <t>UMC US EQUITY</t>
  </si>
  <si>
    <t>2634117</t>
  </si>
  <si>
    <t>11633</t>
  </si>
  <si>
    <t>US9111631035</t>
  </si>
  <si>
    <t>UNFI US EQUITY</t>
  </si>
  <si>
    <t>UNITED NATURAL FOODS</t>
  </si>
  <si>
    <t>2895163</t>
  </si>
  <si>
    <t>11634</t>
  </si>
  <si>
    <t>UNITED PARCEL SERVIC</t>
  </si>
  <si>
    <t>11635</t>
  </si>
  <si>
    <t>US9113631090</t>
  </si>
  <si>
    <t>URI US EQUITY</t>
  </si>
  <si>
    <t>United Rentals Inc</t>
  </si>
  <si>
    <t>2134781</t>
  </si>
  <si>
    <t>11636</t>
  </si>
  <si>
    <t>US91167Q1004</t>
  </si>
  <si>
    <t>BNO US EQUITY</t>
  </si>
  <si>
    <t>UNITED STATES BRENT</t>
  </si>
  <si>
    <t>B5KRMQ5</t>
  </si>
  <si>
    <t>11637</t>
  </si>
  <si>
    <t>US9116844054</t>
  </si>
  <si>
    <t>EP0404491 PFD</t>
  </si>
  <si>
    <t>USM 6.95</t>
  </si>
  <si>
    <t>B44K9X9</t>
  </si>
  <si>
    <t>11638</t>
  </si>
  <si>
    <t>US9117181043</t>
  </si>
  <si>
    <t>CPER US EQUITY</t>
  </si>
  <si>
    <t>UNITED STATES COPPER</t>
  </si>
  <si>
    <t>B3VPSS8</t>
  </si>
  <si>
    <t>11639</t>
  </si>
  <si>
    <t>US91201T1025</t>
  </si>
  <si>
    <t>UGA US EQUITY</t>
  </si>
  <si>
    <t>UNITED STATES GAS FU</t>
  </si>
  <si>
    <t>B2PZH68</t>
  </si>
  <si>
    <t>11640</t>
  </si>
  <si>
    <t>US9123183009</t>
  </si>
  <si>
    <t>UNG US EQUITY</t>
  </si>
  <si>
    <t>United States Natura</t>
  </si>
  <si>
    <t>BFNPLH0</t>
  </si>
  <si>
    <t>11641</t>
  </si>
  <si>
    <t>US91232N2071</t>
  </si>
  <si>
    <t>USO US EQUITY</t>
  </si>
  <si>
    <t>United States Oil Fu</t>
  </si>
  <si>
    <t>BMWWMQ7</t>
  </si>
  <si>
    <t>11642</t>
  </si>
  <si>
    <t>US9126132052</t>
  </si>
  <si>
    <t>DNO US EQUITY</t>
  </si>
  <si>
    <t>UNITED STATES SHORT</t>
  </si>
  <si>
    <t>B4QRVR6</t>
  </si>
  <si>
    <t>11643</t>
  </si>
  <si>
    <t>US91274F1049</t>
  </si>
  <si>
    <t>YSI US EQUITY</t>
  </si>
  <si>
    <t>U-STORE-IT TRUST</t>
  </si>
  <si>
    <t>11644</t>
  </si>
  <si>
    <t>US91288V1035</t>
  </si>
  <si>
    <t>USL US EQUITY</t>
  </si>
  <si>
    <t>United States 12 Mon</t>
  </si>
  <si>
    <t>B29VF35</t>
  </si>
  <si>
    <t>11645</t>
  </si>
  <si>
    <t>US9129091081</t>
  </si>
  <si>
    <t>X US EQUITY</t>
  </si>
  <si>
    <t>UNITED STATES STEEL</t>
  </si>
  <si>
    <t>2824770</t>
  </si>
  <si>
    <t>11646</t>
  </si>
  <si>
    <t>US9130171096</t>
  </si>
  <si>
    <t>UTX US EQUITY</t>
  </si>
  <si>
    <t>2915500</t>
  </si>
  <si>
    <t>11647</t>
  </si>
  <si>
    <t>US91307C1027</t>
  </si>
  <si>
    <t>UTHR US EQUITY</t>
  </si>
  <si>
    <t>United Therapeutics</t>
  </si>
  <si>
    <t>2430412</t>
  </si>
  <si>
    <t>11648</t>
  </si>
  <si>
    <t>UnitedHealth Group I</t>
  </si>
  <si>
    <t>11649</t>
  </si>
  <si>
    <t>US91325V1089</t>
  </si>
  <si>
    <t>UNIT US EQUITY</t>
  </si>
  <si>
    <t>Uniti Group Inc</t>
  </si>
  <si>
    <t>BD6VBR1</t>
  </si>
  <si>
    <t>11650</t>
  </si>
  <si>
    <t>US91347P1057</t>
  </si>
  <si>
    <t>OLED US EQUITY</t>
  </si>
  <si>
    <t>Universal Display Co</t>
  </si>
  <si>
    <t>2277880</t>
  </si>
  <si>
    <t>11651</t>
  </si>
  <si>
    <t>US91359E1055</t>
  </si>
  <si>
    <t>UHT US EQUITY</t>
  </si>
  <si>
    <t>UNIVERSAL HEALTH RLT</t>
  </si>
  <si>
    <t>11652</t>
  </si>
  <si>
    <t>US91381U1016</t>
  </si>
  <si>
    <t>UBX US EQUITY</t>
  </si>
  <si>
    <t>UNITY Biotechnology</t>
  </si>
  <si>
    <t>BDT5LR0</t>
  </si>
  <si>
    <t>11653</t>
  </si>
  <si>
    <t>US9139031002</t>
  </si>
  <si>
    <t>UHS US EQUITY</t>
  </si>
  <si>
    <t>Universal Health Ser</t>
  </si>
  <si>
    <t>2923785</t>
  </si>
  <si>
    <t>11654</t>
  </si>
  <si>
    <t>US91529Y1064</t>
  </si>
  <si>
    <t>UNM US EQUITY</t>
  </si>
  <si>
    <t>Unum Group</t>
  </si>
  <si>
    <t>2433842</t>
  </si>
  <si>
    <t>11655</t>
  </si>
  <si>
    <t>US91529Y6014</t>
  </si>
  <si>
    <t>EP0553792 PFD</t>
  </si>
  <si>
    <t>UNM 6 1/4</t>
  </si>
  <si>
    <t>BFYF0S3</t>
  </si>
  <si>
    <t>11656</t>
  </si>
  <si>
    <t>US9170471026</t>
  </si>
  <si>
    <t>URBN US EQUITY</t>
  </si>
  <si>
    <t>URBAN OUTFITTERS INC</t>
  </si>
  <si>
    <t>2933438</t>
  </si>
  <si>
    <t>11657</t>
  </si>
  <si>
    <t>US91704F1049</t>
  </si>
  <si>
    <t>UE US EQUITY</t>
  </si>
  <si>
    <t>Urban Edge Propertie</t>
  </si>
  <si>
    <t>BTPSGQ9</t>
  </si>
  <si>
    <t>11658</t>
  </si>
  <si>
    <t>US9172862057</t>
  </si>
  <si>
    <t>UBA US EQUITY</t>
  </si>
  <si>
    <t>Urstadt Biddle Prope</t>
  </si>
  <si>
    <t>2256522</t>
  </si>
  <si>
    <t>11659</t>
  </si>
  <si>
    <t>US91818X1081</t>
  </si>
  <si>
    <t>UXIN US EQUITY</t>
  </si>
  <si>
    <t>Uxin Ltd</t>
  </si>
  <si>
    <t>BDFWXN5</t>
  </si>
  <si>
    <t>11660</t>
  </si>
  <si>
    <t>US9181941017</t>
  </si>
  <si>
    <t>WOOF US EQUITY</t>
  </si>
  <si>
    <t>VCA Inc</t>
  </si>
  <si>
    <t>2818278</t>
  </si>
  <si>
    <t>11661</t>
  </si>
  <si>
    <t>US9182041080</t>
  </si>
  <si>
    <t>VFC US EQUITY</t>
  </si>
  <si>
    <t>VF Corp</t>
  </si>
  <si>
    <t>2928683</t>
  </si>
  <si>
    <t>11662</t>
  </si>
  <si>
    <t>US91822M1062</t>
  </si>
  <si>
    <t>VEON US EQUITY</t>
  </si>
  <si>
    <t>VEON Ltd</t>
  </si>
  <si>
    <t>BD4H632</t>
  </si>
  <si>
    <t>11663</t>
  </si>
  <si>
    <t>US91879Q1094</t>
  </si>
  <si>
    <t>MTN US EQUITY</t>
  </si>
  <si>
    <t>Vail Resorts Inc</t>
  </si>
  <si>
    <t>2954194</t>
  </si>
  <si>
    <t>11664</t>
  </si>
  <si>
    <t>US91912E1055</t>
  </si>
  <si>
    <t>VALE US EQUITY</t>
  </si>
  <si>
    <t>2857334</t>
  </si>
  <si>
    <t>11665</t>
  </si>
  <si>
    <t>US91912E2046</t>
  </si>
  <si>
    <t>VALE/P US EQUITY</t>
  </si>
  <si>
    <t>2933900</t>
  </si>
  <si>
    <t>11666</t>
  </si>
  <si>
    <t>US91913Y1001</t>
  </si>
  <si>
    <t>VLO US EQUITY</t>
  </si>
  <si>
    <t>Valero Energy Corp</t>
  </si>
  <si>
    <t>2041364</t>
  </si>
  <si>
    <t>11667</t>
  </si>
  <si>
    <t>US9202531011</t>
  </si>
  <si>
    <t>VMI US EQUITY</t>
  </si>
  <si>
    <t>VALMONT INDUSTRIES</t>
  </si>
  <si>
    <t>2926825</t>
  </si>
  <si>
    <t>11668</t>
  </si>
  <si>
    <t>US9203551042</t>
  </si>
  <si>
    <t>VAL US EQUITY</t>
  </si>
  <si>
    <t>Valspar Corp/The</t>
  </si>
  <si>
    <t>2926739</t>
  </si>
  <si>
    <t>11669</t>
  </si>
  <si>
    <t>US9216591084</t>
  </si>
  <si>
    <t>VNDA US EQUITY</t>
  </si>
  <si>
    <t>Vanda Pharmaceutical</t>
  </si>
  <si>
    <t>B12W3P6</t>
  </si>
  <si>
    <t>11670</t>
  </si>
  <si>
    <t>US92189F1066</t>
  </si>
  <si>
    <t>GDX US EQUITY</t>
  </si>
  <si>
    <t>VanEck Vectors Gold</t>
  </si>
  <si>
    <t>BZ6C4J1</t>
  </si>
  <si>
    <t>11671</t>
  </si>
  <si>
    <t>US92189F3534</t>
  </si>
  <si>
    <t>HYEM US EQUITY</t>
  </si>
  <si>
    <t>VanEck Vectors Emerg</t>
  </si>
  <si>
    <t>BZ6C510</t>
  </si>
  <si>
    <t>11672</t>
  </si>
  <si>
    <t>US92189F3617</t>
  </si>
  <si>
    <t>HYD US EQUITY</t>
  </si>
  <si>
    <t>VanEck Vectors High-</t>
  </si>
  <si>
    <t>BZ6C5C1</t>
  </si>
  <si>
    <t>11673</t>
  </si>
  <si>
    <t>US92189F4037</t>
  </si>
  <si>
    <t>RSX UP EQUITY</t>
  </si>
  <si>
    <t>VANECK VECTORS RUSSI</t>
  </si>
  <si>
    <t>BZ6C617</t>
  </si>
  <si>
    <t>11674</t>
  </si>
  <si>
    <t>RSX US EQUITY</t>
  </si>
  <si>
    <t>VanEck Vectors Russi</t>
  </si>
  <si>
    <t>11675</t>
  </si>
  <si>
    <t>US92189F4038</t>
  </si>
  <si>
    <t>ISHARES MSCI CHINA ETF</t>
  </si>
  <si>
    <t>11676</t>
  </si>
  <si>
    <t>US92189F4110</t>
  </si>
  <si>
    <t>BIZD US EQUITY</t>
  </si>
  <si>
    <t>VanEck Vectors BDC I</t>
  </si>
  <si>
    <t>BZ6C4Q8</t>
  </si>
  <si>
    <t>11677</t>
  </si>
  <si>
    <t>VanEck Vectors Prefe</t>
  </si>
  <si>
    <t>11678</t>
  </si>
  <si>
    <t>VanEck Vectors Falle</t>
  </si>
  <si>
    <t>11679</t>
  </si>
  <si>
    <t>US92189F4458</t>
  </si>
  <si>
    <t>IHY US EQUITY</t>
  </si>
  <si>
    <t>VANECK VECTORS INTER</t>
  </si>
  <si>
    <t>BZ6C5H6</t>
  </si>
  <si>
    <t>11680</t>
  </si>
  <si>
    <t>US92189F4862</t>
  </si>
  <si>
    <t>FLTR US EQUITY</t>
  </si>
  <si>
    <t>VanEck Vectors Inves</t>
  </si>
  <si>
    <t>BZ6C5J8</t>
  </si>
  <si>
    <t>11681</t>
  </si>
  <si>
    <t>US92189F6271</t>
  </si>
  <si>
    <t>CNXT US EQUITY</t>
  </si>
  <si>
    <t>VanEck Vectors China</t>
  </si>
  <si>
    <t>BZ6C4X5</t>
  </si>
  <si>
    <t>11682</t>
  </si>
  <si>
    <t>US92189F6438</t>
  </si>
  <si>
    <t>MOAT US EQUITY</t>
  </si>
  <si>
    <t>VanEck Vectors Morni</t>
  </si>
  <si>
    <t>BZ6C5P4</t>
  </si>
  <si>
    <t>11683</t>
  </si>
  <si>
    <t>US92189F6768</t>
  </si>
  <si>
    <t>SMH US EQUITY</t>
  </si>
  <si>
    <t>VanEck Vectors Semic</t>
  </si>
  <si>
    <t>BZ6C639</t>
  </si>
  <si>
    <t>11684</t>
  </si>
  <si>
    <t>US92189F7188</t>
  </si>
  <si>
    <t>OIH US EQUITY</t>
  </si>
  <si>
    <t>VanEck Vectors Oil S</t>
  </si>
  <si>
    <t>BZ6C5T8</t>
  </si>
  <si>
    <t>11685</t>
  </si>
  <si>
    <t>US92189F7261</t>
  </si>
  <si>
    <t>BBH US EQUITY</t>
  </si>
  <si>
    <t>VANECK VECTORS BIOTE</t>
  </si>
  <si>
    <t>BZ6C4R9</t>
  </si>
  <si>
    <t>11686</t>
  </si>
  <si>
    <t>US92189F7428</t>
  </si>
  <si>
    <t>REMX US EQUITY</t>
  </si>
  <si>
    <t>VanEck Vectors Rare</t>
  </si>
  <si>
    <t>BZ6C5Z4</t>
  </si>
  <si>
    <t>11687</t>
  </si>
  <si>
    <t>US92189F7675</t>
  </si>
  <si>
    <t>SCIF US EQUITY</t>
  </si>
  <si>
    <t>VanEck Vectors India</t>
  </si>
  <si>
    <t>BZ6C5D2</t>
  </si>
  <si>
    <t>11688</t>
  </si>
  <si>
    <t>US92189F7915</t>
  </si>
  <si>
    <t>GDXJ US EQUITY</t>
  </si>
  <si>
    <t>VanEck Vectors Junio</t>
  </si>
  <si>
    <t>BZ6C5M1</t>
  </si>
  <si>
    <t>11689</t>
  </si>
  <si>
    <t>US92189F8178</t>
  </si>
  <si>
    <t>VNM US EQUITY</t>
  </si>
  <si>
    <t>VanEck Vectors Vietn</t>
  </si>
  <si>
    <t>BZ6C6B7</t>
  </si>
  <si>
    <t>11690</t>
  </si>
  <si>
    <t>US92189F8335</t>
  </si>
  <si>
    <t>IDX US EQUITY</t>
  </si>
  <si>
    <t>VANECK VECTORS INDON</t>
  </si>
  <si>
    <t>BZ6C5F4</t>
  </si>
  <si>
    <t>11691</t>
  </si>
  <si>
    <t>US92189H3003</t>
  </si>
  <si>
    <t>EMLC US EQUITY</t>
  </si>
  <si>
    <t>VanEck Vectors J.P.</t>
  </si>
  <si>
    <t>BGSDJR2</t>
  </si>
  <si>
    <t>11692</t>
  </si>
  <si>
    <t>US92189H6071</t>
  </si>
  <si>
    <t>BM7Y2G8</t>
  </si>
  <si>
    <t>11693</t>
  </si>
  <si>
    <t>US9219088443</t>
  </si>
  <si>
    <t>VIG US EQUITY</t>
  </si>
  <si>
    <t>Vanguard Dividend Ap</t>
  </si>
  <si>
    <t>B13V1N6</t>
  </si>
  <si>
    <t>11694</t>
  </si>
  <si>
    <t>US9219107094</t>
  </si>
  <si>
    <t>EDV US EQUITY</t>
  </si>
  <si>
    <t>Vanguard Extended Du</t>
  </si>
  <si>
    <t>B29XS10</t>
  </si>
  <si>
    <t>11695</t>
  </si>
  <si>
    <t>US9219377937</t>
  </si>
  <si>
    <t>BLV US EQUITY</t>
  </si>
  <si>
    <t>VANGUARD LONG-TERM B</t>
  </si>
  <si>
    <t>B1VZBW9</t>
  </si>
  <si>
    <t>11696</t>
  </si>
  <si>
    <t>US9219378190</t>
  </si>
  <si>
    <t>BIV US EQUITY</t>
  </si>
  <si>
    <t>VANGUARD INTERMEDIAT</t>
  </si>
  <si>
    <t>B1VZBT6</t>
  </si>
  <si>
    <t>11697</t>
  </si>
  <si>
    <t>US9219378273</t>
  </si>
  <si>
    <t>BSV US EQUITY</t>
  </si>
  <si>
    <t>Vanguard Short-Term</t>
  </si>
  <si>
    <t>B1VZBX0</t>
  </si>
  <si>
    <t>11698</t>
  </si>
  <si>
    <t>US9219378356</t>
  </si>
  <si>
    <t>BND US EQUITY</t>
  </si>
  <si>
    <t>Vanguard Total Bond</t>
  </si>
  <si>
    <t>B1VZBS5</t>
  </si>
  <si>
    <t>11699</t>
  </si>
  <si>
    <t>US9219438580</t>
  </si>
  <si>
    <t>VEA US EQUITY</t>
  </si>
  <si>
    <t>Vanguard FTSE Develo</t>
  </si>
  <si>
    <t>B23MX41</t>
  </si>
  <si>
    <t>11700</t>
  </si>
  <si>
    <t>US9219464065</t>
  </si>
  <si>
    <t>VYM UP EQUITY</t>
  </si>
  <si>
    <t>VANGUARD HIGH DVD YI</t>
  </si>
  <si>
    <t>B1HLJ94</t>
  </si>
  <si>
    <t>11701</t>
  </si>
  <si>
    <t>VYM US EQUITY</t>
  </si>
  <si>
    <t>Vanguard High Divide</t>
  </si>
  <si>
    <t>11702</t>
  </si>
  <si>
    <t>US9219468850</t>
  </si>
  <si>
    <t>VWOB US EQUITY</t>
  </si>
  <si>
    <t>Vanguard Emerging Ma</t>
  </si>
  <si>
    <t>BBDJJW5</t>
  </si>
  <si>
    <t>11703</t>
  </si>
  <si>
    <t>US9220208055</t>
  </si>
  <si>
    <t>VTIP US EQUITY</t>
  </si>
  <si>
    <t>B82F730</t>
  </si>
  <si>
    <t>11704</t>
  </si>
  <si>
    <t>US92203J4076</t>
  </si>
  <si>
    <t>BNDX US EQUITY</t>
  </si>
  <si>
    <t>Vanguard Total Inter</t>
  </si>
  <si>
    <t>BBDJJS1</t>
  </si>
  <si>
    <t>11705</t>
  </si>
  <si>
    <t>US9220426764</t>
  </si>
  <si>
    <t>VNQI UQ EQUITY</t>
  </si>
  <si>
    <t>VANGUARD GLBL EX-US</t>
  </si>
  <si>
    <t>B5WK187</t>
  </si>
  <si>
    <t>11706</t>
  </si>
  <si>
    <t>VNQI US EQUITY</t>
  </si>
  <si>
    <t>Vanguard Global ex-U</t>
  </si>
  <si>
    <t>11707</t>
  </si>
  <si>
    <t>US9220427424</t>
  </si>
  <si>
    <t>VT US EQUITY</t>
  </si>
  <si>
    <t>Vanguard Total World</t>
  </si>
  <si>
    <t>B3B9QW0</t>
  </si>
  <si>
    <t>11708</t>
  </si>
  <si>
    <t>US9220427754</t>
  </si>
  <si>
    <t>VEU US EQUITY</t>
  </si>
  <si>
    <t>Vanguard FTSE All-Wo</t>
  </si>
  <si>
    <t>B1TWZH5</t>
  </si>
  <si>
    <t>11709</t>
  </si>
  <si>
    <t>US9220428588</t>
  </si>
  <si>
    <t>VWO UP EQUITY</t>
  </si>
  <si>
    <t>Vanguard FTSE Emergi</t>
  </si>
  <si>
    <t>B06HMH5</t>
  </si>
  <si>
    <t>11710</t>
  </si>
  <si>
    <t>VWO US EQUITY</t>
  </si>
  <si>
    <t>11711</t>
  </si>
  <si>
    <t>US9220428661</t>
  </si>
  <si>
    <t>VPL US EQUITY</t>
  </si>
  <si>
    <t>VANGUARD FTSE PACIFI</t>
  </si>
  <si>
    <t>B06HMD1</t>
  </si>
  <si>
    <t>11712</t>
  </si>
  <si>
    <t>US9220428745</t>
  </si>
  <si>
    <t>VGK UP EQUITY</t>
  </si>
  <si>
    <t>VANGUARD FTSE EUROPE</t>
  </si>
  <si>
    <t>B06HML9</t>
  </si>
  <si>
    <t>11713</t>
  </si>
  <si>
    <t>VGK US EQUITY</t>
  </si>
  <si>
    <t>Vanguard FTSE Europe</t>
  </si>
  <si>
    <t>11714</t>
  </si>
  <si>
    <t>US9220428746</t>
  </si>
  <si>
    <t>VANGUARD MSCI EUROPEAN ETF</t>
  </si>
  <si>
    <t>11715</t>
  </si>
  <si>
    <t>US92204A2078</t>
  </si>
  <si>
    <t>VDC US EQUITY</t>
  </si>
  <si>
    <t>Vanguard Consumer St</t>
  </si>
  <si>
    <t>2354028</t>
  </si>
  <si>
    <t>11716</t>
  </si>
  <si>
    <t>US92204A3068</t>
  </si>
  <si>
    <t>VDE US EQUITY</t>
  </si>
  <si>
    <t>Vanguard Energy ETF</t>
  </si>
  <si>
    <t>B031N66</t>
  </si>
  <si>
    <t>11717</t>
  </si>
  <si>
    <t>US92204A4058</t>
  </si>
  <si>
    <t>VFH US EQUITY</t>
  </si>
  <si>
    <t>Vanguard Financials</t>
  </si>
  <si>
    <t>2354039</t>
  </si>
  <si>
    <t>11718</t>
  </si>
  <si>
    <t>US92204A6038</t>
  </si>
  <si>
    <t>VIS US EQUITY</t>
  </si>
  <si>
    <t>Vanguard Industrials</t>
  </si>
  <si>
    <t>B031N99</t>
  </si>
  <si>
    <t>11719</t>
  </si>
  <si>
    <t>US92204A7028</t>
  </si>
  <si>
    <t>VGT UP EQUITY</t>
  </si>
  <si>
    <t>VANGUARD INFO TECH E</t>
  </si>
  <si>
    <t>2354266</t>
  </si>
  <si>
    <t>11720</t>
  </si>
  <si>
    <t>VGT US EQUITY</t>
  </si>
  <si>
    <t>Vanguard Information</t>
  </si>
  <si>
    <t>11721</t>
  </si>
  <si>
    <t>US92204A8018</t>
  </si>
  <si>
    <t>VAW US EQUITY</t>
  </si>
  <si>
    <t>Vanguard Materials E</t>
  </si>
  <si>
    <t>2354288</t>
  </si>
  <si>
    <t>11722</t>
  </si>
  <si>
    <t>US92204A8760</t>
  </si>
  <si>
    <t>VPU US EQUITY</t>
  </si>
  <si>
    <t>Vanguard Utilities E</t>
  </si>
  <si>
    <t>2354307</t>
  </si>
  <si>
    <t>11723</t>
  </si>
  <si>
    <t>US92204A8844</t>
  </si>
  <si>
    <t>VOX US EQUITY</t>
  </si>
  <si>
    <t>Vanguard Communicati</t>
  </si>
  <si>
    <t>B031NG6</t>
  </si>
  <si>
    <t>11724</t>
  </si>
  <si>
    <t>US92206C4096</t>
  </si>
  <si>
    <t>VCSH UQ EQUITY</t>
  </si>
  <si>
    <t>VANGUARD S/T CORP BO</t>
  </si>
  <si>
    <t>B4N0G06</t>
  </si>
  <si>
    <t>11725</t>
  </si>
  <si>
    <t>11726</t>
  </si>
  <si>
    <t>US92206C5739</t>
  </si>
  <si>
    <t>VTC US EQUITY</t>
  </si>
  <si>
    <t>Vanguard Total Corpo</t>
  </si>
  <si>
    <t>BYW0M10</t>
  </si>
  <si>
    <t>11727</t>
  </si>
  <si>
    <t>US92206C6646</t>
  </si>
  <si>
    <t>VTWO US EQUITY</t>
  </si>
  <si>
    <t>Vanguard Russell 200</t>
  </si>
  <si>
    <t>B48MJP3</t>
  </si>
  <si>
    <t>11728</t>
  </si>
  <si>
    <t>US92206C7065</t>
  </si>
  <si>
    <t>VGIT US EQUITY</t>
  </si>
  <si>
    <t>Vanguard Intermediat</t>
  </si>
  <si>
    <t>B4K0KC9</t>
  </si>
  <si>
    <t>11729</t>
  </si>
  <si>
    <t>US92206C7719</t>
  </si>
  <si>
    <t>VMBS US EQUITY</t>
  </si>
  <si>
    <t>Vanguard Mortgage-Ba</t>
  </si>
  <si>
    <t>B4KVGF7</t>
  </si>
  <si>
    <t>11730</t>
  </si>
  <si>
    <t>US92206C8139</t>
  </si>
  <si>
    <t>VCLT UQ EQUITY</t>
  </si>
  <si>
    <t>VANGUARD LONG-TERM C</t>
  </si>
  <si>
    <t>B4N95T5</t>
  </si>
  <si>
    <t>11731</t>
  </si>
  <si>
    <t>VCLT US EQUITY</t>
  </si>
  <si>
    <t>Vanguard Long-Term C</t>
  </si>
  <si>
    <t>11732</t>
  </si>
  <si>
    <t>US92206C8477</t>
  </si>
  <si>
    <t>VGLT US EQUITY</t>
  </si>
  <si>
    <t>Vanguard Long-Term T</t>
  </si>
  <si>
    <t>B4NHMR6</t>
  </si>
  <si>
    <t>11733</t>
  </si>
  <si>
    <t>US92206C8709</t>
  </si>
  <si>
    <t>VCIT UQ EQUITY</t>
  </si>
  <si>
    <t>VANGUARD INT-TERM CO</t>
  </si>
  <si>
    <t>B4KH912</t>
  </si>
  <si>
    <t>11734</t>
  </si>
  <si>
    <t>VCIT US EQUITY</t>
  </si>
  <si>
    <t>11735</t>
  </si>
  <si>
    <t>US92210H1059</t>
  </si>
  <si>
    <t>VNTV US EQUITY</t>
  </si>
  <si>
    <t>Worldpay Inc</t>
  </si>
  <si>
    <t>B6X55Y2</t>
  </si>
  <si>
    <t>11736</t>
  </si>
  <si>
    <t>US92220P1057</t>
  </si>
  <si>
    <t>VAR US EQUITY</t>
  </si>
  <si>
    <t>Varian Medical Syste</t>
  </si>
  <si>
    <t>2927516</t>
  </si>
  <si>
    <t>11737</t>
  </si>
  <si>
    <t>US92240M1080</t>
  </si>
  <si>
    <t>VGR US EQUITY</t>
  </si>
  <si>
    <t>Vector Group Ltd</t>
  </si>
  <si>
    <t>2515803</t>
  </si>
  <si>
    <t>11738</t>
  </si>
  <si>
    <t>US9224171002</t>
  </si>
  <si>
    <t>VECO US EQUITY</t>
  </si>
  <si>
    <t>Veeco Instruments In</t>
  </si>
  <si>
    <t>2938422</t>
  </si>
  <si>
    <t>11739</t>
  </si>
  <si>
    <t>US92242Y1001</t>
  </si>
  <si>
    <t>VEDL US EQUITY</t>
  </si>
  <si>
    <t>BXBZC86</t>
  </si>
  <si>
    <t>11740</t>
  </si>
  <si>
    <t>US9224751084</t>
  </si>
  <si>
    <t>VEEV US EQUITY</t>
  </si>
  <si>
    <t>Veeva Systems Inc</t>
  </si>
  <si>
    <t>BFH3N85</t>
  </si>
  <si>
    <t>11741</t>
  </si>
  <si>
    <t>US92276F1003</t>
  </si>
  <si>
    <t>VTR US EQUITY</t>
  </si>
  <si>
    <t>Ventas Inc</t>
  </si>
  <si>
    <t>2927925</t>
  </si>
  <si>
    <t>11742</t>
  </si>
  <si>
    <t>US9229083632</t>
  </si>
  <si>
    <t>VOO US EQUITY</t>
  </si>
  <si>
    <t>Vanguard S&amp;P 500 ETF</t>
  </si>
  <si>
    <t>BF2GMJ3</t>
  </si>
  <si>
    <t>11743</t>
  </si>
  <si>
    <t>US9229085538</t>
  </si>
  <si>
    <t>VNQ US EQUITY</t>
  </si>
  <si>
    <t>Vanguard Real Estate</t>
  </si>
  <si>
    <t>B031NY4</t>
  </si>
  <si>
    <t>11744</t>
  </si>
  <si>
    <t>US9229086528</t>
  </si>
  <si>
    <t>VXF US EQUITY</t>
  </si>
  <si>
    <t>Vanguard Extended MK</t>
  </si>
  <si>
    <t>2835233</t>
  </si>
  <si>
    <t>11745</t>
  </si>
  <si>
    <t>US9229087369</t>
  </si>
  <si>
    <t>VUG US EQUITY</t>
  </si>
  <si>
    <t>Vanguard Growth ETF</t>
  </si>
  <si>
    <t>2353843</t>
  </si>
  <si>
    <t>11746</t>
  </si>
  <si>
    <t>US9229087443</t>
  </si>
  <si>
    <t>VTV US EQUITY</t>
  </si>
  <si>
    <t>Vanguard Value ETF</t>
  </si>
  <si>
    <t>2353638</t>
  </si>
  <si>
    <t>11747</t>
  </si>
  <si>
    <t>US9229087518</t>
  </si>
  <si>
    <t>VB US EQUITY</t>
  </si>
  <si>
    <t>Vanguard Small-Cap E</t>
  </si>
  <si>
    <t>2353649</t>
  </si>
  <si>
    <t>11748</t>
  </si>
  <si>
    <t>US9229087690</t>
  </si>
  <si>
    <t>VTI US EQUITY</t>
  </si>
  <si>
    <t>Vanguard us total st</t>
  </si>
  <si>
    <t>2762568</t>
  </si>
  <si>
    <t>11749</t>
  </si>
  <si>
    <t>US92336X1090</t>
  </si>
  <si>
    <t>VNE US EQUITY</t>
  </si>
  <si>
    <t>Veoneer Inc</t>
  </si>
  <si>
    <t>BZ19F50</t>
  </si>
  <si>
    <t>11750</t>
  </si>
  <si>
    <t>US92337C1045</t>
  </si>
  <si>
    <t>VSTM US EQUITY</t>
  </si>
  <si>
    <t>Verastem Inc</t>
  </si>
  <si>
    <t>B4Z1Y92</t>
  </si>
  <si>
    <t>11751</t>
  </si>
  <si>
    <t>US92337F1075</t>
  </si>
  <si>
    <t>VCYT US EQUITY</t>
  </si>
  <si>
    <t>Veracyte Inc</t>
  </si>
  <si>
    <t>BFTWZY0</t>
  </si>
  <si>
    <t>11752</t>
  </si>
  <si>
    <t>11753</t>
  </si>
  <si>
    <t>US92339V2097</t>
  </si>
  <si>
    <t>EP0454272 PFD</t>
  </si>
  <si>
    <t>VER 6.7 PERP</t>
  </si>
  <si>
    <t>BYVVTL3</t>
  </si>
  <si>
    <t>11754</t>
  </si>
  <si>
    <t>US92343E1029</t>
  </si>
  <si>
    <t>VRSN US EQUITY</t>
  </si>
  <si>
    <t>VeriSign Inc</t>
  </si>
  <si>
    <t>2142922</t>
  </si>
  <si>
    <t>11755</t>
  </si>
  <si>
    <t>Verizon Communicatio</t>
  </si>
  <si>
    <t>11756</t>
  </si>
  <si>
    <t>US9234541020</t>
  </si>
  <si>
    <t>VRTV US EQUITY</t>
  </si>
  <si>
    <t>Veritiv Corp</t>
  </si>
  <si>
    <t>BNBKSP0</t>
  </si>
  <si>
    <t>11757</t>
  </si>
  <si>
    <t>US92345Y1064</t>
  </si>
  <si>
    <t>VRSK US EQUITY</t>
  </si>
  <si>
    <t>Verisk Analytics Inc</t>
  </si>
  <si>
    <t>B4P9W92</t>
  </si>
  <si>
    <t>11758</t>
  </si>
  <si>
    <t>US92529L1026</t>
  </si>
  <si>
    <t>VSAR US EQUITY</t>
  </si>
  <si>
    <t>Versartis Inc</t>
  </si>
  <si>
    <t>BKRCP47</t>
  </si>
  <si>
    <t>11759</t>
  </si>
  <si>
    <t>US92532F1003</t>
  </si>
  <si>
    <t>VRTX US EQUITY</t>
  </si>
  <si>
    <t>Vertex Pharmaceutica</t>
  </si>
  <si>
    <t>2931034</t>
  </si>
  <si>
    <t>11760</t>
  </si>
  <si>
    <t>US92532W1036</t>
  </si>
  <si>
    <t>VSM US EQUITY</t>
  </si>
  <si>
    <t>VERSUM MATERIALS INC</t>
  </si>
  <si>
    <t>BD37KN1</t>
  </si>
  <si>
    <t>11761</t>
  </si>
  <si>
    <t>US92553P2011</t>
  </si>
  <si>
    <t>VIAB US EQUITY</t>
  </si>
  <si>
    <t>Viacom Inc</t>
  </si>
  <si>
    <t>B0SRLF4</t>
  </si>
  <si>
    <t>11762</t>
  </si>
  <si>
    <t>US92556H2067</t>
  </si>
  <si>
    <t>VIAC US EQUITY</t>
  </si>
  <si>
    <t>BKTNTR9</t>
  </si>
  <si>
    <t>11763</t>
  </si>
  <si>
    <t>US9256521090</t>
  </si>
  <si>
    <t>VICI US EQUITY</t>
  </si>
  <si>
    <t>VICI Properties Inc</t>
  </si>
  <si>
    <t>BYWH073</t>
  </si>
  <si>
    <t>11764</t>
  </si>
  <si>
    <t>US92657J1016</t>
  </si>
  <si>
    <t>VDTH US EQUITY</t>
  </si>
  <si>
    <t>Videocon d2h Ltd</t>
  </si>
  <si>
    <t>BWC28T2</t>
  </si>
  <si>
    <t>11765</t>
  </si>
  <si>
    <t>US92763W1036</t>
  </si>
  <si>
    <t>VIPS US EQUITY</t>
  </si>
  <si>
    <t>Vipshop Holdings Ltd</t>
  </si>
  <si>
    <t>B3N0H17</t>
  </si>
  <si>
    <t>11766</t>
  </si>
  <si>
    <t>11767</t>
  </si>
  <si>
    <t>US92840M1027</t>
  </si>
  <si>
    <t>VST US EQUITY</t>
  </si>
  <si>
    <t>Vistra Corp</t>
  </si>
  <si>
    <t>BZ8VJQ8</t>
  </si>
  <si>
    <t>11768</t>
  </si>
  <si>
    <t>US92847R1041</t>
  </si>
  <si>
    <t>VTL US EQUITY</t>
  </si>
  <si>
    <t>Vital Therapies Inc</t>
  </si>
  <si>
    <t>BGDFRK2</t>
  </si>
  <si>
    <t>11769</t>
  </si>
  <si>
    <t>US9285511005</t>
  </si>
  <si>
    <t>VVUS US EQUITY</t>
  </si>
  <si>
    <t>VIVUS INC</t>
  </si>
  <si>
    <t>2934657</t>
  </si>
  <si>
    <t>11770</t>
  </si>
  <si>
    <t>US9285634021</t>
  </si>
  <si>
    <t>VMW US EQUITY</t>
  </si>
  <si>
    <t>VMware Inc</t>
  </si>
  <si>
    <t>B23SN61</t>
  </si>
  <si>
    <t>11771</t>
  </si>
  <si>
    <t>US92857W3088</t>
  </si>
  <si>
    <t>VOD US EQUITY</t>
  </si>
  <si>
    <t>BK019T4</t>
  </si>
  <si>
    <t>11772</t>
  </si>
  <si>
    <t>US9290421091</t>
  </si>
  <si>
    <t>VNO US EQUITY</t>
  </si>
  <si>
    <t>Vornado Realty Trust</t>
  </si>
  <si>
    <t>2933632</t>
  </si>
  <si>
    <t>11773</t>
  </si>
  <si>
    <t>US9290428518</t>
  </si>
  <si>
    <t>EP0422758 PFD</t>
  </si>
  <si>
    <t>VNO 5.7 PERP</t>
  </si>
  <si>
    <t>B7VQQR4</t>
  </si>
  <si>
    <t>11774</t>
  </si>
  <si>
    <t>US9290891004</t>
  </si>
  <si>
    <t>VOYA US EQUITY</t>
  </si>
  <si>
    <t>Voya Financial Inc</t>
  </si>
  <si>
    <t>BKWQ2N2</t>
  </si>
  <si>
    <t>11775</t>
  </si>
  <si>
    <t>US9290892093</t>
  </si>
  <si>
    <t>EP0572941 PFD</t>
  </si>
  <si>
    <t>VOYA 5.35 PERP</t>
  </si>
  <si>
    <t>BJGS497</t>
  </si>
  <si>
    <t>11776</t>
  </si>
  <si>
    <t>US92912R1041</t>
  </si>
  <si>
    <t>IGA US EQUITY</t>
  </si>
  <si>
    <t>Voya Global Advantag</t>
  </si>
  <si>
    <t>BLMQ5C9</t>
  </si>
  <si>
    <t>11777</t>
  </si>
  <si>
    <t>US92915B1061</t>
  </si>
  <si>
    <t>VYGR US EQUITY</t>
  </si>
  <si>
    <t>Voyager Therapeutics</t>
  </si>
  <si>
    <t>BY7RB53</t>
  </si>
  <si>
    <t>11778</t>
  </si>
  <si>
    <t>US9291601097</t>
  </si>
  <si>
    <t>VMC US EQUITY</t>
  </si>
  <si>
    <t>Vulcan Materials Co</t>
  </si>
  <si>
    <t>2931205</t>
  </si>
  <si>
    <t>11779</t>
  </si>
  <si>
    <t>US92927K1025</t>
  </si>
  <si>
    <t>WBC US EQUITY</t>
  </si>
  <si>
    <t>WABCO Holdings Inc</t>
  </si>
  <si>
    <t>B23CNQ3</t>
  </si>
  <si>
    <t>11780</t>
  </si>
  <si>
    <t>US92932M1018</t>
  </si>
  <si>
    <t>WNS US EQUITY</t>
  </si>
  <si>
    <t>WNS Holdings Ltd</t>
  </si>
  <si>
    <t>B194GX4</t>
  </si>
  <si>
    <t>11781</t>
  </si>
  <si>
    <t>11782</t>
  </si>
  <si>
    <t>US92939U1060</t>
  </si>
  <si>
    <t>WEC US EQUITY</t>
  </si>
  <si>
    <t>WEC Energy Group Inc</t>
  </si>
  <si>
    <t>BYY8XK8</t>
  </si>
  <si>
    <t>11783</t>
  </si>
  <si>
    <t>US9297401088</t>
  </si>
  <si>
    <t>WAB US EQUITY</t>
  </si>
  <si>
    <t>Westinghouse Air Bra</t>
  </si>
  <si>
    <t>2955733</t>
  </si>
  <si>
    <t>11784</t>
  </si>
  <si>
    <t>11785</t>
  </si>
  <si>
    <t>Walgreens Boots Alli</t>
  </si>
  <si>
    <t>11786</t>
  </si>
  <si>
    <t>US9345502036</t>
  </si>
  <si>
    <t>WMG US EQUITY</t>
  </si>
  <si>
    <t>Warner Music Group C</t>
  </si>
  <si>
    <t>BLGJ610</t>
  </si>
  <si>
    <t>11787</t>
  </si>
  <si>
    <t>US93627C1018</t>
  </si>
  <si>
    <t>HCC US EQUITY</t>
  </si>
  <si>
    <t>Warrior Met Coal Inc</t>
  </si>
  <si>
    <t>BF2X272</t>
  </si>
  <si>
    <t>11788</t>
  </si>
  <si>
    <t>US93964W1080</t>
  </si>
  <si>
    <t>WPG US EQUITY</t>
  </si>
  <si>
    <t>Washington Prime Gro</t>
  </si>
  <si>
    <t>BD5JMM8</t>
  </si>
  <si>
    <t>11789</t>
  </si>
  <si>
    <t>Washington Real Esta</t>
  </si>
  <si>
    <t>2942304</t>
  </si>
  <si>
    <t>11790</t>
  </si>
  <si>
    <t>US94106L1098</t>
  </si>
  <si>
    <t>WM US EQUITY</t>
  </si>
  <si>
    <t>Waste Management Inc</t>
  </si>
  <si>
    <t>2937667</t>
  </si>
  <si>
    <t>11791</t>
  </si>
  <si>
    <t>US9418481035</t>
  </si>
  <si>
    <t>WAT US EQUITY</t>
  </si>
  <si>
    <t>Waters Corp</t>
  </si>
  <si>
    <t>2937689</t>
  </si>
  <si>
    <t>11792</t>
  </si>
  <si>
    <t>US9427491025</t>
  </si>
  <si>
    <t>WTS US EQUITY</t>
  </si>
  <si>
    <t>Watts Water Technolo</t>
  </si>
  <si>
    <t>2943620</t>
  </si>
  <si>
    <t>11793</t>
  </si>
  <si>
    <t>US94419L1017</t>
  </si>
  <si>
    <t>W US EQUITY</t>
  </si>
  <si>
    <t>Wayfair Inc</t>
  </si>
  <si>
    <t>BQXZP64</t>
  </si>
  <si>
    <t>11794</t>
  </si>
  <si>
    <t>US94770V1026</t>
  </si>
  <si>
    <t>WBMD US EQUITY</t>
  </si>
  <si>
    <t>WebMD Health Corp</t>
  </si>
  <si>
    <t>B0LMJC9</t>
  </si>
  <si>
    <t>11795</t>
  </si>
  <si>
    <t>US9478905055</t>
  </si>
  <si>
    <t>EP0542928 PFD</t>
  </si>
  <si>
    <t>WBS 5 1/4 PERP</t>
  </si>
  <si>
    <t>BF1Q6V4</t>
  </si>
  <si>
    <t>11796</t>
  </si>
  <si>
    <t>US9485961018</t>
  </si>
  <si>
    <t>WB US EQUITY</t>
  </si>
  <si>
    <t>Weibo Corp</t>
  </si>
  <si>
    <t>BLLJ4H7</t>
  </si>
  <si>
    <t>11797</t>
  </si>
  <si>
    <t>US9487411038</t>
  </si>
  <si>
    <t>WRI US EQUITY</t>
  </si>
  <si>
    <t>Weingarten Realty In</t>
  </si>
  <si>
    <t>2946618</t>
  </si>
  <si>
    <t>11798</t>
  </si>
  <si>
    <t>US94946T1060</t>
  </si>
  <si>
    <t>WCG US EQUITY</t>
  </si>
  <si>
    <t>WellCare Health Plan</t>
  </si>
  <si>
    <t>B01R258</t>
  </si>
  <si>
    <t>11799</t>
  </si>
  <si>
    <t>11800</t>
  </si>
  <si>
    <t>US9497463664</t>
  </si>
  <si>
    <t>EP0468280 PFD</t>
  </si>
  <si>
    <t>WFC 6 PERP</t>
  </si>
  <si>
    <t>BP857N3</t>
  </si>
  <si>
    <t>11801</t>
  </si>
  <si>
    <t>US9497464654</t>
  </si>
  <si>
    <t>EP0453423 PFD</t>
  </si>
  <si>
    <t>WFC 6 5/8 PERP</t>
  </si>
  <si>
    <t>BH7Y8S7</t>
  </si>
  <si>
    <t>11802</t>
  </si>
  <si>
    <t>US9497465560</t>
  </si>
  <si>
    <t>EP0446740 PFD</t>
  </si>
  <si>
    <t>WFC 5.85 PERP</t>
  </si>
  <si>
    <t>BCD53N9</t>
  </si>
  <si>
    <t>11803</t>
  </si>
  <si>
    <t>US9497466550</t>
  </si>
  <si>
    <t>EP0439919 PFD</t>
  </si>
  <si>
    <t>WFC 5 1/4 PERP</t>
  </si>
  <si>
    <t>B948SW0</t>
  </si>
  <si>
    <t>11804</t>
  </si>
  <si>
    <t>US9497467210</t>
  </si>
  <si>
    <t>EP0432369 PFD</t>
  </si>
  <si>
    <t>WFC 5 1/8 PERP</t>
  </si>
  <si>
    <t>B92RRY4</t>
  </si>
  <si>
    <t>11805</t>
  </si>
  <si>
    <t>US9497467475</t>
  </si>
  <si>
    <t>EP0425157 PFD</t>
  </si>
  <si>
    <t>WFC 5.2 PERP</t>
  </si>
  <si>
    <t>B7SJFQ8</t>
  </si>
  <si>
    <t>11806</t>
  </si>
  <si>
    <t>US9497468044</t>
  </si>
  <si>
    <t>WFC L PFD</t>
  </si>
  <si>
    <t>WELLS FARGO &amp; COMPAN</t>
  </si>
  <si>
    <t>B3KRSW9</t>
  </si>
  <si>
    <t>11807</t>
  </si>
  <si>
    <t>US94988U1512</t>
  </si>
  <si>
    <t>EP0584961 PFD</t>
  </si>
  <si>
    <t>WFC 4 3/4 PERP</t>
  </si>
  <si>
    <t>BJVB6B7</t>
  </si>
  <si>
    <t>11808</t>
  </si>
  <si>
    <t>US94988U6560</t>
  </si>
  <si>
    <t>EP0526830 PFD</t>
  </si>
  <si>
    <t>WFC 5 5/8 PERP</t>
  </si>
  <si>
    <t>BYQHXS1</t>
  </si>
  <si>
    <t>11809</t>
  </si>
  <si>
    <t>US94988U6727</t>
  </si>
  <si>
    <t>EP0509463 PFD</t>
  </si>
  <si>
    <t>WFC 5 1/2 PERP</t>
  </si>
  <si>
    <t>BD1JXH4</t>
  </si>
  <si>
    <t>11810</t>
  </si>
  <si>
    <t>US94988U7147</t>
  </si>
  <si>
    <t>EP0499210 PFD</t>
  </si>
  <si>
    <t>WFC 5.7 PERP</t>
  </si>
  <si>
    <t>BYYWKB0</t>
  </si>
  <si>
    <t>11811</t>
  </si>
  <si>
    <t>US94988U7303</t>
  </si>
  <si>
    <t>EP0492991 PFD</t>
  </si>
  <si>
    <t>BYMKJJ7</t>
  </si>
  <si>
    <t>11812</t>
  </si>
  <si>
    <t>US95040Q1040</t>
  </si>
  <si>
    <t>WELL US EQUITY</t>
  </si>
  <si>
    <t>Welltower Inc</t>
  </si>
  <si>
    <t>BYVYHH4</t>
  </si>
  <si>
    <t>11813</t>
  </si>
  <si>
    <t>US95040Q2030</t>
  </si>
  <si>
    <t>EP040043 PFD</t>
  </si>
  <si>
    <t>BYVYHJ6</t>
  </si>
  <si>
    <t>11814</t>
  </si>
  <si>
    <t>US9508141036</t>
  </si>
  <si>
    <t>WAIR US EQUITY</t>
  </si>
  <si>
    <t>WESCO AIRCRAFT HOLDI</t>
  </si>
  <si>
    <t>B3Y05W3</t>
  </si>
  <si>
    <t>11815</t>
  </si>
  <si>
    <t>US9553061055</t>
  </si>
  <si>
    <t>WST US EQUITY</t>
  </si>
  <si>
    <t>West Pharmaceutical</t>
  </si>
  <si>
    <t>2950482</t>
  </si>
  <si>
    <t>11816</t>
  </si>
  <si>
    <t>US95709T1007</t>
  </si>
  <si>
    <t>WR US EQUITY</t>
  </si>
  <si>
    <t>Westar Energy Inc</t>
  </si>
  <si>
    <t>2484000</t>
  </si>
  <si>
    <t>11817</t>
  </si>
  <si>
    <t>11818</t>
  </si>
  <si>
    <t>US9593191045</t>
  </si>
  <si>
    <t>WNR US EQUITY</t>
  </si>
  <si>
    <t>WESTERN REFINING INC</t>
  </si>
  <si>
    <t>B0WHXR6</t>
  </si>
  <si>
    <t>11819</t>
  </si>
  <si>
    <t>US9598021098</t>
  </si>
  <si>
    <t>WU US EQUITY</t>
  </si>
  <si>
    <t>Western Union Co/The</t>
  </si>
  <si>
    <t>B1F76F9</t>
  </si>
  <si>
    <t>11820</t>
  </si>
  <si>
    <t>US9604131022</t>
  </si>
  <si>
    <t>WLK US EQUITY</t>
  </si>
  <si>
    <t>Westlake Chemical Co</t>
  </si>
  <si>
    <t>B01ZP20</t>
  </si>
  <si>
    <t>11821</t>
  </si>
  <si>
    <t>US9612143019</t>
  </si>
  <si>
    <t>WBK US EQUITY</t>
  </si>
  <si>
    <t>2956736</t>
  </si>
  <si>
    <t>11822</t>
  </si>
  <si>
    <t>US96145D1054</t>
  </si>
  <si>
    <t>WRK US EQUITY</t>
  </si>
  <si>
    <t>Westrock Co</t>
  </si>
  <si>
    <t>BYR0914</t>
  </si>
  <si>
    <t>11823</t>
  </si>
  <si>
    <t>US9621661043</t>
  </si>
  <si>
    <t>WY US EQUITY</t>
  </si>
  <si>
    <t>Weyerhaeuser Co</t>
  </si>
  <si>
    <t>2958936</t>
  </si>
  <si>
    <t>11824</t>
  </si>
  <si>
    <t>US9633201069</t>
  </si>
  <si>
    <t>WHR US EQUITY</t>
  </si>
  <si>
    <t>Whirlpool Corp</t>
  </si>
  <si>
    <t>2960384</t>
  </si>
  <si>
    <t>11825</t>
  </si>
  <si>
    <t>US96524V1061</t>
  </si>
  <si>
    <t>WHF US EQUITY</t>
  </si>
  <si>
    <t>WHITEHORSE FINANCE I</t>
  </si>
  <si>
    <t>B86YGD6</t>
  </si>
  <si>
    <t>11826</t>
  </si>
  <si>
    <t>US9662441057</t>
  </si>
  <si>
    <t>WWAV US EQUITY</t>
  </si>
  <si>
    <t>WHITEWAVE FOODS CO</t>
  </si>
  <si>
    <t>B834PQ5</t>
  </si>
  <si>
    <t>11827</t>
  </si>
  <si>
    <t>US9663871021</t>
  </si>
  <si>
    <t>WLL US EQUITY</t>
  </si>
  <si>
    <t>WHITING PETROLEUM CO</t>
  </si>
  <si>
    <t>2168003</t>
  </si>
  <si>
    <t>11828</t>
  </si>
  <si>
    <t>US9668371068</t>
  </si>
  <si>
    <t>WFM US EQUITY</t>
  </si>
  <si>
    <t>Whole Foods Market I</t>
  </si>
  <si>
    <t>2963899</t>
  </si>
  <si>
    <t>11829</t>
  </si>
  <si>
    <t>US9694571004</t>
  </si>
  <si>
    <t>2967181</t>
  </si>
  <si>
    <t>11830</t>
  </si>
  <si>
    <t>US9699041011</t>
  </si>
  <si>
    <t>WSM US EQUITY</t>
  </si>
  <si>
    <t>Williams-Sonoma Inc</t>
  </si>
  <si>
    <t>2967589</t>
  </si>
  <si>
    <t>11831</t>
  </si>
  <si>
    <t>US97563A1025</t>
  </si>
  <si>
    <t>WXH US EQUITY</t>
  </si>
  <si>
    <t>WINSTON HOTELS INC</t>
  </si>
  <si>
    <t>11832</t>
  </si>
  <si>
    <t>US9763911024</t>
  </si>
  <si>
    <t>FUR US EQUITY</t>
  </si>
  <si>
    <t>WINTHROP REALTY TRUS</t>
  </si>
  <si>
    <t>11833</t>
  </si>
  <si>
    <t>US97650W5040</t>
  </si>
  <si>
    <t>EP0587956 PFD</t>
  </si>
  <si>
    <t>WTFC 6 7/8 PERP</t>
  </si>
  <si>
    <t>BMTCNN4</t>
  </si>
  <si>
    <t>11834</t>
  </si>
  <si>
    <t>US97651M1099</t>
  </si>
  <si>
    <t>WIT US EQUITY</t>
  </si>
  <si>
    <t>2646123</t>
  </si>
  <si>
    <t>11835</t>
  </si>
  <si>
    <t>US97717W1339</t>
  </si>
  <si>
    <t>CEW US EQUITY</t>
  </si>
  <si>
    <t>WISDOMTREE EMERGING</t>
  </si>
  <si>
    <t>B40YND3</t>
  </si>
  <si>
    <t>11836</t>
  </si>
  <si>
    <t>US97717W1826</t>
  </si>
  <si>
    <t>CYB US EQUITY</t>
  </si>
  <si>
    <t>WISDOMTREE CHINESE Y</t>
  </si>
  <si>
    <t>B2RJ2S5</t>
  </si>
  <si>
    <t>11837</t>
  </si>
  <si>
    <t>US97717W2162</t>
  </si>
  <si>
    <t>AUNZ US EQUITY</t>
  </si>
  <si>
    <t>WISDOMTREE AUSTRALIA</t>
  </si>
  <si>
    <t>B3B8XJ3</t>
  </si>
  <si>
    <t>11838</t>
  </si>
  <si>
    <t>US97717W2402</t>
  </si>
  <si>
    <t>BZF US EQUITY</t>
  </si>
  <si>
    <t>WisdomTree Brazilian</t>
  </si>
  <si>
    <t>B2RJ2T6</t>
  </si>
  <si>
    <t>11839</t>
  </si>
  <si>
    <t>US97717W2816</t>
  </si>
  <si>
    <t>DGS US EQUITY</t>
  </si>
  <si>
    <t>WisdomTree Emerging</t>
  </si>
  <si>
    <t>B28VH85</t>
  </si>
  <si>
    <t>11840</t>
  </si>
  <si>
    <t>US97717W3152</t>
  </si>
  <si>
    <t>DEM UP EQUITY</t>
  </si>
  <si>
    <t>B23C0J5</t>
  </si>
  <si>
    <t>11841</t>
  </si>
  <si>
    <t>DEM US EQUITY</t>
  </si>
  <si>
    <t>11842</t>
  </si>
  <si>
    <t>US97717W3491</t>
  </si>
  <si>
    <t>DXPS US EQUITY</t>
  </si>
  <si>
    <t>WisdomTree United Ki</t>
  </si>
  <si>
    <t>BBT3QC0</t>
  </si>
  <si>
    <t>11843</t>
  </si>
  <si>
    <t>US97717W3988</t>
  </si>
  <si>
    <t>HYND US EQUITY</t>
  </si>
  <si>
    <t>WisdomTree WisdomTre</t>
  </si>
  <si>
    <t>BHB2FD1</t>
  </si>
  <si>
    <t>11844</t>
  </si>
  <si>
    <t>US97717W4226</t>
  </si>
  <si>
    <t>EPI US EQUITY</t>
  </si>
  <si>
    <t>WisdomTree India Ear</t>
  </si>
  <si>
    <t>B2PXT11</t>
  </si>
  <si>
    <t>11845</t>
  </si>
  <si>
    <t>US97717W4481</t>
  </si>
  <si>
    <t>DXGE US EQUITY</t>
  </si>
  <si>
    <t>WisdomTree Germany H</t>
  </si>
  <si>
    <t>BFS2LM1</t>
  </si>
  <si>
    <t>11846</t>
  </si>
  <si>
    <t>US97717W5215</t>
  </si>
  <si>
    <t>DXJS UQ EQUITY</t>
  </si>
  <si>
    <t>WISDOMTREE JAPAN HED</t>
  </si>
  <si>
    <t>BBT3Q97</t>
  </si>
  <si>
    <t>11847</t>
  </si>
  <si>
    <t>DXJS US EQUITY</t>
  </si>
  <si>
    <t>11848</t>
  </si>
  <si>
    <t>US97717W6387</t>
  </si>
  <si>
    <t>DXJR US EQUITY</t>
  </si>
  <si>
    <t>WISDOMTREE JPN HDG R</t>
  </si>
  <si>
    <t>BLGBVB1</t>
  </si>
  <si>
    <t>11849</t>
  </si>
  <si>
    <t>US97717W7609</t>
  </si>
  <si>
    <t>DLS US EQUITY</t>
  </si>
  <si>
    <t>WisdomTree Internati</t>
  </si>
  <si>
    <t>B17FG17</t>
  </si>
  <si>
    <t>11850</t>
  </si>
  <si>
    <t>US97717W7781</t>
  </si>
  <si>
    <t>DIM US EQUITY</t>
  </si>
  <si>
    <t>B17FFV0</t>
  </si>
  <si>
    <t>11851</t>
  </si>
  <si>
    <t>US97717W7948</t>
  </si>
  <si>
    <t>DOL US EQUITY</t>
  </si>
  <si>
    <t>B17FGF1</t>
  </si>
  <si>
    <t>11852</t>
  </si>
  <si>
    <t>US97717W8102</t>
  </si>
  <si>
    <t>AUSE US EQUITY</t>
  </si>
  <si>
    <t>WisdomTree Australia</t>
  </si>
  <si>
    <t>B17FG62</t>
  </si>
  <si>
    <t>11853</t>
  </si>
  <si>
    <t>US97717W8284</t>
  </si>
  <si>
    <t>AXJL US EQUITY</t>
  </si>
  <si>
    <t>WisdomTree Asia-Paci</t>
  </si>
  <si>
    <t>B17FG28</t>
  </si>
  <si>
    <t>11854</t>
  </si>
  <si>
    <t>US97717W8367</t>
  </si>
  <si>
    <t>DFJ UP EQUITY</t>
  </si>
  <si>
    <t>WISDOMTREE JPN S/C D</t>
  </si>
  <si>
    <t>B17FF87</t>
  </si>
  <si>
    <t>11855</t>
  </si>
  <si>
    <t>DFJ US EQUITY</t>
  </si>
  <si>
    <t>WisdomTree Japan Sma</t>
  </si>
  <si>
    <t>11856</t>
  </si>
  <si>
    <t>US97717W8516</t>
  </si>
  <si>
    <t>DXJ UP EQUITY</t>
  </si>
  <si>
    <t>WisdomTree Japan Hed</t>
  </si>
  <si>
    <t>B17FKC6</t>
  </si>
  <si>
    <t>11857</t>
  </si>
  <si>
    <t>DXJ US EQUITY</t>
  </si>
  <si>
    <t>11858</t>
  </si>
  <si>
    <t>US97717W8698</t>
  </si>
  <si>
    <t>DFE UP EQUITY</t>
  </si>
  <si>
    <t>WISDOMTREE EUR S/C D</t>
  </si>
  <si>
    <t>B17FF65</t>
  </si>
  <si>
    <t>11859</t>
  </si>
  <si>
    <t>DFE US EQUITY</t>
  </si>
  <si>
    <t>WisdomTree Europe Sm</t>
  </si>
  <si>
    <t>11860</t>
  </si>
  <si>
    <t>US97717X3052</t>
  </si>
  <si>
    <t>GULF US EQUITY</t>
  </si>
  <si>
    <t>WisdomTree Middle Ea</t>
  </si>
  <si>
    <t>B3BR6K2</t>
  </si>
  <si>
    <t>11861</t>
  </si>
  <si>
    <t>US97717X5032</t>
  </si>
  <si>
    <t>DXJH US EQUITY</t>
  </si>
  <si>
    <t>BLGBVC2</t>
  </si>
  <si>
    <t>11862</t>
  </si>
  <si>
    <t>US97717X5941</t>
  </si>
  <si>
    <t>IHDG US EQUITY</t>
  </si>
  <si>
    <t>WISDOMTREE INTERNATI</t>
  </si>
  <si>
    <t>BMH0N74</t>
  </si>
  <si>
    <t>11863</t>
  </si>
  <si>
    <t>US97717X6287</t>
  </si>
  <si>
    <t>USFR US EQUITY</t>
  </si>
  <si>
    <t>WisdomTree Floating</t>
  </si>
  <si>
    <t>BJN79F8</t>
  </si>
  <si>
    <t>11864</t>
  </si>
  <si>
    <t>US97717X6691</t>
  </si>
  <si>
    <t>DGRW US EQUITY</t>
  </si>
  <si>
    <t>WisdomTree U.S. Qual</t>
  </si>
  <si>
    <t>11865</t>
  </si>
  <si>
    <t>US97717X7012</t>
  </si>
  <si>
    <t>HEDJ UP EQUITY</t>
  </si>
  <si>
    <t>WISDOMTREE EUROPE HE</t>
  </si>
  <si>
    <t>B5M0VP4</t>
  </si>
  <si>
    <t>11866</t>
  </si>
  <si>
    <t>HEDJ US EQUITY</t>
  </si>
  <si>
    <t>WisdomTree Europe He</t>
  </si>
  <si>
    <t>11867</t>
  </si>
  <si>
    <t>US97717X7848</t>
  </si>
  <si>
    <t>EMCB US EQUITY</t>
  </si>
  <si>
    <t>WISDONTREE EM CORP B</t>
  </si>
  <si>
    <t>B7N5TP8</t>
  </si>
  <si>
    <t>11868</t>
  </si>
  <si>
    <t>US97717X8424</t>
  </si>
  <si>
    <t>ALD US EQUITY</t>
  </si>
  <si>
    <t>WISDOMTREE ASIA LOCA</t>
  </si>
  <si>
    <t>B65TD04</t>
  </si>
  <si>
    <t>11869</t>
  </si>
  <si>
    <t>US97717X8671</t>
  </si>
  <si>
    <t>ELD US EQUITY</t>
  </si>
  <si>
    <t>B52YG51</t>
  </si>
  <si>
    <t>11870</t>
  </si>
  <si>
    <t>US9807451037</t>
  </si>
  <si>
    <t>WWD US EQUITY</t>
  </si>
  <si>
    <t>WOODWARD INC</t>
  </si>
  <si>
    <t>2948089</t>
  </si>
  <si>
    <t>11871</t>
  </si>
  <si>
    <t>US98138H1014</t>
  </si>
  <si>
    <t>WDAY US EQUITY</t>
  </si>
  <si>
    <t>Workday Inc</t>
  </si>
  <si>
    <t>B8K6ZD1</t>
  </si>
  <si>
    <t>11872</t>
  </si>
  <si>
    <t>US98149E2046</t>
  </si>
  <si>
    <t>GLDM US EQUITY</t>
  </si>
  <si>
    <t>SPDR Gold MiniShares</t>
  </si>
  <si>
    <t>BF140X8</t>
  </si>
  <si>
    <t>11873</t>
  </si>
  <si>
    <t>US9815581098</t>
  </si>
  <si>
    <t>WP US EQUITY</t>
  </si>
  <si>
    <t>BF8D8T0</t>
  </si>
  <si>
    <t>11874</t>
  </si>
  <si>
    <t>WPY LN EQUITY</t>
  </si>
  <si>
    <t>BFFK2W5</t>
  </si>
  <si>
    <t>11875</t>
  </si>
  <si>
    <t>US98212B1035</t>
  </si>
  <si>
    <t>WPX US EQUITY</t>
  </si>
  <si>
    <t>WPX ENERGY INC</t>
  </si>
  <si>
    <t>B40PCD9</t>
  </si>
  <si>
    <t>11876</t>
  </si>
  <si>
    <t>US98310W1080</t>
  </si>
  <si>
    <t>WYND US EQUITY</t>
  </si>
  <si>
    <t>Wyndham Destinations</t>
  </si>
  <si>
    <t>B198391</t>
  </si>
  <si>
    <t>11877</t>
  </si>
  <si>
    <t>US98311A1051</t>
  </si>
  <si>
    <t>WH US EQUITY</t>
  </si>
  <si>
    <t>Wyndham Hotels &amp; Res</t>
  </si>
  <si>
    <t>BF108P4</t>
  </si>
  <si>
    <t>11878</t>
  </si>
  <si>
    <t>US9831341071</t>
  </si>
  <si>
    <t>WYNN US EQUITY</t>
  </si>
  <si>
    <t>Wynn Resorts Ltd</t>
  </si>
  <si>
    <t>2963811</t>
  </si>
  <si>
    <t>11879</t>
  </si>
  <si>
    <t>US9837931008</t>
  </si>
  <si>
    <t>XPO US EQUITY</t>
  </si>
  <si>
    <t>XPO Logistics Inc</t>
  </si>
  <si>
    <t>B6Z1355</t>
  </si>
  <si>
    <t>11880</t>
  </si>
  <si>
    <t>US98387E2054</t>
  </si>
  <si>
    <t>FIVE LI EQUITY</t>
  </si>
  <si>
    <t>X5 Retail Group NV</t>
  </si>
  <si>
    <t>B07T3T9</t>
  </si>
  <si>
    <t>11881</t>
  </si>
  <si>
    <t>US98389B1008</t>
  </si>
  <si>
    <t>XEL US EQUITY</t>
  </si>
  <si>
    <t>Xcel Energy Inc</t>
  </si>
  <si>
    <t>2614807</t>
  </si>
  <si>
    <t>11882</t>
  </si>
  <si>
    <t>US9839191015</t>
  </si>
  <si>
    <t>XLNX US EQUITY</t>
  </si>
  <si>
    <t>Xilinx Inc</t>
  </si>
  <si>
    <t>2985677</t>
  </si>
  <si>
    <t>11883</t>
  </si>
  <si>
    <t>US98401F1057</t>
  </si>
  <si>
    <t>XNCR US EQUITY</t>
  </si>
  <si>
    <t>Xencor Inc</t>
  </si>
  <si>
    <t>BGCYWN8</t>
  </si>
  <si>
    <t>11884</t>
  </si>
  <si>
    <t>US98417P1057</t>
  </si>
  <si>
    <t>XIN US EQUITY</t>
  </si>
  <si>
    <t>XINYUAN REAL ESTATE</t>
  </si>
  <si>
    <t>B29TR88</t>
  </si>
  <si>
    <t>11885</t>
  </si>
  <si>
    <t>US98419E1082</t>
  </si>
  <si>
    <t>XNET US EQUITY</t>
  </si>
  <si>
    <t>Xunlei Ltd</t>
  </si>
  <si>
    <t>B4KRJ56</t>
  </si>
  <si>
    <t>11886</t>
  </si>
  <si>
    <t>US98419M1009</t>
  </si>
  <si>
    <t>XYL US EQUITY</t>
  </si>
  <si>
    <t>Xylem Inc/NY</t>
  </si>
  <si>
    <t>B3P2CN8</t>
  </si>
  <si>
    <t>11887</t>
  </si>
  <si>
    <t>US98421M1062</t>
  </si>
  <si>
    <t>XRX US EQUITY</t>
  </si>
  <si>
    <t>Xerox Holdings Corp</t>
  </si>
  <si>
    <t>BJJD5G3</t>
  </si>
  <si>
    <t>11888</t>
  </si>
  <si>
    <t>US98422L1070</t>
  </si>
  <si>
    <t>XERS US EQUITY</t>
  </si>
  <si>
    <t>Xeris Pharmaceutical</t>
  </si>
  <si>
    <t>BF2G657</t>
  </si>
  <si>
    <t>11889</t>
  </si>
  <si>
    <t>US9842411095</t>
  </si>
  <si>
    <t>YMAB US EQUITY</t>
  </si>
  <si>
    <t>Y-mAbs Therapeutics</t>
  </si>
  <si>
    <t>BG31GH0</t>
  </si>
  <si>
    <t>11890</t>
  </si>
  <si>
    <t>US9842451000</t>
  </si>
  <si>
    <t>YPF US EQUITY</t>
  </si>
  <si>
    <t>YPF SA</t>
  </si>
  <si>
    <t>2985945</t>
  </si>
  <si>
    <t>11891</t>
  </si>
  <si>
    <t>US9848461052</t>
  </si>
  <si>
    <t>YZC US EQUITY</t>
  </si>
  <si>
    <t>YANZHOU COAL MINING-</t>
  </si>
  <si>
    <t>2230117</t>
  </si>
  <si>
    <t>11892</t>
  </si>
  <si>
    <t>US98585L1008</t>
  </si>
  <si>
    <t>YRD US EQUITY</t>
  </si>
  <si>
    <t>Yirendai Ltd</t>
  </si>
  <si>
    <t>BYPHX26</t>
  </si>
  <si>
    <t>11893</t>
  </si>
  <si>
    <t>US9884981013</t>
  </si>
  <si>
    <t>YUM US EQUITY</t>
  </si>
  <si>
    <t>Yum! Brands Inc</t>
  </si>
  <si>
    <t>2098876</t>
  </si>
  <si>
    <t>11894</t>
  </si>
  <si>
    <t>US98850P1093</t>
  </si>
  <si>
    <t>YUMC US EQUITY</t>
  </si>
  <si>
    <t>Yum China Holdings I</t>
  </si>
  <si>
    <t>BYW4289</t>
  </si>
  <si>
    <t>11895</t>
  </si>
  <si>
    <t>US98885E1038</t>
  </si>
  <si>
    <t>ZFGN US EQUITY</t>
  </si>
  <si>
    <t>Zafgen Inc</t>
  </si>
  <si>
    <t>BN898D8</t>
  </si>
  <si>
    <t>11896</t>
  </si>
  <si>
    <t>US98887Q1040</t>
  </si>
  <si>
    <t>ZLAB US EQUITY</t>
  </si>
  <si>
    <t>Zai Lab Ltd</t>
  </si>
  <si>
    <t>BD9GVY0</t>
  </si>
  <si>
    <t>11897</t>
  </si>
  <si>
    <t>US98919V1052</t>
  </si>
  <si>
    <t>ZAYO US EQUITY</t>
  </si>
  <si>
    <t>Zayo Group Holdings</t>
  </si>
  <si>
    <t>BRJ3H07</t>
  </si>
  <si>
    <t>11898</t>
  </si>
  <si>
    <t>US9892071054</t>
  </si>
  <si>
    <t>ZBRA US EQUITY</t>
  </si>
  <si>
    <t>Zebra Technologies C</t>
  </si>
  <si>
    <t>2989356</t>
  </si>
  <si>
    <t>11899</t>
  </si>
  <si>
    <t>US98936J1016</t>
  </si>
  <si>
    <t>ZEN US EQUITY</t>
  </si>
  <si>
    <t>Zendesk Inc</t>
  </si>
  <si>
    <t>BMH0MR7</t>
  </si>
  <si>
    <t>11900</t>
  </si>
  <si>
    <t>US98954M1018</t>
  </si>
  <si>
    <t>ZG US EQUITY</t>
  </si>
  <si>
    <t>Zillow Group Inc</t>
  </si>
  <si>
    <t>BVYJBR3</t>
  </si>
  <si>
    <t>11901</t>
  </si>
  <si>
    <t>US98954M2008</t>
  </si>
  <si>
    <t>Z US EQUITY</t>
  </si>
  <si>
    <t>BYXJF62</t>
  </si>
  <si>
    <t>11902</t>
  </si>
  <si>
    <t>US98956P1021</t>
  </si>
  <si>
    <t>ZBH US EQUITY</t>
  </si>
  <si>
    <t>Zimmer Biomet Holdin</t>
  </si>
  <si>
    <t>2783815</t>
  </si>
  <si>
    <t>11903</t>
  </si>
  <si>
    <t>US9897011071</t>
  </si>
  <si>
    <t>ZION US EQUITY</t>
  </si>
  <si>
    <t>Zions Bancorp NA</t>
  </si>
  <si>
    <t>2989828</t>
  </si>
  <si>
    <t>11904</t>
  </si>
  <si>
    <t>US9897018597</t>
  </si>
  <si>
    <t>EP0437962 PFD</t>
  </si>
  <si>
    <t>ZION 6.3 PERP</t>
  </si>
  <si>
    <t>B8GFK37</t>
  </si>
  <si>
    <t>11905</t>
  </si>
  <si>
    <t>US98978L2043</t>
  </si>
  <si>
    <t>ZGNX US EQUITY</t>
  </si>
  <si>
    <t>Zogenix Inc</t>
  </si>
  <si>
    <t>BYTJZL1</t>
  </si>
  <si>
    <t>11906</t>
  </si>
  <si>
    <t>US98978V1035</t>
  </si>
  <si>
    <t>ZTS US EQUITY</t>
  </si>
  <si>
    <t>Zoetis Inc</t>
  </si>
  <si>
    <t>B95WG16</t>
  </si>
  <si>
    <t>11907</t>
  </si>
  <si>
    <t>US98980A1051</t>
  </si>
  <si>
    <t>ZTO US EQUITY</t>
  </si>
  <si>
    <t>ZTO Express Cayman I</t>
  </si>
  <si>
    <t>BYYDFN0</t>
  </si>
  <si>
    <t>11908</t>
  </si>
  <si>
    <t>US98980G1022</t>
  </si>
  <si>
    <t>ZS US EQUITY</t>
  </si>
  <si>
    <t>Zscaler Inc</t>
  </si>
  <si>
    <t>BZ00V34</t>
  </si>
  <si>
    <t>11909</t>
  </si>
  <si>
    <t>US98980L1017</t>
  </si>
  <si>
    <t>ZM US EQUITY</t>
  </si>
  <si>
    <t>Zoom Video Communica</t>
  </si>
  <si>
    <t>BGSP7M9</t>
  </si>
  <si>
    <t>11910</t>
  </si>
  <si>
    <t>US98986T1088</t>
  </si>
  <si>
    <t>ZNGA US EQUITY</t>
  </si>
  <si>
    <t>ZYNGA INC</t>
  </si>
  <si>
    <t>B79PX49</t>
  </si>
  <si>
    <t>11911</t>
  </si>
  <si>
    <t>US99999AZZZZ</t>
  </si>
  <si>
    <t>AAA US EQUITY</t>
  </si>
  <si>
    <t>3113 TEST</t>
  </si>
  <si>
    <t>11912</t>
  </si>
  <si>
    <t>US99999BZZZZ</t>
  </si>
  <si>
    <t>BBB US EQUITY</t>
  </si>
  <si>
    <t>3113 TEST(2)</t>
  </si>
  <si>
    <t>11913</t>
  </si>
  <si>
    <t>USN070592100</t>
  </si>
  <si>
    <t>ASML US EQUITY</t>
  </si>
  <si>
    <t>B908F01</t>
  </si>
  <si>
    <t>11914</t>
  </si>
  <si>
    <t>USXXXXXXXXXA</t>
  </si>
  <si>
    <t>ITEM TEST-2</t>
  </si>
  <si>
    <t>11915</t>
  </si>
  <si>
    <t>USY4211T1145</t>
  </si>
  <si>
    <t>ITCG LX EQUITY</t>
  </si>
  <si>
    <t>ITC Ltd GDR (Repr 1</t>
  </si>
  <si>
    <t>4438094</t>
  </si>
  <si>
    <t>11916</t>
  </si>
  <si>
    <t>USY5217N1183</t>
  </si>
  <si>
    <t>LTOD LI EQUITY</t>
  </si>
  <si>
    <t>LARSEN &amp; TOUBRO-GDR</t>
  </si>
  <si>
    <t>B15VJF2</t>
  </si>
  <si>
    <t>11917</t>
  </si>
  <si>
    <t>USY5217N11DT</t>
  </si>
  <si>
    <t>LTOD LI</t>
  </si>
  <si>
    <t>LARSEN &amp; TOUBRO</t>
  </si>
  <si>
    <t>11918</t>
  </si>
  <si>
    <t>USY541641194</t>
  </si>
  <si>
    <t>MHID LI EQUITY</t>
  </si>
  <si>
    <t>MAHINDRA &amp; MAHINDRA-</t>
  </si>
  <si>
    <t>B163GT0</t>
  </si>
  <si>
    <t>11919</t>
  </si>
  <si>
    <t>USZZZZZZZ00A</t>
  </si>
  <si>
    <t>ZZZZ LN EQUITY</t>
  </si>
  <si>
    <t>3106 test -lkm</t>
  </si>
  <si>
    <t>11920</t>
  </si>
  <si>
    <t>USZZZZZZZ00B</t>
  </si>
  <si>
    <t>KKKK LN EQUITY</t>
  </si>
  <si>
    <t>3106 test a -lkm</t>
  </si>
  <si>
    <t>11921</t>
  </si>
  <si>
    <t>VGG0457F1071</t>
  </si>
  <si>
    <t>ARCO US EQUITY</t>
  </si>
  <si>
    <t>ARCOS DORADOS HOLDIN</t>
  </si>
  <si>
    <t>B529PQ0</t>
  </si>
  <si>
    <t>11922</t>
  </si>
  <si>
    <t>VGG111961055</t>
  </si>
  <si>
    <t>BHVN US EQUITY</t>
  </si>
  <si>
    <t>Biohaven Pharmaceuti</t>
  </si>
  <si>
    <t>BZ8FXC4</t>
  </si>
  <si>
    <t>11923</t>
  </si>
  <si>
    <t>VGG1890L1076</t>
  </si>
  <si>
    <t>CPRI US EQUITY</t>
  </si>
  <si>
    <t>Capri Holdings Ltd</t>
  </si>
  <si>
    <t>BJ1N1M9</t>
  </si>
  <si>
    <t>11924</t>
  </si>
  <si>
    <t>VGG2156N1006</t>
  </si>
  <si>
    <t>CNTD SP EQUITY</t>
  </si>
  <si>
    <t>CHINA NEW TOWN DEVEL</t>
  </si>
  <si>
    <t>B28PL63</t>
  </si>
  <si>
    <t>11925</t>
  </si>
  <si>
    <t>VGG270541169</t>
  </si>
  <si>
    <t>DMPL PM EQUITY</t>
  </si>
  <si>
    <t>DEL MONTE PACIFIC LT</t>
  </si>
  <si>
    <t>BBD8FS0</t>
  </si>
  <si>
    <t>11926</t>
  </si>
  <si>
    <t>VGG273581030</t>
  </si>
  <si>
    <t>DESP US EQUITY</t>
  </si>
  <si>
    <t>Despegar.com Corp</t>
  </si>
  <si>
    <t>11927</t>
  </si>
  <si>
    <t>VGG312491084</t>
  </si>
  <si>
    <t>ESTA US EQUITY</t>
  </si>
  <si>
    <t>Establishment Labs H</t>
  </si>
  <si>
    <t>BYVR2D4</t>
  </si>
  <si>
    <t>11928</t>
  </si>
  <si>
    <t>VGG3728F1532</t>
  </si>
  <si>
    <t>.</t>
  </si>
  <si>
    <t>GAM FCM CAT BOND 2018 2.10</t>
  </si>
  <si>
    <t>AAAAAAA</t>
  </si>
  <si>
    <t>11929</t>
  </si>
  <si>
    <t>VGG456671053</t>
  </si>
  <si>
    <t>HOLI US EQUITY</t>
  </si>
  <si>
    <t>Hollysys Automation</t>
  </si>
  <si>
    <t>B0JCH50</t>
  </si>
  <si>
    <t>11930</t>
  </si>
  <si>
    <t>VGG572791041</t>
  </si>
  <si>
    <t>LXFT US EQUITY</t>
  </si>
  <si>
    <t>Luxoft Holding Inc</t>
  </si>
  <si>
    <t>BBMT8Y1</t>
  </si>
  <si>
    <t>11931</t>
  </si>
  <si>
    <t>VGG607541015</t>
  </si>
  <si>
    <t>KORS US EQUITY</t>
  </si>
  <si>
    <t>B7341C6</t>
  </si>
  <si>
    <t>11932</t>
  </si>
  <si>
    <t>VGG857251026</t>
  </si>
  <si>
    <t>1568 HK EQUITY</t>
  </si>
  <si>
    <t>SUNDART HOLDINGS</t>
  </si>
  <si>
    <t>BYQ1V67</t>
  </si>
  <si>
    <t>11933</t>
  </si>
  <si>
    <t>VGG9833A1049</t>
  </si>
  <si>
    <t>3868 HK EQUITY</t>
  </si>
  <si>
    <t>Xinyi Energy Holding</t>
  </si>
  <si>
    <t>BGSN864</t>
  </si>
  <si>
    <t>11934</t>
  </si>
  <si>
    <t>VN000000AAA4</t>
  </si>
  <si>
    <t>AAA VN EQUITY</t>
  </si>
  <si>
    <t>An Phat Plastic and</t>
  </si>
  <si>
    <t>B3V22K9</t>
  </si>
  <si>
    <t>XSTC</t>
  </si>
  <si>
    <t>11935</t>
  </si>
  <si>
    <t>VN000000ACB8</t>
  </si>
  <si>
    <t>ACB VN EQUITY</t>
  </si>
  <si>
    <t>Asia Commercial Bank</t>
  </si>
  <si>
    <t>B1GJZD5</t>
  </si>
  <si>
    <t>HSTC</t>
  </si>
  <si>
    <t>11936</t>
  </si>
  <si>
    <t>VN000000ACV6</t>
  </si>
  <si>
    <t>ACV VN EQUITY</t>
  </si>
  <si>
    <t>Airports Corp of Vie</t>
  </si>
  <si>
    <t>BD8RGF0</t>
  </si>
  <si>
    <t>XHNX</t>
  </si>
  <si>
    <t>11937</t>
  </si>
  <si>
    <t>VN000000AGF0</t>
  </si>
  <si>
    <t>AGF VN EQUITY</t>
  </si>
  <si>
    <t>AN GIANG FISHERIES</t>
  </si>
  <si>
    <t>11938</t>
  </si>
  <si>
    <t>VN000000ANV3</t>
  </si>
  <si>
    <t>ANV VN EQUITY</t>
  </si>
  <si>
    <t>Nam Viet Corp</t>
  </si>
  <si>
    <t>B29VK96</t>
  </si>
  <si>
    <t>11939</t>
  </si>
  <si>
    <t>VN000000AST6</t>
  </si>
  <si>
    <t>AST VN EQUITY</t>
  </si>
  <si>
    <t>Taseco Air Services</t>
  </si>
  <si>
    <t>BFMBY58</t>
  </si>
  <si>
    <t>11940</t>
  </si>
  <si>
    <t>VN000000BCC4</t>
  </si>
  <si>
    <t>BCC VN EQUITY</t>
  </si>
  <si>
    <t>BIM SON CEMENT JOINT</t>
  </si>
  <si>
    <t>11941</t>
  </si>
  <si>
    <t>VN000000BCI1</t>
  </si>
  <si>
    <t>BCI VN EQUITY</t>
  </si>
  <si>
    <t>BCCI JSC</t>
  </si>
  <si>
    <t>B55K3F5</t>
  </si>
  <si>
    <t>11942</t>
  </si>
  <si>
    <t>VN000000BCM3</t>
  </si>
  <si>
    <t>BCM VN EQUITY</t>
  </si>
  <si>
    <t>Investment &amp; Industr</t>
  </si>
  <si>
    <t>BD0MQG4</t>
  </si>
  <si>
    <t>11943</t>
  </si>
  <si>
    <t>VN000000BFC7</t>
  </si>
  <si>
    <t>BFC VN EQUITY</t>
  </si>
  <si>
    <t>Binh Dien Fertilizer</t>
  </si>
  <si>
    <t>BYRQ2Y6</t>
  </si>
  <si>
    <t>11944</t>
  </si>
  <si>
    <t>VN000000BIC1</t>
  </si>
  <si>
    <t>BIC VN EQUITY</t>
  </si>
  <si>
    <t>BIDV Insurance Corp</t>
  </si>
  <si>
    <t>B6T9FK4</t>
  </si>
  <si>
    <t>11945</t>
  </si>
  <si>
    <t>VN000000BID9</t>
  </si>
  <si>
    <t>BID VN EQUITY</t>
  </si>
  <si>
    <t>BANK FOR INVESTMENT</t>
  </si>
  <si>
    <t>BJ4WY68</t>
  </si>
  <si>
    <t>11946</t>
  </si>
  <si>
    <t>VN000000BMI0</t>
  </si>
  <si>
    <t>BMI VN EQUITY</t>
  </si>
  <si>
    <t>BAOMINH INSURANCE CO</t>
  </si>
  <si>
    <t>11947</t>
  </si>
  <si>
    <t>VN000000BMP5</t>
  </si>
  <si>
    <t>BMP VN EQUITY</t>
  </si>
  <si>
    <t>Binh Minh Plastics J</t>
  </si>
  <si>
    <t>B1CBVC6</t>
  </si>
  <si>
    <t>11948</t>
  </si>
  <si>
    <t>VN000000BSR8</t>
  </si>
  <si>
    <t>BSR VN EQUITY</t>
  </si>
  <si>
    <t>BINH SON Refining an</t>
  </si>
  <si>
    <t>BFXQ3V1</t>
  </si>
  <si>
    <t>11949</t>
  </si>
  <si>
    <t>VN000000BTS4</t>
  </si>
  <si>
    <t>BTS VN EQUITY</t>
  </si>
  <si>
    <t>BUT SON CEMENT JOINT</t>
  </si>
  <si>
    <t>11950</t>
  </si>
  <si>
    <t>VN000000BVH3</t>
  </si>
  <si>
    <t>BVH VN EQUITY</t>
  </si>
  <si>
    <t>Bao Viet Holdings</t>
  </si>
  <si>
    <t>B61NT57</t>
  </si>
  <si>
    <t>11951</t>
  </si>
  <si>
    <t>VN000000BVS0</t>
  </si>
  <si>
    <t>BVS VN EQUITY</t>
  </si>
  <si>
    <t>BAO VIET SECURITIES</t>
  </si>
  <si>
    <t>B1L8RV9</t>
  </si>
  <si>
    <t>11952</t>
  </si>
  <si>
    <t>VN000000CII6</t>
  </si>
  <si>
    <t>CII VN EQUITY</t>
  </si>
  <si>
    <t>Ho Chi Minh City Inf</t>
  </si>
  <si>
    <t>B16GKN1</t>
  </si>
  <si>
    <t>11953</t>
  </si>
  <si>
    <t>VN000000CSM7</t>
  </si>
  <si>
    <t>CSM VN EQUITY</t>
  </si>
  <si>
    <t>Southern Rubber Indu</t>
  </si>
  <si>
    <t>B3X1ZM7</t>
  </si>
  <si>
    <t>11954</t>
  </si>
  <si>
    <t>VN000000CSV8</t>
  </si>
  <si>
    <t>CSV VN EQUITY</t>
  </si>
  <si>
    <t>South Basic Chemical</t>
  </si>
  <si>
    <t>BW38P76</t>
  </si>
  <si>
    <t>11955</t>
  </si>
  <si>
    <t>VN000000CTD4</t>
  </si>
  <si>
    <t>CTD VN EQUITY</t>
  </si>
  <si>
    <t>Coteccons Constructi</t>
  </si>
  <si>
    <t>B5LD7L2</t>
  </si>
  <si>
    <t>11956</t>
  </si>
  <si>
    <t>VN000000CTG7</t>
  </si>
  <si>
    <t>CTG VN EQUITY</t>
  </si>
  <si>
    <t>Vietnam Joint Stock</t>
  </si>
  <si>
    <t>B3PL622</t>
  </si>
  <si>
    <t>11957</t>
  </si>
  <si>
    <t>VN000000DBC2</t>
  </si>
  <si>
    <t>DBC VN EQUITY</t>
  </si>
  <si>
    <t>DABACO Corp</t>
  </si>
  <si>
    <t>B2QF637</t>
  </si>
  <si>
    <t>11958</t>
  </si>
  <si>
    <t>VN000000DGW9</t>
  </si>
  <si>
    <t>DGW VN EQUITY</t>
  </si>
  <si>
    <t>Digiworld Corp</t>
  </si>
  <si>
    <t>BZ03995</t>
  </si>
  <si>
    <t>11959</t>
  </si>
  <si>
    <t>VN000000DHC9</t>
  </si>
  <si>
    <t>DHC VN EQUITY</t>
  </si>
  <si>
    <t>Dong Hai JSC of Bent</t>
  </si>
  <si>
    <t>B3NQBD5</t>
  </si>
  <si>
    <t>11960</t>
  </si>
  <si>
    <t>VN000000DHG0</t>
  </si>
  <si>
    <t>DHG VN EQUITY</t>
  </si>
  <si>
    <t>DHG Pharmaceutical J</t>
  </si>
  <si>
    <t>B1L5527</t>
  </si>
  <si>
    <t>11961</t>
  </si>
  <si>
    <t>VN000000DMC9</t>
  </si>
  <si>
    <t>DMC VN EQUITY</t>
  </si>
  <si>
    <t>DOMESCO MEDICAL IMPO</t>
  </si>
  <si>
    <t>11962</t>
  </si>
  <si>
    <t>VN000000DPM1</t>
  </si>
  <si>
    <t>DPM VN EQUITY</t>
  </si>
  <si>
    <t>Petrovietnam Fertili</t>
  </si>
  <si>
    <t>B291F68</t>
  </si>
  <si>
    <t>11963</t>
  </si>
  <si>
    <t>VN000000DPR0</t>
  </si>
  <si>
    <t>DPR VN EQUITY</t>
  </si>
  <si>
    <t>Dong Phu Rubber JSC</t>
  </si>
  <si>
    <t>B29R1H9</t>
  </si>
  <si>
    <t>11964</t>
  </si>
  <si>
    <t>VN000000DQC0</t>
  </si>
  <si>
    <t>DQC VN EQUITY</t>
  </si>
  <si>
    <t>Dien Quang JSC</t>
  </si>
  <si>
    <t>B2PW6S4</t>
  </si>
  <si>
    <t>11965</t>
  </si>
  <si>
    <t>VN000000DRC8</t>
  </si>
  <si>
    <t>DRC VN EQUITY</t>
  </si>
  <si>
    <t>Danang Rubber JSC</t>
  </si>
  <si>
    <t>B1W6B87</t>
  </si>
  <si>
    <t>11966</t>
  </si>
  <si>
    <t>VN000000DSN3</t>
  </si>
  <si>
    <t>DSN VN EQUITY</t>
  </si>
  <si>
    <t>DAM SEN WATER PARK C</t>
  </si>
  <si>
    <t>B4PPRM8</t>
  </si>
  <si>
    <t>11967</t>
  </si>
  <si>
    <t>VN000000DXG7</t>
  </si>
  <si>
    <t>DXG VN EQUITY</t>
  </si>
  <si>
    <t>Dat Xanh Group JSC</t>
  </si>
  <si>
    <t>B56QVW5</t>
  </si>
  <si>
    <t>11968</t>
  </si>
  <si>
    <t>VN000000EIB7</t>
  </si>
  <si>
    <t>EIB VN EQUITY</t>
  </si>
  <si>
    <t>Vietnam Export Impor</t>
  </si>
  <si>
    <t>B58P9L5</t>
  </si>
  <si>
    <t>11969</t>
  </si>
  <si>
    <t>VN000000EVE4</t>
  </si>
  <si>
    <t>EVE VN EQUITY</t>
  </si>
  <si>
    <t>Everpia VietNam JSC</t>
  </si>
  <si>
    <t>B4YCJ57</t>
  </si>
  <si>
    <t>11970</t>
  </si>
  <si>
    <t>VN000000FMC4</t>
  </si>
  <si>
    <t>FMC VN EQUITY</t>
  </si>
  <si>
    <t>Sao Ta Foods JSC</t>
  </si>
  <si>
    <t>B1KL3W2</t>
  </si>
  <si>
    <t>11971</t>
  </si>
  <si>
    <t>VN000000FPT1</t>
  </si>
  <si>
    <t>FPT VN EQUITY</t>
  </si>
  <si>
    <t>FPT Corp</t>
  </si>
  <si>
    <t>B1HMWH6</t>
  </si>
  <si>
    <t>11972</t>
  </si>
  <si>
    <t>VN000000GAS3</t>
  </si>
  <si>
    <t>GAS VM EQUITY</t>
  </si>
  <si>
    <t>Petro Vietnam GAS</t>
  </si>
  <si>
    <t>B83C9P6</t>
  </si>
  <si>
    <t>11973</t>
  </si>
  <si>
    <t>GAS VN EQUITY</t>
  </si>
  <si>
    <t>PetroVietnam Gas JSC</t>
  </si>
  <si>
    <t>11974</t>
  </si>
  <si>
    <t>VN000000GDT5</t>
  </si>
  <si>
    <t>GDT VN EQUITY</t>
  </si>
  <si>
    <t>Duc Thanh Wood Proce</t>
  </si>
  <si>
    <t>B5NP6X1</t>
  </si>
  <si>
    <t>11975</t>
  </si>
  <si>
    <t>VN000000GEG0</t>
  </si>
  <si>
    <t>GEG VN EQUITY</t>
  </si>
  <si>
    <t>Gia Lai Electricity</t>
  </si>
  <si>
    <t>BDZWQ03</t>
  </si>
  <si>
    <t>11976</t>
  </si>
  <si>
    <t>VN000000GEX5</t>
  </si>
  <si>
    <t>GEX VN EQUITY</t>
  </si>
  <si>
    <t>Vietnam Electrical E</t>
  </si>
  <si>
    <t>BYV0WY4</t>
  </si>
  <si>
    <t>11977</t>
  </si>
  <si>
    <t>VN000000GIL1</t>
  </si>
  <si>
    <t>GIL VN EQUITY</t>
  </si>
  <si>
    <t>BINH THANH IMPORT EX</t>
  </si>
  <si>
    <t>B16GKB9</t>
  </si>
  <si>
    <t>11978</t>
  </si>
  <si>
    <t>VN000000GMD0</t>
  </si>
  <si>
    <t>GMD VM EQUITY</t>
  </si>
  <si>
    <t>Gemadept Corp</t>
  </si>
  <si>
    <t>B16GK97</t>
  </si>
  <si>
    <t>11979</t>
  </si>
  <si>
    <t>GMD VN EQUITY</t>
  </si>
  <si>
    <t>11980</t>
  </si>
  <si>
    <t>VN000000GTN4</t>
  </si>
  <si>
    <t>GTN VN EQUITY</t>
  </si>
  <si>
    <t>Gtnfoods JSC</t>
  </si>
  <si>
    <t>BQZF2T4</t>
  </si>
  <si>
    <t>11981</t>
  </si>
  <si>
    <t>VN000000GVR1</t>
  </si>
  <si>
    <t>GVR VN EQUITY</t>
  </si>
  <si>
    <t>BDVQBH1</t>
  </si>
  <si>
    <t>11982</t>
  </si>
  <si>
    <t>VN000000HAG6</t>
  </si>
  <si>
    <t>HAG VN EQUITY</t>
  </si>
  <si>
    <t>HAGL JSC</t>
  </si>
  <si>
    <t>B3KLW63</t>
  </si>
  <si>
    <t>11983</t>
  </si>
  <si>
    <t>VN000000HBC3</t>
  </si>
  <si>
    <t>HBC VN EQUITY</t>
  </si>
  <si>
    <t>HOA BINH CONST</t>
  </si>
  <si>
    <t>B24C726</t>
  </si>
  <si>
    <t>11984</t>
  </si>
  <si>
    <t>VN000000HCM0</t>
  </si>
  <si>
    <t>HCM VN EQUITY</t>
  </si>
  <si>
    <t>Ho Chi Minh City Sec</t>
  </si>
  <si>
    <t>B4JZQK5</t>
  </si>
  <si>
    <t>11985</t>
  </si>
  <si>
    <t>VN000000HDB1</t>
  </si>
  <si>
    <t>HDB VN EQUITY</t>
  </si>
  <si>
    <t>Ho Chi Minh City Dev</t>
  </si>
  <si>
    <t>BYX3359</t>
  </si>
  <si>
    <t>11986</t>
  </si>
  <si>
    <t>VN000000HPG4</t>
  </si>
  <si>
    <t>HPG VN EQUITY</t>
  </si>
  <si>
    <t>Hoa Phat Group JSC</t>
  </si>
  <si>
    <t>B29CC15</t>
  </si>
  <si>
    <t>11987</t>
  </si>
  <si>
    <t>VN000000HRC9</t>
  </si>
  <si>
    <t>HRC VN EQUITY</t>
  </si>
  <si>
    <t>HOA BINH RUBBER JOIN</t>
  </si>
  <si>
    <t>B1P8NY0</t>
  </si>
  <si>
    <t>11988</t>
  </si>
  <si>
    <t>VN000000HSG8</t>
  </si>
  <si>
    <t>HSG VN EQUITY</t>
  </si>
  <si>
    <t>Hoa Sen Group</t>
  </si>
  <si>
    <t>B3FQWF2</t>
  </si>
  <si>
    <t>11989</t>
  </si>
  <si>
    <t>VN000000HT12</t>
  </si>
  <si>
    <t>HT1 VN EQUITY</t>
  </si>
  <si>
    <t>HA TIEN 1 Cement JSC</t>
  </si>
  <si>
    <t>B298019</t>
  </si>
  <si>
    <t>11990</t>
  </si>
  <si>
    <t>VN000000HVG2</t>
  </si>
  <si>
    <t>HVG VN EQUITY</t>
  </si>
  <si>
    <t>HUNG VUONG CORP</t>
  </si>
  <si>
    <t>B4K1T47</t>
  </si>
  <si>
    <t>11991</t>
  </si>
  <si>
    <t>VN000000HVN8</t>
  </si>
  <si>
    <t>HVN VN EQUITY</t>
  </si>
  <si>
    <t>Vietnam Airlines JSC</t>
  </si>
  <si>
    <t>BYZ0TW7</t>
  </si>
  <si>
    <t>11992</t>
  </si>
  <si>
    <t>VN000000IBC1</t>
  </si>
  <si>
    <t>IBC VN EQUITY</t>
  </si>
  <si>
    <t>Apax Holdings JSC</t>
  </si>
  <si>
    <t>BD6FT79</t>
  </si>
  <si>
    <t>11993</t>
  </si>
  <si>
    <t>VN000000ICB1</t>
  </si>
  <si>
    <t>Apax holdings JSC</t>
  </si>
  <si>
    <t>11994</t>
  </si>
  <si>
    <t>VN000000IDI4</t>
  </si>
  <si>
    <t>IDI VN EQUITY</t>
  </si>
  <si>
    <t>International Develo</t>
  </si>
  <si>
    <t>B3YZWG1</t>
  </si>
  <si>
    <t>11995</t>
  </si>
  <si>
    <t>VN000000IJC4</t>
  </si>
  <si>
    <t>IJC VN EQUITY</t>
  </si>
  <si>
    <t>BECAMEX INFRASTRUCTU</t>
  </si>
  <si>
    <t>B5STML8</t>
  </si>
  <si>
    <t>11996</t>
  </si>
  <si>
    <t>VN000000IMP0</t>
  </si>
  <si>
    <t>IMP VM EQUITY</t>
  </si>
  <si>
    <t>Imexpharm Pharmaceut</t>
  </si>
  <si>
    <t>B1KL3R7</t>
  </si>
  <si>
    <t>11997</t>
  </si>
  <si>
    <t>IMP VN EQUITY</t>
  </si>
  <si>
    <t>IMEXPHARM PHARMACEUT</t>
  </si>
  <si>
    <t>11998</t>
  </si>
  <si>
    <t>VN000000ITA7</t>
  </si>
  <si>
    <t>ITA VN EQUITY</t>
  </si>
  <si>
    <t>TAN TAO INDUSTRIAL P</t>
  </si>
  <si>
    <t>B1H4JB5</t>
  </si>
  <si>
    <t>11999</t>
  </si>
  <si>
    <t>VN000000JVC7</t>
  </si>
  <si>
    <t>JVC VN EQUITY</t>
  </si>
  <si>
    <t>JAP VIET MED INS</t>
  </si>
  <si>
    <t>B6623V3</t>
  </si>
  <si>
    <t>12000</t>
  </si>
  <si>
    <t>VN000000KBC7</t>
  </si>
  <si>
    <t>KBC VN EQUITY</t>
  </si>
  <si>
    <t>Kinhbac City Develop</t>
  </si>
  <si>
    <t>B2B3VJ7</t>
  </si>
  <si>
    <t>12001</t>
  </si>
  <si>
    <t>VN000000KDC3</t>
  </si>
  <si>
    <t>KDC VN EQUITY</t>
  </si>
  <si>
    <t>KIDO Group Corp</t>
  </si>
  <si>
    <t>B16GKS6</t>
  </si>
  <si>
    <t>12002</t>
  </si>
  <si>
    <t>VN000000KDF6</t>
  </si>
  <si>
    <t>KDF VN EQUITY</t>
  </si>
  <si>
    <t>KIDO Frozen Foods JS</t>
  </si>
  <si>
    <t>BF51JS3</t>
  </si>
  <si>
    <t>12003</t>
  </si>
  <si>
    <t>VN000000KDH2</t>
  </si>
  <si>
    <t>KDH VN EQUITY</t>
  </si>
  <si>
    <t>Khang Dien House Tra</t>
  </si>
  <si>
    <t>B3M16J2</t>
  </si>
  <si>
    <t>12004</t>
  </si>
  <si>
    <t>VN000000LHG3</t>
  </si>
  <si>
    <t>LHG VN EQUITY</t>
  </si>
  <si>
    <t>Long Hau Corp</t>
  </si>
  <si>
    <t>B4Y1761</t>
  </si>
  <si>
    <t>12005</t>
  </si>
  <si>
    <t>VN000000LSS5</t>
  </si>
  <si>
    <t>LSS VN EQUITY</t>
  </si>
  <si>
    <t>Lam Son Sugar Joint</t>
  </si>
  <si>
    <t>B2NFHT3</t>
  </si>
  <si>
    <t>12006</t>
  </si>
  <si>
    <t>VN000000MBB5</t>
  </si>
  <si>
    <t>MBB VN EQUITY</t>
  </si>
  <si>
    <t>Military Commercial</t>
  </si>
  <si>
    <t>B6SDL09</t>
  </si>
  <si>
    <t>12007</t>
  </si>
  <si>
    <t>VN000000MPC3</t>
  </si>
  <si>
    <t>MPC VN EQUITY</t>
  </si>
  <si>
    <t>Minh Phu Seafood Cor</t>
  </si>
  <si>
    <t>B1JB4M0</t>
  </si>
  <si>
    <t>12008</t>
  </si>
  <si>
    <t>VN000000MSH6</t>
  </si>
  <si>
    <t>MSH VN EQUITY</t>
  </si>
  <si>
    <t>Song Hong Garment JS</t>
  </si>
  <si>
    <t>BFZ5RM5</t>
  </si>
  <si>
    <t>12009</t>
  </si>
  <si>
    <t>VN000000MSN4</t>
  </si>
  <si>
    <t>MSN VN EQUITY</t>
  </si>
  <si>
    <t>Masan Group Corp</t>
  </si>
  <si>
    <t>B59R0P1</t>
  </si>
  <si>
    <t>12010</t>
  </si>
  <si>
    <t>VN000000MWG0</t>
  </si>
  <si>
    <t>MWG VN EQUITY</t>
  </si>
  <si>
    <t>Mobile World Investm</t>
  </si>
  <si>
    <t>BP3RNW5</t>
  </si>
  <si>
    <t>12011</t>
  </si>
  <si>
    <t>VN000000NCT3</t>
  </si>
  <si>
    <t>NCT VN EQUITY</t>
  </si>
  <si>
    <t>Noibai Cargo Termina</t>
  </si>
  <si>
    <t>BTFM489</t>
  </si>
  <si>
    <t>12012</t>
  </si>
  <si>
    <t>VN000000NLG1</t>
  </si>
  <si>
    <t>NLG VN EQUITY</t>
  </si>
  <si>
    <t>Nam Long Investment</t>
  </si>
  <si>
    <t>B9FCRR9</t>
  </si>
  <si>
    <t>12013</t>
  </si>
  <si>
    <t>VN000000NNC6</t>
  </si>
  <si>
    <t>NNC VN EQUITY</t>
  </si>
  <si>
    <t>Nui Nho Stone JSC</t>
  </si>
  <si>
    <t>B3M3HV7</t>
  </si>
  <si>
    <t>12014</t>
  </si>
  <si>
    <t>VN000000NT22</t>
  </si>
  <si>
    <t>NT2 VN EQUITY</t>
  </si>
  <si>
    <t>PetroVietnam Nhon Tr</t>
  </si>
  <si>
    <t>B3LNGB1</t>
  </si>
  <si>
    <t>12015</t>
  </si>
  <si>
    <t>VN000000NTP5</t>
  </si>
  <si>
    <t>NTP VN EQUITY</t>
  </si>
  <si>
    <t>Tien Phong Plastic J</t>
  </si>
  <si>
    <t>B39TRT6</t>
  </si>
  <si>
    <t>12016</t>
  </si>
  <si>
    <t>VN000000NVL0</t>
  </si>
  <si>
    <t>NVL VN EQUITY</t>
  </si>
  <si>
    <t>No Va Land Investmen</t>
  </si>
  <si>
    <t>BYZCMP7</t>
  </si>
  <si>
    <t>12017</t>
  </si>
  <si>
    <t>VN000000OGC8</t>
  </si>
  <si>
    <t>OGC VN EQUITY</t>
  </si>
  <si>
    <t>Ocean Group JSC.</t>
  </si>
  <si>
    <t>B64TKK4</t>
  </si>
  <si>
    <t>12018</t>
  </si>
  <si>
    <t>VN000000PAC8</t>
  </si>
  <si>
    <t>PAC VN EQUITY</t>
  </si>
  <si>
    <t>Dry Cell &amp; Storage B</t>
  </si>
  <si>
    <t>B1HMW65</t>
  </si>
  <si>
    <t>12019</t>
  </si>
  <si>
    <t>VN000000PC11</t>
  </si>
  <si>
    <t>PC1 VN EQUITY</t>
  </si>
  <si>
    <t>Power Construction J</t>
  </si>
  <si>
    <t>BYX2RS7</t>
  </si>
  <si>
    <t>12020</t>
  </si>
  <si>
    <t>VN000000PET4</t>
  </si>
  <si>
    <t>PET VN EQUITY</t>
  </si>
  <si>
    <t>PETROVIETNAM GENERAL</t>
  </si>
  <si>
    <t>B24FPK9</t>
  </si>
  <si>
    <t>12021</t>
  </si>
  <si>
    <t>VN000000PGC5</t>
  </si>
  <si>
    <t>PGC VN EQUITY</t>
  </si>
  <si>
    <t>PETROLIMEX GAS JOINT</t>
  </si>
  <si>
    <t>B1HMW87</t>
  </si>
  <si>
    <t>12022</t>
  </si>
  <si>
    <t>VN000000PGS1</t>
  </si>
  <si>
    <t>PGS VN EQUITY</t>
  </si>
  <si>
    <t>Southern Gas Trading</t>
  </si>
  <si>
    <t>B2988V5</t>
  </si>
  <si>
    <t>12023</t>
  </si>
  <si>
    <t>VN000000PHR1</t>
  </si>
  <si>
    <t>PHR VN EQUITY</t>
  </si>
  <si>
    <t>Phuoc Hoa Rubber JSC</t>
  </si>
  <si>
    <t>B43VC90</t>
  </si>
  <si>
    <t>12024</t>
  </si>
  <si>
    <t>VN000000PLX1</t>
  </si>
  <si>
    <t>PLX VN EQUITY</t>
  </si>
  <si>
    <t>Vietnam National Pet</t>
  </si>
  <si>
    <t>BYQH5X0</t>
  </si>
  <si>
    <t>12025</t>
  </si>
  <si>
    <t>VN000000PNC1</t>
  </si>
  <si>
    <t>PNC VN EQUITY</t>
  </si>
  <si>
    <t>PHUONG NAM CULTURAL</t>
  </si>
  <si>
    <t>B16GL05</t>
  </si>
  <si>
    <t>12026</t>
  </si>
  <si>
    <t>VN000000PNJ6</t>
  </si>
  <si>
    <t>PNJ VN EQUITY</t>
  </si>
  <si>
    <t>Phu Nhuan Jewelry JS</t>
  </si>
  <si>
    <t>B64FX58</t>
  </si>
  <si>
    <t>12027</t>
  </si>
  <si>
    <t>VN000000POW7</t>
  </si>
  <si>
    <t>POW VN EQUITY</t>
  </si>
  <si>
    <t>BFX2T66</t>
  </si>
  <si>
    <t>12028</t>
  </si>
  <si>
    <t>VN000000PPC6</t>
  </si>
  <si>
    <t>PPC VN EQUITY</t>
  </si>
  <si>
    <t>Pha Lai Thermal Powe</t>
  </si>
  <si>
    <t>B1CH6Z2</t>
  </si>
  <si>
    <t>12029</t>
  </si>
  <si>
    <t>VN000000PTB0</t>
  </si>
  <si>
    <t>PTB VN EQUITY</t>
  </si>
  <si>
    <t>Phu Tai Corp</t>
  </si>
  <si>
    <t>B3X08B4</t>
  </si>
  <si>
    <t>12030</t>
  </si>
  <si>
    <t>VN000000PVD2</t>
  </si>
  <si>
    <t>PVD VN EQUITY</t>
  </si>
  <si>
    <t>PetroVietnam Drillin</t>
  </si>
  <si>
    <t>B1HMTK8</t>
  </si>
  <si>
    <t>12031</t>
  </si>
  <si>
    <t>VN000000PVG5</t>
  </si>
  <si>
    <t>PVG VN EQUITY</t>
  </si>
  <si>
    <t>PETROVIETNEM SOUTHER</t>
  </si>
  <si>
    <t>12032</t>
  </si>
  <si>
    <t>VN000000PVI1</t>
  </si>
  <si>
    <t>PVI VN EQUITY</t>
  </si>
  <si>
    <t>PVI Holdings/Vietnam</t>
  </si>
  <si>
    <t>B2NDDK0</t>
  </si>
  <si>
    <t>12033</t>
  </si>
  <si>
    <t>VN000000PVS0</t>
  </si>
  <si>
    <t>PVS VN EQUITY</t>
  </si>
  <si>
    <t>PetroVietnam Technic</t>
  </si>
  <si>
    <t>B2QMMQ3</t>
  </si>
  <si>
    <t>12034</t>
  </si>
  <si>
    <t>VN000000PVT8</t>
  </si>
  <si>
    <t>PVT VN EQUITY</t>
  </si>
  <si>
    <t>Petrovietnam Transpo</t>
  </si>
  <si>
    <t>B1LB990</t>
  </si>
  <si>
    <t>12035</t>
  </si>
  <si>
    <t>VN000000PVX0</t>
  </si>
  <si>
    <t>PVX VN EQUITY</t>
  </si>
  <si>
    <t>PetroVietnam Constru</t>
  </si>
  <si>
    <t>B3Y8141</t>
  </si>
  <si>
    <t>12036</t>
  </si>
  <si>
    <t>VN000000QNS5</t>
  </si>
  <si>
    <t>QNS VN EQUITY</t>
  </si>
  <si>
    <t>Quang Ngai Sugar JSC</t>
  </si>
  <si>
    <t>BDSFW67</t>
  </si>
  <si>
    <t>12037</t>
  </si>
  <si>
    <t>VN000000RAL5</t>
  </si>
  <si>
    <t>RAL VN EQUITY</t>
  </si>
  <si>
    <t>RANGDONG LIGHT SOURC</t>
  </si>
  <si>
    <t>12038</t>
  </si>
  <si>
    <t>VN000000REE2</t>
  </si>
  <si>
    <t>REE VN EQUITY</t>
  </si>
  <si>
    <t>Refrigeration Electr</t>
  </si>
  <si>
    <t>B16GL27</t>
  </si>
  <si>
    <t>12039</t>
  </si>
  <si>
    <t>VN000000SAB4</t>
  </si>
  <si>
    <t>SAB VN EQUITY</t>
  </si>
  <si>
    <t>Saigon Beer Alcohol</t>
  </si>
  <si>
    <t>BDSFBV5</t>
  </si>
  <si>
    <t>12040</t>
  </si>
  <si>
    <t>VN000000SAM1</t>
  </si>
  <si>
    <t>SAM VN EQUITY</t>
  </si>
  <si>
    <t>CABLES AND TELECOM M</t>
  </si>
  <si>
    <t>B16GL38</t>
  </si>
  <si>
    <t>12041</t>
  </si>
  <si>
    <t>VN000000SBT4</t>
  </si>
  <si>
    <t>SBT VN EQUITY</t>
  </si>
  <si>
    <t>SOCIETE DE BOURFBON</t>
  </si>
  <si>
    <t>B2PXTH7</t>
  </si>
  <si>
    <t>12042</t>
  </si>
  <si>
    <t>VN000000SC59</t>
  </si>
  <si>
    <t>SC5 VN EQUITY</t>
  </si>
  <si>
    <t>CONSTRUCTION JSC NO</t>
  </si>
  <si>
    <t>B28QRD5</t>
  </si>
  <si>
    <t>12043</t>
  </si>
  <si>
    <t>VN000000SCS4</t>
  </si>
  <si>
    <t>SCS VN EQUITY</t>
  </si>
  <si>
    <t>Sai Gon Cargo Servic</t>
  </si>
  <si>
    <t>BF51JC7</t>
  </si>
  <si>
    <t>12044</t>
  </si>
  <si>
    <t>VN000000SDI3</t>
  </si>
  <si>
    <t>SDI VN EQUITY</t>
  </si>
  <si>
    <t>Saidong Urban Develo</t>
  </si>
  <si>
    <t>12045</t>
  </si>
  <si>
    <t>VN000000SFG2</t>
  </si>
  <si>
    <t>SFG VN EQUITY</t>
  </si>
  <si>
    <t>SOUTHERN FERTILIZER</t>
  </si>
  <si>
    <t>BSPBV44</t>
  </si>
  <si>
    <t>12046</t>
  </si>
  <si>
    <t>VN000000SJD1</t>
  </si>
  <si>
    <t>SJD VN EQUITY</t>
  </si>
  <si>
    <t>Can Don Hydro Power</t>
  </si>
  <si>
    <t>B1M25W7</t>
  </si>
  <si>
    <t>12047</t>
  </si>
  <si>
    <t>VN000000SJS9</t>
  </si>
  <si>
    <t>SJS VN EQUITY</t>
  </si>
  <si>
    <t>SONGDA URBAN &amp; INDUS</t>
  </si>
  <si>
    <t>B1CBVZ9</t>
  </si>
  <si>
    <t>12048</t>
  </si>
  <si>
    <t>VN000000SSI1</t>
  </si>
  <si>
    <t>SSI VN EQUITY</t>
  </si>
  <si>
    <t>SAIGON SECURITIES IN</t>
  </si>
  <si>
    <t>B1LB8G0</t>
  </si>
  <si>
    <t>12049</t>
  </si>
  <si>
    <t>VN000000STB4</t>
  </si>
  <si>
    <t>STB VN EQUITY</t>
  </si>
  <si>
    <t>Saigon Thuong Tin Co</t>
  </si>
  <si>
    <t>B19HJ45</t>
  </si>
  <si>
    <t>12050</t>
  </si>
  <si>
    <t>VN000000STK5</t>
  </si>
  <si>
    <t>STK VN EQUITY</t>
  </si>
  <si>
    <t>Century Synthetic Fi</t>
  </si>
  <si>
    <t>BYNQFF2</t>
  </si>
  <si>
    <t>12051</t>
  </si>
  <si>
    <t>VN000000TAC0</t>
  </si>
  <si>
    <t>TAC VN EQUITY</t>
  </si>
  <si>
    <t>TUONG AN OIL COMPANY</t>
  </si>
  <si>
    <t>B1HMWC1</t>
  </si>
  <si>
    <t>12052</t>
  </si>
  <si>
    <t>VN000000TCB8</t>
  </si>
  <si>
    <t>TCB VN EQUITY</t>
  </si>
  <si>
    <t>Vietnam Technologica</t>
  </si>
  <si>
    <t>BFWX744</t>
  </si>
  <si>
    <t>12053</t>
  </si>
  <si>
    <t>VN000000TCL7</t>
  </si>
  <si>
    <t>TCL VN EQUITY</t>
  </si>
  <si>
    <t>TanCang Logistics an</t>
  </si>
  <si>
    <t>B55P1G7</t>
  </si>
  <si>
    <t>12054</t>
  </si>
  <si>
    <t>VN000000TCT0</t>
  </si>
  <si>
    <t>TCT VN EQUITY</t>
  </si>
  <si>
    <t>TAY NINH CABLE CAR T</t>
  </si>
  <si>
    <t>B1JB4L9</t>
  </si>
  <si>
    <t>12055</t>
  </si>
  <si>
    <t>VN000000TDH3</t>
  </si>
  <si>
    <t>TDH VN EQUITY</t>
  </si>
  <si>
    <t>THU DUC HOUSING DEVE</t>
  </si>
  <si>
    <t>12056</t>
  </si>
  <si>
    <t>VN000000TDM3</t>
  </si>
  <si>
    <t>TDM VN EQUITY</t>
  </si>
  <si>
    <t>Thu Dau Mot Water JS</t>
  </si>
  <si>
    <t>BYZX5Z1</t>
  </si>
  <si>
    <t>12057</t>
  </si>
  <si>
    <t>VN000000TRC4</t>
  </si>
  <si>
    <t>TRC VN EQUITY</t>
  </si>
  <si>
    <t>TAY NINH RUBBER CO</t>
  </si>
  <si>
    <t>B23L0S1</t>
  </si>
  <si>
    <t>12058</t>
  </si>
  <si>
    <t>VN000000TYA4</t>
  </si>
  <si>
    <t>TYA VN EQUITY</t>
  </si>
  <si>
    <t>TAYA VIETNAM ELECTRI</t>
  </si>
  <si>
    <t>12059</t>
  </si>
  <si>
    <t>VN000000VCB4</t>
  </si>
  <si>
    <t>VCB VN EQUITY</t>
  </si>
  <si>
    <t>Bank for Foreign Tra</t>
  </si>
  <si>
    <t>B622TR5</t>
  </si>
  <si>
    <t>12060</t>
  </si>
  <si>
    <t>VN000000VCF5</t>
  </si>
  <si>
    <t>VCF VN EQUITY</t>
  </si>
  <si>
    <t>Vinacaf? Bien Hoa Jo</t>
  </si>
  <si>
    <t>B52Y9G3</t>
  </si>
  <si>
    <t>12061</t>
  </si>
  <si>
    <t>VN000000VCG3</t>
  </si>
  <si>
    <t>VCG VN EQUITY</t>
  </si>
  <si>
    <t>Vietnam Construction</t>
  </si>
  <si>
    <t>B3D0PX5</t>
  </si>
  <si>
    <t>12062</t>
  </si>
  <si>
    <t>VN000000VCI9</t>
  </si>
  <si>
    <t>VCI VN EQUITY</t>
  </si>
  <si>
    <t>Viet Capital Securit</t>
  </si>
  <si>
    <t>BYVTMH4</t>
  </si>
  <si>
    <t>12063</t>
  </si>
  <si>
    <t>VN000000VCS8</t>
  </si>
  <si>
    <t>VCS VN EQUITY</t>
  </si>
  <si>
    <t>Vicostone JSC</t>
  </si>
  <si>
    <t>B2B15M2</t>
  </si>
  <si>
    <t>12064</t>
  </si>
  <si>
    <t>VN000000VEA2</t>
  </si>
  <si>
    <t>VEA VN EQUITY</t>
  </si>
  <si>
    <t>Vietnam Engine &amp; Agr</t>
  </si>
  <si>
    <t>BFMST43</t>
  </si>
  <si>
    <t>12065</t>
  </si>
  <si>
    <t>VN000000VEF1</t>
  </si>
  <si>
    <t>VEF VN EQUITY</t>
  </si>
  <si>
    <t>VietNam Exhibition F</t>
  </si>
  <si>
    <t>12066</t>
  </si>
  <si>
    <t>VN000000VGC3</t>
  </si>
  <si>
    <t>VGC VN EQUITY</t>
  </si>
  <si>
    <t>Viglacera Corp JSC</t>
  </si>
  <si>
    <t>BYZDVM0</t>
  </si>
  <si>
    <t>12067</t>
  </si>
  <si>
    <t>VN000000VHC1</t>
  </si>
  <si>
    <t>VHC VN EQUITY</t>
  </si>
  <si>
    <t>Vinh Hoan Corp</t>
  </si>
  <si>
    <t>B2N7VQ4</t>
  </si>
  <si>
    <t>12068</t>
  </si>
  <si>
    <t>VN000000VHM0</t>
  </si>
  <si>
    <t>VHM VN EQUITY</t>
  </si>
  <si>
    <t>Vinhomes JSC</t>
  </si>
  <si>
    <t>BFZBXH0</t>
  </si>
  <si>
    <t>12069</t>
  </si>
  <si>
    <t>VN000000VIB1</t>
  </si>
  <si>
    <t>VIB VN EQUITY</t>
  </si>
  <si>
    <t>Vietnam Internationa</t>
  </si>
  <si>
    <t>BDRKDP9</t>
  </si>
  <si>
    <t>12070</t>
  </si>
  <si>
    <t>VN000000VIC9</t>
  </si>
  <si>
    <t>VIC VN EQUITY</t>
  </si>
  <si>
    <t>Vingroup JSC</t>
  </si>
  <si>
    <t>B27Y417</t>
  </si>
  <si>
    <t>12071</t>
  </si>
  <si>
    <t>VN000000VIP1</t>
  </si>
  <si>
    <t>VIP VN EQUITY</t>
  </si>
  <si>
    <t>VIETNAM PETROLIUM TR</t>
  </si>
  <si>
    <t>12072</t>
  </si>
  <si>
    <t>VN000000VJC7</t>
  </si>
  <si>
    <t>VJC VN EQUITY</t>
  </si>
  <si>
    <t>Vietjet Aviation JSC</t>
  </si>
  <si>
    <t>BYP2451</t>
  </si>
  <si>
    <t>12073</t>
  </si>
  <si>
    <t>VN000000VND7</t>
  </si>
  <si>
    <t>VND VN EQUITY</t>
  </si>
  <si>
    <t>VNDIRECT Securities</t>
  </si>
  <si>
    <t>B4XXQS3</t>
  </si>
  <si>
    <t>12074</t>
  </si>
  <si>
    <t>VN000000VNM8</t>
  </si>
  <si>
    <t>VNM VN EQUITY</t>
  </si>
  <si>
    <t>Vietnam Dairy Produc</t>
  </si>
  <si>
    <t>B16GLK5</t>
  </si>
  <si>
    <t>12075</t>
  </si>
  <si>
    <t>VN000000VNR7</t>
  </si>
  <si>
    <t>VNR VN EQUITY</t>
  </si>
  <si>
    <t>Vietnam National Rei</t>
  </si>
  <si>
    <t>B1CH6X0</t>
  </si>
  <si>
    <t>12076</t>
  </si>
  <si>
    <t>VN000000VPB6</t>
  </si>
  <si>
    <t>VPB VN EQUITY</t>
  </si>
  <si>
    <t>BF47045</t>
  </si>
  <si>
    <t>12077</t>
  </si>
  <si>
    <t>VN000000VRE6</t>
  </si>
  <si>
    <t>VRE VN EQUITY</t>
  </si>
  <si>
    <t>Vincom Retail JSC</t>
  </si>
  <si>
    <t>BZ0WW59</t>
  </si>
  <si>
    <t>12078</t>
  </si>
  <si>
    <t>VN000000VSC8</t>
  </si>
  <si>
    <t>VSC VN EQUITY</t>
  </si>
  <si>
    <t>Vietnam Container Sh</t>
  </si>
  <si>
    <t>B2NGG00</t>
  </si>
  <si>
    <t>12079</t>
  </si>
  <si>
    <t>VN000000VSH7</t>
  </si>
  <si>
    <t>VSH VN EQUITY</t>
  </si>
  <si>
    <t>VINH SON - SONG HINH</t>
  </si>
  <si>
    <t>B1CC226</t>
  </si>
  <si>
    <t>12080</t>
  </si>
  <si>
    <t>VN000000VTO1</t>
  </si>
  <si>
    <t>VTO VN EQUITY</t>
  </si>
  <si>
    <t>VIETNAM TANKER JSC</t>
  </si>
  <si>
    <t>B28D930</t>
  </si>
  <si>
    <t>12081</t>
  </si>
  <si>
    <t>VN000000VTP8</t>
  </si>
  <si>
    <t>VTP VN EQUITY</t>
  </si>
  <si>
    <t>Viettel Post Joint S</t>
  </si>
  <si>
    <t>BG5QPH6</t>
  </si>
  <si>
    <t>12082</t>
  </si>
  <si>
    <t>VN000000YEG3</t>
  </si>
  <si>
    <t>YEG VN EQUITY</t>
  </si>
  <si>
    <t>Yeah1 Group Corp</t>
  </si>
  <si>
    <t>BFZNKK8</t>
  </si>
  <si>
    <t>12083</t>
  </si>
  <si>
    <t>WRT000000001</t>
  </si>
  <si>
    <t>WRT</t>
  </si>
  <si>
    <t>WARRANT(CHINA OVERSE</t>
  </si>
  <si>
    <t>12084</t>
  </si>
  <si>
    <t>XX0000018268</t>
  </si>
  <si>
    <t>IJMLDW1</t>
  </si>
  <si>
    <t>IJM LAND BHD WTS - C</t>
  </si>
  <si>
    <t>12085</t>
  </si>
  <si>
    <t>ZAE000004875</t>
  </si>
  <si>
    <t>NED SJ EQUITY</t>
  </si>
  <si>
    <t>Nedbank Group Ltd</t>
  </si>
  <si>
    <t>6628008</t>
  </si>
  <si>
    <t>12086</t>
  </si>
  <si>
    <t>ZAE000006284</t>
  </si>
  <si>
    <t>SAP SJ EQUITY</t>
  </si>
  <si>
    <t>Sappi Ltd</t>
  </si>
  <si>
    <t>6777007</t>
  </si>
  <si>
    <t>12087</t>
  </si>
  <si>
    <t>ZAE000006896</t>
  </si>
  <si>
    <t>SOL SJ EQUITY</t>
  </si>
  <si>
    <t>Sasol Ltd</t>
  </si>
  <si>
    <t>6777450</t>
  </si>
  <si>
    <t>12088</t>
  </si>
  <si>
    <t>ZAE000009932</t>
  </si>
  <si>
    <t>WBO SJ EQUITY</t>
  </si>
  <si>
    <t>WILSON BAYLY HOLMES-</t>
  </si>
  <si>
    <t>6662404</t>
  </si>
  <si>
    <t>12089</t>
  </si>
  <si>
    <t>ZAE000011953</t>
  </si>
  <si>
    <t>NTC SJ EQUITY</t>
  </si>
  <si>
    <t>NETCARE LTD</t>
  </si>
  <si>
    <t>6636421</t>
  </si>
  <si>
    <t>12090</t>
  </si>
  <si>
    <t>ZAE000012084</t>
  </si>
  <si>
    <t>SHP SJ EQUITY</t>
  </si>
  <si>
    <t>SHOPRITE HOLDINGS LT</t>
  </si>
  <si>
    <t>6801575</t>
  </si>
  <si>
    <t>12091</t>
  </si>
  <si>
    <t>ZAE000013181</t>
  </si>
  <si>
    <t>AMS SJ EQUITY</t>
  </si>
  <si>
    <t>ANGLO PLATINUM LTD</t>
  </si>
  <si>
    <t>6761000</t>
  </si>
  <si>
    <t>12092</t>
  </si>
  <si>
    <t>ZAE000015228</t>
  </si>
  <si>
    <t>HAR SJ EQUITY</t>
  </si>
  <si>
    <t>HARMONY GOLD MINING</t>
  </si>
  <si>
    <t>6410562</t>
  </si>
  <si>
    <t>12093</t>
  </si>
  <si>
    <t>ZAE000015889</t>
  </si>
  <si>
    <t>NPN SJ EQUITY</t>
  </si>
  <si>
    <t>Naspers Ltd</t>
  </si>
  <si>
    <t>6622691</t>
  </si>
  <si>
    <t>12094</t>
  </si>
  <si>
    <t>ZAE000018123</t>
  </si>
  <si>
    <t>GFI SJ EQUITY</t>
  </si>
  <si>
    <t>GOLD FIELDS LTD</t>
  </si>
  <si>
    <t>6280215</t>
  </si>
  <si>
    <t>12095</t>
  </si>
  <si>
    <t>ZAE000022331</t>
  </si>
  <si>
    <t>DSY SJ EQUITY</t>
  </si>
  <si>
    <t>DISCOVERY LTD</t>
  </si>
  <si>
    <t>6177878</t>
  </si>
  <si>
    <t>12096</t>
  </si>
  <si>
    <t>ZAE000024501</t>
  </si>
  <si>
    <t>RMH SJ EQUITY</t>
  </si>
  <si>
    <t>RMB HOLDINGS LTD</t>
  </si>
  <si>
    <t>6755821</t>
  </si>
  <si>
    <t>12097</t>
  </si>
  <si>
    <t>ZAE000026480</t>
  </si>
  <si>
    <t>REM SJ EQUITY</t>
  </si>
  <si>
    <t>REMGRO LTD</t>
  </si>
  <si>
    <t>6290689</t>
  </si>
  <si>
    <t>12098</t>
  </si>
  <si>
    <t>ZAE000026639</t>
  </si>
  <si>
    <t>BAW SJ EQUITY</t>
  </si>
  <si>
    <t>Barloworld Ltd</t>
  </si>
  <si>
    <t>6079123</t>
  </si>
  <si>
    <t>12099</t>
  </si>
  <si>
    <t>ZAE000028296</t>
  </si>
  <si>
    <t>TRU SJ EQUITY</t>
  </si>
  <si>
    <t>Truworths Internatio</t>
  </si>
  <si>
    <t>6113485</t>
  </si>
  <si>
    <t>12100</t>
  </si>
  <si>
    <t>ZAE000029757</t>
  </si>
  <si>
    <t>ARL SJ EQUITY</t>
  </si>
  <si>
    <t>Astral Foods Ltd</t>
  </si>
  <si>
    <t>6342836</t>
  </si>
  <si>
    <t>12101</t>
  </si>
  <si>
    <t>ZAE000030060</t>
  </si>
  <si>
    <t>ABL SJ EQUITY</t>
  </si>
  <si>
    <t>AFRICAN BANK INVESTM</t>
  </si>
  <si>
    <t>6040776</t>
  </si>
  <si>
    <t>12102</t>
  </si>
  <si>
    <t>ZAE000035861</t>
  </si>
  <si>
    <t>CPI SJ EQUITY</t>
  </si>
  <si>
    <t>Capitec Bank Holding</t>
  </si>
  <si>
    <t>6440859</t>
  </si>
  <si>
    <t>12103</t>
  </si>
  <si>
    <t>ZAE000042164</t>
  </si>
  <si>
    <t>MTN SJ EQUITY</t>
  </si>
  <si>
    <t>MTN Group Ltd</t>
  </si>
  <si>
    <t>6563206</t>
  </si>
  <si>
    <t>12104</t>
  </si>
  <si>
    <t>ZAE000043485</t>
  </si>
  <si>
    <t>ANG SJ EQUITY</t>
  </si>
  <si>
    <t>AngloGold Ashanti Lt</t>
  </si>
  <si>
    <t>6565655</t>
  </si>
  <si>
    <t>12105</t>
  </si>
  <si>
    <t>ZAE000044897</t>
  </si>
  <si>
    <t>TKG SJ EQUITY</t>
  </si>
  <si>
    <t>Telkom SA SOC Ltd</t>
  </si>
  <si>
    <t>6588577</t>
  </si>
  <si>
    <t>12106</t>
  </si>
  <si>
    <t>ZAE000047353</t>
  </si>
  <si>
    <t>CML SJ EQUITY</t>
  </si>
  <si>
    <t>CORONATION FUND MANA</t>
  </si>
  <si>
    <t>6622710</t>
  </si>
  <si>
    <t>12107</t>
  </si>
  <si>
    <t>ZAE000049433</t>
  </si>
  <si>
    <t>AVI SJ EQUITY</t>
  </si>
  <si>
    <t>AVI LTD</t>
  </si>
  <si>
    <t>6040958</t>
  </si>
  <si>
    <t>12108</t>
  </si>
  <si>
    <t>ZAE000054045</t>
  </si>
  <si>
    <t>ARI SJ EQUITY</t>
  </si>
  <si>
    <t>AFRICAN RAINBOW MINE</t>
  </si>
  <si>
    <t>6041122</t>
  </si>
  <si>
    <t>12109</t>
  </si>
  <si>
    <t>ZAE000057428</t>
  </si>
  <si>
    <t>RLO SJ EQUITY</t>
  </si>
  <si>
    <t>REUNERT LTD</t>
  </si>
  <si>
    <t>6728726</t>
  </si>
  <si>
    <t>12110</t>
  </si>
  <si>
    <t>ZAE000058517</t>
  </si>
  <si>
    <t>SPP SJ EQUITY</t>
  </si>
  <si>
    <t>SPAR Group Ltd/The</t>
  </si>
  <si>
    <t>B038WK4</t>
  </si>
  <si>
    <t>12111</t>
  </si>
  <si>
    <t>ZAE000063863</t>
  </si>
  <si>
    <t>WHL SJ EQUITY</t>
  </si>
  <si>
    <t>Woolworths Holdings</t>
  </si>
  <si>
    <t>B06KZ97</t>
  </si>
  <si>
    <t>12112</t>
  </si>
  <si>
    <t>ZAE000066304</t>
  </si>
  <si>
    <t>FSR SJ EQUITY</t>
  </si>
  <si>
    <t>FirstRand Ltd</t>
  </si>
  <si>
    <t>6606996</t>
  </si>
  <si>
    <t>12113</t>
  </si>
  <si>
    <t>ZAE000066692</t>
  </si>
  <si>
    <t>APN SJ EQUITY</t>
  </si>
  <si>
    <t>Aspen Pharmacare Hol</t>
  </si>
  <si>
    <t>B09C0Z1</t>
  </si>
  <si>
    <t>12114</t>
  </si>
  <si>
    <t>ZAE000067211</t>
  </si>
  <si>
    <t>IPL SJ EQUITY</t>
  </si>
  <si>
    <t>IMPERIAL HOLDINGS LT</t>
  </si>
  <si>
    <t>B095WZ4</t>
  </si>
  <si>
    <t>12115</t>
  </si>
  <si>
    <t>ZAE000070660</t>
  </si>
  <si>
    <t>SLM SJ EQUITY</t>
  </si>
  <si>
    <t>Sanlam Ltd</t>
  </si>
  <si>
    <t>B0L6750</t>
  </si>
  <si>
    <t>12116</t>
  </si>
  <si>
    <t>ZAE000071080</t>
  </si>
  <si>
    <t>TBS SJ EQUITY</t>
  </si>
  <si>
    <t>TIGER BRANDS LTD</t>
  </si>
  <si>
    <t>B0J4PP2</t>
  </si>
  <si>
    <t>12117</t>
  </si>
  <si>
    <t>ZAE000071676</t>
  </si>
  <si>
    <t>NPK SJ EQUITY</t>
  </si>
  <si>
    <t>Nampak Ltd</t>
  </si>
  <si>
    <t>B0KS382</t>
  </si>
  <si>
    <t>12118</t>
  </si>
  <si>
    <t>ZAE000073441</t>
  </si>
  <si>
    <t>MUR SJ EQUITY</t>
  </si>
  <si>
    <t>MURRAY &amp; ROBERTS HOL</t>
  </si>
  <si>
    <t>B0N3K50</t>
  </si>
  <si>
    <t>12119</t>
  </si>
  <si>
    <t>ZAE000078127</t>
  </si>
  <si>
    <t>PGR SJ EQUITY</t>
  </si>
  <si>
    <t>PEREGRINE HOLDINGS L</t>
  </si>
  <si>
    <t>B1FHZ74</t>
  </si>
  <si>
    <t>12120</t>
  </si>
  <si>
    <t>ZAE000081949</t>
  </si>
  <si>
    <t>INL SJ EQUITY</t>
  </si>
  <si>
    <t>Investec Ltd</t>
  </si>
  <si>
    <t>B17BBR6</t>
  </si>
  <si>
    <t>12121</t>
  </si>
  <si>
    <t>ZAE000083648</t>
  </si>
  <si>
    <t>IMP SJ EQUITY</t>
  </si>
  <si>
    <t>IMPALA PLATINUM HOLD</t>
  </si>
  <si>
    <t>B1FFT76</t>
  </si>
  <si>
    <t>12122</t>
  </si>
  <si>
    <t>ZAE000084992</t>
  </si>
  <si>
    <t>EXX SJ EQUITY</t>
  </si>
  <si>
    <t>EXXARO RESOURCES LTD</t>
  </si>
  <si>
    <t>6418801</t>
  </si>
  <si>
    <t>12123</t>
  </si>
  <si>
    <t>ZAE000085346</t>
  </si>
  <si>
    <t>KIO SJ EQUITY</t>
  </si>
  <si>
    <t>KUMBA IRON ORE LTD</t>
  </si>
  <si>
    <t>B1G4262</t>
  </si>
  <si>
    <t>12124</t>
  </si>
  <si>
    <t>ZAE000109815</t>
  </si>
  <si>
    <t>SBK SJ EQUITY</t>
  </si>
  <si>
    <t>Standard Bank Group</t>
  </si>
  <si>
    <t>B030GJ7</t>
  </si>
  <si>
    <t>12125</t>
  </si>
  <si>
    <t>ZAE000111829</t>
  </si>
  <si>
    <t>AEG SJ EQUITY</t>
  </si>
  <si>
    <t>AVENG LTD</t>
  </si>
  <si>
    <t>6153339</t>
  </si>
  <si>
    <t>12126</t>
  </si>
  <si>
    <t>ZAE000117321</t>
  </si>
  <si>
    <t>BVT SJ EQUITY</t>
  </si>
  <si>
    <t>BIDVEST GROUP LTD</t>
  </si>
  <si>
    <t>6100089</t>
  </si>
  <si>
    <t>12127</t>
  </si>
  <si>
    <t>ZAE000127148</t>
  </si>
  <si>
    <t>LBH SJ EQUITY</t>
  </si>
  <si>
    <t>Liberty Holdings Ltd</t>
  </si>
  <si>
    <t>6515058</t>
  </si>
  <si>
    <t>12128</t>
  </si>
  <si>
    <t>ZAE000132577</t>
  </si>
  <si>
    <t>VOD SJ EQUITY</t>
  </si>
  <si>
    <t>Vodacom Group Ltd</t>
  </si>
  <si>
    <t>B65B4D0</t>
  </si>
  <si>
    <t>12129</t>
  </si>
  <si>
    <t>ZAE000134854</t>
  </si>
  <si>
    <t>CLS SJ EQUITY</t>
  </si>
  <si>
    <t>Clicks Group Ltd</t>
  </si>
  <si>
    <t>6105578</t>
  </si>
  <si>
    <t>12130</t>
  </si>
  <si>
    <t>ZAE000134961</t>
  </si>
  <si>
    <t>ACL SJ EQUITY</t>
  </si>
  <si>
    <t>ARCELORMITTAL SOUTH</t>
  </si>
  <si>
    <t>6182117</t>
  </si>
  <si>
    <t>12131</t>
  </si>
  <si>
    <t>ZAE000145892</t>
  </si>
  <si>
    <t>LHC SJ EQUITY</t>
  </si>
  <si>
    <t>LIFE HEALTHCARE GROU</t>
  </si>
  <si>
    <t>B4K90R1</t>
  </si>
  <si>
    <t>12132</t>
  </si>
  <si>
    <t>ZAE000148466</t>
  </si>
  <si>
    <t>TFG SJ EQUITY</t>
  </si>
  <si>
    <t>Foschini Group Ltd/T</t>
  </si>
  <si>
    <t>6349688</t>
  </si>
  <si>
    <t>12133</t>
  </si>
  <si>
    <t>ZAE000149902</t>
  </si>
  <si>
    <t>MMI SJ EQUITY</t>
  </si>
  <si>
    <t>MMI HOLDINGS LTD</t>
  </si>
  <si>
    <t>B4PXV75</t>
  </si>
  <si>
    <t>12134</t>
  </si>
  <si>
    <t>ZAE000167391</t>
  </si>
  <si>
    <t>TCP SJ EQUITY</t>
  </si>
  <si>
    <t>Transaction Capital</t>
  </si>
  <si>
    <t>B7WF5R3</t>
  </si>
  <si>
    <t>12135</t>
  </si>
  <si>
    <t>ZAE000173951</t>
  </si>
  <si>
    <t>SGL SJ EQUITY</t>
  </si>
  <si>
    <t>B98XZV9</t>
  </si>
  <si>
    <t>12136</t>
  </si>
  <si>
    <t>ZAE000174124</t>
  </si>
  <si>
    <t>BGA SJ EQUITY</t>
  </si>
  <si>
    <t>Absa Group Ltd</t>
  </si>
  <si>
    <t>BFX05H3</t>
  </si>
  <si>
    <t>12137</t>
  </si>
  <si>
    <t>ZAE000200457</t>
  </si>
  <si>
    <t>MRP SJ EQUITY</t>
  </si>
  <si>
    <t>Mr Price Group Ltd</t>
  </si>
  <si>
    <t>BYXW419</t>
  </si>
  <si>
    <t>12138</t>
  </si>
  <si>
    <t>ZAE000202149</t>
  </si>
  <si>
    <t>NVS SJ EQUITY</t>
  </si>
  <si>
    <t>Novus Holdings Ltd</t>
  </si>
  <si>
    <t>BWDPM09</t>
  </si>
  <si>
    <t>12139</t>
  </si>
  <si>
    <t>ZAE000216537</t>
  </si>
  <si>
    <t>BID SJ EQUITY</t>
  </si>
  <si>
    <t>Bid Corp Ltd</t>
  </si>
  <si>
    <t>BZBFKT7</t>
  </si>
  <si>
    <t>12140</t>
  </si>
  <si>
    <t>ZAE000255360</t>
  </si>
  <si>
    <t>OMU LN EQUITY</t>
  </si>
  <si>
    <t>Old Mutual Ltd</t>
  </si>
  <si>
    <t>BDVPYQ8</t>
  </si>
  <si>
    <t>12141</t>
  </si>
  <si>
    <t>ZAE000255915</t>
  </si>
  <si>
    <t>ABG SJ EQUITY</t>
  </si>
  <si>
    <t>12142</t>
  </si>
  <si>
    <t>ZAE000265971</t>
  </si>
  <si>
    <t>MCG SJ EQUITY</t>
  </si>
  <si>
    <t>MultiChoice Group Lt</t>
  </si>
  <si>
    <t>BHZSKR4</t>
  </si>
  <si>
    <t>ID_ISIN</t>
    <phoneticPr fontId="10" type="noConversion"/>
  </si>
  <si>
    <t>SECURITY_NAME</t>
    <phoneticPr fontId="10" type="noConversion"/>
  </si>
  <si>
    <t>PX_LAST</t>
    <phoneticPr fontId="10" type="noConversion"/>
  </si>
  <si>
    <t>KR380803AA71</t>
  </si>
  <si>
    <t>한국수출입금융2007마-할인-1</t>
  </si>
  <si>
    <t>메리츠증권</t>
  </si>
  <si>
    <t>ID_SEDOL1</t>
    <phoneticPr fontId="10" type="noConversion"/>
  </si>
  <si>
    <t>crncy</t>
    <phoneticPr fontId="10" type="noConversion"/>
  </si>
  <si>
    <t>id_mic_prim_exch</t>
    <phoneticPr fontId="10" type="noConversion"/>
  </si>
  <si>
    <t>sedol1_country_iso</t>
    <phoneticPr fontId="10" type="noConversion"/>
  </si>
  <si>
    <t>US45781V1017</t>
  </si>
  <si>
    <t>Innovative Industrial Properti</t>
  </si>
  <si>
    <t>BD0NN55</t>
  </si>
  <si>
    <t>US29670E1073</t>
  </si>
  <si>
    <t>Essential Properties Realty Tr</t>
  </si>
  <si>
    <t>BFFK0X2</t>
  </si>
  <si>
    <t>US4562371066</t>
  </si>
  <si>
    <t>Industrial Logistics Propertie</t>
  </si>
  <si>
    <t>BFFK7S6</t>
  </si>
  <si>
    <t>JP3048480002</t>
  </si>
  <si>
    <t>Mitsubishi Estate Logistics RE</t>
  </si>
  <si>
    <t>BF46Y06</t>
  </si>
  <si>
    <t>SG1ED2000000</t>
  </si>
  <si>
    <t>Sasseur Real Estate Investment</t>
  </si>
  <si>
    <t>BD6RNW8</t>
  </si>
  <si>
    <t>CA26153W1095</t>
  </si>
  <si>
    <t>Dream Industrial Real Estate I</t>
  </si>
  <si>
    <t>BMH4P92</t>
  </si>
  <si>
    <t>CA2271071094</t>
  </si>
  <si>
    <t>Crombie Real Estate Investment</t>
  </si>
  <si>
    <t>B11YBV5</t>
  </si>
  <si>
    <t>CA6674951059</t>
  </si>
  <si>
    <t>NorthWest Healthcare Propertie</t>
  </si>
  <si>
    <t>B4Y8WM3</t>
  </si>
  <si>
    <t>NZCPTE0001S9</t>
  </si>
  <si>
    <t>Goodman Property Trust</t>
  </si>
  <si>
    <t>6299192</t>
  </si>
  <si>
    <t>MYL5106TO008</t>
  </si>
  <si>
    <t>Axis Real Estate Investment Tr</t>
  </si>
  <si>
    <t>B0CMCL8</t>
  </si>
  <si>
    <t>GB00BD9PXH49</t>
  </si>
  <si>
    <t>Aberdeen Standard European Log</t>
  </si>
  <si>
    <t>BD9PXH4</t>
  </si>
  <si>
    <t>GB00BD8HBD32</t>
  </si>
  <si>
    <t>Civitas Social Housing PLC</t>
  </si>
  <si>
    <t>BD8HBD3</t>
  </si>
  <si>
    <t>US45783G2012</t>
  </si>
  <si>
    <t>Innovator S&amp;P Investment Grade</t>
  </si>
  <si>
    <t>BFD0W49</t>
  </si>
  <si>
    <t>US03990B1017</t>
  </si>
  <si>
    <t>Ares Management Corp</t>
  </si>
  <si>
    <t>BF14BT1</t>
  </si>
  <si>
    <t>B28CQD6</t>
  </si>
  <si>
    <t>round_lot</t>
    <phoneticPr fontId="10" type="noConversion"/>
  </si>
  <si>
    <t>USA</t>
    <phoneticPr fontId="10" type="noConversion"/>
  </si>
  <si>
    <t>JPN</t>
    <phoneticPr fontId="10" type="noConversion"/>
  </si>
  <si>
    <t>SIN</t>
    <phoneticPr fontId="10" type="noConversion"/>
  </si>
  <si>
    <t>CAN</t>
    <phoneticPr fontId="10" type="noConversion"/>
  </si>
  <si>
    <t>GBR</t>
    <phoneticPr fontId="10" type="noConversion"/>
  </si>
  <si>
    <t>NZE</t>
    <phoneticPr fontId="10" type="noConversion"/>
  </si>
  <si>
    <t>MAS</t>
    <phoneticPr fontId="10" type="noConversion"/>
  </si>
  <si>
    <t>수정</t>
    <phoneticPr fontId="10" type="noConversion"/>
  </si>
  <si>
    <t>리츠_청산</t>
  </si>
  <si>
    <t>인프라_청산</t>
  </si>
  <si>
    <t>우선주/전환사채_청산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</si>
  <si>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</si>
  <si>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</si>
  <si>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</si>
  <si>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</si>
  <si>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</si>
  <si>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</si>
  <si>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</si>
  <si>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</si>
  <si>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</si>
  <si>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</si>
  <si>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</si>
  <si>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</si>
  <si>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</si>
  <si>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</si>
  <si>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</si>
  <si>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</si>
  <si>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</si>
  <si>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</si>
  <si>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</si>
  <si>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</si>
  <si>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</si>
  <si>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</si>
  <si>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</si>
  <si>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</si>
  <si>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</si>
  <si>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</si>
  <si>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</si>
  <si>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</si>
  <si>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</si>
  <si>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Armenia</t>
  </si>
  <si>
    <t>AM</t>
  </si>
  <si>
    <t>ARM</t>
  </si>
  <si>
    <t>Aruba</t>
  </si>
  <si>
    <t>AW</t>
  </si>
  <si>
    <t>ABW</t>
  </si>
  <si>
    <t>Australia</t>
  </si>
  <si>
    <t>Austria</t>
  </si>
  <si>
    <t>AT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</si>
  <si>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</si>
  <si>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</si>
  <si>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</si>
  <si>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</si>
  <si>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</si>
  <si>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</si>
  <si>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</si>
  <si>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</si>
  <si>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</si>
  <si>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</si>
  <si>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</si>
  <si>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</si>
  <si>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</si>
  <si>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</si>
  <si>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</si>
  <si>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</si>
  <si>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</si>
  <si>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</si>
  <si>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</si>
  <si>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</si>
  <si>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Belize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</si>
  <si>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</si>
  <si>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</si>
  <si>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</si>
  <si>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</si>
  <si>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</si>
  <si>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</si>
  <si>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</si>
  <si>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</si>
  <si>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</si>
  <si>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</si>
  <si>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</si>
  <si>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</si>
  <si>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</si>
  <si>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</si>
  <si>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</si>
  <si>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</si>
  <si>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</si>
  <si>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</si>
  <si>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</si>
  <si>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</si>
  <si>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</si>
  <si>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</si>
  <si>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</si>
  <si>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</si>
  <si>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</si>
  <si>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Brazil</t>
  </si>
  <si>
    <t>BR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</si>
  <si>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</si>
  <si>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</si>
  <si>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</si>
  <si>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</si>
  <si>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</si>
  <si>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</si>
  <si>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</si>
  <si>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</si>
  <si>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</si>
  <si>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</si>
  <si>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</si>
  <si>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</si>
  <si>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</si>
  <si>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</si>
  <si>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</si>
  <si>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</si>
  <si>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</si>
  <si>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</si>
  <si>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</si>
  <si>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</si>
  <si>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</si>
  <si>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</si>
  <si>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</si>
  <si>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</si>
  <si>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</si>
  <si>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</si>
  <si>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</si>
  <si>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</si>
  <si>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</si>
  <si>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</si>
  <si>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</si>
  <si>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</si>
  <si>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</si>
  <si>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</si>
  <si>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</si>
  <si>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</si>
  <si>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</si>
  <si>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</si>
  <si>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</si>
  <si>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</si>
  <si>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</si>
  <si>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</si>
  <si>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</si>
  <si>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</si>
  <si>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</si>
  <si>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</si>
  <si>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</si>
  <si>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</si>
  <si>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</si>
  <si>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</si>
  <si>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</si>
  <si>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</si>
  <si>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</si>
  <si>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</si>
  <si>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</si>
  <si>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</si>
  <si>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</si>
  <si>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</si>
  <si>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</si>
  <si>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Costa Rica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</si>
  <si>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</si>
  <si>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</si>
  <si>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</si>
  <si>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</si>
  <si>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</si>
  <si>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</si>
  <si>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</si>
  <si>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</si>
  <si>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</si>
  <si>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</si>
  <si>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</si>
  <si>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</si>
  <si>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</si>
  <si>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</si>
  <si>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</si>
  <si>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</si>
  <si>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Côte d'Ivoire</t>
  </si>
  <si>
    <t>CI</t>
  </si>
  <si>
    <t>CIV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</si>
  <si>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</si>
  <si>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</si>
  <si>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</si>
  <si>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</si>
  <si>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</si>
  <si>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</si>
  <si>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</si>
  <si>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</si>
  <si>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</si>
  <si>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</si>
  <si>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</si>
  <si>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</si>
  <si>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</si>
  <si>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</si>
  <si>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Egypt</t>
  </si>
  <si>
    <t>EG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</si>
  <si>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</si>
  <si>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</si>
  <si>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</si>
  <si>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</si>
  <si>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</si>
  <si>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</si>
  <si>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</si>
  <si>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</si>
  <si>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</si>
  <si>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</si>
  <si>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</si>
  <si>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</si>
  <si>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</si>
  <si>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</si>
  <si>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</si>
  <si>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</si>
  <si>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</si>
  <si>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</si>
  <si>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</si>
  <si>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</si>
  <si>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</si>
  <si>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</si>
  <si>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</si>
  <si>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</si>
  <si>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</si>
  <si>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</si>
  <si>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France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</si>
  <si>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</si>
  <si>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</si>
  <si>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</si>
  <si>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</si>
  <si>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</si>
  <si>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</si>
  <si>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</si>
  <si>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</si>
  <si>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</si>
  <si>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</si>
  <si>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</t>
  </si>
  <si>
    <t>GAB</t>
  </si>
  <si>
    <t>Gambia (the)</t>
  </si>
  <si>
    <t>GM</t>
  </si>
  <si>
    <t>GMB</t>
  </si>
  <si>
    <t>GEO</t>
  </si>
  <si>
    <t>Germany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</si>
  <si>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</si>
  <si>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</si>
  <si>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</si>
  <si>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</si>
  <si>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</si>
  <si>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</si>
  <si>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</si>
  <si>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</si>
  <si>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</si>
  <si>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</si>
  <si>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</si>
  <si>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</si>
  <si>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</si>
  <si>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</si>
  <si>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</si>
  <si>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</si>
  <si>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</si>
  <si>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</si>
  <si>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</si>
  <si>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</si>
  <si>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</si>
  <si>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</si>
  <si>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</si>
  <si>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</si>
  <si>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</si>
  <si>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</si>
  <si>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</si>
  <si>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</si>
  <si>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</si>
  <si>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</si>
  <si>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</si>
  <si>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</si>
  <si>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</si>
  <si>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</si>
  <si>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</si>
  <si>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</si>
  <si>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</si>
  <si>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</si>
  <si>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</si>
  <si>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</si>
  <si>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</si>
  <si>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</si>
  <si>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</si>
  <si>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</si>
  <si>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</si>
  <si>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</si>
  <si>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</si>
  <si>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</si>
  <si>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</si>
  <si>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Hungary</t>
  </si>
  <si>
    <t>HU</t>
  </si>
  <si>
    <t>Iceland</t>
  </si>
  <si>
    <t>IS</t>
  </si>
  <si>
    <t>ISL</t>
  </si>
  <si>
    <t>IN</t>
  </si>
  <si>
    <t>Indonesia</t>
  </si>
  <si>
    <t>ID</t>
  </si>
  <si>
    <t>Iran (Islamic Republic of)</t>
  </si>
  <si>
    <t>IRN</t>
  </si>
  <si>
    <t>Iraq</t>
  </si>
  <si>
    <t>IQ</t>
  </si>
  <si>
    <t>IRQ</t>
  </si>
  <si>
    <t>Ireland</t>
  </si>
  <si>
    <t>IE</t>
  </si>
  <si>
    <t>Isle of Man</t>
  </si>
  <si>
    <t>IM</t>
  </si>
  <si>
    <t>IMN</t>
  </si>
  <si>
    <t>Israel</t>
  </si>
  <si>
    <t>IL</t>
  </si>
  <si>
    <t>Italy</t>
  </si>
  <si>
    <t>Jamaica</t>
  </si>
  <si>
    <t>JM</t>
  </si>
  <si>
    <t>JAM</t>
  </si>
  <si>
    <t>Japan</t>
  </si>
  <si>
    <t>Jersey</t>
  </si>
  <si>
    <t>JEY</t>
  </si>
  <si>
    <t>Jordan</t>
  </si>
  <si>
    <t>JO</t>
  </si>
  <si>
    <t>Kazakhstan</t>
  </si>
  <si>
    <t>KZ</t>
  </si>
  <si>
    <t>KAZ</t>
  </si>
  <si>
    <t>Kenya</t>
  </si>
  <si>
    <t>KE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</si>
  <si>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</si>
  <si>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</si>
  <si>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</si>
  <si>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</si>
  <si>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</si>
  <si>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</si>
  <si>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</si>
  <si>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</si>
  <si>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</si>
  <si>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</si>
  <si>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</si>
  <si>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</si>
  <si>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</si>
  <si>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</si>
  <si>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</si>
  <si>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</si>
  <si>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</si>
  <si>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</si>
  <si>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</si>
  <si>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</si>
  <si>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</si>
  <si>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</si>
  <si>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</si>
  <si>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</si>
  <si>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</si>
  <si>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</si>
  <si>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</si>
  <si>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</si>
  <si>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</si>
  <si>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</si>
  <si>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</si>
  <si>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</si>
  <si>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</si>
  <si>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</si>
  <si>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</si>
  <si>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</si>
  <si>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</si>
  <si>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</si>
  <si>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</si>
  <si>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</si>
  <si>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</si>
  <si>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</si>
  <si>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</si>
  <si>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</si>
  <si>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</si>
  <si>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</si>
  <si>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</si>
  <si>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</si>
  <si>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</si>
  <si>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</si>
  <si>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</si>
  <si>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</si>
  <si>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</si>
  <si>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</si>
  <si>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</si>
  <si>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</si>
  <si>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</si>
  <si>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</si>
  <si>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</si>
  <si>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</si>
  <si>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</si>
  <si>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</si>
  <si>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</si>
  <si>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</si>
  <si>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</si>
  <si>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</si>
  <si>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</si>
  <si>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</si>
  <si>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</si>
  <si>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</si>
  <si>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</si>
  <si>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</si>
  <si>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</si>
  <si>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</si>
  <si>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</si>
  <si>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</si>
  <si>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</si>
  <si>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</si>
  <si>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</si>
  <si>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</si>
  <si>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</si>
  <si>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</si>
  <si>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</si>
  <si>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</si>
  <si>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</si>
  <si>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</si>
  <si>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</si>
  <si>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</si>
  <si>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</si>
  <si>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</si>
  <si>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</si>
  <si>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</si>
  <si>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</si>
  <si>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</si>
  <si>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</si>
  <si>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</si>
  <si>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</si>
  <si>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</si>
  <si>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</si>
  <si>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</si>
  <si>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</si>
  <si>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</si>
  <si>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</si>
  <si>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</si>
  <si>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</si>
  <si>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</si>
  <si>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</si>
  <si>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</si>
  <si>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</si>
  <si>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</si>
  <si>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</si>
  <si>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</si>
  <si>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</si>
  <si>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</si>
  <si>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</si>
  <si>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</si>
  <si>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NZL</t>
  </si>
  <si>
    <t>Nicaragua</t>
  </si>
  <si>
    <t>NI</t>
  </si>
  <si>
    <t>NIC</t>
  </si>
  <si>
    <t>Niger (the)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</si>
  <si>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</si>
  <si>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</si>
  <si>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</si>
  <si>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</si>
  <si>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</si>
  <si>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</si>
  <si>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</si>
  <si>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</si>
  <si>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</si>
  <si>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</si>
  <si>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</si>
  <si>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</si>
  <si>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</si>
  <si>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</si>
  <si>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Oman</t>
  </si>
  <si>
    <t>OM</t>
  </si>
  <si>
    <t>Pakistan</t>
  </si>
  <si>
    <t>PK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</si>
  <si>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</si>
  <si>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</si>
  <si>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</si>
  <si>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</si>
  <si>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</si>
  <si>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</si>
  <si>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</si>
  <si>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</si>
  <si>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</si>
  <si>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</si>
  <si>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</si>
  <si>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</si>
  <si>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</si>
  <si>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</si>
  <si>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</si>
  <si>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</si>
  <si>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</si>
  <si>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Philippines (the)</t>
  </si>
  <si>
    <t>PH</t>
  </si>
  <si>
    <t>PHL</t>
  </si>
  <si>
    <t>Pitcairn</t>
  </si>
  <si>
    <t>PN</t>
  </si>
  <si>
    <t>PCN</t>
  </si>
  <si>
    <t>Poland</t>
  </si>
  <si>
    <t>PL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</si>
  <si>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</si>
  <si>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</si>
  <si>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</si>
  <si>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</si>
  <si>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</si>
  <si>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</si>
  <si>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</si>
  <si>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</si>
  <si>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</si>
  <si>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</si>
  <si>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</si>
  <si>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</si>
  <si>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</si>
  <si>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</si>
  <si>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</si>
  <si>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</si>
  <si>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</si>
  <si>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</si>
  <si>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</si>
  <si>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</si>
  <si>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</si>
  <si>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</si>
  <si>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</si>
  <si>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</si>
  <si>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</si>
  <si>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</si>
  <si>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</si>
  <si>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</si>
  <si>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</si>
  <si>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</si>
  <si>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</si>
  <si>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</si>
  <si>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</si>
  <si>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</si>
  <si>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</si>
  <si>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</si>
  <si>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</si>
  <si>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</si>
  <si>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</si>
  <si>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</si>
  <si>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</si>
  <si>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</si>
  <si>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</si>
  <si>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</si>
  <si>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</si>
  <si>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</si>
  <si>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</si>
  <si>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</si>
  <si>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</si>
  <si>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</si>
  <si>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</si>
  <si>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</si>
  <si>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</si>
  <si>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</si>
  <si>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</si>
  <si>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</si>
  <si>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</si>
  <si>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</si>
  <si>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</si>
  <si>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</si>
  <si>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</si>
  <si>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</si>
  <si>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</si>
  <si>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</si>
  <si>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</si>
  <si>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</si>
  <si>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</si>
  <si>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</si>
  <si>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Sint Maarten (Dutch part)</t>
  </si>
  <si>
    <t>SX</t>
  </si>
  <si>
    <t>SXM</t>
  </si>
  <si>
    <t>Slovakia</t>
  </si>
  <si>
    <t>SVK</t>
  </si>
  <si>
    <t>Slovenia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</si>
  <si>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</si>
  <si>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</si>
  <si>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</si>
  <si>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</si>
  <si>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</si>
  <si>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</si>
  <si>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</si>
  <si>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</si>
  <si>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</si>
  <si>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</si>
  <si>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</si>
  <si>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SGS</t>
  </si>
  <si>
    <t>South Sudan</t>
  </si>
  <si>
    <t>SS</t>
  </si>
  <si>
    <t>SSD</t>
  </si>
  <si>
    <t>Spain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</si>
  <si>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</si>
  <si>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</si>
  <si>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</si>
  <si>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</si>
  <si>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</si>
  <si>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</si>
  <si>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</si>
  <si>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</si>
  <si>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</si>
  <si>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</si>
  <si>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</si>
  <si>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</si>
  <si>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</si>
  <si>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</si>
  <si>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Switzerland</t>
  </si>
  <si>
    <t>CHE</t>
  </si>
  <si>
    <t>Syrian Arab Republic</t>
  </si>
  <si>
    <t>SY</t>
  </si>
  <si>
    <t>SYR</t>
  </si>
  <si>
    <t>Taiwan (Province of China)</t>
  </si>
  <si>
    <t>TW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</si>
  <si>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</si>
  <si>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</si>
  <si>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</si>
  <si>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</si>
  <si>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</si>
  <si>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</si>
  <si>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</si>
  <si>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</si>
  <si>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</si>
  <si>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</si>
  <si>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</si>
  <si>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</si>
  <si>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</si>
  <si>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</si>
  <si>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</si>
  <si>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</si>
  <si>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</si>
  <si>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</si>
  <si>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</si>
  <si>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</si>
  <si>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</si>
  <si>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</si>
  <si>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</si>
  <si>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</si>
  <si>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</si>
  <si>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</si>
  <si>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</si>
  <si>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</si>
  <si>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</si>
  <si>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</si>
  <si>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</si>
  <si>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</si>
  <si>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</si>
  <si>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</si>
  <si>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</si>
  <si>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</si>
  <si>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</si>
  <si>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</si>
  <si>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</si>
  <si>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</si>
  <si>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</si>
  <si>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</si>
  <si>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</si>
  <si>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</si>
  <si>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</si>
  <si>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</si>
  <si>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</si>
  <si>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United States Minor Outlying Islands (the)</t>
  </si>
  <si>
    <t>UM</t>
  </si>
  <si>
    <t>UMI</t>
  </si>
  <si>
    <t>United States of America (the)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</si>
  <si>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</si>
  <si>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</si>
  <si>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</si>
  <si>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</si>
  <si>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</si>
  <si>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</si>
  <si>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</si>
  <si>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</si>
  <si>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</si>
  <si>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</si>
  <si>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</si>
  <si>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</si>
  <si>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</si>
  <si>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</si>
  <si>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</si>
  <si>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</si>
  <si>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</si>
  <si>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</si>
  <si>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</si>
  <si>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</si>
  <si>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</si>
  <si>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</si>
  <si>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</si>
  <si>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</si>
  <si>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</si>
  <si>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</si>
  <si>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</si>
  <si>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</si>
  <si>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</si>
  <si>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</si>
  <si>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</si>
  <si>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</si>
  <si>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</si>
  <si>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</si>
  <si>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</si>
  <si>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</si>
  <si>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</si>
  <si>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</si>
  <si>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</si>
  <si>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JPN</t>
    <phoneticPr fontId="10" type="noConversion"/>
  </si>
  <si>
    <t>USA</t>
    <phoneticPr fontId="10" type="noConversion"/>
  </si>
  <si>
    <t>거래여부</t>
    <phoneticPr fontId="10" type="noConversion"/>
  </si>
  <si>
    <t>3471 JP EQUITY</t>
    <phoneticPr fontId="10" type="noConversion"/>
  </si>
  <si>
    <t>3281 JP EQUITY</t>
    <phoneticPr fontId="10" type="noConversion"/>
  </si>
  <si>
    <t>8984 JP EQUITY</t>
    <phoneticPr fontId="10" type="noConversion"/>
  </si>
  <si>
    <t>3278 JP EQUITY</t>
    <phoneticPr fontId="10" type="noConversion"/>
  </si>
  <si>
    <t>3481 JP EQUITY</t>
    <phoneticPr fontId="10" type="noConversion"/>
  </si>
  <si>
    <t>AXRB MK EQUITY</t>
    <phoneticPr fontId="10" type="noConversion"/>
  </si>
  <si>
    <t>SEQI LN EQUITY</t>
    <phoneticPr fontId="10" type="noConversion"/>
  </si>
  <si>
    <t>941 HK EQUITY</t>
    <phoneticPr fontId="10" type="noConversion"/>
  </si>
  <si>
    <t>SIN</t>
    <phoneticPr fontId="10" type="noConversion"/>
  </si>
  <si>
    <t>스페인</t>
  </si>
  <si>
    <t>Daiwa House REIT Investment Corp</t>
  </si>
  <si>
    <t>AXRB MK EQUITY</t>
  </si>
  <si>
    <t>뉴질랜드</t>
  </si>
  <si>
    <t>Frasers Logistics &amp; Commercial Trust</t>
  </si>
  <si>
    <t>Sasseur Real Estate Investment Trust</t>
  </si>
  <si>
    <t>SASSR SP EQUITY</t>
  </si>
  <si>
    <t>Innovator S&amp;P Investment Grade Preferred ETF</t>
  </si>
  <si>
    <t>Basic Materials</t>
  </si>
  <si>
    <t>BRLDPT000000</t>
  </si>
  <si>
    <t>[BRL] 예금</t>
  </si>
  <si>
    <t>브라질</t>
  </si>
  <si>
    <t>targe_weight</t>
    <phoneticPr fontId="10" type="noConversion"/>
  </si>
  <si>
    <t>JN</t>
    <phoneticPr fontId="10" type="noConversion"/>
  </si>
  <si>
    <t>SP</t>
    <phoneticPr fontId="10" type="noConversion"/>
  </si>
  <si>
    <t>SK</t>
    <phoneticPr fontId="10" type="noConversion"/>
  </si>
  <si>
    <t>SI</t>
    <phoneticPr fontId="10" type="noConversion"/>
  </si>
  <si>
    <t>SIN</t>
    <phoneticPr fontId="10" type="noConversion"/>
  </si>
  <si>
    <t>NZE</t>
    <phoneticPr fontId="10" type="noConversion"/>
  </si>
  <si>
    <t>SUI</t>
    <phoneticPr fontId="10" type="noConversion"/>
  </si>
  <si>
    <t>스위스</t>
    <phoneticPr fontId="10" type="noConversion"/>
  </si>
  <si>
    <t>GE</t>
    <phoneticPr fontId="10" type="noConversion"/>
  </si>
  <si>
    <t>GER</t>
    <phoneticPr fontId="10" type="noConversion"/>
  </si>
  <si>
    <t>US844741BK34</t>
  </si>
  <si>
    <t>LUV 5 1/8 06/15/27</t>
  </si>
  <si>
    <t>US844741BK34 CORP</t>
  </si>
  <si>
    <t>MIZUHO SEC</t>
  </si>
  <si>
    <t>533700_Weight_MP</t>
    <phoneticPr fontId="10" type="noConversion"/>
  </si>
  <si>
    <t>KR310101GA89</t>
  </si>
  <si>
    <t>통안00710-2208-02</t>
  </si>
  <si>
    <t>US096630AH15</t>
  </si>
  <si>
    <t>BWP 3.4 02/15/31</t>
  </si>
  <si>
    <t>US096630AH15 CORP</t>
  </si>
  <si>
    <t>BARCLAYS</t>
  </si>
  <si>
    <t>USU37818AX65</t>
  </si>
  <si>
    <t>GLENLN 2 1/2 09/01/30</t>
  </si>
  <si>
    <t>USU37818AX65 CORP</t>
  </si>
  <si>
    <t>TORONTO DOMINION BANK</t>
  </si>
  <si>
    <t xml:space="preserve"> </t>
    <phoneticPr fontId="10" type="noConversion"/>
  </si>
  <si>
    <t>제이피모간증권</t>
  </si>
  <si>
    <t>US91087BAH33</t>
  </si>
  <si>
    <t>MEX 3 1/4 04/16/30</t>
  </si>
  <si>
    <t>US91087BAH33 CORP</t>
  </si>
  <si>
    <t>XS2124187571</t>
  </si>
  <si>
    <t>GAZPRU 3 1/4 02/25/30</t>
  </si>
  <si>
    <t>XS2124187571 CORP</t>
  </si>
  <si>
    <t>XS2133246327</t>
  </si>
  <si>
    <t>CCAMCL 3 1/8 03/18/30</t>
  </si>
  <si>
    <t>XS2133246327 CORP</t>
  </si>
  <si>
    <t>ANZ</t>
  </si>
  <si>
    <t>XS2187635375</t>
  </si>
  <si>
    <t>SHPORT 2 3/8 07/13/30</t>
  </si>
  <si>
    <t>XS2187635375 CORP</t>
  </si>
  <si>
    <t>US09681MAS70</t>
  </si>
  <si>
    <t>BOCAVI 2 5/8 09/17/30</t>
  </si>
  <si>
    <t>US09681MAS70 CORP</t>
  </si>
  <si>
    <t>XS2255665007</t>
  </si>
  <si>
    <t>ORIEAS 2 3/4 11/17/30</t>
  </si>
  <si>
    <t>XS2255665007 CORP</t>
  </si>
  <si>
    <t>Standard Chartered</t>
  </si>
  <si>
    <t>US95040QAL86</t>
  </si>
  <si>
    <t>WELL 2 3/4 01/15/31</t>
  </si>
  <si>
    <t>US95040QAL86 CORP</t>
  </si>
  <si>
    <t>XS2262853265</t>
  </si>
  <si>
    <t>ARAMCO 2 1/4 11/24/30</t>
  </si>
  <si>
    <t>XS2262853265 CORP</t>
  </si>
  <si>
    <t>사우디아라비아</t>
  </si>
  <si>
    <t>XS2125601547</t>
  </si>
  <si>
    <t>CHIOLI 2 3/4 03/02/30</t>
  </si>
  <si>
    <t>XS2125601547 CORP</t>
  </si>
  <si>
    <t>name</t>
    <phoneticPr fontId="10" type="noConversion"/>
  </si>
  <si>
    <t>365550 KS EQUITY</t>
  </si>
  <si>
    <t>KR7365550003</t>
  </si>
  <si>
    <t>KR356003G795</t>
  </si>
  <si>
    <t>한국장학재단17-23</t>
  </si>
  <si>
    <t>BEST_ANALYST_REC_4WK_CHG</t>
  </si>
  <si>
    <t>BEST_ANALYST_REC_3mo_CHG</t>
    <phoneticPr fontId="10" type="noConversion"/>
  </si>
  <si>
    <t>HTGC US EQUITY</t>
    <phoneticPr fontId="10" type="noConversion"/>
  </si>
  <si>
    <t>AINV US EQUITY</t>
    <phoneticPr fontId="10" type="noConversion"/>
  </si>
  <si>
    <t>CSWC US Equity</t>
    <phoneticPr fontId="10" type="noConversion"/>
  </si>
  <si>
    <t>Ticker</t>
    <phoneticPr fontId="10" type="noConversion"/>
  </si>
  <si>
    <t>CTRE US Equity</t>
  </si>
  <si>
    <t>CUZ US Equity</t>
  </si>
  <si>
    <t>LXP US Equity</t>
  </si>
  <si>
    <t>ADC US Equity</t>
  </si>
  <si>
    <t>O US Equity</t>
  </si>
  <si>
    <t>BDN US Equity</t>
  </si>
  <si>
    <t>QTS US Equity</t>
  </si>
  <si>
    <t>MPW US Equity</t>
  </si>
  <si>
    <t>SLG US Equity</t>
  </si>
  <si>
    <t>HTA US Equity</t>
  </si>
  <si>
    <t>EQC US Equity</t>
  </si>
  <si>
    <t>3292 JP Equity</t>
  </si>
  <si>
    <t>8964 JP Equity</t>
  </si>
  <si>
    <t>3453 JP Equity</t>
  </si>
  <si>
    <t>8966 JP Equity</t>
  </si>
  <si>
    <t>AREIT SP Equity</t>
  </si>
  <si>
    <t>KORE SP Equity</t>
  </si>
  <si>
    <t>AAREIT SP Equity</t>
  </si>
  <si>
    <t>SBREIT SP Equity</t>
  </si>
  <si>
    <t>GDI AU Equity</t>
    <phoneticPr fontId="49" type="noConversion"/>
  </si>
  <si>
    <t>GDF AU Equity</t>
  </si>
  <si>
    <t>AP-U CN Equity</t>
  </si>
  <si>
    <t>SRU-U CN Equity</t>
  </si>
  <si>
    <t>AX-U CN Equity</t>
  </si>
  <si>
    <t>BTB-U CN Equity</t>
  </si>
  <si>
    <t>FUNO11 MM Equity</t>
  </si>
  <si>
    <t>COFB BB Equity</t>
  </si>
  <si>
    <t>THRL LN Equity</t>
  </si>
  <si>
    <t>INTO BB Equity</t>
  </si>
  <si>
    <t>293940 KS Equity</t>
  </si>
  <si>
    <t>088260 KS Equity</t>
  </si>
  <si>
    <t>094800 KS Equity</t>
  </si>
  <si>
    <r>
      <t>330590 K</t>
    </r>
    <r>
      <rPr>
        <sz val="10"/>
        <color theme="1"/>
        <rFont val="맑은 고딕"/>
        <family val="2"/>
        <charset val="129"/>
        <scheme val="minor"/>
      </rPr>
      <t>S EQUITY</t>
    </r>
    <phoneticPr fontId="33" type="noConversion"/>
  </si>
  <si>
    <t>HERCULES CAPITAL INC</t>
  </si>
  <si>
    <t>APOLLO INVESTMENT CORP</t>
  </si>
  <si>
    <t>CAPITAL SOUTHWEST CORP</t>
  </si>
  <si>
    <t>Macquarie Korea Infrastructure</t>
  </si>
  <si>
    <t>Brookfield Infrastructure Part</t>
  </si>
  <si>
    <t>International Public Partnersh</t>
  </si>
  <si>
    <t>KraneShares MSCI One Belt One</t>
  </si>
  <si>
    <t>Sequoia Economic Infrastructur</t>
  </si>
  <si>
    <t>EDP - Energias de Portugal SA</t>
  </si>
  <si>
    <t>Hannon Armstrong Sustainable I</t>
  </si>
  <si>
    <t>SPAIN</t>
    <phoneticPr fontId="10" type="noConversion"/>
  </si>
  <si>
    <t>NETHERLANDS</t>
    <phoneticPr fontId="10" type="noConversion"/>
  </si>
  <si>
    <t>IRELAND</t>
    <phoneticPr fontId="10" type="noConversion"/>
  </si>
  <si>
    <t>-</t>
    <phoneticPr fontId="10" type="noConversion"/>
  </si>
  <si>
    <t>TAIWAN</t>
  </si>
  <si>
    <t>TAIWAN</t>
    <phoneticPr fontId="10" type="noConversion"/>
  </si>
  <si>
    <t>BRITAIN</t>
    <phoneticPr fontId="10" type="noConversion"/>
  </si>
  <si>
    <t>ESR켄달스퀘어리츠</t>
  </si>
  <si>
    <t>US61980AAD54</t>
  </si>
  <si>
    <t>MTVD 6.85 01/15/40</t>
  </si>
  <si>
    <t>US61980AAD54 CORP</t>
  </si>
  <si>
    <t>Symbol</t>
  </si>
  <si>
    <t>GICS_SECTOR</t>
  </si>
  <si>
    <t>Country</t>
  </si>
  <si>
    <t>#N/A N/A</t>
  </si>
  <si>
    <t>GDI AU Equity</t>
  </si>
  <si>
    <t>HTGC US EQUITY</t>
  </si>
  <si>
    <t>AINV US EQUITY</t>
  </si>
  <si>
    <t>CSWC US Equity</t>
  </si>
  <si>
    <t>IBE SM Equity</t>
  </si>
  <si>
    <t>EDP PL Equity</t>
  </si>
  <si>
    <t>HASI US Equity</t>
  </si>
  <si>
    <t>KR310504G995</t>
  </si>
  <si>
    <t>중소기업은행(신)1909이3A-18</t>
  </si>
  <si>
    <t>현대차증권</t>
  </si>
  <si>
    <t>INPP LN Equity</t>
    <phoneticPr fontId="33" type="noConversion"/>
  </si>
  <si>
    <t>SEQI LN Equity</t>
    <phoneticPr fontId="33" type="noConversion"/>
  </si>
  <si>
    <t>HICL LN Equity</t>
    <phoneticPr fontId="33" type="noConversion"/>
  </si>
  <si>
    <t>3IN LN Equity</t>
    <phoneticPr fontId="33" type="noConversion"/>
  </si>
  <si>
    <t>IBE SM Equity</t>
    <phoneticPr fontId="33" type="noConversion"/>
  </si>
  <si>
    <t>MEL NZ Equtiy</t>
    <phoneticPr fontId="33" type="noConversion"/>
  </si>
  <si>
    <t>EDP PL Equity</t>
    <phoneticPr fontId="33" type="noConversion"/>
  </si>
  <si>
    <t>HASI US Equity</t>
    <phoneticPr fontId="33" type="noConversion"/>
  </si>
  <si>
    <t>OBOR US Equity</t>
    <phoneticPr fontId="33" type="noConversion"/>
  </si>
  <si>
    <t>T US Equity</t>
    <phoneticPr fontId="33" type="noConversion"/>
  </si>
  <si>
    <t>BIP US Equity</t>
    <phoneticPr fontId="33" type="noConversion"/>
  </si>
  <si>
    <t>NEE US Equity</t>
    <phoneticPr fontId="33" type="noConversion"/>
  </si>
  <si>
    <t>WMB US EQUITY</t>
    <phoneticPr fontId="33" type="noConversion"/>
  </si>
  <si>
    <t>D US EQUITY</t>
    <phoneticPr fontId="33" type="noConversion"/>
  </si>
  <si>
    <t>088980 KS Equity</t>
    <phoneticPr fontId="33" type="noConversion"/>
  </si>
  <si>
    <t>MEL NZ Equtiy</t>
  </si>
  <si>
    <t>US74736A1034</t>
  </si>
  <si>
    <t>US2946281027</t>
  </si>
  <si>
    <t>SG1EA1000007</t>
  </si>
  <si>
    <t>SG2G07995670</t>
  </si>
  <si>
    <t>US4270965084</t>
  </si>
  <si>
    <t>US03761U5020</t>
  </si>
  <si>
    <t>US1405011073</t>
  </si>
  <si>
    <t>US41068X1000</t>
  </si>
  <si>
    <t>MEL NZ Equity</t>
    <phoneticPr fontId="10" type="noConversion"/>
  </si>
  <si>
    <t>First Trust Preferred Securiti</t>
  </si>
  <si>
    <t>VanEck Vectors Preferred Secur</t>
  </si>
  <si>
    <t>Shinhan Alpha REIT Co Ltd</t>
  </si>
  <si>
    <t>Hercules Capital Inc</t>
  </si>
  <si>
    <t>VanEck Vectors Fallen Angel Hi</t>
  </si>
  <si>
    <t>Concentradora Fibra Danhos SA</t>
  </si>
  <si>
    <t>SPDR Bloomberg Barclays Conver</t>
  </si>
  <si>
    <t>Target Healthcare REIT PLC</t>
  </si>
  <si>
    <t>Direct Line Insurance Group PL</t>
  </si>
  <si>
    <t>China South Publishing &amp; Media</t>
  </si>
  <si>
    <t>Weifu High-Technology Group Co</t>
  </si>
  <si>
    <t>Zhejiang Semir Garment Co Ltd</t>
  </si>
  <si>
    <t>Hengan International Group Co</t>
  </si>
  <si>
    <t>Bank of Chengdu Co Ltd</t>
  </si>
  <si>
    <t>China Traditional Chinese Medi</t>
  </si>
  <si>
    <t>Shanghai Baosight Software Co</t>
  </si>
  <si>
    <t>Porsche Automobil Holding SE</t>
  </si>
  <si>
    <t>Fresenius SE &amp; Co KGaA</t>
  </si>
  <si>
    <t>Yamada Holdings Co Ltd</t>
  </si>
  <si>
    <t>MS&amp;AD Insurance Group Holdings</t>
  </si>
  <si>
    <t>Mitsubishi Gas Chemical Co Inc</t>
  </si>
  <si>
    <t>Swiss Life Holding AG</t>
  </si>
  <si>
    <t>Chicony Electronics Co Ltd</t>
  </si>
  <si>
    <t>Interpublic Group of Cos Inc/T</t>
  </si>
  <si>
    <t>Lincoln National Corp</t>
  </si>
  <si>
    <t>Prudential Financial Inc</t>
  </si>
  <si>
    <t>Regions Financial Corp</t>
  </si>
  <si>
    <t>Seagate Technology PLC</t>
  </si>
  <si>
    <t>Cognizant Technology Solutions</t>
  </si>
  <si>
    <t>Microchip Technology Inc</t>
  </si>
  <si>
    <t>Texas Instruments Inc</t>
  </si>
  <si>
    <t>Motorola Solutions Inc</t>
  </si>
  <si>
    <t>Automatic Data Processing Inc</t>
  </si>
  <si>
    <t>Medical Properties Trust Inc</t>
  </si>
  <si>
    <t>Apollo Investment Corp</t>
  </si>
  <si>
    <t>Lexington Realty Trust</t>
  </si>
  <si>
    <t>Ascendas Real Estate Investmen</t>
  </si>
  <si>
    <t>Artis Real Estate Investment T</t>
  </si>
  <si>
    <t>Frontier Real Estate Investmen</t>
  </si>
  <si>
    <t>Soilbuild Business Space REIT</t>
  </si>
  <si>
    <t>Capital Southwest Corp</t>
  </si>
  <si>
    <t>SmartCentres Real Estate Inves</t>
  </si>
  <si>
    <t>Healthcare Trust of America In</t>
  </si>
  <si>
    <t>Cofinimmo SA</t>
  </si>
  <si>
    <t>Kenedix Retail REIT Corp</t>
  </si>
  <si>
    <t>Intervest Offices &amp; Warehouses</t>
  </si>
  <si>
    <t>QTS Realty Trust Inc</t>
  </si>
  <si>
    <t>AEON REIT Investment Corp</t>
  </si>
  <si>
    <t>Cousins Properties Inc</t>
  </si>
  <si>
    <t>Easterly Government Properties</t>
  </si>
  <si>
    <t>Brandywine Realty Trust</t>
  </si>
  <si>
    <t>Allied Properties Real Estate</t>
  </si>
  <si>
    <t>BTB Real Estate Investment Tru</t>
  </si>
  <si>
    <t>Nippon Telegraph &amp; Telephone C</t>
  </si>
  <si>
    <t>Keppel Pacific Oak US REIT</t>
  </si>
  <si>
    <t>Fibra Uno Administracion SA de</t>
  </si>
  <si>
    <t>Heiwa Real Estate REIT Inc</t>
  </si>
  <si>
    <t>Equity Commonwealth</t>
  </si>
  <si>
    <t>Granite Real Estate Investment</t>
  </si>
  <si>
    <t>Daiwa House REIT Investment Co</t>
  </si>
  <si>
    <t>Frasers Logistics &amp; Commercial</t>
  </si>
  <si>
    <t>Garda Property Group</t>
  </si>
  <si>
    <t>Charter Hall Long Wale REIT</t>
  </si>
  <si>
    <t>Mirae Asset Maps Asia Pacific</t>
  </si>
  <si>
    <t>E KOCREF CR-REIT Co Ltd</t>
  </si>
  <si>
    <t>LOTTE Reit Co Ltd</t>
  </si>
  <si>
    <t>GBP</t>
    <phoneticPr fontId="10" type="noConversion"/>
  </si>
  <si>
    <t>XS2280833307</t>
  </si>
  <si>
    <t>COGARD 3.3 01/12/31</t>
  </si>
  <si>
    <t>XS2280833307 CORP</t>
  </si>
  <si>
    <t>USJ57160DY66</t>
  </si>
  <si>
    <t>NSANY 4.345 09/17/27</t>
  </si>
  <si>
    <t>USJ57160DY66 CORP</t>
  </si>
  <si>
    <t>728 HK Equity</t>
  </si>
  <si>
    <t>2313 HK Equity</t>
  </si>
  <si>
    <t>939 HK Equity</t>
  </si>
  <si>
    <t>867 HK Equity</t>
  </si>
  <si>
    <t>992 HK Equity</t>
  </si>
  <si>
    <t>HKG</t>
    <phoneticPr fontId="10" type="noConversion"/>
  </si>
  <si>
    <t>5938 JP Equity</t>
  </si>
  <si>
    <t>IP US EQUITY</t>
    <phoneticPr fontId="10" type="noConversion"/>
  </si>
  <si>
    <t xml:space="preserve">  </t>
    <phoneticPr fontId="10" type="noConversion"/>
  </si>
  <si>
    <t>POL</t>
    <phoneticPr fontId="10" type="noConversion"/>
  </si>
  <si>
    <t>DEN</t>
    <phoneticPr fontId="10" type="noConversion"/>
  </si>
  <si>
    <t>TWN</t>
    <phoneticPr fontId="10" type="noConversion"/>
  </si>
  <si>
    <t>China Traditional Chinese Medicine Holdings Co Ltd</t>
  </si>
  <si>
    <t>Frontier Real Estate Investment Corp</t>
  </si>
  <si>
    <t>Daito Trust Construction Co Ltd</t>
  </si>
  <si>
    <t>MS&amp;AD Insurance Group Holdings Inc</t>
  </si>
  <si>
    <t>Hengan International Group Co Ltd</t>
  </si>
  <si>
    <t>Ascendas Real Estate Investment Trust</t>
  </si>
  <si>
    <t>XS2116905691</t>
  </si>
  <si>
    <t>JIANYI 2 1/8 08/27/30</t>
  </si>
  <si>
    <t>XS2116905691 CORP</t>
  </si>
  <si>
    <t>A</t>
  </si>
  <si>
    <t>영국령 버진아일랜드</t>
  </si>
  <si>
    <t>B07LT08</t>
  </si>
  <si>
    <t>B9HHD96</t>
  </si>
  <si>
    <t>BFN0V08</t>
  </si>
  <si>
    <t>MEL NZ Equity</t>
  </si>
  <si>
    <t>China Telecom Corp Ltd</t>
  </si>
  <si>
    <t>Shenzhou International Group H</t>
  </si>
  <si>
    <t>China Construction Bank Corp</t>
  </si>
  <si>
    <t>China Medical System Holdings</t>
  </si>
  <si>
    <t>Lixil Corp</t>
  </si>
  <si>
    <t>BGLP5H7</t>
  </si>
  <si>
    <t>BCZSZV8</t>
  </si>
  <si>
    <t>2174583</t>
  </si>
  <si>
    <t>5633605</t>
  </si>
  <si>
    <t>BDSV8H8</t>
  </si>
  <si>
    <t>2518954</t>
  </si>
  <si>
    <t>2387701</t>
  </si>
  <si>
    <t>BF249P2</t>
  </si>
  <si>
    <t>BPH3N63</t>
  </si>
  <si>
    <t>BKTPM65</t>
  </si>
  <si>
    <t>HKG</t>
    <phoneticPr fontId="10" type="noConversion"/>
  </si>
  <si>
    <t>GBR</t>
    <phoneticPr fontId="10" type="noConversion"/>
  </si>
  <si>
    <t>GBP</t>
    <phoneticPr fontId="10" type="noConversion"/>
  </si>
  <si>
    <t>USA</t>
    <phoneticPr fontId="10" type="noConversion"/>
  </si>
  <si>
    <t>MAS</t>
    <phoneticPr fontId="10" type="noConversion"/>
  </si>
  <si>
    <t>USD</t>
    <phoneticPr fontId="10" type="noConversion"/>
  </si>
  <si>
    <t>추가</t>
    <phoneticPr fontId="10" type="noConversion"/>
  </si>
  <si>
    <t>CNE1000004F1</t>
    <phoneticPr fontId="10" type="noConversion"/>
  </si>
  <si>
    <t>벨기에</t>
  </si>
  <si>
    <t>Intervest Offices &amp; Warehouses NV</t>
  </si>
  <si>
    <t>Allied Properties Real Estate Investment Trust</t>
  </si>
  <si>
    <t>Artis Real Estate Investment Trust</t>
  </si>
  <si>
    <t>BTB Real Estate Investment Trust</t>
  </si>
  <si>
    <t>CA29250N105A</t>
  </si>
  <si>
    <t>SmartCentres Real Estate Investment Trust</t>
  </si>
  <si>
    <t>Brenntag SE</t>
  </si>
  <si>
    <t>덴마크</t>
  </si>
  <si>
    <t>Direct Line Insurance Group PLC</t>
  </si>
  <si>
    <t>China Medical System Holdings Ltd</t>
  </si>
  <si>
    <t>Shenzhou International Group Holdings Ltd</t>
  </si>
  <si>
    <t>Concentradora Fibra Danhos SA de CV</t>
  </si>
  <si>
    <t>포르투갈</t>
  </si>
  <si>
    <t>KORE SP EQUITY</t>
  </si>
  <si>
    <t>CapitaLand China Trust</t>
  </si>
  <si>
    <t>CLCT SP EQUITY</t>
  </si>
  <si>
    <t>SBREIT SP EQUITY</t>
  </si>
  <si>
    <t>타이완</t>
  </si>
  <si>
    <t>CSWC US EQUITY</t>
  </si>
  <si>
    <t>Cisco Systems Inc/Delaware</t>
  </si>
  <si>
    <t>Cognizant Technology Solutions Corp</t>
  </si>
  <si>
    <t>EQC US EQUITY</t>
  </si>
  <si>
    <t>Hannon Armstrong Sustainable Infrastructure Capital Inc</t>
  </si>
  <si>
    <t>HASI US EQUITY</t>
  </si>
  <si>
    <t>Healthcare Trust of America Inc</t>
  </si>
  <si>
    <t>Interpublic Group of Cos Inc/The</t>
  </si>
  <si>
    <t>QTS US EQUITY</t>
  </si>
  <si>
    <t>US78440X8048</t>
  </si>
  <si>
    <t>US87165B103A</t>
  </si>
  <si>
    <t>US69370RAL15</t>
  </si>
  <si>
    <t>PERTIJ 2.3 02/09/31</t>
  </si>
  <si>
    <t>US69370RAL15 CORP</t>
  </si>
  <si>
    <t>인도네시아</t>
  </si>
  <si>
    <t>XS2232022926</t>
  </si>
  <si>
    <t>CCBL 2.55 09/28/30</t>
  </si>
  <si>
    <t>XS2232022926 CORP</t>
  </si>
  <si>
    <t>XS2281797790</t>
  </si>
  <si>
    <t>CCAMCL 2 1/2 01/20/28</t>
  </si>
  <si>
    <t>XS2281797790 CORP</t>
  </si>
  <si>
    <t>XS2288890671</t>
  </si>
  <si>
    <t>SKENER 2 1/8 01/26/26</t>
  </si>
  <si>
    <t>XS2288890671 CORP</t>
  </si>
  <si>
    <t>홍콩상하이증권</t>
  </si>
  <si>
    <t>BEST_ANALYST_REC_1WK_CHG</t>
    <phoneticPr fontId="10" type="noConversion"/>
  </si>
  <si>
    <t>Hannon Armstrong Sustainable I</t>
    <phoneticPr fontId="10" type="noConversion"/>
  </si>
  <si>
    <t>Anthem Inc</t>
    <phoneticPr fontId="10" type="noConversion"/>
  </si>
  <si>
    <t>US172967KA87 CORP</t>
  </si>
  <si>
    <t>US37045XBT28 CORP</t>
  </si>
  <si>
    <t>US928563AC98 CORP</t>
  </si>
  <si>
    <t>US931427AQ19 CORP</t>
  </si>
  <si>
    <t>USN06537AD10 CORP</t>
  </si>
  <si>
    <t>Daito Trust Construction Co Lt</t>
    <phoneticPr fontId="10" type="noConversion"/>
  </si>
  <si>
    <t>USF1R15XL357</t>
  </si>
  <si>
    <t>BNP 4 5/8 PERP</t>
  </si>
  <si>
    <t>USF1R15XL357 CORP</t>
  </si>
  <si>
    <t>BB+</t>
  </si>
  <si>
    <t>USQ568A9SR96</t>
  </si>
  <si>
    <t>MQGAU 3.052 03/03/36</t>
  </si>
  <si>
    <t>USQ568A9SR96 CORP</t>
  </si>
  <si>
    <t>XS2236363227</t>
  </si>
  <si>
    <t>HONHAI 2 1/2 10/28/30</t>
  </si>
  <si>
    <t>XS2236363227 CORP</t>
  </si>
  <si>
    <t>Industrial</t>
  </si>
  <si>
    <t>KRYZFXSB2G16</t>
  </si>
  <si>
    <t>FX스왑 JPY 210216-16</t>
  </si>
  <si>
    <t>FXW233B2G016</t>
  </si>
  <si>
    <t>KRYZFXSB2G41</t>
  </si>
  <si>
    <t>FX스왑 USD 210216-41</t>
  </si>
  <si>
    <t>FXW233B2G041</t>
  </si>
  <si>
    <t>KRYZFXSB2G42</t>
  </si>
  <si>
    <t>FX스왑 EUR 210216-42</t>
  </si>
  <si>
    <t>FXW233B2G042</t>
  </si>
  <si>
    <t>KRYZFXSB2G43</t>
  </si>
  <si>
    <t>FX스왑 GBP 210216-43</t>
  </si>
  <si>
    <t>FXW233B2G043</t>
  </si>
  <si>
    <t>KRYZFXSB2G44</t>
  </si>
  <si>
    <t>FX스왑 CHF 210216-44</t>
  </si>
  <si>
    <t>FXW233B2G044</t>
  </si>
  <si>
    <t>KRYZFXSB2G45</t>
  </si>
  <si>
    <t>FX스왑 JPY 210216-45</t>
  </si>
  <si>
    <t>FXW233B2G045</t>
  </si>
  <si>
    <t>KRYZFXSB2G46</t>
  </si>
  <si>
    <t>FX스왑 CAD 210216-46</t>
  </si>
  <si>
    <t>FXW233B2G046</t>
  </si>
  <si>
    <t>KRYZFXSB2H19</t>
  </si>
  <si>
    <t>FX스왑 CAD 210217-19</t>
  </si>
  <si>
    <t>FXW233B2H019</t>
  </si>
  <si>
    <t>KRYZFXSB2J08</t>
  </si>
  <si>
    <t>FX스왑 USD 210218-08</t>
  </si>
  <si>
    <t>FXW233B2J008</t>
  </si>
  <si>
    <t>KRYZFXSB2RAE</t>
  </si>
  <si>
    <t>FX스왑 USD 210225-AE</t>
  </si>
  <si>
    <t>FXW233B2R114</t>
  </si>
  <si>
    <t>293940 KS EQUITY</t>
    <phoneticPr fontId="10" type="noConversion"/>
  </si>
  <si>
    <t>CURRENT_TRR_1WK</t>
    <phoneticPr fontId="10" type="noConversion"/>
  </si>
  <si>
    <t>KR380801AB31</t>
  </si>
  <si>
    <t>한국수출입금융2103가-할인-1</t>
  </si>
  <si>
    <t>SK증권</t>
  </si>
  <si>
    <t>GBPDPT000000</t>
  </si>
  <si>
    <t>[GBP] 예금</t>
  </si>
  <si>
    <t>KRYZFXSB3411</t>
  </si>
  <si>
    <t>FX스왑 EUR 210304-11</t>
  </si>
  <si>
    <t>FXW233B34011</t>
  </si>
  <si>
    <t>KRYZFXSB3412</t>
  </si>
  <si>
    <t>FX스왑 CAD 210304-12</t>
  </si>
  <si>
    <t>FXW233B34012</t>
  </si>
  <si>
    <t>KRYZFXSB3413</t>
  </si>
  <si>
    <t>FX스왑 CHF 210304-13</t>
  </si>
  <si>
    <t>FXW233B34013</t>
  </si>
  <si>
    <t>px_round_lot_size</t>
    <phoneticPr fontId="10" type="noConversion"/>
  </si>
  <si>
    <t>매매예정X</t>
    <phoneticPr fontId="10" type="noConversion"/>
  </si>
  <si>
    <t>GM 4.35 01/17/27</t>
  </si>
  <si>
    <t>NWG 4.892 05/18/29</t>
  </si>
  <si>
    <t>US92343VGJ70</t>
  </si>
  <si>
    <t>VZ 2.55 03/21/31</t>
  </si>
  <si>
    <t>US92343VGJ70 CORP</t>
  </si>
  <si>
    <t>VMW 3.9 08/21/27</t>
  </si>
  <si>
    <t>WBA 3.45 06/01/26</t>
  </si>
  <si>
    <t>ARUBA 4 5/8 09/14/23</t>
  </si>
  <si>
    <t>KRYZFXSB3B12</t>
  </si>
  <si>
    <t>FX스왑 CHF 210311-12</t>
  </si>
  <si>
    <t>FXW233B3B012</t>
  </si>
  <si>
    <t>KRYZFXSB3G25</t>
  </si>
  <si>
    <t>FX스왑 EUR 210316-25</t>
  </si>
  <si>
    <t>FXW233B3G025</t>
  </si>
  <si>
    <t>KRYZFXSB3G26</t>
  </si>
  <si>
    <t>FX스왑 JPY 210316-26</t>
  </si>
  <si>
    <t>FXW233B3G026</t>
  </si>
  <si>
    <t>미래에셋증권</t>
  </si>
  <si>
    <t>XS2211037184</t>
  </si>
  <si>
    <t>CONAMP 2 5/8 09/17/30</t>
  </si>
  <si>
    <t>XS2211037184 CORP</t>
  </si>
  <si>
    <t>KRYZFXSB3R33</t>
  </si>
  <si>
    <t>FX스왑 USD 210325-33</t>
  </si>
  <si>
    <t>FXW233B3R033</t>
  </si>
  <si>
    <t>US50066RAQ92</t>
  </si>
  <si>
    <t>KOROIL 2 3/8 04/07/31</t>
  </si>
  <si>
    <t>US50066RAQ92 CORP</t>
  </si>
  <si>
    <t>AA</t>
  </si>
  <si>
    <t>KRYZFXSB3W09</t>
  </si>
  <si>
    <t>FX스왑 EUR 210329-09</t>
  </si>
  <si>
    <t>FXW233B3W009</t>
  </si>
  <si>
    <t>KRYZFXSB3W10</t>
  </si>
  <si>
    <t>FX스왑 CAD 210329-10</t>
  </si>
  <si>
    <t>FXW233B3W010</t>
  </si>
  <si>
    <t>KRYZFXSB3W11</t>
  </si>
  <si>
    <t>FX스왑 JPY 210329-11</t>
  </si>
  <si>
    <t>FXW233B3W011</t>
  </si>
  <si>
    <t>KRYZFXSB3Y14</t>
  </si>
  <si>
    <t>FX스왑 USD 210331-14</t>
  </si>
  <si>
    <t>FXW233B3Y014</t>
  </si>
  <si>
    <t>V</t>
    <phoneticPr fontId="10" type="noConversion"/>
  </si>
  <si>
    <t>GVSK5YR</t>
    <phoneticPr fontId="10" type="noConversion"/>
  </si>
  <si>
    <t>글로벌인컴 리밸런싱 정리   202104</t>
    <phoneticPr fontId="10" type="noConversion"/>
  </si>
  <si>
    <t>+</t>
  </si>
  <si>
    <t>-</t>
  </si>
  <si>
    <t>--</t>
  </si>
  <si>
    <t>++</t>
  </si>
  <si>
    <t>D</t>
  </si>
  <si>
    <t>U</t>
  </si>
  <si>
    <t>Meridian Energy Limited</t>
    <phoneticPr fontId="10" type="noConversion"/>
  </si>
  <si>
    <t>China Merchants Port Holdings Company Limited</t>
  </si>
  <si>
    <t>Transurban Group</t>
  </si>
  <si>
    <t>TC Energy Corporation</t>
  </si>
  <si>
    <t>-</t>
    <phoneticPr fontId="10" type="noConversion"/>
  </si>
  <si>
    <t>HYGD US</t>
    <phoneticPr fontId="10" type="noConversion"/>
  </si>
  <si>
    <t>INDIA</t>
    <phoneticPr fontId="10" type="noConversion"/>
  </si>
  <si>
    <t>BELGIUM</t>
  </si>
  <si>
    <t>MALAYSIA</t>
  </si>
  <si>
    <t>UNITED KINGDOM</t>
  </si>
  <si>
    <t>iShares Preferred and Income Securities ETF</t>
    <phoneticPr fontId="10" type="noConversion"/>
  </si>
  <si>
    <t>Baring BDC Inc</t>
    <phoneticPr fontId="10" type="noConversion"/>
  </si>
  <si>
    <t>Oaktree Specialty Lending Corp</t>
    <phoneticPr fontId="10" type="noConversion"/>
  </si>
  <si>
    <t>Russia</t>
    <phoneticPr fontId="10" type="noConversion"/>
  </si>
  <si>
    <t>ASM NA EQUITY</t>
  </si>
  <si>
    <t>IRAO RM EQUITY</t>
  </si>
  <si>
    <t>533700_REIT</t>
    <phoneticPr fontId="10" type="noConversion"/>
  </si>
  <si>
    <t>533700_PREF</t>
    <phoneticPr fontId="10" type="noConversion"/>
  </si>
  <si>
    <t>533700_CB</t>
    <phoneticPr fontId="10" type="noConversion"/>
  </si>
  <si>
    <t>533700_HY</t>
    <phoneticPr fontId="10" type="noConversion"/>
  </si>
  <si>
    <t>533700_INFRA</t>
    <phoneticPr fontId="10" type="noConversion"/>
  </si>
  <si>
    <t>533700_DIV</t>
    <phoneticPr fontId="10" type="noConversion"/>
  </si>
  <si>
    <t>533700_PEF</t>
    <phoneticPr fontId="10" type="noConversion"/>
  </si>
  <si>
    <t>BBDC US Equity</t>
  </si>
  <si>
    <t>OCSL US Equity</t>
  </si>
  <si>
    <t>PFF US Equity</t>
  </si>
  <si>
    <t>ANGL US Equity</t>
    <phoneticPr fontId="10" type="noConversion"/>
  </si>
  <si>
    <t>HYGD US Equity</t>
    <phoneticPr fontId="10" type="noConversion"/>
  </si>
  <si>
    <t>144 HK Equity</t>
  </si>
  <si>
    <t>TCL AU Equity</t>
  </si>
  <si>
    <t>DTE US Equity</t>
  </si>
  <si>
    <t>TRP US Equity</t>
  </si>
  <si>
    <t>FCPT US Equity</t>
  </si>
  <si>
    <t>MGP US Equity</t>
  </si>
  <si>
    <t>GLPI US Equity</t>
  </si>
  <si>
    <t>CUBE US Equity</t>
  </si>
  <si>
    <t>IRT US Equity</t>
  </si>
  <si>
    <t>FPI US Equity</t>
  </si>
  <si>
    <t>UMH US Equity</t>
  </si>
  <si>
    <t>NXRT US Equity</t>
  </si>
  <si>
    <t>LAND US Equity</t>
  </si>
  <si>
    <t>IRM US Equity</t>
  </si>
  <si>
    <t>CTT US Equity</t>
  </si>
  <si>
    <t>VICI US Equity</t>
  </si>
  <si>
    <t>2971 JP Equity</t>
  </si>
  <si>
    <t>3492 JP Equity</t>
  </si>
  <si>
    <t>2972 JP Equity</t>
  </si>
  <si>
    <t>3476 JP Equity</t>
  </si>
  <si>
    <t>PREIT SP Equity</t>
  </si>
  <si>
    <t>KREIT SP Equity</t>
  </si>
  <si>
    <t>MAGIC SP Equity</t>
  </si>
  <si>
    <t>INA AU Equity</t>
  </si>
  <si>
    <t>CQR AU Equity</t>
  </si>
  <si>
    <t>GMG AU Equity</t>
  </si>
  <si>
    <t>NSR AU Equity</t>
  </si>
  <si>
    <t>HPI AU Equity</t>
  </si>
  <si>
    <t>RFF AU Equity</t>
  </si>
  <si>
    <t>BYG LN Equity</t>
  </si>
  <si>
    <t>SMU-U CN Equity</t>
  </si>
  <si>
    <t>PLZ-U CN Equity</t>
  </si>
  <si>
    <t>APR-U CN Equity</t>
  </si>
  <si>
    <t>MPCT-U CN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</si>
</sst>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.0%"/>
    <numFmt numFmtId="177" formatCode="mm&quot;월&quot;\ dd&quot;일&quot;"/>
    <numFmt numFmtId="178" formatCode="0.000%"/>
  </numFmts>
  <fonts count="52">
    <font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indexed="9"/>
      <name val="Calibri"/>
      <family val="2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color theme="0"/>
      <name val="KoPub돋움체_Pro Medium"/>
      <family val="1"/>
      <charset val="129"/>
    </font>
    <font>
      <sz val="11"/>
      <color theme="1"/>
      <name val="KoPub돋움체_Pro Mediu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KoPub돋움체_Pro Light"/>
      <family val="1"/>
      <charset val="129"/>
    </font>
    <font>
      <sz val="11"/>
      <color theme="1"/>
      <name val="KoPub돋움체_Pro Light"/>
      <family val="1"/>
      <charset val="129"/>
    </font>
    <font>
      <sz val="11"/>
      <color theme="0"/>
      <name val="KoPub돋움체_Pro Bold"/>
      <family val="1"/>
      <charset val="129"/>
    </font>
    <font>
      <b/>
      <sz val="11"/>
      <color theme="1"/>
      <name val="KoPub돋움체_Pro Bold"/>
      <family val="1"/>
      <charset val="129"/>
    </font>
    <font>
      <sz val="11"/>
      <color rgb="FFFF0000"/>
      <name val="KoPub돋움체_Pro Light"/>
      <family val="1"/>
      <charset val="129"/>
    </font>
    <font>
      <sz val="11"/>
      <name val="KoPub돋움체_Pro Light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KoPub돋움체_Pro Light"/>
      <family val="1"/>
      <charset val="129"/>
    </font>
    <font>
      <b/>
      <sz val="8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u/>
      <sz val="9"/>
      <color theme="1"/>
      <name val="맑은 고딕"/>
      <family val="3"/>
      <charset val="129"/>
      <scheme val="minor"/>
    </font>
    <font>
      <sz val="10"/>
      <name val="Arial"/>
      <family val="2"/>
    </font>
    <font>
      <sz val="12"/>
      <color rgb="FF4E5969"/>
      <name val="Inherit"/>
      <family val="2"/>
    </font>
    <font>
      <sz val="12"/>
      <color rgb="FF4E5969"/>
      <name val="돋움"/>
      <family val="3"/>
      <charset val="129"/>
    </font>
    <font>
      <sz val="9"/>
      <name val="Arial Unicode MS"/>
      <family val="3"/>
      <charset val="129"/>
    </font>
    <font>
      <sz val="8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0D2D4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</borders>
  <cellStyleXfs count="91">
    <xf numFmtId="0" fontId="0" fillId="0" borderId="0"/>
    <xf numFmtId="9" fontId="1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30" fillId="12" borderId="0" applyNumberFormat="0" applyBorder="0" applyAlignment="0" applyProtection="0"/>
    <xf numFmtId="0" fontId="30" fillId="16" borderId="0" applyNumberFormat="0" applyBorder="0" applyAlignment="0" applyProtection="0"/>
    <xf numFmtId="0" fontId="30" fillId="20" borderId="0" applyNumberFormat="0" applyBorder="0" applyAlignment="0" applyProtection="0"/>
    <xf numFmtId="0" fontId="30" fillId="24" borderId="0" applyNumberFormat="0" applyBorder="0" applyAlignment="0" applyProtection="0"/>
    <xf numFmtId="0" fontId="30" fillId="28" borderId="0" applyNumberFormat="0" applyBorder="0" applyAlignment="0" applyProtection="0"/>
    <xf numFmtId="0" fontId="30" fillId="32" borderId="0" applyNumberFormat="0" applyBorder="0" applyAlignment="0" applyProtection="0"/>
    <xf numFmtId="0" fontId="30" fillId="9" borderId="0" applyNumberFormat="0" applyBorder="0" applyAlignment="0" applyProtection="0"/>
    <xf numFmtId="0" fontId="30" fillId="13" borderId="0" applyNumberFormat="0" applyBorder="0" applyAlignment="0" applyProtection="0"/>
    <xf numFmtId="0" fontId="30" fillId="17" borderId="0" applyNumberFormat="0" applyBorder="0" applyAlignment="0" applyProtection="0"/>
    <xf numFmtId="0" fontId="30" fillId="21" borderId="0" applyNumberFormat="0" applyBorder="0" applyAlignment="0" applyProtection="0"/>
    <xf numFmtId="0" fontId="30" fillId="25" borderId="0" applyNumberFormat="0" applyBorder="0" applyAlignment="0" applyProtection="0"/>
    <xf numFmtId="0" fontId="30" fillId="29" borderId="0" applyNumberFormat="0" applyBorder="0" applyAlignment="0" applyProtection="0"/>
    <xf numFmtId="0" fontId="20" fillId="3" borderId="0" applyNumberFormat="0" applyBorder="0" applyAlignment="0" applyProtection="0"/>
    <xf numFmtId="0" fontId="14" fillId="33" borderId="0"/>
    <xf numFmtId="0" fontId="24" fillId="6" borderId="15" applyNumberFormat="0" applyAlignment="0" applyProtection="0"/>
    <xf numFmtId="0" fontId="26" fillId="7" borderId="18" applyNumberFormat="0" applyAlignment="0" applyProtection="0"/>
    <xf numFmtId="0" fontId="2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8" fillId="0" borderId="0" applyNumberFormat="0" applyFill="0" applyBorder="0" applyAlignment="0" applyProtection="0"/>
    <xf numFmtId="0" fontId="22" fillId="5" borderId="15" applyNumberFormat="0" applyAlignment="0" applyProtection="0"/>
    <xf numFmtId="0" fontId="25" fillId="0" borderId="17" applyNumberFormat="0" applyFill="0" applyAlignment="0" applyProtection="0"/>
    <xf numFmtId="0" fontId="21" fillId="4" borderId="0" applyNumberFormat="0" applyBorder="0" applyAlignment="0" applyProtection="0"/>
    <xf numFmtId="0" fontId="11" fillId="8" borderId="19" applyNumberFormat="0" applyFont="0" applyAlignment="0" applyProtection="0"/>
    <xf numFmtId="0" fontId="23" fillId="6" borderId="16" applyNumberFormat="0" applyAlignment="0" applyProtection="0"/>
    <xf numFmtId="0" fontId="15" fillId="0" borderId="0" applyNumberFormat="0" applyFill="0" applyBorder="0" applyAlignment="0" applyProtection="0"/>
    <xf numFmtId="0" fontId="29" fillId="0" borderId="20" applyNumberFormat="0" applyFill="0" applyAlignment="0" applyProtection="0"/>
    <xf numFmtId="0" fontId="27" fillId="0" borderId="0" applyNumberForma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8" fillId="0" borderId="0"/>
  </cellStyleXfs>
  <cellXfs count="194">
    <xf numFmtId="0" fontId="0" fillId="0" borderId="0" xfId="0"/>
    <xf numFmtId="0" fontId="0" fillId="0" borderId="0" xfId="0" quotePrefix="1"/>
    <xf numFmtId="10" fontId="0" fillId="0" borderId="0" xfId="0" applyNumberFormat="1"/>
    <xf numFmtId="176" fontId="0" fillId="0" borderId="0" xfId="0" applyNumberFormat="1"/>
    <xf numFmtId="176" fontId="0" fillId="0" borderId="0" xfId="1" applyNumberFormat="1" applyFont="1" applyAlignment="1"/>
    <xf numFmtId="10" fontId="0" fillId="0" borderId="0" xfId="1" applyNumberFormat="1" applyFont="1" applyAlignment="1"/>
    <xf numFmtId="0" fontId="31" fillId="34" borderId="0" xfId="0" applyFont="1" applyFill="1"/>
    <xf numFmtId="0" fontId="32" fillId="0" borderId="0" xfId="0" applyFont="1"/>
    <xf numFmtId="0" fontId="32" fillId="0" borderId="0" xfId="0" quotePrefix="1" applyFont="1"/>
    <xf numFmtId="0" fontId="32" fillId="0" borderId="21" xfId="0" applyFont="1" applyBorder="1"/>
    <xf numFmtId="0" fontId="32" fillId="0" borderId="22" xfId="0" applyFont="1" applyBorder="1"/>
    <xf numFmtId="0" fontId="32" fillId="0" borderId="22" xfId="0" quotePrefix="1" applyFont="1" applyBorder="1"/>
    <xf numFmtId="0" fontId="32" fillId="35" borderId="0" xfId="0" applyFont="1" applyFill="1"/>
    <xf numFmtId="176" fontId="32" fillId="0" borderId="0" xfId="0" applyNumberFormat="1" applyFont="1" applyAlignment="1">
      <alignment horizontal="left"/>
    </xf>
    <xf numFmtId="10" fontId="32" fillId="0" borderId="0" xfId="0" applyNumberFormat="1" applyFont="1" applyAlignment="1">
      <alignment horizontal="left"/>
    </xf>
    <xf numFmtId="176" fontId="32" fillId="35" borderId="0" xfId="0" applyNumberFormat="1" applyFont="1" applyFill="1" applyAlignment="1">
      <alignment horizontal="left"/>
    </xf>
    <xf numFmtId="10" fontId="32" fillId="35" borderId="0" xfId="0" applyNumberFormat="1" applyFont="1" applyFill="1" applyAlignment="1">
      <alignment horizontal="left"/>
    </xf>
    <xf numFmtId="14" fontId="0" fillId="0" borderId="0" xfId="0" applyNumberFormat="1"/>
    <xf numFmtId="3" fontId="0" fillId="0" borderId="0" xfId="0" applyNumberFormat="1"/>
    <xf numFmtId="9" fontId="0" fillId="0" borderId="0" xfId="0" applyNumberFormat="1"/>
    <xf numFmtId="0" fontId="0" fillId="0" borderId="0" xfId="0" applyAlignment="1">
      <alignment vertical="center"/>
    </xf>
    <xf numFmtId="9" fontId="0" fillId="0" borderId="0" xfId="1" applyNumberFormat="1" applyFont="1">
      <alignment vertical="center"/>
    </xf>
    <xf numFmtId="176" fontId="0" fillId="0" borderId="0" xfId="1" applyNumberFormat="1" applyFont="1">
      <alignment vertical="center"/>
    </xf>
    <xf numFmtId="0" fontId="34" fillId="0" borderId="0" xfId="0" applyFont="1"/>
    <xf numFmtId="0" fontId="35" fillId="0" borderId="0" xfId="0" applyFont="1"/>
    <xf numFmtId="0" fontId="34" fillId="0" borderId="0" xfId="0" applyFont="1" applyFill="1" applyBorder="1"/>
    <xf numFmtId="0" fontId="35" fillId="0" borderId="0" xfId="0" applyFont="1" applyBorder="1"/>
    <xf numFmtId="0" fontId="35" fillId="0" borderId="4" xfId="0" applyFont="1" applyBorder="1"/>
    <xf numFmtId="176" fontId="35" fillId="0" borderId="0" xfId="0" applyNumberFormat="1" applyFont="1" applyBorder="1"/>
    <xf numFmtId="176" fontId="35" fillId="0" borderId="5" xfId="0" applyNumberFormat="1" applyFont="1" applyBorder="1"/>
    <xf numFmtId="10" fontId="35" fillId="0" borderId="10" xfId="0" applyNumberFormat="1" applyFont="1" applyBorder="1"/>
    <xf numFmtId="176" fontId="35" fillId="0" borderId="0" xfId="1" applyNumberFormat="1" applyFont="1" applyAlignment="1"/>
    <xf numFmtId="176" fontId="35" fillId="0" borderId="0" xfId="0" applyNumberFormat="1" applyFont="1"/>
    <xf numFmtId="176" fontId="35" fillId="0" borderId="7" xfId="0" applyNumberFormat="1" applyFont="1" applyBorder="1"/>
    <xf numFmtId="176" fontId="35" fillId="0" borderId="8" xfId="0" applyNumberFormat="1" applyFont="1" applyBorder="1"/>
    <xf numFmtId="10" fontId="35" fillId="0" borderId="11" xfId="0" applyNumberFormat="1" applyFont="1" applyBorder="1"/>
    <xf numFmtId="10" fontId="35" fillId="0" borderId="0" xfId="0" applyNumberFormat="1" applyFont="1" applyBorder="1"/>
    <xf numFmtId="10" fontId="35" fillId="0" borderId="5" xfId="0" applyNumberFormat="1" applyFont="1" applyBorder="1"/>
    <xf numFmtId="10" fontId="35" fillId="0" borderId="0" xfId="0" applyNumberFormat="1" applyFont="1"/>
    <xf numFmtId="10" fontId="35" fillId="0" borderId="7" xfId="0" applyNumberFormat="1" applyFont="1" applyBorder="1"/>
    <xf numFmtId="10" fontId="35" fillId="0" borderId="8" xfId="0" applyNumberFormat="1" applyFont="1" applyBorder="1"/>
    <xf numFmtId="0" fontId="35" fillId="0" borderId="0" xfId="0" quotePrefix="1" applyFont="1" applyFill="1" applyBorder="1"/>
    <xf numFmtId="0" fontId="35" fillId="0" borderId="21" xfId="0" applyFont="1" applyBorder="1"/>
    <xf numFmtId="176" fontId="35" fillId="0" borderId="21" xfId="1" applyNumberFormat="1" applyFont="1" applyBorder="1" applyAlignment="1"/>
    <xf numFmtId="176" fontId="35" fillId="0" borderId="21" xfId="0" applyNumberFormat="1" applyFont="1" applyBorder="1"/>
    <xf numFmtId="0" fontId="35" fillId="0" borderId="0" xfId="0" applyFont="1" applyFill="1" applyBorder="1"/>
    <xf numFmtId="0" fontId="35" fillId="0" borderId="7" xfId="0" applyFont="1" applyBorder="1"/>
    <xf numFmtId="10" fontId="35" fillId="0" borderId="21" xfId="0" applyNumberFormat="1" applyFont="1" applyBorder="1"/>
    <xf numFmtId="0" fontId="36" fillId="34" borderId="1" xfId="0" applyFont="1" applyFill="1" applyBorder="1"/>
    <xf numFmtId="0" fontId="36" fillId="34" borderId="2" xfId="0" applyFont="1" applyFill="1" applyBorder="1"/>
    <xf numFmtId="0" fontId="36" fillId="34" borderId="3" xfId="0" applyFont="1" applyFill="1" applyBorder="1"/>
    <xf numFmtId="0" fontId="36" fillId="34" borderId="9" xfId="0" applyFont="1" applyFill="1" applyBorder="1"/>
    <xf numFmtId="0" fontId="37" fillId="0" borderId="4" xfId="0" applyFont="1" applyBorder="1"/>
    <xf numFmtId="0" fontId="37" fillId="0" borderId="6" xfId="0" applyFont="1" applyBorder="1"/>
    <xf numFmtId="0" fontId="36" fillId="34" borderId="0" xfId="0" applyFont="1" applyFill="1" applyBorder="1"/>
    <xf numFmtId="0" fontId="38" fillId="0" borderId="21" xfId="0" applyFont="1" applyBorder="1"/>
    <xf numFmtId="176" fontId="38" fillId="0" borderId="21" xfId="0" applyNumberFormat="1" applyFont="1" applyBorder="1"/>
    <xf numFmtId="10" fontId="38" fillId="0" borderId="21" xfId="0" applyNumberFormat="1" applyFont="1" applyBorder="1"/>
    <xf numFmtId="10" fontId="35" fillId="0" borderId="0" xfId="1" applyNumberFormat="1" applyFont="1" applyAlignment="1"/>
    <xf numFmtId="176" fontId="39" fillId="0" borderId="0" xfId="0" applyNumberFormat="1" applyFont="1"/>
    <xf numFmtId="10" fontId="39" fillId="0" borderId="0" xfId="0" applyNumberFormat="1" applyFont="1"/>
    <xf numFmtId="0" fontId="39" fillId="0" borderId="0" xfId="0" applyFont="1"/>
    <xf numFmtId="4" fontId="0" fillId="0" borderId="0" xfId="0" applyNumberFormat="1"/>
    <xf numFmtId="0" fontId="0" fillId="36" borderId="0" xfId="0" applyFill="1"/>
    <xf numFmtId="10" fontId="0" fillId="36" borderId="0" xfId="1" applyNumberFormat="1" applyFont="1" applyFill="1" applyAlignment="1"/>
    <xf numFmtId="0" fontId="39" fillId="0" borderId="21" xfId="0" applyFont="1" applyBorder="1"/>
    <xf numFmtId="176" fontId="39" fillId="0" borderId="21" xfId="0" applyNumberFormat="1" applyFont="1" applyBorder="1"/>
    <xf numFmtId="176" fontId="39" fillId="0" borderId="0" xfId="1" applyNumberFormat="1" applyFont="1" applyAlignment="1"/>
    <xf numFmtId="176" fontId="39" fillId="0" borderId="21" xfId="1" applyNumberFormat="1" applyFont="1" applyBorder="1" applyAlignment="1"/>
    <xf numFmtId="0" fontId="39" fillId="0" borderId="0" xfId="0" applyFont="1" applyFill="1" applyBorder="1"/>
    <xf numFmtId="10" fontId="39" fillId="0" borderId="0" xfId="1" applyNumberFormat="1" applyFont="1" applyAlignment="1"/>
    <xf numFmtId="10" fontId="39" fillId="0" borderId="21" xfId="0" applyNumberFormat="1" applyFont="1" applyBorder="1"/>
    <xf numFmtId="0" fontId="0" fillId="0" borderId="0" xfId="0" applyFill="1"/>
    <xf numFmtId="0" fontId="0" fillId="37" borderId="0" xfId="0" applyFill="1"/>
    <xf numFmtId="10" fontId="0" fillId="37" borderId="0" xfId="0" applyNumberFormat="1" applyFill="1"/>
    <xf numFmtId="9" fontId="0" fillId="37" borderId="0" xfId="0" applyNumberFormat="1" applyFill="1"/>
    <xf numFmtId="41" fontId="0" fillId="37" borderId="0" xfId="86" applyFont="1" applyFill="1" applyAlignment="1"/>
    <xf numFmtId="0" fontId="40" fillId="37" borderId="0" xfId="0" applyFont="1" applyFill="1"/>
    <xf numFmtId="41" fontId="0" fillId="0" borderId="0" xfId="86" applyFont="1" applyAlignment="1"/>
    <xf numFmtId="41" fontId="0" fillId="0" borderId="0" xfId="0" applyNumberFormat="1"/>
    <xf numFmtId="0" fontId="43" fillId="0" borderId="38" xfId="0" applyFont="1" applyFill="1" applyBorder="1" applyAlignment="1">
      <alignment vertical="center"/>
    </xf>
    <xf numFmtId="10" fontId="43" fillId="0" borderId="39" xfId="0" applyNumberFormat="1" applyFont="1" applyFill="1" applyBorder="1" applyAlignment="1">
      <alignment vertical="center"/>
    </xf>
    <xf numFmtId="10" fontId="43" fillId="0" borderId="25" xfId="0" applyNumberFormat="1" applyFont="1" applyFill="1" applyBorder="1" applyAlignment="1">
      <alignment vertical="center"/>
    </xf>
    <xf numFmtId="10" fontId="43" fillId="0" borderId="38" xfId="0" applyNumberFormat="1" applyFont="1" applyFill="1" applyBorder="1" applyAlignment="1">
      <alignment vertical="center"/>
    </xf>
    <xf numFmtId="10" fontId="43" fillId="0" borderId="38" xfId="1" applyNumberFormat="1" applyFont="1" applyFill="1" applyBorder="1">
      <alignment vertical="center"/>
    </xf>
    <xf numFmtId="0" fontId="43" fillId="0" borderId="40" xfId="0" applyFont="1" applyFill="1" applyBorder="1" applyAlignment="1">
      <alignment vertical="center"/>
    </xf>
    <xf numFmtId="10" fontId="43" fillId="0" borderId="41" xfId="0" applyNumberFormat="1" applyFont="1" applyFill="1" applyBorder="1" applyAlignment="1">
      <alignment vertical="center"/>
    </xf>
    <xf numFmtId="10" fontId="43" fillId="0" borderId="42" xfId="0" applyNumberFormat="1" applyFont="1" applyFill="1" applyBorder="1" applyAlignment="1">
      <alignment vertical="center"/>
    </xf>
    <xf numFmtId="10" fontId="43" fillId="0" borderId="40" xfId="0" applyNumberFormat="1" applyFont="1" applyFill="1" applyBorder="1" applyAlignment="1">
      <alignment vertical="center"/>
    </xf>
    <xf numFmtId="10" fontId="43" fillId="0" borderId="40" xfId="1" applyNumberFormat="1" applyFont="1" applyFill="1" applyBorder="1">
      <alignment vertical="center"/>
    </xf>
    <xf numFmtId="0" fontId="43" fillId="0" borderId="43" xfId="0" applyFont="1" applyFill="1" applyBorder="1" applyAlignment="1">
      <alignment vertical="center"/>
    </xf>
    <xf numFmtId="10" fontId="43" fillId="0" borderId="44" xfId="0" applyNumberFormat="1" applyFont="1" applyFill="1" applyBorder="1" applyAlignment="1">
      <alignment vertical="center"/>
    </xf>
    <xf numFmtId="10" fontId="43" fillId="0" borderId="45" xfId="0" applyNumberFormat="1" applyFont="1" applyFill="1" applyBorder="1" applyAlignment="1">
      <alignment vertical="center"/>
    </xf>
    <xf numFmtId="10" fontId="43" fillId="0" borderId="43" xfId="0" applyNumberFormat="1" applyFont="1" applyFill="1" applyBorder="1" applyAlignment="1">
      <alignment vertical="center"/>
    </xf>
    <xf numFmtId="10" fontId="43" fillId="0" borderId="43" xfId="1" applyNumberFormat="1" applyFont="1" applyFill="1" applyBorder="1">
      <alignment vertical="center"/>
    </xf>
    <xf numFmtId="0" fontId="43" fillId="40" borderId="38" xfId="0" applyFont="1" applyFill="1" applyBorder="1" applyAlignment="1">
      <alignment vertical="center"/>
    </xf>
    <xf numFmtId="10" fontId="43" fillId="40" borderId="39" xfId="0" applyNumberFormat="1" applyFont="1" applyFill="1" applyBorder="1" applyAlignment="1">
      <alignment vertical="center"/>
    </xf>
    <xf numFmtId="10" fontId="43" fillId="40" borderId="25" xfId="0" applyNumberFormat="1" applyFont="1" applyFill="1" applyBorder="1" applyAlignment="1">
      <alignment vertical="center"/>
    </xf>
    <xf numFmtId="10" fontId="43" fillId="40" borderId="38" xfId="0" applyNumberFormat="1" applyFont="1" applyFill="1" applyBorder="1" applyAlignment="1">
      <alignment vertical="center"/>
    </xf>
    <xf numFmtId="10" fontId="43" fillId="40" borderId="38" xfId="1" applyNumberFormat="1" applyFont="1" applyFill="1" applyBorder="1">
      <alignment vertical="center"/>
    </xf>
    <xf numFmtId="0" fontId="43" fillId="0" borderId="11" xfId="0" applyFont="1" applyFill="1" applyBorder="1" applyAlignment="1">
      <alignment vertical="center"/>
    </xf>
    <xf numFmtId="10" fontId="43" fillId="0" borderId="11" xfId="0" applyNumberFormat="1" applyFont="1" applyFill="1" applyBorder="1" applyAlignment="1">
      <alignment vertical="center"/>
    </xf>
    <xf numFmtId="10" fontId="43" fillId="0" borderId="7" xfId="0" applyNumberFormat="1" applyFont="1" applyFill="1" applyBorder="1" applyAlignment="1">
      <alignment vertical="center"/>
    </xf>
    <xf numFmtId="10" fontId="43" fillId="0" borderId="6" xfId="0" applyNumberFormat="1" applyFont="1" applyFill="1" applyBorder="1" applyAlignment="1">
      <alignment vertical="center"/>
    </xf>
    <xf numFmtId="10" fontId="43" fillId="0" borderId="6" xfId="1" applyNumberFormat="1" applyFont="1" applyFill="1" applyBorder="1">
      <alignment vertical="center"/>
    </xf>
    <xf numFmtId="0" fontId="43" fillId="40" borderId="40" xfId="0" applyFont="1" applyFill="1" applyBorder="1" applyAlignment="1">
      <alignment vertical="center"/>
    </xf>
    <xf numFmtId="10" fontId="43" fillId="40" borderId="41" xfId="0" applyNumberFormat="1" applyFont="1" applyFill="1" applyBorder="1" applyAlignment="1">
      <alignment vertical="center"/>
    </xf>
    <xf numFmtId="10" fontId="43" fillId="40" borderId="42" xfId="0" applyNumberFormat="1" applyFont="1" applyFill="1" applyBorder="1" applyAlignment="1">
      <alignment vertical="center"/>
    </xf>
    <xf numFmtId="10" fontId="43" fillId="40" borderId="40" xfId="0" applyNumberFormat="1" applyFont="1" applyFill="1" applyBorder="1" applyAlignment="1">
      <alignment vertical="center"/>
    </xf>
    <xf numFmtId="10" fontId="43" fillId="40" borderId="40" xfId="1" applyNumberFormat="1" applyFont="1" applyFill="1" applyBorder="1">
      <alignment vertical="center"/>
    </xf>
    <xf numFmtId="0" fontId="43" fillId="0" borderId="46" xfId="0" applyFont="1" applyFill="1" applyBorder="1" applyAlignment="1">
      <alignment vertical="center"/>
    </xf>
    <xf numFmtId="10" fontId="43" fillId="0" borderId="34" xfId="0" applyNumberFormat="1" applyFont="1" applyFill="1" applyBorder="1" applyAlignment="1">
      <alignment vertical="center"/>
    </xf>
    <xf numFmtId="10" fontId="43" fillId="0" borderId="47" xfId="0" applyNumberFormat="1" applyFont="1" applyFill="1" applyBorder="1" applyAlignment="1">
      <alignment vertical="center"/>
    </xf>
    <xf numFmtId="10" fontId="43" fillId="0" borderId="46" xfId="0" applyNumberFormat="1" applyFont="1" applyFill="1" applyBorder="1" applyAlignment="1">
      <alignment vertical="center"/>
    </xf>
    <xf numFmtId="10" fontId="43" fillId="0" borderId="48" xfId="1" applyNumberFormat="1" applyFont="1" applyFill="1" applyBorder="1">
      <alignment vertical="center"/>
    </xf>
    <xf numFmtId="10" fontId="43" fillId="0" borderId="46" xfId="1" applyNumberFormat="1" applyFont="1" applyFill="1" applyBorder="1">
      <alignment vertical="center"/>
    </xf>
    <xf numFmtId="0" fontId="43" fillId="0" borderId="48" xfId="0" applyFont="1" applyFill="1" applyBorder="1" applyAlignment="1">
      <alignment vertical="center"/>
    </xf>
    <xf numFmtId="10" fontId="43" fillId="0" borderId="49" xfId="0" applyNumberFormat="1" applyFont="1" applyFill="1" applyBorder="1" applyAlignment="1">
      <alignment vertical="center"/>
    </xf>
    <xf numFmtId="10" fontId="43" fillId="0" borderId="50" xfId="0" applyNumberFormat="1" applyFont="1" applyFill="1" applyBorder="1" applyAlignment="1">
      <alignment vertical="center"/>
    </xf>
    <xf numFmtId="10" fontId="43" fillId="0" borderId="48" xfId="0" applyNumberFormat="1" applyFont="1" applyFill="1" applyBorder="1" applyAlignment="1">
      <alignment vertical="center"/>
    </xf>
    <xf numFmtId="0" fontId="43" fillId="0" borderId="50" xfId="0" applyFont="1" applyFill="1" applyBorder="1" applyAlignment="1">
      <alignment vertical="center"/>
    </xf>
    <xf numFmtId="0" fontId="44" fillId="41" borderId="0" xfId="0" applyFont="1" applyFill="1" applyAlignment="1">
      <alignment horizontal="right" vertical="center"/>
    </xf>
    <xf numFmtId="0" fontId="41" fillId="0" borderId="0" xfId="0" applyFont="1"/>
    <xf numFmtId="10" fontId="41" fillId="0" borderId="0" xfId="0" applyNumberFormat="1" applyFont="1"/>
    <xf numFmtId="176" fontId="39" fillId="0" borderId="0" xfId="0" applyNumberFormat="1" applyFont="1" applyBorder="1"/>
    <xf numFmtId="176" fontId="39" fillId="0" borderId="7" xfId="0" applyNumberFormat="1" applyFont="1" applyBorder="1"/>
    <xf numFmtId="10" fontId="39" fillId="0" borderId="0" xfId="0" applyNumberFormat="1" applyFont="1" applyBorder="1"/>
    <xf numFmtId="10" fontId="39" fillId="0" borderId="7" xfId="0" applyNumberFormat="1" applyFont="1" applyBorder="1"/>
    <xf numFmtId="14" fontId="35" fillId="0" borderId="0" xfId="0" applyNumberFormat="1" applyFont="1"/>
    <xf numFmtId="9" fontId="35" fillId="0" borderId="21" xfId="0" applyNumberFormat="1" applyFont="1" applyBorder="1"/>
    <xf numFmtId="0" fontId="45" fillId="0" borderId="0" xfId="0" applyFont="1" applyAlignment="1"/>
    <xf numFmtId="10" fontId="0" fillId="36" borderId="0" xfId="0" applyNumberFormat="1" applyFill="1"/>
    <xf numFmtId="0" fontId="35" fillId="0" borderId="5" xfId="0" applyFont="1" applyBorder="1"/>
    <xf numFmtId="0" fontId="41" fillId="0" borderId="42" xfId="0" applyFont="1" applyFill="1" applyBorder="1"/>
    <xf numFmtId="0" fontId="35" fillId="0" borderId="42" xfId="0" applyFont="1" applyBorder="1"/>
    <xf numFmtId="0" fontId="0" fillId="42" borderId="0" xfId="0" applyFill="1"/>
    <xf numFmtId="0" fontId="0" fillId="43" borderId="0" xfId="0" applyFill="1"/>
    <xf numFmtId="49" fontId="6" fillId="0" borderId="0" xfId="87" applyNumberFormat="1" applyAlignment="1">
      <alignment horizontal="center" vertical="center"/>
    </xf>
    <xf numFmtId="49" fontId="6" fillId="0" borderId="0" xfId="87" applyNumberFormat="1">
      <alignment vertical="center"/>
    </xf>
    <xf numFmtId="4" fontId="6" fillId="0" borderId="0" xfId="87" applyNumberFormat="1" applyAlignment="1">
      <alignment horizontal="right" vertical="center"/>
    </xf>
    <xf numFmtId="0" fontId="46" fillId="44" borderId="51" xfId="0" applyFont="1" applyFill="1" applyBorder="1" applyAlignment="1">
      <alignment vertical="center" wrapText="1"/>
    </xf>
    <xf numFmtId="177" fontId="0" fillId="0" borderId="0" xfId="0" applyNumberFormat="1"/>
    <xf numFmtId="3" fontId="0" fillId="36" borderId="0" xfId="0" applyNumberFormat="1" applyFill="1"/>
    <xf numFmtId="0" fontId="47" fillId="44" borderId="51" xfId="0" applyFont="1" applyFill="1" applyBorder="1" applyAlignment="1">
      <alignment vertical="center" wrapText="1"/>
    </xf>
    <xf numFmtId="178" fontId="0" fillId="0" borderId="0" xfId="1" applyNumberFormat="1" applyFont="1" applyAlignment="1"/>
    <xf numFmtId="3" fontId="5" fillId="0" borderId="0" xfId="88" applyNumberFormat="1" applyAlignment="1">
      <alignment horizontal="right" vertical="center"/>
    </xf>
    <xf numFmtId="0" fontId="45" fillId="0" borderId="0" xfId="90" applyNumberFormat="1" applyFont="1" applyAlignment="1" applyProtection="1">
      <alignment horizontal="left"/>
    </xf>
    <xf numFmtId="0" fontId="3" fillId="0" borderId="0" xfId="0" applyFont="1" applyAlignment="1">
      <alignment vertical="center"/>
    </xf>
    <xf numFmtId="0" fontId="50" fillId="0" borderId="52" xfId="0" applyFont="1" applyBorder="1" applyAlignment="1">
      <alignment shrinkToFit="1"/>
    </xf>
    <xf numFmtId="176" fontId="51" fillId="0" borderId="52" xfId="0" applyNumberFormat="1" applyFont="1" applyBorder="1"/>
    <xf numFmtId="176" fontId="51" fillId="0" borderId="52" xfId="1" applyNumberFormat="1" applyFont="1" applyBorder="1" applyAlignment="1"/>
    <xf numFmtId="0" fontId="51" fillId="0" borderId="0" xfId="0" applyFont="1"/>
    <xf numFmtId="0" fontId="50" fillId="45" borderId="52" xfId="0" applyFont="1" applyFill="1" applyBorder="1"/>
    <xf numFmtId="0" fontId="27" fillId="0" borderId="0" xfId="0" applyFont="1"/>
    <xf numFmtId="0" fontId="43" fillId="0" borderId="39" xfId="0" applyFont="1" applyFill="1" applyBorder="1" applyAlignment="1">
      <alignment vertical="center"/>
    </xf>
    <xf numFmtId="0" fontId="43" fillId="0" borderId="41" xfId="0" applyFont="1" applyFill="1" applyBorder="1" applyAlignment="1">
      <alignment vertical="center"/>
    </xf>
    <xf numFmtId="0" fontId="43" fillId="0" borderId="44" xfId="0" applyFont="1" applyFill="1" applyBorder="1" applyAlignment="1">
      <alignment vertical="center"/>
    </xf>
    <xf numFmtId="0" fontId="43" fillId="0" borderId="9" xfId="0" applyFont="1" applyFill="1" applyBorder="1" applyAlignment="1">
      <alignment vertical="center"/>
    </xf>
    <xf numFmtId="0" fontId="43" fillId="43" borderId="49" xfId="0" applyFont="1" applyFill="1" applyBorder="1" applyAlignment="1">
      <alignment vertical="center"/>
    </xf>
    <xf numFmtId="0" fontId="43" fillId="43" borderId="39" xfId="0" applyFont="1" applyFill="1" applyBorder="1" applyAlignment="1">
      <alignment vertical="center"/>
    </xf>
    <xf numFmtId="0" fontId="43" fillId="46" borderId="41" xfId="0" applyFont="1" applyFill="1" applyBorder="1" applyAlignment="1">
      <alignment vertical="center"/>
    </xf>
    <xf numFmtId="0" fontId="43" fillId="43" borderId="41" xfId="0" applyFont="1" applyFill="1" applyBorder="1" applyAlignment="1">
      <alignment vertical="center"/>
    </xf>
    <xf numFmtId="0" fontId="43" fillId="46" borderId="44" xfId="0" applyFont="1" applyFill="1" applyBorder="1" applyAlignment="1">
      <alignment vertical="center"/>
    </xf>
    <xf numFmtId="0" fontId="43" fillId="0" borderId="49" xfId="0" applyFont="1" applyFill="1" applyBorder="1" applyAlignment="1">
      <alignment vertical="center"/>
    </xf>
    <xf numFmtId="10" fontId="43" fillId="0" borderId="1" xfId="1" applyNumberFormat="1" applyFont="1" applyFill="1" applyBorder="1">
      <alignment vertical="center"/>
    </xf>
    <xf numFmtId="10" fontId="43" fillId="0" borderId="49" xfId="1" applyNumberFormat="1" applyFont="1" applyFill="1" applyBorder="1">
      <alignment vertical="center"/>
    </xf>
    <xf numFmtId="49" fontId="0" fillId="0" borderId="0" xfId="0" applyNumberFormat="1"/>
    <xf numFmtId="177" fontId="0" fillId="0" borderId="0" xfId="0" applyNumberFormat="1" applyFill="1"/>
    <xf numFmtId="1" fontId="0" fillId="0" borderId="0" xfId="0" applyNumberFormat="1"/>
    <xf numFmtId="1" fontId="0" fillId="36" borderId="0" xfId="0" applyNumberFormat="1" applyFill="1"/>
    <xf numFmtId="1" fontId="0" fillId="0" borderId="0" xfId="0" applyNumberFormat="1" applyFill="1"/>
    <xf numFmtId="0" fontId="2" fillId="0" borderId="0" xfId="88" applyNumberFormat="1" applyFont="1" applyAlignment="1">
      <alignment horizontal="center" vertical="center"/>
    </xf>
    <xf numFmtId="10" fontId="35" fillId="0" borderId="21" xfId="1" applyNumberFormat="1" applyFont="1" applyBorder="1" applyAlignment="1"/>
    <xf numFmtId="0" fontId="42" fillId="38" borderId="23" xfId="0" applyFont="1" applyFill="1" applyBorder="1" applyAlignment="1">
      <alignment horizontal="center" vertical="center"/>
    </xf>
    <xf numFmtId="0" fontId="42" fillId="38" borderId="27" xfId="0" applyFont="1" applyFill="1" applyBorder="1" applyAlignment="1">
      <alignment horizontal="center" vertical="center"/>
    </xf>
    <xf numFmtId="0" fontId="42" fillId="38" borderId="32" xfId="0" applyFont="1" applyFill="1" applyBorder="1" applyAlignment="1">
      <alignment horizontal="center" vertical="center"/>
    </xf>
    <xf numFmtId="0" fontId="42" fillId="39" borderId="24" xfId="0" applyFont="1" applyFill="1" applyBorder="1" applyAlignment="1">
      <alignment horizontal="center" vertical="center"/>
    </xf>
    <xf numFmtId="0" fontId="42" fillId="39" borderId="25" xfId="0" applyFont="1" applyFill="1" applyBorder="1" applyAlignment="1">
      <alignment horizontal="center" vertical="center"/>
    </xf>
    <xf numFmtId="0" fontId="42" fillId="39" borderId="26" xfId="0" applyFont="1" applyFill="1" applyBorder="1" applyAlignment="1">
      <alignment horizontal="center" vertical="center"/>
    </xf>
    <xf numFmtId="0" fontId="42" fillId="39" borderId="24" xfId="0" applyFont="1" applyFill="1" applyBorder="1" applyAlignment="1">
      <alignment horizontal="center" vertical="center" wrapText="1"/>
    </xf>
    <xf numFmtId="0" fontId="42" fillId="39" borderId="25" xfId="0" applyFont="1" applyFill="1" applyBorder="1" applyAlignment="1">
      <alignment horizontal="center" vertical="center" wrapText="1"/>
    </xf>
    <xf numFmtId="0" fontId="42" fillId="38" borderId="28" xfId="0" applyFont="1" applyFill="1" applyBorder="1" applyAlignment="1">
      <alignment horizontal="center" vertical="center"/>
    </xf>
    <xf numFmtId="0" fontId="42" fillId="38" borderId="33" xfId="0" applyFont="1" applyFill="1" applyBorder="1" applyAlignment="1">
      <alignment horizontal="center" vertical="center"/>
    </xf>
    <xf numFmtId="0" fontId="42" fillId="38" borderId="10" xfId="0" applyFont="1" applyFill="1" applyBorder="1" applyAlignment="1">
      <alignment horizontal="center" vertical="center" wrapText="1"/>
    </xf>
    <xf numFmtId="0" fontId="42" fillId="38" borderId="34" xfId="0" applyFont="1" applyFill="1" applyBorder="1" applyAlignment="1">
      <alignment horizontal="center" vertical="center" wrapText="1"/>
    </xf>
    <xf numFmtId="0" fontId="42" fillId="38" borderId="29" xfId="0" applyFont="1" applyFill="1" applyBorder="1" applyAlignment="1">
      <alignment horizontal="center" vertical="center" wrapText="1"/>
    </xf>
    <xf numFmtId="0" fontId="42" fillId="38" borderId="35" xfId="0" applyFont="1" applyFill="1" applyBorder="1" applyAlignment="1">
      <alignment horizontal="center" vertical="center" wrapText="1"/>
    </xf>
    <xf numFmtId="0" fontId="42" fillId="38" borderId="28" xfId="0" applyFont="1" applyFill="1" applyBorder="1" applyAlignment="1">
      <alignment horizontal="center" vertical="center" wrapText="1"/>
    </xf>
    <xf numFmtId="0" fontId="42" fillId="38" borderId="33" xfId="0" applyFont="1" applyFill="1" applyBorder="1" applyAlignment="1">
      <alignment horizontal="center" vertical="center" wrapText="1"/>
    </xf>
    <xf numFmtId="0" fontId="42" fillId="38" borderId="30" xfId="0" applyFont="1" applyFill="1" applyBorder="1" applyAlignment="1">
      <alignment horizontal="center" vertical="center" wrapText="1"/>
    </xf>
    <xf numFmtId="0" fontId="42" fillId="38" borderId="36" xfId="0" applyFont="1" applyFill="1" applyBorder="1" applyAlignment="1">
      <alignment horizontal="center" vertical="center" wrapText="1"/>
    </xf>
    <xf numFmtId="0" fontId="42" fillId="38" borderId="31" xfId="0" applyFont="1" applyFill="1" applyBorder="1" applyAlignment="1">
      <alignment horizontal="center" vertical="center"/>
    </xf>
    <xf numFmtId="0" fontId="42" fillId="38" borderId="37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91">
    <cellStyle name="20% - 강조색1 2" xfId="8"/>
    <cellStyle name="20% - 강조색2 2" xfId="9"/>
    <cellStyle name="20% - 강조색3 2" xfId="10"/>
    <cellStyle name="20% - 강조색4 2" xfId="11"/>
    <cellStyle name="20% - 강조색5 2" xfId="12"/>
    <cellStyle name="20% - 강조색6 2" xfId="13"/>
    <cellStyle name="40% - 강조색1 2" xfId="14"/>
    <cellStyle name="40% - 강조색2 2" xfId="15"/>
    <cellStyle name="40% - 강조색3 2" xfId="16"/>
    <cellStyle name="40% - 강조색4 2" xfId="17"/>
    <cellStyle name="40% - 강조색5 2" xfId="18"/>
    <cellStyle name="40% - 강조색6 2" xfId="19"/>
    <cellStyle name="60% - 강조색1 2" xfId="20"/>
    <cellStyle name="60% - 강조색2 2" xfId="21"/>
    <cellStyle name="60% - 강조색3 2" xfId="22"/>
    <cellStyle name="60% - 강조색4 2" xfId="23"/>
    <cellStyle name="60% - 강조색5 2" xfId="24"/>
    <cellStyle name="60% - 강조색6 2" xfId="25"/>
    <cellStyle name="blp_column_header" xfId="33"/>
    <cellStyle name="defaultsheetstyle" xfId="90"/>
    <cellStyle name="강조색1 2" xfId="26"/>
    <cellStyle name="강조색2 2" xfId="27"/>
    <cellStyle name="강조색3 2" xfId="28"/>
    <cellStyle name="강조색4 2" xfId="29"/>
    <cellStyle name="강조색5 2" xfId="30"/>
    <cellStyle name="강조색6 2" xfId="31"/>
    <cellStyle name="경고문 2" xfId="49"/>
    <cellStyle name="계산 2" xfId="34"/>
    <cellStyle name="나쁨 2" xfId="32"/>
    <cellStyle name="메모 2" xfId="45"/>
    <cellStyle name="백분율" xfId="1" builtinId="5"/>
    <cellStyle name="백분율 10" xfId="83"/>
    <cellStyle name="백분율 2" xfId="55"/>
    <cellStyle name="백분율 2 2" xfId="64"/>
    <cellStyle name="백분율 3" xfId="61"/>
    <cellStyle name="백분율 3 2" xfId="76"/>
    <cellStyle name="백분율 3 3" xfId="82"/>
    <cellStyle name="백분율 4" xfId="60"/>
    <cellStyle name="백분율 5" xfId="52"/>
    <cellStyle name="백분율 5 2" xfId="73"/>
    <cellStyle name="백분율 5 3" xfId="79"/>
    <cellStyle name="백분율 6" xfId="70"/>
    <cellStyle name="백분율 7" xfId="67"/>
    <cellStyle name="백분율 8" xfId="6"/>
    <cellStyle name="백분율 9" xfId="3"/>
    <cellStyle name="보통 2" xfId="44"/>
    <cellStyle name="설명 텍스트 2" xfId="36"/>
    <cellStyle name="셀 확인 2" xfId="35"/>
    <cellStyle name="쉼표 [0]" xfId="86" builtinId="6"/>
    <cellStyle name="쉼표 [0] 2" xfId="54"/>
    <cellStyle name="쉼표 [0] 2 2" xfId="63"/>
    <cellStyle name="쉼표 [0] 3" xfId="59"/>
    <cellStyle name="쉼표 [0] 4" xfId="57"/>
    <cellStyle name="쉼표 [0] 4 2" xfId="75"/>
    <cellStyle name="쉼표 [0] 4 3" xfId="81"/>
    <cellStyle name="쉼표 [0] 5" xfId="69"/>
    <cellStyle name="쉼표 [0] 6" xfId="5"/>
    <cellStyle name="연결된 셀 2" xfId="43"/>
    <cellStyle name="요약 2" xfId="48"/>
    <cellStyle name="입력 2" xfId="42"/>
    <cellStyle name="제목 1 2" xfId="38"/>
    <cellStyle name="제목 2 2" xfId="39"/>
    <cellStyle name="제목 3 2" xfId="40"/>
    <cellStyle name="제목 4 2" xfId="41"/>
    <cellStyle name="제목 5" xfId="47"/>
    <cellStyle name="좋음 2" xfId="37"/>
    <cellStyle name="출력 2" xfId="46"/>
    <cellStyle name="표준" xfId="0" builtinId="0"/>
    <cellStyle name="표준 10" xfId="2"/>
    <cellStyle name="표준 11" xfId="84"/>
    <cellStyle name="표준 12" xfId="85"/>
    <cellStyle name="표준 13" xfId="87"/>
    <cellStyle name="표준 14" xfId="88"/>
    <cellStyle name="표준 15" xfId="89"/>
    <cellStyle name="표준 2" xfId="7"/>
    <cellStyle name="표준 3" xfId="50"/>
    <cellStyle name="표준 3 2" xfId="56"/>
    <cellStyle name="표준 3 2 2" xfId="74"/>
    <cellStyle name="표준 3 2 3" xfId="80"/>
    <cellStyle name="표준 3 3" xfId="71"/>
    <cellStyle name="표준 3 4" xfId="77"/>
    <cellStyle name="표준 4" xfId="53"/>
    <cellStyle name="표준 4 2" xfId="62"/>
    <cellStyle name="표준 5" xfId="58"/>
    <cellStyle name="표준 6" xfId="51"/>
    <cellStyle name="표준 6 2" xfId="65"/>
    <cellStyle name="표준 6 3" xfId="72"/>
    <cellStyle name="표준 6 4" xfId="78"/>
    <cellStyle name="표준 7" xfId="68"/>
    <cellStyle name="표준 8" xfId="66"/>
    <cellStyle name="표준 9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0D2D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7"/>
  <sheetViews>
    <sheetView showGridLines="0" zoomScale="85" zoomScaleNormal="85" workbookViewId="0">
      <selection activeCell="A2" sqref="A2"/>
    </sheetView>
  </sheetViews>
  <sheetFormatPr defaultRowHeight="16.5"/>
  <sheetData>
    <row r="1" spans="1:27">
      <c r="C1" t="s">
        <v>59354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</row>
    <row r="2" spans="1:27">
      <c r="A2" s="6"/>
      <c r="B2" s="6"/>
      <c r="C2" s="6" t="s">
        <v>153</v>
      </c>
      <c r="D2" s="6" t="s">
        <v>2</v>
      </c>
      <c r="E2" s="6" t="s">
        <v>154</v>
      </c>
      <c r="F2" s="6" t="s">
        <v>155</v>
      </c>
      <c r="G2" s="6" t="s">
        <v>156</v>
      </c>
      <c r="H2" s="6" t="s">
        <v>162</v>
      </c>
      <c r="I2" s="6" t="s">
        <v>163</v>
      </c>
      <c r="J2" s="6" t="s">
        <v>164</v>
      </c>
      <c r="K2" s="6" t="s">
        <v>165</v>
      </c>
      <c r="U2" t="s">
        <v>166</v>
      </c>
      <c r="V2" t="s">
        <v>167</v>
      </c>
      <c r="W2" t="s">
        <v>168</v>
      </c>
      <c r="X2" t="s">
        <v>169</v>
      </c>
      <c r="Y2" t="s">
        <v>170</v>
      </c>
      <c r="Z2" t="s">
        <v>171</v>
      </c>
      <c r="AA2" t="s">
        <v>172</v>
      </c>
    </row>
    <row r="3" spans="1:27">
      <c r="A3" s="7" t="s">
        <v>157</v>
      </c>
      <c r="B3" s="7"/>
      <c r="C3" s="7"/>
      <c r="D3" s="7"/>
      <c r="E3" s="8" t="s">
        <v>183</v>
      </c>
      <c r="F3" s="8" t="s">
        <v>183</v>
      </c>
      <c r="G3" s="8" t="s">
        <v>175</v>
      </c>
      <c r="H3" s="8" t="s">
        <v>59031</v>
      </c>
      <c r="I3" s="8" t="s">
        <v>183</v>
      </c>
      <c r="J3" s="8" t="s">
        <v>183</v>
      </c>
      <c r="K3" s="8" t="s">
        <v>59031</v>
      </c>
      <c r="M3" s="8" t="s">
        <v>181</v>
      </c>
      <c r="N3" s="8" t="s">
        <v>180</v>
      </c>
      <c r="O3" s="8" t="s">
        <v>185</v>
      </c>
      <c r="P3" s="8" t="s">
        <v>183</v>
      </c>
      <c r="Q3" s="8" t="s">
        <v>180</v>
      </c>
      <c r="R3" s="7" t="s">
        <v>183</v>
      </c>
      <c r="S3" s="8" t="s">
        <v>180</v>
      </c>
      <c r="U3" t="str">
        <f>U2&amp; " Index"</f>
        <v>M1WD Index</v>
      </c>
      <c r="V3" t="str">
        <f t="shared" ref="V3:AA3" si="0">V2&amp; " Index"</f>
        <v>RUGL Index</v>
      </c>
      <c r="W3" t="str">
        <f t="shared" si="0"/>
        <v>SPGTINTR Index</v>
      </c>
      <c r="X3" t="str">
        <f t="shared" si="0"/>
        <v>SPTREFTR Index</v>
      </c>
      <c r="Y3" t="str">
        <f t="shared" si="0"/>
        <v>BCS5TRUU Index</v>
      </c>
      <c r="Z3" t="str">
        <f t="shared" si="0"/>
        <v>GLPEXUTR Index</v>
      </c>
      <c r="AA3" t="str">
        <f t="shared" si="0"/>
        <v>LF98TRUU Index</v>
      </c>
    </row>
    <row r="4" spans="1:27">
      <c r="A4" s="7" t="s">
        <v>1387</v>
      </c>
      <c r="B4" s="7"/>
      <c r="C4" s="7"/>
      <c r="D4" s="7"/>
      <c r="E4" s="8" t="s">
        <v>183</v>
      </c>
      <c r="F4" s="8" t="s">
        <v>183</v>
      </c>
      <c r="G4" s="8" t="s">
        <v>183</v>
      </c>
      <c r="H4" s="8" t="s">
        <v>59031</v>
      </c>
      <c r="I4" s="8" t="s">
        <v>181</v>
      </c>
      <c r="J4" s="8" t="s">
        <v>181</v>
      </c>
      <c r="K4" s="8" t="s">
        <v>175</v>
      </c>
    </row>
    <row r="5" spans="1:27" ht="17.25" thickBot="1">
      <c r="A5" s="9" t="s">
        <v>158</v>
      </c>
      <c r="B5" s="9"/>
      <c r="C5" s="9"/>
      <c r="D5" s="9"/>
      <c r="E5" s="8" t="s">
        <v>182</v>
      </c>
      <c r="F5" s="8" t="s">
        <v>182</v>
      </c>
      <c r="G5" s="8" t="s">
        <v>182</v>
      </c>
      <c r="H5" s="8" t="s">
        <v>181</v>
      </c>
      <c r="I5" s="8" t="s">
        <v>175</v>
      </c>
      <c r="J5" s="8" t="s">
        <v>183</v>
      </c>
      <c r="K5" s="8" t="s">
        <v>181</v>
      </c>
    </row>
    <row r="6" spans="1:27" ht="18" thickTop="1" thickBot="1">
      <c r="A6" s="10" t="s">
        <v>159</v>
      </c>
      <c r="B6" s="10"/>
      <c r="C6" s="10"/>
      <c r="D6" s="10"/>
      <c r="E6" s="10" t="s">
        <v>182</v>
      </c>
      <c r="F6" s="11" t="s">
        <v>182</v>
      </c>
      <c r="G6" s="11" t="s">
        <v>59357</v>
      </c>
      <c r="H6" s="10" t="s">
        <v>181</v>
      </c>
      <c r="I6" s="10" t="s">
        <v>59366</v>
      </c>
      <c r="J6" s="11" t="s">
        <v>182</v>
      </c>
      <c r="K6" s="10" t="s">
        <v>181</v>
      </c>
    </row>
    <row r="7" spans="1:27" ht="17.25" thickTop="1">
      <c r="A7" s="7" t="s">
        <v>160</v>
      </c>
      <c r="B7" s="7"/>
      <c r="C7" s="13">
        <v>0.1</v>
      </c>
      <c r="D7" s="13">
        <v>0.5</v>
      </c>
      <c r="E7" s="14">
        <v>0.16500000000000001</v>
      </c>
      <c r="F7" s="14">
        <v>4.4999999999999998E-2</v>
      </c>
      <c r="G7" s="14">
        <v>0.05</v>
      </c>
      <c r="H7" s="14">
        <v>5.5E-2</v>
      </c>
      <c r="I7" s="14">
        <v>3.2500000000000001E-2</v>
      </c>
      <c r="J7" s="14">
        <v>2.5000000000000001E-2</v>
      </c>
      <c r="K7" s="14">
        <v>2.75E-2</v>
      </c>
    </row>
    <row r="8" spans="1:27">
      <c r="A8" s="12" t="s">
        <v>161</v>
      </c>
      <c r="B8" s="12"/>
      <c r="C8" s="15">
        <v>0.1</v>
      </c>
      <c r="D8" s="15">
        <v>0.5</v>
      </c>
      <c r="E8" s="16">
        <v>0.17499999999999999</v>
      </c>
      <c r="F8" s="16">
        <v>0.05</v>
      </c>
      <c r="G8" s="16">
        <v>0.05</v>
      </c>
      <c r="H8" s="16">
        <v>0.05</v>
      </c>
      <c r="I8" s="16">
        <v>2.5000000000000001E-2</v>
      </c>
      <c r="J8" s="16">
        <v>2.75E-2</v>
      </c>
      <c r="K8" s="16">
        <v>2.2499999999999999E-2</v>
      </c>
      <c r="L8" s="2">
        <f>SUM(E8:K8)</f>
        <v>0.4</v>
      </c>
    </row>
    <row r="11" spans="1:27">
      <c r="E11" t="s">
        <v>1376</v>
      </c>
      <c r="F11" t="s">
        <v>1378</v>
      </c>
      <c r="G11" t="s">
        <v>1379</v>
      </c>
      <c r="H11" t="s">
        <v>1377</v>
      </c>
      <c r="I11" t="s">
        <v>1374</v>
      </c>
      <c r="J11" t="s">
        <v>1376</v>
      </c>
      <c r="K11" t="s">
        <v>1375</v>
      </c>
      <c r="M11">
        <f>AVERAGE(M12:M13)</f>
        <v>27.950936500000001</v>
      </c>
      <c r="N11">
        <f t="shared" ref="N11:S11" si="1">AVERAGE(N12:N13)</f>
        <v>20.07619</v>
      </c>
      <c r="O11">
        <f t="shared" si="1"/>
        <v>16.307817999999997</v>
      </c>
      <c r="P11">
        <f t="shared" si="1"/>
        <v>12.294494500000001</v>
      </c>
      <c r="Q11">
        <f t="shared" si="1"/>
        <v>38.085786900000002</v>
      </c>
      <c r="R11">
        <f t="shared" si="1"/>
        <v>45.831175000000002</v>
      </c>
      <c r="S11">
        <f t="shared" si="1"/>
        <v>11.154833</v>
      </c>
    </row>
    <row r="12" spans="1:27">
      <c r="A12" t="s">
        <v>173</v>
      </c>
      <c r="B12" t="s">
        <v>1384</v>
      </c>
      <c r="C12" t="e">
        <f ca="1">_xll.BDP(C$1&amp; " Index","current_trr_1Yr")</f>
        <v>#NAME?</v>
      </c>
      <c r="E12" t="e">
        <f ca="1">_xll.BDP(E$1&amp; " Index","current_trr_1Yr")</f>
        <v>#NAME?</v>
      </c>
      <c r="F12" t="e">
        <f ca="1">_xll.BDP(F$1&amp; " Index","current_trr_1Yr")</f>
        <v>#NAME?</v>
      </c>
      <c r="G12" t="e">
        <f ca="1">_xll.BDP(G$1&amp; " Index","current_trr_1Yr")</f>
        <v>#NAME?</v>
      </c>
      <c r="H12" t="e">
        <f ca="1">_xll.BDP(H$1&amp; " Index","current_trr_1Yr")</f>
        <v>#NAME?</v>
      </c>
      <c r="I12" t="e">
        <f ca="1">_xll.BDP(I$1&amp; " Index","current_trr_1Yr")</f>
        <v>#NAME?</v>
      </c>
      <c r="J12" t="e">
        <f ca="1">_xll.BDP(J$1&amp; " Index","current_trr_1Yr")</f>
        <v>#NAME?</v>
      </c>
      <c r="K12" t="e">
        <f ca="1">_xll.BDP(K$1&amp; " Index","current_trr_1Yr")</f>
        <v>#NAME?</v>
      </c>
      <c r="M12">
        <v>50.178040000000003</v>
      </c>
      <c r="N12">
        <v>28.443490000000001</v>
      </c>
      <c r="O12">
        <v>28.784579999999998</v>
      </c>
      <c r="P12">
        <v>20.55911</v>
      </c>
      <c r="Q12">
        <v>76.725200000000001</v>
      </c>
      <c r="R12">
        <v>78.978870000000001</v>
      </c>
      <c r="S12">
        <v>20.769100000000002</v>
      </c>
    </row>
    <row r="13" spans="1:27">
      <c r="B13" t="s">
        <v>1383</v>
      </c>
      <c r="C13" t="e">
        <f ca="1">_xll.BDP(C$1&amp; " Index","current_trr_3mo")</f>
        <v>#NAME?</v>
      </c>
      <c r="E13" t="e">
        <f ca="1">_xll.BDP(E$1&amp; " Index","current_trr_3mo")</f>
        <v>#NAME?</v>
      </c>
      <c r="F13" t="e">
        <f ca="1">_xll.BDP(F$1&amp; " Index","current_trr_3mo")</f>
        <v>#NAME?</v>
      </c>
      <c r="G13" t="e">
        <f ca="1">_xll.BDP(G$1&amp; " Index","current_trr_3mo")</f>
        <v>#NAME?</v>
      </c>
      <c r="H13" t="e">
        <f ca="1">_xll.BDP(H$1&amp; " Index","current_trr_3mo")</f>
        <v>#NAME?</v>
      </c>
      <c r="I13" t="e">
        <f ca="1">_xll.BDP(I$1&amp; " Index","current_trr_3mo")</f>
        <v>#NAME?</v>
      </c>
      <c r="J13" t="e">
        <f ca="1">_xll.BDP(J$1&amp; " Index","current_trr_3mo")</f>
        <v>#NAME?</v>
      </c>
      <c r="K13" t="e">
        <f ca="1">_xll.BDP(K$1&amp; " Index","current_trr_3mo")</f>
        <v>#NAME?</v>
      </c>
      <c r="M13">
        <v>5.7238329999999999</v>
      </c>
      <c r="N13">
        <v>11.70889</v>
      </c>
      <c r="O13">
        <v>3.8310559999999998</v>
      </c>
      <c r="P13">
        <v>4.0298790000000002</v>
      </c>
      <c r="Q13">
        <v>-0.55362619999999996</v>
      </c>
      <c r="R13">
        <v>12.683479999999999</v>
      </c>
      <c r="S13">
        <v>1.5405660000000001</v>
      </c>
    </row>
    <row r="14" spans="1:27" ht="12.75" customHeight="1">
      <c r="E14" s="5"/>
      <c r="F14" s="5"/>
      <c r="G14" s="5"/>
      <c r="H14" s="5"/>
      <c r="I14" s="5"/>
      <c r="J14" s="5"/>
      <c r="K14" s="5"/>
      <c r="M14" s="5"/>
      <c r="N14" s="5"/>
      <c r="O14" s="5"/>
      <c r="P14" s="5"/>
      <c r="Q14" s="5"/>
      <c r="R14" s="5"/>
      <c r="S14" s="5"/>
    </row>
    <row r="15" spans="1:27">
      <c r="E15" s="1" t="s">
        <v>174</v>
      </c>
      <c r="F15" s="1" t="s">
        <v>176</v>
      </c>
      <c r="G15" s="1" t="s">
        <v>177</v>
      </c>
      <c r="H15" s="1" t="s">
        <v>178</v>
      </c>
      <c r="I15" s="1" t="s">
        <v>174</v>
      </c>
      <c r="J15" s="1" t="s">
        <v>174</v>
      </c>
      <c r="K15" s="1" t="s">
        <v>174</v>
      </c>
      <c r="M15" s="1" t="s">
        <v>59356</v>
      </c>
      <c r="N15" s="1" t="s">
        <v>59357</v>
      </c>
      <c r="O15" s="1" t="s">
        <v>59358</v>
      </c>
      <c r="P15" s="1" t="s">
        <v>59359</v>
      </c>
      <c r="Q15" s="1" t="s">
        <v>59356</v>
      </c>
      <c r="R15" s="1" t="s">
        <v>59356</v>
      </c>
      <c r="S15" s="1" t="s">
        <v>59356</v>
      </c>
    </row>
    <row r="16" spans="1:27">
      <c r="E16" s="1" t="s">
        <v>175</v>
      </c>
      <c r="F16" s="1" t="s">
        <v>174</v>
      </c>
      <c r="G16" s="1" t="s">
        <v>174</v>
      </c>
      <c r="H16" s="1" t="s">
        <v>174</v>
      </c>
      <c r="I16" s="1" t="s">
        <v>176</v>
      </c>
      <c r="J16" s="1" t="s">
        <v>174</v>
      </c>
      <c r="K16" s="1" t="s">
        <v>176</v>
      </c>
      <c r="M16" s="1" t="s">
        <v>59357</v>
      </c>
      <c r="N16" s="1" t="s">
        <v>59356</v>
      </c>
      <c r="O16" s="1" t="s">
        <v>59356</v>
      </c>
      <c r="P16" s="1" t="s">
        <v>59356</v>
      </c>
      <c r="Q16" s="1" t="s">
        <v>59357</v>
      </c>
      <c r="R16" s="1" t="s">
        <v>59356</v>
      </c>
      <c r="S16" s="1" t="s">
        <v>59357</v>
      </c>
    </row>
    <row r="17" spans="1:19">
      <c r="E17" t="s">
        <v>1376</v>
      </c>
      <c r="F17" t="s">
        <v>1379</v>
      </c>
      <c r="G17" s="1" t="s">
        <v>1379</v>
      </c>
      <c r="H17" t="s">
        <v>1380</v>
      </c>
      <c r="I17" t="s">
        <v>1375</v>
      </c>
      <c r="J17" t="s">
        <v>1381</v>
      </c>
      <c r="K17" t="s">
        <v>1382</v>
      </c>
      <c r="M17" t="s">
        <v>59360</v>
      </c>
      <c r="N17" t="s">
        <v>59357</v>
      </c>
      <c r="O17" s="1" t="s">
        <v>59357</v>
      </c>
      <c r="P17" t="s">
        <v>59361</v>
      </c>
      <c r="Q17" t="s">
        <v>59361</v>
      </c>
      <c r="R17" t="s">
        <v>59360</v>
      </c>
      <c r="S17" t="s">
        <v>59361</v>
      </c>
    </row>
    <row r="18" spans="1:19">
      <c r="A18" t="s">
        <v>179</v>
      </c>
      <c r="B18" t="s">
        <v>1385</v>
      </c>
      <c r="C18" t="e">
        <f ca="1">_xll.BDP(C$1&amp; " Index","volatility_260d")</f>
        <v>#NAME?</v>
      </c>
      <c r="E18" t="e">
        <f ca="1">_xll.BDP(E$1&amp; " Index","volatility_260d")</f>
        <v>#NAME?</v>
      </c>
      <c r="F18" t="e">
        <f ca="1">_xll.BDP(F$1&amp; " Index","volatility_260d")</f>
        <v>#NAME?</v>
      </c>
      <c r="G18" t="e">
        <f ca="1">_xll.BDP(G$1&amp; " Index","volatility_260d")</f>
        <v>#NAME?</v>
      </c>
      <c r="H18" t="e">
        <f ca="1">_xll.BDP(H$1&amp; " Index","volatility_260d")</f>
        <v>#NAME?</v>
      </c>
      <c r="I18" t="e">
        <f ca="1">_xll.BDP(I$1&amp; " Index","volatility_260d")</f>
        <v>#NAME?</v>
      </c>
      <c r="J18" t="e">
        <f ca="1">_xll.BDP(J$1&amp; " Index","volatility_260d")</f>
        <v>#NAME?</v>
      </c>
      <c r="K18" t="e">
        <f ca="1">_xll.BDP(K$1&amp; " Index","volatility_260d")</f>
        <v>#NAME?</v>
      </c>
      <c r="M18">
        <v>15.78819</v>
      </c>
      <c r="N18">
        <v>20.496749999999999</v>
      </c>
      <c r="O18">
        <v>18.546589999999998</v>
      </c>
      <c r="P18">
        <v>7.7031169999999998</v>
      </c>
      <c r="Q18">
        <v>19.25788</v>
      </c>
      <c r="R18">
        <v>19.596969999999999</v>
      </c>
      <c r="S18">
        <v>6.2130970000000003</v>
      </c>
    </row>
    <row r="19" spans="1:19">
      <c r="B19" t="s">
        <v>1386</v>
      </c>
      <c r="C19" t="e">
        <f ca="1">_xll.BDP(C$1&amp; " Index","volatility_30d")</f>
        <v>#NAME?</v>
      </c>
      <c r="E19" t="e">
        <f ca="1">_xll.BDP(E$1&amp; " Index","volatility_30d")</f>
        <v>#NAME?</v>
      </c>
      <c r="F19" t="e">
        <f ca="1">_xll.BDP(F$1&amp; " Index","volatility_30d")</f>
        <v>#NAME?</v>
      </c>
      <c r="G19" t="e">
        <f ca="1">_xll.BDP(G$1&amp; " Index","volatility_30d")</f>
        <v>#NAME?</v>
      </c>
      <c r="H19" t="e">
        <f ca="1">_xll.BDP(H$1&amp; " Index","volatility_30d")</f>
        <v>#NAME?</v>
      </c>
      <c r="I19" t="e">
        <f ca="1">_xll.BDP(I$1&amp; " Index","volatility_30d")</f>
        <v>#NAME?</v>
      </c>
      <c r="J19" t="e">
        <f ca="1">_xll.BDP(J$1&amp; " Index","volatility_30d")</f>
        <v>#NAME?</v>
      </c>
      <c r="K19" t="e">
        <f ca="1">_xll.BDP(K$1&amp; " Index","volatility_30d")</f>
        <v>#NAME?</v>
      </c>
      <c r="M19">
        <v>11.16009</v>
      </c>
      <c r="N19">
        <v>10.031359999999999</v>
      </c>
      <c r="O19">
        <v>8.1774699999999996</v>
      </c>
      <c r="P19">
        <v>6.0627529999999998</v>
      </c>
      <c r="Q19">
        <v>24.905819999999999</v>
      </c>
      <c r="R19">
        <v>14.00104</v>
      </c>
      <c r="S19">
        <v>2.4213290000000001</v>
      </c>
    </row>
    <row r="20" spans="1:19">
      <c r="E20" s="2"/>
      <c r="F20" s="2"/>
      <c r="G20" s="2"/>
      <c r="H20" s="2"/>
      <c r="I20" s="2"/>
      <c r="J20" s="2"/>
      <c r="K20" s="2"/>
      <c r="M20" s="2"/>
      <c r="N20" s="2"/>
      <c r="O20" s="2"/>
      <c r="P20" s="2"/>
      <c r="Q20" s="2"/>
      <c r="R20" s="2"/>
      <c r="S20" s="2"/>
    </row>
    <row r="21" spans="1:19">
      <c r="M21">
        <f>M12/M18</f>
        <v>3.1782009210682163</v>
      </c>
      <c r="N21">
        <f t="shared" ref="N21:S21" si="2">N12/N18</f>
        <v>1.3877073194530842</v>
      </c>
      <c r="O21">
        <f t="shared" si="2"/>
        <v>1.5520146830225934</v>
      </c>
      <c r="P21">
        <f t="shared" si="2"/>
        <v>2.6689338874120696</v>
      </c>
      <c r="Q21">
        <f t="shared" si="2"/>
        <v>3.9840937839471429</v>
      </c>
      <c r="R21">
        <f t="shared" si="2"/>
        <v>4.0301572130793692</v>
      </c>
      <c r="S21">
        <f t="shared" si="2"/>
        <v>3.3427934571116467</v>
      </c>
    </row>
    <row r="22" spans="1:19">
      <c r="A22" t="s">
        <v>184</v>
      </c>
      <c r="E22" t="e">
        <f ca="1">E13/E19</f>
        <v>#NAME?</v>
      </c>
      <c r="F22" t="e">
        <f t="shared" ref="F22:K22" ca="1" si="3">F13/F19</f>
        <v>#NAME?</v>
      </c>
      <c r="G22" t="e">
        <f t="shared" ca="1" si="3"/>
        <v>#NAME?</v>
      </c>
      <c r="H22" t="e">
        <f t="shared" ca="1" si="3"/>
        <v>#NAME?</v>
      </c>
      <c r="I22" t="e">
        <f t="shared" ca="1" si="3"/>
        <v>#NAME?</v>
      </c>
      <c r="J22" t="e">
        <f t="shared" ca="1" si="3"/>
        <v>#NAME?</v>
      </c>
      <c r="K22" t="e">
        <f t="shared" ca="1" si="3"/>
        <v>#NAME?</v>
      </c>
      <c r="M22">
        <v>0.51288412548644324</v>
      </c>
      <c r="N22">
        <v>1.1672285712007147</v>
      </c>
      <c r="O22">
        <v>0.46848915373581318</v>
      </c>
      <c r="P22">
        <v>0.66469457027195411</v>
      </c>
      <c r="Q22">
        <v>-2.2228788291250801E-2</v>
      </c>
      <c r="R22">
        <v>0.90589556204396238</v>
      </c>
      <c r="S22">
        <v>0.63624811002552728</v>
      </c>
    </row>
    <row r="27" spans="1:19">
      <c r="M27" s="4"/>
      <c r="N27" s="4"/>
      <c r="O27" s="4"/>
      <c r="P27" s="4"/>
      <c r="Q27" s="4"/>
      <c r="R27" s="4"/>
      <c r="S27" s="4"/>
    </row>
  </sheetData>
  <phoneticPr fontId="10" type="noConversion"/>
  <conditionalFormatting sqref="E12:K1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8:K1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9:K1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2:S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8:S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9:S1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B60"/>
  <sheetViews>
    <sheetView workbookViewId="0">
      <selection activeCell="N12" sqref="N12"/>
    </sheetView>
  </sheetViews>
  <sheetFormatPr defaultRowHeight="16.5"/>
  <cols>
    <col min="1" max="1" width="11.125" style="17" bestFit="1" customWidth="1"/>
    <col min="2" max="2" width="22.625" bestFit="1" customWidth="1"/>
    <col min="3" max="3" width="9.125" bestFit="1" customWidth="1"/>
    <col min="10" max="10" width="13.125" bestFit="1" customWidth="1"/>
    <col min="11" max="11" width="11.625" bestFit="1" customWidth="1"/>
    <col min="12" max="12" width="11.625" customWidth="1"/>
    <col min="15" max="15" width="12.875" bestFit="1" customWidth="1"/>
    <col min="17" max="17" width="8.375" customWidth="1"/>
    <col min="27" max="27" width="9.5" bestFit="1" customWidth="1"/>
  </cols>
  <sheetData>
    <row r="1" spans="2:28">
      <c r="G1" t="s">
        <v>58154</v>
      </c>
      <c r="I1" t="s">
        <v>58155</v>
      </c>
      <c r="J1" t="s">
        <v>58160</v>
      </c>
      <c r="K1" t="s">
        <v>58156</v>
      </c>
      <c r="L1" t="s">
        <v>58161</v>
      </c>
      <c r="M1" t="s">
        <v>58163</v>
      </c>
      <c r="N1" t="s">
        <v>58162</v>
      </c>
    </row>
    <row r="2" spans="2:28">
      <c r="G2" t="e">
        <f ca="1">_xll.BDP($B2,G$1)</f>
        <v>#NAME?</v>
      </c>
      <c r="H2">
        <f>B2</f>
        <v>0</v>
      </c>
      <c r="I2" t="e">
        <f ca="1">_xll.BDP($B2,I$1)</f>
        <v>#NAME?</v>
      </c>
      <c r="J2" t="e">
        <f ca="1">_xll.BDP($B2,J$1)</f>
        <v>#NAME?</v>
      </c>
      <c r="K2" t="e">
        <f ca="1">_xll.BDP($B2,K$1)</f>
        <v>#NAME?</v>
      </c>
      <c r="L2" t="e">
        <f ca="1">_xll.BDP($B2,L$1)</f>
        <v>#NAME?</v>
      </c>
      <c r="M2" t="e">
        <f ca="1">_xll.BDP($B2,M$1)</f>
        <v>#NAME?</v>
      </c>
      <c r="N2" t="e">
        <f ca="1">_xll.BDP($B2,N$1)</f>
        <v>#NAME?</v>
      </c>
    </row>
    <row r="3" spans="2:28">
      <c r="B3" s="135" t="s">
        <v>1461</v>
      </c>
      <c r="C3" s="136" t="s">
        <v>1734</v>
      </c>
      <c r="D3" s="5"/>
      <c r="E3" s="5"/>
      <c r="F3" t="s">
        <v>1747</v>
      </c>
      <c r="G3" t="s">
        <v>1748</v>
      </c>
      <c r="H3" t="s">
        <v>1739</v>
      </c>
      <c r="I3" t="s">
        <v>1749</v>
      </c>
      <c r="J3" t="s">
        <v>1751</v>
      </c>
      <c r="K3" t="s">
        <v>1753</v>
      </c>
      <c r="L3" t="s">
        <v>1744</v>
      </c>
      <c r="M3" t="s">
        <v>1741</v>
      </c>
      <c r="N3" t="s">
        <v>1755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5"/>
    </row>
    <row r="4" spans="2:28">
      <c r="B4" t="s">
        <v>1409</v>
      </c>
      <c r="C4" t="s">
        <v>1746</v>
      </c>
      <c r="D4" s="5"/>
      <c r="E4" s="5"/>
      <c r="F4" t="s">
        <v>58215</v>
      </c>
      <c r="G4" t="s">
        <v>58164</v>
      </c>
      <c r="H4" t="s">
        <v>1409</v>
      </c>
      <c r="I4" t="s">
        <v>58165</v>
      </c>
      <c r="J4" t="s">
        <v>58166</v>
      </c>
      <c r="K4">
        <v>104.23</v>
      </c>
      <c r="L4" t="s">
        <v>247</v>
      </c>
      <c r="M4" t="s">
        <v>58208</v>
      </c>
      <c r="N4" t="s">
        <v>1096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5"/>
    </row>
    <row r="5" spans="2:28">
      <c r="B5" t="s">
        <v>1410</v>
      </c>
      <c r="C5" t="s">
        <v>1746</v>
      </c>
      <c r="D5" s="5"/>
      <c r="E5" s="5"/>
      <c r="F5" t="s">
        <v>58215</v>
      </c>
      <c r="G5" t="s">
        <v>58167</v>
      </c>
      <c r="H5" t="s">
        <v>1410</v>
      </c>
      <c r="I5" t="s">
        <v>58168</v>
      </c>
      <c r="J5" t="s">
        <v>58169</v>
      </c>
      <c r="K5">
        <v>16.100000000000001</v>
      </c>
      <c r="L5" t="s">
        <v>247</v>
      </c>
      <c r="M5" t="s">
        <v>58208</v>
      </c>
      <c r="N5" t="s">
        <v>1096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5"/>
    </row>
    <row r="6" spans="2:28">
      <c r="B6" t="s">
        <v>1416</v>
      </c>
      <c r="C6" t="s">
        <v>1746</v>
      </c>
      <c r="D6" s="5"/>
      <c r="E6" s="5"/>
      <c r="F6" t="s">
        <v>58215</v>
      </c>
      <c r="G6" t="s">
        <v>58170</v>
      </c>
      <c r="H6" t="s">
        <v>1416</v>
      </c>
      <c r="I6" t="s">
        <v>58171</v>
      </c>
      <c r="J6" t="s">
        <v>58172</v>
      </c>
      <c r="K6">
        <v>21.11</v>
      </c>
      <c r="L6" t="s">
        <v>247</v>
      </c>
      <c r="M6" t="s">
        <v>58208</v>
      </c>
      <c r="N6" t="s">
        <v>1110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5"/>
    </row>
    <row r="7" spans="2:28">
      <c r="B7" t="s">
        <v>1426</v>
      </c>
      <c r="C7" t="s">
        <v>1746</v>
      </c>
      <c r="D7" s="5"/>
      <c r="E7" s="5"/>
      <c r="F7" t="s">
        <v>58215</v>
      </c>
      <c r="G7" t="s">
        <v>58173</v>
      </c>
      <c r="H7" t="s">
        <v>1426</v>
      </c>
      <c r="I7" t="s">
        <v>58174</v>
      </c>
      <c r="J7" t="s">
        <v>58175</v>
      </c>
      <c r="K7">
        <v>490500</v>
      </c>
      <c r="L7" t="s">
        <v>488</v>
      </c>
      <c r="M7" t="s">
        <v>58209</v>
      </c>
      <c r="N7" t="s">
        <v>1139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5"/>
    </row>
    <row r="8" spans="2:28">
      <c r="B8" t="s">
        <v>1427</v>
      </c>
      <c r="C8" t="s">
        <v>1746</v>
      </c>
      <c r="D8" s="5"/>
      <c r="E8" s="5"/>
      <c r="F8" t="s">
        <v>58215</v>
      </c>
      <c r="G8" t="s">
        <v>58176</v>
      </c>
      <c r="H8" t="s">
        <v>1427</v>
      </c>
      <c r="I8" t="s">
        <v>58177</v>
      </c>
      <c r="J8" t="s">
        <v>58178</v>
      </c>
      <c r="K8">
        <v>0.76500000000000001</v>
      </c>
      <c r="L8" t="s">
        <v>608</v>
      </c>
      <c r="M8" t="s">
        <v>58210</v>
      </c>
      <c r="N8" t="s">
        <v>1127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5"/>
    </row>
    <row r="9" spans="2:28">
      <c r="B9" t="s">
        <v>1431</v>
      </c>
      <c r="C9" t="s">
        <v>1746</v>
      </c>
      <c r="D9" s="5"/>
      <c r="E9" s="5"/>
      <c r="F9" t="s">
        <v>58215</v>
      </c>
      <c r="G9" t="s">
        <v>58179</v>
      </c>
      <c r="H9" t="s">
        <v>1431</v>
      </c>
      <c r="I9" t="s">
        <v>58180</v>
      </c>
      <c r="J9" t="s">
        <v>58181</v>
      </c>
      <c r="K9">
        <v>11</v>
      </c>
      <c r="L9" t="s">
        <v>341</v>
      </c>
      <c r="M9" t="s">
        <v>58211</v>
      </c>
      <c r="N9" t="s">
        <v>1156</v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5"/>
    </row>
    <row r="10" spans="2:28">
      <c r="B10" t="s">
        <v>1432</v>
      </c>
      <c r="C10" t="s">
        <v>1746</v>
      </c>
      <c r="D10" s="5"/>
      <c r="E10" s="5"/>
      <c r="F10" t="s">
        <v>58215</v>
      </c>
      <c r="G10" t="s">
        <v>58182</v>
      </c>
      <c r="H10" t="s">
        <v>1432</v>
      </c>
      <c r="I10" t="s">
        <v>58183</v>
      </c>
      <c r="J10" t="s">
        <v>58184</v>
      </c>
      <c r="K10">
        <v>13.05</v>
      </c>
      <c r="L10" t="s">
        <v>341</v>
      </c>
      <c r="M10" t="s">
        <v>58211</v>
      </c>
      <c r="N10" t="s">
        <v>1156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5"/>
    </row>
    <row r="11" spans="2:28">
      <c r="B11" t="s">
        <v>1433</v>
      </c>
      <c r="C11" t="s">
        <v>1746</v>
      </c>
      <c r="D11" s="5"/>
      <c r="E11" s="5"/>
      <c r="F11" t="s">
        <v>58215</v>
      </c>
      <c r="G11" t="s">
        <v>58185</v>
      </c>
      <c r="H11" t="s">
        <v>1433</v>
      </c>
      <c r="I11" t="s">
        <v>58186</v>
      </c>
      <c r="J11" t="s">
        <v>58187</v>
      </c>
      <c r="K11">
        <v>11.25</v>
      </c>
      <c r="L11" t="s">
        <v>341</v>
      </c>
      <c r="M11" t="s">
        <v>58211</v>
      </c>
      <c r="N11" t="s">
        <v>1156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5"/>
    </row>
    <row r="12" spans="2:28">
      <c r="B12" t="s">
        <v>1435</v>
      </c>
      <c r="C12" t="s">
        <v>1746</v>
      </c>
      <c r="D12" s="5"/>
      <c r="E12" s="5"/>
      <c r="F12" t="s">
        <v>58215</v>
      </c>
      <c r="G12" t="s">
        <v>58188</v>
      </c>
      <c r="H12" t="s">
        <v>1435</v>
      </c>
      <c r="I12" t="s">
        <v>58189</v>
      </c>
      <c r="J12" t="s">
        <v>58190</v>
      </c>
      <c r="K12">
        <v>2.23</v>
      </c>
      <c r="L12" t="s">
        <v>588</v>
      </c>
      <c r="M12" t="s">
        <v>58213</v>
      </c>
      <c r="N12" t="s">
        <v>1133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5"/>
    </row>
    <row r="13" spans="2:28">
      <c r="B13" t="s">
        <v>1436</v>
      </c>
      <c r="C13" t="s">
        <v>1746</v>
      </c>
      <c r="D13" s="5"/>
      <c r="E13" s="5"/>
      <c r="F13" t="s">
        <v>58215</v>
      </c>
      <c r="G13" t="s">
        <v>58191</v>
      </c>
      <c r="H13" t="s">
        <v>1436</v>
      </c>
      <c r="I13" t="s">
        <v>58192</v>
      </c>
      <c r="J13" t="s">
        <v>58193</v>
      </c>
      <c r="K13">
        <v>2.06</v>
      </c>
      <c r="L13" t="s">
        <v>38773</v>
      </c>
      <c r="M13" t="s">
        <v>58214</v>
      </c>
      <c r="N13" t="s">
        <v>38775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5"/>
    </row>
    <row r="14" spans="2:28">
      <c r="B14" t="s">
        <v>1437</v>
      </c>
      <c r="C14" t="s">
        <v>1746</v>
      </c>
      <c r="D14" s="5"/>
      <c r="E14" s="5"/>
      <c r="F14" t="s">
        <v>58215</v>
      </c>
      <c r="G14" t="s">
        <v>58194</v>
      </c>
      <c r="H14" t="s">
        <v>1437</v>
      </c>
      <c r="I14" t="s">
        <v>58195</v>
      </c>
      <c r="J14" t="s">
        <v>58196</v>
      </c>
      <c r="K14">
        <v>106.5</v>
      </c>
      <c r="L14" t="s">
        <v>1051</v>
      </c>
      <c r="M14" t="s">
        <v>58212</v>
      </c>
      <c r="N14" t="s">
        <v>1091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5"/>
    </row>
    <row r="15" spans="2:28">
      <c r="B15" t="s">
        <v>1441</v>
      </c>
      <c r="C15" t="s">
        <v>1746</v>
      </c>
      <c r="D15" s="5"/>
      <c r="E15" s="5"/>
      <c r="F15" t="s">
        <v>58215</v>
      </c>
      <c r="G15" t="s">
        <v>58197</v>
      </c>
      <c r="H15" t="s">
        <v>1441</v>
      </c>
      <c r="I15" t="s">
        <v>58198</v>
      </c>
      <c r="J15" t="s">
        <v>58199</v>
      </c>
      <c r="K15">
        <v>113</v>
      </c>
      <c r="L15" t="s">
        <v>1051</v>
      </c>
      <c r="M15" t="s">
        <v>58212</v>
      </c>
      <c r="N15" t="s">
        <v>1091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5"/>
    </row>
    <row r="16" spans="2:28">
      <c r="B16" t="s">
        <v>1720</v>
      </c>
      <c r="C16" t="s">
        <v>1746</v>
      </c>
      <c r="D16" s="5"/>
      <c r="E16" s="5"/>
      <c r="F16" t="s">
        <v>58215</v>
      </c>
      <c r="G16" t="s">
        <v>58200</v>
      </c>
      <c r="H16" t="s">
        <v>1720</v>
      </c>
      <c r="I16" t="s">
        <v>58201</v>
      </c>
      <c r="J16" t="s">
        <v>58202</v>
      </c>
      <c r="K16">
        <v>24.19</v>
      </c>
      <c r="L16" t="s">
        <v>247</v>
      </c>
      <c r="M16" t="s">
        <v>58208</v>
      </c>
      <c r="N16" t="s">
        <v>1083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5"/>
    </row>
    <row r="17" spans="2:28">
      <c r="B17" t="s">
        <v>1724</v>
      </c>
      <c r="C17" t="s">
        <v>1746</v>
      </c>
      <c r="D17" s="5"/>
      <c r="E17" s="5"/>
      <c r="F17" t="s">
        <v>58215</v>
      </c>
      <c r="G17" t="s">
        <v>58203</v>
      </c>
      <c r="H17" t="s">
        <v>1724</v>
      </c>
      <c r="I17" t="s">
        <v>58204</v>
      </c>
      <c r="J17" t="s">
        <v>58205</v>
      </c>
      <c r="K17">
        <v>39.94</v>
      </c>
      <c r="L17" t="s">
        <v>247</v>
      </c>
      <c r="M17" t="s">
        <v>58208</v>
      </c>
      <c r="N17" t="s">
        <v>1096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5"/>
    </row>
    <row r="18" spans="2:28">
      <c r="B18" t="s">
        <v>1405</v>
      </c>
      <c r="C18" t="s">
        <v>1746</v>
      </c>
      <c r="D18" s="5"/>
      <c r="E18" s="5"/>
      <c r="F18" t="s">
        <v>58215</v>
      </c>
      <c r="G18" t="s">
        <v>390</v>
      </c>
      <c r="H18" t="s">
        <v>1405</v>
      </c>
      <c r="I18" t="s">
        <v>391</v>
      </c>
      <c r="J18" t="s">
        <v>58206</v>
      </c>
      <c r="K18">
        <v>12.701000000000001</v>
      </c>
      <c r="L18" t="s">
        <v>247</v>
      </c>
      <c r="M18" t="s">
        <v>58208</v>
      </c>
      <c r="N18" t="s">
        <v>6595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5"/>
    </row>
    <row r="19" spans="2:28">
      <c r="D19" s="5"/>
      <c r="E19" s="5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5"/>
    </row>
    <row r="20" spans="2:28">
      <c r="D20" s="5"/>
      <c r="E20" s="5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5"/>
    </row>
    <row r="21" spans="2:28">
      <c r="D21" s="5"/>
      <c r="E21" s="5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5"/>
    </row>
    <row r="22" spans="2:28">
      <c r="D22" s="5"/>
      <c r="E22" s="5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5"/>
    </row>
    <row r="23" spans="2:28">
      <c r="D23" s="5"/>
      <c r="E23" s="5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5"/>
    </row>
    <row r="24" spans="2:28">
      <c r="D24" s="5"/>
      <c r="E24" s="5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5"/>
    </row>
    <row r="25" spans="2:28">
      <c r="D25" s="5"/>
      <c r="E25" s="5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5"/>
    </row>
    <row r="26" spans="2:28">
      <c r="D26" s="5"/>
      <c r="E26" s="5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5"/>
    </row>
    <row r="27" spans="2:28">
      <c r="D27" s="5"/>
      <c r="E27" s="5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5"/>
    </row>
    <row r="28" spans="2:28">
      <c r="D28" s="5"/>
      <c r="E28" s="5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5"/>
    </row>
    <row r="29" spans="2:28">
      <c r="D29" s="5"/>
      <c r="E29" s="5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5"/>
    </row>
    <row r="30" spans="2:28">
      <c r="D30" s="5"/>
      <c r="E30" s="5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5"/>
    </row>
    <row r="31" spans="2:28">
      <c r="D31" s="5"/>
      <c r="E31" s="5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5"/>
    </row>
    <row r="32" spans="2:28">
      <c r="D32" s="5"/>
      <c r="E32" s="5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5"/>
    </row>
    <row r="33" spans="4:28">
      <c r="D33" s="5"/>
      <c r="E33" s="5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5"/>
    </row>
    <row r="34" spans="4:28">
      <c r="D34" s="5"/>
      <c r="E34" s="5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5"/>
    </row>
    <row r="35" spans="4:28">
      <c r="D35" s="5"/>
      <c r="E35" s="5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5"/>
    </row>
    <row r="36" spans="4:28">
      <c r="D36" s="5"/>
      <c r="E36" s="5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5"/>
    </row>
    <row r="37" spans="4:28">
      <c r="D37" s="5"/>
      <c r="E37" s="5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5"/>
    </row>
    <row r="38" spans="4:28">
      <c r="D38" s="5"/>
      <c r="E38" s="5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5"/>
    </row>
    <row r="39" spans="4:28">
      <c r="D39" s="5"/>
      <c r="E39" s="5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5"/>
    </row>
    <row r="40" spans="4:28">
      <c r="D40" s="5"/>
      <c r="E40" s="5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5"/>
    </row>
    <row r="41" spans="4:28">
      <c r="D41" s="5"/>
      <c r="E41" s="5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5"/>
    </row>
    <row r="42" spans="4:28">
      <c r="D42" s="5"/>
      <c r="E42" s="5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5"/>
    </row>
    <row r="43" spans="4:28">
      <c r="D43" s="5"/>
      <c r="E43" s="5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5"/>
    </row>
    <row r="44" spans="4:28">
      <c r="D44" s="5"/>
      <c r="E44" s="5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5"/>
    </row>
    <row r="45" spans="4:28">
      <c r="D45" s="5"/>
      <c r="E45" s="5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5"/>
    </row>
    <row r="46" spans="4:28">
      <c r="D46" s="5"/>
      <c r="E46" s="5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5"/>
    </row>
    <row r="47" spans="4:28">
      <c r="D47" s="5"/>
      <c r="E47" s="5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5"/>
    </row>
    <row r="48" spans="4:28">
      <c r="D48" s="5"/>
      <c r="E48" s="5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5"/>
    </row>
    <row r="49" spans="4:28">
      <c r="D49" s="5"/>
      <c r="E49" s="5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5"/>
    </row>
    <row r="50" spans="4:28">
      <c r="D50" s="5"/>
      <c r="E50" s="5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5"/>
    </row>
    <row r="51" spans="4:28">
      <c r="D51" s="5"/>
      <c r="E51" s="5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5"/>
    </row>
    <row r="52" spans="4:28">
      <c r="D52" s="5"/>
      <c r="E52" s="5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4:28">
      <c r="D53" s="5"/>
      <c r="E53" s="5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4:28">
      <c r="D54" s="5"/>
      <c r="E54" s="5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4:28">
      <c r="D55" s="5"/>
      <c r="E55" s="5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4:28">
      <c r="D56" s="5"/>
      <c r="E56" s="5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4:28">
      <c r="D57" s="5"/>
      <c r="E57" s="5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4:28">
      <c r="H58" s="18"/>
      <c r="J58" s="18"/>
      <c r="K58" s="18"/>
      <c r="L58" s="18"/>
      <c r="M58" s="18"/>
      <c r="N58" s="18"/>
      <c r="O58" s="18"/>
      <c r="P58" s="5"/>
      <c r="Q58" s="3"/>
    </row>
    <row r="59" spans="4:28">
      <c r="H59" s="18"/>
      <c r="J59" s="18"/>
      <c r="K59" s="18"/>
      <c r="L59" s="18"/>
      <c r="M59" s="18"/>
      <c r="N59" s="18"/>
      <c r="O59" s="18"/>
      <c r="P59" s="5"/>
      <c r="Q59" s="3"/>
    </row>
    <row r="60" spans="4:28">
      <c r="H60" s="18"/>
      <c r="J60" s="18"/>
      <c r="K60" s="18"/>
      <c r="L60" s="18"/>
      <c r="M60" s="18"/>
      <c r="N60" s="18"/>
      <c r="O60" s="18"/>
      <c r="P60" s="5"/>
      <c r="Q60" s="3"/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filterMode="1"/>
  <dimension ref="A1:I12143"/>
  <sheetViews>
    <sheetView workbookViewId="0">
      <selection activeCell="E8489" sqref="E8489"/>
    </sheetView>
  </sheetViews>
  <sheetFormatPr defaultRowHeight="16.5"/>
  <cols>
    <col min="1" max="1" width="5.875" bestFit="1" customWidth="1"/>
    <col min="2" max="2" width="16.875" bestFit="1" customWidth="1"/>
    <col min="3" max="3" width="25.75" bestFit="1" customWidth="1"/>
    <col min="4" max="4" width="44.125" bestFit="1" customWidth="1"/>
    <col min="5" max="5" width="10.625" bestFit="1" customWidth="1"/>
    <col min="6" max="6" width="10.5" bestFit="1" customWidth="1"/>
    <col min="7" max="7" width="5.25" bestFit="1" customWidth="1"/>
    <col min="8" max="8" width="5.5" bestFit="1" customWidth="1"/>
    <col min="9" max="9" width="6.25" bestFit="1" customWidth="1"/>
  </cols>
  <sheetData>
    <row r="1" spans="1:9">
      <c r="A1" s="137" t="s">
        <v>1756</v>
      </c>
      <c r="B1" s="137" t="s">
        <v>1757</v>
      </c>
      <c r="C1" s="137" t="s">
        <v>1738</v>
      </c>
      <c r="D1" s="137" t="s">
        <v>246</v>
      </c>
      <c r="E1" s="137" t="s">
        <v>1750</v>
      </c>
      <c r="F1" s="137" t="s">
        <v>1752</v>
      </c>
      <c r="G1" s="137" t="s">
        <v>1743</v>
      </c>
      <c r="H1" s="137" t="s">
        <v>1740</v>
      </c>
      <c r="I1" s="137" t="s">
        <v>1754</v>
      </c>
    </row>
    <row r="2" spans="1:9" hidden="1">
      <c r="A2" s="137" t="s">
        <v>1758</v>
      </c>
      <c r="B2" s="138" t="s">
        <v>1759</v>
      </c>
      <c r="C2" s="138" t="s">
        <v>1760</v>
      </c>
      <c r="D2" s="138" t="s">
        <v>1761</v>
      </c>
      <c r="E2" s="138" t="s">
        <v>1756</v>
      </c>
      <c r="F2" s="139">
        <v>0</v>
      </c>
      <c r="G2" s="137" t="s">
        <v>332</v>
      </c>
      <c r="H2" s="137" t="s">
        <v>1762</v>
      </c>
      <c r="I2" s="138" t="s">
        <v>1756</v>
      </c>
    </row>
    <row r="3" spans="1:9" hidden="1">
      <c r="A3" s="137" t="s">
        <v>1763</v>
      </c>
      <c r="B3" s="138" t="s">
        <v>1764</v>
      </c>
      <c r="C3" s="138" t="s">
        <v>1765</v>
      </c>
      <c r="D3" s="138" t="s">
        <v>1766</v>
      </c>
      <c r="E3" s="138" t="s">
        <v>1756</v>
      </c>
      <c r="F3" s="139">
        <v>0</v>
      </c>
      <c r="G3" s="137" t="s">
        <v>332</v>
      </c>
      <c r="H3" s="137" t="s">
        <v>1762</v>
      </c>
      <c r="I3" s="138" t="s">
        <v>1756</v>
      </c>
    </row>
    <row r="4" spans="1:9" hidden="1">
      <c r="A4" s="137" t="s">
        <v>1767</v>
      </c>
      <c r="B4" s="138" t="s">
        <v>1768</v>
      </c>
      <c r="C4" s="138" t="s">
        <v>1769</v>
      </c>
      <c r="D4" s="138" t="s">
        <v>1770</v>
      </c>
      <c r="E4" s="138" t="s">
        <v>1771</v>
      </c>
      <c r="F4" s="139">
        <v>0</v>
      </c>
      <c r="G4" s="137" t="s">
        <v>1772</v>
      </c>
      <c r="H4" s="137" t="s">
        <v>107</v>
      </c>
      <c r="I4" s="138" t="s">
        <v>1773</v>
      </c>
    </row>
    <row r="5" spans="1:9" hidden="1">
      <c r="A5" s="137" t="s">
        <v>1774</v>
      </c>
      <c r="B5" s="138" t="s">
        <v>1775</v>
      </c>
      <c r="C5" s="138" t="s">
        <v>1776</v>
      </c>
      <c r="D5" s="138" t="s">
        <v>1777</v>
      </c>
      <c r="E5" s="138" t="s">
        <v>1778</v>
      </c>
      <c r="F5" s="139">
        <v>0</v>
      </c>
      <c r="G5" s="137" t="s">
        <v>1772</v>
      </c>
      <c r="H5" s="137" t="s">
        <v>107</v>
      </c>
      <c r="I5" s="138" t="s">
        <v>1779</v>
      </c>
    </row>
    <row r="6" spans="1:9" hidden="1">
      <c r="A6" s="137" t="s">
        <v>1780</v>
      </c>
      <c r="B6" s="138" t="s">
        <v>1781</v>
      </c>
      <c r="C6" s="138" t="s">
        <v>1782</v>
      </c>
      <c r="D6" s="138" t="s">
        <v>1783</v>
      </c>
      <c r="E6" s="138" t="s">
        <v>1784</v>
      </c>
      <c r="F6" s="139">
        <v>0</v>
      </c>
      <c r="G6" s="137" t="s">
        <v>247</v>
      </c>
      <c r="H6" s="137" t="s">
        <v>107</v>
      </c>
      <c r="I6" s="138" t="s">
        <v>1785</v>
      </c>
    </row>
    <row r="7" spans="1:9" hidden="1">
      <c r="A7" s="137" t="s">
        <v>1786</v>
      </c>
      <c r="B7" s="138" t="s">
        <v>1787</v>
      </c>
      <c r="C7" s="138" t="s">
        <v>1788</v>
      </c>
      <c r="D7" s="138" t="s">
        <v>1789</v>
      </c>
      <c r="E7" s="138" t="s">
        <v>1790</v>
      </c>
      <c r="F7" s="139">
        <v>0</v>
      </c>
      <c r="G7" s="137" t="s">
        <v>1772</v>
      </c>
      <c r="H7" s="137" t="s">
        <v>107</v>
      </c>
      <c r="I7" s="138" t="s">
        <v>1779</v>
      </c>
    </row>
    <row r="8" spans="1:9" hidden="1">
      <c r="A8" s="137" t="s">
        <v>1791</v>
      </c>
      <c r="B8" s="138" t="s">
        <v>1792</v>
      </c>
      <c r="C8" s="138" t="s">
        <v>1793</v>
      </c>
      <c r="D8" s="138" t="s">
        <v>1794</v>
      </c>
      <c r="E8" s="138" t="s">
        <v>1795</v>
      </c>
      <c r="F8" s="139">
        <v>0</v>
      </c>
      <c r="G8" s="137" t="s">
        <v>1772</v>
      </c>
      <c r="H8" s="137" t="s">
        <v>107</v>
      </c>
      <c r="I8" s="138" t="s">
        <v>1756</v>
      </c>
    </row>
    <row r="9" spans="1:9" hidden="1">
      <c r="A9" s="137" t="s">
        <v>1796</v>
      </c>
      <c r="B9" s="138" t="s">
        <v>1797</v>
      </c>
      <c r="C9" s="138" t="s">
        <v>1798</v>
      </c>
      <c r="D9" s="138" t="s">
        <v>1799</v>
      </c>
      <c r="E9" s="138" t="s">
        <v>1800</v>
      </c>
      <c r="F9" s="139">
        <v>0</v>
      </c>
      <c r="G9" s="137" t="s">
        <v>1772</v>
      </c>
      <c r="H9" s="137" t="s">
        <v>107</v>
      </c>
      <c r="I9" s="138" t="s">
        <v>1773</v>
      </c>
    </row>
    <row r="10" spans="1:9" hidden="1">
      <c r="A10" s="137" t="s">
        <v>1801</v>
      </c>
      <c r="B10" s="138" t="s">
        <v>1802</v>
      </c>
      <c r="C10" s="138" t="s">
        <v>1803</v>
      </c>
      <c r="D10" s="138" t="s">
        <v>1804</v>
      </c>
      <c r="E10" s="138" t="s">
        <v>1805</v>
      </c>
      <c r="F10" s="139">
        <v>0</v>
      </c>
      <c r="G10" s="137" t="s">
        <v>247</v>
      </c>
      <c r="H10" s="137" t="s">
        <v>1806</v>
      </c>
      <c r="I10" s="138" t="s">
        <v>1110</v>
      </c>
    </row>
    <row r="11" spans="1:9" hidden="1">
      <c r="A11" s="137" t="s">
        <v>1807</v>
      </c>
      <c r="B11" s="138" t="s">
        <v>1808</v>
      </c>
      <c r="C11" s="138" t="s">
        <v>1808</v>
      </c>
      <c r="D11" s="138" t="s">
        <v>1809</v>
      </c>
      <c r="E11" s="138" t="s">
        <v>1756</v>
      </c>
      <c r="F11" s="139">
        <v>0</v>
      </c>
      <c r="G11" s="137" t="s">
        <v>247</v>
      </c>
      <c r="H11" s="137" t="s">
        <v>1806</v>
      </c>
      <c r="I11" s="138" t="s">
        <v>1756</v>
      </c>
    </row>
    <row r="12" spans="1:9" hidden="1">
      <c r="A12" s="137" t="s">
        <v>1810</v>
      </c>
      <c r="B12" s="138" t="s">
        <v>1811</v>
      </c>
      <c r="C12" s="138" t="s">
        <v>1812</v>
      </c>
      <c r="D12" s="138" t="s">
        <v>1813</v>
      </c>
      <c r="E12" s="138" t="s">
        <v>1814</v>
      </c>
      <c r="F12" s="139">
        <v>19.43</v>
      </c>
      <c r="G12" s="137" t="s">
        <v>247</v>
      </c>
      <c r="H12" s="137" t="s">
        <v>1806</v>
      </c>
      <c r="I12" s="138" t="s">
        <v>1096</v>
      </c>
    </row>
    <row r="13" spans="1:9" hidden="1">
      <c r="A13" s="137" t="s">
        <v>1815</v>
      </c>
      <c r="B13" s="138" t="s">
        <v>1816</v>
      </c>
      <c r="C13" s="138" t="s">
        <v>1817</v>
      </c>
      <c r="D13" s="138" t="s">
        <v>1818</v>
      </c>
      <c r="E13" s="138" t="s">
        <v>1819</v>
      </c>
      <c r="F13" s="139">
        <v>0</v>
      </c>
      <c r="G13" s="137" t="s">
        <v>1820</v>
      </c>
      <c r="H13" s="137" t="s">
        <v>1821</v>
      </c>
      <c r="I13" s="138" t="s">
        <v>1822</v>
      </c>
    </row>
    <row r="14" spans="1:9" hidden="1">
      <c r="A14" s="137" t="s">
        <v>1823</v>
      </c>
      <c r="B14" s="138" t="s">
        <v>1824</v>
      </c>
      <c r="C14" s="138" t="s">
        <v>1825</v>
      </c>
      <c r="D14" s="138" t="s">
        <v>1826</v>
      </c>
      <c r="E14" s="138" t="s">
        <v>1827</v>
      </c>
      <c r="F14" s="139">
        <v>15.44</v>
      </c>
      <c r="G14" s="137" t="s">
        <v>374</v>
      </c>
      <c r="H14" s="137" t="s">
        <v>1828</v>
      </c>
      <c r="I14" s="138" t="s">
        <v>1829</v>
      </c>
    </row>
    <row r="15" spans="1:9" hidden="1">
      <c r="A15" s="137" t="s">
        <v>1830</v>
      </c>
      <c r="B15" s="138" t="s">
        <v>1831</v>
      </c>
      <c r="C15" s="138" t="s">
        <v>1832</v>
      </c>
      <c r="D15" s="138" t="s">
        <v>1833</v>
      </c>
      <c r="E15" s="138" t="s">
        <v>1756</v>
      </c>
      <c r="F15" s="139">
        <v>0</v>
      </c>
      <c r="G15" s="137" t="s">
        <v>374</v>
      </c>
      <c r="H15" s="137" t="s">
        <v>1828</v>
      </c>
      <c r="I15" s="138" t="s">
        <v>1756</v>
      </c>
    </row>
    <row r="16" spans="1:9" hidden="1">
      <c r="A16" s="137" t="s">
        <v>1834</v>
      </c>
      <c r="B16" s="138" t="s">
        <v>1835</v>
      </c>
      <c r="C16" s="138" t="s">
        <v>1836</v>
      </c>
      <c r="D16" s="138" t="s">
        <v>1837</v>
      </c>
      <c r="E16" s="138" t="s">
        <v>1756</v>
      </c>
      <c r="F16" s="139">
        <v>0</v>
      </c>
      <c r="G16" s="137" t="s">
        <v>374</v>
      </c>
      <c r="H16" s="137" t="s">
        <v>1828</v>
      </c>
      <c r="I16" s="138" t="s">
        <v>1756</v>
      </c>
    </row>
    <row r="17" spans="1:9" hidden="1">
      <c r="A17" s="137" t="s">
        <v>1838</v>
      </c>
      <c r="B17" s="138" t="s">
        <v>1839</v>
      </c>
      <c r="C17" s="138" t="s">
        <v>1840</v>
      </c>
      <c r="D17" s="138" t="s">
        <v>1841</v>
      </c>
      <c r="E17" s="138" t="s">
        <v>1842</v>
      </c>
      <c r="F17" s="139">
        <v>20.440000000000001</v>
      </c>
      <c r="G17" s="137" t="s">
        <v>374</v>
      </c>
      <c r="H17" s="137" t="s">
        <v>1828</v>
      </c>
      <c r="I17" s="138" t="s">
        <v>1829</v>
      </c>
    </row>
    <row r="18" spans="1:9" hidden="1">
      <c r="A18" s="137" t="s">
        <v>1843</v>
      </c>
      <c r="B18" s="138" t="s">
        <v>1844</v>
      </c>
      <c r="C18" s="138" t="s">
        <v>1845</v>
      </c>
      <c r="D18" s="138" t="s">
        <v>1846</v>
      </c>
      <c r="E18" s="138" t="s">
        <v>1847</v>
      </c>
      <c r="F18" s="139">
        <v>0</v>
      </c>
      <c r="G18" s="137" t="s">
        <v>374</v>
      </c>
      <c r="H18" s="137" t="s">
        <v>1828</v>
      </c>
      <c r="I18" s="138" t="s">
        <v>1829</v>
      </c>
    </row>
    <row r="19" spans="1:9" hidden="1">
      <c r="A19" s="137" t="s">
        <v>1848</v>
      </c>
      <c r="B19" s="138" t="s">
        <v>1849</v>
      </c>
      <c r="C19" s="138" t="s">
        <v>1850</v>
      </c>
      <c r="D19" s="138" t="s">
        <v>1851</v>
      </c>
      <c r="E19" s="138" t="s">
        <v>1756</v>
      </c>
      <c r="F19" s="139">
        <v>0</v>
      </c>
      <c r="G19" s="137" t="s">
        <v>374</v>
      </c>
      <c r="H19" s="137" t="s">
        <v>1828</v>
      </c>
      <c r="I19" s="138" t="s">
        <v>1756</v>
      </c>
    </row>
    <row r="20" spans="1:9" hidden="1">
      <c r="A20" s="137" t="s">
        <v>1852</v>
      </c>
      <c r="B20" s="138" t="s">
        <v>1853</v>
      </c>
      <c r="C20" s="138" t="s">
        <v>1854</v>
      </c>
      <c r="D20" s="138" t="s">
        <v>1855</v>
      </c>
      <c r="E20" s="138" t="s">
        <v>1856</v>
      </c>
      <c r="F20" s="139">
        <v>31.24</v>
      </c>
      <c r="G20" s="137" t="s">
        <v>374</v>
      </c>
      <c r="H20" s="137" t="s">
        <v>1828</v>
      </c>
      <c r="I20" s="138" t="s">
        <v>1829</v>
      </c>
    </row>
    <row r="21" spans="1:9" hidden="1">
      <c r="A21" s="137" t="s">
        <v>1857</v>
      </c>
      <c r="B21" s="138" t="s">
        <v>1858</v>
      </c>
      <c r="C21" s="138" t="s">
        <v>1859</v>
      </c>
      <c r="D21" s="138" t="s">
        <v>1860</v>
      </c>
      <c r="E21" s="138" t="s">
        <v>1861</v>
      </c>
      <c r="F21" s="139">
        <v>0</v>
      </c>
      <c r="G21" s="137" t="s">
        <v>374</v>
      </c>
      <c r="H21" s="137" t="s">
        <v>1828</v>
      </c>
      <c r="I21" s="138" t="s">
        <v>1862</v>
      </c>
    </row>
    <row r="22" spans="1:9" hidden="1">
      <c r="A22" s="137" t="s">
        <v>1863</v>
      </c>
      <c r="B22" s="138" t="s">
        <v>1864</v>
      </c>
      <c r="C22" s="138" t="s">
        <v>1865</v>
      </c>
      <c r="D22" s="138" t="s">
        <v>1866</v>
      </c>
      <c r="E22" s="138" t="s">
        <v>1867</v>
      </c>
      <c r="F22" s="139">
        <v>28.76</v>
      </c>
      <c r="G22" s="137" t="s">
        <v>374</v>
      </c>
      <c r="H22" s="137" t="s">
        <v>1828</v>
      </c>
      <c r="I22" s="138" t="s">
        <v>1829</v>
      </c>
    </row>
    <row r="23" spans="1:9" hidden="1">
      <c r="A23" s="137" t="s">
        <v>1868</v>
      </c>
      <c r="B23" s="138" t="s">
        <v>1869</v>
      </c>
      <c r="C23" s="138" t="s">
        <v>1870</v>
      </c>
      <c r="D23" s="138" t="s">
        <v>1871</v>
      </c>
      <c r="E23" s="138" t="s">
        <v>1872</v>
      </c>
      <c r="F23" s="139">
        <v>44.62</v>
      </c>
      <c r="G23" s="137" t="s">
        <v>374</v>
      </c>
      <c r="H23" s="137" t="s">
        <v>1828</v>
      </c>
      <c r="I23" s="138" t="s">
        <v>1829</v>
      </c>
    </row>
    <row r="24" spans="1:9" hidden="1">
      <c r="A24" s="137" t="s">
        <v>1873</v>
      </c>
      <c r="B24" s="138" t="s">
        <v>1874</v>
      </c>
      <c r="C24" s="138" t="s">
        <v>1875</v>
      </c>
      <c r="D24" s="138" t="s">
        <v>1876</v>
      </c>
      <c r="E24" s="138" t="s">
        <v>1756</v>
      </c>
      <c r="F24" s="139">
        <v>0</v>
      </c>
      <c r="G24" s="137" t="s">
        <v>374</v>
      </c>
      <c r="H24" s="137" t="s">
        <v>1828</v>
      </c>
      <c r="I24" s="138" t="s">
        <v>1756</v>
      </c>
    </row>
    <row r="25" spans="1:9" hidden="1">
      <c r="A25" s="137" t="s">
        <v>1877</v>
      </c>
      <c r="B25" s="138" t="s">
        <v>1878</v>
      </c>
      <c r="C25" s="138" t="s">
        <v>1879</v>
      </c>
      <c r="D25" s="138" t="s">
        <v>1880</v>
      </c>
      <c r="E25" s="138" t="s">
        <v>1881</v>
      </c>
      <c r="F25" s="139">
        <v>0</v>
      </c>
      <c r="G25" s="137" t="s">
        <v>374</v>
      </c>
      <c r="H25" s="137" t="s">
        <v>1828</v>
      </c>
      <c r="I25" s="138" t="s">
        <v>1862</v>
      </c>
    </row>
    <row r="26" spans="1:9" hidden="1">
      <c r="A26" s="137" t="s">
        <v>1882</v>
      </c>
      <c r="B26" s="138" t="s">
        <v>1883</v>
      </c>
      <c r="C26" s="138" t="s">
        <v>1884</v>
      </c>
      <c r="D26" s="138" t="s">
        <v>1885</v>
      </c>
      <c r="E26" s="138" t="s">
        <v>1886</v>
      </c>
      <c r="F26" s="139">
        <v>0</v>
      </c>
      <c r="G26" s="137" t="s">
        <v>374</v>
      </c>
      <c r="H26" s="137" t="s">
        <v>1828</v>
      </c>
      <c r="I26" s="138" t="s">
        <v>1829</v>
      </c>
    </row>
    <row r="27" spans="1:9" hidden="1">
      <c r="A27" s="137" t="s">
        <v>1887</v>
      </c>
      <c r="B27" s="138" t="s">
        <v>1888</v>
      </c>
      <c r="C27" s="138" t="s">
        <v>1889</v>
      </c>
      <c r="D27" s="138" t="s">
        <v>1890</v>
      </c>
      <c r="E27" s="138" t="s">
        <v>1891</v>
      </c>
      <c r="F27" s="139">
        <v>0</v>
      </c>
      <c r="G27" s="137" t="s">
        <v>374</v>
      </c>
      <c r="H27" s="137" t="s">
        <v>1828</v>
      </c>
      <c r="I27" s="138" t="s">
        <v>1829</v>
      </c>
    </row>
    <row r="28" spans="1:9" hidden="1">
      <c r="A28" s="137" t="s">
        <v>1892</v>
      </c>
      <c r="B28" s="138" t="s">
        <v>1893</v>
      </c>
      <c r="C28" s="138" t="s">
        <v>1894</v>
      </c>
      <c r="D28" s="138" t="s">
        <v>1895</v>
      </c>
      <c r="E28" s="138" t="s">
        <v>1896</v>
      </c>
      <c r="F28" s="139">
        <v>18.614999999999998</v>
      </c>
      <c r="G28" s="137" t="s">
        <v>374</v>
      </c>
      <c r="H28" s="137" t="s">
        <v>1828</v>
      </c>
      <c r="I28" s="138" t="s">
        <v>1829</v>
      </c>
    </row>
    <row r="29" spans="1:9" hidden="1">
      <c r="A29" s="137" t="s">
        <v>1897</v>
      </c>
      <c r="B29" s="138" t="s">
        <v>1898</v>
      </c>
      <c r="C29" s="138" t="s">
        <v>1899</v>
      </c>
      <c r="D29" s="138" t="s">
        <v>1900</v>
      </c>
      <c r="E29" s="138" t="s">
        <v>1901</v>
      </c>
      <c r="F29" s="139">
        <v>0</v>
      </c>
      <c r="G29" s="137" t="s">
        <v>374</v>
      </c>
      <c r="H29" s="137" t="s">
        <v>1828</v>
      </c>
      <c r="I29" s="138" t="s">
        <v>1829</v>
      </c>
    </row>
    <row r="30" spans="1:9" hidden="1">
      <c r="A30" s="137" t="s">
        <v>1902</v>
      </c>
      <c r="B30" s="138" t="s">
        <v>1903</v>
      </c>
      <c r="C30" s="138" t="s">
        <v>1904</v>
      </c>
      <c r="D30" s="138" t="s">
        <v>1905</v>
      </c>
      <c r="E30" s="138" t="s">
        <v>1906</v>
      </c>
      <c r="F30" s="139">
        <v>0</v>
      </c>
      <c r="G30" s="137" t="s">
        <v>355</v>
      </c>
      <c r="H30" s="137" t="s">
        <v>1907</v>
      </c>
      <c r="I30" s="138" t="s">
        <v>1106</v>
      </c>
    </row>
    <row r="31" spans="1:9" hidden="1">
      <c r="A31" s="137" t="s">
        <v>1908</v>
      </c>
      <c r="B31" s="138" t="s">
        <v>1909</v>
      </c>
      <c r="C31" s="138" t="s">
        <v>1910</v>
      </c>
      <c r="D31" s="138" t="s">
        <v>1911</v>
      </c>
      <c r="E31" s="138" t="s">
        <v>1912</v>
      </c>
      <c r="F31" s="139">
        <v>0</v>
      </c>
      <c r="G31" s="137" t="s">
        <v>293</v>
      </c>
      <c r="H31" s="137" t="s">
        <v>1913</v>
      </c>
      <c r="I31" s="138" t="s">
        <v>1756</v>
      </c>
    </row>
    <row r="32" spans="1:9" hidden="1">
      <c r="A32" s="137" t="s">
        <v>1914</v>
      </c>
      <c r="B32" s="138" t="s">
        <v>1915</v>
      </c>
      <c r="C32" s="138" t="s">
        <v>1916</v>
      </c>
      <c r="D32" s="138" t="s">
        <v>1917</v>
      </c>
      <c r="E32" s="138" t="s">
        <v>1918</v>
      </c>
      <c r="F32" s="139">
        <v>27.43</v>
      </c>
      <c r="G32" s="137" t="s">
        <v>293</v>
      </c>
      <c r="H32" s="137" t="s">
        <v>1913</v>
      </c>
      <c r="I32" s="138" t="s">
        <v>1099</v>
      </c>
    </row>
    <row r="33" spans="1:9" hidden="1">
      <c r="A33" s="137" t="s">
        <v>1919</v>
      </c>
      <c r="B33" s="138" t="s">
        <v>1920</v>
      </c>
      <c r="C33" s="138" t="s">
        <v>1921</v>
      </c>
      <c r="D33" s="138" t="s">
        <v>1922</v>
      </c>
      <c r="E33" s="138" t="s">
        <v>1923</v>
      </c>
      <c r="F33" s="139">
        <v>0</v>
      </c>
      <c r="G33" s="137" t="s">
        <v>293</v>
      </c>
      <c r="H33" s="137" t="s">
        <v>1913</v>
      </c>
      <c r="I33" s="138" t="s">
        <v>1099</v>
      </c>
    </row>
    <row r="34" spans="1:9" hidden="1">
      <c r="A34" s="137" t="s">
        <v>1924</v>
      </c>
      <c r="B34" s="138" t="s">
        <v>1925</v>
      </c>
      <c r="C34" s="138" t="s">
        <v>1926</v>
      </c>
      <c r="D34" s="138" t="s">
        <v>1927</v>
      </c>
      <c r="E34" s="138" t="s">
        <v>1928</v>
      </c>
      <c r="F34" s="139">
        <v>0</v>
      </c>
      <c r="G34" s="137" t="s">
        <v>293</v>
      </c>
      <c r="H34" s="137" t="s">
        <v>1913</v>
      </c>
      <c r="I34" s="138" t="s">
        <v>1099</v>
      </c>
    </row>
    <row r="35" spans="1:9" hidden="1">
      <c r="A35" s="137" t="s">
        <v>1929</v>
      </c>
      <c r="B35" s="138" t="s">
        <v>1930</v>
      </c>
      <c r="C35" s="138" t="s">
        <v>1931</v>
      </c>
      <c r="D35" s="138" t="s">
        <v>1932</v>
      </c>
      <c r="E35" s="138" t="s">
        <v>1933</v>
      </c>
      <c r="F35" s="139">
        <v>0</v>
      </c>
      <c r="G35" s="137" t="s">
        <v>293</v>
      </c>
      <c r="H35" s="137" t="s">
        <v>1913</v>
      </c>
      <c r="I35" s="138" t="s">
        <v>1099</v>
      </c>
    </row>
    <row r="36" spans="1:9" hidden="1">
      <c r="A36" s="137" t="s">
        <v>1934</v>
      </c>
      <c r="B36" s="138" t="s">
        <v>1935</v>
      </c>
      <c r="C36" s="138" t="s">
        <v>1936</v>
      </c>
      <c r="D36" s="138" t="s">
        <v>1937</v>
      </c>
      <c r="E36" s="138" t="s">
        <v>1938</v>
      </c>
      <c r="F36" s="139">
        <v>0</v>
      </c>
      <c r="G36" s="137" t="s">
        <v>293</v>
      </c>
      <c r="H36" s="137" t="s">
        <v>1913</v>
      </c>
      <c r="I36" s="138" t="s">
        <v>1099</v>
      </c>
    </row>
    <row r="37" spans="1:9" hidden="1">
      <c r="A37" s="137" t="s">
        <v>1939</v>
      </c>
      <c r="B37" s="138" t="s">
        <v>1940</v>
      </c>
      <c r="C37" s="138" t="s">
        <v>1941</v>
      </c>
      <c r="D37" s="138" t="s">
        <v>1942</v>
      </c>
      <c r="E37" s="138" t="s">
        <v>1756</v>
      </c>
      <c r="F37" s="139">
        <v>0</v>
      </c>
      <c r="G37" s="137" t="s">
        <v>293</v>
      </c>
      <c r="H37" s="137" t="s">
        <v>1913</v>
      </c>
      <c r="I37" s="138" t="s">
        <v>1756</v>
      </c>
    </row>
    <row r="38" spans="1:9" hidden="1">
      <c r="A38" s="137" t="s">
        <v>1943</v>
      </c>
      <c r="B38" s="138" t="s">
        <v>1944</v>
      </c>
      <c r="C38" s="138" t="s">
        <v>1945</v>
      </c>
      <c r="D38" s="138" t="s">
        <v>1946</v>
      </c>
      <c r="E38" s="138" t="s">
        <v>1947</v>
      </c>
      <c r="F38" s="139">
        <v>0</v>
      </c>
      <c r="G38" s="137" t="s">
        <v>293</v>
      </c>
      <c r="H38" s="137" t="s">
        <v>1913</v>
      </c>
      <c r="I38" s="138" t="s">
        <v>1099</v>
      </c>
    </row>
    <row r="39" spans="1:9" hidden="1">
      <c r="A39" s="137" t="s">
        <v>1948</v>
      </c>
      <c r="B39" s="138" t="s">
        <v>1949</v>
      </c>
      <c r="C39" s="138" t="s">
        <v>1950</v>
      </c>
      <c r="D39" s="138" t="s">
        <v>1951</v>
      </c>
      <c r="E39" s="138" t="s">
        <v>1952</v>
      </c>
      <c r="F39" s="139">
        <v>0</v>
      </c>
      <c r="G39" s="137" t="s">
        <v>293</v>
      </c>
      <c r="H39" s="137" t="s">
        <v>1913</v>
      </c>
      <c r="I39" s="138" t="s">
        <v>1099</v>
      </c>
    </row>
    <row r="40" spans="1:9" hidden="1">
      <c r="A40" s="137" t="s">
        <v>1953</v>
      </c>
      <c r="B40" s="138" t="s">
        <v>1954</v>
      </c>
      <c r="C40" s="138" t="s">
        <v>1955</v>
      </c>
      <c r="D40" s="138" t="s">
        <v>1956</v>
      </c>
      <c r="E40" s="138" t="s">
        <v>1957</v>
      </c>
      <c r="F40" s="139">
        <v>0</v>
      </c>
      <c r="G40" s="137" t="s">
        <v>293</v>
      </c>
      <c r="H40" s="137" t="s">
        <v>1913</v>
      </c>
      <c r="I40" s="138" t="s">
        <v>1099</v>
      </c>
    </row>
    <row r="41" spans="1:9" hidden="1">
      <c r="A41" s="137" t="s">
        <v>1958</v>
      </c>
      <c r="B41" s="138" t="s">
        <v>1959</v>
      </c>
      <c r="C41" s="138" t="s">
        <v>1960</v>
      </c>
      <c r="D41" s="138" t="s">
        <v>1961</v>
      </c>
      <c r="E41" s="138" t="s">
        <v>1962</v>
      </c>
      <c r="F41" s="139">
        <v>0</v>
      </c>
      <c r="G41" s="137" t="s">
        <v>293</v>
      </c>
      <c r="H41" s="137" t="s">
        <v>1913</v>
      </c>
      <c r="I41" s="138" t="s">
        <v>1099</v>
      </c>
    </row>
    <row r="42" spans="1:9" hidden="1">
      <c r="A42" s="137" t="s">
        <v>1963</v>
      </c>
      <c r="B42" s="138" t="s">
        <v>1964</v>
      </c>
      <c r="C42" s="138" t="s">
        <v>1965</v>
      </c>
      <c r="D42" s="138" t="s">
        <v>1966</v>
      </c>
      <c r="E42" s="138" t="s">
        <v>1967</v>
      </c>
      <c r="F42" s="139">
        <v>16.93</v>
      </c>
      <c r="G42" s="137" t="s">
        <v>293</v>
      </c>
      <c r="H42" s="137" t="s">
        <v>1913</v>
      </c>
      <c r="I42" s="138" t="s">
        <v>1099</v>
      </c>
    </row>
    <row r="43" spans="1:9" hidden="1">
      <c r="A43" s="137" t="s">
        <v>1968</v>
      </c>
      <c r="B43" s="138" t="s">
        <v>1969</v>
      </c>
      <c r="C43" s="138" t="s">
        <v>1970</v>
      </c>
      <c r="D43" s="138" t="s">
        <v>1971</v>
      </c>
      <c r="E43" s="138" t="s">
        <v>1972</v>
      </c>
      <c r="F43" s="139">
        <v>0</v>
      </c>
      <c r="G43" s="137" t="s">
        <v>293</v>
      </c>
      <c r="H43" s="137" t="s">
        <v>1913</v>
      </c>
      <c r="I43" s="138" t="s">
        <v>1099</v>
      </c>
    </row>
    <row r="44" spans="1:9" hidden="1">
      <c r="A44" s="137" t="s">
        <v>1973</v>
      </c>
      <c r="B44" s="138" t="s">
        <v>1974</v>
      </c>
      <c r="C44" s="138" t="s">
        <v>1975</v>
      </c>
      <c r="D44" s="138" t="s">
        <v>1976</v>
      </c>
      <c r="E44" s="138" t="s">
        <v>1977</v>
      </c>
      <c r="F44" s="139">
        <v>0</v>
      </c>
      <c r="G44" s="137" t="s">
        <v>293</v>
      </c>
      <c r="H44" s="137" t="s">
        <v>1913</v>
      </c>
      <c r="I44" s="138" t="s">
        <v>1099</v>
      </c>
    </row>
    <row r="45" spans="1:9" hidden="1">
      <c r="A45" s="137" t="s">
        <v>1978</v>
      </c>
      <c r="B45" s="138" t="s">
        <v>1979</v>
      </c>
      <c r="C45" s="138" t="s">
        <v>1980</v>
      </c>
      <c r="D45" s="138" t="s">
        <v>1981</v>
      </c>
      <c r="E45" s="138" t="s">
        <v>1982</v>
      </c>
      <c r="F45" s="139">
        <v>0</v>
      </c>
      <c r="G45" s="137" t="s">
        <v>293</v>
      </c>
      <c r="H45" s="137" t="s">
        <v>1913</v>
      </c>
      <c r="I45" s="138" t="s">
        <v>1099</v>
      </c>
    </row>
    <row r="46" spans="1:9" hidden="1">
      <c r="A46" s="137" t="s">
        <v>1983</v>
      </c>
      <c r="B46" s="138" t="s">
        <v>1984</v>
      </c>
      <c r="C46" s="138" t="s">
        <v>1985</v>
      </c>
      <c r="D46" s="138" t="s">
        <v>1986</v>
      </c>
      <c r="E46" s="138" t="s">
        <v>1987</v>
      </c>
      <c r="F46" s="139">
        <v>26.15</v>
      </c>
      <c r="G46" s="137" t="s">
        <v>293</v>
      </c>
      <c r="H46" s="137" t="s">
        <v>1913</v>
      </c>
      <c r="I46" s="138" t="s">
        <v>1099</v>
      </c>
    </row>
    <row r="47" spans="1:9" hidden="1">
      <c r="A47" s="137" t="s">
        <v>1988</v>
      </c>
      <c r="B47" s="138" t="s">
        <v>1989</v>
      </c>
      <c r="C47" s="138" t="s">
        <v>1990</v>
      </c>
      <c r="D47" s="138" t="s">
        <v>1991</v>
      </c>
      <c r="E47" s="138" t="s">
        <v>1992</v>
      </c>
      <c r="F47" s="139">
        <v>0</v>
      </c>
      <c r="G47" s="137" t="s">
        <v>293</v>
      </c>
      <c r="H47" s="137" t="s">
        <v>1913</v>
      </c>
      <c r="I47" s="138" t="s">
        <v>1099</v>
      </c>
    </row>
    <row r="48" spans="1:9" hidden="1">
      <c r="A48" s="137" t="s">
        <v>1993</v>
      </c>
      <c r="B48" s="138" t="s">
        <v>1994</v>
      </c>
      <c r="C48" s="138" t="s">
        <v>1995</v>
      </c>
      <c r="D48" s="138" t="s">
        <v>1996</v>
      </c>
      <c r="E48" s="138" t="s">
        <v>1997</v>
      </c>
      <c r="F48" s="139">
        <v>0</v>
      </c>
      <c r="G48" s="137" t="s">
        <v>293</v>
      </c>
      <c r="H48" s="137" t="s">
        <v>1913</v>
      </c>
      <c r="I48" s="138" t="s">
        <v>1099</v>
      </c>
    </row>
    <row r="49" spans="1:9" hidden="1">
      <c r="A49" s="137" t="s">
        <v>1998</v>
      </c>
      <c r="B49" s="138" t="s">
        <v>1999</v>
      </c>
      <c r="C49" s="138" t="s">
        <v>2000</v>
      </c>
      <c r="D49" s="138" t="s">
        <v>2001</v>
      </c>
      <c r="E49" s="138" t="s">
        <v>2002</v>
      </c>
      <c r="F49" s="139">
        <v>1.68</v>
      </c>
      <c r="G49" s="137" t="s">
        <v>293</v>
      </c>
      <c r="H49" s="137" t="s">
        <v>1913</v>
      </c>
      <c r="I49" s="138" t="s">
        <v>1099</v>
      </c>
    </row>
    <row r="50" spans="1:9" hidden="1">
      <c r="A50" s="137" t="s">
        <v>2003</v>
      </c>
      <c r="B50" s="138" t="s">
        <v>2004</v>
      </c>
      <c r="C50" s="138" t="s">
        <v>2005</v>
      </c>
      <c r="D50" s="138" t="s">
        <v>2006</v>
      </c>
      <c r="E50" s="138" t="s">
        <v>1756</v>
      </c>
      <c r="F50" s="139">
        <v>0</v>
      </c>
      <c r="G50" s="137" t="s">
        <v>293</v>
      </c>
      <c r="H50" s="137" t="s">
        <v>1913</v>
      </c>
      <c r="I50" s="138" t="s">
        <v>1756</v>
      </c>
    </row>
    <row r="51" spans="1:9" hidden="1">
      <c r="A51" s="137" t="s">
        <v>2007</v>
      </c>
      <c r="B51" s="138" t="s">
        <v>2008</v>
      </c>
      <c r="C51" s="138" t="s">
        <v>2009</v>
      </c>
      <c r="D51" s="138" t="s">
        <v>2010</v>
      </c>
      <c r="E51" s="138" t="s">
        <v>2011</v>
      </c>
      <c r="F51" s="139">
        <v>18.36</v>
      </c>
      <c r="G51" s="137" t="s">
        <v>293</v>
      </c>
      <c r="H51" s="137" t="s">
        <v>1913</v>
      </c>
      <c r="I51" s="138" t="s">
        <v>1099</v>
      </c>
    </row>
    <row r="52" spans="1:9" hidden="1">
      <c r="A52" s="137" t="s">
        <v>2012</v>
      </c>
      <c r="B52" s="138" t="s">
        <v>2013</v>
      </c>
      <c r="C52" s="138" t="s">
        <v>2014</v>
      </c>
      <c r="D52" s="138" t="s">
        <v>2015</v>
      </c>
      <c r="E52" s="138" t="s">
        <v>2016</v>
      </c>
      <c r="F52" s="139">
        <v>11.12</v>
      </c>
      <c r="G52" s="137" t="s">
        <v>293</v>
      </c>
      <c r="H52" s="137" t="s">
        <v>1913</v>
      </c>
      <c r="I52" s="138" t="s">
        <v>1099</v>
      </c>
    </row>
    <row r="53" spans="1:9" hidden="1">
      <c r="A53" s="137" t="s">
        <v>2017</v>
      </c>
      <c r="B53" s="138" t="s">
        <v>2018</v>
      </c>
      <c r="C53" s="138" t="s">
        <v>2019</v>
      </c>
      <c r="D53" s="138" t="s">
        <v>2020</v>
      </c>
      <c r="E53" s="138" t="s">
        <v>2021</v>
      </c>
      <c r="F53" s="139">
        <v>0</v>
      </c>
      <c r="G53" s="137" t="s">
        <v>293</v>
      </c>
      <c r="H53" s="137" t="s">
        <v>1913</v>
      </c>
      <c r="I53" s="138" t="s">
        <v>1099</v>
      </c>
    </row>
    <row r="54" spans="1:9" hidden="1">
      <c r="A54" s="137" t="s">
        <v>2022</v>
      </c>
      <c r="B54" s="138" t="s">
        <v>2023</v>
      </c>
      <c r="C54" s="138" t="s">
        <v>2024</v>
      </c>
      <c r="D54" s="138" t="s">
        <v>2025</v>
      </c>
      <c r="E54" s="138" t="s">
        <v>2026</v>
      </c>
      <c r="F54" s="139">
        <v>68.819999999999993</v>
      </c>
      <c r="G54" s="137" t="s">
        <v>293</v>
      </c>
      <c r="H54" s="137" t="s">
        <v>1913</v>
      </c>
      <c r="I54" s="138" t="s">
        <v>1099</v>
      </c>
    </row>
    <row r="55" spans="1:9" hidden="1">
      <c r="A55" s="137" t="s">
        <v>2027</v>
      </c>
      <c r="B55" s="138" t="s">
        <v>292</v>
      </c>
      <c r="C55" s="138" t="s">
        <v>294</v>
      </c>
      <c r="D55" s="138" t="s">
        <v>1462</v>
      </c>
      <c r="E55" s="138" t="s">
        <v>1166</v>
      </c>
      <c r="F55" s="139">
        <v>2.23</v>
      </c>
      <c r="G55" s="137" t="s">
        <v>293</v>
      </c>
      <c r="H55" s="137" t="s">
        <v>1913</v>
      </c>
      <c r="I55" s="138" t="s">
        <v>1099</v>
      </c>
    </row>
    <row r="56" spans="1:9" hidden="1">
      <c r="A56" s="137" t="s">
        <v>2028</v>
      </c>
      <c r="B56" s="138" t="s">
        <v>2029</v>
      </c>
      <c r="C56" s="138" t="s">
        <v>2030</v>
      </c>
      <c r="D56" s="138" t="s">
        <v>2031</v>
      </c>
      <c r="E56" s="138" t="s">
        <v>2032</v>
      </c>
      <c r="F56" s="139">
        <v>0</v>
      </c>
      <c r="G56" s="137" t="s">
        <v>293</v>
      </c>
      <c r="H56" s="137" t="s">
        <v>1913</v>
      </c>
      <c r="I56" s="138" t="s">
        <v>1099</v>
      </c>
    </row>
    <row r="57" spans="1:9" hidden="1">
      <c r="A57" s="137" t="s">
        <v>2033</v>
      </c>
      <c r="B57" s="138" t="s">
        <v>2034</v>
      </c>
      <c r="C57" s="138" t="s">
        <v>2035</v>
      </c>
      <c r="D57" s="138" t="s">
        <v>2036</v>
      </c>
      <c r="E57" s="138" t="s">
        <v>2037</v>
      </c>
      <c r="F57" s="139">
        <v>3.41</v>
      </c>
      <c r="G57" s="137" t="s">
        <v>293</v>
      </c>
      <c r="H57" s="137" t="s">
        <v>1913</v>
      </c>
      <c r="I57" s="138" t="s">
        <v>1099</v>
      </c>
    </row>
    <row r="58" spans="1:9" hidden="1">
      <c r="A58" s="137" t="s">
        <v>2038</v>
      </c>
      <c r="B58" s="138" t="s">
        <v>2039</v>
      </c>
      <c r="C58" s="138" t="s">
        <v>2040</v>
      </c>
      <c r="D58" s="138" t="s">
        <v>2041</v>
      </c>
      <c r="E58" s="138" t="s">
        <v>2042</v>
      </c>
      <c r="F58" s="139">
        <v>1.79</v>
      </c>
      <c r="G58" s="137" t="s">
        <v>293</v>
      </c>
      <c r="H58" s="137" t="s">
        <v>1913</v>
      </c>
      <c r="I58" s="138" t="s">
        <v>1099</v>
      </c>
    </row>
    <row r="59" spans="1:9" hidden="1">
      <c r="A59" s="137" t="s">
        <v>2043</v>
      </c>
      <c r="B59" s="138" t="s">
        <v>2044</v>
      </c>
      <c r="C59" s="138" t="s">
        <v>2045</v>
      </c>
      <c r="D59" s="138" t="s">
        <v>2046</v>
      </c>
      <c r="E59" s="138" t="s">
        <v>2047</v>
      </c>
      <c r="F59" s="139">
        <v>84.51</v>
      </c>
      <c r="G59" s="137" t="s">
        <v>293</v>
      </c>
      <c r="H59" s="137" t="s">
        <v>1913</v>
      </c>
      <c r="I59" s="138" t="s">
        <v>1099</v>
      </c>
    </row>
    <row r="60" spans="1:9" hidden="1">
      <c r="A60" s="137" t="s">
        <v>2048</v>
      </c>
      <c r="B60" s="138" t="s">
        <v>2049</v>
      </c>
      <c r="C60" s="138" t="s">
        <v>2050</v>
      </c>
      <c r="D60" s="138" t="s">
        <v>2051</v>
      </c>
      <c r="E60" s="138" t="s">
        <v>2052</v>
      </c>
      <c r="F60" s="139">
        <v>0</v>
      </c>
      <c r="G60" s="137" t="s">
        <v>293</v>
      </c>
      <c r="H60" s="137" t="s">
        <v>1913</v>
      </c>
      <c r="I60" s="138" t="s">
        <v>1099</v>
      </c>
    </row>
    <row r="61" spans="1:9" hidden="1">
      <c r="A61" s="137" t="s">
        <v>2053</v>
      </c>
      <c r="B61" s="138" t="s">
        <v>2054</v>
      </c>
      <c r="C61" s="138" t="s">
        <v>2055</v>
      </c>
      <c r="D61" s="138" t="s">
        <v>2056</v>
      </c>
      <c r="E61" s="138" t="s">
        <v>2057</v>
      </c>
      <c r="F61" s="139">
        <v>0</v>
      </c>
      <c r="G61" s="137" t="s">
        <v>293</v>
      </c>
      <c r="H61" s="137" t="s">
        <v>1913</v>
      </c>
      <c r="I61" s="138" t="s">
        <v>1099</v>
      </c>
    </row>
    <row r="62" spans="1:9" hidden="1">
      <c r="A62" s="137" t="s">
        <v>2058</v>
      </c>
      <c r="B62" s="138" t="s">
        <v>2059</v>
      </c>
      <c r="C62" s="138" t="s">
        <v>2060</v>
      </c>
      <c r="D62" s="138" t="s">
        <v>2061</v>
      </c>
      <c r="E62" s="138" t="s">
        <v>2062</v>
      </c>
      <c r="F62" s="139">
        <v>4.55</v>
      </c>
      <c r="G62" s="137" t="s">
        <v>293</v>
      </c>
      <c r="H62" s="137" t="s">
        <v>1913</v>
      </c>
      <c r="I62" s="138" t="s">
        <v>1099</v>
      </c>
    </row>
    <row r="63" spans="1:9" hidden="1">
      <c r="A63" s="137" t="s">
        <v>2063</v>
      </c>
      <c r="B63" s="138" t="s">
        <v>2064</v>
      </c>
      <c r="C63" s="138" t="s">
        <v>2065</v>
      </c>
      <c r="D63" s="138" t="s">
        <v>2066</v>
      </c>
      <c r="E63" s="138" t="s">
        <v>2067</v>
      </c>
      <c r="F63" s="139">
        <v>0</v>
      </c>
      <c r="G63" s="137" t="s">
        <v>293</v>
      </c>
      <c r="H63" s="137" t="s">
        <v>1913</v>
      </c>
      <c r="I63" s="138" t="s">
        <v>1099</v>
      </c>
    </row>
    <row r="64" spans="1:9" hidden="1">
      <c r="A64" s="137" t="s">
        <v>2068</v>
      </c>
      <c r="B64" s="138" t="s">
        <v>2069</v>
      </c>
      <c r="C64" s="138" t="s">
        <v>2070</v>
      </c>
      <c r="D64" s="138" t="s">
        <v>2071</v>
      </c>
      <c r="E64" s="138" t="s">
        <v>2072</v>
      </c>
      <c r="F64" s="139">
        <v>0</v>
      </c>
      <c r="G64" s="137" t="s">
        <v>293</v>
      </c>
      <c r="H64" s="137" t="s">
        <v>1913</v>
      </c>
      <c r="I64" s="138" t="s">
        <v>1099</v>
      </c>
    </row>
    <row r="65" spans="1:9" hidden="1">
      <c r="A65" s="137" t="s">
        <v>2073</v>
      </c>
      <c r="B65" s="138" t="s">
        <v>2074</v>
      </c>
      <c r="C65" s="138" t="s">
        <v>2075</v>
      </c>
      <c r="D65" s="138" t="s">
        <v>2076</v>
      </c>
      <c r="E65" s="138" t="s">
        <v>2077</v>
      </c>
      <c r="F65" s="139">
        <v>0</v>
      </c>
      <c r="G65" s="137" t="s">
        <v>293</v>
      </c>
      <c r="H65" s="137" t="s">
        <v>1913</v>
      </c>
      <c r="I65" s="138" t="s">
        <v>1099</v>
      </c>
    </row>
    <row r="66" spans="1:9" hidden="1">
      <c r="A66" s="137" t="s">
        <v>2078</v>
      </c>
      <c r="B66" s="138" t="s">
        <v>1035</v>
      </c>
      <c r="C66" s="138" t="s">
        <v>2079</v>
      </c>
      <c r="D66" s="138" t="s">
        <v>897</v>
      </c>
      <c r="E66" s="138" t="s">
        <v>1265</v>
      </c>
      <c r="F66" s="139">
        <v>0</v>
      </c>
      <c r="G66" s="137" t="s">
        <v>293</v>
      </c>
      <c r="H66" s="137" t="s">
        <v>1913</v>
      </c>
      <c r="I66" s="138" t="s">
        <v>1099</v>
      </c>
    </row>
    <row r="67" spans="1:9" hidden="1">
      <c r="A67" s="137" t="s">
        <v>2080</v>
      </c>
      <c r="B67" s="138" t="s">
        <v>1035</v>
      </c>
      <c r="C67" s="138" t="s">
        <v>960</v>
      </c>
      <c r="D67" s="138" t="s">
        <v>897</v>
      </c>
      <c r="E67" s="138" t="s">
        <v>1265</v>
      </c>
      <c r="F67" s="139">
        <v>37.83</v>
      </c>
      <c r="G67" s="137" t="s">
        <v>293</v>
      </c>
      <c r="H67" s="137" t="s">
        <v>1913</v>
      </c>
      <c r="I67" s="138" t="s">
        <v>1099</v>
      </c>
    </row>
    <row r="68" spans="1:9" hidden="1">
      <c r="A68" s="137" t="s">
        <v>2081</v>
      </c>
      <c r="B68" s="138" t="s">
        <v>2082</v>
      </c>
      <c r="C68" s="138" t="s">
        <v>2083</v>
      </c>
      <c r="D68" s="138" t="s">
        <v>2084</v>
      </c>
      <c r="E68" s="138" t="s">
        <v>2085</v>
      </c>
      <c r="F68" s="139">
        <v>0</v>
      </c>
      <c r="G68" s="137" t="s">
        <v>293</v>
      </c>
      <c r="H68" s="137" t="s">
        <v>1913</v>
      </c>
      <c r="I68" s="138" t="s">
        <v>1099</v>
      </c>
    </row>
    <row r="69" spans="1:9" hidden="1">
      <c r="A69" s="137" t="s">
        <v>2086</v>
      </c>
      <c r="B69" s="138" t="s">
        <v>2087</v>
      </c>
      <c r="C69" s="138" t="s">
        <v>2088</v>
      </c>
      <c r="D69" s="138" t="s">
        <v>2089</v>
      </c>
      <c r="E69" s="138" t="s">
        <v>2090</v>
      </c>
      <c r="F69" s="139">
        <v>0</v>
      </c>
      <c r="G69" s="137" t="s">
        <v>293</v>
      </c>
      <c r="H69" s="137" t="s">
        <v>1913</v>
      </c>
      <c r="I69" s="138" t="s">
        <v>1099</v>
      </c>
    </row>
    <row r="70" spans="1:9" hidden="1">
      <c r="A70" s="137" t="s">
        <v>2091</v>
      </c>
      <c r="B70" s="138" t="s">
        <v>2092</v>
      </c>
      <c r="C70" s="138" t="s">
        <v>2093</v>
      </c>
      <c r="D70" s="138" t="s">
        <v>2094</v>
      </c>
      <c r="E70" s="138" t="s">
        <v>2095</v>
      </c>
      <c r="F70" s="139">
        <v>0</v>
      </c>
      <c r="G70" s="137" t="s">
        <v>293</v>
      </c>
      <c r="H70" s="137" t="s">
        <v>1913</v>
      </c>
      <c r="I70" s="138" t="s">
        <v>1099</v>
      </c>
    </row>
    <row r="71" spans="1:9" hidden="1">
      <c r="A71" s="137" t="s">
        <v>2096</v>
      </c>
      <c r="B71" s="138" t="s">
        <v>2097</v>
      </c>
      <c r="C71" s="138" t="s">
        <v>2098</v>
      </c>
      <c r="D71" s="138" t="s">
        <v>2099</v>
      </c>
      <c r="E71" s="138" t="s">
        <v>2100</v>
      </c>
      <c r="F71" s="139">
        <v>0</v>
      </c>
      <c r="G71" s="137" t="s">
        <v>293</v>
      </c>
      <c r="H71" s="137" t="s">
        <v>1913</v>
      </c>
      <c r="I71" s="138" t="s">
        <v>1099</v>
      </c>
    </row>
    <row r="72" spans="1:9" hidden="1">
      <c r="A72" s="137" t="s">
        <v>2101</v>
      </c>
      <c r="B72" s="138" t="s">
        <v>2102</v>
      </c>
      <c r="C72" s="138" t="s">
        <v>2103</v>
      </c>
      <c r="D72" s="138" t="s">
        <v>2104</v>
      </c>
      <c r="E72" s="138" t="s">
        <v>2105</v>
      </c>
      <c r="F72" s="139">
        <v>11.7</v>
      </c>
      <c r="G72" s="137" t="s">
        <v>293</v>
      </c>
      <c r="H72" s="137" t="s">
        <v>1913</v>
      </c>
      <c r="I72" s="138" t="s">
        <v>1099</v>
      </c>
    </row>
    <row r="73" spans="1:9" hidden="1">
      <c r="A73" s="137" t="s">
        <v>2106</v>
      </c>
      <c r="B73" s="138" t="s">
        <v>2107</v>
      </c>
      <c r="C73" s="138" t="s">
        <v>2108</v>
      </c>
      <c r="D73" s="138" t="s">
        <v>2109</v>
      </c>
      <c r="E73" s="138" t="s">
        <v>2110</v>
      </c>
      <c r="F73" s="139">
        <v>3.92</v>
      </c>
      <c r="G73" s="137" t="s">
        <v>293</v>
      </c>
      <c r="H73" s="137" t="s">
        <v>1913</v>
      </c>
      <c r="I73" s="138" t="s">
        <v>1099</v>
      </c>
    </row>
    <row r="74" spans="1:9" hidden="1">
      <c r="A74" s="137" t="s">
        <v>2111</v>
      </c>
      <c r="B74" s="138" t="s">
        <v>2112</v>
      </c>
      <c r="C74" s="138" t="s">
        <v>2113</v>
      </c>
      <c r="D74" s="138" t="s">
        <v>2114</v>
      </c>
      <c r="E74" s="138" t="s">
        <v>2115</v>
      </c>
      <c r="F74" s="139">
        <v>10.75</v>
      </c>
      <c r="G74" s="137" t="s">
        <v>293</v>
      </c>
      <c r="H74" s="137" t="s">
        <v>1913</v>
      </c>
      <c r="I74" s="138" t="s">
        <v>1099</v>
      </c>
    </row>
    <row r="75" spans="1:9" hidden="1">
      <c r="A75" s="137" t="s">
        <v>2116</v>
      </c>
      <c r="B75" s="138" t="s">
        <v>2117</v>
      </c>
      <c r="C75" s="138" t="s">
        <v>2118</v>
      </c>
      <c r="D75" s="138" t="s">
        <v>2119</v>
      </c>
      <c r="E75" s="138" t="s">
        <v>2120</v>
      </c>
      <c r="F75" s="139">
        <v>0</v>
      </c>
      <c r="G75" s="137" t="s">
        <v>293</v>
      </c>
      <c r="H75" s="137" t="s">
        <v>1913</v>
      </c>
      <c r="I75" s="138" t="s">
        <v>1099</v>
      </c>
    </row>
    <row r="76" spans="1:9" hidden="1">
      <c r="A76" s="137" t="s">
        <v>2121</v>
      </c>
      <c r="B76" s="138" t="s">
        <v>2122</v>
      </c>
      <c r="C76" s="138" t="s">
        <v>2123</v>
      </c>
      <c r="D76" s="138" t="s">
        <v>2124</v>
      </c>
      <c r="E76" s="138" t="s">
        <v>2125</v>
      </c>
      <c r="F76" s="139">
        <v>0</v>
      </c>
      <c r="G76" s="137" t="s">
        <v>293</v>
      </c>
      <c r="H76" s="137" t="s">
        <v>1913</v>
      </c>
      <c r="I76" s="138" t="s">
        <v>1099</v>
      </c>
    </row>
    <row r="77" spans="1:9" hidden="1">
      <c r="A77" s="137" t="s">
        <v>2126</v>
      </c>
      <c r="B77" s="138" t="s">
        <v>1001</v>
      </c>
      <c r="C77" s="138" t="s">
        <v>959</v>
      </c>
      <c r="D77" s="138" t="s">
        <v>2127</v>
      </c>
      <c r="E77" s="138" t="s">
        <v>1217</v>
      </c>
      <c r="F77" s="139">
        <v>73.22</v>
      </c>
      <c r="G77" s="137" t="s">
        <v>293</v>
      </c>
      <c r="H77" s="137" t="s">
        <v>1913</v>
      </c>
      <c r="I77" s="138" t="s">
        <v>1099</v>
      </c>
    </row>
    <row r="78" spans="1:9" hidden="1">
      <c r="A78" s="137" t="s">
        <v>2128</v>
      </c>
      <c r="B78" s="138" t="s">
        <v>2129</v>
      </c>
      <c r="C78" s="138" t="s">
        <v>2130</v>
      </c>
      <c r="D78" s="138" t="s">
        <v>2131</v>
      </c>
      <c r="E78" s="138" t="s">
        <v>2132</v>
      </c>
      <c r="F78" s="139">
        <v>8.43</v>
      </c>
      <c r="G78" s="137" t="s">
        <v>293</v>
      </c>
      <c r="H78" s="137" t="s">
        <v>1913</v>
      </c>
      <c r="I78" s="138" t="s">
        <v>1099</v>
      </c>
    </row>
    <row r="79" spans="1:9" hidden="1">
      <c r="A79" s="137" t="s">
        <v>2133</v>
      </c>
      <c r="B79" s="138" t="s">
        <v>2134</v>
      </c>
      <c r="C79" s="138" t="s">
        <v>2135</v>
      </c>
      <c r="D79" s="138" t="s">
        <v>2136</v>
      </c>
      <c r="E79" s="138" t="s">
        <v>2137</v>
      </c>
      <c r="F79" s="139">
        <v>0</v>
      </c>
      <c r="G79" s="137" t="s">
        <v>293</v>
      </c>
      <c r="H79" s="137" t="s">
        <v>1913</v>
      </c>
      <c r="I79" s="138" t="s">
        <v>1099</v>
      </c>
    </row>
    <row r="80" spans="1:9" hidden="1">
      <c r="A80" s="137" t="s">
        <v>2138</v>
      </c>
      <c r="B80" s="138" t="s">
        <v>2139</v>
      </c>
      <c r="C80" s="138" t="s">
        <v>2140</v>
      </c>
      <c r="D80" s="138" t="s">
        <v>2141</v>
      </c>
      <c r="E80" s="138" t="s">
        <v>2142</v>
      </c>
      <c r="F80" s="139">
        <v>0</v>
      </c>
      <c r="G80" s="137" t="s">
        <v>293</v>
      </c>
      <c r="H80" s="137" t="s">
        <v>1913</v>
      </c>
      <c r="I80" s="138" t="s">
        <v>1099</v>
      </c>
    </row>
    <row r="81" spans="1:9" hidden="1">
      <c r="A81" s="137" t="s">
        <v>2143</v>
      </c>
      <c r="B81" s="138" t="s">
        <v>2144</v>
      </c>
      <c r="C81" s="138" t="s">
        <v>2145</v>
      </c>
      <c r="D81" s="138" t="s">
        <v>2146</v>
      </c>
      <c r="E81" s="138" t="s">
        <v>2147</v>
      </c>
      <c r="F81" s="139">
        <v>0</v>
      </c>
      <c r="G81" s="137" t="s">
        <v>293</v>
      </c>
      <c r="H81" s="137" t="s">
        <v>1913</v>
      </c>
      <c r="I81" s="138" t="s">
        <v>1099</v>
      </c>
    </row>
    <row r="82" spans="1:9" hidden="1">
      <c r="A82" s="137" t="s">
        <v>2148</v>
      </c>
      <c r="B82" s="138" t="s">
        <v>2149</v>
      </c>
      <c r="C82" s="138" t="s">
        <v>2150</v>
      </c>
      <c r="D82" s="138" t="s">
        <v>2151</v>
      </c>
      <c r="E82" s="138" t="s">
        <v>1756</v>
      </c>
      <c r="F82" s="139">
        <v>0</v>
      </c>
      <c r="G82" s="137" t="s">
        <v>293</v>
      </c>
      <c r="H82" s="137" t="s">
        <v>1913</v>
      </c>
      <c r="I82" s="138" t="s">
        <v>1756</v>
      </c>
    </row>
    <row r="83" spans="1:9" hidden="1">
      <c r="A83" s="137" t="s">
        <v>2152</v>
      </c>
      <c r="B83" s="138" t="s">
        <v>2153</v>
      </c>
      <c r="C83" s="138" t="s">
        <v>2154</v>
      </c>
      <c r="D83" s="138" t="s">
        <v>2155</v>
      </c>
      <c r="E83" s="138" t="s">
        <v>2156</v>
      </c>
      <c r="F83" s="139">
        <v>21.74</v>
      </c>
      <c r="G83" s="137" t="s">
        <v>293</v>
      </c>
      <c r="H83" s="137" t="s">
        <v>1913</v>
      </c>
      <c r="I83" s="138" t="s">
        <v>1099</v>
      </c>
    </row>
    <row r="84" spans="1:9" hidden="1">
      <c r="A84" s="137" t="s">
        <v>2157</v>
      </c>
      <c r="B84" s="138" t="s">
        <v>297</v>
      </c>
      <c r="C84" s="138" t="s">
        <v>299</v>
      </c>
      <c r="D84" s="138" t="s">
        <v>2158</v>
      </c>
      <c r="E84" s="138" t="s">
        <v>1167</v>
      </c>
      <c r="F84" s="139">
        <v>3.28</v>
      </c>
      <c r="G84" s="137" t="s">
        <v>293</v>
      </c>
      <c r="H84" s="137" t="s">
        <v>1913</v>
      </c>
      <c r="I84" s="138" t="s">
        <v>1099</v>
      </c>
    </row>
    <row r="85" spans="1:9" hidden="1">
      <c r="A85" s="137" t="s">
        <v>2159</v>
      </c>
      <c r="B85" s="138" t="s">
        <v>300</v>
      </c>
      <c r="C85" s="138" t="s">
        <v>302</v>
      </c>
      <c r="D85" s="138" t="s">
        <v>2160</v>
      </c>
      <c r="E85" s="138" t="s">
        <v>1165</v>
      </c>
      <c r="F85" s="139">
        <v>4.68</v>
      </c>
      <c r="G85" s="137" t="s">
        <v>293</v>
      </c>
      <c r="H85" s="137" t="s">
        <v>1913</v>
      </c>
      <c r="I85" s="138" t="s">
        <v>1099</v>
      </c>
    </row>
    <row r="86" spans="1:9" hidden="1">
      <c r="A86" s="137" t="s">
        <v>2161</v>
      </c>
      <c r="B86" s="138" t="s">
        <v>2162</v>
      </c>
      <c r="C86" s="138" t="s">
        <v>229</v>
      </c>
      <c r="D86" s="138" t="s">
        <v>2163</v>
      </c>
      <c r="E86" s="138" t="s">
        <v>2164</v>
      </c>
      <c r="F86" s="139">
        <v>0</v>
      </c>
      <c r="G86" s="137" t="s">
        <v>293</v>
      </c>
      <c r="H86" s="137" t="s">
        <v>1913</v>
      </c>
      <c r="I86" s="138" t="s">
        <v>1099</v>
      </c>
    </row>
    <row r="87" spans="1:9" hidden="1">
      <c r="A87" s="137" t="s">
        <v>2165</v>
      </c>
      <c r="B87" s="138" t="s">
        <v>303</v>
      </c>
      <c r="C87" s="138" t="s">
        <v>305</v>
      </c>
      <c r="D87" s="138" t="s">
        <v>2166</v>
      </c>
      <c r="E87" s="138" t="s">
        <v>1168</v>
      </c>
      <c r="F87" s="139">
        <v>0.89</v>
      </c>
      <c r="G87" s="137" t="s">
        <v>293</v>
      </c>
      <c r="H87" s="137" t="s">
        <v>1913</v>
      </c>
      <c r="I87" s="138" t="s">
        <v>1099</v>
      </c>
    </row>
    <row r="88" spans="1:9" hidden="1">
      <c r="A88" s="137" t="s">
        <v>2167</v>
      </c>
      <c r="B88" s="138" t="s">
        <v>2168</v>
      </c>
      <c r="C88" s="138" t="s">
        <v>2169</v>
      </c>
      <c r="D88" s="138" t="s">
        <v>2170</v>
      </c>
      <c r="E88" s="138" t="s">
        <v>2171</v>
      </c>
      <c r="F88" s="139">
        <v>193.21</v>
      </c>
      <c r="G88" s="137" t="s">
        <v>293</v>
      </c>
      <c r="H88" s="137" t="s">
        <v>1913</v>
      </c>
      <c r="I88" s="138" t="s">
        <v>1099</v>
      </c>
    </row>
    <row r="89" spans="1:9" hidden="1">
      <c r="A89" s="137" t="s">
        <v>2172</v>
      </c>
      <c r="B89" s="138" t="s">
        <v>2173</v>
      </c>
      <c r="C89" s="138" t="s">
        <v>2174</v>
      </c>
      <c r="D89" s="138" t="s">
        <v>2175</v>
      </c>
      <c r="E89" s="138" t="s">
        <v>2176</v>
      </c>
      <c r="F89" s="139">
        <v>13.71</v>
      </c>
      <c r="G89" s="137" t="s">
        <v>293</v>
      </c>
      <c r="H89" s="137" t="s">
        <v>1913</v>
      </c>
      <c r="I89" s="138" t="s">
        <v>1099</v>
      </c>
    </row>
    <row r="90" spans="1:9" hidden="1">
      <c r="A90" s="137" t="s">
        <v>2177</v>
      </c>
      <c r="B90" s="138" t="s">
        <v>1463</v>
      </c>
      <c r="C90" s="138" t="s">
        <v>1464</v>
      </c>
      <c r="D90" s="138" t="s">
        <v>2178</v>
      </c>
      <c r="E90" s="138" t="s">
        <v>2179</v>
      </c>
      <c r="F90" s="139">
        <v>3.2</v>
      </c>
      <c r="G90" s="137" t="s">
        <v>293</v>
      </c>
      <c r="H90" s="137" t="s">
        <v>1913</v>
      </c>
      <c r="I90" s="138" t="s">
        <v>1099</v>
      </c>
    </row>
    <row r="91" spans="1:9" hidden="1">
      <c r="A91" s="137" t="s">
        <v>2180</v>
      </c>
      <c r="B91" s="138" t="s">
        <v>2181</v>
      </c>
      <c r="C91" s="138" t="s">
        <v>2182</v>
      </c>
      <c r="D91" s="138" t="s">
        <v>2183</v>
      </c>
      <c r="E91" s="138" t="s">
        <v>1756</v>
      </c>
      <c r="F91" s="139">
        <v>0</v>
      </c>
      <c r="G91" s="137" t="s">
        <v>293</v>
      </c>
      <c r="H91" s="137" t="s">
        <v>1913</v>
      </c>
      <c r="I91" s="138" t="s">
        <v>1756</v>
      </c>
    </row>
    <row r="92" spans="1:9" hidden="1">
      <c r="A92" s="137" t="s">
        <v>2184</v>
      </c>
      <c r="B92" s="138" t="s">
        <v>2185</v>
      </c>
      <c r="C92" s="138" t="s">
        <v>2186</v>
      </c>
      <c r="D92" s="138" t="s">
        <v>2187</v>
      </c>
      <c r="E92" s="138" t="s">
        <v>2188</v>
      </c>
      <c r="F92" s="139">
        <v>0</v>
      </c>
      <c r="G92" s="137" t="s">
        <v>293</v>
      </c>
      <c r="H92" s="137" t="s">
        <v>1913</v>
      </c>
      <c r="I92" s="138" t="s">
        <v>1099</v>
      </c>
    </row>
    <row r="93" spans="1:9" hidden="1">
      <c r="A93" s="137" t="s">
        <v>2189</v>
      </c>
      <c r="B93" s="138" t="s">
        <v>2185</v>
      </c>
      <c r="C93" s="138" t="s">
        <v>2190</v>
      </c>
      <c r="D93" s="138" t="s">
        <v>2187</v>
      </c>
      <c r="E93" s="138" t="s">
        <v>2188</v>
      </c>
      <c r="F93" s="139">
        <v>274.45</v>
      </c>
      <c r="G93" s="137" t="s">
        <v>293</v>
      </c>
      <c r="H93" s="137" t="s">
        <v>1913</v>
      </c>
      <c r="I93" s="138" t="s">
        <v>1099</v>
      </c>
    </row>
    <row r="94" spans="1:9" hidden="1">
      <c r="A94" s="137" t="s">
        <v>2191</v>
      </c>
      <c r="B94" s="138" t="s">
        <v>2192</v>
      </c>
      <c r="C94" s="138" t="s">
        <v>2193</v>
      </c>
      <c r="D94" s="138" t="s">
        <v>2194</v>
      </c>
      <c r="E94" s="138" t="s">
        <v>2195</v>
      </c>
      <c r="F94" s="139">
        <v>0</v>
      </c>
      <c r="G94" s="137" t="s">
        <v>293</v>
      </c>
      <c r="H94" s="137" t="s">
        <v>1913</v>
      </c>
      <c r="I94" s="138" t="s">
        <v>1099</v>
      </c>
    </row>
    <row r="95" spans="1:9" hidden="1">
      <c r="A95" s="137" t="s">
        <v>2196</v>
      </c>
      <c r="B95" s="138" t="s">
        <v>2197</v>
      </c>
      <c r="C95" s="138" t="s">
        <v>2198</v>
      </c>
      <c r="D95" s="138" t="s">
        <v>2199</v>
      </c>
      <c r="E95" s="138" t="s">
        <v>2200</v>
      </c>
      <c r="F95" s="139">
        <v>0</v>
      </c>
      <c r="G95" s="137" t="s">
        <v>293</v>
      </c>
      <c r="H95" s="137" t="s">
        <v>1913</v>
      </c>
      <c r="I95" s="138" t="s">
        <v>1099</v>
      </c>
    </row>
    <row r="96" spans="1:9" hidden="1">
      <c r="A96" s="137" t="s">
        <v>2201</v>
      </c>
      <c r="B96" s="138" t="s">
        <v>2202</v>
      </c>
      <c r="C96" s="138" t="s">
        <v>2203</v>
      </c>
      <c r="D96" s="138" t="s">
        <v>2204</v>
      </c>
      <c r="E96" s="138" t="s">
        <v>2205</v>
      </c>
      <c r="F96" s="139">
        <v>9</v>
      </c>
      <c r="G96" s="137" t="s">
        <v>293</v>
      </c>
      <c r="H96" s="137" t="s">
        <v>1913</v>
      </c>
      <c r="I96" s="138" t="s">
        <v>1099</v>
      </c>
    </row>
    <row r="97" spans="1:9" hidden="1">
      <c r="A97" s="137" t="s">
        <v>2206</v>
      </c>
      <c r="B97" s="138" t="s">
        <v>2207</v>
      </c>
      <c r="C97" s="138" t="s">
        <v>2208</v>
      </c>
      <c r="D97" s="138" t="s">
        <v>2209</v>
      </c>
      <c r="E97" s="138" t="s">
        <v>2210</v>
      </c>
      <c r="F97" s="139">
        <v>0</v>
      </c>
      <c r="G97" s="137" t="s">
        <v>293</v>
      </c>
      <c r="H97" s="137" t="s">
        <v>1913</v>
      </c>
      <c r="I97" s="138" t="s">
        <v>1099</v>
      </c>
    </row>
    <row r="98" spans="1:9" hidden="1">
      <c r="A98" s="137" t="s">
        <v>2211</v>
      </c>
      <c r="B98" s="138" t="s">
        <v>2212</v>
      </c>
      <c r="C98" s="138" t="s">
        <v>2213</v>
      </c>
      <c r="D98" s="138" t="s">
        <v>2214</v>
      </c>
      <c r="E98" s="138" t="s">
        <v>2215</v>
      </c>
      <c r="F98" s="139">
        <v>0</v>
      </c>
      <c r="G98" s="137" t="s">
        <v>293</v>
      </c>
      <c r="H98" s="137" t="s">
        <v>1913</v>
      </c>
      <c r="I98" s="138" t="s">
        <v>1099</v>
      </c>
    </row>
    <row r="99" spans="1:9" hidden="1">
      <c r="A99" s="137" t="s">
        <v>2216</v>
      </c>
      <c r="B99" s="138" t="s">
        <v>2217</v>
      </c>
      <c r="C99" s="138" t="s">
        <v>2218</v>
      </c>
      <c r="D99" s="138" t="s">
        <v>2219</v>
      </c>
      <c r="E99" s="138" t="s">
        <v>2220</v>
      </c>
      <c r="F99" s="139">
        <v>0</v>
      </c>
      <c r="G99" s="137" t="s">
        <v>293</v>
      </c>
      <c r="H99" s="137" t="s">
        <v>1913</v>
      </c>
      <c r="I99" s="138" t="s">
        <v>1099</v>
      </c>
    </row>
    <row r="100" spans="1:9" hidden="1">
      <c r="A100" s="137" t="s">
        <v>2221</v>
      </c>
      <c r="B100" s="138" t="s">
        <v>2222</v>
      </c>
      <c r="C100" s="138" t="s">
        <v>2223</v>
      </c>
      <c r="D100" s="138" t="s">
        <v>2224</v>
      </c>
      <c r="E100" s="138" t="s">
        <v>2225</v>
      </c>
      <c r="F100" s="139">
        <v>0</v>
      </c>
      <c r="G100" s="137" t="s">
        <v>293</v>
      </c>
      <c r="H100" s="137" t="s">
        <v>1913</v>
      </c>
      <c r="I100" s="138" t="s">
        <v>1099</v>
      </c>
    </row>
    <row r="101" spans="1:9" hidden="1">
      <c r="A101" s="137" t="s">
        <v>2226</v>
      </c>
      <c r="B101" s="138" t="s">
        <v>2227</v>
      </c>
      <c r="C101" s="138" t="s">
        <v>2228</v>
      </c>
      <c r="D101" s="138" t="s">
        <v>2229</v>
      </c>
      <c r="E101" s="138" t="s">
        <v>2230</v>
      </c>
      <c r="F101" s="139">
        <v>0</v>
      </c>
      <c r="G101" s="137" t="s">
        <v>293</v>
      </c>
      <c r="H101" s="137" t="s">
        <v>1913</v>
      </c>
      <c r="I101" s="138" t="s">
        <v>1099</v>
      </c>
    </row>
    <row r="102" spans="1:9" hidden="1">
      <c r="A102" s="137" t="s">
        <v>2231</v>
      </c>
      <c r="B102" s="138" t="s">
        <v>2232</v>
      </c>
      <c r="C102" s="138" t="s">
        <v>2233</v>
      </c>
      <c r="D102" s="138" t="s">
        <v>2234</v>
      </c>
      <c r="E102" s="138" t="s">
        <v>2235</v>
      </c>
      <c r="F102" s="139">
        <v>0</v>
      </c>
      <c r="G102" s="137" t="s">
        <v>293</v>
      </c>
      <c r="H102" s="137" t="s">
        <v>1913</v>
      </c>
      <c r="I102" s="138" t="s">
        <v>1756</v>
      </c>
    </row>
    <row r="103" spans="1:9" hidden="1">
      <c r="A103" s="137" t="s">
        <v>2236</v>
      </c>
      <c r="B103" s="138" t="s">
        <v>2237</v>
      </c>
      <c r="C103" s="138" t="s">
        <v>2238</v>
      </c>
      <c r="D103" s="138" t="s">
        <v>2239</v>
      </c>
      <c r="E103" s="138" t="s">
        <v>2240</v>
      </c>
      <c r="F103" s="139">
        <v>8.6199999999999992</v>
      </c>
      <c r="G103" s="137" t="s">
        <v>293</v>
      </c>
      <c r="H103" s="137" t="s">
        <v>1913</v>
      </c>
      <c r="I103" s="138" t="s">
        <v>1099</v>
      </c>
    </row>
    <row r="104" spans="1:9" hidden="1">
      <c r="A104" s="137" t="s">
        <v>2241</v>
      </c>
      <c r="B104" s="138" t="s">
        <v>2242</v>
      </c>
      <c r="C104" s="138" t="s">
        <v>2243</v>
      </c>
      <c r="D104" s="138" t="s">
        <v>2244</v>
      </c>
      <c r="E104" s="138" t="s">
        <v>1756</v>
      </c>
      <c r="F104" s="139">
        <v>0</v>
      </c>
      <c r="G104" s="137" t="s">
        <v>293</v>
      </c>
      <c r="H104" s="137" t="s">
        <v>1913</v>
      </c>
      <c r="I104" s="138" t="s">
        <v>1756</v>
      </c>
    </row>
    <row r="105" spans="1:9" hidden="1">
      <c r="A105" s="137" t="s">
        <v>2245</v>
      </c>
      <c r="B105" s="138" t="s">
        <v>2246</v>
      </c>
      <c r="C105" s="138" t="s">
        <v>2247</v>
      </c>
      <c r="D105" s="138" t="s">
        <v>2248</v>
      </c>
      <c r="E105" s="138" t="s">
        <v>2249</v>
      </c>
      <c r="F105" s="139">
        <v>0</v>
      </c>
      <c r="G105" s="137" t="s">
        <v>293</v>
      </c>
      <c r="H105" s="137" t="s">
        <v>1913</v>
      </c>
      <c r="I105" s="138" t="s">
        <v>1099</v>
      </c>
    </row>
    <row r="106" spans="1:9" hidden="1">
      <c r="A106" s="137" t="s">
        <v>2250</v>
      </c>
      <c r="B106" s="138" t="s">
        <v>2251</v>
      </c>
      <c r="C106" s="138" t="s">
        <v>2252</v>
      </c>
      <c r="D106" s="138" t="s">
        <v>2253</v>
      </c>
      <c r="E106" s="138" t="s">
        <v>2254</v>
      </c>
      <c r="F106" s="139">
        <v>5.94</v>
      </c>
      <c r="G106" s="137" t="s">
        <v>293</v>
      </c>
      <c r="H106" s="137" t="s">
        <v>1913</v>
      </c>
      <c r="I106" s="138" t="s">
        <v>1099</v>
      </c>
    </row>
    <row r="107" spans="1:9" hidden="1">
      <c r="A107" s="137" t="s">
        <v>2255</v>
      </c>
      <c r="B107" s="138" t="s">
        <v>2256</v>
      </c>
      <c r="C107" s="138" t="s">
        <v>2257</v>
      </c>
      <c r="D107" s="138" t="s">
        <v>2258</v>
      </c>
      <c r="E107" s="138" t="s">
        <v>1756</v>
      </c>
      <c r="F107" s="139">
        <v>0</v>
      </c>
      <c r="G107" s="137" t="s">
        <v>293</v>
      </c>
      <c r="H107" s="137" t="s">
        <v>1913</v>
      </c>
      <c r="I107" s="138" t="s">
        <v>1756</v>
      </c>
    </row>
    <row r="108" spans="1:9" hidden="1">
      <c r="A108" s="137" t="s">
        <v>2259</v>
      </c>
      <c r="B108" s="138" t="s">
        <v>2260</v>
      </c>
      <c r="C108" s="138" t="s">
        <v>2261</v>
      </c>
      <c r="D108" s="138" t="s">
        <v>2262</v>
      </c>
      <c r="E108" s="138" t="s">
        <v>2263</v>
      </c>
      <c r="F108" s="139">
        <v>0</v>
      </c>
      <c r="G108" s="137" t="s">
        <v>293</v>
      </c>
      <c r="H108" s="137" t="s">
        <v>1913</v>
      </c>
      <c r="I108" s="138" t="s">
        <v>1099</v>
      </c>
    </row>
    <row r="109" spans="1:9" hidden="1">
      <c r="A109" s="137" t="s">
        <v>2264</v>
      </c>
      <c r="B109" s="138" t="s">
        <v>306</v>
      </c>
      <c r="C109" s="138" t="s">
        <v>308</v>
      </c>
      <c r="D109" s="138" t="s">
        <v>2265</v>
      </c>
      <c r="E109" s="138" t="s">
        <v>1350</v>
      </c>
      <c r="F109" s="139">
        <v>17.55</v>
      </c>
      <c r="G109" s="137" t="s">
        <v>293</v>
      </c>
      <c r="H109" s="137" t="s">
        <v>1913</v>
      </c>
      <c r="I109" s="138" t="s">
        <v>1099</v>
      </c>
    </row>
    <row r="110" spans="1:9" hidden="1">
      <c r="A110" s="137" t="s">
        <v>2266</v>
      </c>
      <c r="B110" s="138" t="s">
        <v>2267</v>
      </c>
      <c r="C110" s="138" t="s">
        <v>2268</v>
      </c>
      <c r="D110" s="138" t="s">
        <v>2269</v>
      </c>
      <c r="E110" s="138" t="s">
        <v>2270</v>
      </c>
      <c r="F110" s="139">
        <v>0</v>
      </c>
      <c r="G110" s="137" t="s">
        <v>293</v>
      </c>
      <c r="H110" s="137" t="s">
        <v>1913</v>
      </c>
      <c r="I110" s="138" t="s">
        <v>1099</v>
      </c>
    </row>
    <row r="111" spans="1:9" hidden="1">
      <c r="A111" s="137" t="s">
        <v>2271</v>
      </c>
      <c r="B111" s="138" t="s">
        <v>2272</v>
      </c>
      <c r="C111" s="138" t="s">
        <v>2273</v>
      </c>
      <c r="D111" s="138" t="s">
        <v>2274</v>
      </c>
      <c r="E111" s="138" t="s">
        <v>2275</v>
      </c>
      <c r="F111" s="139">
        <v>0</v>
      </c>
      <c r="G111" s="137" t="s">
        <v>293</v>
      </c>
      <c r="H111" s="137" t="s">
        <v>1913</v>
      </c>
      <c r="I111" s="138" t="s">
        <v>1099</v>
      </c>
    </row>
    <row r="112" spans="1:9" hidden="1">
      <c r="A112" s="137" t="s">
        <v>2276</v>
      </c>
      <c r="B112" s="138" t="s">
        <v>2277</v>
      </c>
      <c r="C112" s="138" t="s">
        <v>2278</v>
      </c>
      <c r="D112" s="138" t="s">
        <v>2279</v>
      </c>
      <c r="E112" s="138" t="s">
        <v>2280</v>
      </c>
      <c r="F112" s="139">
        <v>0</v>
      </c>
      <c r="G112" s="137" t="s">
        <v>293</v>
      </c>
      <c r="H112" s="137" t="s">
        <v>1913</v>
      </c>
      <c r="I112" s="138" t="s">
        <v>1099</v>
      </c>
    </row>
    <row r="113" spans="1:9" hidden="1">
      <c r="A113" s="137" t="s">
        <v>2281</v>
      </c>
      <c r="B113" s="138" t="s">
        <v>2282</v>
      </c>
      <c r="C113" s="138" t="s">
        <v>2283</v>
      </c>
      <c r="D113" s="138" t="s">
        <v>2284</v>
      </c>
      <c r="E113" s="138" t="s">
        <v>2285</v>
      </c>
      <c r="F113" s="139">
        <v>0</v>
      </c>
      <c r="G113" s="137" t="s">
        <v>293</v>
      </c>
      <c r="H113" s="137" t="s">
        <v>1913</v>
      </c>
      <c r="I113" s="138" t="s">
        <v>1099</v>
      </c>
    </row>
    <row r="114" spans="1:9" hidden="1">
      <c r="A114" s="137" t="s">
        <v>2286</v>
      </c>
      <c r="B114" s="138" t="s">
        <v>2287</v>
      </c>
      <c r="C114" s="138" t="s">
        <v>2288</v>
      </c>
      <c r="D114" s="138" t="s">
        <v>2289</v>
      </c>
      <c r="E114" s="138" t="s">
        <v>2290</v>
      </c>
      <c r="F114" s="139">
        <v>17.010000000000002</v>
      </c>
      <c r="G114" s="137" t="s">
        <v>293</v>
      </c>
      <c r="H114" s="137" t="s">
        <v>1913</v>
      </c>
      <c r="I114" s="138" t="s">
        <v>1099</v>
      </c>
    </row>
    <row r="115" spans="1:9" hidden="1">
      <c r="A115" s="137" t="s">
        <v>2291</v>
      </c>
      <c r="B115" s="138" t="s">
        <v>2292</v>
      </c>
      <c r="C115" s="138" t="s">
        <v>2293</v>
      </c>
      <c r="D115" s="138" t="s">
        <v>2294</v>
      </c>
      <c r="E115" s="138" t="s">
        <v>2295</v>
      </c>
      <c r="F115" s="139">
        <v>0</v>
      </c>
      <c r="G115" s="137" t="s">
        <v>293</v>
      </c>
      <c r="H115" s="137" t="s">
        <v>1913</v>
      </c>
      <c r="I115" s="138" t="s">
        <v>1099</v>
      </c>
    </row>
    <row r="116" spans="1:9" hidden="1">
      <c r="A116" s="137" t="s">
        <v>2296</v>
      </c>
      <c r="B116" s="138" t="s">
        <v>309</v>
      </c>
      <c r="C116" s="138" t="s">
        <v>311</v>
      </c>
      <c r="D116" s="138" t="s">
        <v>2297</v>
      </c>
      <c r="E116" s="138" t="s">
        <v>1164</v>
      </c>
      <c r="F116" s="139">
        <v>0</v>
      </c>
      <c r="G116" s="137" t="s">
        <v>293</v>
      </c>
      <c r="H116" s="137" t="s">
        <v>1913</v>
      </c>
      <c r="I116" s="138" t="s">
        <v>1099</v>
      </c>
    </row>
    <row r="117" spans="1:9" hidden="1">
      <c r="A117" s="137" t="s">
        <v>2298</v>
      </c>
      <c r="B117" s="138" t="s">
        <v>2299</v>
      </c>
      <c r="C117" s="138" t="s">
        <v>2300</v>
      </c>
      <c r="D117" s="138" t="s">
        <v>2301</v>
      </c>
      <c r="E117" s="138" t="s">
        <v>2302</v>
      </c>
      <c r="F117" s="139">
        <v>3.93</v>
      </c>
      <c r="G117" s="137" t="s">
        <v>293</v>
      </c>
      <c r="H117" s="137" t="s">
        <v>1913</v>
      </c>
      <c r="I117" s="138" t="s">
        <v>1099</v>
      </c>
    </row>
    <row r="118" spans="1:9" hidden="1">
      <c r="A118" s="137" t="s">
        <v>2303</v>
      </c>
      <c r="B118" s="138" t="s">
        <v>2304</v>
      </c>
      <c r="C118" s="138" t="s">
        <v>2305</v>
      </c>
      <c r="D118" s="138" t="s">
        <v>2306</v>
      </c>
      <c r="E118" s="138" t="s">
        <v>2307</v>
      </c>
      <c r="F118" s="139">
        <v>0</v>
      </c>
      <c r="G118" s="137" t="s">
        <v>293</v>
      </c>
      <c r="H118" s="137" t="s">
        <v>1913</v>
      </c>
      <c r="I118" s="138" t="s">
        <v>1099</v>
      </c>
    </row>
    <row r="119" spans="1:9" hidden="1">
      <c r="A119" s="137" t="s">
        <v>2308</v>
      </c>
      <c r="B119" s="138" t="s">
        <v>2309</v>
      </c>
      <c r="C119" s="138" t="s">
        <v>2310</v>
      </c>
      <c r="D119" s="138" t="s">
        <v>2311</v>
      </c>
      <c r="E119" s="138" t="s">
        <v>2312</v>
      </c>
      <c r="F119" s="139">
        <v>0</v>
      </c>
      <c r="G119" s="137" t="s">
        <v>293</v>
      </c>
      <c r="H119" s="137" t="s">
        <v>1913</v>
      </c>
      <c r="I119" s="138" t="s">
        <v>1099</v>
      </c>
    </row>
    <row r="120" spans="1:9" hidden="1">
      <c r="A120" s="137" t="s">
        <v>2313</v>
      </c>
      <c r="B120" s="138" t="s">
        <v>2314</v>
      </c>
      <c r="C120" s="138" t="s">
        <v>2315</v>
      </c>
      <c r="D120" s="138" t="s">
        <v>2316</v>
      </c>
      <c r="E120" s="138" t="s">
        <v>1756</v>
      </c>
      <c r="F120" s="139">
        <v>0</v>
      </c>
      <c r="G120" s="137" t="s">
        <v>293</v>
      </c>
      <c r="H120" s="137" t="s">
        <v>1913</v>
      </c>
      <c r="I120" s="138" t="s">
        <v>1756</v>
      </c>
    </row>
    <row r="121" spans="1:9" hidden="1">
      <c r="A121" s="137" t="s">
        <v>2317</v>
      </c>
      <c r="B121" s="138" t="s">
        <v>2318</v>
      </c>
      <c r="C121" s="138" t="s">
        <v>2319</v>
      </c>
      <c r="D121" s="138" t="s">
        <v>2320</v>
      </c>
      <c r="E121" s="138" t="s">
        <v>2321</v>
      </c>
      <c r="F121" s="139">
        <v>0</v>
      </c>
      <c r="G121" s="137" t="s">
        <v>293</v>
      </c>
      <c r="H121" s="137" t="s">
        <v>1913</v>
      </c>
      <c r="I121" s="138" t="s">
        <v>1099</v>
      </c>
    </row>
    <row r="122" spans="1:9" hidden="1">
      <c r="A122" s="137" t="s">
        <v>2322</v>
      </c>
      <c r="B122" s="138" t="s">
        <v>2323</v>
      </c>
      <c r="C122" s="138" t="s">
        <v>2324</v>
      </c>
      <c r="D122" s="138" t="s">
        <v>2325</v>
      </c>
      <c r="E122" s="138" t="s">
        <v>2326</v>
      </c>
      <c r="F122" s="139">
        <v>115.98</v>
      </c>
      <c r="G122" s="137" t="s">
        <v>293</v>
      </c>
      <c r="H122" s="137" t="s">
        <v>1913</v>
      </c>
      <c r="I122" s="138" t="s">
        <v>1099</v>
      </c>
    </row>
    <row r="123" spans="1:9" hidden="1">
      <c r="A123" s="137" t="s">
        <v>2327</v>
      </c>
      <c r="B123" s="138" t="s">
        <v>2328</v>
      </c>
      <c r="C123" s="138" t="s">
        <v>2329</v>
      </c>
      <c r="D123" s="138" t="s">
        <v>2330</v>
      </c>
      <c r="E123" s="138" t="s">
        <v>2331</v>
      </c>
      <c r="F123" s="139">
        <v>5.14</v>
      </c>
      <c r="G123" s="137" t="s">
        <v>293</v>
      </c>
      <c r="H123" s="137" t="s">
        <v>1913</v>
      </c>
      <c r="I123" s="138" t="s">
        <v>1099</v>
      </c>
    </row>
    <row r="124" spans="1:9" hidden="1">
      <c r="A124" s="137" t="s">
        <v>2332</v>
      </c>
      <c r="B124" s="138" t="s">
        <v>2333</v>
      </c>
      <c r="C124" s="138" t="s">
        <v>2334</v>
      </c>
      <c r="D124" s="138" t="s">
        <v>2335</v>
      </c>
      <c r="E124" s="138" t="s">
        <v>2336</v>
      </c>
      <c r="F124" s="139">
        <v>0</v>
      </c>
      <c r="G124" s="137" t="s">
        <v>293</v>
      </c>
      <c r="H124" s="137" t="s">
        <v>1913</v>
      </c>
      <c r="I124" s="138" t="s">
        <v>1099</v>
      </c>
    </row>
    <row r="125" spans="1:9" hidden="1">
      <c r="A125" s="137" t="s">
        <v>2337</v>
      </c>
      <c r="B125" s="138" t="s">
        <v>2338</v>
      </c>
      <c r="C125" s="138" t="s">
        <v>2339</v>
      </c>
      <c r="D125" s="138" t="s">
        <v>2340</v>
      </c>
      <c r="E125" s="138" t="s">
        <v>2341</v>
      </c>
      <c r="F125" s="139">
        <v>0</v>
      </c>
      <c r="G125" s="137" t="s">
        <v>293</v>
      </c>
      <c r="H125" s="137" t="s">
        <v>1913</v>
      </c>
      <c r="I125" s="138" t="s">
        <v>1099</v>
      </c>
    </row>
    <row r="126" spans="1:9" hidden="1">
      <c r="A126" s="137" t="s">
        <v>2342</v>
      </c>
      <c r="B126" s="138" t="s">
        <v>2343</v>
      </c>
      <c r="C126" s="138" t="s">
        <v>2344</v>
      </c>
      <c r="D126" s="138" t="s">
        <v>2345</v>
      </c>
      <c r="E126" s="138" t="s">
        <v>2346</v>
      </c>
      <c r="F126" s="139">
        <v>0</v>
      </c>
      <c r="G126" s="137" t="s">
        <v>293</v>
      </c>
      <c r="H126" s="137" t="s">
        <v>1913</v>
      </c>
      <c r="I126" s="138" t="s">
        <v>1099</v>
      </c>
    </row>
    <row r="127" spans="1:9" hidden="1">
      <c r="A127" s="137" t="s">
        <v>2347</v>
      </c>
      <c r="B127" s="138" t="s">
        <v>2348</v>
      </c>
      <c r="C127" s="138" t="s">
        <v>2349</v>
      </c>
      <c r="D127" s="138" t="s">
        <v>2350</v>
      </c>
      <c r="E127" s="138" t="s">
        <v>1756</v>
      </c>
      <c r="F127" s="139">
        <v>0</v>
      </c>
      <c r="G127" s="137" t="s">
        <v>293</v>
      </c>
      <c r="H127" s="137" t="s">
        <v>1913</v>
      </c>
      <c r="I127" s="138" t="s">
        <v>1756</v>
      </c>
    </row>
    <row r="128" spans="1:9" hidden="1">
      <c r="A128" s="137" t="s">
        <v>2351</v>
      </c>
      <c r="B128" s="138" t="s">
        <v>2352</v>
      </c>
      <c r="C128" s="138" t="s">
        <v>2353</v>
      </c>
      <c r="D128" s="138" t="s">
        <v>2354</v>
      </c>
      <c r="E128" s="138" t="s">
        <v>2355</v>
      </c>
      <c r="F128" s="139">
        <v>0</v>
      </c>
      <c r="G128" s="137" t="s">
        <v>293</v>
      </c>
      <c r="H128" s="137" t="s">
        <v>1913</v>
      </c>
      <c r="I128" s="138" t="s">
        <v>1099</v>
      </c>
    </row>
    <row r="129" spans="1:9" hidden="1">
      <c r="A129" s="137" t="s">
        <v>2356</v>
      </c>
      <c r="B129" s="138" t="s">
        <v>2357</v>
      </c>
      <c r="C129" s="138" t="s">
        <v>2358</v>
      </c>
      <c r="D129" s="138" t="s">
        <v>2359</v>
      </c>
      <c r="E129" s="138" t="s">
        <v>2360</v>
      </c>
      <c r="F129" s="139">
        <v>0</v>
      </c>
      <c r="G129" s="137" t="s">
        <v>293</v>
      </c>
      <c r="H129" s="137" t="s">
        <v>1913</v>
      </c>
      <c r="I129" s="138" t="s">
        <v>1099</v>
      </c>
    </row>
    <row r="130" spans="1:9" hidden="1">
      <c r="A130" s="137" t="s">
        <v>2361</v>
      </c>
      <c r="B130" s="138" t="s">
        <v>2362</v>
      </c>
      <c r="C130" s="138" t="s">
        <v>2363</v>
      </c>
      <c r="D130" s="138" t="s">
        <v>2364</v>
      </c>
      <c r="E130" s="138" t="s">
        <v>2365</v>
      </c>
      <c r="F130" s="139">
        <v>0</v>
      </c>
      <c r="G130" s="137" t="s">
        <v>293</v>
      </c>
      <c r="H130" s="137" t="s">
        <v>1913</v>
      </c>
      <c r="I130" s="138" t="s">
        <v>1756</v>
      </c>
    </row>
    <row r="131" spans="1:9" hidden="1">
      <c r="A131" s="137" t="s">
        <v>2366</v>
      </c>
      <c r="B131" s="138" t="s">
        <v>2367</v>
      </c>
      <c r="C131" s="138" t="s">
        <v>2368</v>
      </c>
      <c r="D131" s="138" t="s">
        <v>2369</v>
      </c>
      <c r="E131" s="138" t="s">
        <v>2370</v>
      </c>
      <c r="F131" s="139">
        <v>0</v>
      </c>
      <c r="G131" s="137" t="s">
        <v>293</v>
      </c>
      <c r="H131" s="137" t="s">
        <v>1913</v>
      </c>
      <c r="I131" s="138" t="s">
        <v>1099</v>
      </c>
    </row>
    <row r="132" spans="1:9" hidden="1">
      <c r="A132" s="137" t="s">
        <v>2371</v>
      </c>
      <c r="B132" s="138" t="s">
        <v>2372</v>
      </c>
      <c r="C132" s="138" t="s">
        <v>2373</v>
      </c>
      <c r="D132" s="138" t="s">
        <v>2374</v>
      </c>
      <c r="E132" s="138" t="s">
        <v>2375</v>
      </c>
      <c r="F132" s="139">
        <v>0</v>
      </c>
      <c r="G132" s="137" t="s">
        <v>293</v>
      </c>
      <c r="H132" s="137" t="s">
        <v>1913</v>
      </c>
      <c r="I132" s="138" t="s">
        <v>1099</v>
      </c>
    </row>
    <row r="133" spans="1:9" hidden="1">
      <c r="A133" s="137" t="s">
        <v>2376</v>
      </c>
      <c r="B133" s="138" t="s">
        <v>2377</v>
      </c>
      <c r="C133" s="138" t="s">
        <v>2378</v>
      </c>
      <c r="D133" s="138" t="s">
        <v>2379</v>
      </c>
      <c r="E133" s="138" t="s">
        <v>2380</v>
      </c>
      <c r="F133" s="139">
        <v>0</v>
      </c>
      <c r="G133" s="137" t="s">
        <v>293</v>
      </c>
      <c r="H133" s="137" t="s">
        <v>1913</v>
      </c>
      <c r="I133" s="138" t="s">
        <v>1099</v>
      </c>
    </row>
    <row r="134" spans="1:9" hidden="1">
      <c r="A134" s="137" t="s">
        <v>2381</v>
      </c>
      <c r="B134" s="138" t="s">
        <v>2382</v>
      </c>
      <c r="C134" s="138" t="s">
        <v>2383</v>
      </c>
      <c r="D134" s="138" t="s">
        <v>2384</v>
      </c>
      <c r="E134" s="138" t="s">
        <v>2385</v>
      </c>
      <c r="F134" s="139">
        <v>0</v>
      </c>
      <c r="G134" s="137" t="s">
        <v>293</v>
      </c>
      <c r="H134" s="137" t="s">
        <v>1913</v>
      </c>
      <c r="I134" s="138" t="s">
        <v>1099</v>
      </c>
    </row>
    <row r="135" spans="1:9" hidden="1">
      <c r="A135" s="137" t="s">
        <v>2386</v>
      </c>
      <c r="B135" s="138" t="s">
        <v>2387</v>
      </c>
      <c r="C135" s="138" t="s">
        <v>2388</v>
      </c>
      <c r="D135" s="138" t="s">
        <v>2389</v>
      </c>
      <c r="E135" s="138" t="s">
        <v>2390</v>
      </c>
      <c r="F135" s="139">
        <v>0</v>
      </c>
      <c r="G135" s="137" t="s">
        <v>293</v>
      </c>
      <c r="H135" s="137" t="s">
        <v>1913</v>
      </c>
      <c r="I135" s="138" t="s">
        <v>1099</v>
      </c>
    </row>
    <row r="136" spans="1:9" hidden="1">
      <c r="A136" s="137" t="s">
        <v>2391</v>
      </c>
      <c r="B136" s="138" t="s">
        <v>2392</v>
      </c>
      <c r="C136" s="138" t="s">
        <v>2393</v>
      </c>
      <c r="D136" s="138" t="s">
        <v>2394</v>
      </c>
      <c r="E136" s="138" t="s">
        <v>2395</v>
      </c>
      <c r="F136" s="139">
        <v>45.59</v>
      </c>
      <c r="G136" s="137" t="s">
        <v>293</v>
      </c>
      <c r="H136" s="137" t="s">
        <v>1913</v>
      </c>
      <c r="I136" s="138" t="s">
        <v>1099</v>
      </c>
    </row>
    <row r="137" spans="1:9" hidden="1">
      <c r="A137" s="137" t="s">
        <v>2396</v>
      </c>
      <c r="B137" s="138" t="s">
        <v>2397</v>
      </c>
      <c r="C137" s="138" t="s">
        <v>2398</v>
      </c>
      <c r="D137" s="138" t="s">
        <v>2399</v>
      </c>
      <c r="E137" s="138" t="s">
        <v>2400</v>
      </c>
      <c r="F137" s="139">
        <v>29.22</v>
      </c>
      <c r="G137" s="137" t="s">
        <v>293</v>
      </c>
      <c r="H137" s="137" t="s">
        <v>1913</v>
      </c>
      <c r="I137" s="138" t="s">
        <v>1099</v>
      </c>
    </row>
    <row r="138" spans="1:9" hidden="1">
      <c r="A138" s="137" t="s">
        <v>2401</v>
      </c>
      <c r="B138" s="138" t="s">
        <v>2402</v>
      </c>
      <c r="C138" s="138" t="s">
        <v>2403</v>
      </c>
      <c r="D138" s="138" t="s">
        <v>2404</v>
      </c>
      <c r="E138" s="138" t="s">
        <v>2405</v>
      </c>
      <c r="F138" s="139">
        <v>0</v>
      </c>
      <c r="G138" s="137" t="s">
        <v>293</v>
      </c>
      <c r="H138" s="137" t="s">
        <v>1913</v>
      </c>
      <c r="I138" s="138" t="s">
        <v>1099</v>
      </c>
    </row>
    <row r="139" spans="1:9" hidden="1">
      <c r="A139" s="137" t="s">
        <v>2406</v>
      </c>
      <c r="B139" s="138" t="s">
        <v>2407</v>
      </c>
      <c r="C139" s="138" t="s">
        <v>2408</v>
      </c>
      <c r="D139" s="138" t="s">
        <v>2409</v>
      </c>
      <c r="E139" s="138" t="s">
        <v>2410</v>
      </c>
      <c r="F139" s="139">
        <v>11.46</v>
      </c>
      <c r="G139" s="137" t="s">
        <v>293</v>
      </c>
      <c r="H139" s="137" t="s">
        <v>1913</v>
      </c>
      <c r="I139" s="138" t="s">
        <v>1099</v>
      </c>
    </row>
    <row r="140" spans="1:9" hidden="1">
      <c r="A140" s="137" t="s">
        <v>2411</v>
      </c>
      <c r="B140" s="138" t="s">
        <v>2412</v>
      </c>
      <c r="C140" s="138" t="s">
        <v>2413</v>
      </c>
      <c r="D140" s="138" t="s">
        <v>2414</v>
      </c>
      <c r="E140" s="138" t="s">
        <v>2415</v>
      </c>
      <c r="F140" s="139">
        <v>0</v>
      </c>
      <c r="G140" s="137" t="s">
        <v>293</v>
      </c>
      <c r="H140" s="137" t="s">
        <v>1913</v>
      </c>
      <c r="I140" s="138" t="s">
        <v>1099</v>
      </c>
    </row>
    <row r="141" spans="1:9" hidden="1">
      <c r="A141" s="137" t="s">
        <v>2416</v>
      </c>
      <c r="B141" s="138" t="s">
        <v>2417</v>
      </c>
      <c r="C141" s="138" t="s">
        <v>2418</v>
      </c>
      <c r="D141" s="138" t="s">
        <v>2419</v>
      </c>
      <c r="E141" s="138" t="s">
        <v>2420</v>
      </c>
      <c r="F141" s="139">
        <v>0</v>
      </c>
      <c r="G141" s="137" t="s">
        <v>293</v>
      </c>
      <c r="H141" s="137" t="s">
        <v>1913</v>
      </c>
      <c r="I141" s="138" t="s">
        <v>1099</v>
      </c>
    </row>
    <row r="142" spans="1:9" hidden="1">
      <c r="A142" s="137" t="s">
        <v>2421</v>
      </c>
      <c r="B142" s="138" t="s">
        <v>2422</v>
      </c>
      <c r="C142" s="138" t="s">
        <v>2423</v>
      </c>
      <c r="D142" s="138" t="s">
        <v>2424</v>
      </c>
      <c r="E142" s="138" t="s">
        <v>2425</v>
      </c>
      <c r="F142" s="139">
        <v>0</v>
      </c>
      <c r="G142" s="137" t="s">
        <v>293</v>
      </c>
      <c r="H142" s="137" t="s">
        <v>1913</v>
      </c>
      <c r="I142" s="138" t="s">
        <v>1099</v>
      </c>
    </row>
    <row r="143" spans="1:9" hidden="1">
      <c r="A143" s="137" t="s">
        <v>2426</v>
      </c>
      <c r="B143" s="138" t="s">
        <v>2427</v>
      </c>
      <c r="C143" s="138" t="s">
        <v>2428</v>
      </c>
      <c r="D143" s="138" t="s">
        <v>2429</v>
      </c>
      <c r="E143" s="138" t="s">
        <v>2430</v>
      </c>
      <c r="F143" s="139">
        <v>62.5</v>
      </c>
      <c r="G143" s="137" t="s">
        <v>293</v>
      </c>
      <c r="H143" s="137" t="s">
        <v>1913</v>
      </c>
      <c r="I143" s="138" t="s">
        <v>1099</v>
      </c>
    </row>
    <row r="144" spans="1:9" hidden="1">
      <c r="A144" s="137" t="s">
        <v>2431</v>
      </c>
      <c r="B144" s="138" t="s">
        <v>2432</v>
      </c>
      <c r="C144" s="138" t="s">
        <v>2433</v>
      </c>
      <c r="D144" s="138" t="s">
        <v>2434</v>
      </c>
      <c r="E144" s="138" t="s">
        <v>2435</v>
      </c>
      <c r="F144" s="139">
        <v>2.1</v>
      </c>
      <c r="G144" s="137" t="s">
        <v>293</v>
      </c>
      <c r="H144" s="137" t="s">
        <v>1913</v>
      </c>
      <c r="I144" s="138" t="s">
        <v>1099</v>
      </c>
    </row>
    <row r="145" spans="1:9" hidden="1">
      <c r="A145" s="137" t="s">
        <v>2436</v>
      </c>
      <c r="B145" s="138" t="s">
        <v>2437</v>
      </c>
      <c r="C145" s="138" t="s">
        <v>2438</v>
      </c>
      <c r="D145" s="138" t="s">
        <v>2439</v>
      </c>
      <c r="E145" s="138" t="s">
        <v>2440</v>
      </c>
      <c r="F145" s="139">
        <v>0</v>
      </c>
      <c r="G145" s="137" t="s">
        <v>293</v>
      </c>
      <c r="H145" s="137" t="s">
        <v>1913</v>
      </c>
      <c r="I145" s="138" t="s">
        <v>1099</v>
      </c>
    </row>
    <row r="146" spans="1:9" hidden="1">
      <c r="A146" s="137" t="s">
        <v>2441</v>
      </c>
      <c r="B146" s="138" t="s">
        <v>2442</v>
      </c>
      <c r="C146" s="138" t="s">
        <v>2443</v>
      </c>
      <c r="D146" s="138" t="s">
        <v>2444</v>
      </c>
      <c r="E146" s="138" t="s">
        <v>2445</v>
      </c>
      <c r="F146" s="139">
        <v>0</v>
      </c>
      <c r="G146" s="137" t="s">
        <v>293</v>
      </c>
      <c r="H146" s="137" t="s">
        <v>1913</v>
      </c>
      <c r="I146" s="138" t="s">
        <v>1099</v>
      </c>
    </row>
    <row r="147" spans="1:9" hidden="1">
      <c r="A147" s="137" t="s">
        <v>2446</v>
      </c>
      <c r="B147" s="138" t="s">
        <v>2447</v>
      </c>
      <c r="C147" s="138" t="s">
        <v>2448</v>
      </c>
      <c r="D147" s="138" t="s">
        <v>2449</v>
      </c>
      <c r="E147" s="138" t="s">
        <v>2450</v>
      </c>
      <c r="F147" s="139">
        <v>0</v>
      </c>
      <c r="G147" s="137" t="s">
        <v>293</v>
      </c>
      <c r="H147" s="137" t="s">
        <v>1913</v>
      </c>
      <c r="I147" s="138" t="s">
        <v>1099</v>
      </c>
    </row>
    <row r="148" spans="1:9" hidden="1">
      <c r="A148" s="137" t="s">
        <v>2451</v>
      </c>
      <c r="B148" s="138" t="s">
        <v>2452</v>
      </c>
      <c r="C148" s="138" t="s">
        <v>2453</v>
      </c>
      <c r="D148" s="138" t="s">
        <v>2454</v>
      </c>
      <c r="E148" s="138" t="s">
        <v>2455</v>
      </c>
      <c r="F148" s="139">
        <v>0</v>
      </c>
      <c r="G148" s="137" t="s">
        <v>293</v>
      </c>
      <c r="H148" s="137" t="s">
        <v>1913</v>
      </c>
      <c r="I148" s="138" t="s">
        <v>1099</v>
      </c>
    </row>
    <row r="149" spans="1:9" hidden="1">
      <c r="A149" s="137" t="s">
        <v>2456</v>
      </c>
      <c r="B149" s="138" t="s">
        <v>2457</v>
      </c>
      <c r="C149" s="138" t="s">
        <v>2458</v>
      </c>
      <c r="D149" s="138" t="s">
        <v>2459</v>
      </c>
      <c r="E149" s="138" t="s">
        <v>1756</v>
      </c>
      <c r="F149" s="139">
        <v>0</v>
      </c>
      <c r="G149" s="137" t="s">
        <v>293</v>
      </c>
      <c r="H149" s="137" t="s">
        <v>1913</v>
      </c>
      <c r="I149" s="138" t="s">
        <v>1756</v>
      </c>
    </row>
    <row r="150" spans="1:9" hidden="1">
      <c r="A150" s="137" t="s">
        <v>2460</v>
      </c>
      <c r="B150" s="138" t="s">
        <v>2461</v>
      </c>
      <c r="C150" s="138" t="s">
        <v>2462</v>
      </c>
      <c r="D150" s="138" t="s">
        <v>2463</v>
      </c>
      <c r="E150" s="138" t="s">
        <v>2464</v>
      </c>
      <c r="F150" s="139">
        <v>0</v>
      </c>
      <c r="G150" s="137" t="s">
        <v>293</v>
      </c>
      <c r="H150" s="137" t="s">
        <v>1913</v>
      </c>
      <c r="I150" s="138" t="s">
        <v>1099</v>
      </c>
    </row>
    <row r="151" spans="1:9" hidden="1">
      <c r="A151" s="137" t="s">
        <v>2465</v>
      </c>
      <c r="B151" s="138" t="s">
        <v>2466</v>
      </c>
      <c r="C151" s="138" t="s">
        <v>2467</v>
      </c>
      <c r="D151" s="138" t="s">
        <v>2468</v>
      </c>
      <c r="E151" s="138" t="s">
        <v>2469</v>
      </c>
      <c r="F151" s="139">
        <v>2.9</v>
      </c>
      <c r="G151" s="137" t="s">
        <v>293</v>
      </c>
      <c r="H151" s="137" t="s">
        <v>1913</v>
      </c>
      <c r="I151" s="138" t="s">
        <v>1099</v>
      </c>
    </row>
    <row r="152" spans="1:9" hidden="1">
      <c r="A152" s="137" t="s">
        <v>2470</v>
      </c>
      <c r="B152" s="138" t="s">
        <v>2471</v>
      </c>
      <c r="C152" s="138" t="s">
        <v>2472</v>
      </c>
      <c r="D152" s="138" t="s">
        <v>2473</v>
      </c>
      <c r="E152" s="138" t="s">
        <v>2474</v>
      </c>
      <c r="F152" s="139">
        <v>0</v>
      </c>
      <c r="G152" s="137" t="s">
        <v>293</v>
      </c>
      <c r="H152" s="137" t="s">
        <v>1913</v>
      </c>
      <c r="I152" s="138" t="s">
        <v>1099</v>
      </c>
    </row>
    <row r="153" spans="1:9" hidden="1">
      <c r="A153" s="137" t="s">
        <v>2475</v>
      </c>
      <c r="B153" s="138" t="s">
        <v>2476</v>
      </c>
      <c r="C153" s="138" t="s">
        <v>2477</v>
      </c>
      <c r="D153" s="138" t="s">
        <v>2478</v>
      </c>
      <c r="E153" s="138" t="s">
        <v>2479</v>
      </c>
      <c r="F153" s="139">
        <v>126</v>
      </c>
      <c r="G153" s="137" t="s">
        <v>293</v>
      </c>
      <c r="H153" s="137" t="s">
        <v>1913</v>
      </c>
      <c r="I153" s="138" t="s">
        <v>1099</v>
      </c>
    </row>
    <row r="154" spans="1:9" hidden="1">
      <c r="A154" s="137" t="s">
        <v>2480</v>
      </c>
      <c r="B154" s="138" t="s">
        <v>2481</v>
      </c>
      <c r="C154" s="138" t="s">
        <v>2482</v>
      </c>
      <c r="D154" s="138" t="s">
        <v>2483</v>
      </c>
      <c r="E154" s="138" t="s">
        <v>2484</v>
      </c>
      <c r="F154" s="139">
        <v>0</v>
      </c>
      <c r="G154" s="137" t="s">
        <v>293</v>
      </c>
      <c r="H154" s="137" t="s">
        <v>1913</v>
      </c>
      <c r="I154" s="138" t="s">
        <v>1099</v>
      </c>
    </row>
    <row r="155" spans="1:9" hidden="1">
      <c r="A155" s="137" t="s">
        <v>2485</v>
      </c>
      <c r="B155" s="138" t="s">
        <v>2486</v>
      </c>
      <c r="C155" s="138" t="s">
        <v>2487</v>
      </c>
      <c r="D155" s="138" t="s">
        <v>2488</v>
      </c>
      <c r="E155" s="138" t="s">
        <v>1756</v>
      </c>
      <c r="F155" s="139">
        <v>0</v>
      </c>
      <c r="G155" s="137" t="s">
        <v>293</v>
      </c>
      <c r="H155" s="137" t="s">
        <v>1913</v>
      </c>
      <c r="I155" s="138" t="s">
        <v>1756</v>
      </c>
    </row>
    <row r="156" spans="1:9" hidden="1">
      <c r="A156" s="137" t="s">
        <v>2489</v>
      </c>
      <c r="B156" s="138" t="s">
        <v>2490</v>
      </c>
      <c r="C156" s="138" t="s">
        <v>2491</v>
      </c>
      <c r="D156" s="138" t="s">
        <v>2492</v>
      </c>
      <c r="E156" s="138" t="s">
        <v>2493</v>
      </c>
      <c r="F156" s="139">
        <v>0</v>
      </c>
      <c r="G156" s="137" t="s">
        <v>293</v>
      </c>
      <c r="H156" s="137" t="s">
        <v>1913</v>
      </c>
      <c r="I156" s="138" t="s">
        <v>1099</v>
      </c>
    </row>
    <row r="157" spans="1:9" hidden="1">
      <c r="A157" s="137" t="s">
        <v>2494</v>
      </c>
      <c r="B157" s="138" t="s">
        <v>2495</v>
      </c>
      <c r="C157" s="138" t="s">
        <v>2496</v>
      </c>
      <c r="D157" s="138" t="s">
        <v>2497</v>
      </c>
      <c r="E157" s="138" t="s">
        <v>1756</v>
      </c>
      <c r="F157" s="139">
        <v>0</v>
      </c>
      <c r="G157" s="137" t="s">
        <v>293</v>
      </c>
      <c r="H157" s="137" t="s">
        <v>1913</v>
      </c>
      <c r="I157" s="138" t="s">
        <v>1756</v>
      </c>
    </row>
    <row r="158" spans="1:9" hidden="1">
      <c r="A158" s="137" t="s">
        <v>2498</v>
      </c>
      <c r="B158" s="138" t="s">
        <v>2499</v>
      </c>
      <c r="C158" s="138" t="s">
        <v>2500</v>
      </c>
      <c r="D158" s="138" t="s">
        <v>2501</v>
      </c>
      <c r="E158" s="138" t="s">
        <v>2502</v>
      </c>
      <c r="F158" s="139">
        <v>18.12</v>
      </c>
      <c r="G158" s="137" t="s">
        <v>293</v>
      </c>
      <c r="H158" s="137" t="s">
        <v>1913</v>
      </c>
      <c r="I158" s="138" t="s">
        <v>1099</v>
      </c>
    </row>
    <row r="159" spans="1:9" hidden="1">
      <c r="A159" s="137" t="s">
        <v>2503</v>
      </c>
      <c r="B159" s="138" t="s">
        <v>2504</v>
      </c>
      <c r="C159" s="138" t="s">
        <v>2505</v>
      </c>
      <c r="D159" s="138" t="s">
        <v>2506</v>
      </c>
      <c r="E159" s="138" t="s">
        <v>1756</v>
      </c>
      <c r="F159" s="139">
        <v>0</v>
      </c>
      <c r="G159" s="137" t="s">
        <v>293</v>
      </c>
      <c r="H159" s="137" t="s">
        <v>1913</v>
      </c>
      <c r="I159" s="138" t="s">
        <v>1756</v>
      </c>
    </row>
    <row r="160" spans="1:9" hidden="1">
      <c r="A160" s="137" t="s">
        <v>2507</v>
      </c>
      <c r="B160" s="138" t="s">
        <v>2508</v>
      </c>
      <c r="C160" s="138" t="s">
        <v>2509</v>
      </c>
      <c r="D160" s="138" t="s">
        <v>2510</v>
      </c>
      <c r="E160" s="138" t="s">
        <v>2511</v>
      </c>
      <c r="F160" s="139">
        <v>35.75</v>
      </c>
      <c r="G160" s="137" t="s">
        <v>293</v>
      </c>
      <c r="H160" s="137" t="s">
        <v>1913</v>
      </c>
      <c r="I160" s="138" t="s">
        <v>1099</v>
      </c>
    </row>
    <row r="161" spans="1:9" hidden="1">
      <c r="A161" s="137" t="s">
        <v>2512</v>
      </c>
      <c r="B161" s="138" t="s">
        <v>2513</v>
      </c>
      <c r="C161" s="138" t="s">
        <v>2514</v>
      </c>
      <c r="D161" s="138" t="s">
        <v>2515</v>
      </c>
      <c r="E161" s="138" t="s">
        <v>1756</v>
      </c>
      <c r="F161" s="139">
        <v>0</v>
      </c>
      <c r="G161" s="137" t="s">
        <v>293</v>
      </c>
      <c r="H161" s="137" t="s">
        <v>1913</v>
      </c>
      <c r="I161" s="138" t="s">
        <v>1756</v>
      </c>
    </row>
    <row r="162" spans="1:9" hidden="1">
      <c r="A162" s="137" t="s">
        <v>2516</v>
      </c>
      <c r="B162" s="138" t="s">
        <v>2517</v>
      </c>
      <c r="C162" s="138" t="s">
        <v>2518</v>
      </c>
      <c r="D162" s="138" t="s">
        <v>2519</v>
      </c>
      <c r="E162" s="138" t="s">
        <v>2520</v>
      </c>
      <c r="F162" s="139">
        <v>1.875</v>
      </c>
      <c r="G162" s="137" t="s">
        <v>293</v>
      </c>
      <c r="H162" s="137" t="s">
        <v>1913</v>
      </c>
      <c r="I162" s="138" t="s">
        <v>1099</v>
      </c>
    </row>
    <row r="163" spans="1:9" hidden="1">
      <c r="A163" s="137" t="s">
        <v>2521</v>
      </c>
      <c r="B163" s="138" t="s">
        <v>2522</v>
      </c>
      <c r="C163" s="138" t="s">
        <v>2523</v>
      </c>
      <c r="D163" s="138" t="s">
        <v>2524</v>
      </c>
      <c r="E163" s="138" t="s">
        <v>2525</v>
      </c>
      <c r="F163" s="139">
        <v>15.66</v>
      </c>
      <c r="G163" s="137" t="s">
        <v>293</v>
      </c>
      <c r="H163" s="137" t="s">
        <v>1913</v>
      </c>
      <c r="I163" s="138" t="s">
        <v>1099</v>
      </c>
    </row>
    <row r="164" spans="1:9" hidden="1">
      <c r="A164" s="137" t="s">
        <v>2526</v>
      </c>
      <c r="B164" s="138" t="s">
        <v>2527</v>
      </c>
      <c r="C164" s="138" t="s">
        <v>2528</v>
      </c>
      <c r="D164" s="138" t="s">
        <v>2529</v>
      </c>
      <c r="E164" s="138" t="s">
        <v>2530</v>
      </c>
      <c r="F164" s="139">
        <v>0</v>
      </c>
      <c r="G164" s="137" t="s">
        <v>293</v>
      </c>
      <c r="H164" s="137" t="s">
        <v>1913</v>
      </c>
      <c r="I164" s="138" t="s">
        <v>1099</v>
      </c>
    </row>
    <row r="165" spans="1:9" hidden="1">
      <c r="A165" s="137" t="s">
        <v>2531</v>
      </c>
      <c r="B165" s="138" t="s">
        <v>2532</v>
      </c>
      <c r="C165" s="138" t="s">
        <v>2533</v>
      </c>
      <c r="D165" s="138" t="s">
        <v>2534</v>
      </c>
      <c r="E165" s="138" t="s">
        <v>2535</v>
      </c>
      <c r="F165" s="139">
        <v>0</v>
      </c>
      <c r="G165" s="137" t="s">
        <v>293</v>
      </c>
      <c r="H165" s="137" t="s">
        <v>1913</v>
      </c>
      <c r="I165" s="138" t="s">
        <v>1099</v>
      </c>
    </row>
    <row r="166" spans="1:9" hidden="1">
      <c r="A166" s="137" t="s">
        <v>2536</v>
      </c>
      <c r="B166" s="138" t="s">
        <v>2537</v>
      </c>
      <c r="C166" s="138" t="s">
        <v>2538</v>
      </c>
      <c r="D166" s="138" t="s">
        <v>2539</v>
      </c>
      <c r="E166" s="138" t="s">
        <v>2540</v>
      </c>
      <c r="F166" s="139">
        <v>0</v>
      </c>
      <c r="G166" s="137" t="s">
        <v>293</v>
      </c>
      <c r="H166" s="137" t="s">
        <v>1913</v>
      </c>
      <c r="I166" s="138" t="s">
        <v>1099</v>
      </c>
    </row>
    <row r="167" spans="1:9" hidden="1">
      <c r="A167" s="137" t="s">
        <v>2541</v>
      </c>
      <c r="B167" s="138" t="s">
        <v>2542</v>
      </c>
      <c r="C167" s="138" t="s">
        <v>2543</v>
      </c>
      <c r="D167" s="138" t="s">
        <v>2544</v>
      </c>
      <c r="E167" s="138" t="s">
        <v>1756</v>
      </c>
      <c r="F167" s="139">
        <v>0</v>
      </c>
      <c r="G167" s="137" t="s">
        <v>293</v>
      </c>
      <c r="H167" s="137" t="s">
        <v>1913</v>
      </c>
      <c r="I167" s="138" t="s">
        <v>1756</v>
      </c>
    </row>
    <row r="168" spans="1:9" hidden="1">
      <c r="A168" s="137" t="s">
        <v>2545</v>
      </c>
      <c r="B168" s="138" t="s">
        <v>2546</v>
      </c>
      <c r="C168" s="138" t="s">
        <v>2547</v>
      </c>
      <c r="D168" s="138" t="s">
        <v>2548</v>
      </c>
      <c r="E168" s="138" t="s">
        <v>2549</v>
      </c>
      <c r="F168" s="139">
        <v>0</v>
      </c>
      <c r="G168" s="137" t="s">
        <v>293</v>
      </c>
      <c r="H168" s="137" t="s">
        <v>1913</v>
      </c>
      <c r="I168" s="138" t="s">
        <v>1756</v>
      </c>
    </row>
    <row r="169" spans="1:9" hidden="1">
      <c r="A169" s="137" t="s">
        <v>2550</v>
      </c>
      <c r="B169" s="138" t="s">
        <v>2551</v>
      </c>
      <c r="C169" s="138" t="s">
        <v>2552</v>
      </c>
      <c r="D169" s="138" t="s">
        <v>2553</v>
      </c>
      <c r="E169" s="138" t="s">
        <v>2554</v>
      </c>
      <c r="F169" s="139">
        <v>0</v>
      </c>
      <c r="G169" s="137" t="s">
        <v>293</v>
      </c>
      <c r="H169" s="137" t="s">
        <v>1913</v>
      </c>
      <c r="I169" s="138" t="s">
        <v>1099</v>
      </c>
    </row>
    <row r="170" spans="1:9" hidden="1">
      <c r="A170" s="137" t="s">
        <v>2555</v>
      </c>
      <c r="B170" s="138" t="s">
        <v>2556</v>
      </c>
      <c r="C170" s="138" t="s">
        <v>2557</v>
      </c>
      <c r="D170" s="138" t="s">
        <v>2558</v>
      </c>
      <c r="E170" s="138" t="s">
        <v>2559</v>
      </c>
      <c r="F170" s="139">
        <v>0</v>
      </c>
      <c r="G170" s="137" t="s">
        <v>293</v>
      </c>
      <c r="H170" s="137" t="s">
        <v>1913</v>
      </c>
      <c r="I170" s="138" t="s">
        <v>1099</v>
      </c>
    </row>
    <row r="171" spans="1:9" hidden="1">
      <c r="A171" s="137" t="s">
        <v>2560</v>
      </c>
      <c r="B171" s="138" t="s">
        <v>2561</v>
      </c>
      <c r="C171" s="138" t="s">
        <v>2562</v>
      </c>
      <c r="D171" s="138" t="s">
        <v>2563</v>
      </c>
      <c r="E171" s="138" t="s">
        <v>2564</v>
      </c>
      <c r="F171" s="139">
        <v>5.63</v>
      </c>
      <c r="G171" s="137" t="s">
        <v>293</v>
      </c>
      <c r="H171" s="137" t="s">
        <v>1913</v>
      </c>
      <c r="I171" s="138" t="s">
        <v>1099</v>
      </c>
    </row>
    <row r="172" spans="1:9" hidden="1">
      <c r="A172" s="137" t="s">
        <v>2565</v>
      </c>
      <c r="B172" s="138" t="s">
        <v>2566</v>
      </c>
      <c r="C172" s="138" t="s">
        <v>2567</v>
      </c>
      <c r="D172" s="138" t="s">
        <v>2568</v>
      </c>
      <c r="E172" s="138" t="s">
        <v>2569</v>
      </c>
      <c r="F172" s="139">
        <v>17.489999999999998</v>
      </c>
      <c r="G172" s="137" t="s">
        <v>293</v>
      </c>
      <c r="H172" s="137" t="s">
        <v>1913</v>
      </c>
      <c r="I172" s="138" t="s">
        <v>1099</v>
      </c>
    </row>
    <row r="173" spans="1:9" hidden="1">
      <c r="A173" s="137" t="s">
        <v>2570</v>
      </c>
      <c r="B173" s="138" t="s">
        <v>2571</v>
      </c>
      <c r="C173" s="138" t="s">
        <v>2572</v>
      </c>
      <c r="D173" s="138" t="s">
        <v>2573</v>
      </c>
      <c r="E173" s="138" t="s">
        <v>2574</v>
      </c>
      <c r="F173" s="139">
        <v>0</v>
      </c>
      <c r="G173" s="137" t="s">
        <v>293</v>
      </c>
      <c r="H173" s="137" t="s">
        <v>1913</v>
      </c>
      <c r="I173" s="138" t="s">
        <v>1099</v>
      </c>
    </row>
    <row r="174" spans="1:9" hidden="1">
      <c r="A174" s="137" t="s">
        <v>2575</v>
      </c>
      <c r="B174" s="138" t="s">
        <v>2576</v>
      </c>
      <c r="C174" s="138" t="s">
        <v>2577</v>
      </c>
      <c r="D174" s="138" t="s">
        <v>2578</v>
      </c>
      <c r="E174" s="138" t="s">
        <v>2579</v>
      </c>
      <c r="F174" s="139">
        <v>0</v>
      </c>
      <c r="G174" s="137" t="s">
        <v>293</v>
      </c>
      <c r="H174" s="137" t="s">
        <v>1913</v>
      </c>
      <c r="I174" s="138" t="s">
        <v>1099</v>
      </c>
    </row>
    <row r="175" spans="1:9" hidden="1">
      <c r="A175" s="137" t="s">
        <v>2580</v>
      </c>
      <c r="B175" s="138" t="s">
        <v>2581</v>
      </c>
      <c r="C175" s="138" t="s">
        <v>2582</v>
      </c>
      <c r="D175" s="138" t="s">
        <v>2583</v>
      </c>
      <c r="E175" s="138" t="s">
        <v>2584</v>
      </c>
      <c r="F175" s="139">
        <v>0</v>
      </c>
      <c r="G175" s="137" t="s">
        <v>293</v>
      </c>
      <c r="H175" s="137" t="s">
        <v>1913</v>
      </c>
      <c r="I175" s="138" t="s">
        <v>1099</v>
      </c>
    </row>
    <row r="176" spans="1:9" hidden="1">
      <c r="A176" s="137" t="s">
        <v>2585</v>
      </c>
      <c r="B176" s="138" t="s">
        <v>2586</v>
      </c>
      <c r="C176" s="138" t="s">
        <v>2587</v>
      </c>
      <c r="D176" s="138" t="s">
        <v>2588</v>
      </c>
      <c r="E176" s="138" t="s">
        <v>1756</v>
      </c>
      <c r="F176" s="139">
        <v>0</v>
      </c>
      <c r="G176" s="137" t="s">
        <v>293</v>
      </c>
      <c r="H176" s="137" t="s">
        <v>1913</v>
      </c>
      <c r="I176" s="138" t="s">
        <v>1756</v>
      </c>
    </row>
    <row r="177" spans="1:9" hidden="1">
      <c r="A177" s="137" t="s">
        <v>2589</v>
      </c>
      <c r="B177" s="138" t="s">
        <v>2590</v>
      </c>
      <c r="C177" s="138" t="s">
        <v>2591</v>
      </c>
      <c r="D177" s="138" t="s">
        <v>2592</v>
      </c>
      <c r="E177" s="138" t="s">
        <v>2593</v>
      </c>
      <c r="F177" s="139">
        <v>0</v>
      </c>
      <c r="G177" s="137" t="s">
        <v>293</v>
      </c>
      <c r="H177" s="137" t="s">
        <v>1913</v>
      </c>
      <c r="I177" s="138" t="s">
        <v>1756</v>
      </c>
    </row>
    <row r="178" spans="1:9" hidden="1">
      <c r="A178" s="137" t="s">
        <v>2594</v>
      </c>
      <c r="B178" s="138" t="s">
        <v>2595</v>
      </c>
      <c r="C178" s="138" t="s">
        <v>2596</v>
      </c>
      <c r="D178" s="138" t="s">
        <v>2597</v>
      </c>
      <c r="E178" s="138" t="s">
        <v>1756</v>
      </c>
      <c r="F178" s="139">
        <v>0</v>
      </c>
      <c r="G178" s="137" t="s">
        <v>293</v>
      </c>
      <c r="H178" s="137" t="s">
        <v>1913</v>
      </c>
      <c r="I178" s="138" t="s">
        <v>1756</v>
      </c>
    </row>
    <row r="179" spans="1:9" hidden="1">
      <c r="A179" s="137" t="s">
        <v>2598</v>
      </c>
      <c r="B179" s="138" t="s">
        <v>2599</v>
      </c>
      <c r="C179" s="138" t="s">
        <v>2600</v>
      </c>
      <c r="D179" s="138" t="s">
        <v>2601</v>
      </c>
      <c r="E179" s="138" t="s">
        <v>2602</v>
      </c>
      <c r="F179" s="139">
        <v>3.36</v>
      </c>
      <c r="G179" s="137" t="s">
        <v>293</v>
      </c>
      <c r="H179" s="137" t="s">
        <v>1913</v>
      </c>
      <c r="I179" s="138" t="s">
        <v>1099</v>
      </c>
    </row>
    <row r="180" spans="1:9" hidden="1">
      <c r="A180" s="137" t="s">
        <v>2603</v>
      </c>
      <c r="B180" s="138" t="s">
        <v>2604</v>
      </c>
      <c r="C180" s="138" t="s">
        <v>2605</v>
      </c>
      <c r="D180" s="138" t="s">
        <v>2606</v>
      </c>
      <c r="E180" s="138" t="s">
        <v>2607</v>
      </c>
      <c r="F180" s="139">
        <v>0</v>
      </c>
      <c r="G180" s="137" t="s">
        <v>293</v>
      </c>
      <c r="H180" s="137" t="s">
        <v>1913</v>
      </c>
      <c r="I180" s="138" t="s">
        <v>1099</v>
      </c>
    </row>
    <row r="181" spans="1:9" hidden="1">
      <c r="A181" s="137" t="s">
        <v>2608</v>
      </c>
      <c r="B181" s="138" t="s">
        <v>2609</v>
      </c>
      <c r="C181" s="138" t="s">
        <v>2610</v>
      </c>
      <c r="D181" s="138" t="s">
        <v>2611</v>
      </c>
      <c r="E181" s="138" t="s">
        <v>2612</v>
      </c>
      <c r="F181" s="139">
        <v>10.220000000000001</v>
      </c>
      <c r="G181" s="137" t="s">
        <v>293</v>
      </c>
      <c r="H181" s="137" t="s">
        <v>1913</v>
      </c>
      <c r="I181" s="138" t="s">
        <v>1099</v>
      </c>
    </row>
    <row r="182" spans="1:9" hidden="1">
      <c r="A182" s="137" t="s">
        <v>2613</v>
      </c>
      <c r="B182" s="138" t="s">
        <v>2614</v>
      </c>
      <c r="C182" s="138" t="s">
        <v>2615</v>
      </c>
      <c r="D182" s="138" t="s">
        <v>2616</v>
      </c>
      <c r="E182" s="138" t="s">
        <v>2617</v>
      </c>
      <c r="F182" s="139">
        <v>0</v>
      </c>
      <c r="G182" s="137" t="s">
        <v>293</v>
      </c>
      <c r="H182" s="137" t="s">
        <v>1913</v>
      </c>
      <c r="I182" s="138" t="s">
        <v>1099</v>
      </c>
    </row>
    <row r="183" spans="1:9" hidden="1">
      <c r="A183" s="137" t="s">
        <v>2618</v>
      </c>
      <c r="B183" s="138" t="s">
        <v>2619</v>
      </c>
      <c r="C183" s="138" t="s">
        <v>2620</v>
      </c>
      <c r="D183" s="138" t="s">
        <v>2621</v>
      </c>
      <c r="E183" s="138" t="s">
        <v>2622</v>
      </c>
      <c r="F183" s="139">
        <v>0</v>
      </c>
      <c r="G183" s="137" t="s">
        <v>293</v>
      </c>
      <c r="H183" s="137" t="s">
        <v>1913</v>
      </c>
      <c r="I183" s="138" t="s">
        <v>1099</v>
      </c>
    </row>
    <row r="184" spans="1:9" hidden="1">
      <c r="A184" s="137" t="s">
        <v>2623</v>
      </c>
      <c r="B184" s="138" t="s">
        <v>2624</v>
      </c>
      <c r="C184" s="138" t="s">
        <v>2625</v>
      </c>
      <c r="D184" s="138" t="s">
        <v>2626</v>
      </c>
      <c r="E184" s="138" t="s">
        <v>2627</v>
      </c>
      <c r="F184" s="139">
        <v>0</v>
      </c>
      <c r="G184" s="137" t="s">
        <v>293</v>
      </c>
      <c r="H184" s="137" t="s">
        <v>1913</v>
      </c>
      <c r="I184" s="138" t="s">
        <v>1099</v>
      </c>
    </row>
    <row r="185" spans="1:9" hidden="1">
      <c r="A185" s="137" t="s">
        <v>2628</v>
      </c>
      <c r="B185" s="138" t="s">
        <v>2629</v>
      </c>
      <c r="C185" s="138" t="s">
        <v>2630</v>
      </c>
      <c r="D185" s="138" t="s">
        <v>2631</v>
      </c>
      <c r="E185" s="138" t="s">
        <v>2632</v>
      </c>
      <c r="F185" s="139">
        <v>110.56</v>
      </c>
      <c r="G185" s="137" t="s">
        <v>293</v>
      </c>
      <c r="H185" s="137" t="s">
        <v>1913</v>
      </c>
      <c r="I185" s="138" t="s">
        <v>1099</v>
      </c>
    </row>
    <row r="186" spans="1:9" hidden="1">
      <c r="A186" s="137" t="s">
        <v>2633</v>
      </c>
      <c r="B186" s="138" t="s">
        <v>2634</v>
      </c>
      <c r="C186" s="138" t="s">
        <v>2635</v>
      </c>
      <c r="D186" s="138" t="s">
        <v>2636</v>
      </c>
      <c r="E186" s="138" t="s">
        <v>2637</v>
      </c>
      <c r="F186" s="139">
        <v>0</v>
      </c>
      <c r="G186" s="137" t="s">
        <v>293</v>
      </c>
      <c r="H186" s="137" t="s">
        <v>1913</v>
      </c>
      <c r="I186" s="138" t="s">
        <v>1099</v>
      </c>
    </row>
    <row r="187" spans="1:9" hidden="1">
      <c r="A187" s="137" t="s">
        <v>2638</v>
      </c>
      <c r="B187" s="138" t="s">
        <v>2639</v>
      </c>
      <c r="C187" s="138" t="s">
        <v>2640</v>
      </c>
      <c r="D187" s="138" t="s">
        <v>2641</v>
      </c>
      <c r="E187" s="138" t="s">
        <v>2642</v>
      </c>
      <c r="F187" s="139">
        <v>63.22</v>
      </c>
      <c r="G187" s="137" t="s">
        <v>293</v>
      </c>
      <c r="H187" s="137" t="s">
        <v>1913</v>
      </c>
      <c r="I187" s="138" t="s">
        <v>1099</v>
      </c>
    </row>
    <row r="188" spans="1:9" hidden="1">
      <c r="A188" s="137" t="s">
        <v>2643</v>
      </c>
      <c r="B188" s="138" t="s">
        <v>312</v>
      </c>
      <c r="C188" s="138" t="s">
        <v>314</v>
      </c>
      <c r="D188" s="138" t="s">
        <v>313</v>
      </c>
      <c r="E188" s="138" t="s">
        <v>1346</v>
      </c>
      <c r="F188" s="139">
        <v>104.5</v>
      </c>
      <c r="G188" s="137" t="s">
        <v>293</v>
      </c>
      <c r="H188" s="137" t="s">
        <v>1913</v>
      </c>
      <c r="I188" s="138" t="s">
        <v>1099</v>
      </c>
    </row>
    <row r="189" spans="1:9" hidden="1">
      <c r="A189" s="137" t="s">
        <v>2644</v>
      </c>
      <c r="B189" s="138" t="s">
        <v>2645</v>
      </c>
      <c r="C189" s="138" t="s">
        <v>2646</v>
      </c>
      <c r="D189" s="138" t="s">
        <v>2647</v>
      </c>
      <c r="E189" s="138" t="s">
        <v>2648</v>
      </c>
      <c r="F189" s="139">
        <v>0</v>
      </c>
      <c r="G189" s="137" t="s">
        <v>293</v>
      </c>
      <c r="H189" s="137" t="s">
        <v>1913</v>
      </c>
      <c r="I189" s="138" t="s">
        <v>1099</v>
      </c>
    </row>
    <row r="190" spans="1:9" hidden="1">
      <c r="A190" s="137" t="s">
        <v>2649</v>
      </c>
      <c r="B190" s="138" t="s">
        <v>2650</v>
      </c>
      <c r="C190" s="138" t="s">
        <v>2651</v>
      </c>
      <c r="D190" s="138" t="s">
        <v>2652</v>
      </c>
      <c r="E190" s="138" t="s">
        <v>2653</v>
      </c>
      <c r="F190" s="139">
        <v>0</v>
      </c>
      <c r="G190" s="137" t="s">
        <v>293</v>
      </c>
      <c r="H190" s="137" t="s">
        <v>1913</v>
      </c>
      <c r="I190" s="138" t="s">
        <v>1099</v>
      </c>
    </row>
    <row r="191" spans="1:9" hidden="1">
      <c r="A191" s="137" t="s">
        <v>2654</v>
      </c>
      <c r="B191" s="138" t="s">
        <v>2650</v>
      </c>
      <c r="C191" s="138" t="s">
        <v>2655</v>
      </c>
      <c r="D191" s="138" t="s">
        <v>2652</v>
      </c>
      <c r="E191" s="138" t="s">
        <v>2653</v>
      </c>
      <c r="F191" s="139">
        <v>0</v>
      </c>
      <c r="G191" s="137" t="s">
        <v>293</v>
      </c>
      <c r="H191" s="137" t="s">
        <v>1913</v>
      </c>
      <c r="I191" s="138" t="s">
        <v>1099</v>
      </c>
    </row>
    <row r="192" spans="1:9" hidden="1">
      <c r="A192" s="137" t="s">
        <v>2656</v>
      </c>
      <c r="B192" s="138" t="s">
        <v>316</v>
      </c>
      <c r="C192" s="138" t="s">
        <v>318</v>
      </c>
      <c r="D192" s="138" t="s">
        <v>317</v>
      </c>
      <c r="E192" s="138" t="s">
        <v>1347</v>
      </c>
      <c r="F192" s="139">
        <v>2.17</v>
      </c>
      <c r="G192" s="137" t="s">
        <v>293</v>
      </c>
      <c r="H192" s="137" t="s">
        <v>1913</v>
      </c>
      <c r="I192" s="138" t="s">
        <v>1099</v>
      </c>
    </row>
    <row r="193" spans="1:9" hidden="1">
      <c r="A193" s="137" t="s">
        <v>2657</v>
      </c>
      <c r="B193" s="138" t="s">
        <v>316</v>
      </c>
      <c r="C193" s="138" t="s">
        <v>2658</v>
      </c>
      <c r="D193" s="138" t="s">
        <v>317</v>
      </c>
      <c r="E193" s="138" t="s">
        <v>2659</v>
      </c>
      <c r="F193" s="139">
        <v>0</v>
      </c>
      <c r="G193" s="137" t="s">
        <v>417</v>
      </c>
      <c r="H193" s="137" t="s">
        <v>2660</v>
      </c>
      <c r="I193" s="138" t="s">
        <v>1091</v>
      </c>
    </row>
    <row r="194" spans="1:9" hidden="1">
      <c r="A194" s="137" t="s">
        <v>2661</v>
      </c>
      <c r="B194" s="138" t="s">
        <v>2662</v>
      </c>
      <c r="C194" s="138" t="s">
        <v>2663</v>
      </c>
      <c r="D194" s="138" t="s">
        <v>2664</v>
      </c>
      <c r="E194" s="138" t="s">
        <v>2665</v>
      </c>
      <c r="F194" s="139">
        <v>0</v>
      </c>
      <c r="G194" s="137" t="s">
        <v>293</v>
      </c>
      <c r="H194" s="137" t="s">
        <v>1913</v>
      </c>
      <c r="I194" s="138" t="s">
        <v>1099</v>
      </c>
    </row>
    <row r="195" spans="1:9" hidden="1">
      <c r="A195" s="137" t="s">
        <v>2666</v>
      </c>
      <c r="B195" s="138" t="s">
        <v>2662</v>
      </c>
      <c r="C195" s="138" t="s">
        <v>2667</v>
      </c>
      <c r="D195" s="138" t="s">
        <v>2668</v>
      </c>
      <c r="E195" s="138" t="s">
        <v>2665</v>
      </c>
      <c r="F195" s="139">
        <v>0</v>
      </c>
      <c r="G195" s="137" t="s">
        <v>293</v>
      </c>
      <c r="H195" s="137" t="s">
        <v>1913</v>
      </c>
      <c r="I195" s="138" t="s">
        <v>1099</v>
      </c>
    </row>
    <row r="196" spans="1:9" hidden="1">
      <c r="A196" s="137" t="s">
        <v>2669</v>
      </c>
      <c r="B196" s="138" t="s">
        <v>2670</v>
      </c>
      <c r="C196" s="138" t="s">
        <v>2671</v>
      </c>
      <c r="D196" s="138" t="s">
        <v>2672</v>
      </c>
      <c r="E196" s="138" t="s">
        <v>2673</v>
      </c>
      <c r="F196" s="139">
        <v>2.02</v>
      </c>
      <c r="G196" s="137" t="s">
        <v>293</v>
      </c>
      <c r="H196" s="137" t="s">
        <v>1913</v>
      </c>
      <c r="I196" s="138" t="s">
        <v>1099</v>
      </c>
    </row>
    <row r="197" spans="1:9" hidden="1">
      <c r="A197" s="137" t="s">
        <v>2674</v>
      </c>
      <c r="B197" s="138" t="s">
        <v>1465</v>
      </c>
      <c r="C197" s="138" t="s">
        <v>1466</v>
      </c>
      <c r="D197" s="138" t="s">
        <v>2675</v>
      </c>
      <c r="E197" s="138" t="s">
        <v>2676</v>
      </c>
      <c r="F197" s="139">
        <v>2.19</v>
      </c>
      <c r="G197" s="137" t="s">
        <v>293</v>
      </c>
      <c r="H197" s="137" t="s">
        <v>1913</v>
      </c>
      <c r="I197" s="138" t="s">
        <v>1099</v>
      </c>
    </row>
    <row r="198" spans="1:9" hidden="1">
      <c r="A198" s="137" t="s">
        <v>2677</v>
      </c>
      <c r="B198" s="138" t="s">
        <v>2678</v>
      </c>
      <c r="C198" s="138" t="s">
        <v>2679</v>
      </c>
      <c r="D198" s="138" t="s">
        <v>2680</v>
      </c>
      <c r="E198" s="138" t="s">
        <v>2681</v>
      </c>
      <c r="F198" s="139">
        <v>0</v>
      </c>
      <c r="G198" s="137" t="s">
        <v>293</v>
      </c>
      <c r="H198" s="137" t="s">
        <v>1913</v>
      </c>
      <c r="I198" s="138" t="s">
        <v>1099</v>
      </c>
    </row>
    <row r="199" spans="1:9" hidden="1">
      <c r="A199" s="137" t="s">
        <v>2682</v>
      </c>
      <c r="B199" s="138" t="s">
        <v>2683</v>
      </c>
      <c r="C199" s="138" t="s">
        <v>2684</v>
      </c>
      <c r="D199" s="138" t="s">
        <v>2685</v>
      </c>
      <c r="E199" s="138" t="s">
        <v>2686</v>
      </c>
      <c r="F199" s="139">
        <v>22.26</v>
      </c>
      <c r="G199" s="137" t="s">
        <v>293</v>
      </c>
      <c r="H199" s="137" t="s">
        <v>1913</v>
      </c>
      <c r="I199" s="138" t="s">
        <v>1099</v>
      </c>
    </row>
    <row r="200" spans="1:9" hidden="1">
      <c r="A200" s="137" t="s">
        <v>2687</v>
      </c>
      <c r="B200" s="138" t="s">
        <v>2688</v>
      </c>
      <c r="C200" s="138" t="s">
        <v>2689</v>
      </c>
      <c r="D200" s="138" t="s">
        <v>2690</v>
      </c>
      <c r="E200" s="138" t="s">
        <v>2691</v>
      </c>
      <c r="F200" s="139">
        <v>0</v>
      </c>
      <c r="G200" s="137" t="s">
        <v>293</v>
      </c>
      <c r="H200" s="137" t="s">
        <v>1913</v>
      </c>
      <c r="I200" s="138" t="s">
        <v>1099</v>
      </c>
    </row>
    <row r="201" spans="1:9" hidden="1">
      <c r="A201" s="137" t="s">
        <v>2692</v>
      </c>
      <c r="B201" s="138" t="s">
        <v>2693</v>
      </c>
      <c r="C201" s="138" t="s">
        <v>2694</v>
      </c>
      <c r="D201" s="138" t="s">
        <v>2695</v>
      </c>
      <c r="E201" s="138" t="s">
        <v>2696</v>
      </c>
      <c r="F201" s="139">
        <v>0</v>
      </c>
      <c r="G201" s="137" t="s">
        <v>293</v>
      </c>
      <c r="H201" s="137" t="s">
        <v>1913</v>
      </c>
      <c r="I201" s="138" t="s">
        <v>1099</v>
      </c>
    </row>
    <row r="202" spans="1:9" hidden="1">
      <c r="A202" s="137" t="s">
        <v>2697</v>
      </c>
      <c r="B202" s="138" t="s">
        <v>2698</v>
      </c>
      <c r="C202" s="138" t="s">
        <v>2699</v>
      </c>
      <c r="D202" s="138" t="s">
        <v>2700</v>
      </c>
      <c r="E202" s="138" t="s">
        <v>2701</v>
      </c>
      <c r="F202" s="139">
        <v>0</v>
      </c>
      <c r="G202" s="137" t="s">
        <v>293</v>
      </c>
      <c r="H202" s="137" t="s">
        <v>1913</v>
      </c>
      <c r="I202" s="138" t="s">
        <v>1099</v>
      </c>
    </row>
    <row r="203" spans="1:9" hidden="1">
      <c r="A203" s="137" t="s">
        <v>2702</v>
      </c>
      <c r="B203" s="138" t="s">
        <v>2703</v>
      </c>
      <c r="C203" s="138" t="s">
        <v>2704</v>
      </c>
      <c r="D203" s="138" t="s">
        <v>2705</v>
      </c>
      <c r="E203" s="138" t="s">
        <v>2706</v>
      </c>
      <c r="F203" s="139">
        <v>3.22</v>
      </c>
      <c r="G203" s="137" t="s">
        <v>293</v>
      </c>
      <c r="H203" s="137" t="s">
        <v>1913</v>
      </c>
      <c r="I203" s="138" t="s">
        <v>1099</v>
      </c>
    </row>
    <row r="204" spans="1:9" hidden="1">
      <c r="A204" s="137" t="s">
        <v>2707</v>
      </c>
      <c r="B204" s="138" t="s">
        <v>2708</v>
      </c>
      <c r="C204" s="138" t="s">
        <v>2709</v>
      </c>
      <c r="D204" s="138" t="s">
        <v>2710</v>
      </c>
      <c r="E204" s="138" t="s">
        <v>2711</v>
      </c>
      <c r="F204" s="139">
        <v>0</v>
      </c>
      <c r="G204" s="137" t="s">
        <v>293</v>
      </c>
      <c r="H204" s="137" t="s">
        <v>1913</v>
      </c>
      <c r="I204" s="138" t="s">
        <v>1099</v>
      </c>
    </row>
    <row r="205" spans="1:9" hidden="1">
      <c r="A205" s="137" t="s">
        <v>2712</v>
      </c>
      <c r="B205" s="138" t="s">
        <v>2713</v>
      </c>
      <c r="C205" s="138" t="s">
        <v>2714</v>
      </c>
      <c r="D205" s="138" t="s">
        <v>2715</v>
      </c>
      <c r="E205" s="138" t="s">
        <v>2716</v>
      </c>
      <c r="F205" s="139">
        <v>32.68</v>
      </c>
      <c r="G205" s="137" t="s">
        <v>293</v>
      </c>
      <c r="H205" s="137" t="s">
        <v>1913</v>
      </c>
      <c r="I205" s="138" t="s">
        <v>1099</v>
      </c>
    </row>
    <row r="206" spans="1:9" hidden="1">
      <c r="A206" s="137" t="s">
        <v>2717</v>
      </c>
      <c r="B206" s="138" t="s">
        <v>2718</v>
      </c>
      <c r="C206" s="138" t="s">
        <v>2719</v>
      </c>
      <c r="D206" s="138" t="s">
        <v>2720</v>
      </c>
      <c r="E206" s="138" t="s">
        <v>2721</v>
      </c>
      <c r="F206" s="139">
        <v>0</v>
      </c>
      <c r="G206" s="137" t="s">
        <v>293</v>
      </c>
      <c r="H206" s="137" t="s">
        <v>1913</v>
      </c>
      <c r="I206" s="138" t="s">
        <v>1099</v>
      </c>
    </row>
    <row r="207" spans="1:9" hidden="1">
      <c r="A207" s="137" t="s">
        <v>2722</v>
      </c>
      <c r="B207" s="138" t="s">
        <v>2723</v>
      </c>
      <c r="C207" s="138" t="s">
        <v>2724</v>
      </c>
      <c r="D207" s="138" t="s">
        <v>2725</v>
      </c>
      <c r="E207" s="138" t="s">
        <v>2726</v>
      </c>
      <c r="F207" s="139">
        <v>0</v>
      </c>
      <c r="G207" s="137" t="s">
        <v>293</v>
      </c>
      <c r="H207" s="137" t="s">
        <v>1913</v>
      </c>
      <c r="I207" s="138" t="s">
        <v>1756</v>
      </c>
    </row>
    <row r="208" spans="1:9" hidden="1">
      <c r="A208" s="137" t="s">
        <v>2727</v>
      </c>
      <c r="B208" s="138" t="s">
        <v>2728</v>
      </c>
      <c r="C208" s="138" t="s">
        <v>2729</v>
      </c>
      <c r="D208" s="138" t="s">
        <v>2730</v>
      </c>
      <c r="E208" s="138" t="s">
        <v>2731</v>
      </c>
      <c r="F208" s="139">
        <v>20.100000000000001</v>
      </c>
      <c r="G208" s="137" t="s">
        <v>293</v>
      </c>
      <c r="H208" s="137" t="s">
        <v>1913</v>
      </c>
      <c r="I208" s="138" t="s">
        <v>1099</v>
      </c>
    </row>
    <row r="209" spans="1:9" hidden="1">
      <c r="A209" s="137" t="s">
        <v>2732</v>
      </c>
      <c r="B209" s="138" t="s">
        <v>2733</v>
      </c>
      <c r="C209" s="138" t="s">
        <v>2734</v>
      </c>
      <c r="D209" s="138" t="s">
        <v>2735</v>
      </c>
      <c r="E209" s="138" t="s">
        <v>2736</v>
      </c>
      <c r="F209" s="139">
        <v>0</v>
      </c>
      <c r="G209" s="137" t="s">
        <v>293</v>
      </c>
      <c r="H209" s="137" t="s">
        <v>1913</v>
      </c>
      <c r="I209" s="138" t="s">
        <v>1099</v>
      </c>
    </row>
    <row r="210" spans="1:9" hidden="1">
      <c r="A210" s="137" t="s">
        <v>2737</v>
      </c>
      <c r="B210" s="138" t="s">
        <v>2738</v>
      </c>
      <c r="C210" s="138" t="s">
        <v>2739</v>
      </c>
      <c r="D210" s="138" t="s">
        <v>2740</v>
      </c>
      <c r="E210" s="138" t="s">
        <v>2741</v>
      </c>
      <c r="F210" s="139">
        <v>0</v>
      </c>
      <c r="G210" s="137" t="s">
        <v>293</v>
      </c>
      <c r="H210" s="137" t="s">
        <v>1913</v>
      </c>
      <c r="I210" s="138" t="s">
        <v>1099</v>
      </c>
    </row>
    <row r="211" spans="1:9" hidden="1">
      <c r="A211" s="137" t="s">
        <v>2742</v>
      </c>
      <c r="B211" s="138" t="s">
        <v>319</v>
      </c>
      <c r="C211" s="138" t="s">
        <v>320</v>
      </c>
      <c r="D211" s="138" t="s">
        <v>131</v>
      </c>
      <c r="E211" s="138" t="s">
        <v>1098</v>
      </c>
      <c r="F211" s="139">
        <v>0</v>
      </c>
      <c r="G211" s="137" t="s">
        <v>293</v>
      </c>
      <c r="H211" s="137" t="s">
        <v>1913</v>
      </c>
      <c r="I211" s="138" t="s">
        <v>1099</v>
      </c>
    </row>
    <row r="212" spans="1:9" hidden="1">
      <c r="A212" s="137" t="s">
        <v>2743</v>
      </c>
      <c r="B212" s="138" t="s">
        <v>2744</v>
      </c>
      <c r="C212" s="138" t="s">
        <v>2745</v>
      </c>
      <c r="D212" s="138" t="s">
        <v>2746</v>
      </c>
      <c r="E212" s="138" t="s">
        <v>2747</v>
      </c>
      <c r="F212" s="139">
        <v>0</v>
      </c>
      <c r="G212" s="137" t="s">
        <v>293</v>
      </c>
      <c r="H212" s="137" t="s">
        <v>1913</v>
      </c>
      <c r="I212" s="138" t="s">
        <v>1099</v>
      </c>
    </row>
    <row r="213" spans="1:9" hidden="1">
      <c r="A213" s="137" t="s">
        <v>2748</v>
      </c>
      <c r="B213" s="138" t="s">
        <v>2744</v>
      </c>
      <c r="C213" s="138" t="s">
        <v>2749</v>
      </c>
      <c r="D213" s="138" t="s">
        <v>2746</v>
      </c>
      <c r="E213" s="138" t="s">
        <v>2747</v>
      </c>
      <c r="F213" s="139">
        <v>5.43</v>
      </c>
      <c r="G213" s="137" t="s">
        <v>293</v>
      </c>
      <c r="H213" s="137" t="s">
        <v>1913</v>
      </c>
      <c r="I213" s="138" t="s">
        <v>1099</v>
      </c>
    </row>
    <row r="214" spans="1:9" hidden="1">
      <c r="A214" s="137" t="s">
        <v>2750</v>
      </c>
      <c r="B214" s="138" t="s">
        <v>2751</v>
      </c>
      <c r="C214" s="138" t="s">
        <v>2752</v>
      </c>
      <c r="D214" s="138" t="s">
        <v>2753</v>
      </c>
      <c r="E214" s="138" t="s">
        <v>2754</v>
      </c>
      <c r="F214" s="139">
        <v>0</v>
      </c>
      <c r="G214" s="137" t="s">
        <v>293</v>
      </c>
      <c r="H214" s="137" t="s">
        <v>1913</v>
      </c>
      <c r="I214" s="138" t="s">
        <v>1099</v>
      </c>
    </row>
    <row r="215" spans="1:9" hidden="1">
      <c r="A215" s="137" t="s">
        <v>2755</v>
      </c>
      <c r="B215" s="138" t="s">
        <v>2756</v>
      </c>
      <c r="C215" s="138" t="s">
        <v>2757</v>
      </c>
      <c r="D215" s="138" t="s">
        <v>2758</v>
      </c>
      <c r="E215" s="138" t="s">
        <v>2759</v>
      </c>
      <c r="F215" s="139">
        <v>0</v>
      </c>
      <c r="G215" s="137" t="s">
        <v>293</v>
      </c>
      <c r="H215" s="137" t="s">
        <v>1913</v>
      </c>
      <c r="I215" s="138" t="s">
        <v>1099</v>
      </c>
    </row>
    <row r="216" spans="1:9" hidden="1">
      <c r="A216" s="137" t="s">
        <v>2760</v>
      </c>
      <c r="B216" s="138" t="s">
        <v>2761</v>
      </c>
      <c r="C216" s="138" t="s">
        <v>2762</v>
      </c>
      <c r="D216" s="138" t="s">
        <v>2763</v>
      </c>
      <c r="E216" s="138" t="s">
        <v>2764</v>
      </c>
      <c r="F216" s="139">
        <v>8.75</v>
      </c>
      <c r="G216" s="137" t="s">
        <v>293</v>
      </c>
      <c r="H216" s="137" t="s">
        <v>1913</v>
      </c>
      <c r="I216" s="138" t="s">
        <v>1099</v>
      </c>
    </row>
    <row r="217" spans="1:9" hidden="1">
      <c r="A217" s="137" t="s">
        <v>2765</v>
      </c>
      <c r="B217" s="138" t="s">
        <v>2766</v>
      </c>
      <c r="C217" s="138" t="s">
        <v>2757</v>
      </c>
      <c r="D217" s="138" t="s">
        <v>2767</v>
      </c>
      <c r="E217" s="138" t="s">
        <v>1756</v>
      </c>
      <c r="F217" s="139">
        <v>0</v>
      </c>
      <c r="G217" s="137" t="s">
        <v>293</v>
      </c>
      <c r="H217" s="137" t="s">
        <v>1913</v>
      </c>
      <c r="I217" s="138" t="s">
        <v>1756</v>
      </c>
    </row>
    <row r="218" spans="1:9" hidden="1">
      <c r="A218" s="137" t="s">
        <v>2768</v>
      </c>
      <c r="B218" s="138" t="s">
        <v>2769</v>
      </c>
      <c r="C218" s="138" t="s">
        <v>2770</v>
      </c>
      <c r="D218" s="138" t="s">
        <v>2771</v>
      </c>
      <c r="E218" s="138" t="s">
        <v>2772</v>
      </c>
      <c r="F218" s="139">
        <v>0</v>
      </c>
      <c r="G218" s="137" t="s">
        <v>293</v>
      </c>
      <c r="H218" s="137" t="s">
        <v>1913</v>
      </c>
      <c r="I218" s="138" t="s">
        <v>1099</v>
      </c>
    </row>
    <row r="219" spans="1:9" hidden="1">
      <c r="A219" s="137" t="s">
        <v>2773</v>
      </c>
      <c r="B219" s="138" t="s">
        <v>2774</v>
      </c>
      <c r="C219" s="138" t="s">
        <v>2775</v>
      </c>
      <c r="D219" s="138" t="s">
        <v>2776</v>
      </c>
      <c r="E219" s="138" t="s">
        <v>2777</v>
      </c>
      <c r="F219" s="139">
        <v>5.31</v>
      </c>
      <c r="G219" s="137" t="s">
        <v>293</v>
      </c>
      <c r="H219" s="137" t="s">
        <v>1913</v>
      </c>
      <c r="I219" s="138" t="s">
        <v>1099</v>
      </c>
    </row>
    <row r="220" spans="1:9" hidden="1">
      <c r="A220" s="137" t="s">
        <v>2778</v>
      </c>
      <c r="B220" s="138" t="s">
        <v>2779</v>
      </c>
      <c r="C220" s="138" t="s">
        <v>2780</v>
      </c>
      <c r="D220" s="138" t="s">
        <v>2781</v>
      </c>
      <c r="E220" s="138" t="s">
        <v>2782</v>
      </c>
      <c r="F220" s="139">
        <v>3.5</v>
      </c>
      <c r="G220" s="137" t="s">
        <v>293</v>
      </c>
      <c r="H220" s="137" t="s">
        <v>1913</v>
      </c>
      <c r="I220" s="138" t="s">
        <v>1099</v>
      </c>
    </row>
    <row r="221" spans="1:9" hidden="1">
      <c r="A221" s="137" t="s">
        <v>2783</v>
      </c>
      <c r="B221" s="138" t="s">
        <v>2784</v>
      </c>
      <c r="C221" s="138" t="s">
        <v>2785</v>
      </c>
      <c r="D221" s="138" t="s">
        <v>2786</v>
      </c>
      <c r="E221" s="138" t="s">
        <v>2787</v>
      </c>
      <c r="F221" s="139">
        <v>0</v>
      </c>
      <c r="G221" s="137" t="s">
        <v>293</v>
      </c>
      <c r="H221" s="137" t="s">
        <v>1913</v>
      </c>
      <c r="I221" s="138" t="s">
        <v>1756</v>
      </c>
    </row>
    <row r="222" spans="1:9" hidden="1">
      <c r="A222" s="137" t="s">
        <v>2788</v>
      </c>
      <c r="B222" s="138" t="s">
        <v>2789</v>
      </c>
      <c r="C222" s="138" t="s">
        <v>2790</v>
      </c>
      <c r="D222" s="138" t="s">
        <v>2791</v>
      </c>
      <c r="E222" s="138" t="s">
        <v>2792</v>
      </c>
      <c r="F222" s="139">
        <v>14.09</v>
      </c>
      <c r="G222" s="137" t="s">
        <v>293</v>
      </c>
      <c r="H222" s="137" t="s">
        <v>1913</v>
      </c>
      <c r="I222" s="138" t="s">
        <v>1099</v>
      </c>
    </row>
    <row r="223" spans="1:9" hidden="1">
      <c r="A223" s="137" t="s">
        <v>2793</v>
      </c>
      <c r="B223" s="138" t="s">
        <v>2794</v>
      </c>
      <c r="C223" s="138" t="s">
        <v>2795</v>
      </c>
      <c r="D223" s="138" t="s">
        <v>2796</v>
      </c>
      <c r="E223" s="138" t="s">
        <v>2797</v>
      </c>
      <c r="F223" s="139">
        <v>3.72</v>
      </c>
      <c r="G223" s="137" t="s">
        <v>293</v>
      </c>
      <c r="H223" s="137" t="s">
        <v>1913</v>
      </c>
      <c r="I223" s="138" t="s">
        <v>1099</v>
      </c>
    </row>
    <row r="224" spans="1:9" hidden="1">
      <c r="A224" s="137" t="s">
        <v>2798</v>
      </c>
      <c r="B224" s="138" t="s">
        <v>2799</v>
      </c>
      <c r="C224" s="138" t="s">
        <v>2800</v>
      </c>
      <c r="D224" s="138" t="s">
        <v>2801</v>
      </c>
      <c r="E224" s="138" t="s">
        <v>2802</v>
      </c>
      <c r="F224" s="139">
        <v>3.38</v>
      </c>
      <c r="G224" s="137" t="s">
        <v>293</v>
      </c>
      <c r="H224" s="137" t="s">
        <v>1913</v>
      </c>
      <c r="I224" s="138" t="s">
        <v>1099</v>
      </c>
    </row>
    <row r="225" spans="1:9" hidden="1">
      <c r="A225" s="137" t="s">
        <v>2803</v>
      </c>
      <c r="B225" s="138" t="s">
        <v>2804</v>
      </c>
      <c r="C225" s="138" t="s">
        <v>2805</v>
      </c>
      <c r="D225" s="138" t="s">
        <v>2806</v>
      </c>
      <c r="E225" s="138" t="s">
        <v>2807</v>
      </c>
      <c r="F225" s="139">
        <v>0</v>
      </c>
      <c r="G225" s="137" t="s">
        <v>293</v>
      </c>
      <c r="H225" s="137" t="s">
        <v>1913</v>
      </c>
      <c r="I225" s="138" t="s">
        <v>1099</v>
      </c>
    </row>
    <row r="226" spans="1:9" hidden="1">
      <c r="A226" s="137" t="s">
        <v>2808</v>
      </c>
      <c r="B226" s="138" t="s">
        <v>2809</v>
      </c>
      <c r="C226" s="138" t="s">
        <v>2810</v>
      </c>
      <c r="D226" s="138" t="s">
        <v>2811</v>
      </c>
      <c r="E226" s="138" t="s">
        <v>2812</v>
      </c>
      <c r="F226" s="139">
        <v>0</v>
      </c>
      <c r="G226" s="137" t="s">
        <v>293</v>
      </c>
      <c r="H226" s="137" t="s">
        <v>1913</v>
      </c>
      <c r="I226" s="138" t="s">
        <v>1756</v>
      </c>
    </row>
    <row r="227" spans="1:9" hidden="1">
      <c r="A227" s="137" t="s">
        <v>2813</v>
      </c>
      <c r="B227" s="138" t="s">
        <v>2814</v>
      </c>
      <c r="C227" s="138" t="s">
        <v>2815</v>
      </c>
      <c r="D227" s="138" t="s">
        <v>2816</v>
      </c>
      <c r="E227" s="138" t="s">
        <v>2817</v>
      </c>
      <c r="F227" s="139">
        <v>11.17</v>
      </c>
      <c r="G227" s="137" t="s">
        <v>293</v>
      </c>
      <c r="H227" s="137" t="s">
        <v>1913</v>
      </c>
      <c r="I227" s="138" t="s">
        <v>1099</v>
      </c>
    </row>
    <row r="228" spans="1:9" hidden="1">
      <c r="A228" s="137" t="s">
        <v>2818</v>
      </c>
      <c r="B228" s="138" t="s">
        <v>2819</v>
      </c>
      <c r="C228" s="138" t="s">
        <v>2820</v>
      </c>
      <c r="D228" s="138" t="s">
        <v>2821</v>
      </c>
      <c r="E228" s="138" t="s">
        <v>2822</v>
      </c>
      <c r="F228" s="139">
        <v>69.37</v>
      </c>
      <c r="G228" s="137" t="s">
        <v>293</v>
      </c>
      <c r="H228" s="137" t="s">
        <v>1913</v>
      </c>
      <c r="I228" s="138" t="s">
        <v>1099</v>
      </c>
    </row>
    <row r="229" spans="1:9" hidden="1">
      <c r="A229" s="137" t="s">
        <v>2823</v>
      </c>
      <c r="B229" s="138" t="s">
        <v>2824</v>
      </c>
      <c r="C229" s="138" t="s">
        <v>2825</v>
      </c>
      <c r="D229" s="138" t="s">
        <v>2826</v>
      </c>
      <c r="E229" s="138" t="s">
        <v>2827</v>
      </c>
      <c r="F229" s="139">
        <v>1.31</v>
      </c>
      <c r="G229" s="137" t="s">
        <v>293</v>
      </c>
      <c r="H229" s="137" t="s">
        <v>1913</v>
      </c>
      <c r="I229" s="138" t="s">
        <v>1099</v>
      </c>
    </row>
    <row r="230" spans="1:9" hidden="1">
      <c r="A230" s="137" t="s">
        <v>2828</v>
      </c>
      <c r="B230" s="138" t="s">
        <v>2829</v>
      </c>
      <c r="C230" s="138" t="s">
        <v>2830</v>
      </c>
      <c r="D230" s="138" t="s">
        <v>2831</v>
      </c>
      <c r="E230" s="138" t="s">
        <v>2832</v>
      </c>
      <c r="F230" s="139">
        <v>53.5</v>
      </c>
      <c r="G230" s="137" t="s">
        <v>293</v>
      </c>
      <c r="H230" s="137" t="s">
        <v>1913</v>
      </c>
      <c r="I230" s="138" t="s">
        <v>1099</v>
      </c>
    </row>
    <row r="231" spans="1:9" hidden="1">
      <c r="A231" s="137" t="s">
        <v>2833</v>
      </c>
      <c r="B231" s="138" t="s">
        <v>2834</v>
      </c>
      <c r="C231" s="138" t="s">
        <v>2835</v>
      </c>
      <c r="D231" s="138" t="s">
        <v>2836</v>
      </c>
      <c r="E231" s="138" t="s">
        <v>2837</v>
      </c>
      <c r="F231" s="139">
        <v>2.4</v>
      </c>
      <c r="G231" s="137" t="s">
        <v>293</v>
      </c>
      <c r="H231" s="137" t="s">
        <v>1913</v>
      </c>
      <c r="I231" s="138" t="s">
        <v>1099</v>
      </c>
    </row>
    <row r="232" spans="1:9" hidden="1">
      <c r="A232" s="137" t="s">
        <v>2838</v>
      </c>
      <c r="B232" s="138" t="s">
        <v>2839</v>
      </c>
      <c r="C232" s="138" t="s">
        <v>2840</v>
      </c>
      <c r="D232" s="138" t="s">
        <v>2841</v>
      </c>
      <c r="E232" s="138" t="s">
        <v>2842</v>
      </c>
      <c r="F232" s="139">
        <v>0</v>
      </c>
      <c r="G232" s="137" t="s">
        <v>293</v>
      </c>
      <c r="H232" s="137" t="s">
        <v>1913</v>
      </c>
      <c r="I232" s="138" t="s">
        <v>1099</v>
      </c>
    </row>
    <row r="233" spans="1:9" hidden="1">
      <c r="A233" s="137" t="s">
        <v>2843</v>
      </c>
      <c r="B233" s="138" t="s">
        <v>2844</v>
      </c>
      <c r="C233" s="138" t="s">
        <v>2845</v>
      </c>
      <c r="D233" s="138" t="s">
        <v>2846</v>
      </c>
      <c r="E233" s="138" t="s">
        <v>2847</v>
      </c>
      <c r="F233" s="139">
        <v>0</v>
      </c>
      <c r="G233" s="137" t="s">
        <v>293</v>
      </c>
      <c r="H233" s="137" t="s">
        <v>1913</v>
      </c>
      <c r="I233" s="138" t="s">
        <v>1099</v>
      </c>
    </row>
    <row r="234" spans="1:9" hidden="1">
      <c r="A234" s="137" t="s">
        <v>2848</v>
      </c>
      <c r="B234" s="138" t="s">
        <v>321</v>
      </c>
      <c r="C234" s="138" t="s">
        <v>323</v>
      </c>
      <c r="D234" s="138" t="s">
        <v>2849</v>
      </c>
      <c r="E234" s="138" t="s">
        <v>1222</v>
      </c>
      <c r="F234" s="139">
        <v>17.670000000000002</v>
      </c>
      <c r="G234" s="137" t="s">
        <v>293</v>
      </c>
      <c r="H234" s="137" t="s">
        <v>1913</v>
      </c>
      <c r="I234" s="138" t="s">
        <v>1099</v>
      </c>
    </row>
    <row r="235" spans="1:9" hidden="1">
      <c r="A235" s="137" t="s">
        <v>2850</v>
      </c>
      <c r="B235" s="138" t="s">
        <v>2851</v>
      </c>
      <c r="C235" s="138" t="s">
        <v>2852</v>
      </c>
      <c r="D235" s="138" t="s">
        <v>2853</v>
      </c>
      <c r="E235" s="138" t="s">
        <v>2854</v>
      </c>
      <c r="F235" s="139">
        <v>0</v>
      </c>
      <c r="G235" s="137" t="s">
        <v>293</v>
      </c>
      <c r="H235" s="137" t="s">
        <v>1913</v>
      </c>
      <c r="I235" s="138" t="s">
        <v>1099</v>
      </c>
    </row>
    <row r="236" spans="1:9" hidden="1">
      <c r="A236" s="137" t="s">
        <v>2855</v>
      </c>
      <c r="B236" s="138" t="s">
        <v>2856</v>
      </c>
      <c r="C236" s="138" t="s">
        <v>2857</v>
      </c>
      <c r="D236" s="138" t="s">
        <v>2858</v>
      </c>
      <c r="E236" s="138" t="s">
        <v>2859</v>
      </c>
      <c r="F236" s="139">
        <v>47.12</v>
      </c>
      <c r="G236" s="137" t="s">
        <v>293</v>
      </c>
      <c r="H236" s="137" t="s">
        <v>1913</v>
      </c>
      <c r="I236" s="138" t="s">
        <v>1099</v>
      </c>
    </row>
    <row r="237" spans="1:9" hidden="1">
      <c r="A237" s="137" t="s">
        <v>2860</v>
      </c>
      <c r="B237" s="138" t="s">
        <v>2861</v>
      </c>
      <c r="C237" s="138" t="s">
        <v>2862</v>
      </c>
      <c r="D237" s="138" t="s">
        <v>2863</v>
      </c>
      <c r="E237" s="138" t="s">
        <v>2864</v>
      </c>
      <c r="F237" s="139">
        <v>0</v>
      </c>
      <c r="G237" s="137" t="s">
        <v>293</v>
      </c>
      <c r="H237" s="137" t="s">
        <v>1913</v>
      </c>
      <c r="I237" s="138" t="s">
        <v>1756</v>
      </c>
    </row>
    <row r="238" spans="1:9" hidden="1">
      <c r="A238" s="137" t="s">
        <v>2865</v>
      </c>
      <c r="B238" s="138" t="s">
        <v>2866</v>
      </c>
      <c r="C238" s="138" t="s">
        <v>2867</v>
      </c>
      <c r="D238" s="138" t="s">
        <v>2868</v>
      </c>
      <c r="E238" s="138" t="s">
        <v>2869</v>
      </c>
      <c r="F238" s="139">
        <v>0</v>
      </c>
      <c r="G238" s="137" t="s">
        <v>293</v>
      </c>
      <c r="H238" s="137" t="s">
        <v>1913</v>
      </c>
      <c r="I238" s="138" t="s">
        <v>1099</v>
      </c>
    </row>
    <row r="239" spans="1:9" hidden="1">
      <c r="A239" s="137" t="s">
        <v>2870</v>
      </c>
      <c r="B239" s="138" t="s">
        <v>2871</v>
      </c>
      <c r="C239" s="138" t="s">
        <v>2872</v>
      </c>
      <c r="D239" s="138" t="s">
        <v>2873</v>
      </c>
      <c r="E239" s="138" t="s">
        <v>2874</v>
      </c>
      <c r="F239" s="139">
        <v>0</v>
      </c>
      <c r="G239" s="137" t="s">
        <v>293</v>
      </c>
      <c r="H239" s="137" t="s">
        <v>1913</v>
      </c>
      <c r="I239" s="138" t="s">
        <v>1099</v>
      </c>
    </row>
    <row r="240" spans="1:9" hidden="1">
      <c r="A240" s="137" t="s">
        <v>2875</v>
      </c>
      <c r="B240" s="138" t="s">
        <v>2876</v>
      </c>
      <c r="C240" s="138" t="s">
        <v>2877</v>
      </c>
      <c r="D240" s="138" t="s">
        <v>2878</v>
      </c>
      <c r="E240" s="138" t="s">
        <v>2879</v>
      </c>
      <c r="F240" s="139">
        <v>39.32</v>
      </c>
      <c r="G240" s="137" t="s">
        <v>293</v>
      </c>
      <c r="H240" s="137" t="s">
        <v>1913</v>
      </c>
      <c r="I240" s="138" t="s">
        <v>1099</v>
      </c>
    </row>
    <row r="241" spans="1:9" hidden="1">
      <c r="A241" s="137" t="s">
        <v>2880</v>
      </c>
      <c r="B241" s="138" t="s">
        <v>2881</v>
      </c>
      <c r="C241" s="138" t="s">
        <v>2882</v>
      </c>
      <c r="D241" s="138" t="s">
        <v>1911</v>
      </c>
      <c r="E241" s="138" t="s">
        <v>2883</v>
      </c>
      <c r="F241" s="139">
        <v>20.43</v>
      </c>
      <c r="G241" s="137" t="s">
        <v>293</v>
      </c>
      <c r="H241" s="137" t="s">
        <v>1913</v>
      </c>
      <c r="I241" s="138" t="s">
        <v>1099</v>
      </c>
    </row>
    <row r="242" spans="1:9" hidden="1">
      <c r="A242" s="137" t="s">
        <v>2884</v>
      </c>
      <c r="B242" s="138" t="s">
        <v>2885</v>
      </c>
      <c r="C242" s="138" t="s">
        <v>2886</v>
      </c>
      <c r="D242" s="138" t="s">
        <v>2887</v>
      </c>
      <c r="E242" s="138" t="s">
        <v>2888</v>
      </c>
      <c r="F242" s="139">
        <v>0</v>
      </c>
      <c r="G242" s="137" t="s">
        <v>293</v>
      </c>
      <c r="H242" s="137" t="s">
        <v>1913</v>
      </c>
      <c r="I242" s="138" t="s">
        <v>1099</v>
      </c>
    </row>
    <row r="243" spans="1:9" hidden="1">
      <c r="A243" s="137" t="s">
        <v>2889</v>
      </c>
      <c r="B243" s="138" t="s">
        <v>2890</v>
      </c>
      <c r="C243" s="138" t="s">
        <v>2891</v>
      </c>
      <c r="D243" s="138" t="s">
        <v>2892</v>
      </c>
      <c r="E243" s="138" t="s">
        <v>2893</v>
      </c>
      <c r="F243" s="139">
        <v>21.02</v>
      </c>
      <c r="G243" s="137" t="s">
        <v>293</v>
      </c>
      <c r="H243" s="137" t="s">
        <v>1913</v>
      </c>
      <c r="I243" s="138" t="s">
        <v>1099</v>
      </c>
    </row>
    <row r="244" spans="1:9" hidden="1">
      <c r="A244" s="137" t="s">
        <v>2894</v>
      </c>
      <c r="B244" s="138" t="s">
        <v>2895</v>
      </c>
      <c r="C244" s="138" t="s">
        <v>2896</v>
      </c>
      <c r="D244" s="138" t="s">
        <v>2897</v>
      </c>
      <c r="E244" s="138" t="s">
        <v>2898</v>
      </c>
      <c r="F244" s="139">
        <v>0</v>
      </c>
      <c r="G244" s="137" t="s">
        <v>293</v>
      </c>
      <c r="H244" s="137" t="s">
        <v>1913</v>
      </c>
      <c r="I244" s="138" t="s">
        <v>1099</v>
      </c>
    </row>
    <row r="245" spans="1:9" hidden="1">
      <c r="A245" s="137" t="s">
        <v>2899</v>
      </c>
      <c r="B245" s="138" t="s">
        <v>2900</v>
      </c>
      <c r="C245" s="138" t="s">
        <v>2762</v>
      </c>
      <c r="D245" s="138" t="s">
        <v>2901</v>
      </c>
      <c r="E245" s="138" t="s">
        <v>1756</v>
      </c>
      <c r="F245" s="139">
        <v>0</v>
      </c>
      <c r="G245" s="137" t="s">
        <v>293</v>
      </c>
      <c r="H245" s="137" t="s">
        <v>1913</v>
      </c>
      <c r="I245" s="138" t="s">
        <v>1756</v>
      </c>
    </row>
    <row r="246" spans="1:9" hidden="1">
      <c r="A246" s="137" t="s">
        <v>2902</v>
      </c>
      <c r="B246" s="138" t="s">
        <v>2903</v>
      </c>
      <c r="C246" s="138" t="s">
        <v>2904</v>
      </c>
      <c r="D246" s="138" t="s">
        <v>2320</v>
      </c>
      <c r="E246" s="138" t="s">
        <v>2905</v>
      </c>
      <c r="F246" s="139">
        <v>0</v>
      </c>
      <c r="G246" s="137" t="s">
        <v>293</v>
      </c>
      <c r="H246" s="137" t="s">
        <v>1913</v>
      </c>
      <c r="I246" s="138" t="s">
        <v>1756</v>
      </c>
    </row>
    <row r="247" spans="1:9" hidden="1">
      <c r="A247" s="137" t="s">
        <v>2906</v>
      </c>
      <c r="B247" s="138" t="s">
        <v>2907</v>
      </c>
      <c r="C247" s="138" t="s">
        <v>2908</v>
      </c>
      <c r="D247" s="138" t="s">
        <v>2330</v>
      </c>
      <c r="E247" s="138" t="s">
        <v>2909</v>
      </c>
      <c r="F247" s="139">
        <v>0</v>
      </c>
      <c r="G247" s="137" t="s">
        <v>293</v>
      </c>
      <c r="H247" s="137" t="s">
        <v>1913</v>
      </c>
      <c r="I247" s="138" t="s">
        <v>1756</v>
      </c>
    </row>
    <row r="248" spans="1:9" hidden="1">
      <c r="A248" s="137" t="s">
        <v>2910</v>
      </c>
      <c r="B248" s="138" t="s">
        <v>324</v>
      </c>
      <c r="C248" s="138" t="s">
        <v>326</v>
      </c>
      <c r="D248" s="138" t="s">
        <v>2911</v>
      </c>
      <c r="E248" s="138" t="s">
        <v>1169</v>
      </c>
      <c r="F248" s="139">
        <v>0</v>
      </c>
      <c r="G248" s="137" t="s">
        <v>293</v>
      </c>
      <c r="H248" s="137" t="s">
        <v>1913</v>
      </c>
      <c r="I248" s="138" t="s">
        <v>1099</v>
      </c>
    </row>
    <row r="249" spans="1:9" hidden="1">
      <c r="A249" s="137" t="s">
        <v>2912</v>
      </c>
      <c r="B249" s="138" t="s">
        <v>2913</v>
      </c>
      <c r="C249" s="138" t="s">
        <v>2914</v>
      </c>
      <c r="D249" s="138" t="s">
        <v>2915</v>
      </c>
      <c r="E249" s="138" t="s">
        <v>2916</v>
      </c>
      <c r="F249" s="139">
        <v>18.46</v>
      </c>
      <c r="G249" s="137" t="s">
        <v>293</v>
      </c>
      <c r="H249" s="137" t="s">
        <v>1913</v>
      </c>
      <c r="I249" s="138" t="s">
        <v>1099</v>
      </c>
    </row>
    <row r="250" spans="1:9" hidden="1">
      <c r="A250" s="137" t="s">
        <v>2917</v>
      </c>
      <c r="B250" s="138" t="s">
        <v>2918</v>
      </c>
      <c r="C250" s="138" t="s">
        <v>2919</v>
      </c>
      <c r="D250" s="138" t="s">
        <v>2920</v>
      </c>
      <c r="E250" s="138" t="s">
        <v>2921</v>
      </c>
      <c r="F250" s="139">
        <v>0</v>
      </c>
      <c r="G250" s="137" t="s">
        <v>293</v>
      </c>
      <c r="H250" s="137" t="s">
        <v>1913</v>
      </c>
      <c r="I250" s="138" t="s">
        <v>1099</v>
      </c>
    </row>
    <row r="251" spans="1:9" hidden="1">
      <c r="A251" s="137" t="s">
        <v>2922</v>
      </c>
      <c r="B251" s="138" t="s">
        <v>2923</v>
      </c>
      <c r="C251" s="138" t="s">
        <v>2924</v>
      </c>
      <c r="D251" s="138" t="s">
        <v>1996</v>
      </c>
      <c r="E251" s="138" t="s">
        <v>1756</v>
      </c>
      <c r="F251" s="139">
        <v>0</v>
      </c>
      <c r="G251" s="137" t="s">
        <v>293</v>
      </c>
      <c r="H251" s="137" t="s">
        <v>1913</v>
      </c>
      <c r="I251" s="138" t="s">
        <v>1756</v>
      </c>
    </row>
    <row r="252" spans="1:9" hidden="1">
      <c r="A252" s="137" t="s">
        <v>2925</v>
      </c>
      <c r="B252" s="138" t="s">
        <v>2926</v>
      </c>
      <c r="C252" s="138" t="s">
        <v>2927</v>
      </c>
      <c r="D252" s="138" t="s">
        <v>2928</v>
      </c>
      <c r="E252" s="138" t="s">
        <v>2929</v>
      </c>
      <c r="F252" s="139">
        <v>0</v>
      </c>
      <c r="G252" s="137" t="s">
        <v>293</v>
      </c>
      <c r="H252" s="137" t="s">
        <v>1913</v>
      </c>
      <c r="I252" s="138" t="s">
        <v>1756</v>
      </c>
    </row>
    <row r="253" spans="1:9" hidden="1">
      <c r="A253" s="137" t="s">
        <v>2930</v>
      </c>
      <c r="B253" s="138" t="s">
        <v>2931</v>
      </c>
      <c r="C253" s="138" t="s">
        <v>2932</v>
      </c>
      <c r="D253" s="138" t="s">
        <v>2320</v>
      </c>
      <c r="E253" s="138" t="s">
        <v>2933</v>
      </c>
      <c r="F253" s="139">
        <v>0</v>
      </c>
      <c r="G253" s="137" t="s">
        <v>293</v>
      </c>
      <c r="H253" s="137" t="s">
        <v>1913</v>
      </c>
      <c r="I253" s="138" t="s">
        <v>1756</v>
      </c>
    </row>
    <row r="254" spans="1:9" hidden="1">
      <c r="A254" s="137" t="s">
        <v>2934</v>
      </c>
      <c r="B254" s="138" t="s">
        <v>2935</v>
      </c>
      <c r="C254" s="138" t="s">
        <v>2936</v>
      </c>
      <c r="D254" s="138" t="s">
        <v>2937</v>
      </c>
      <c r="E254" s="138" t="s">
        <v>2938</v>
      </c>
      <c r="F254" s="139">
        <v>27.24</v>
      </c>
      <c r="G254" s="137" t="s">
        <v>293</v>
      </c>
      <c r="H254" s="137" t="s">
        <v>1913</v>
      </c>
      <c r="I254" s="138" t="s">
        <v>1099</v>
      </c>
    </row>
    <row r="255" spans="1:9" hidden="1">
      <c r="A255" s="137" t="s">
        <v>2939</v>
      </c>
      <c r="B255" s="138" t="s">
        <v>2940</v>
      </c>
      <c r="C255" s="138" t="s">
        <v>2941</v>
      </c>
      <c r="D255" s="138" t="s">
        <v>2942</v>
      </c>
      <c r="E255" s="138" t="s">
        <v>2943</v>
      </c>
      <c r="F255" s="139">
        <v>0</v>
      </c>
      <c r="G255" s="137" t="s">
        <v>293</v>
      </c>
      <c r="H255" s="137" t="s">
        <v>1913</v>
      </c>
      <c r="I255" s="138" t="s">
        <v>1099</v>
      </c>
    </row>
    <row r="256" spans="1:9" hidden="1">
      <c r="A256" s="137" t="s">
        <v>2944</v>
      </c>
      <c r="B256" s="138" t="s">
        <v>2945</v>
      </c>
      <c r="C256" s="138" t="s">
        <v>2946</v>
      </c>
      <c r="D256" s="138" t="s">
        <v>2947</v>
      </c>
      <c r="E256" s="138" t="s">
        <v>2948</v>
      </c>
      <c r="F256" s="139">
        <v>8.19</v>
      </c>
      <c r="G256" s="137" t="s">
        <v>293</v>
      </c>
      <c r="H256" s="137" t="s">
        <v>1913</v>
      </c>
      <c r="I256" s="138" t="s">
        <v>1099</v>
      </c>
    </row>
    <row r="257" spans="1:9" hidden="1">
      <c r="A257" s="137" t="s">
        <v>2949</v>
      </c>
      <c r="B257" s="138" t="s">
        <v>2950</v>
      </c>
      <c r="C257" s="138" t="s">
        <v>2951</v>
      </c>
      <c r="D257" s="138" t="s">
        <v>2952</v>
      </c>
      <c r="E257" s="138" t="s">
        <v>2953</v>
      </c>
      <c r="F257" s="139">
        <v>0</v>
      </c>
      <c r="G257" s="137" t="s">
        <v>293</v>
      </c>
      <c r="H257" s="137" t="s">
        <v>1913</v>
      </c>
      <c r="I257" s="138" t="s">
        <v>1099</v>
      </c>
    </row>
    <row r="258" spans="1:9" hidden="1">
      <c r="A258" s="137" t="s">
        <v>2954</v>
      </c>
      <c r="B258" s="138" t="s">
        <v>2955</v>
      </c>
      <c r="C258" s="138" t="s">
        <v>2956</v>
      </c>
      <c r="D258" s="138" t="s">
        <v>1932</v>
      </c>
      <c r="E258" s="138" t="s">
        <v>2957</v>
      </c>
      <c r="F258" s="139">
        <v>0</v>
      </c>
      <c r="G258" s="137" t="s">
        <v>293</v>
      </c>
      <c r="H258" s="137" t="s">
        <v>1913</v>
      </c>
      <c r="I258" s="138" t="s">
        <v>1099</v>
      </c>
    </row>
    <row r="259" spans="1:9" hidden="1">
      <c r="A259" s="137" t="s">
        <v>2958</v>
      </c>
      <c r="B259" s="138" t="s">
        <v>2959</v>
      </c>
      <c r="C259" s="138" t="s">
        <v>2960</v>
      </c>
      <c r="D259" s="138" t="s">
        <v>1932</v>
      </c>
      <c r="E259" s="138" t="s">
        <v>2961</v>
      </c>
      <c r="F259" s="139">
        <v>26.05</v>
      </c>
      <c r="G259" s="137" t="s">
        <v>293</v>
      </c>
      <c r="H259" s="137" t="s">
        <v>1913</v>
      </c>
      <c r="I259" s="138" t="s">
        <v>1099</v>
      </c>
    </row>
    <row r="260" spans="1:9" hidden="1">
      <c r="A260" s="137" t="s">
        <v>2962</v>
      </c>
      <c r="B260" s="138" t="s">
        <v>2963</v>
      </c>
      <c r="C260" s="138" t="s">
        <v>2964</v>
      </c>
      <c r="D260" s="138" t="s">
        <v>2965</v>
      </c>
      <c r="E260" s="138" t="s">
        <v>1756</v>
      </c>
      <c r="F260" s="139">
        <v>17.399999999999999</v>
      </c>
      <c r="G260" s="137" t="s">
        <v>293</v>
      </c>
      <c r="H260" s="137" t="s">
        <v>1913</v>
      </c>
      <c r="I260" s="138" t="s">
        <v>1756</v>
      </c>
    </row>
    <row r="261" spans="1:9" hidden="1">
      <c r="A261" s="137" t="s">
        <v>2966</v>
      </c>
      <c r="B261" s="138" t="s">
        <v>2967</v>
      </c>
      <c r="C261" s="138" t="s">
        <v>2968</v>
      </c>
      <c r="D261" s="138" t="s">
        <v>1932</v>
      </c>
      <c r="E261" s="138" t="s">
        <v>2969</v>
      </c>
      <c r="F261" s="139">
        <v>7.15</v>
      </c>
      <c r="G261" s="137" t="s">
        <v>293</v>
      </c>
      <c r="H261" s="137" t="s">
        <v>1913</v>
      </c>
      <c r="I261" s="138" t="s">
        <v>1099</v>
      </c>
    </row>
    <row r="262" spans="1:9" hidden="1">
      <c r="A262" s="137" t="s">
        <v>2970</v>
      </c>
      <c r="B262" s="138" t="s">
        <v>2971</v>
      </c>
      <c r="C262" s="138" t="s">
        <v>2972</v>
      </c>
      <c r="D262" s="138" t="s">
        <v>2973</v>
      </c>
      <c r="E262" s="138" t="s">
        <v>2974</v>
      </c>
      <c r="F262" s="139">
        <v>0</v>
      </c>
      <c r="G262" s="137" t="s">
        <v>293</v>
      </c>
      <c r="H262" s="137" t="s">
        <v>1913</v>
      </c>
      <c r="I262" s="138" t="s">
        <v>1756</v>
      </c>
    </row>
    <row r="263" spans="1:9" hidden="1">
      <c r="A263" s="137" t="s">
        <v>2975</v>
      </c>
      <c r="B263" s="138" t="s">
        <v>2976</v>
      </c>
      <c r="C263" s="138" t="s">
        <v>2977</v>
      </c>
      <c r="D263" s="138" t="s">
        <v>2973</v>
      </c>
      <c r="E263" s="138" t="s">
        <v>2978</v>
      </c>
      <c r="F263" s="139">
        <v>0</v>
      </c>
      <c r="G263" s="137" t="s">
        <v>293</v>
      </c>
      <c r="H263" s="137" t="s">
        <v>1913</v>
      </c>
      <c r="I263" s="138" t="s">
        <v>1756</v>
      </c>
    </row>
    <row r="264" spans="1:9" hidden="1">
      <c r="A264" s="137" t="s">
        <v>2979</v>
      </c>
      <c r="B264" s="138" t="s">
        <v>2980</v>
      </c>
      <c r="C264" s="138" t="s">
        <v>2981</v>
      </c>
      <c r="D264" s="138" t="s">
        <v>2982</v>
      </c>
      <c r="E264" s="138" t="s">
        <v>2983</v>
      </c>
      <c r="F264" s="139">
        <v>0</v>
      </c>
      <c r="G264" s="137" t="s">
        <v>293</v>
      </c>
      <c r="H264" s="137" t="s">
        <v>1913</v>
      </c>
      <c r="I264" s="138" t="s">
        <v>1756</v>
      </c>
    </row>
    <row r="265" spans="1:9" hidden="1">
      <c r="A265" s="137" t="s">
        <v>2984</v>
      </c>
      <c r="B265" s="138" t="s">
        <v>2985</v>
      </c>
      <c r="C265" s="138" t="s">
        <v>2986</v>
      </c>
      <c r="D265" s="138" t="s">
        <v>2071</v>
      </c>
      <c r="E265" s="138" t="s">
        <v>2072</v>
      </c>
      <c r="F265" s="139">
        <v>0</v>
      </c>
      <c r="G265" s="137" t="s">
        <v>293</v>
      </c>
      <c r="H265" s="137" t="s">
        <v>1913</v>
      </c>
      <c r="I265" s="138" t="s">
        <v>1756</v>
      </c>
    </row>
    <row r="266" spans="1:9" hidden="1">
      <c r="A266" s="137" t="s">
        <v>2987</v>
      </c>
      <c r="B266" s="138" t="s">
        <v>2988</v>
      </c>
      <c r="C266" s="138" t="s">
        <v>2989</v>
      </c>
      <c r="D266" s="138" t="s">
        <v>2076</v>
      </c>
      <c r="E266" s="138" t="s">
        <v>2990</v>
      </c>
      <c r="F266" s="139">
        <v>0</v>
      </c>
      <c r="G266" s="137" t="s">
        <v>293</v>
      </c>
      <c r="H266" s="137" t="s">
        <v>1913</v>
      </c>
      <c r="I266" s="138" t="s">
        <v>1756</v>
      </c>
    </row>
    <row r="267" spans="1:9" hidden="1">
      <c r="A267" s="137" t="s">
        <v>2991</v>
      </c>
      <c r="B267" s="138" t="s">
        <v>2992</v>
      </c>
      <c r="C267" s="138" t="s">
        <v>2993</v>
      </c>
      <c r="D267" s="138" t="s">
        <v>2089</v>
      </c>
      <c r="E267" s="138" t="s">
        <v>1756</v>
      </c>
      <c r="F267" s="139">
        <v>0</v>
      </c>
      <c r="G267" s="137" t="s">
        <v>293</v>
      </c>
      <c r="H267" s="137" t="s">
        <v>1913</v>
      </c>
      <c r="I267" s="138" t="s">
        <v>1756</v>
      </c>
    </row>
    <row r="268" spans="1:9" hidden="1">
      <c r="A268" s="137" t="s">
        <v>2994</v>
      </c>
      <c r="B268" s="138" t="s">
        <v>2995</v>
      </c>
      <c r="C268" s="138" t="s">
        <v>2996</v>
      </c>
      <c r="D268" s="138" t="s">
        <v>2997</v>
      </c>
      <c r="E268" s="138" t="s">
        <v>1756</v>
      </c>
      <c r="F268" s="139">
        <v>0</v>
      </c>
      <c r="G268" s="137" t="s">
        <v>293</v>
      </c>
      <c r="H268" s="137" t="s">
        <v>1913</v>
      </c>
      <c r="I268" s="138" t="s">
        <v>1756</v>
      </c>
    </row>
    <row r="269" spans="1:9" hidden="1">
      <c r="A269" s="137" t="s">
        <v>2998</v>
      </c>
      <c r="B269" s="138" t="s">
        <v>2999</v>
      </c>
      <c r="C269" s="138" t="s">
        <v>3000</v>
      </c>
      <c r="D269" s="138" t="s">
        <v>3001</v>
      </c>
      <c r="E269" s="138" t="s">
        <v>3002</v>
      </c>
      <c r="F269" s="139">
        <v>0</v>
      </c>
      <c r="G269" s="137" t="s">
        <v>293</v>
      </c>
      <c r="H269" s="137" t="s">
        <v>1913</v>
      </c>
      <c r="I269" s="138" t="s">
        <v>1756</v>
      </c>
    </row>
    <row r="270" spans="1:9" hidden="1">
      <c r="A270" s="137" t="s">
        <v>3003</v>
      </c>
      <c r="B270" s="138" t="s">
        <v>3004</v>
      </c>
      <c r="C270" s="138" t="s">
        <v>3005</v>
      </c>
      <c r="D270" s="138" t="s">
        <v>2384</v>
      </c>
      <c r="E270" s="138" t="s">
        <v>3006</v>
      </c>
      <c r="F270" s="139">
        <v>0</v>
      </c>
      <c r="G270" s="137" t="s">
        <v>293</v>
      </c>
      <c r="H270" s="137" t="s">
        <v>1913</v>
      </c>
      <c r="I270" s="138" t="s">
        <v>1756</v>
      </c>
    </row>
    <row r="271" spans="1:9" hidden="1">
      <c r="A271" s="137" t="s">
        <v>3007</v>
      </c>
      <c r="B271" s="138" t="s">
        <v>3008</v>
      </c>
      <c r="C271" s="138" t="s">
        <v>3009</v>
      </c>
      <c r="D271" s="138" t="s">
        <v>2424</v>
      </c>
      <c r="E271" s="138" t="s">
        <v>2425</v>
      </c>
      <c r="F271" s="139">
        <v>0</v>
      </c>
      <c r="G271" s="137" t="s">
        <v>293</v>
      </c>
      <c r="H271" s="137" t="s">
        <v>1913</v>
      </c>
      <c r="I271" s="138" t="s">
        <v>1756</v>
      </c>
    </row>
    <row r="272" spans="1:9" hidden="1">
      <c r="A272" s="137" t="s">
        <v>3010</v>
      </c>
      <c r="B272" s="138" t="s">
        <v>3011</v>
      </c>
      <c r="C272" s="138" t="s">
        <v>3012</v>
      </c>
      <c r="D272" s="138" t="s">
        <v>3013</v>
      </c>
      <c r="E272" s="138" t="s">
        <v>3014</v>
      </c>
      <c r="F272" s="139">
        <v>0</v>
      </c>
      <c r="G272" s="137" t="s">
        <v>293</v>
      </c>
      <c r="H272" s="137" t="s">
        <v>1913</v>
      </c>
      <c r="I272" s="138" t="s">
        <v>1756</v>
      </c>
    </row>
    <row r="273" spans="1:9" hidden="1">
      <c r="A273" s="137" t="s">
        <v>3015</v>
      </c>
      <c r="B273" s="138" t="s">
        <v>3016</v>
      </c>
      <c r="C273" s="138" t="s">
        <v>3017</v>
      </c>
      <c r="D273" s="138" t="s">
        <v>2501</v>
      </c>
      <c r="E273" s="138" t="s">
        <v>3018</v>
      </c>
      <c r="F273" s="139">
        <v>0</v>
      </c>
      <c r="G273" s="137" t="s">
        <v>293</v>
      </c>
      <c r="H273" s="137" t="s">
        <v>1913</v>
      </c>
      <c r="I273" s="138" t="s">
        <v>1756</v>
      </c>
    </row>
    <row r="274" spans="1:9" hidden="1">
      <c r="A274" s="137" t="s">
        <v>3019</v>
      </c>
      <c r="B274" s="138" t="s">
        <v>3020</v>
      </c>
      <c r="C274" s="138" t="s">
        <v>3021</v>
      </c>
      <c r="D274" s="138" t="s">
        <v>3022</v>
      </c>
      <c r="E274" s="138" t="s">
        <v>2530</v>
      </c>
      <c r="F274" s="139">
        <v>0</v>
      </c>
      <c r="G274" s="137" t="s">
        <v>293</v>
      </c>
      <c r="H274" s="137" t="s">
        <v>1913</v>
      </c>
      <c r="I274" s="138" t="s">
        <v>1756</v>
      </c>
    </row>
    <row r="275" spans="1:9" hidden="1">
      <c r="A275" s="137" t="s">
        <v>3023</v>
      </c>
      <c r="B275" s="138" t="s">
        <v>3024</v>
      </c>
      <c r="C275" s="138" t="s">
        <v>3025</v>
      </c>
      <c r="D275" s="138" t="s">
        <v>3026</v>
      </c>
      <c r="E275" s="138" t="s">
        <v>3027</v>
      </c>
      <c r="F275" s="139">
        <v>0</v>
      </c>
      <c r="G275" s="137" t="s">
        <v>293</v>
      </c>
      <c r="H275" s="137" t="s">
        <v>1913</v>
      </c>
      <c r="I275" s="138" t="s">
        <v>1756</v>
      </c>
    </row>
    <row r="276" spans="1:9" hidden="1">
      <c r="A276" s="137" t="s">
        <v>3028</v>
      </c>
      <c r="B276" s="138" t="s">
        <v>3029</v>
      </c>
      <c r="C276" s="138" t="s">
        <v>3030</v>
      </c>
      <c r="D276" s="138" t="s">
        <v>3031</v>
      </c>
      <c r="E276" s="138" t="s">
        <v>1756</v>
      </c>
      <c r="F276" s="139">
        <v>0</v>
      </c>
      <c r="G276" s="137" t="s">
        <v>293</v>
      </c>
      <c r="H276" s="137" t="s">
        <v>1913</v>
      </c>
      <c r="I276" s="138" t="s">
        <v>1756</v>
      </c>
    </row>
    <row r="277" spans="1:9" hidden="1">
      <c r="A277" s="137" t="s">
        <v>3032</v>
      </c>
      <c r="B277" s="138" t="s">
        <v>3033</v>
      </c>
      <c r="C277" s="138" t="s">
        <v>3034</v>
      </c>
      <c r="D277" s="138" t="s">
        <v>3035</v>
      </c>
      <c r="E277" s="138" t="s">
        <v>3036</v>
      </c>
      <c r="F277" s="139">
        <v>0</v>
      </c>
      <c r="G277" s="137" t="s">
        <v>293</v>
      </c>
      <c r="H277" s="137" t="s">
        <v>1913</v>
      </c>
      <c r="I277" s="138" t="s">
        <v>1756</v>
      </c>
    </row>
    <row r="278" spans="1:9" hidden="1">
      <c r="A278" s="137" t="s">
        <v>3037</v>
      </c>
      <c r="B278" s="138" t="s">
        <v>3038</v>
      </c>
      <c r="C278" s="138" t="s">
        <v>3039</v>
      </c>
      <c r="D278" s="138" t="s">
        <v>3040</v>
      </c>
      <c r="E278" s="138" t="s">
        <v>1756</v>
      </c>
      <c r="F278" s="139">
        <v>0</v>
      </c>
      <c r="G278" s="137" t="s">
        <v>293</v>
      </c>
      <c r="H278" s="137" t="s">
        <v>1913</v>
      </c>
      <c r="I278" s="138" t="s">
        <v>1756</v>
      </c>
    </row>
    <row r="279" spans="1:9" hidden="1">
      <c r="A279" s="137" t="s">
        <v>3041</v>
      </c>
      <c r="B279" s="138" t="s">
        <v>3042</v>
      </c>
      <c r="C279" s="138" t="s">
        <v>3043</v>
      </c>
      <c r="D279" s="138" t="s">
        <v>3044</v>
      </c>
      <c r="E279" s="138" t="s">
        <v>3045</v>
      </c>
      <c r="F279" s="139">
        <v>0</v>
      </c>
      <c r="G279" s="137" t="s">
        <v>293</v>
      </c>
      <c r="H279" s="137" t="s">
        <v>1913</v>
      </c>
      <c r="I279" s="138" t="s">
        <v>1756</v>
      </c>
    </row>
    <row r="280" spans="1:9" hidden="1">
      <c r="A280" s="137" t="s">
        <v>3046</v>
      </c>
      <c r="B280" s="138" t="s">
        <v>3047</v>
      </c>
      <c r="C280" s="138" t="s">
        <v>3048</v>
      </c>
      <c r="D280" s="138" t="s">
        <v>3049</v>
      </c>
      <c r="E280" s="138" t="s">
        <v>3050</v>
      </c>
      <c r="F280" s="139">
        <v>32.700000000000003</v>
      </c>
      <c r="G280" s="137" t="s">
        <v>332</v>
      </c>
      <c r="H280" s="137" t="s">
        <v>1762</v>
      </c>
      <c r="I280" s="138" t="s">
        <v>1103</v>
      </c>
    </row>
    <row r="281" spans="1:9" hidden="1">
      <c r="A281" s="137" t="s">
        <v>3051</v>
      </c>
      <c r="B281" s="138" t="s">
        <v>3052</v>
      </c>
      <c r="C281" s="138" t="s">
        <v>3053</v>
      </c>
      <c r="D281" s="138" t="s">
        <v>3054</v>
      </c>
      <c r="E281" s="138" t="s">
        <v>1756</v>
      </c>
      <c r="F281" s="139">
        <v>0</v>
      </c>
      <c r="G281" s="137" t="s">
        <v>3055</v>
      </c>
      <c r="H281" s="137" t="s">
        <v>3056</v>
      </c>
      <c r="I281" s="138" t="s">
        <v>1756</v>
      </c>
    </row>
    <row r="282" spans="1:9" hidden="1">
      <c r="A282" s="137" t="s">
        <v>3057</v>
      </c>
      <c r="B282" s="138" t="s">
        <v>3058</v>
      </c>
      <c r="C282" s="138" t="s">
        <v>3059</v>
      </c>
      <c r="D282" s="138" t="s">
        <v>3060</v>
      </c>
      <c r="E282" s="138" t="s">
        <v>3061</v>
      </c>
      <c r="F282" s="139">
        <v>0</v>
      </c>
      <c r="G282" s="137" t="s">
        <v>332</v>
      </c>
      <c r="H282" s="137" t="s">
        <v>1762</v>
      </c>
      <c r="I282" s="138" t="s">
        <v>1103</v>
      </c>
    </row>
    <row r="283" spans="1:9" hidden="1">
      <c r="A283" s="137" t="s">
        <v>3062</v>
      </c>
      <c r="B283" s="138" t="s">
        <v>3063</v>
      </c>
      <c r="C283" s="138" t="s">
        <v>3064</v>
      </c>
      <c r="D283" s="138" t="s">
        <v>3065</v>
      </c>
      <c r="E283" s="138" t="s">
        <v>3066</v>
      </c>
      <c r="F283" s="139">
        <v>0</v>
      </c>
      <c r="G283" s="137" t="s">
        <v>3067</v>
      </c>
      <c r="H283" s="137" t="s">
        <v>3068</v>
      </c>
      <c r="I283" s="138" t="s">
        <v>1756</v>
      </c>
    </row>
    <row r="284" spans="1:9" hidden="1">
      <c r="A284" s="137" t="s">
        <v>3069</v>
      </c>
      <c r="B284" s="138" t="s">
        <v>3070</v>
      </c>
      <c r="C284" s="138" t="s">
        <v>3071</v>
      </c>
      <c r="D284" s="138" t="s">
        <v>3072</v>
      </c>
      <c r="E284" s="138" t="s">
        <v>1756</v>
      </c>
      <c r="F284" s="139">
        <v>0</v>
      </c>
      <c r="G284" s="137" t="s">
        <v>3067</v>
      </c>
      <c r="H284" s="137" t="s">
        <v>3068</v>
      </c>
      <c r="I284" s="138" t="s">
        <v>1756</v>
      </c>
    </row>
    <row r="285" spans="1:9" hidden="1">
      <c r="A285" s="137" t="s">
        <v>3073</v>
      </c>
      <c r="B285" s="138" t="s">
        <v>3074</v>
      </c>
      <c r="C285" s="138" t="s">
        <v>3075</v>
      </c>
      <c r="D285" s="138" t="s">
        <v>3076</v>
      </c>
      <c r="E285" s="138" t="s">
        <v>3077</v>
      </c>
      <c r="F285" s="139">
        <v>1.036</v>
      </c>
      <c r="G285" s="137" t="s">
        <v>3067</v>
      </c>
      <c r="H285" s="137" t="s">
        <v>3068</v>
      </c>
      <c r="I285" s="138" t="s">
        <v>3078</v>
      </c>
    </row>
    <row r="286" spans="1:9" hidden="1">
      <c r="A286" s="137" t="s">
        <v>3079</v>
      </c>
      <c r="B286" s="138" t="s">
        <v>3080</v>
      </c>
      <c r="C286" s="138" t="s">
        <v>3081</v>
      </c>
      <c r="D286" s="138" t="s">
        <v>3082</v>
      </c>
      <c r="E286" s="138" t="s">
        <v>3083</v>
      </c>
      <c r="F286" s="139">
        <v>0</v>
      </c>
      <c r="G286" s="137" t="s">
        <v>3067</v>
      </c>
      <c r="H286" s="137" t="s">
        <v>3068</v>
      </c>
      <c r="I286" s="138" t="s">
        <v>3084</v>
      </c>
    </row>
    <row r="287" spans="1:9" hidden="1">
      <c r="A287" s="137" t="s">
        <v>3085</v>
      </c>
      <c r="B287" s="138" t="s">
        <v>3086</v>
      </c>
      <c r="C287" s="138" t="s">
        <v>3087</v>
      </c>
      <c r="D287" s="138" t="s">
        <v>3088</v>
      </c>
      <c r="E287" s="138" t="s">
        <v>3089</v>
      </c>
      <c r="F287" s="139">
        <v>1.054</v>
      </c>
      <c r="G287" s="137" t="s">
        <v>3067</v>
      </c>
      <c r="H287" s="137" t="s">
        <v>3068</v>
      </c>
      <c r="I287" s="138" t="s">
        <v>3078</v>
      </c>
    </row>
    <row r="288" spans="1:9" hidden="1">
      <c r="A288" s="137" t="s">
        <v>3090</v>
      </c>
      <c r="B288" s="138" t="s">
        <v>3091</v>
      </c>
      <c r="C288" s="138" t="s">
        <v>3092</v>
      </c>
      <c r="D288" s="138" t="s">
        <v>3093</v>
      </c>
      <c r="E288" s="138" t="s">
        <v>1756</v>
      </c>
      <c r="F288" s="139">
        <v>0</v>
      </c>
      <c r="G288" s="137" t="s">
        <v>3055</v>
      </c>
      <c r="H288" s="137" t="s">
        <v>3056</v>
      </c>
      <c r="I288" s="138" t="s">
        <v>1756</v>
      </c>
    </row>
    <row r="289" spans="1:9" hidden="1">
      <c r="A289" s="137" t="s">
        <v>3094</v>
      </c>
      <c r="B289" s="138" t="s">
        <v>3095</v>
      </c>
      <c r="C289" s="138" t="s">
        <v>3096</v>
      </c>
      <c r="D289" s="138" t="s">
        <v>3097</v>
      </c>
      <c r="E289" s="138" t="s">
        <v>3098</v>
      </c>
      <c r="F289" s="139">
        <v>0</v>
      </c>
      <c r="G289" s="137" t="s">
        <v>3067</v>
      </c>
      <c r="H289" s="137" t="s">
        <v>3068</v>
      </c>
      <c r="I289" s="138" t="s">
        <v>3084</v>
      </c>
    </row>
    <row r="290" spans="1:9" hidden="1">
      <c r="A290" s="137" t="s">
        <v>3099</v>
      </c>
      <c r="B290" s="138" t="s">
        <v>3100</v>
      </c>
      <c r="C290" s="138" t="s">
        <v>3101</v>
      </c>
      <c r="D290" s="138" t="s">
        <v>3102</v>
      </c>
      <c r="E290" s="138" t="s">
        <v>3103</v>
      </c>
      <c r="F290" s="139">
        <v>1.0269999999999999</v>
      </c>
      <c r="G290" s="137" t="s">
        <v>3067</v>
      </c>
      <c r="H290" s="137" t="s">
        <v>3068</v>
      </c>
      <c r="I290" s="138" t="s">
        <v>3078</v>
      </c>
    </row>
    <row r="291" spans="1:9" hidden="1">
      <c r="A291" s="137" t="s">
        <v>3104</v>
      </c>
      <c r="B291" s="138" t="s">
        <v>3105</v>
      </c>
      <c r="C291" s="138" t="s">
        <v>3106</v>
      </c>
      <c r="D291" s="138" t="s">
        <v>3107</v>
      </c>
      <c r="E291" s="138" t="s">
        <v>3108</v>
      </c>
      <c r="F291" s="139">
        <v>101.233</v>
      </c>
      <c r="G291" s="137" t="s">
        <v>3067</v>
      </c>
      <c r="H291" s="137" t="s">
        <v>3068</v>
      </c>
      <c r="I291" s="138" t="s">
        <v>3084</v>
      </c>
    </row>
    <row r="292" spans="1:9" hidden="1">
      <c r="A292" s="137" t="s">
        <v>3109</v>
      </c>
      <c r="B292" s="138" t="s">
        <v>3110</v>
      </c>
      <c r="C292" s="138" t="s">
        <v>3111</v>
      </c>
      <c r="D292" s="138" t="s">
        <v>3112</v>
      </c>
      <c r="E292" s="138" t="s">
        <v>3113</v>
      </c>
      <c r="F292" s="139">
        <v>1.0569999999999999</v>
      </c>
      <c r="G292" s="137" t="s">
        <v>3067</v>
      </c>
      <c r="H292" s="137" t="s">
        <v>3068</v>
      </c>
      <c r="I292" s="138" t="s">
        <v>3078</v>
      </c>
    </row>
    <row r="293" spans="1:9" hidden="1">
      <c r="A293" s="137" t="s">
        <v>3114</v>
      </c>
      <c r="B293" s="138" t="s">
        <v>3115</v>
      </c>
      <c r="C293" s="138" t="s">
        <v>3116</v>
      </c>
      <c r="D293" s="138" t="s">
        <v>3117</v>
      </c>
      <c r="E293" s="138" t="s">
        <v>1756</v>
      </c>
      <c r="F293" s="139">
        <v>1.121</v>
      </c>
      <c r="G293" s="137" t="s">
        <v>3067</v>
      </c>
      <c r="H293" s="137" t="s">
        <v>3068</v>
      </c>
      <c r="I293" s="138" t="s">
        <v>3078</v>
      </c>
    </row>
    <row r="294" spans="1:9" hidden="1">
      <c r="A294" s="137" t="s">
        <v>3118</v>
      </c>
      <c r="B294" s="138" t="s">
        <v>3119</v>
      </c>
      <c r="C294" s="138" t="s">
        <v>3120</v>
      </c>
      <c r="D294" s="138" t="s">
        <v>3121</v>
      </c>
      <c r="E294" s="138" t="s">
        <v>3122</v>
      </c>
      <c r="F294" s="139">
        <v>1.0660000000000001</v>
      </c>
      <c r="G294" s="137" t="s">
        <v>3067</v>
      </c>
      <c r="H294" s="137" t="s">
        <v>3068</v>
      </c>
      <c r="I294" s="138" t="s">
        <v>3078</v>
      </c>
    </row>
    <row r="295" spans="1:9" hidden="1">
      <c r="A295" s="137" t="s">
        <v>3123</v>
      </c>
      <c r="B295" s="138" t="s">
        <v>3124</v>
      </c>
      <c r="C295" s="138" t="s">
        <v>3125</v>
      </c>
      <c r="D295" s="138" t="s">
        <v>3126</v>
      </c>
      <c r="E295" s="138" t="s">
        <v>1756</v>
      </c>
      <c r="F295" s="139">
        <v>0</v>
      </c>
      <c r="G295" s="137" t="s">
        <v>3055</v>
      </c>
      <c r="H295" s="137" t="s">
        <v>3056</v>
      </c>
      <c r="I295" s="138" t="s">
        <v>1756</v>
      </c>
    </row>
    <row r="296" spans="1:9" hidden="1">
      <c r="A296" s="137" t="s">
        <v>3127</v>
      </c>
      <c r="B296" s="138" t="s">
        <v>3128</v>
      </c>
      <c r="C296" s="138" t="s">
        <v>3129</v>
      </c>
      <c r="D296" s="138" t="s">
        <v>3130</v>
      </c>
      <c r="E296" s="138" t="s">
        <v>3131</v>
      </c>
      <c r="F296" s="139">
        <v>1.087</v>
      </c>
      <c r="G296" s="137" t="s">
        <v>3067</v>
      </c>
      <c r="H296" s="137" t="s">
        <v>3068</v>
      </c>
      <c r="I296" s="138" t="s">
        <v>3078</v>
      </c>
    </row>
    <row r="297" spans="1:9" hidden="1">
      <c r="A297" s="137" t="s">
        <v>3132</v>
      </c>
      <c r="B297" s="138" t="s">
        <v>3133</v>
      </c>
      <c r="C297" s="138" t="s">
        <v>3134</v>
      </c>
      <c r="D297" s="138" t="s">
        <v>3135</v>
      </c>
      <c r="E297" s="138" t="s">
        <v>1756</v>
      </c>
      <c r="F297" s="139">
        <v>0.99099999999999999</v>
      </c>
      <c r="G297" s="137" t="s">
        <v>3067</v>
      </c>
      <c r="H297" s="137" t="s">
        <v>3068</v>
      </c>
      <c r="I297" s="138" t="s">
        <v>3078</v>
      </c>
    </row>
    <row r="298" spans="1:9" hidden="1">
      <c r="A298" s="137" t="s">
        <v>3136</v>
      </c>
      <c r="B298" s="138" t="s">
        <v>3137</v>
      </c>
      <c r="C298" s="138" t="s">
        <v>3138</v>
      </c>
      <c r="D298" s="138" t="s">
        <v>3139</v>
      </c>
      <c r="E298" s="138" t="s">
        <v>1756</v>
      </c>
      <c r="F298" s="139">
        <v>0.99</v>
      </c>
      <c r="G298" s="137" t="s">
        <v>3067</v>
      </c>
      <c r="H298" s="137" t="s">
        <v>3068</v>
      </c>
      <c r="I298" s="138" t="s">
        <v>3078</v>
      </c>
    </row>
    <row r="299" spans="1:9" hidden="1">
      <c r="A299" s="137" t="s">
        <v>3140</v>
      </c>
      <c r="B299" s="138" t="s">
        <v>3141</v>
      </c>
      <c r="C299" s="138" t="s">
        <v>3142</v>
      </c>
      <c r="D299" s="138" t="s">
        <v>3143</v>
      </c>
      <c r="E299" s="138" t="s">
        <v>3144</v>
      </c>
      <c r="F299" s="139">
        <v>1.0489999999999999</v>
      </c>
      <c r="G299" s="137" t="s">
        <v>3067</v>
      </c>
      <c r="H299" s="137" t="s">
        <v>3068</v>
      </c>
      <c r="I299" s="138" t="s">
        <v>3078</v>
      </c>
    </row>
    <row r="300" spans="1:9" hidden="1">
      <c r="A300" s="137" t="s">
        <v>3145</v>
      </c>
      <c r="B300" s="138" t="s">
        <v>3146</v>
      </c>
      <c r="C300" s="138" t="s">
        <v>3147</v>
      </c>
      <c r="D300" s="138" t="s">
        <v>3148</v>
      </c>
      <c r="E300" s="138" t="s">
        <v>3149</v>
      </c>
      <c r="F300" s="139">
        <v>0.99099999999999999</v>
      </c>
      <c r="G300" s="137" t="s">
        <v>3067</v>
      </c>
      <c r="H300" s="137" t="s">
        <v>3068</v>
      </c>
      <c r="I300" s="138" t="s">
        <v>3078</v>
      </c>
    </row>
    <row r="301" spans="1:9" hidden="1">
      <c r="A301" s="137" t="s">
        <v>3150</v>
      </c>
      <c r="B301" s="138" t="s">
        <v>3151</v>
      </c>
      <c r="C301" s="138" t="s">
        <v>3152</v>
      </c>
      <c r="D301" s="138" t="s">
        <v>3153</v>
      </c>
      <c r="E301" s="138" t="s">
        <v>3154</v>
      </c>
      <c r="F301" s="139">
        <v>1.0129999999999999</v>
      </c>
      <c r="G301" s="137" t="s">
        <v>3067</v>
      </c>
      <c r="H301" s="137" t="s">
        <v>3068</v>
      </c>
      <c r="I301" s="138" t="s">
        <v>3078</v>
      </c>
    </row>
    <row r="302" spans="1:9" hidden="1">
      <c r="A302" s="137" t="s">
        <v>3155</v>
      </c>
      <c r="B302" s="138" t="s">
        <v>3156</v>
      </c>
      <c r="C302" s="138" t="s">
        <v>3157</v>
      </c>
      <c r="D302" s="138" t="s">
        <v>3158</v>
      </c>
      <c r="E302" s="138" t="s">
        <v>3159</v>
      </c>
      <c r="F302" s="139">
        <v>0.99099999999999999</v>
      </c>
      <c r="G302" s="137" t="s">
        <v>3067</v>
      </c>
      <c r="H302" s="137" t="s">
        <v>3068</v>
      </c>
      <c r="I302" s="138" t="s">
        <v>3078</v>
      </c>
    </row>
    <row r="303" spans="1:9" hidden="1">
      <c r="A303" s="137" t="s">
        <v>3160</v>
      </c>
      <c r="B303" s="138" t="s">
        <v>3161</v>
      </c>
      <c r="C303" s="138" t="s">
        <v>3162</v>
      </c>
      <c r="D303" s="138" t="s">
        <v>3163</v>
      </c>
      <c r="E303" s="138" t="s">
        <v>3164</v>
      </c>
      <c r="F303" s="139">
        <v>1.022</v>
      </c>
      <c r="G303" s="137" t="s">
        <v>3067</v>
      </c>
      <c r="H303" s="137" t="s">
        <v>3068</v>
      </c>
      <c r="I303" s="138" t="s">
        <v>3078</v>
      </c>
    </row>
    <row r="304" spans="1:9" hidden="1">
      <c r="A304" s="137" t="s">
        <v>3165</v>
      </c>
      <c r="B304" s="138" t="s">
        <v>3166</v>
      </c>
      <c r="C304" s="138" t="s">
        <v>3167</v>
      </c>
      <c r="D304" s="138" t="s">
        <v>3168</v>
      </c>
      <c r="E304" s="138" t="s">
        <v>3169</v>
      </c>
      <c r="F304" s="139">
        <v>0.99399999999999999</v>
      </c>
      <c r="G304" s="137" t="s">
        <v>3067</v>
      </c>
      <c r="H304" s="137" t="s">
        <v>3068</v>
      </c>
      <c r="I304" s="138" t="s">
        <v>3078</v>
      </c>
    </row>
    <row r="305" spans="1:9" hidden="1">
      <c r="A305" s="137" t="s">
        <v>3170</v>
      </c>
      <c r="B305" s="138" t="s">
        <v>3171</v>
      </c>
      <c r="C305" s="138" t="s">
        <v>3172</v>
      </c>
      <c r="D305" s="138" t="s">
        <v>3173</v>
      </c>
      <c r="E305" s="138" t="s">
        <v>3174</v>
      </c>
      <c r="F305" s="139">
        <v>0.93899999999999995</v>
      </c>
      <c r="G305" s="137" t="s">
        <v>3067</v>
      </c>
      <c r="H305" s="137" t="s">
        <v>3068</v>
      </c>
      <c r="I305" s="138" t="s">
        <v>3078</v>
      </c>
    </row>
    <row r="306" spans="1:9" hidden="1">
      <c r="A306" s="137" t="s">
        <v>3175</v>
      </c>
      <c r="B306" s="138" t="s">
        <v>3176</v>
      </c>
      <c r="C306" s="138" t="s">
        <v>3177</v>
      </c>
      <c r="D306" s="138" t="s">
        <v>3178</v>
      </c>
      <c r="E306" s="138" t="s">
        <v>3179</v>
      </c>
      <c r="F306" s="139">
        <v>1.026</v>
      </c>
      <c r="G306" s="137" t="s">
        <v>3067</v>
      </c>
      <c r="H306" s="137" t="s">
        <v>3068</v>
      </c>
      <c r="I306" s="138" t="s">
        <v>3078</v>
      </c>
    </row>
    <row r="307" spans="1:9" hidden="1">
      <c r="A307" s="137" t="s">
        <v>3180</v>
      </c>
      <c r="B307" s="138" t="s">
        <v>3181</v>
      </c>
      <c r="C307" s="138" t="s">
        <v>3182</v>
      </c>
      <c r="D307" s="138" t="s">
        <v>3183</v>
      </c>
      <c r="E307" s="138" t="s">
        <v>3184</v>
      </c>
      <c r="F307" s="139">
        <v>1.0249999999999999</v>
      </c>
      <c r="G307" s="137" t="s">
        <v>3067</v>
      </c>
      <c r="H307" s="137" t="s">
        <v>3068</v>
      </c>
      <c r="I307" s="138" t="s">
        <v>3078</v>
      </c>
    </row>
    <row r="308" spans="1:9" hidden="1">
      <c r="A308" s="137" t="s">
        <v>3185</v>
      </c>
      <c r="B308" s="138" t="s">
        <v>3186</v>
      </c>
      <c r="C308" s="138" t="s">
        <v>3187</v>
      </c>
      <c r="D308" s="138" t="s">
        <v>3188</v>
      </c>
      <c r="E308" s="138" t="s">
        <v>3189</v>
      </c>
      <c r="F308" s="139">
        <v>1.026</v>
      </c>
      <c r="G308" s="137" t="s">
        <v>3067</v>
      </c>
      <c r="H308" s="137" t="s">
        <v>3068</v>
      </c>
      <c r="I308" s="138" t="s">
        <v>3078</v>
      </c>
    </row>
    <row r="309" spans="1:9" hidden="1">
      <c r="A309" s="137" t="s">
        <v>3190</v>
      </c>
      <c r="B309" s="138" t="s">
        <v>3191</v>
      </c>
      <c r="C309" s="138" t="s">
        <v>3192</v>
      </c>
      <c r="D309" s="138" t="s">
        <v>3193</v>
      </c>
      <c r="E309" s="138" t="s">
        <v>1756</v>
      </c>
      <c r="F309" s="139">
        <v>0.998</v>
      </c>
      <c r="G309" s="137" t="s">
        <v>3067</v>
      </c>
      <c r="H309" s="137" t="s">
        <v>3068</v>
      </c>
      <c r="I309" s="138" t="s">
        <v>3078</v>
      </c>
    </row>
    <row r="310" spans="1:9" hidden="1">
      <c r="A310" s="137" t="s">
        <v>3194</v>
      </c>
      <c r="B310" s="138" t="s">
        <v>3195</v>
      </c>
      <c r="C310" s="138" t="s">
        <v>3196</v>
      </c>
      <c r="D310" s="138" t="s">
        <v>3197</v>
      </c>
      <c r="E310" s="138" t="s">
        <v>3198</v>
      </c>
      <c r="F310" s="139">
        <v>0</v>
      </c>
      <c r="G310" s="137" t="s">
        <v>3067</v>
      </c>
      <c r="H310" s="137" t="s">
        <v>3068</v>
      </c>
      <c r="I310" s="138" t="s">
        <v>3084</v>
      </c>
    </row>
    <row r="311" spans="1:9" hidden="1">
      <c r="A311" s="137" t="s">
        <v>3199</v>
      </c>
      <c r="B311" s="138" t="s">
        <v>3200</v>
      </c>
      <c r="C311" s="138" t="s">
        <v>3201</v>
      </c>
      <c r="D311" s="138" t="s">
        <v>3202</v>
      </c>
      <c r="E311" s="138" t="s">
        <v>3203</v>
      </c>
      <c r="F311" s="139">
        <v>0.997</v>
      </c>
      <c r="G311" s="137" t="s">
        <v>3067</v>
      </c>
      <c r="H311" s="137" t="s">
        <v>3068</v>
      </c>
      <c r="I311" s="138" t="s">
        <v>3078</v>
      </c>
    </row>
    <row r="312" spans="1:9" hidden="1">
      <c r="A312" s="137" t="s">
        <v>3204</v>
      </c>
      <c r="B312" s="138" t="s">
        <v>3205</v>
      </c>
      <c r="C312" s="138" t="s">
        <v>3206</v>
      </c>
      <c r="D312" s="138" t="s">
        <v>3207</v>
      </c>
      <c r="E312" s="138" t="s">
        <v>3208</v>
      </c>
      <c r="F312" s="139">
        <v>1.006</v>
      </c>
      <c r="G312" s="137" t="s">
        <v>3067</v>
      </c>
      <c r="H312" s="137" t="s">
        <v>3068</v>
      </c>
      <c r="I312" s="138" t="s">
        <v>3078</v>
      </c>
    </row>
    <row r="313" spans="1:9" hidden="1">
      <c r="A313" s="137" t="s">
        <v>3209</v>
      </c>
      <c r="B313" s="138" t="s">
        <v>3210</v>
      </c>
      <c r="C313" s="138" t="s">
        <v>3211</v>
      </c>
      <c r="D313" s="138" t="s">
        <v>3212</v>
      </c>
      <c r="E313" s="138" t="s">
        <v>3213</v>
      </c>
      <c r="F313" s="139">
        <v>1.0089999999999999</v>
      </c>
      <c r="G313" s="137" t="s">
        <v>3067</v>
      </c>
      <c r="H313" s="137" t="s">
        <v>3068</v>
      </c>
      <c r="I313" s="138" t="s">
        <v>3078</v>
      </c>
    </row>
    <row r="314" spans="1:9" hidden="1">
      <c r="A314" s="137" t="s">
        <v>3214</v>
      </c>
      <c r="B314" s="138" t="s">
        <v>3215</v>
      </c>
      <c r="C314" s="138" t="s">
        <v>3216</v>
      </c>
      <c r="D314" s="138" t="s">
        <v>3217</v>
      </c>
      <c r="E314" s="138" t="s">
        <v>3218</v>
      </c>
      <c r="F314" s="139">
        <v>1.1060000000000001</v>
      </c>
      <c r="G314" s="137" t="s">
        <v>3067</v>
      </c>
      <c r="H314" s="137" t="s">
        <v>3068</v>
      </c>
      <c r="I314" s="138" t="s">
        <v>3078</v>
      </c>
    </row>
    <row r="315" spans="1:9" hidden="1">
      <c r="A315" s="137" t="s">
        <v>3219</v>
      </c>
      <c r="B315" s="138" t="s">
        <v>3220</v>
      </c>
      <c r="C315" s="138" t="s">
        <v>3221</v>
      </c>
      <c r="D315" s="138" t="s">
        <v>3222</v>
      </c>
      <c r="E315" s="138" t="s">
        <v>3223</v>
      </c>
      <c r="F315" s="139">
        <v>1.0389999999999999</v>
      </c>
      <c r="G315" s="137" t="s">
        <v>3067</v>
      </c>
      <c r="H315" s="137" t="s">
        <v>3068</v>
      </c>
      <c r="I315" s="138" t="s">
        <v>3078</v>
      </c>
    </row>
    <row r="316" spans="1:9" hidden="1">
      <c r="A316" s="137" t="s">
        <v>3224</v>
      </c>
      <c r="B316" s="138" t="s">
        <v>3225</v>
      </c>
      <c r="C316" s="138" t="s">
        <v>3226</v>
      </c>
      <c r="D316" s="138" t="s">
        <v>3227</v>
      </c>
      <c r="E316" s="138" t="s">
        <v>3228</v>
      </c>
      <c r="F316" s="139">
        <v>0.98799999999999999</v>
      </c>
      <c r="G316" s="137" t="s">
        <v>3067</v>
      </c>
      <c r="H316" s="137" t="s">
        <v>3068</v>
      </c>
      <c r="I316" s="138" t="s">
        <v>3078</v>
      </c>
    </row>
    <row r="317" spans="1:9" hidden="1">
      <c r="A317" s="137" t="s">
        <v>3229</v>
      </c>
      <c r="B317" s="138" t="s">
        <v>3230</v>
      </c>
      <c r="C317" s="138" t="s">
        <v>3231</v>
      </c>
      <c r="D317" s="138" t="s">
        <v>3232</v>
      </c>
      <c r="E317" s="138" t="s">
        <v>3233</v>
      </c>
      <c r="F317" s="139">
        <v>1.0720000000000001</v>
      </c>
      <c r="G317" s="137" t="s">
        <v>3067</v>
      </c>
      <c r="H317" s="137" t="s">
        <v>3068</v>
      </c>
      <c r="I317" s="138" t="s">
        <v>3078</v>
      </c>
    </row>
    <row r="318" spans="1:9" hidden="1">
      <c r="A318" s="137" t="s">
        <v>3234</v>
      </c>
      <c r="B318" s="138" t="s">
        <v>3235</v>
      </c>
      <c r="C318" s="138" t="s">
        <v>3236</v>
      </c>
      <c r="D318" s="138" t="s">
        <v>3237</v>
      </c>
      <c r="E318" s="138" t="s">
        <v>3238</v>
      </c>
      <c r="F318" s="139">
        <v>0.98799999999999999</v>
      </c>
      <c r="G318" s="137" t="s">
        <v>3067</v>
      </c>
      <c r="H318" s="137" t="s">
        <v>3068</v>
      </c>
      <c r="I318" s="138" t="s">
        <v>3078</v>
      </c>
    </row>
    <row r="319" spans="1:9" hidden="1">
      <c r="A319" s="137" t="s">
        <v>3239</v>
      </c>
      <c r="B319" s="138" t="s">
        <v>3240</v>
      </c>
      <c r="C319" s="138" t="s">
        <v>3241</v>
      </c>
      <c r="D319" s="138" t="s">
        <v>3242</v>
      </c>
      <c r="E319" s="138" t="s">
        <v>3243</v>
      </c>
      <c r="F319" s="139">
        <v>0.98399999999999999</v>
      </c>
      <c r="G319" s="137" t="s">
        <v>3067</v>
      </c>
      <c r="H319" s="137" t="s">
        <v>3068</v>
      </c>
      <c r="I319" s="138" t="s">
        <v>3078</v>
      </c>
    </row>
    <row r="320" spans="1:9" hidden="1">
      <c r="A320" s="137" t="s">
        <v>3244</v>
      </c>
      <c r="B320" s="138" t="s">
        <v>3245</v>
      </c>
      <c r="C320" s="138" t="s">
        <v>3246</v>
      </c>
      <c r="D320" s="138" t="s">
        <v>3247</v>
      </c>
      <c r="E320" s="138" t="s">
        <v>1756</v>
      </c>
      <c r="F320" s="139">
        <v>0.98599999999999999</v>
      </c>
      <c r="G320" s="137" t="s">
        <v>3067</v>
      </c>
      <c r="H320" s="137" t="s">
        <v>3068</v>
      </c>
      <c r="I320" s="138" t="s">
        <v>3078</v>
      </c>
    </row>
    <row r="321" spans="1:9" hidden="1">
      <c r="A321" s="137" t="s">
        <v>3248</v>
      </c>
      <c r="B321" s="138" t="s">
        <v>3249</v>
      </c>
      <c r="C321" s="138" t="s">
        <v>3250</v>
      </c>
      <c r="D321" s="138" t="s">
        <v>3251</v>
      </c>
      <c r="E321" s="138" t="s">
        <v>3252</v>
      </c>
      <c r="F321" s="139">
        <v>0.99</v>
      </c>
      <c r="G321" s="137" t="s">
        <v>3067</v>
      </c>
      <c r="H321" s="137" t="s">
        <v>3068</v>
      </c>
      <c r="I321" s="138" t="s">
        <v>3078</v>
      </c>
    </row>
    <row r="322" spans="1:9" hidden="1">
      <c r="A322" s="137" t="s">
        <v>3253</v>
      </c>
      <c r="B322" s="138" t="s">
        <v>3254</v>
      </c>
      <c r="C322" s="138" t="s">
        <v>3255</v>
      </c>
      <c r="D322" s="138" t="s">
        <v>3256</v>
      </c>
      <c r="E322" s="138" t="s">
        <v>3257</v>
      </c>
      <c r="F322" s="139">
        <v>1.044</v>
      </c>
      <c r="G322" s="137" t="s">
        <v>3067</v>
      </c>
      <c r="H322" s="137" t="s">
        <v>3068</v>
      </c>
      <c r="I322" s="138" t="s">
        <v>3078</v>
      </c>
    </row>
    <row r="323" spans="1:9" hidden="1">
      <c r="A323" s="137" t="s">
        <v>3258</v>
      </c>
      <c r="B323" s="138" t="s">
        <v>3259</v>
      </c>
      <c r="C323" s="138" t="s">
        <v>3260</v>
      </c>
      <c r="D323" s="138" t="s">
        <v>3261</v>
      </c>
      <c r="E323" s="138" t="s">
        <v>1756</v>
      </c>
      <c r="F323" s="139">
        <v>1.0489999999999999</v>
      </c>
      <c r="G323" s="137" t="s">
        <v>3067</v>
      </c>
      <c r="H323" s="137" t="s">
        <v>3068</v>
      </c>
      <c r="I323" s="138" t="s">
        <v>3078</v>
      </c>
    </row>
    <row r="324" spans="1:9" hidden="1">
      <c r="A324" s="137" t="s">
        <v>3262</v>
      </c>
      <c r="B324" s="138" t="s">
        <v>3263</v>
      </c>
      <c r="C324" s="138" t="s">
        <v>3264</v>
      </c>
      <c r="D324" s="138" t="s">
        <v>3265</v>
      </c>
      <c r="E324" s="138" t="s">
        <v>3266</v>
      </c>
      <c r="F324" s="139">
        <v>1.0369999999999999</v>
      </c>
      <c r="G324" s="137" t="s">
        <v>3067</v>
      </c>
      <c r="H324" s="137" t="s">
        <v>3068</v>
      </c>
      <c r="I324" s="138" t="s">
        <v>3078</v>
      </c>
    </row>
    <row r="325" spans="1:9" hidden="1">
      <c r="A325" s="137" t="s">
        <v>3267</v>
      </c>
      <c r="B325" s="138" t="s">
        <v>3268</v>
      </c>
      <c r="C325" s="138" t="s">
        <v>3269</v>
      </c>
      <c r="D325" s="138" t="s">
        <v>3270</v>
      </c>
      <c r="E325" s="138" t="s">
        <v>1756</v>
      </c>
      <c r="F325" s="139">
        <v>1.113</v>
      </c>
      <c r="G325" s="137" t="s">
        <v>3067</v>
      </c>
      <c r="H325" s="137" t="s">
        <v>3068</v>
      </c>
      <c r="I325" s="138" t="s">
        <v>3078</v>
      </c>
    </row>
    <row r="326" spans="1:9" hidden="1">
      <c r="A326" s="137" t="s">
        <v>3271</v>
      </c>
      <c r="B326" s="138" t="s">
        <v>3272</v>
      </c>
      <c r="C326" s="138" t="s">
        <v>3273</v>
      </c>
      <c r="D326" s="138" t="s">
        <v>3274</v>
      </c>
      <c r="E326" s="138" t="s">
        <v>1756</v>
      </c>
      <c r="F326" s="139">
        <v>1.0669999999999999</v>
      </c>
      <c r="G326" s="137" t="s">
        <v>3067</v>
      </c>
      <c r="H326" s="137" t="s">
        <v>3068</v>
      </c>
      <c r="I326" s="138" t="s">
        <v>3078</v>
      </c>
    </row>
    <row r="327" spans="1:9" hidden="1">
      <c r="A327" s="137" t="s">
        <v>3275</v>
      </c>
      <c r="B327" s="138" t="s">
        <v>3276</v>
      </c>
      <c r="C327" s="138" t="s">
        <v>3277</v>
      </c>
      <c r="D327" s="138" t="s">
        <v>3278</v>
      </c>
      <c r="E327" s="138" t="s">
        <v>1756</v>
      </c>
      <c r="F327" s="139">
        <v>0.998</v>
      </c>
      <c r="G327" s="137" t="s">
        <v>3067</v>
      </c>
      <c r="H327" s="137" t="s">
        <v>3068</v>
      </c>
      <c r="I327" s="138" t="s">
        <v>3078</v>
      </c>
    </row>
    <row r="328" spans="1:9" hidden="1">
      <c r="A328" s="137" t="s">
        <v>3279</v>
      </c>
      <c r="B328" s="138" t="s">
        <v>3280</v>
      </c>
      <c r="C328" s="138" t="s">
        <v>3281</v>
      </c>
      <c r="D328" s="138" t="s">
        <v>3282</v>
      </c>
      <c r="E328" s="138" t="s">
        <v>3283</v>
      </c>
      <c r="F328" s="139">
        <v>1.077</v>
      </c>
      <c r="G328" s="137" t="s">
        <v>3067</v>
      </c>
      <c r="H328" s="137" t="s">
        <v>3068</v>
      </c>
      <c r="I328" s="138" t="s">
        <v>3078</v>
      </c>
    </row>
    <row r="329" spans="1:9" hidden="1">
      <c r="A329" s="137" t="s">
        <v>3284</v>
      </c>
      <c r="B329" s="138" t="s">
        <v>3285</v>
      </c>
      <c r="C329" s="138" t="s">
        <v>3286</v>
      </c>
      <c r="D329" s="138" t="s">
        <v>3287</v>
      </c>
      <c r="E329" s="138" t="s">
        <v>3288</v>
      </c>
      <c r="F329" s="139">
        <v>1.2090000000000001</v>
      </c>
      <c r="G329" s="137" t="s">
        <v>3067</v>
      </c>
      <c r="H329" s="137" t="s">
        <v>3068</v>
      </c>
      <c r="I329" s="138" t="s">
        <v>3078</v>
      </c>
    </row>
    <row r="330" spans="1:9" hidden="1">
      <c r="A330" s="137" t="s">
        <v>3289</v>
      </c>
      <c r="B330" s="138" t="s">
        <v>3290</v>
      </c>
      <c r="C330" s="138" t="s">
        <v>3291</v>
      </c>
      <c r="D330" s="138" t="s">
        <v>3292</v>
      </c>
      <c r="E330" s="138" t="s">
        <v>3293</v>
      </c>
      <c r="F330" s="139">
        <v>1.0149999999999999</v>
      </c>
      <c r="G330" s="137" t="s">
        <v>3067</v>
      </c>
      <c r="H330" s="137" t="s">
        <v>3068</v>
      </c>
      <c r="I330" s="138" t="s">
        <v>3084</v>
      </c>
    </row>
    <row r="331" spans="1:9" hidden="1">
      <c r="A331" s="137" t="s">
        <v>3294</v>
      </c>
      <c r="B331" s="138" t="s">
        <v>3295</v>
      </c>
      <c r="C331" s="138" t="s">
        <v>3296</v>
      </c>
      <c r="D331" s="138" t="s">
        <v>3297</v>
      </c>
      <c r="E331" s="138" t="s">
        <v>3298</v>
      </c>
      <c r="F331" s="139">
        <v>1.0429999999999999</v>
      </c>
      <c r="G331" s="137" t="s">
        <v>3067</v>
      </c>
      <c r="H331" s="137" t="s">
        <v>3068</v>
      </c>
      <c r="I331" s="138" t="s">
        <v>3084</v>
      </c>
    </row>
    <row r="332" spans="1:9" hidden="1">
      <c r="A332" s="137" t="s">
        <v>3299</v>
      </c>
      <c r="B332" s="138" t="s">
        <v>3300</v>
      </c>
      <c r="C332" s="138" t="s">
        <v>3301</v>
      </c>
      <c r="D332" s="138" t="s">
        <v>3302</v>
      </c>
      <c r="E332" s="138" t="s">
        <v>3303</v>
      </c>
      <c r="F332" s="139">
        <v>0.99199999999999999</v>
      </c>
      <c r="G332" s="137" t="s">
        <v>3067</v>
      </c>
      <c r="H332" s="137" t="s">
        <v>3068</v>
      </c>
      <c r="I332" s="138" t="s">
        <v>3078</v>
      </c>
    </row>
    <row r="333" spans="1:9" hidden="1">
      <c r="A333" s="137" t="s">
        <v>3304</v>
      </c>
      <c r="B333" s="138" t="s">
        <v>3305</v>
      </c>
      <c r="C333" s="138" t="s">
        <v>3306</v>
      </c>
      <c r="D333" s="138" t="s">
        <v>3307</v>
      </c>
      <c r="E333" s="138" t="s">
        <v>3308</v>
      </c>
      <c r="F333" s="139">
        <v>1.244</v>
      </c>
      <c r="G333" s="137" t="s">
        <v>3067</v>
      </c>
      <c r="H333" s="137" t="s">
        <v>3068</v>
      </c>
      <c r="I333" s="138" t="s">
        <v>3078</v>
      </c>
    </row>
    <row r="334" spans="1:9" hidden="1">
      <c r="A334" s="137" t="s">
        <v>3309</v>
      </c>
      <c r="B334" s="138" t="s">
        <v>3310</v>
      </c>
      <c r="C334" s="138" t="s">
        <v>3311</v>
      </c>
      <c r="D334" s="138" t="s">
        <v>3312</v>
      </c>
      <c r="E334" s="138" t="s">
        <v>3313</v>
      </c>
      <c r="F334" s="139">
        <v>0.98399999999999999</v>
      </c>
      <c r="G334" s="137" t="s">
        <v>3067</v>
      </c>
      <c r="H334" s="137" t="s">
        <v>3068</v>
      </c>
      <c r="I334" s="138" t="s">
        <v>3078</v>
      </c>
    </row>
    <row r="335" spans="1:9" hidden="1">
      <c r="A335" s="137" t="s">
        <v>3314</v>
      </c>
      <c r="B335" s="138" t="s">
        <v>3315</v>
      </c>
      <c r="C335" s="138" t="s">
        <v>3316</v>
      </c>
      <c r="D335" s="138" t="s">
        <v>3317</v>
      </c>
      <c r="E335" s="138" t="s">
        <v>1756</v>
      </c>
      <c r="F335" s="139">
        <v>0.99399999999999999</v>
      </c>
      <c r="G335" s="137" t="s">
        <v>3067</v>
      </c>
      <c r="H335" s="137" t="s">
        <v>3068</v>
      </c>
      <c r="I335" s="138" t="s">
        <v>3078</v>
      </c>
    </row>
    <row r="336" spans="1:9" hidden="1">
      <c r="A336" s="137" t="s">
        <v>3318</v>
      </c>
      <c r="B336" s="138" t="s">
        <v>3319</v>
      </c>
      <c r="C336" s="138" t="s">
        <v>3320</v>
      </c>
      <c r="D336" s="138" t="s">
        <v>3321</v>
      </c>
      <c r="E336" s="138" t="s">
        <v>3322</v>
      </c>
      <c r="F336" s="139">
        <v>0.99</v>
      </c>
      <c r="G336" s="137" t="s">
        <v>3067</v>
      </c>
      <c r="H336" s="137" t="s">
        <v>3068</v>
      </c>
      <c r="I336" s="138" t="s">
        <v>3078</v>
      </c>
    </row>
    <row r="337" spans="1:9" hidden="1">
      <c r="A337" s="137" t="s">
        <v>3323</v>
      </c>
      <c r="B337" s="138" t="s">
        <v>3324</v>
      </c>
      <c r="C337" s="138" t="s">
        <v>3325</v>
      </c>
      <c r="D337" s="138" t="s">
        <v>3326</v>
      </c>
      <c r="E337" s="138" t="s">
        <v>3327</v>
      </c>
      <c r="F337" s="139">
        <v>0.98599999999999999</v>
      </c>
      <c r="G337" s="137" t="s">
        <v>3067</v>
      </c>
      <c r="H337" s="137" t="s">
        <v>3068</v>
      </c>
      <c r="I337" s="138" t="s">
        <v>3078</v>
      </c>
    </row>
    <row r="338" spans="1:9" hidden="1">
      <c r="A338" s="137" t="s">
        <v>3328</v>
      </c>
      <c r="B338" s="138" t="s">
        <v>3329</v>
      </c>
      <c r="C338" s="138" t="s">
        <v>3330</v>
      </c>
      <c r="D338" s="138" t="s">
        <v>3331</v>
      </c>
      <c r="E338" s="138" t="s">
        <v>3332</v>
      </c>
      <c r="F338" s="139">
        <v>1.0009999999999999</v>
      </c>
      <c r="G338" s="137" t="s">
        <v>3067</v>
      </c>
      <c r="H338" s="137" t="s">
        <v>3068</v>
      </c>
      <c r="I338" s="138" t="s">
        <v>3078</v>
      </c>
    </row>
    <row r="339" spans="1:9" hidden="1">
      <c r="A339" s="137" t="s">
        <v>3333</v>
      </c>
      <c r="B339" s="138" t="s">
        <v>3334</v>
      </c>
      <c r="C339" s="138" t="s">
        <v>3335</v>
      </c>
      <c r="D339" s="138" t="s">
        <v>3336</v>
      </c>
      <c r="E339" s="138" t="s">
        <v>1756</v>
      </c>
      <c r="F339" s="139">
        <v>1.1879999999999999</v>
      </c>
      <c r="G339" s="137" t="s">
        <v>3067</v>
      </c>
      <c r="H339" s="137" t="s">
        <v>3068</v>
      </c>
      <c r="I339" s="138" t="s">
        <v>3078</v>
      </c>
    </row>
    <row r="340" spans="1:9" hidden="1">
      <c r="A340" s="137" t="s">
        <v>3337</v>
      </c>
      <c r="B340" s="138" t="s">
        <v>3338</v>
      </c>
      <c r="C340" s="138" t="s">
        <v>3339</v>
      </c>
      <c r="D340" s="138" t="s">
        <v>3340</v>
      </c>
      <c r="E340" s="138" t="s">
        <v>3341</v>
      </c>
      <c r="F340" s="139">
        <v>0.98299999999999998</v>
      </c>
      <c r="G340" s="137" t="s">
        <v>3067</v>
      </c>
      <c r="H340" s="137" t="s">
        <v>3068</v>
      </c>
      <c r="I340" s="138" t="s">
        <v>3078</v>
      </c>
    </row>
    <row r="341" spans="1:9" hidden="1">
      <c r="A341" s="137" t="s">
        <v>3342</v>
      </c>
      <c r="B341" s="138" t="s">
        <v>3343</v>
      </c>
      <c r="C341" s="138" t="s">
        <v>3344</v>
      </c>
      <c r="D341" s="138" t="s">
        <v>3345</v>
      </c>
      <c r="E341" s="138" t="s">
        <v>3346</v>
      </c>
      <c r="F341" s="139">
        <v>0.98599999999999999</v>
      </c>
      <c r="G341" s="137" t="s">
        <v>3067</v>
      </c>
      <c r="H341" s="137" t="s">
        <v>3068</v>
      </c>
      <c r="I341" s="138" t="s">
        <v>3078</v>
      </c>
    </row>
    <row r="342" spans="1:9" hidden="1">
      <c r="A342" s="137" t="s">
        <v>3347</v>
      </c>
      <c r="B342" s="138" t="s">
        <v>3348</v>
      </c>
      <c r="C342" s="138" t="s">
        <v>3349</v>
      </c>
      <c r="D342" s="138" t="s">
        <v>3350</v>
      </c>
      <c r="E342" s="138" t="s">
        <v>3351</v>
      </c>
      <c r="F342" s="139">
        <v>1</v>
      </c>
      <c r="G342" s="137" t="s">
        <v>3067</v>
      </c>
      <c r="H342" s="137" t="s">
        <v>3068</v>
      </c>
      <c r="I342" s="138" t="s">
        <v>3078</v>
      </c>
    </row>
    <row r="343" spans="1:9" hidden="1">
      <c r="A343" s="137" t="s">
        <v>3352</v>
      </c>
      <c r="B343" s="138" t="s">
        <v>3353</v>
      </c>
      <c r="C343" s="138" t="s">
        <v>3354</v>
      </c>
      <c r="D343" s="138" t="s">
        <v>3355</v>
      </c>
      <c r="E343" s="138" t="s">
        <v>3356</v>
      </c>
      <c r="F343" s="139">
        <v>0.98499999999999999</v>
      </c>
      <c r="G343" s="137" t="s">
        <v>3067</v>
      </c>
      <c r="H343" s="137" t="s">
        <v>3068</v>
      </c>
      <c r="I343" s="138" t="s">
        <v>3078</v>
      </c>
    </row>
    <row r="344" spans="1:9" hidden="1">
      <c r="A344" s="137" t="s">
        <v>3357</v>
      </c>
      <c r="B344" s="138" t="s">
        <v>3358</v>
      </c>
      <c r="C344" s="138" t="s">
        <v>3359</v>
      </c>
      <c r="D344" s="138" t="s">
        <v>3360</v>
      </c>
      <c r="E344" s="138" t="s">
        <v>3361</v>
      </c>
      <c r="F344" s="139">
        <v>1.008</v>
      </c>
      <c r="G344" s="137" t="s">
        <v>3067</v>
      </c>
      <c r="H344" s="137" t="s">
        <v>3068</v>
      </c>
      <c r="I344" s="138" t="s">
        <v>3078</v>
      </c>
    </row>
    <row r="345" spans="1:9" hidden="1">
      <c r="A345" s="137" t="s">
        <v>3362</v>
      </c>
      <c r="B345" s="138" t="s">
        <v>3363</v>
      </c>
      <c r="C345" s="138" t="s">
        <v>3364</v>
      </c>
      <c r="D345" s="138" t="s">
        <v>3365</v>
      </c>
      <c r="E345" s="138" t="s">
        <v>3366</v>
      </c>
      <c r="F345" s="139">
        <v>1.0069999999999999</v>
      </c>
      <c r="G345" s="137" t="s">
        <v>3067</v>
      </c>
      <c r="H345" s="137" t="s">
        <v>3068</v>
      </c>
      <c r="I345" s="138" t="s">
        <v>3078</v>
      </c>
    </row>
    <row r="346" spans="1:9" hidden="1">
      <c r="A346" s="137" t="s">
        <v>3367</v>
      </c>
      <c r="B346" s="138" t="s">
        <v>3368</v>
      </c>
      <c r="C346" s="138" t="s">
        <v>3369</v>
      </c>
      <c r="D346" s="138" t="s">
        <v>3370</v>
      </c>
      <c r="E346" s="138" t="s">
        <v>3371</v>
      </c>
      <c r="F346" s="139">
        <v>1.0069999999999999</v>
      </c>
      <c r="G346" s="137" t="s">
        <v>3067</v>
      </c>
      <c r="H346" s="137" t="s">
        <v>3068</v>
      </c>
      <c r="I346" s="138" t="s">
        <v>3078</v>
      </c>
    </row>
    <row r="347" spans="1:9" hidden="1">
      <c r="A347" s="137" t="s">
        <v>3372</v>
      </c>
      <c r="B347" s="138" t="s">
        <v>3373</v>
      </c>
      <c r="C347" s="138" t="s">
        <v>3374</v>
      </c>
      <c r="D347" s="138" t="s">
        <v>3375</v>
      </c>
      <c r="E347" s="138" t="s">
        <v>3376</v>
      </c>
      <c r="F347" s="139">
        <v>1.0069999999999999</v>
      </c>
      <c r="G347" s="137" t="s">
        <v>3067</v>
      </c>
      <c r="H347" s="137" t="s">
        <v>3068</v>
      </c>
      <c r="I347" s="138" t="s">
        <v>3078</v>
      </c>
    </row>
    <row r="348" spans="1:9" hidden="1">
      <c r="A348" s="137" t="s">
        <v>3377</v>
      </c>
      <c r="B348" s="138" t="s">
        <v>3378</v>
      </c>
      <c r="C348" s="138" t="s">
        <v>3379</v>
      </c>
      <c r="D348" s="138" t="s">
        <v>3380</v>
      </c>
      <c r="E348" s="138" t="s">
        <v>3381</v>
      </c>
      <c r="F348" s="139">
        <v>1.0369999999999999</v>
      </c>
      <c r="G348" s="137" t="s">
        <v>3067</v>
      </c>
      <c r="H348" s="137" t="s">
        <v>3068</v>
      </c>
      <c r="I348" s="138" t="s">
        <v>3078</v>
      </c>
    </row>
    <row r="349" spans="1:9" hidden="1">
      <c r="A349" s="137" t="s">
        <v>3382</v>
      </c>
      <c r="B349" s="138" t="s">
        <v>3383</v>
      </c>
      <c r="C349" s="138" t="s">
        <v>3384</v>
      </c>
      <c r="D349" s="138" t="s">
        <v>3385</v>
      </c>
      <c r="E349" s="138" t="s">
        <v>3386</v>
      </c>
      <c r="F349" s="139">
        <v>0.997</v>
      </c>
      <c r="G349" s="137" t="s">
        <v>3067</v>
      </c>
      <c r="H349" s="137" t="s">
        <v>3068</v>
      </c>
      <c r="I349" s="138" t="s">
        <v>3078</v>
      </c>
    </row>
    <row r="350" spans="1:9" hidden="1">
      <c r="A350" s="137" t="s">
        <v>3387</v>
      </c>
      <c r="B350" s="138" t="s">
        <v>3388</v>
      </c>
      <c r="C350" s="138" t="s">
        <v>3389</v>
      </c>
      <c r="D350" s="138" t="s">
        <v>3390</v>
      </c>
      <c r="E350" s="138" t="s">
        <v>3391</v>
      </c>
      <c r="F350" s="139">
        <v>1.145</v>
      </c>
      <c r="G350" s="137" t="s">
        <v>3067</v>
      </c>
      <c r="H350" s="137" t="s">
        <v>3068</v>
      </c>
      <c r="I350" s="138" t="s">
        <v>3078</v>
      </c>
    </row>
    <row r="351" spans="1:9" hidden="1">
      <c r="A351" s="137" t="s">
        <v>3392</v>
      </c>
      <c r="B351" s="138" t="s">
        <v>3393</v>
      </c>
      <c r="C351" s="138" t="s">
        <v>3394</v>
      </c>
      <c r="D351" s="138" t="s">
        <v>3395</v>
      </c>
      <c r="E351" s="138" t="s">
        <v>3396</v>
      </c>
      <c r="F351" s="139">
        <v>1.06</v>
      </c>
      <c r="G351" s="137" t="s">
        <v>3067</v>
      </c>
      <c r="H351" s="137" t="s">
        <v>3068</v>
      </c>
      <c r="I351" s="138" t="s">
        <v>3078</v>
      </c>
    </row>
    <row r="352" spans="1:9" hidden="1">
      <c r="A352" s="137" t="s">
        <v>3397</v>
      </c>
      <c r="B352" s="138" t="s">
        <v>3398</v>
      </c>
      <c r="C352" s="138" t="s">
        <v>3399</v>
      </c>
      <c r="D352" s="138" t="s">
        <v>3400</v>
      </c>
      <c r="E352" s="138" t="s">
        <v>3401</v>
      </c>
      <c r="F352" s="139">
        <v>1.004</v>
      </c>
      <c r="G352" s="137" t="s">
        <v>3067</v>
      </c>
      <c r="H352" s="137" t="s">
        <v>3068</v>
      </c>
      <c r="I352" s="138" t="s">
        <v>3084</v>
      </c>
    </row>
    <row r="353" spans="1:9" hidden="1">
      <c r="A353" s="137" t="s">
        <v>3402</v>
      </c>
      <c r="B353" s="138" t="s">
        <v>3403</v>
      </c>
      <c r="C353" s="138" t="s">
        <v>3404</v>
      </c>
      <c r="D353" s="138" t="s">
        <v>3405</v>
      </c>
      <c r="E353" s="138" t="s">
        <v>3406</v>
      </c>
      <c r="F353" s="139">
        <v>1.0349999999999999</v>
      </c>
      <c r="G353" s="137" t="s">
        <v>3067</v>
      </c>
      <c r="H353" s="137" t="s">
        <v>3068</v>
      </c>
      <c r="I353" s="138" t="s">
        <v>3078</v>
      </c>
    </row>
    <row r="354" spans="1:9" hidden="1">
      <c r="A354" s="137" t="s">
        <v>3407</v>
      </c>
      <c r="B354" s="138" t="s">
        <v>3408</v>
      </c>
      <c r="C354" s="138" t="s">
        <v>3409</v>
      </c>
      <c r="D354" s="138" t="s">
        <v>3410</v>
      </c>
      <c r="E354" s="138" t="s">
        <v>3411</v>
      </c>
      <c r="F354" s="139">
        <v>1.026</v>
      </c>
      <c r="G354" s="137" t="s">
        <v>3067</v>
      </c>
      <c r="H354" s="137" t="s">
        <v>3068</v>
      </c>
      <c r="I354" s="138" t="s">
        <v>3078</v>
      </c>
    </row>
    <row r="355" spans="1:9" hidden="1">
      <c r="A355" s="137" t="s">
        <v>3412</v>
      </c>
      <c r="B355" s="138" t="s">
        <v>3413</v>
      </c>
      <c r="C355" s="138" t="s">
        <v>3414</v>
      </c>
      <c r="D355" s="138" t="s">
        <v>3415</v>
      </c>
      <c r="E355" s="138" t="s">
        <v>3416</v>
      </c>
      <c r="F355" s="139">
        <v>1.002</v>
      </c>
      <c r="G355" s="137" t="s">
        <v>3067</v>
      </c>
      <c r="H355" s="137" t="s">
        <v>3068</v>
      </c>
      <c r="I355" s="138" t="s">
        <v>3078</v>
      </c>
    </row>
    <row r="356" spans="1:9" hidden="1">
      <c r="A356" s="137" t="s">
        <v>3417</v>
      </c>
      <c r="B356" s="138" t="s">
        <v>3418</v>
      </c>
      <c r="C356" s="138" t="s">
        <v>3419</v>
      </c>
      <c r="D356" s="138" t="s">
        <v>3420</v>
      </c>
      <c r="E356" s="138" t="s">
        <v>3421</v>
      </c>
      <c r="F356" s="139">
        <v>1.0009999999999999</v>
      </c>
      <c r="G356" s="137" t="s">
        <v>3067</v>
      </c>
      <c r="H356" s="137" t="s">
        <v>3068</v>
      </c>
      <c r="I356" s="138" t="s">
        <v>3084</v>
      </c>
    </row>
    <row r="357" spans="1:9" hidden="1">
      <c r="A357" s="137" t="s">
        <v>3422</v>
      </c>
      <c r="B357" s="138" t="s">
        <v>3423</v>
      </c>
      <c r="C357" s="138" t="s">
        <v>3424</v>
      </c>
      <c r="D357" s="138" t="s">
        <v>3425</v>
      </c>
      <c r="E357" s="138" t="s">
        <v>3426</v>
      </c>
      <c r="F357" s="139">
        <v>1.014</v>
      </c>
      <c r="G357" s="137" t="s">
        <v>3067</v>
      </c>
      <c r="H357" s="137" t="s">
        <v>3068</v>
      </c>
      <c r="I357" s="138" t="s">
        <v>3078</v>
      </c>
    </row>
    <row r="358" spans="1:9" hidden="1">
      <c r="A358" s="137" t="s">
        <v>3427</v>
      </c>
      <c r="B358" s="138" t="s">
        <v>3428</v>
      </c>
      <c r="C358" s="138" t="s">
        <v>3429</v>
      </c>
      <c r="D358" s="138" t="s">
        <v>3430</v>
      </c>
      <c r="E358" s="138" t="s">
        <v>3431</v>
      </c>
      <c r="F358" s="139">
        <v>1.002</v>
      </c>
      <c r="G358" s="137" t="s">
        <v>3067</v>
      </c>
      <c r="H358" s="137" t="s">
        <v>3068</v>
      </c>
      <c r="I358" s="138" t="s">
        <v>3078</v>
      </c>
    </row>
    <row r="359" spans="1:9" hidden="1">
      <c r="A359" s="137" t="s">
        <v>3432</v>
      </c>
      <c r="B359" s="138" t="s">
        <v>3433</v>
      </c>
      <c r="C359" s="138" t="s">
        <v>3434</v>
      </c>
      <c r="D359" s="138" t="s">
        <v>3435</v>
      </c>
      <c r="E359" s="138" t="s">
        <v>1756</v>
      </c>
      <c r="F359" s="139">
        <v>1.0129999999999999</v>
      </c>
      <c r="G359" s="137" t="s">
        <v>3067</v>
      </c>
      <c r="H359" s="137" t="s">
        <v>3068</v>
      </c>
      <c r="I359" s="138" t="s">
        <v>3078</v>
      </c>
    </row>
    <row r="360" spans="1:9" hidden="1">
      <c r="A360" s="137" t="s">
        <v>3436</v>
      </c>
      <c r="B360" s="138" t="s">
        <v>3437</v>
      </c>
      <c r="C360" s="138" t="s">
        <v>3438</v>
      </c>
      <c r="D360" s="138" t="s">
        <v>3439</v>
      </c>
      <c r="E360" s="138" t="s">
        <v>3440</v>
      </c>
      <c r="F360" s="139">
        <v>1.022</v>
      </c>
      <c r="G360" s="137" t="s">
        <v>3067</v>
      </c>
      <c r="H360" s="137" t="s">
        <v>3068</v>
      </c>
      <c r="I360" s="138" t="s">
        <v>3078</v>
      </c>
    </row>
    <row r="361" spans="1:9" hidden="1">
      <c r="A361" s="137" t="s">
        <v>3441</v>
      </c>
      <c r="B361" s="138" t="s">
        <v>3442</v>
      </c>
      <c r="C361" s="138" t="s">
        <v>3443</v>
      </c>
      <c r="D361" s="138" t="s">
        <v>3444</v>
      </c>
      <c r="E361" s="138" t="s">
        <v>3445</v>
      </c>
      <c r="F361" s="139">
        <v>1.018</v>
      </c>
      <c r="G361" s="137" t="s">
        <v>3067</v>
      </c>
      <c r="H361" s="137" t="s">
        <v>3068</v>
      </c>
      <c r="I361" s="138" t="s">
        <v>3078</v>
      </c>
    </row>
    <row r="362" spans="1:9" hidden="1">
      <c r="A362" s="137" t="s">
        <v>3446</v>
      </c>
      <c r="B362" s="138" t="s">
        <v>3447</v>
      </c>
      <c r="C362" s="138" t="s">
        <v>3448</v>
      </c>
      <c r="D362" s="138" t="s">
        <v>3449</v>
      </c>
      <c r="E362" s="138" t="s">
        <v>3450</v>
      </c>
      <c r="F362" s="139">
        <v>1.014</v>
      </c>
      <c r="G362" s="137" t="s">
        <v>3067</v>
      </c>
      <c r="H362" s="137" t="s">
        <v>3068</v>
      </c>
      <c r="I362" s="138" t="s">
        <v>3078</v>
      </c>
    </row>
    <row r="363" spans="1:9" hidden="1">
      <c r="A363" s="137" t="s">
        <v>3451</v>
      </c>
      <c r="B363" s="138" t="s">
        <v>3452</v>
      </c>
      <c r="C363" s="138" t="s">
        <v>3453</v>
      </c>
      <c r="D363" s="138" t="s">
        <v>3454</v>
      </c>
      <c r="E363" s="138" t="s">
        <v>3455</v>
      </c>
      <c r="F363" s="139">
        <v>0.99299999999999999</v>
      </c>
      <c r="G363" s="137" t="s">
        <v>3067</v>
      </c>
      <c r="H363" s="137" t="s">
        <v>3068</v>
      </c>
      <c r="I363" s="138" t="s">
        <v>3078</v>
      </c>
    </row>
    <row r="364" spans="1:9" hidden="1">
      <c r="A364" s="137" t="s">
        <v>3456</v>
      </c>
      <c r="B364" s="138" t="s">
        <v>3457</v>
      </c>
      <c r="C364" s="138" t="s">
        <v>3458</v>
      </c>
      <c r="D364" s="138" t="s">
        <v>3459</v>
      </c>
      <c r="E364" s="138" t="s">
        <v>3460</v>
      </c>
      <c r="F364" s="139">
        <v>1.0229999999999999</v>
      </c>
      <c r="G364" s="137" t="s">
        <v>3067</v>
      </c>
      <c r="H364" s="137" t="s">
        <v>3068</v>
      </c>
      <c r="I364" s="138" t="s">
        <v>3078</v>
      </c>
    </row>
    <row r="365" spans="1:9" hidden="1">
      <c r="A365" s="137" t="s">
        <v>3461</v>
      </c>
      <c r="B365" s="138" t="s">
        <v>3462</v>
      </c>
      <c r="C365" s="138" t="s">
        <v>3463</v>
      </c>
      <c r="D365" s="138" t="s">
        <v>3464</v>
      </c>
      <c r="E365" s="138" t="s">
        <v>3465</v>
      </c>
      <c r="F365" s="139">
        <v>1.0029999999999999</v>
      </c>
      <c r="G365" s="137" t="s">
        <v>3067</v>
      </c>
      <c r="H365" s="137" t="s">
        <v>3068</v>
      </c>
      <c r="I365" s="138" t="s">
        <v>3078</v>
      </c>
    </row>
    <row r="366" spans="1:9" hidden="1">
      <c r="A366" s="137" t="s">
        <v>3466</v>
      </c>
      <c r="B366" s="138" t="s">
        <v>3467</v>
      </c>
      <c r="C366" s="138" t="s">
        <v>3468</v>
      </c>
      <c r="D366" s="138" t="s">
        <v>3469</v>
      </c>
      <c r="E366" s="138" t="s">
        <v>3470</v>
      </c>
      <c r="F366" s="139">
        <v>1.04</v>
      </c>
      <c r="G366" s="137" t="s">
        <v>3067</v>
      </c>
      <c r="H366" s="137" t="s">
        <v>3068</v>
      </c>
      <c r="I366" s="138" t="s">
        <v>3078</v>
      </c>
    </row>
    <row r="367" spans="1:9" hidden="1">
      <c r="A367" s="137" t="s">
        <v>3471</v>
      </c>
      <c r="B367" s="138" t="s">
        <v>3472</v>
      </c>
      <c r="C367" s="138" t="s">
        <v>3473</v>
      </c>
      <c r="D367" s="138" t="s">
        <v>3474</v>
      </c>
      <c r="E367" s="138" t="s">
        <v>3475</v>
      </c>
      <c r="F367" s="139">
        <v>0.98699999999999999</v>
      </c>
      <c r="G367" s="137" t="s">
        <v>3067</v>
      </c>
      <c r="H367" s="137" t="s">
        <v>3068</v>
      </c>
      <c r="I367" s="138" t="s">
        <v>3078</v>
      </c>
    </row>
    <row r="368" spans="1:9" hidden="1">
      <c r="A368" s="137" t="s">
        <v>3476</v>
      </c>
      <c r="B368" s="138" t="s">
        <v>3477</v>
      </c>
      <c r="C368" s="138" t="s">
        <v>3478</v>
      </c>
      <c r="D368" s="138" t="s">
        <v>3479</v>
      </c>
      <c r="E368" s="138" t="s">
        <v>3480</v>
      </c>
      <c r="F368" s="139">
        <v>0.98599999999999999</v>
      </c>
      <c r="G368" s="137" t="s">
        <v>3067</v>
      </c>
      <c r="H368" s="137" t="s">
        <v>3068</v>
      </c>
      <c r="I368" s="138" t="s">
        <v>3078</v>
      </c>
    </row>
    <row r="369" spans="1:9" hidden="1">
      <c r="A369" s="137" t="s">
        <v>3481</v>
      </c>
      <c r="B369" s="138" t="s">
        <v>3482</v>
      </c>
      <c r="C369" s="138" t="s">
        <v>3483</v>
      </c>
      <c r="D369" s="138" t="s">
        <v>3484</v>
      </c>
      <c r="E369" s="138" t="s">
        <v>3485</v>
      </c>
      <c r="F369" s="139">
        <v>0.98599999999999999</v>
      </c>
      <c r="G369" s="137" t="s">
        <v>3067</v>
      </c>
      <c r="H369" s="137" t="s">
        <v>3068</v>
      </c>
      <c r="I369" s="138" t="s">
        <v>3078</v>
      </c>
    </row>
    <row r="370" spans="1:9" hidden="1">
      <c r="A370" s="137" t="s">
        <v>3486</v>
      </c>
      <c r="B370" s="138" t="s">
        <v>3487</v>
      </c>
      <c r="C370" s="138" t="s">
        <v>3488</v>
      </c>
      <c r="D370" s="138" t="s">
        <v>3489</v>
      </c>
      <c r="E370" s="138" t="s">
        <v>3490</v>
      </c>
      <c r="F370" s="139">
        <v>1.1419999999999999</v>
      </c>
      <c r="G370" s="137" t="s">
        <v>3067</v>
      </c>
      <c r="H370" s="137" t="s">
        <v>3068</v>
      </c>
      <c r="I370" s="138" t="s">
        <v>3078</v>
      </c>
    </row>
    <row r="371" spans="1:9" hidden="1">
      <c r="A371" s="137" t="s">
        <v>3491</v>
      </c>
      <c r="B371" s="138" t="s">
        <v>3492</v>
      </c>
      <c r="C371" s="138" t="s">
        <v>3493</v>
      </c>
      <c r="D371" s="138" t="s">
        <v>3494</v>
      </c>
      <c r="E371" s="138" t="s">
        <v>3495</v>
      </c>
      <c r="F371" s="139">
        <v>1.0249999999999999</v>
      </c>
      <c r="G371" s="137" t="s">
        <v>3067</v>
      </c>
      <c r="H371" s="137" t="s">
        <v>3068</v>
      </c>
      <c r="I371" s="138" t="s">
        <v>3084</v>
      </c>
    </row>
    <row r="372" spans="1:9" hidden="1">
      <c r="A372" s="137" t="s">
        <v>3496</v>
      </c>
      <c r="B372" s="138" t="s">
        <v>3497</v>
      </c>
      <c r="C372" s="138" t="s">
        <v>3498</v>
      </c>
      <c r="D372" s="138" t="s">
        <v>3499</v>
      </c>
      <c r="E372" s="138" t="s">
        <v>3500</v>
      </c>
      <c r="F372" s="139">
        <v>1.006</v>
      </c>
      <c r="G372" s="137" t="s">
        <v>3067</v>
      </c>
      <c r="H372" s="137" t="s">
        <v>3068</v>
      </c>
      <c r="I372" s="138" t="s">
        <v>3078</v>
      </c>
    </row>
    <row r="373" spans="1:9" hidden="1">
      <c r="A373" s="137" t="s">
        <v>3501</v>
      </c>
      <c r="B373" s="138" t="s">
        <v>3502</v>
      </c>
      <c r="C373" s="138" t="s">
        <v>3503</v>
      </c>
      <c r="D373" s="138" t="s">
        <v>3504</v>
      </c>
      <c r="E373" s="138" t="s">
        <v>3505</v>
      </c>
      <c r="F373" s="139">
        <v>1.0149999999999999</v>
      </c>
      <c r="G373" s="137" t="s">
        <v>3067</v>
      </c>
      <c r="H373" s="137" t="s">
        <v>3068</v>
      </c>
      <c r="I373" s="138" t="s">
        <v>3078</v>
      </c>
    </row>
    <row r="374" spans="1:9" hidden="1">
      <c r="A374" s="137" t="s">
        <v>3506</v>
      </c>
      <c r="B374" s="138" t="s">
        <v>3507</v>
      </c>
      <c r="C374" s="138" t="s">
        <v>3508</v>
      </c>
      <c r="D374" s="138" t="s">
        <v>3509</v>
      </c>
      <c r="E374" s="138" t="s">
        <v>3510</v>
      </c>
      <c r="F374" s="139">
        <v>0.99399999999999999</v>
      </c>
      <c r="G374" s="137" t="s">
        <v>3067</v>
      </c>
      <c r="H374" s="137" t="s">
        <v>3068</v>
      </c>
      <c r="I374" s="138" t="s">
        <v>3078</v>
      </c>
    </row>
    <row r="375" spans="1:9" hidden="1">
      <c r="A375" s="137" t="s">
        <v>3511</v>
      </c>
      <c r="B375" s="138" t="s">
        <v>3512</v>
      </c>
      <c r="C375" s="138" t="s">
        <v>3513</v>
      </c>
      <c r="D375" s="138" t="s">
        <v>3514</v>
      </c>
      <c r="E375" s="138" t="s">
        <v>3515</v>
      </c>
      <c r="F375" s="139">
        <v>1.048</v>
      </c>
      <c r="G375" s="137" t="s">
        <v>3067</v>
      </c>
      <c r="H375" s="137" t="s">
        <v>3068</v>
      </c>
      <c r="I375" s="138" t="s">
        <v>3078</v>
      </c>
    </row>
    <row r="376" spans="1:9" hidden="1">
      <c r="A376" s="137" t="s">
        <v>3516</v>
      </c>
      <c r="B376" s="138" t="s">
        <v>3517</v>
      </c>
      <c r="C376" s="138" t="s">
        <v>3518</v>
      </c>
      <c r="D376" s="138" t="s">
        <v>3519</v>
      </c>
      <c r="E376" s="138" t="s">
        <v>3520</v>
      </c>
      <c r="F376" s="139">
        <v>0.99</v>
      </c>
      <c r="G376" s="137" t="s">
        <v>3067</v>
      </c>
      <c r="H376" s="137" t="s">
        <v>3068</v>
      </c>
      <c r="I376" s="138" t="s">
        <v>3078</v>
      </c>
    </row>
    <row r="377" spans="1:9" hidden="1">
      <c r="A377" s="137" t="s">
        <v>3521</v>
      </c>
      <c r="B377" s="138" t="s">
        <v>3522</v>
      </c>
      <c r="C377" s="138" t="s">
        <v>3523</v>
      </c>
      <c r="D377" s="138" t="s">
        <v>3524</v>
      </c>
      <c r="E377" s="138" t="s">
        <v>1756</v>
      </c>
      <c r="F377" s="139">
        <v>1.0329999999999999</v>
      </c>
      <c r="G377" s="137" t="s">
        <v>3067</v>
      </c>
      <c r="H377" s="137" t="s">
        <v>3068</v>
      </c>
      <c r="I377" s="138" t="s">
        <v>3084</v>
      </c>
    </row>
    <row r="378" spans="1:9" hidden="1">
      <c r="A378" s="137" t="s">
        <v>3525</v>
      </c>
      <c r="B378" s="138" t="s">
        <v>3526</v>
      </c>
      <c r="C378" s="138" t="s">
        <v>3527</v>
      </c>
      <c r="D378" s="138" t="s">
        <v>3528</v>
      </c>
      <c r="E378" s="138" t="s">
        <v>3529</v>
      </c>
      <c r="F378" s="139">
        <v>1.1000000000000001</v>
      </c>
      <c r="G378" s="137" t="s">
        <v>3067</v>
      </c>
      <c r="H378" s="137" t="s">
        <v>3068</v>
      </c>
      <c r="I378" s="138" t="s">
        <v>3078</v>
      </c>
    </row>
    <row r="379" spans="1:9" hidden="1">
      <c r="A379" s="137" t="s">
        <v>3530</v>
      </c>
      <c r="B379" s="138" t="s">
        <v>3531</v>
      </c>
      <c r="C379" s="138" t="s">
        <v>3532</v>
      </c>
      <c r="D379" s="138" t="s">
        <v>3533</v>
      </c>
      <c r="E379" s="138" t="s">
        <v>3534</v>
      </c>
      <c r="F379" s="139">
        <v>1.014</v>
      </c>
      <c r="G379" s="137" t="s">
        <v>3067</v>
      </c>
      <c r="H379" s="137" t="s">
        <v>3068</v>
      </c>
      <c r="I379" s="138" t="s">
        <v>3078</v>
      </c>
    </row>
    <row r="380" spans="1:9" hidden="1">
      <c r="A380" s="137" t="s">
        <v>3535</v>
      </c>
      <c r="B380" s="138" t="s">
        <v>3536</v>
      </c>
      <c r="C380" s="138" t="s">
        <v>3537</v>
      </c>
      <c r="D380" s="138" t="s">
        <v>3538</v>
      </c>
      <c r="E380" s="138" t="s">
        <v>3539</v>
      </c>
      <c r="F380" s="139">
        <v>1.018</v>
      </c>
      <c r="G380" s="137" t="s">
        <v>3067</v>
      </c>
      <c r="H380" s="137" t="s">
        <v>3068</v>
      </c>
      <c r="I380" s="138" t="s">
        <v>3078</v>
      </c>
    </row>
    <row r="381" spans="1:9" hidden="1">
      <c r="A381" s="137" t="s">
        <v>3540</v>
      </c>
      <c r="B381" s="138" t="s">
        <v>3541</v>
      </c>
      <c r="C381" s="138" t="s">
        <v>3542</v>
      </c>
      <c r="D381" s="138" t="s">
        <v>3543</v>
      </c>
      <c r="E381" s="138" t="s">
        <v>3544</v>
      </c>
      <c r="F381" s="139">
        <v>1.0129999999999999</v>
      </c>
      <c r="G381" s="137" t="s">
        <v>3067</v>
      </c>
      <c r="H381" s="137" t="s">
        <v>3068</v>
      </c>
      <c r="I381" s="138" t="s">
        <v>3078</v>
      </c>
    </row>
    <row r="382" spans="1:9" hidden="1">
      <c r="A382" s="137" t="s">
        <v>3545</v>
      </c>
      <c r="B382" s="138" t="s">
        <v>3546</v>
      </c>
      <c r="C382" s="138" t="s">
        <v>3547</v>
      </c>
      <c r="D382" s="138" t="s">
        <v>3548</v>
      </c>
      <c r="E382" s="138" t="s">
        <v>3549</v>
      </c>
      <c r="F382" s="139">
        <v>1.0069999999999999</v>
      </c>
      <c r="G382" s="137" t="s">
        <v>3067</v>
      </c>
      <c r="H382" s="137" t="s">
        <v>3068</v>
      </c>
      <c r="I382" s="138" t="s">
        <v>3084</v>
      </c>
    </row>
    <row r="383" spans="1:9" hidden="1">
      <c r="A383" s="137" t="s">
        <v>3550</v>
      </c>
      <c r="B383" s="138" t="s">
        <v>3551</v>
      </c>
      <c r="C383" s="138" t="s">
        <v>3552</v>
      </c>
      <c r="D383" s="138" t="s">
        <v>3553</v>
      </c>
      <c r="E383" s="138" t="s">
        <v>3554</v>
      </c>
      <c r="F383" s="139">
        <v>1.0029999999999999</v>
      </c>
      <c r="G383" s="137" t="s">
        <v>3067</v>
      </c>
      <c r="H383" s="137" t="s">
        <v>3068</v>
      </c>
      <c r="I383" s="138" t="s">
        <v>3084</v>
      </c>
    </row>
    <row r="384" spans="1:9" hidden="1">
      <c r="A384" s="137" t="s">
        <v>3555</v>
      </c>
      <c r="B384" s="138" t="s">
        <v>3556</v>
      </c>
      <c r="C384" s="138" t="s">
        <v>3557</v>
      </c>
      <c r="D384" s="138" t="s">
        <v>3558</v>
      </c>
      <c r="E384" s="138" t="s">
        <v>3559</v>
      </c>
      <c r="F384" s="139">
        <v>1.0409999999999999</v>
      </c>
      <c r="G384" s="137" t="s">
        <v>3067</v>
      </c>
      <c r="H384" s="137" t="s">
        <v>3068</v>
      </c>
      <c r="I384" s="138" t="s">
        <v>3084</v>
      </c>
    </row>
    <row r="385" spans="1:9" hidden="1">
      <c r="A385" s="137" t="s">
        <v>3560</v>
      </c>
      <c r="B385" s="138" t="s">
        <v>3561</v>
      </c>
      <c r="C385" s="138" t="s">
        <v>3562</v>
      </c>
      <c r="D385" s="138" t="s">
        <v>3563</v>
      </c>
      <c r="E385" s="138" t="s">
        <v>3564</v>
      </c>
      <c r="F385" s="139">
        <v>1.137</v>
      </c>
      <c r="G385" s="137" t="s">
        <v>3067</v>
      </c>
      <c r="H385" s="137" t="s">
        <v>3068</v>
      </c>
      <c r="I385" s="138" t="s">
        <v>3078</v>
      </c>
    </row>
    <row r="386" spans="1:9" hidden="1">
      <c r="A386" s="137" t="s">
        <v>3565</v>
      </c>
      <c r="B386" s="138" t="s">
        <v>3566</v>
      </c>
      <c r="C386" s="138" t="s">
        <v>3567</v>
      </c>
      <c r="D386" s="138" t="s">
        <v>3568</v>
      </c>
      <c r="E386" s="138" t="s">
        <v>3569</v>
      </c>
      <c r="F386" s="139">
        <v>1.0640000000000001</v>
      </c>
      <c r="G386" s="137" t="s">
        <v>3067</v>
      </c>
      <c r="H386" s="137" t="s">
        <v>3068</v>
      </c>
      <c r="I386" s="138" t="s">
        <v>3078</v>
      </c>
    </row>
    <row r="387" spans="1:9" hidden="1">
      <c r="A387" s="137" t="s">
        <v>3570</v>
      </c>
      <c r="B387" s="138" t="s">
        <v>3571</v>
      </c>
      <c r="C387" s="138" t="s">
        <v>3572</v>
      </c>
      <c r="D387" s="138" t="s">
        <v>3573</v>
      </c>
      <c r="E387" s="138" t="s">
        <v>3574</v>
      </c>
      <c r="F387" s="139">
        <v>1.0940000000000001</v>
      </c>
      <c r="G387" s="137" t="s">
        <v>3067</v>
      </c>
      <c r="H387" s="137" t="s">
        <v>3068</v>
      </c>
      <c r="I387" s="138" t="s">
        <v>3078</v>
      </c>
    </row>
    <row r="388" spans="1:9" hidden="1">
      <c r="A388" s="137" t="s">
        <v>3575</v>
      </c>
      <c r="B388" s="138" t="s">
        <v>3576</v>
      </c>
      <c r="C388" s="138" t="s">
        <v>3577</v>
      </c>
      <c r="D388" s="138" t="s">
        <v>3578</v>
      </c>
      <c r="E388" s="138" t="s">
        <v>3579</v>
      </c>
      <c r="F388" s="139">
        <v>0.98799999999999999</v>
      </c>
      <c r="G388" s="137" t="s">
        <v>3067</v>
      </c>
      <c r="H388" s="137" t="s">
        <v>3068</v>
      </c>
      <c r="I388" s="138" t="s">
        <v>3084</v>
      </c>
    </row>
    <row r="389" spans="1:9" hidden="1">
      <c r="A389" s="137" t="s">
        <v>3580</v>
      </c>
      <c r="B389" s="138" t="s">
        <v>3581</v>
      </c>
      <c r="C389" s="138" t="s">
        <v>3582</v>
      </c>
      <c r="D389" s="138" t="s">
        <v>3583</v>
      </c>
      <c r="E389" s="138" t="s">
        <v>3584</v>
      </c>
      <c r="F389" s="139">
        <v>0.996</v>
      </c>
      <c r="G389" s="137" t="s">
        <v>3067</v>
      </c>
      <c r="H389" s="137" t="s">
        <v>3068</v>
      </c>
      <c r="I389" s="138" t="s">
        <v>3084</v>
      </c>
    </row>
    <row r="390" spans="1:9" hidden="1">
      <c r="A390" s="137" t="s">
        <v>3585</v>
      </c>
      <c r="B390" s="138" t="s">
        <v>3586</v>
      </c>
      <c r="C390" s="138" t="s">
        <v>3587</v>
      </c>
      <c r="D390" s="138" t="s">
        <v>3588</v>
      </c>
      <c r="E390" s="138" t="s">
        <v>3589</v>
      </c>
      <c r="F390" s="139">
        <v>1.05</v>
      </c>
      <c r="G390" s="137" t="s">
        <v>3067</v>
      </c>
      <c r="H390" s="137" t="s">
        <v>3068</v>
      </c>
      <c r="I390" s="138" t="s">
        <v>3084</v>
      </c>
    </row>
    <row r="391" spans="1:9" hidden="1">
      <c r="A391" s="137" t="s">
        <v>3590</v>
      </c>
      <c r="B391" s="138" t="s">
        <v>3591</v>
      </c>
      <c r="C391" s="138" t="s">
        <v>3592</v>
      </c>
      <c r="D391" s="138" t="s">
        <v>3593</v>
      </c>
      <c r="E391" s="138" t="s">
        <v>3594</v>
      </c>
      <c r="F391" s="139">
        <v>1.018</v>
      </c>
      <c r="G391" s="137" t="s">
        <v>3067</v>
      </c>
      <c r="H391" s="137" t="s">
        <v>3068</v>
      </c>
      <c r="I391" s="138" t="s">
        <v>3084</v>
      </c>
    </row>
    <row r="392" spans="1:9" hidden="1">
      <c r="A392" s="137" t="s">
        <v>3595</v>
      </c>
      <c r="B392" s="138" t="s">
        <v>3596</v>
      </c>
      <c r="C392" s="138" t="s">
        <v>3597</v>
      </c>
      <c r="D392" s="138" t="s">
        <v>3598</v>
      </c>
      <c r="E392" s="138" t="s">
        <v>1756</v>
      </c>
      <c r="F392" s="139">
        <v>1.0169999999999999</v>
      </c>
      <c r="G392" s="137" t="s">
        <v>3067</v>
      </c>
      <c r="H392" s="137" t="s">
        <v>3068</v>
      </c>
      <c r="I392" s="138" t="s">
        <v>3084</v>
      </c>
    </row>
    <row r="393" spans="1:9" hidden="1">
      <c r="A393" s="137" t="s">
        <v>3599</v>
      </c>
      <c r="B393" s="138" t="s">
        <v>3600</v>
      </c>
      <c r="C393" s="138" t="s">
        <v>3601</v>
      </c>
      <c r="D393" s="138" t="s">
        <v>3602</v>
      </c>
      <c r="E393" s="138" t="s">
        <v>3603</v>
      </c>
      <c r="F393" s="139">
        <v>0.98299999999999998</v>
      </c>
      <c r="G393" s="137" t="s">
        <v>3067</v>
      </c>
      <c r="H393" s="137" t="s">
        <v>3068</v>
      </c>
      <c r="I393" s="138" t="s">
        <v>3078</v>
      </c>
    </row>
    <row r="394" spans="1:9" hidden="1">
      <c r="A394" s="137" t="s">
        <v>3604</v>
      </c>
      <c r="B394" s="138" t="s">
        <v>3605</v>
      </c>
      <c r="C394" s="138" t="s">
        <v>3606</v>
      </c>
      <c r="D394" s="138" t="s">
        <v>3607</v>
      </c>
      <c r="E394" s="138" t="s">
        <v>3608</v>
      </c>
      <c r="F394" s="139">
        <v>1.087</v>
      </c>
      <c r="G394" s="137" t="s">
        <v>3067</v>
      </c>
      <c r="H394" s="137" t="s">
        <v>3068</v>
      </c>
      <c r="I394" s="138" t="s">
        <v>3078</v>
      </c>
    </row>
    <row r="395" spans="1:9" hidden="1">
      <c r="A395" s="137" t="s">
        <v>3609</v>
      </c>
      <c r="B395" s="138" t="s">
        <v>3610</v>
      </c>
      <c r="C395" s="138" t="s">
        <v>3611</v>
      </c>
      <c r="D395" s="138" t="s">
        <v>3612</v>
      </c>
      <c r="E395" s="138" t="s">
        <v>3613</v>
      </c>
      <c r="F395" s="139">
        <v>1.07</v>
      </c>
      <c r="G395" s="137" t="s">
        <v>3067</v>
      </c>
      <c r="H395" s="137" t="s">
        <v>3068</v>
      </c>
      <c r="I395" s="138" t="s">
        <v>3078</v>
      </c>
    </row>
    <row r="396" spans="1:9" hidden="1">
      <c r="A396" s="137" t="s">
        <v>3614</v>
      </c>
      <c r="B396" s="138" t="s">
        <v>3615</v>
      </c>
      <c r="C396" s="138" t="s">
        <v>3616</v>
      </c>
      <c r="D396" s="138" t="s">
        <v>3617</v>
      </c>
      <c r="E396" s="138" t="s">
        <v>1756</v>
      </c>
      <c r="F396" s="139">
        <v>1.0109999999999999</v>
      </c>
      <c r="G396" s="137" t="s">
        <v>3067</v>
      </c>
      <c r="H396" s="137" t="s">
        <v>3068</v>
      </c>
      <c r="I396" s="138" t="s">
        <v>3084</v>
      </c>
    </row>
    <row r="397" spans="1:9" hidden="1">
      <c r="A397" s="137" t="s">
        <v>3618</v>
      </c>
      <c r="B397" s="138" t="s">
        <v>3619</v>
      </c>
      <c r="C397" s="138" t="s">
        <v>3620</v>
      </c>
      <c r="D397" s="138" t="s">
        <v>1756</v>
      </c>
      <c r="E397" s="138" t="s">
        <v>1756</v>
      </c>
      <c r="F397" s="139">
        <v>0</v>
      </c>
      <c r="G397" s="137" t="s">
        <v>3067</v>
      </c>
      <c r="H397" s="137" t="s">
        <v>3621</v>
      </c>
      <c r="I397" s="138" t="s">
        <v>1756</v>
      </c>
    </row>
    <row r="398" spans="1:9" hidden="1">
      <c r="A398" s="137" t="s">
        <v>3622</v>
      </c>
      <c r="B398" s="138" t="s">
        <v>3619</v>
      </c>
      <c r="C398" s="138" t="s">
        <v>3623</v>
      </c>
      <c r="D398" s="138" t="s">
        <v>1756</v>
      </c>
      <c r="E398" s="138" t="s">
        <v>1756</v>
      </c>
      <c r="F398" s="139">
        <v>0</v>
      </c>
      <c r="G398" s="137" t="s">
        <v>3067</v>
      </c>
      <c r="H398" s="137" t="s">
        <v>3068</v>
      </c>
      <c r="I398" s="138" t="s">
        <v>1756</v>
      </c>
    </row>
    <row r="399" spans="1:9" hidden="1">
      <c r="A399" s="137" t="s">
        <v>3624</v>
      </c>
      <c r="B399" s="138" t="s">
        <v>3619</v>
      </c>
      <c r="C399" s="138" t="s">
        <v>3625</v>
      </c>
      <c r="D399" s="138" t="s">
        <v>1756</v>
      </c>
      <c r="E399" s="138" t="s">
        <v>1756</v>
      </c>
      <c r="F399" s="139">
        <v>0</v>
      </c>
      <c r="G399" s="137" t="s">
        <v>3067</v>
      </c>
      <c r="H399" s="137" t="s">
        <v>3068</v>
      </c>
      <c r="I399" s="138" t="s">
        <v>1756</v>
      </c>
    </row>
    <row r="400" spans="1:9" hidden="1">
      <c r="A400" s="137" t="s">
        <v>3626</v>
      </c>
      <c r="B400" s="138" t="s">
        <v>3627</v>
      </c>
      <c r="C400" s="138" t="s">
        <v>3628</v>
      </c>
      <c r="D400" s="138" t="s">
        <v>3629</v>
      </c>
      <c r="E400" s="138" t="s">
        <v>1756</v>
      </c>
      <c r="F400" s="139">
        <v>0</v>
      </c>
      <c r="G400" s="137" t="s">
        <v>247</v>
      </c>
      <c r="H400" s="137" t="s">
        <v>1806</v>
      </c>
      <c r="I400" s="138" t="s">
        <v>1756</v>
      </c>
    </row>
    <row r="401" spans="1:9" hidden="1">
      <c r="A401" s="137" t="s">
        <v>3630</v>
      </c>
      <c r="B401" s="138" t="s">
        <v>3631</v>
      </c>
      <c r="C401" s="138" t="s">
        <v>3632</v>
      </c>
      <c r="D401" s="138" t="s">
        <v>3633</v>
      </c>
      <c r="E401" s="138" t="s">
        <v>1756</v>
      </c>
      <c r="F401" s="139">
        <v>0</v>
      </c>
      <c r="G401" s="137" t="s">
        <v>3055</v>
      </c>
      <c r="H401" s="137" t="s">
        <v>3056</v>
      </c>
      <c r="I401" s="138" t="s">
        <v>1756</v>
      </c>
    </row>
    <row r="402" spans="1:9" hidden="1">
      <c r="A402" s="137" t="s">
        <v>3634</v>
      </c>
      <c r="B402" s="138" t="s">
        <v>3635</v>
      </c>
      <c r="C402" s="138" t="s">
        <v>3636</v>
      </c>
      <c r="D402" s="138" t="s">
        <v>3637</v>
      </c>
      <c r="E402" s="138" t="s">
        <v>3638</v>
      </c>
      <c r="F402" s="139">
        <v>12.16</v>
      </c>
      <c r="G402" s="137" t="s">
        <v>332</v>
      </c>
      <c r="H402" s="137" t="s">
        <v>1762</v>
      </c>
      <c r="I402" s="138" t="s">
        <v>1103</v>
      </c>
    </row>
    <row r="403" spans="1:9" hidden="1">
      <c r="A403" s="137" t="s">
        <v>3639</v>
      </c>
      <c r="B403" s="138" t="s">
        <v>3640</v>
      </c>
      <c r="C403" s="138" t="s">
        <v>3641</v>
      </c>
      <c r="D403" s="138" t="s">
        <v>3642</v>
      </c>
      <c r="E403" s="138" t="s">
        <v>3643</v>
      </c>
      <c r="F403" s="139">
        <v>0</v>
      </c>
      <c r="G403" s="137" t="s">
        <v>3067</v>
      </c>
      <c r="H403" s="137" t="s">
        <v>3068</v>
      </c>
      <c r="I403" s="138" t="s">
        <v>3078</v>
      </c>
    </row>
    <row r="404" spans="1:9" hidden="1">
      <c r="A404" s="137" t="s">
        <v>3644</v>
      </c>
      <c r="B404" s="138" t="s">
        <v>3645</v>
      </c>
      <c r="C404" s="138" t="s">
        <v>3646</v>
      </c>
      <c r="D404" s="138" t="s">
        <v>3647</v>
      </c>
      <c r="E404" s="138" t="s">
        <v>3648</v>
      </c>
      <c r="F404" s="139">
        <v>0</v>
      </c>
      <c r="G404" s="137" t="s">
        <v>3649</v>
      </c>
      <c r="H404" s="137" t="s">
        <v>3650</v>
      </c>
      <c r="I404" s="138" t="s">
        <v>3651</v>
      </c>
    </row>
    <row r="405" spans="1:9" hidden="1">
      <c r="A405" s="137" t="s">
        <v>3652</v>
      </c>
      <c r="B405" s="138" t="s">
        <v>3653</v>
      </c>
      <c r="C405" s="138" t="s">
        <v>3654</v>
      </c>
      <c r="D405" s="138" t="s">
        <v>3647</v>
      </c>
      <c r="E405" s="138" t="s">
        <v>3655</v>
      </c>
      <c r="F405" s="139">
        <v>0</v>
      </c>
      <c r="G405" s="137" t="s">
        <v>3649</v>
      </c>
      <c r="H405" s="137" t="s">
        <v>3650</v>
      </c>
      <c r="I405" s="138" t="s">
        <v>3651</v>
      </c>
    </row>
    <row r="406" spans="1:9" hidden="1">
      <c r="A406" s="137" t="s">
        <v>3656</v>
      </c>
      <c r="B406" s="138" t="s">
        <v>3657</v>
      </c>
      <c r="C406" s="138" t="s">
        <v>3658</v>
      </c>
      <c r="D406" s="138" t="s">
        <v>3659</v>
      </c>
      <c r="E406" s="138" t="s">
        <v>3660</v>
      </c>
      <c r="F406" s="139">
        <v>0</v>
      </c>
      <c r="G406" s="137" t="s">
        <v>3649</v>
      </c>
      <c r="H406" s="137" t="s">
        <v>3650</v>
      </c>
      <c r="I406" s="138" t="s">
        <v>3651</v>
      </c>
    </row>
    <row r="407" spans="1:9" hidden="1">
      <c r="A407" s="137" t="s">
        <v>3661</v>
      </c>
      <c r="B407" s="138" t="s">
        <v>3662</v>
      </c>
      <c r="C407" s="138" t="s">
        <v>3663</v>
      </c>
      <c r="D407" s="138" t="s">
        <v>3060</v>
      </c>
      <c r="E407" s="138" t="s">
        <v>3664</v>
      </c>
      <c r="F407" s="139">
        <v>0</v>
      </c>
      <c r="G407" s="137" t="s">
        <v>332</v>
      </c>
      <c r="H407" s="137" t="s">
        <v>1762</v>
      </c>
      <c r="I407" s="138" t="s">
        <v>1103</v>
      </c>
    </row>
    <row r="408" spans="1:9" hidden="1">
      <c r="A408" s="137" t="s">
        <v>3665</v>
      </c>
      <c r="B408" s="138" t="s">
        <v>3666</v>
      </c>
      <c r="C408" s="138" t="s">
        <v>3667</v>
      </c>
      <c r="D408" s="138" t="s">
        <v>3668</v>
      </c>
      <c r="E408" s="138" t="s">
        <v>1756</v>
      </c>
      <c r="F408" s="139">
        <v>0</v>
      </c>
      <c r="G408" s="137" t="s">
        <v>247</v>
      </c>
      <c r="H408" s="137" t="s">
        <v>1806</v>
      </c>
      <c r="I408" s="138" t="s">
        <v>1756</v>
      </c>
    </row>
    <row r="409" spans="1:9" hidden="1">
      <c r="A409" s="137" t="s">
        <v>3669</v>
      </c>
      <c r="B409" s="138" t="s">
        <v>3670</v>
      </c>
      <c r="C409" s="138" t="s">
        <v>3671</v>
      </c>
      <c r="D409" s="138" t="s">
        <v>3672</v>
      </c>
      <c r="E409" s="138" t="s">
        <v>1756</v>
      </c>
      <c r="F409" s="139">
        <v>0</v>
      </c>
      <c r="G409" s="137" t="s">
        <v>3673</v>
      </c>
      <c r="H409" s="137" t="s">
        <v>3674</v>
      </c>
      <c r="I409" s="138" t="s">
        <v>3675</v>
      </c>
    </row>
    <row r="410" spans="1:9" hidden="1">
      <c r="A410" s="137" t="s">
        <v>3676</v>
      </c>
      <c r="B410" s="138" t="s">
        <v>3677</v>
      </c>
      <c r="C410" s="138" t="s">
        <v>3678</v>
      </c>
      <c r="D410" s="138" t="s">
        <v>3679</v>
      </c>
      <c r="E410" s="138" t="s">
        <v>1756</v>
      </c>
      <c r="F410" s="139">
        <v>0</v>
      </c>
      <c r="G410" s="137" t="s">
        <v>341</v>
      </c>
      <c r="H410" s="137" t="s">
        <v>3621</v>
      </c>
      <c r="I410" s="138" t="s">
        <v>1756</v>
      </c>
    </row>
    <row r="411" spans="1:9" hidden="1">
      <c r="A411" s="137" t="s">
        <v>3680</v>
      </c>
      <c r="B411" s="138" t="s">
        <v>3681</v>
      </c>
      <c r="C411" s="138" t="s">
        <v>3682</v>
      </c>
      <c r="D411" s="138" t="s">
        <v>3683</v>
      </c>
      <c r="E411" s="138" t="s">
        <v>1756</v>
      </c>
      <c r="F411" s="139">
        <v>0</v>
      </c>
      <c r="G411" s="137" t="s">
        <v>3673</v>
      </c>
      <c r="H411" s="137" t="s">
        <v>3674</v>
      </c>
      <c r="I411" s="138" t="s">
        <v>3675</v>
      </c>
    </row>
    <row r="412" spans="1:9" hidden="1">
      <c r="A412" s="137" t="s">
        <v>3684</v>
      </c>
      <c r="B412" s="138" t="s">
        <v>3685</v>
      </c>
      <c r="C412" s="138" t="s">
        <v>3686</v>
      </c>
      <c r="D412" s="138" t="s">
        <v>3687</v>
      </c>
      <c r="E412" s="138" t="s">
        <v>3688</v>
      </c>
      <c r="F412" s="139">
        <v>0</v>
      </c>
      <c r="G412" s="137" t="s">
        <v>3649</v>
      </c>
      <c r="H412" s="137" t="s">
        <v>3650</v>
      </c>
      <c r="I412" s="138" t="s">
        <v>1756</v>
      </c>
    </row>
    <row r="413" spans="1:9" hidden="1">
      <c r="A413" s="137" t="s">
        <v>3689</v>
      </c>
      <c r="B413" s="138" t="s">
        <v>3690</v>
      </c>
      <c r="C413" s="138" t="s">
        <v>3691</v>
      </c>
      <c r="D413" s="138" t="s">
        <v>3692</v>
      </c>
      <c r="E413" s="138" t="s">
        <v>1756</v>
      </c>
      <c r="F413" s="139">
        <v>0</v>
      </c>
      <c r="G413" s="137" t="s">
        <v>332</v>
      </c>
      <c r="H413" s="137" t="s">
        <v>1762</v>
      </c>
      <c r="I413" s="138" t="s">
        <v>1103</v>
      </c>
    </row>
    <row r="414" spans="1:9" hidden="1">
      <c r="A414" s="137" t="s">
        <v>3693</v>
      </c>
      <c r="B414" s="138" t="s">
        <v>3694</v>
      </c>
      <c r="C414" s="138" t="s">
        <v>3695</v>
      </c>
      <c r="D414" s="138" t="s">
        <v>3696</v>
      </c>
      <c r="E414" s="138" t="s">
        <v>3697</v>
      </c>
      <c r="F414" s="139">
        <v>75.69</v>
      </c>
      <c r="G414" s="137" t="s">
        <v>3067</v>
      </c>
      <c r="H414" s="137" t="s">
        <v>3068</v>
      </c>
      <c r="I414" s="138" t="s">
        <v>3084</v>
      </c>
    </row>
    <row r="415" spans="1:9" hidden="1">
      <c r="A415" s="137" t="s">
        <v>3698</v>
      </c>
      <c r="B415" s="138" t="s">
        <v>3699</v>
      </c>
      <c r="C415" s="138" t="s">
        <v>3700</v>
      </c>
      <c r="D415" s="138" t="s">
        <v>3701</v>
      </c>
      <c r="E415" s="138" t="s">
        <v>3702</v>
      </c>
      <c r="F415" s="139">
        <v>67.599999999999994</v>
      </c>
      <c r="G415" s="137" t="s">
        <v>374</v>
      </c>
      <c r="H415" s="137" t="s">
        <v>3703</v>
      </c>
      <c r="I415" s="138" t="s">
        <v>3704</v>
      </c>
    </row>
    <row r="416" spans="1:9" hidden="1">
      <c r="A416" s="137" t="s">
        <v>3705</v>
      </c>
      <c r="B416" s="138" t="s">
        <v>3706</v>
      </c>
      <c r="C416" s="138" t="s">
        <v>3707</v>
      </c>
      <c r="D416" s="138" t="s">
        <v>3708</v>
      </c>
      <c r="E416" s="138" t="s">
        <v>3709</v>
      </c>
      <c r="F416" s="139">
        <v>50.24</v>
      </c>
      <c r="G416" s="137" t="s">
        <v>374</v>
      </c>
      <c r="H416" s="137" t="s">
        <v>3703</v>
      </c>
      <c r="I416" s="138" t="s">
        <v>3704</v>
      </c>
    </row>
    <row r="417" spans="1:9" hidden="1">
      <c r="A417" s="137" t="s">
        <v>3710</v>
      </c>
      <c r="B417" s="138" t="s">
        <v>3711</v>
      </c>
      <c r="C417" s="138" t="s">
        <v>3712</v>
      </c>
      <c r="D417" s="138" t="s">
        <v>3713</v>
      </c>
      <c r="E417" s="138" t="s">
        <v>3714</v>
      </c>
      <c r="F417" s="139">
        <v>0</v>
      </c>
      <c r="G417" s="137" t="s">
        <v>374</v>
      </c>
      <c r="H417" s="137" t="s">
        <v>3703</v>
      </c>
      <c r="I417" s="138" t="s">
        <v>3704</v>
      </c>
    </row>
    <row r="418" spans="1:9" hidden="1">
      <c r="A418" s="137" t="s">
        <v>3715</v>
      </c>
      <c r="B418" s="138" t="s">
        <v>3716</v>
      </c>
      <c r="C418" s="138" t="s">
        <v>3717</v>
      </c>
      <c r="D418" s="138" t="s">
        <v>3718</v>
      </c>
      <c r="E418" s="138" t="s">
        <v>3719</v>
      </c>
      <c r="F418" s="139">
        <v>0</v>
      </c>
      <c r="G418" s="137" t="s">
        <v>374</v>
      </c>
      <c r="H418" s="137" t="s">
        <v>3703</v>
      </c>
      <c r="I418" s="138" t="s">
        <v>3704</v>
      </c>
    </row>
    <row r="419" spans="1:9" hidden="1">
      <c r="A419" s="137" t="s">
        <v>3720</v>
      </c>
      <c r="B419" s="138" t="s">
        <v>3721</v>
      </c>
      <c r="C419" s="138" t="s">
        <v>3722</v>
      </c>
      <c r="D419" s="138" t="s">
        <v>3723</v>
      </c>
      <c r="E419" s="138" t="s">
        <v>3724</v>
      </c>
      <c r="F419" s="139">
        <v>236.5</v>
      </c>
      <c r="G419" s="137" t="s">
        <v>374</v>
      </c>
      <c r="H419" s="137" t="s">
        <v>3703</v>
      </c>
      <c r="I419" s="138" t="s">
        <v>3704</v>
      </c>
    </row>
    <row r="420" spans="1:9" hidden="1">
      <c r="A420" s="137" t="s">
        <v>3725</v>
      </c>
      <c r="B420" s="138" t="s">
        <v>3726</v>
      </c>
      <c r="C420" s="138" t="s">
        <v>3727</v>
      </c>
      <c r="D420" s="138" t="s">
        <v>3728</v>
      </c>
      <c r="E420" s="138" t="s">
        <v>1756</v>
      </c>
      <c r="F420" s="139">
        <v>0</v>
      </c>
      <c r="G420" s="137" t="s">
        <v>374</v>
      </c>
      <c r="H420" s="137" t="s">
        <v>3703</v>
      </c>
      <c r="I420" s="138" t="s">
        <v>1756</v>
      </c>
    </row>
    <row r="421" spans="1:9" hidden="1">
      <c r="A421" s="137" t="s">
        <v>3729</v>
      </c>
      <c r="B421" s="138" t="s">
        <v>3730</v>
      </c>
      <c r="C421" s="138" t="s">
        <v>3731</v>
      </c>
      <c r="D421" s="138" t="s">
        <v>3732</v>
      </c>
      <c r="E421" s="138" t="s">
        <v>3733</v>
      </c>
      <c r="F421" s="139">
        <v>110.1</v>
      </c>
      <c r="G421" s="137" t="s">
        <v>374</v>
      </c>
      <c r="H421" s="137" t="s">
        <v>3703</v>
      </c>
      <c r="I421" s="138" t="s">
        <v>3704</v>
      </c>
    </row>
    <row r="422" spans="1:9" hidden="1">
      <c r="A422" s="137" t="s">
        <v>3734</v>
      </c>
      <c r="B422" s="138" t="s">
        <v>3735</v>
      </c>
      <c r="C422" s="138" t="s">
        <v>3736</v>
      </c>
      <c r="D422" s="138" t="s">
        <v>3737</v>
      </c>
      <c r="E422" s="138" t="s">
        <v>1756</v>
      </c>
      <c r="F422" s="139">
        <v>0</v>
      </c>
      <c r="G422" s="137" t="s">
        <v>374</v>
      </c>
      <c r="H422" s="137" t="s">
        <v>3703</v>
      </c>
      <c r="I422" s="138" t="s">
        <v>1756</v>
      </c>
    </row>
    <row r="423" spans="1:9" hidden="1">
      <c r="A423" s="137" t="s">
        <v>3738</v>
      </c>
      <c r="B423" s="138" t="s">
        <v>3739</v>
      </c>
      <c r="C423" s="138" t="s">
        <v>3740</v>
      </c>
      <c r="D423" s="138" t="s">
        <v>3741</v>
      </c>
      <c r="E423" s="138" t="s">
        <v>1756</v>
      </c>
      <c r="F423" s="139">
        <v>0</v>
      </c>
      <c r="G423" s="137" t="s">
        <v>374</v>
      </c>
      <c r="H423" s="137" t="s">
        <v>3703</v>
      </c>
      <c r="I423" s="138" t="s">
        <v>1756</v>
      </c>
    </row>
    <row r="424" spans="1:9" hidden="1">
      <c r="A424" s="137" t="s">
        <v>3742</v>
      </c>
      <c r="B424" s="138" t="s">
        <v>3743</v>
      </c>
      <c r="C424" s="138" t="s">
        <v>3744</v>
      </c>
      <c r="D424" s="138" t="s">
        <v>3745</v>
      </c>
      <c r="E424" s="138" t="s">
        <v>1756</v>
      </c>
      <c r="F424" s="139">
        <v>0</v>
      </c>
      <c r="G424" s="137" t="s">
        <v>374</v>
      </c>
      <c r="H424" s="137" t="s">
        <v>3703</v>
      </c>
      <c r="I424" s="138" t="s">
        <v>1756</v>
      </c>
    </row>
    <row r="425" spans="1:9" hidden="1">
      <c r="A425" s="137" t="s">
        <v>3746</v>
      </c>
      <c r="B425" s="138" t="s">
        <v>3747</v>
      </c>
      <c r="C425" s="138" t="s">
        <v>3748</v>
      </c>
      <c r="D425" s="138" t="s">
        <v>3749</v>
      </c>
      <c r="E425" s="138" t="s">
        <v>1756</v>
      </c>
      <c r="F425" s="139">
        <v>0</v>
      </c>
      <c r="G425" s="137" t="s">
        <v>374</v>
      </c>
      <c r="H425" s="137" t="s">
        <v>3703</v>
      </c>
      <c r="I425" s="138" t="s">
        <v>1756</v>
      </c>
    </row>
    <row r="426" spans="1:9" hidden="1">
      <c r="A426" s="137" t="s">
        <v>3750</v>
      </c>
      <c r="B426" s="138" t="s">
        <v>3751</v>
      </c>
      <c r="C426" s="138" t="s">
        <v>3752</v>
      </c>
      <c r="D426" s="138" t="s">
        <v>3753</v>
      </c>
      <c r="E426" s="138" t="s">
        <v>1756</v>
      </c>
      <c r="F426" s="139">
        <v>0</v>
      </c>
      <c r="G426" s="137" t="s">
        <v>374</v>
      </c>
      <c r="H426" s="137" t="s">
        <v>3703</v>
      </c>
      <c r="I426" s="138" t="s">
        <v>1756</v>
      </c>
    </row>
    <row r="427" spans="1:9" hidden="1">
      <c r="A427" s="137" t="s">
        <v>3754</v>
      </c>
      <c r="B427" s="138" t="s">
        <v>3755</v>
      </c>
      <c r="C427" s="138" t="s">
        <v>3756</v>
      </c>
      <c r="D427" s="138" t="s">
        <v>3757</v>
      </c>
      <c r="E427" s="138" t="s">
        <v>3758</v>
      </c>
      <c r="F427" s="139">
        <v>0</v>
      </c>
      <c r="G427" s="137" t="s">
        <v>374</v>
      </c>
      <c r="H427" s="137" t="s">
        <v>3703</v>
      </c>
      <c r="I427" s="138" t="s">
        <v>3704</v>
      </c>
    </row>
    <row r="428" spans="1:9" hidden="1">
      <c r="A428" s="137" t="s">
        <v>3759</v>
      </c>
      <c r="B428" s="138" t="s">
        <v>3760</v>
      </c>
      <c r="C428" s="138" t="s">
        <v>3761</v>
      </c>
      <c r="D428" s="138" t="s">
        <v>3762</v>
      </c>
      <c r="E428" s="138" t="s">
        <v>3763</v>
      </c>
      <c r="F428" s="139">
        <v>76.42</v>
      </c>
      <c r="G428" s="137" t="s">
        <v>374</v>
      </c>
      <c r="H428" s="137" t="s">
        <v>3703</v>
      </c>
      <c r="I428" s="138" t="s">
        <v>3704</v>
      </c>
    </row>
    <row r="429" spans="1:9" hidden="1">
      <c r="A429" s="137" t="s">
        <v>3764</v>
      </c>
      <c r="B429" s="138" t="s">
        <v>3765</v>
      </c>
      <c r="C429" s="138" t="s">
        <v>3766</v>
      </c>
      <c r="D429" s="138" t="s">
        <v>3767</v>
      </c>
      <c r="E429" s="138" t="s">
        <v>3768</v>
      </c>
      <c r="F429" s="139">
        <v>0</v>
      </c>
      <c r="G429" s="137" t="s">
        <v>374</v>
      </c>
      <c r="H429" s="137" t="s">
        <v>3703</v>
      </c>
      <c r="I429" s="138" t="s">
        <v>3704</v>
      </c>
    </row>
    <row r="430" spans="1:9" hidden="1">
      <c r="A430" s="137" t="s">
        <v>3769</v>
      </c>
      <c r="B430" s="138" t="s">
        <v>3770</v>
      </c>
      <c r="C430" s="138" t="s">
        <v>3771</v>
      </c>
      <c r="D430" s="138" t="s">
        <v>3772</v>
      </c>
      <c r="E430" s="138" t="s">
        <v>3773</v>
      </c>
      <c r="F430" s="139">
        <v>17.765000000000001</v>
      </c>
      <c r="G430" s="137" t="s">
        <v>374</v>
      </c>
      <c r="H430" s="137" t="s">
        <v>3703</v>
      </c>
      <c r="I430" s="138" t="s">
        <v>3704</v>
      </c>
    </row>
    <row r="431" spans="1:9" hidden="1">
      <c r="A431" s="137" t="s">
        <v>3774</v>
      </c>
      <c r="B431" s="138" t="s">
        <v>3775</v>
      </c>
      <c r="C431" s="138" t="s">
        <v>3776</v>
      </c>
      <c r="D431" s="138" t="s">
        <v>3777</v>
      </c>
      <c r="E431" s="138" t="s">
        <v>3778</v>
      </c>
      <c r="F431" s="139">
        <v>0</v>
      </c>
      <c r="G431" s="137" t="s">
        <v>374</v>
      </c>
      <c r="H431" s="137" t="s">
        <v>3703</v>
      </c>
      <c r="I431" s="138" t="s">
        <v>3704</v>
      </c>
    </row>
    <row r="432" spans="1:9" hidden="1">
      <c r="A432" s="137" t="s">
        <v>3779</v>
      </c>
      <c r="B432" s="138" t="s">
        <v>3780</v>
      </c>
      <c r="C432" s="138" t="s">
        <v>3781</v>
      </c>
      <c r="D432" s="138" t="s">
        <v>3782</v>
      </c>
      <c r="E432" s="138" t="s">
        <v>3783</v>
      </c>
      <c r="F432" s="139">
        <v>158.55000000000001</v>
      </c>
      <c r="G432" s="137" t="s">
        <v>374</v>
      </c>
      <c r="H432" s="137" t="s">
        <v>3784</v>
      </c>
      <c r="I432" s="138" t="s">
        <v>1135</v>
      </c>
    </row>
    <row r="433" spans="1:9" hidden="1">
      <c r="A433" s="137" t="s">
        <v>3785</v>
      </c>
      <c r="B433" s="138" t="s">
        <v>3786</v>
      </c>
      <c r="C433" s="138" t="s">
        <v>3787</v>
      </c>
      <c r="D433" s="138" t="s">
        <v>3788</v>
      </c>
      <c r="E433" s="138" t="s">
        <v>3789</v>
      </c>
      <c r="F433" s="139">
        <v>94.3</v>
      </c>
      <c r="G433" s="137" t="s">
        <v>374</v>
      </c>
      <c r="H433" s="137" t="s">
        <v>3703</v>
      </c>
      <c r="I433" s="138" t="s">
        <v>3704</v>
      </c>
    </row>
    <row r="434" spans="1:9" hidden="1">
      <c r="A434" s="137" t="s">
        <v>3790</v>
      </c>
      <c r="B434" s="138" t="s">
        <v>3791</v>
      </c>
      <c r="C434" s="138" t="s">
        <v>3792</v>
      </c>
      <c r="D434" s="138" t="s">
        <v>3793</v>
      </c>
      <c r="E434" s="138" t="s">
        <v>3794</v>
      </c>
      <c r="F434" s="139">
        <v>34.840000000000003</v>
      </c>
      <c r="G434" s="137" t="s">
        <v>374</v>
      </c>
      <c r="H434" s="137" t="s">
        <v>3703</v>
      </c>
      <c r="I434" s="138" t="s">
        <v>3704</v>
      </c>
    </row>
    <row r="435" spans="1:9" hidden="1">
      <c r="A435" s="137" t="s">
        <v>3795</v>
      </c>
      <c r="B435" s="138" t="s">
        <v>3796</v>
      </c>
      <c r="C435" s="138" t="s">
        <v>3797</v>
      </c>
      <c r="D435" s="138" t="s">
        <v>3798</v>
      </c>
      <c r="E435" s="138" t="s">
        <v>3799</v>
      </c>
      <c r="F435" s="139">
        <v>0</v>
      </c>
      <c r="G435" s="137" t="s">
        <v>374</v>
      </c>
      <c r="H435" s="137" t="s">
        <v>3703</v>
      </c>
      <c r="I435" s="138" t="s">
        <v>3704</v>
      </c>
    </row>
    <row r="436" spans="1:9" hidden="1">
      <c r="A436" s="137" t="s">
        <v>3800</v>
      </c>
      <c r="B436" s="138" t="s">
        <v>3801</v>
      </c>
      <c r="C436" s="138" t="s">
        <v>3802</v>
      </c>
      <c r="D436" s="138" t="s">
        <v>3803</v>
      </c>
      <c r="E436" s="138" t="s">
        <v>3804</v>
      </c>
      <c r="F436" s="139">
        <v>0</v>
      </c>
      <c r="G436" s="137" t="s">
        <v>374</v>
      </c>
      <c r="H436" s="137" t="s">
        <v>3703</v>
      </c>
      <c r="I436" s="138" t="s">
        <v>1756</v>
      </c>
    </row>
    <row r="437" spans="1:9" hidden="1">
      <c r="A437" s="137" t="s">
        <v>3805</v>
      </c>
      <c r="B437" s="138" t="s">
        <v>3806</v>
      </c>
      <c r="C437" s="138" t="s">
        <v>3807</v>
      </c>
      <c r="D437" s="138" t="s">
        <v>3808</v>
      </c>
      <c r="E437" s="138" t="s">
        <v>3809</v>
      </c>
      <c r="F437" s="139">
        <v>50.12</v>
      </c>
      <c r="G437" s="137" t="s">
        <v>374</v>
      </c>
      <c r="H437" s="137" t="s">
        <v>3703</v>
      </c>
      <c r="I437" s="138" t="s">
        <v>3704</v>
      </c>
    </row>
    <row r="438" spans="1:9" hidden="1">
      <c r="A438" s="137" t="s">
        <v>3810</v>
      </c>
      <c r="B438" s="138" t="s">
        <v>3811</v>
      </c>
      <c r="C438" s="138" t="s">
        <v>3812</v>
      </c>
      <c r="D438" s="138" t="s">
        <v>3813</v>
      </c>
      <c r="E438" s="138" t="s">
        <v>3814</v>
      </c>
      <c r="F438" s="139">
        <v>33.380000000000003</v>
      </c>
      <c r="G438" s="137" t="s">
        <v>374</v>
      </c>
      <c r="H438" s="137" t="s">
        <v>3703</v>
      </c>
      <c r="I438" s="138" t="s">
        <v>3704</v>
      </c>
    </row>
    <row r="439" spans="1:9" hidden="1">
      <c r="A439" s="137" t="s">
        <v>3815</v>
      </c>
      <c r="B439" s="138" t="s">
        <v>3816</v>
      </c>
      <c r="C439" s="138" t="s">
        <v>3817</v>
      </c>
      <c r="D439" s="138" t="s">
        <v>3818</v>
      </c>
      <c r="E439" s="138" t="s">
        <v>3819</v>
      </c>
      <c r="F439" s="139">
        <v>0</v>
      </c>
      <c r="G439" s="137" t="s">
        <v>374</v>
      </c>
      <c r="H439" s="137" t="s">
        <v>3703</v>
      </c>
      <c r="I439" s="138" t="s">
        <v>3704</v>
      </c>
    </row>
    <row r="440" spans="1:9" hidden="1">
      <c r="A440" s="137" t="s">
        <v>3820</v>
      </c>
      <c r="B440" s="138" t="s">
        <v>3821</v>
      </c>
      <c r="C440" s="138" t="s">
        <v>3822</v>
      </c>
      <c r="D440" s="138" t="s">
        <v>3823</v>
      </c>
      <c r="E440" s="138" t="s">
        <v>3824</v>
      </c>
      <c r="F440" s="139">
        <v>47.79</v>
      </c>
      <c r="G440" s="137" t="s">
        <v>374</v>
      </c>
      <c r="H440" s="137" t="s">
        <v>3703</v>
      </c>
      <c r="I440" s="138" t="s">
        <v>3704</v>
      </c>
    </row>
    <row r="441" spans="1:9" hidden="1">
      <c r="A441" s="137" t="s">
        <v>3825</v>
      </c>
      <c r="B441" s="138" t="s">
        <v>3826</v>
      </c>
      <c r="C441" s="138" t="s">
        <v>3827</v>
      </c>
      <c r="D441" s="138" t="s">
        <v>3803</v>
      </c>
      <c r="E441" s="138" t="s">
        <v>3828</v>
      </c>
      <c r="F441" s="139">
        <v>44.91</v>
      </c>
      <c r="G441" s="137" t="s">
        <v>374</v>
      </c>
      <c r="H441" s="137" t="s">
        <v>3703</v>
      </c>
      <c r="I441" s="138" t="s">
        <v>3704</v>
      </c>
    </row>
    <row r="442" spans="1:9" hidden="1">
      <c r="A442" s="137" t="s">
        <v>3829</v>
      </c>
      <c r="B442" s="138" t="s">
        <v>3830</v>
      </c>
      <c r="C442" s="138" t="s">
        <v>3831</v>
      </c>
      <c r="D442" s="138" t="s">
        <v>3832</v>
      </c>
      <c r="E442" s="138" t="s">
        <v>3833</v>
      </c>
      <c r="F442" s="139">
        <v>0</v>
      </c>
      <c r="G442" s="137" t="s">
        <v>332</v>
      </c>
      <c r="H442" s="137" t="s">
        <v>1762</v>
      </c>
      <c r="I442" s="138" t="s">
        <v>1103</v>
      </c>
    </row>
    <row r="443" spans="1:9" hidden="1">
      <c r="A443" s="137" t="s">
        <v>3834</v>
      </c>
      <c r="B443" s="138" t="s">
        <v>3835</v>
      </c>
      <c r="C443" s="138" t="s">
        <v>3836</v>
      </c>
      <c r="D443" s="138" t="s">
        <v>3837</v>
      </c>
      <c r="E443" s="138" t="s">
        <v>3838</v>
      </c>
      <c r="F443" s="139">
        <v>21.4</v>
      </c>
      <c r="G443" s="137" t="s">
        <v>332</v>
      </c>
      <c r="H443" s="137" t="s">
        <v>1762</v>
      </c>
      <c r="I443" s="138" t="s">
        <v>1103</v>
      </c>
    </row>
    <row r="444" spans="1:9" hidden="1">
      <c r="A444" s="137" t="s">
        <v>3839</v>
      </c>
      <c r="B444" s="138" t="s">
        <v>3840</v>
      </c>
      <c r="C444" s="138" t="s">
        <v>3841</v>
      </c>
      <c r="D444" s="138" t="s">
        <v>3842</v>
      </c>
      <c r="E444" s="138" t="s">
        <v>3843</v>
      </c>
      <c r="F444" s="139">
        <v>0</v>
      </c>
      <c r="G444" s="137" t="s">
        <v>332</v>
      </c>
      <c r="H444" s="137" t="s">
        <v>1762</v>
      </c>
      <c r="I444" s="138" t="s">
        <v>1103</v>
      </c>
    </row>
    <row r="445" spans="1:9" hidden="1">
      <c r="A445" s="137" t="s">
        <v>3844</v>
      </c>
      <c r="B445" s="138" t="s">
        <v>3845</v>
      </c>
      <c r="C445" s="138" t="s">
        <v>3846</v>
      </c>
      <c r="D445" s="138" t="s">
        <v>3847</v>
      </c>
      <c r="E445" s="138" t="s">
        <v>3848</v>
      </c>
      <c r="F445" s="139">
        <v>0</v>
      </c>
      <c r="G445" s="137" t="s">
        <v>332</v>
      </c>
      <c r="H445" s="137" t="s">
        <v>1762</v>
      </c>
      <c r="I445" s="138" t="s">
        <v>1103</v>
      </c>
    </row>
    <row r="446" spans="1:9" hidden="1">
      <c r="A446" s="137" t="s">
        <v>3849</v>
      </c>
      <c r="B446" s="138" t="s">
        <v>3850</v>
      </c>
      <c r="C446" s="138" t="s">
        <v>3851</v>
      </c>
      <c r="D446" s="138" t="s">
        <v>3852</v>
      </c>
      <c r="E446" s="138" t="s">
        <v>3853</v>
      </c>
      <c r="F446" s="139">
        <v>0</v>
      </c>
      <c r="G446" s="137" t="s">
        <v>332</v>
      </c>
      <c r="H446" s="137" t="s">
        <v>1762</v>
      </c>
      <c r="I446" s="138" t="s">
        <v>1103</v>
      </c>
    </row>
    <row r="447" spans="1:9" hidden="1">
      <c r="A447" s="137" t="s">
        <v>3854</v>
      </c>
      <c r="B447" s="138" t="s">
        <v>3855</v>
      </c>
      <c r="C447" s="138" t="s">
        <v>3856</v>
      </c>
      <c r="D447" s="138" t="s">
        <v>3857</v>
      </c>
      <c r="E447" s="138" t="s">
        <v>3858</v>
      </c>
      <c r="F447" s="139">
        <v>30.86</v>
      </c>
      <c r="G447" s="137" t="s">
        <v>247</v>
      </c>
      <c r="H447" s="137" t="s">
        <v>1806</v>
      </c>
      <c r="I447" s="138" t="s">
        <v>1110</v>
      </c>
    </row>
    <row r="448" spans="1:9">
      <c r="A448" s="137" t="s">
        <v>3859</v>
      </c>
      <c r="B448" s="138" t="s">
        <v>3860</v>
      </c>
      <c r="C448" s="138" t="s">
        <v>3861</v>
      </c>
      <c r="D448" s="138" t="s">
        <v>3862</v>
      </c>
      <c r="E448" s="138" t="s">
        <v>3863</v>
      </c>
      <c r="F448" s="139">
        <v>0</v>
      </c>
      <c r="G448" s="137" t="s">
        <v>608</v>
      </c>
      <c r="H448" s="137" t="s">
        <v>3864</v>
      </c>
      <c r="I448" s="138" t="s">
        <v>1127</v>
      </c>
    </row>
    <row r="449" spans="1:9" hidden="1">
      <c r="A449" s="137" t="s">
        <v>3865</v>
      </c>
      <c r="B449" s="138" t="s">
        <v>3866</v>
      </c>
      <c r="C449" s="138" t="s">
        <v>3867</v>
      </c>
      <c r="D449" s="138" t="s">
        <v>3868</v>
      </c>
      <c r="E449" s="138" t="s">
        <v>1756</v>
      </c>
      <c r="F449" s="139">
        <v>0</v>
      </c>
      <c r="G449" s="137" t="s">
        <v>332</v>
      </c>
      <c r="H449" s="137" t="s">
        <v>1762</v>
      </c>
      <c r="I449" s="138" t="s">
        <v>1756</v>
      </c>
    </row>
    <row r="450" spans="1:9" hidden="1">
      <c r="A450" s="137" t="s">
        <v>3869</v>
      </c>
      <c r="B450" s="138" t="s">
        <v>3870</v>
      </c>
      <c r="C450" s="138" t="s">
        <v>3871</v>
      </c>
      <c r="D450" s="138" t="s">
        <v>3872</v>
      </c>
      <c r="E450" s="138" t="s">
        <v>3873</v>
      </c>
      <c r="F450" s="139">
        <v>0</v>
      </c>
      <c r="G450" s="137" t="s">
        <v>247</v>
      </c>
      <c r="H450" s="137" t="s">
        <v>1806</v>
      </c>
      <c r="I450" s="138" t="s">
        <v>1096</v>
      </c>
    </row>
    <row r="451" spans="1:9" hidden="1">
      <c r="A451" s="137" t="s">
        <v>3874</v>
      </c>
      <c r="B451" s="138" t="s">
        <v>3875</v>
      </c>
      <c r="C451" s="138" t="s">
        <v>3876</v>
      </c>
      <c r="D451" s="138" t="s">
        <v>3877</v>
      </c>
      <c r="E451" s="138" t="s">
        <v>3878</v>
      </c>
      <c r="F451" s="139">
        <v>26.58</v>
      </c>
      <c r="G451" s="137" t="s">
        <v>247</v>
      </c>
      <c r="H451" s="137" t="s">
        <v>1806</v>
      </c>
      <c r="I451" s="138" t="s">
        <v>1756</v>
      </c>
    </row>
    <row r="452" spans="1:9" hidden="1">
      <c r="A452" s="137" t="s">
        <v>3879</v>
      </c>
      <c r="B452" s="138" t="s">
        <v>3880</v>
      </c>
      <c r="C452" s="138" t="s">
        <v>3881</v>
      </c>
      <c r="D452" s="138" t="s">
        <v>3882</v>
      </c>
      <c r="E452" s="138" t="s">
        <v>3883</v>
      </c>
      <c r="F452" s="139">
        <v>33.54</v>
      </c>
      <c r="G452" s="137" t="s">
        <v>247</v>
      </c>
      <c r="H452" s="137" t="s">
        <v>1806</v>
      </c>
      <c r="I452" s="138" t="s">
        <v>1096</v>
      </c>
    </row>
    <row r="453" spans="1:9" hidden="1">
      <c r="A453" s="137" t="s">
        <v>3884</v>
      </c>
      <c r="B453" s="138" t="s">
        <v>3885</v>
      </c>
      <c r="C453" s="138" t="s">
        <v>3886</v>
      </c>
      <c r="D453" s="138" t="s">
        <v>3887</v>
      </c>
      <c r="E453" s="138" t="s">
        <v>3888</v>
      </c>
      <c r="F453" s="139">
        <v>25.82</v>
      </c>
      <c r="G453" s="137" t="s">
        <v>247</v>
      </c>
      <c r="H453" s="137" t="s">
        <v>1806</v>
      </c>
      <c r="I453" s="138" t="s">
        <v>1756</v>
      </c>
    </row>
    <row r="454" spans="1:9" hidden="1">
      <c r="A454" s="137" t="s">
        <v>3889</v>
      </c>
      <c r="B454" s="138" t="s">
        <v>3890</v>
      </c>
      <c r="C454" s="138" t="s">
        <v>3891</v>
      </c>
      <c r="D454" s="138" t="s">
        <v>3892</v>
      </c>
      <c r="E454" s="138" t="s">
        <v>3893</v>
      </c>
      <c r="F454" s="139">
        <v>0</v>
      </c>
      <c r="G454" s="137" t="s">
        <v>247</v>
      </c>
      <c r="H454" s="137" t="s">
        <v>1806</v>
      </c>
      <c r="I454" s="138" t="s">
        <v>1096</v>
      </c>
    </row>
    <row r="455" spans="1:9" hidden="1">
      <c r="A455" s="137" t="s">
        <v>3894</v>
      </c>
      <c r="B455" s="138" t="s">
        <v>3895</v>
      </c>
      <c r="C455" s="138" t="s">
        <v>3896</v>
      </c>
      <c r="D455" s="138" t="s">
        <v>3897</v>
      </c>
      <c r="E455" s="138" t="s">
        <v>3898</v>
      </c>
      <c r="F455" s="139">
        <v>23.05</v>
      </c>
      <c r="G455" s="137" t="s">
        <v>247</v>
      </c>
      <c r="H455" s="137" t="s">
        <v>1806</v>
      </c>
      <c r="I455" s="138" t="s">
        <v>1096</v>
      </c>
    </row>
    <row r="456" spans="1:9" hidden="1">
      <c r="A456" s="137" t="s">
        <v>3899</v>
      </c>
      <c r="B456" s="138" t="s">
        <v>3900</v>
      </c>
      <c r="C456" s="138" t="s">
        <v>3901</v>
      </c>
      <c r="D456" s="138" t="s">
        <v>3902</v>
      </c>
      <c r="E456" s="138" t="s">
        <v>3903</v>
      </c>
      <c r="F456" s="139">
        <v>0</v>
      </c>
      <c r="G456" s="137" t="s">
        <v>247</v>
      </c>
      <c r="H456" s="137" t="s">
        <v>1806</v>
      </c>
      <c r="I456" s="138" t="s">
        <v>1110</v>
      </c>
    </row>
    <row r="457" spans="1:9" hidden="1">
      <c r="A457" s="137" t="s">
        <v>3904</v>
      </c>
      <c r="B457" s="138" t="s">
        <v>3905</v>
      </c>
      <c r="C457" s="138" t="s">
        <v>3906</v>
      </c>
      <c r="D457" s="138" t="s">
        <v>3907</v>
      </c>
      <c r="E457" s="138" t="s">
        <v>3908</v>
      </c>
      <c r="F457" s="139">
        <v>0</v>
      </c>
      <c r="G457" s="137" t="s">
        <v>332</v>
      </c>
      <c r="H457" s="137" t="s">
        <v>1762</v>
      </c>
      <c r="I457" s="138" t="s">
        <v>1103</v>
      </c>
    </row>
    <row r="458" spans="1:9" hidden="1">
      <c r="A458" s="137" t="s">
        <v>3909</v>
      </c>
      <c r="B458" s="138" t="s">
        <v>3910</v>
      </c>
      <c r="C458" s="138" t="s">
        <v>3911</v>
      </c>
      <c r="D458" s="138" t="s">
        <v>3912</v>
      </c>
      <c r="E458" s="138" t="s">
        <v>3913</v>
      </c>
      <c r="F458" s="139">
        <v>8.15</v>
      </c>
      <c r="G458" s="137" t="s">
        <v>332</v>
      </c>
      <c r="H458" s="137" t="s">
        <v>1762</v>
      </c>
      <c r="I458" s="138" t="s">
        <v>1103</v>
      </c>
    </row>
    <row r="459" spans="1:9" hidden="1">
      <c r="A459" s="137" t="s">
        <v>3914</v>
      </c>
      <c r="B459" s="138" t="s">
        <v>3915</v>
      </c>
      <c r="C459" s="138" t="s">
        <v>3916</v>
      </c>
      <c r="D459" s="138" t="s">
        <v>3917</v>
      </c>
      <c r="E459" s="138" t="s">
        <v>3918</v>
      </c>
      <c r="F459" s="139">
        <v>0</v>
      </c>
      <c r="G459" s="137" t="s">
        <v>247</v>
      </c>
      <c r="H459" s="137" t="s">
        <v>1806</v>
      </c>
      <c r="I459" s="138" t="s">
        <v>1096</v>
      </c>
    </row>
    <row r="460" spans="1:9" hidden="1">
      <c r="A460" s="137" t="s">
        <v>3919</v>
      </c>
      <c r="B460" s="138" t="s">
        <v>3920</v>
      </c>
      <c r="C460" s="138" t="s">
        <v>3921</v>
      </c>
      <c r="D460" s="138" t="s">
        <v>3922</v>
      </c>
      <c r="E460" s="138" t="s">
        <v>3923</v>
      </c>
      <c r="F460" s="139">
        <v>0</v>
      </c>
      <c r="G460" s="137" t="s">
        <v>247</v>
      </c>
      <c r="H460" s="137" t="s">
        <v>1806</v>
      </c>
      <c r="I460" s="138" t="s">
        <v>1110</v>
      </c>
    </row>
    <row r="461" spans="1:9" hidden="1">
      <c r="A461" s="137" t="s">
        <v>3924</v>
      </c>
      <c r="B461" s="138" t="s">
        <v>3925</v>
      </c>
      <c r="C461" s="138" t="s">
        <v>3926</v>
      </c>
      <c r="D461" s="138" t="s">
        <v>3927</v>
      </c>
      <c r="E461" s="138" t="s">
        <v>3928</v>
      </c>
      <c r="F461" s="139">
        <v>17.899999999999999</v>
      </c>
      <c r="G461" s="137" t="s">
        <v>247</v>
      </c>
      <c r="H461" s="137" t="s">
        <v>1806</v>
      </c>
      <c r="I461" s="138" t="s">
        <v>1756</v>
      </c>
    </row>
    <row r="462" spans="1:9" hidden="1">
      <c r="A462" s="137" t="s">
        <v>3929</v>
      </c>
      <c r="B462" s="138" t="s">
        <v>327</v>
      </c>
      <c r="C462" s="138" t="s">
        <v>67</v>
      </c>
      <c r="D462" s="138" t="s">
        <v>3930</v>
      </c>
      <c r="E462" s="138" t="s">
        <v>1095</v>
      </c>
      <c r="F462" s="139">
        <v>42.46</v>
      </c>
      <c r="G462" s="137" t="s">
        <v>247</v>
      </c>
      <c r="H462" s="137" t="s">
        <v>1806</v>
      </c>
      <c r="I462" s="138" t="s">
        <v>1096</v>
      </c>
    </row>
    <row r="463" spans="1:9" hidden="1">
      <c r="A463" s="137" t="s">
        <v>3931</v>
      </c>
      <c r="B463" s="138" t="s">
        <v>3932</v>
      </c>
      <c r="C463" s="138" t="s">
        <v>3933</v>
      </c>
      <c r="D463" s="138" t="s">
        <v>3934</v>
      </c>
      <c r="E463" s="138" t="s">
        <v>3935</v>
      </c>
      <c r="F463" s="139">
        <v>25.74</v>
      </c>
      <c r="G463" s="137" t="s">
        <v>247</v>
      </c>
      <c r="H463" s="137" t="s">
        <v>1806</v>
      </c>
      <c r="I463" s="138" t="s">
        <v>1756</v>
      </c>
    </row>
    <row r="464" spans="1:9" hidden="1">
      <c r="A464" s="137" t="s">
        <v>3936</v>
      </c>
      <c r="B464" s="138" t="s">
        <v>3937</v>
      </c>
      <c r="C464" s="138" t="s">
        <v>3938</v>
      </c>
      <c r="D464" s="138" t="s">
        <v>3939</v>
      </c>
      <c r="E464" s="138" t="s">
        <v>3940</v>
      </c>
      <c r="F464" s="139">
        <v>45.18</v>
      </c>
      <c r="G464" s="137" t="s">
        <v>247</v>
      </c>
      <c r="H464" s="137" t="s">
        <v>1806</v>
      </c>
      <c r="I464" s="138" t="s">
        <v>1096</v>
      </c>
    </row>
    <row r="465" spans="1:9" hidden="1">
      <c r="A465" s="137" t="s">
        <v>3941</v>
      </c>
      <c r="B465" s="138" t="s">
        <v>3942</v>
      </c>
      <c r="C465" s="138" t="s">
        <v>3943</v>
      </c>
      <c r="D465" s="138" t="s">
        <v>3944</v>
      </c>
      <c r="E465" s="138" t="s">
        <v>3945</v>
      </c>
      <c r="F465" s="139">
        <v>0</v>
      </c>
      <c r="G465" s="137" t="s">
        <v>332</v>
      </c>
      <c r="H465" s="137" t="s">
        <v>1762</v>
      </c>
      <c r="I465" s="138" t="s">
        <v>1103</v>
      </c>
    </row>
    <row r="466" spans="1:9" hidden="1">
      <c r="A466" s="137" t="s">
        <v>3946</v>
      </c>
      <c r="B466" s="138" t="s">
        <v>3947</v>
      </c>
      <c r="C466" s="138" t="s">
        <v>3948</v>
      </c>
      <c r="D466" s="138" t="s">
        <v>3949</v>
      </c>
      <c r="E466" s="138" t="s">
        <v>3950</v>
      </c>
      <c r="F466" s="139">
        <v>0</v>
      </c>
      <c r="G466" s="137" t="s">
        <v>332</v>
      </c>
      <c r="H466" s="137" t="s">
        <v>1762</v>
      </c>
      <c r="I466" s="138" t="s">
        <v>1103</v>
      </c>
    </row>
    <row r="467" spans="1:9" hidden="1">
      <c r="A467" s="137" t="s">
        <v>3951</v>
      </c>
      <c r="B467" s="138" t="s">
        <v>3952</v>
      </c>
      <c r="C467" s="138" t="s">
        <v>3953</v>
      </c>
      <c r="D467" s="138" t="s">
        <v>3954</v>
      </c>
      <c r="E467" s="138" t="s">
        <v>3955</v>
      </c>
      <c r="F467" s="139">
        <v>0</v>
      </c>
      <c r="G467" s="137" t="s">
        <v>3956</v>
      </c>
      <c r="H467" s="137" t="s">
        <v>3957</v>
      </c>
      <c r="I467" s="138" t="s">
        <v>3958</v>
      </c>
    </row>
    <row r="468" spans="1:9" hidden="1">
      <c r="A468" s="137" t="s">
        <v>3959</v>
      </c>
      <c r="B468" s="138" t="s">
        <v>3960</v>
      </c>
      <c r="C468" s="138" t="s">
        <v>3961</v>
      </c>
      <c r="D468" s="138" t="s">
        <v>3962</v>
      </c>
      <c r="E468" s="138" t="s">
        <v>3963</v>
      </c>
      <c r="F468" s="139">
        <v>0</v>
      </c>
      <c r="G468" s="137" t="s">
        <v>332</v>
      </c>
      <c r="H468" s="137" t="s">
        <v>1762</v>
      </c>
      <c r="I468" s="138" t="s">
        <v>1103</v>
      </c>
    </row>
    <row r="469" spans="1:9" hidden="1">
      <c r="A469" s="137" t="s">
        <v>3964</v>
      </c>
      <c r="B469" s="138" t="s">
        <v>3965</v>
      </c>
      <c r="C469" s="138" t="s">
        <v>3966</v>
      </c>
      <c r="D469" s="138" t="s">
        <v>3967</v>
      </c>
      <c r="E469" s="138" t="s">
        <v>3968</v>
      </c>
      <c r="F469" s="139">
        <v>0</v>
      </c>
      <c r="G469" s="137" t="s">
        <v>332</v>
      </c>
      <c r="H469" s="137" t="s">
        <v>1762</v>
      </c>
      <c r="I469" s="138" t="s">
        <v>1103</v>
      </c>
    </row>
    <row r="470" spans="1:9" hidden="1">
      <c r="A470" s="137" t="s">
        <v>3969</v>
      </c>
      <c r="B470" s="138" t="s">
        <v>3970</v>
      </c>
      <c r="C470" s="138" t="s">
        <v>3971</v>
      </c>
      <c r="D470" s="138" t="s">
        <v>3972</v>
      </c>
      <c r="E470" s="138" t="s">
        <v>3973</v>
      </c>
      <c r="F470" s="139">
        <v>0</v>
      </c>
      <c r="G470" s="137" t="s">
        <v>332</v>
      </c>
      <c r="H470" s="137" t="s">
        <v>1762</v>
      </c>
      <c r="I470" s="138" t="s">
        <v>1103</v>
      </c>
    </row>
    <row r="471" spans="1:9" hidden="1">
      <c r="A471" s="137" t="s">
        <v>3974</v>
      </c>
      <c r="B471" s="138" t="s">
        <v>3975</v>
      </c>
      <c r="C471" s="138" t="s">
        <v>3976</v>
      </c>
      <c r="D471" s="138" t="s">
        <v>3977</v>
      </c>
      <c r="E471" s="138" t="s">
        <v>3978</v>
      </c>
      <c r="F471" s="139">
        <v>23.25</v>
      </c>
      <c r="G471" s="137" t="s">
        <v>332</v>
      </c>
      <c r="H471" s="137" t="s">
        <v>1762</v>
      </c>
      <c r="I471" s="138" t="s">
        <v>1103</v>
      </c>
    </row>
    <row r="472" spans="1:9" hidden="1">
      <c r="A472" s="137" t="s">
        <v>3979</v>
      </c>
      <c r="B472" s="138" t="s">
        <v>3980</v>
      </c>
      <c r="C472" s="138" t="s">
        <v>3981</v>
      </c>
      <c r="D472" s="138" t="s">
        <v>3982</v>
      </c>
      <c r="E472" s="138" t="s">
        <v>3983</v>
      </c>
      <c r="F472" s="139">
        <v>38.299999999999997</v>
      </c>
      <c r="G472" s="137" t="s">
        <v>332</v>
      </c>
      <c r="H472" s="137" t="s">
        <v>1762</v>
      </c>
      <c r="I472" s="138" t="s">
        <v>1103</v>
      </c>
    </row>
    <row r="473" spans="1:9" hidden="1">
      <c r="A473" s="137" t="s">
        <v>3984</v>
      </c>
      <c r="B473" s="138" t="s">
        <v>3985</v>
      </c>
      <c r="C473" s="138" t="s">
        <v>3986</v>
      </c>
      <c r="D473" s="138" t="s">
        <v>3987</v>
      </c>
      <c r="E473" s="138" t="s">
        <v>3988</v>
      </c>
      <c r="F473" s="139">
        <v>0</v>
      </c>
      <c r="G473" s="137" t="s">
        <v>332</v>
      </c>
      <c r="H473" s="137" t="s">
        <v>1762</v>
      </c>
      <c r="I473" s="138" t="s">
        <v>1103</v>
      </c>
    </row>
    <row r="474" spans="1:9" hidden="1">
      <c r="A474" s="137" t="s">
        <v>3989</v>
      </c>
      <c r="B474" s="138" t="s">
        <v>3990</v>
      </c>
      <c r="C474" s="138" t="s">
        <v>3991</v>
      </c>
      <c r="D474" s="138" t="s">
        <v>3992</v>
      </c>
      <c r="E474" s="138" t="s">
        <v>3993</v>
      </c>
      <c r="F474" s="139">
        <v>0</v>
      </c>
      <c r="G474" s="137" t="s">
        <v>332</v>
      </c>
      <c r="H474" s="137" t="s">
        <v>1762</v>
      </c>
      <c r="I474" s="138" t="s">
        <v>1103</v>
      </c>
    </row>
    <row r="475" spans="1:9">
      <c r="A475" s="137" t="s">
        <v>3994</v>
      </c>
      <c r="B475" s="138" t="s">
        <v>3995</v>
      </c>
      <c r="C475" s="138" t="s">
        <v>3996</v>
      </c>
      <c r="D475" s="138" t="s">
        <v>3997</v>
      </c>
      <c r="E475" s="138" t="s">
        <v>3998</v>
      </c>
      <c r="F475" s="139">
        <v>0</v>
      </c>
      <c r="G475" s="137" t="s">
        <v>608</v>
      </c>
      <c r="H475" s="137" t="s">
        <v>3864</v>
      </c>
      <c r="I475" s="138" t="s">
        <v>1127</v>
      </c>
    </row>
    <row r="476" spans="1:9" hidden="1">
      <c r="A476" s="137" t="s">
        <v>3999</v>
      </c>
      <c r="B476" s="138" t="s">
        <v>4000</v>
      </c>
      <c r="C476" s="138" t="s">
        <v>4001</v>
      </c>
      <c r="D476" s="138" t="s">
        <v>4002</v>
      </c>
      <c r="E476" s="138" t="s">
        <v>4003</v>
      </c>
      <c r="F476" s="139">
        <v>0</v>
      </c>
      <c r="G476" s="137" t="s">
        <v>332</v>
      </c>
      <c r="H476" s="137" t="s">
        <v>1762</v>
      </c>
      <c r="I476" s="138" t="s">
        <v>1103</v>
      </c>
    </row>
    <row r="477" spans="1:9" hidden="1">
      <c r="A477" s="137" t="s">
        <v>4004</v>
      </c>
      <c r="B477" s="138" t="s">
        <v>4005</v>
      </c>
      <c r="C477" s="138" t="s">
        <v>4006</v>
      </c>
      <c r="D477" s="138" t="s">
        <v>4007</v>
      </c>
      <c r="E477" s="138" t="s">
        <v>4008</v>
      </c>
      <c r="F477" s="139">
        <v>0</v>
      </c>
      <c r="G477" s="137" t="s">
        <v>332</v>
      </c>
      <c r="H477" s="137" t="s">
        <v>1762</v>
      </c>
      <c r="I477" s="138" t="s">
        <v>1756</v>
      </c>
    </row>
    <row r="478" spans="1:9" hidden="1">
      <c r="A478" s="137" t="s">
        <v>4009</v>
      </c>
      <c r="B478" s="138" t="s">
        <v>4010</v>
      </c>
      <c r="C478" s="138" t="s">
        <v>4006</v>
      </c>
      <c r="D478" s="138" t="s">
        <v>4007</v>
      </c>
      <c r="E478" s="138" t="s">
        <v>4008</v>
      </c>
      <c r="F478" s="139">
        <v>0</v>
      </c>
      <c r="G478" s="137" t="s">
        <v>332</v>
      </c>
      <c r="H478" s="137" t="s">
        <v>1762</v>
      </c>
      <c r="I478" s="138" t="s">
        <v>1103</v>
      </c>
    </row>
    <row r="479" spans="1:9" hidden="1">
      <c r="A479" s="137" t="s">
        <v>4011</v>
      </c>
      <c r="B479" s="138" t="s">
        <v>4012</v>
      </c>
      <c r="C479" s="138" t="s">
        <v>4013</v>
      </c>
      <c r="D479" s="138" t="s">
        <v>4014</v>
      </c>
      <c r="E479" s="138" t="s">
        <v>4015</v>
      </c>
      <c r="F479" s="139">
        <v>0</v>
      </c>
      <c r="G479" s="137" t="s">
        <v>332</v>
      </c>
      <c r="H479" s="137" t="s">
        <v>1762</v>
      </c>
      <c r="I479" s="138" t="s">
        <v>1103</v>
      </c>
    </row>
    <row r="480" spans="1:9" hidden="1">
      <c r="A480" s="137" t="s">
        <v>4016</v>
      </c>
      <c r="B480" s="138" t="s">
        <v>4017</v>
      </c>
      <c r="C480" s="138" t="s">
        <v>4018</v>
      </c>
      <c r="D480" s="138" t="s">
        <v>4019</v>
      </c>
      <c r="E480" s="138" t="s">
        <v>4020</v>
      </c>
      <c r="F480" s="139">
        <v>0</v>
      </c>
      <c r="G480" s="137" t="s">
        <v>332</v>
      </c>
      <c r="H480" s="137" t="s">
        <v>1762</v>
      </c>
      <c r="I480" s="138" t="s">
        <v>1103</v>
      </c>
    </row>
    <row r="481" spans="1:9" hidden="1">
      <c r="A481" s="137" t="s">
        <v>4021</v>
      </c>
      <c r="B481" s="138" t="s">
        <v>4022</v>
      </c>
      <c r="C481" s="138" t="s">
        <v>4023</v>
      </c>
      <c r="D481" s="138" t="s">
        <v>4024</v>
      </c>
      <c r="E481" s="138" t="s">
        <v>4025</v>
      </c>
      <c r="F481" s="139">
        <v>40.049999999999997</v>
      </c>
      <c r="G481" s="137" t="s">
        <v>332</v>
      </c>
      <c r="H481" s="137" t="s">
        <v>1762</v>
      </c>
      <c r="I481" s="138" t="s">
        <v>1103</v>
      </c>
    </row>
    <row r="482" spans="1:9" hidden="1">
      <c r="A482" s="137" t="s">
        <v>4026</v>
      </c>
      <c r="B482" s="138" t="s">
        <v>4027</v>
      </c>
      <c r="C482" s="138" t="s">
        <v>4028</v>
      </c>
      <c r="D482" s="138" t="s">
        <v>4029</v>
      </c>
      <c r="E482" s="138" t="s">
        <v>4030</v>
      </c>
      <c r="F482" s="139">
        <v>0</v>
      </c>
      <c r="G482" s="137" t="s">
        <v>332</v>
      </c>
      <c r="H482" s="137" t="s">
        <v>1762</v>
      </c>
      <c r="I482" s="138" t="s">
        <v>1103</v>
      </c>
    </row>
    <row r="483" spans="1:9" hidden="1">
      <c r="A483" s="137" t="s">
        <v>4031</v>
      </c>
      <c r="B483" s="138" t="s">
        <v>4032</v>
      </c>
      <c r="C483" s="138" t="s">
        <v>4033</v>
      </c>
      <c r="D483" s="138" t="s">
        <v>4034</v>
      </c>
      <c r="E483" s="138" t="s">
        <v>4035</v>
      </c>
      <c r="F483" s="139">
        <v>4.0999999999999996</v>
      </c>
      <c r="G483" s="137" t="s">
        <v>332</v>
      </c>
      <c r="H483" s="137" t="s">
        <v>1762</v>
      </c>
      <c r="I483" s="138" t="s">
        <v>1103</v>
      </c>
    </row>
    <row r="484" spans="1:9" hidden="1">
      <c r="A484" s="137" t="s">
        <v>4036</v>
      </c>
      <c r="B484" s="138" t="s">
        <v>4037</v>
      </c>
      <c r="C484" s="138" t="s">
        <v>4038</v>
      </c>
      <c r="D484" s="138" t="s">
        <v>4039</v>
      </c>
      <c r="E484" s="138" t="s">
        <v>4040</v>
      </c>
      <c r="F484" s="139">
        <v>0</v>
      </c>
      <c r="G484" s="137" t="s">
        <v>332</v>
      </c>
      <c r="H484" s="137" t="s">
        <v>1762</v>
      </c>
      <c r="I484" s="138" t="s">
        <v>1103</v>
      </c>
    </row>
    <row r="485" spans="1:9" hidden="1">
      <c r="A485" s="137" t="s">
        <v>4041</v>
      </c>
      <c r="B485" s="138" t="s">
        <v>4042</v>
      </c>
      <c r="C485" s="138" t="s">
        <v>4043</v>
      </c>
      <c r="D485" s="138" t="s">
        <v>4044</v>
      </c>
      <c r="E485" s="138" t="s">
        <v>4045</v>
      </c>
      <c r="F485" s="139">
        <v>129.13999999999999</v>
      </c>
      <c r="G485" s="137" t="s">
        <v>247</v>
      </c>
      <c r="H485" s="137" t="s">
        <v>1806</v>
      </c>
      <c r="I485" s="138" t="s">
        <v>1096</v>
      </c>
    </row>
    <row r="486" spans="1:9" hidden="1">
      <c r="A486" s="137" t="s">
        <v>4046</v>
      </c>
      <c r="B486" s="138" t="s">
        <v>4047</v>
      </c>
      <c r="C486" s="138" t="s">
        <v>4048</v>
      </c>
      <c r="D486" s="138" t="s">
        <v>4049</v>
      </c>
      <c r="E486" s="138" t="s">
        <v>4050</v>
      </c>
      <c r="F486" s="139">
        <v>19.149999999999999</v>
      </c>
      <c r="G486" s="137" t="s">
        <v>247</v>
      </c>
      <c r="H486" s="137" t="s">
        <v>1806</v>
      </c>
      <c r="I486" s="138" t="s">
        <v>1096</v>
      </c>
    </row>
    <row r="487" spans="1:9" hidden="1">
      <c r="A487" s="137" t="s">
        <v>4051</v>
      </c>
      <c r="B487" s="138" t="s">
        <v>4052</v>
      </c>
      <c r="C487" s="138" t="s">
        <v>4053</v>
      </c>
      <c r="D487" s="138" t="s">
        <v>4054</v>
      </c>
      <c r="E487" s="138" t="s">
        <v>1756</v>
      </c>
      <c r="F487" s="139">
        <v>0</v>
      </c>
      <c r="G487" s="137" t="s">
        <v>247</v>
      </c>
      <c r="H487" s="137" t="s">
        <v>1806</v>
      </c>
      <c r="I487" s="138" t="s">
        <v>1756</v>
      </c>
    </row>
    <row r="488" spans="1:9" hidden="1">
      <c r="A488" s="137" t="s">
        <v>4055</v>
      </c>
      <c r="B488" s="138" t="s">
        <v>4056</v>
      </c>
      <c r="C488" s="138" t="s">
        <v>4057</v>
      </c>
      <c r="D488" s="138" t="s">
        <v>4058</v>
      </c>
      <c r="E488" s="138" t="s">
        <v>4059</v>
      </c>
      <c r="F488" s="139">
        <v>4.1500000000000004</v>
      </c>
      <c r="G488" s="137" t="s">
        <v>247</v>
      </c>
      <c r="H488" s="137" t="s">
        <v>3864</v>
      </c>
      <c r="I488" s="138" t="s">
        <v>1127</v>
      </c>
    </row>
    <row r="489" spans="1:9" hidden="1">
      <c r="A489" s="137" t="s">
        <v>4060</v>
      </c>
      <c r="B489" s="138" t="s">
        <v>4061</v>
      </c>
      <c r="C489" s="138" t="s">
        <v>4062</v>
      </c>
      <c r="D489" s="138" t="s">
        <v>4063</v>
      </c>
      <c r="E489" s="138" t="s">
        <v>4064</v>
      </c>
      <c r="F489" s="139">
        <v>0</v>
      </c>
      <c r="G489" s="137" t="s">
        <v>332</v>
      </c>
      <c r="H489" s="137" t="s">
        <v>1762</v>
      </c>
      <c r="I489" s="138" t="s">
        <v>1103</v>
      </c>
    </row>
    <row r="490" spans="1:9" hidden="1">
      <c r="A490" s="137" t="s">
        <v>4065</v>
      </c>
      <c r="B490" s="138" t="s">
        <v>4066</v>
      </c>
      <c r="C490" s="138" t="s">
        <v>4067</v>
      </c>
      <c r="D490" s="138" t="s">
        <v>4068</v>
      </c>
      <c r="E490" s="138" t="s">
        <v>4069</v>
      </c>
      <c r="F490" s="139">
        <v>0</v>
      </c>
      <c r="G490" s="137" t="s">
        <v>332</v>
      </c>
      <c r="H490" s="137" t="s">
        <v>1762</v>
      </c>
      <c r="I490" s="138" t="s">
        <v>1103</v>
      </c>
    </row>
    <row r="491" spans="1:9" hidden="1">
      <c r="A491" s="137" t="s">
        <v>4070</v>
      </c>
      <c r="B491" s="138" t="s">
        <v>4071</v>
      </c>
      <c r="C491" s="138" t="s">
        <v>4072</v>
      </c>
      <c r="D491" s="138" t="s">
        <v>4073</v>
      </c>
      <c r="E491" s="138" t="s">
        <v>4074</v>
      </c>
      <c r="F491" s="139">
        <v>0</v>
      </c>
      <c r="G491" s="137" t="s">
        <v>332</v>
      </c>
      <c r="H491" s="137" t="s">
        <v>1762</v>
      </c>
      <c r="I491" s="138" t="s">
        <v>1103</v>
      </c>
    </row>
    <row r="492" spans="1:9" hidden="1">
      <c r="A492" s="137" t="s">
        <v>4075</v>
      </c>
      <c r="B492" s="138" t="s">
        <v>4076</v>
      </c>
      <c r="C492" s="138" t="s">
        <v>4077</v>
      </c>
      <c r="D492" s="138" t="s">
        <v>4078</v>
      </c>
      <c r="E492" s="138" t="s">
        <v>4079</v>
      </c>
      <c r="F492" s="139">
        <v>0</v>
      </c>
      <c r="G492" s="137" t="s">
        <v>332</v>
      </c>
      <c r="H492" s="137" t="s">
        <v>1762</v>
      </c>
      <c r="I492" s="138" t="s">
        <v>1103</v>
      </c>
    </row>
    <row r="493" spans="1:9" hidden="1">
      <c r="A493" s="137" t="s">
        <v>4080</v>
      </c>
      <c r="B493" s="138" t="s">
        <v>4081</v>
      </c>
      <c r="C493" s="138" t="s">
        <v>4082</v>
      </c>
      <c r="D493" s="138" t="s">
        <v>4083</v>
      </c>
      <c r="E493" s="138" t="s">
        <v>4084</v>
      </c>
      <c r="F493" s="139">
        <v>0</v>
      </c>
      <c r="G493" s="137" t="s">
        <v>332</v>
      </c>
      <c r="H493" s="137" t="s">
        <v>1762</v>
      </c>
      <c r="I493" s="138" t="s">
        <v>1103</v>
      </c>
    </row>
    <row r="494" spans="1:9" hidden="1">
      <c r="A494" s="137" t="s">
        <v>4085</v>
      </c>
      <c r="B494" s="138" t="s">
        <v>4086</v>
      </c>
      <c r="C494" s="138" t="s">
        <v>4087</v>
      </c>
      <c r="D494" s="138" t="s">
        <v>4088</v>
      </c>
      <c r="E494" s="138" t="s">
        <v>4089</v>
      </c>
      <c r="F494" s="139">
        <v>219.94</v>
      </c>
      <c r="G494" s="137" t="s">
        <v>247</v>
      </c>
      <c r="H494" s="137" t="s">
        <v>1806</v>
      </c>
      <c r="I494" s="138" t="s">
        <v>1096</v>
      </c>
    </row>
    <row r="495" spans="1:9" hidden="1">
      <c r="A495" s="137" t="s">
        <v>4090</v>
      </c>
      <c r="B495" s="138" t="s">
        <v>4091</v>
      </c>
      <c r="C495" s="138" t="s">
        <v>4092</v>
      </c>
      <c r="D495" s="138" t="s">
        <v>4093</v>
      </c>
      <c r="E495" s="138" t="s">
        <v>4094</v>
      </c>
      <c r="F495" s="139">
        <v>16.559999999999999</v>
      </c>
      <c r="G495" s="137" t="s">
        <v>332</v>
      </c>
      <c r="H495" s="137" t="s">
        <v>1762</v>
      </c>
      <c r="I495" s="138" t="s">
        <v>1103</v>
      </c>
    </row>
    <row r="496" spans="1:9" hidden="1">
      <c r="A496" s="137" t="s">
        <v>4095</v>
      </c>
      <c r="B496" s="138" t="s">
        <v>4096</v>
      </c>
      <c r="C496" s="138" t="s">
        <v>4097</v>
      </c>
      <c r="D496" s="138" t="s">
        <v>4098</v>
      </c>
      <c r="E496" s="138" t="s">
        <v>4099</v>
      </c>
      <c r="F496" s="139">
        <v>0</v>
      </c>
      <c r="G496" s="137" t="s">
        <v>332</v>
      </c>
      <c r="H496" s="137" t="s">
        <v>1762</v>
      </c>
      <c r="I496" s="138" t="s">
        <v>1103</v>
      </c>
    </row>
    <row r="497" spans="1:9" hidden="1">
      <c r="A497" s="137" t="s">
        <v>4100</v>
      </c>
      <c r="B497" s="138" t="s">
        <v>4101</v>
      </c>
      <c r="C497" s="138" t="s">
        <v>4102</v>
      </c>
      <c r="D497" s="138" t="s">
        <v>4103</v>
      </c>
      <c r="E497" s="138" t="s">
        <v>4104</v>
      </c>
      <c r="F497" s="139">
        <v>0</v>
      </c>
      <c r="G497" s="137" t="s">
        <v>332</v>
      </c>
      <c r="H497" s="137" t="s">
        <v>1762</v>
      </c>
      <c r="I497" s="138" t="s">
        <v>1103</v>
      </c>
    </row>
    <row r="498" spans="1:9">
      <c r="A498" s="137" t="s">
        <v>4105</v>
      </c>
      <c r="B498" s="138" t="s">
        <v>4106</v>
      </c>
      <c r="C498" s="138" t="s">
        <v>4107</v>
      </c>
      <c r="D498" s="138" t="s">
        <v>4108</v>
      </c>
      <c r="E498" s="138" t="s">
        <v>4109</v>
      </c>
      <c r="F498" s="139">
        <v>0</v>
      </c>
      <c r="G498" s="137" t="s">
        <v>608</v>
      </c>
      <c r="H498" s="137" t="s">
        <v>3864</v>
      </c>
      <c r="I498" s="138" t="s">
        <v>1127</v>
      </c>
    </row>
    <row r="499" spans="1:9" hidden="1">
      <c r="A499" s="137" t="s">
        <v>4110</v>
      </c>
      <c r="B499" s="138" t="s">
        <v>4111</v>
      </c>
      <c r="C499" s="138" t="s">
        <v>4112</v>
      </c>
      <c r="D499" s="138" t="s">
        <v>4113</v>
      </c>
      <c r="E499" s="138" t="s">
        <v>1756</v>
      </c>
      <c r="F499" s="139">
        <v>0</v>
      </c>
      <c r="G499" s="137" t="s">
        <v>247</v>
      </c>
      <c r="H499" s="137" t="s">
        <v>3864</v>
      </c>
      <c r="I499" s="138" t="s">
        <v>1756</v>
      </c>
    </row>
    <row r="500" spans="1:9" hidden="1">
      <c r="A500" s="137" t="s">
        <v>4114</v>
      </c>
      <c r="B500" s="138" t="s">
        <v>4115</v>
      </c>
      <c r="C500" s="138" t="s">
        <v>4116</v>
      </c>
      <c r="D500" s="138" t="s">
        <v>4117</v>
      </c>
      <c r="E500" s="138" t="s">
        <v>1756</v>
      </c>
      <c r="F500" s="139">
        <v>0</v>
      </c>
      <c r="G500" s="137" t="s">
        <v>332</v>
      </c>
      <c r="H500" s="137" t="s">
        <v>1762</v>
      </c>
      <c r="I500" s="138" t="s">
        <v>1756</v>
      </c>
    </row>
    <row r="501" spans="1:9" hidden="1">
      <c r="A501" s="137" t="s">
        <v>4118</v>
      </c>
      <c r="B501" s="138" t="s">
        <v>4119</v>
      </c>
      <c r="C501" s="138" t="s">
        <v>4120</v>
      </c>
      <c r="D501" s="138" t="s">
        <v>4121</v>
      </c>
      <c r="E501" s="138" t="s">
        <v>4122</v>
      </c>
      <c r="F501" s="139">
        <v>0</v>
      </c>
      <c r="G501" s="137" t="s">
        <v>332</v>
      </c>
      <c r="H501" s="137" t="s">
        <v>1762</v>
      </c>
      <c r="I501" s="138" t="s">
        <v>1103</v>
      </c>
    </row>
    <row r="502" spans="1:9" hidden="1">
      <c r="A502" s="137" t="s">
        <v>4123</v>
      </c>
      <c r="B502" s="138" t="s">
        <v>4124</v>
      </c>
      <c r="C502" s="138" t="s">
        <v>4125</v>
      </c>
      <c r="D502" s="138" t="s">
        <v>4126</v>
      </c>
      <c r="E502" s="138" t="s">
        <v>4127</v>
      </c>
      <c r="F502" s="139">
        <v>0</v>
      </c>
      <c r="G502" s="137" t="s">
        <v>332</v>
      </c>
      <c r="H502" s="137" t="s">
        <v>1762</v>
      </c>
      <c r="I502" s="138" t="s">
        <v>1103</v>
      </c>
    </row>
    <row r="503" spans="1:9" hidden="1">
      <c r="A503" s="137" t="s">
        <v>4128</v>
      </c>
      <c r="B503" s="138" t="s">
        <v>4129</v>
      </c>
      <c r="C503" s="138" t="s">
        <v>4130</v>
      </c>
      <c r="D503" s="138" t="s">
        <v>4131</v>
      </c>
      <c r="E503" s="138" t="s">
        <v>4132</v>
      </c>
      <c r="F503" s="139">
        <v>0</v>
      </c>
      <c r="G503" s="137" t="s">
        <v>332</v>
      </c>
      <c r="H503" s="137" t="s">
        <v>1762</v>
      </c>
      <c r="I503" s="138" t="s">
        <v>1103</v>
      </c>
    </row>
    <row r="504" spans="1:9" hidden="1">
      <c r="A504" s="137" t="s">
        <v>4133</v>
      </c>
      <c r="B504" s="138" t="s">
        <v>4134</v>
      </c>
      <c r="C504" s="138" t="s">
        <v>4135</v>
      </c>
      <c r="D504" s="138" t="s">
        <v>4136</v>
      </c>
      <c r="E504" s="138" t="s">
        <v>4137</v>
      </c>
      <c r="F504" s="139">
        <v>0</v>
      </c>
      <c r="G504" s="137" t="s">
        <v>332</v>
      </c>
      <c r="H504" s="137" t="s">
        <v>1762</v>
      </c>
      <c r="I504" s="138" t="s">
        <v>1756</v>
      </c>
    </row>
    <row r="505" spans="1:9" hidden="1">
      <c r="A505" s="137" t="s">
        <v>4138</v>
      </c>
      <c r="B505" s="138" t="s">
        <v>4139</v>
      </c>
      <c r="C505" s="138" t="s">
        <v>4140</v>
      </c>
      <c r="D505" s="138" t="s">
        <v>4141</v>
      </c>
      <c r="E505" s="138" t="s">
        <v>4142</v>
      </c>
      <c r="F505" s="139">
        <v>26.85</v>
      </c>
      <c r="G505" s="137" t="s">
        <v>332</v>
      </c>
      <c r="H505" s="137" t="s">
        <v>1762</v>
      </c>
      <c r="I505" s="138" t="s">
        <v>1103</v>
      </c>
    </row>
    <row r="506" spans="1:9" hidden="1">
      <c r="A506" s="137" t="s">
        <v>4143</v>
      </c>
      <c r="B506" s="138" t="s">
        <v>4144</v>
      </c>
      <c r="C506" s="138" t="s">
        <v>4145</v>
      </c>
      <c r="D506" s="138" t="s">
        <v>4146</v>
      </c>
      <c r="E506" s="138" t="s">
        <v>4147</v>
      </c>
      <c r="F506" s="139">
        <v>0</v>
      </c>
      <c r="G506" s="137" t="s">
        <v>332</v>
      </c>
      <c r="H506" s="137" t="s">
        <v>1762</v>
      </c>
      <c r="I506" s="138" t="s">
        <v>1103</v>
      </c>
    </row>
    <row r="507" spans="1:9" hidden="1">
      <c r="A507" s="137" t="s">
        <v>4148</v>
      </c>
      <c r="B507" s="138" t="s">
        <v>4149</v>
      </c>
      <c r="C507" s="138" t="s">
        <v>4150</v>
      </c>
      <c r="D507" s="138" t="s">
        <v>4151</v>
      </c>
      <c r="E507" s="138" t="s">
        <v>4152</v>
      </c>
      <c r="F507" s="139">
        <v>0</v>
      </c>
      <c r="G507" s="137" t="s">
        <v>332</v>
      </c>
      <c r="H507" s="137" t="s">
        <v>1762</v>
      </c>
      <c r="I507" s="138" t="s">
        <v>1756</v>
      </c>
    </row>
    <row r="508" spans="1:9" hidden="1">
      <c r="A508" s="137" t="s">
        <v>4153</v>
      </c>
      <c r="B508" s="138" t="s">
        <v>4154</v>
      </c>
      <c r="C508" s="138" t="s">
        <v>4155</v>
      </c>
      <c r="D508" s="138" t="s">
        <v>4156</v>
      </c>
      <c r="E508" s="138" t="s">
        <v>4157</v>
      </c>
      <c r="F508" s="139">
        <v>0</v>
      </c>
      <c r="G508" s="137" t="s">
        <v>332</v>
      </c>
      <c r="H508" s="137" t="s">
        <v>1762</v>
      </c>
      <c r="I508" s="138" t="s">
        <v>1103</v>
      </c>
    </row>
    <row r="509" spans="1:9" hidden="1">
      <c r="A509" s="137" t="s">
        <v>4158</v>
      </c>
      <c r="B509" s="138" t="s">
        <v>4159</v>
      </c>
      <c r="C509" s="138" t="s">
        <v>4160</v>
      </c>
      <c r="D509" s="138" t="s">
        <v>4161</v>
      </c>
      <c r="E509" s="138" t="s">
        <v>4162</v>
      </c>
      <c r="F509" s="139">
        <v>0</v>
      </c>
      <c r="G509" s="137" t="s">
        <v>332</v>
      </c>
      <c r="H509" s="137" t="s">
        <v>1762</v>
      </c>
      <c r="I509" s="138" t="s">
        <v>1103</v>
      </c>
    </row>
    <row r="510" spans="1:9" hidden="1">
      <c r="A510" s="137" t="s">
        <v>4163</v>
      </c>
      <c r="B510" s="138" t="s">
        <v>4164</v>
      </c>
      <c r="C510" s="138" t="s">
        <v>4165</v>
      </c>
      <c r="D510" s="138" t="s">
        <v>4166</v>
      </c>
      <c r="E510" s="138" t="s">
        <v>4167</v>
      </c>
      <c r="F510" s="139">
        <v>0</v>
      </c>
      <c r="G510" s="137" t="s">
        <v>332</v>
      </c>
      <c r="H510" s="137" t="s">
        <v>1762</v>
      </c>
      <c r="I510" s="138" t="s">
        <v>1103</v>
      </c>
    </row>
    <row r="511" spans="1:9" hidden="1">
      <c r="A511" s="137" t="s">
        <v>4168</v>
      </c>
      <c r="B511" s="138" t="s">
        <v>4169</v>
      </c>
      <c r="C511" s="138" t="s">
        <v>4170</v>
      </c>
      <c r="D511" s="138" t="s">
        <v>4171</v>
      </c>
      <c r="E511" s="138" t="s">
        <v>4172</v>
      </c>
      <c r="F511" s="139">
        <v>3.72</v>
      </c>
      <c r="G511" s="137" t="s">
        <v>247</v>
      </c>
      <c r="H511" s="137" t="s">
        <v>3864</v>
      </c>
      <c r="I511" s="138" t="s">
        <v>1127</v>
      </c>
    </row>
    <row r="512" spans="1:9" hidden="1">
      <c r="A512" s="137" t="s">
        <v>4173</v>
      </c>
      <c r="B512" s="138" t="s">
        <v>4174</v>
      </c>
      <c r="C512" s="138" t="s">
        <v>4175</v>
      </c>
      <c r="D512" s="138" t="s">
        <v>4176</v>
      </c>
      <c r="E512" s="138" t="s">
        <v>4177</v>
      </c>
      <c r="F512" s="139">
        <v>0</v>
      </c>
      <c r="G512" s="137" t="s">
        <v>417</v>
      </c>
      <c r="H512" s="137" t="s">
        <v>2660</v>
      </c>
      <c r="I512" s="138" t="s">
        <v>1091</v>
      </c>
    </row>
    <row r="513" spans="1:9" hidden="1">
      <c r="A513" s="137" t="s">
        <v>4178</v>
      </c>
      <c r="B513" s="138" t="s">
        <v>4179</v>
      </c>
      <c r="C513" s="138" t="s">
        <v>4180</v>
      </c>
      <c r="D513" s="138" t="s">
        <v>4181</v>
      </c>
      <c r="E513" s="138" t="s">
        <v>4182</v>
      </c>
      <c r="F513" s="139">
        <v>0</v>
      </c>
      <c r="G513" s="137" t="s">
        <v>332</v>
      </c>
      <c r="H513" s="137" t="s">
        <v>1762</v>
      </c>
      <c r="I513" s="138" t="s">
        <v>1103</v>
      </c>
    </row>
    <row r="514" spans="1:9" hidden="1">
      <c r="A514" s="137" t="s">
        <v>4183</v>
      </c>
      <c r="B514" s="138" t="s">
        <v>4184</v>
      </c>
      <c r="C514" s="138" t="s">
        <v>4185</v>
      </c>
      <c r="D514" s="138" t="s">
        <v>4186</v>
      </c>
      <c r="E514" s="138" t="s">
        <v>4187</v>
      </c>
      <c r="F514" s="139">
        <v>0</v>
      </c>
      <c r="G514" s="137" t="s">
        <v>332</v>
      </c>
      <c r="H514" s="137" t="s">
        <v>1762</v>
      </c>
      <c r="I514" s="138" t="s">
        <v>1103</v>
      </c>
    </row>
    <row r="515" spans="1:9" hidden="1">
      <c r="A515" s="137" t="s">
        <v>4188</v>
      </c>
      <c r="B515" s="138" t="s">
        <v>4189</v>
      </c>
      <c r="C515" s="138" t="s">
        <v>4190</v>
      </c>
      <c r="D515" s="138" t="s">
        <v>4191</v>
      </c>
      <c r="E515" s="138" t="s">
        <v>4192</v>
      </c>
      <c r="F515" s="139">
        <v>80.52</v>
      </c>
      <c r="G515" s="137" t="s">
        <v>247</v>
      </c>
      <c r="H515" s="137" t="s">
        <v>1806</v>
      </c>
      <c r="I515" s="138" t="s">
        <v>1096</v>
      </c>
    </row>
    <row r="516" spans="1:9" hidden="1">
      <c r="A516" s="137" t="s">
        <v>4193</v>
      </c>
      <c r="B516" s="138" t="s">
        <v>4194</v>
      </c>
      <c r="C516" s="138" t="s">
        <v>4195</v>
      </c>
      <c r="D516" s="138" t="s">
        <v>4196</v>
      </c>
      <c r="E516" s="138" t="s">
        <v>1756</v>
      </c>
      <c r="F516" s="139">
        <v>0</v>
      </c>
      <c r="G516" s="137" t="s">
        <v>332</v>
      </c>
      <c r="H516" s="137" t="s">
        <v>1762</v>
      </c>
      <c r="I516" s="138" t="s">
        <v>1756</v>
      </c>
    </row>
    <row r="517" spans="1:9" hidden="1">
      <c r="A517" s="137" t="s">
        <v>4197</v>
      </c>
      <c r="B517" s="138" t="s">
        <v>4198</v>
      </c>
      <c r="C517" s="138" t="s">
        <v>4199</v>
      </c>
      <c r="D517" s="138" t="s">
        <v>4200</v>
      </c>
      <c r="E517" s="138" t="s">
        <v>4201</v>
      </c>
      <c r="F517" s="139">
        <v>10.6</v>
      </c>
      <c r="G517" s="137" t="s">
        <v>247</v>
      </c>
      <c r="H517" s="137" t="s">
        <v>1806</v>
      </c>
      <c r="I517" s="138" t="s">
        <v>1096</v>
      </c>
    </row>
    <row r="518" spans="1:9" hidden="1">
      <c r="A518" s="137" t="s">
        <v>4202</v>
      </c>
      <c r="B518" s="138" t="s">
        <v>4203</v>
      </c>
      <c r="C518" s="138" t="s">
        <v>4204</v>
      </c>
      <c r="D518" s="138" t="s">
        <v>4205</v>
      </c>
      <c r="E518" s="138" t="s">
        <v>4206</v>
      </c>
      <c r="F518" s="139">
        <v>0</v>
      </c>
      <c r="G518" s="137" t="s">
        <v>332</v>
      </c>
      <c r="H518" s="137" t="s">
        <v>1762</v>
      </c>
      <c r="I518" s="138" t="s">
        <v>1103</v>
      </c>
    </row>
    <row r="519" spans="1:9" hidden="1">
      <c r="A519" s="137" t="s">
        <v>4207</v>
      </c>
      <c r="B519" s="138" t="s">
        <v>4208</v>
      </c>
      <c r="C519" s="138" t="s">
        <v>4209</v>
      </c>
      <c r="D519" s="138" t="s">
        <v>4210</v>
      </c>
      <c r="E519" s="138" t="s">
        <v>4211</v>
      </c>
      <c r="F519" s="139">
        <v>41</v>
      </c>
      <c r="G519" s="137" t="s">
        <v>247</v>
      </c>
      <c r="H519" s="137" t="s">
        <v>3864</v>
      </c>
      <c r="I519" s="138" t="s">
        <v>1127</v>
      </c>
    </row>
    <row r="520" spans="1:9" hidden="1">
      <c r="A520" s="137" t="s">
        <v>4212</v>
      </c>
      <c r="B520" s="138" t="s">
        <v>4213</v>
      </c>
      <c r="C520" s="138" t="s">
        <v>4214</v>
      </c>
      <c r="D520" s="138" t="s">
        <v>4215</v>
      </c>
      <c r="E520" s="138" t="s">
        <v>4216</v>
      </c>
      <c r="F520" s="139">
        <v>20.149999999999999</v>
      </c>
      <c r="G520" s="137" t="s">
        <v>247</v>
      </c>
      <c r="H520" s="137" t="s">
        <v>3864</v>
      </c>
      <c r="I520" s="138" t="s">
        <v>1127</v>
      </c>
    </row>
    <row r="521" spans="1:9" hidden="1">
      <c r="A521" s="137" t="s">
        <v>4217</v>
      </c>
      <c r="B521" s="138" t="s">
        <v>4218</v>
      </c>
      <c r="C521" s="138" t="s">
        <v>4219</v>
      </c>
      <c r="D521" s="138" t="s">
        <v>4220</v>
      </c>
      <c r="E521" s="138" t="s">
        <v>4221</v>
      </c>
      <c r="F521" s="139">
        <v>0</v>
      </c>
      <c r="G521" s="137" t="s">
        <v>332</v>
      </c>
      <c r="H521" s="137" t="s">
        <v>1762</v>
      </c>
      <c r="I521" s="138" t="s">
        <v>1103</v>
      </c>
    </row>
    <row r="522" spans="1:9" hidden="1">
      <c r="A522" s="137" t="s">
        <v>4222</v>
      </c>
      <c r="B522" s="138" t="s">
        <v>4223</v>
      </c>
      <c r="C522" s="138" t="s">
        <v>4224</v>
      </c>
      <c r="D522" s="138" t="s">
        <v>4225</v>
      </c>
      <c r="E522" s="138" t="s">
        <v>4226</v>
      </c>
      <c r="F522" s="139">
        <v>0</v>
      </c>
      <c r="G522" s="137" t="s">
        <v>332</v>
      </c>
      <c r="H522" s="137" t="s">
        <v>1762</v>
      </c>
      <c r="I522" s="138" t="s">
        <v>1103</v>
      </c>
    </row>
    <row r="523" spans="1:9" hidden="1">
      <c r="A523" s="137" t="s">
        <v>4227</v>
      </c>
      <c r="B523" s="138" t="s">
        <v>4228</v>
      </c>
      <c r="C523" s="138" t="s">
        <v>4229</v>
      </c>
      <c r="D523" s="138" t="s">
        <v>4230</v>
      </c>
      <c r="E523" s="138" t="s">
        <v>4231</v>
      </c>
      <c r="F523" s="139">
        <v>18.440000000000001</v>
      </c>
      <c r="G523" s="137" t="s">
        <v>332</v>
      </c>
      <c r="H523" s="137" t="s">
        <v>1762</v>
      </c>
      <c r="I523" s="138" t="s">
        <v>1103</v>
      </c>
    </row>
    <row r="524" spans="1:9" hidden="1">
      <c r="A524" s="137" t="s">
        <v>4232</v>
      </c>
      <c r="B524" s="138" t="s">
        <v>4233</v>
      </c>
      <c r="C524" s="138" t="s">
        <v>4234</v>
      </c>
      <c r="D524" s="138" t="s">
        <v>4235</v>
      </c>
      <c r="E524" s="138" t="s">
        <v>4236</v>
      </c>
      <c r="F524" s="139">
        <v>0</v>
      </c>
      <c r="G524" s="137" t="s">
        <v>332</v>
      </c>
      <c r="H524" s="137" t="s">
        <v>1762</v>
      </c>
      <c r="I524" s="138" t="s">
        <v>1103</v>
      </c>
    </row>
    <row r="525" spans="1:9" hidden="1">
      <c r="A525" s="137" t="s">
        <v>4237</v>
      </c>
      <c r="B525" s="138" t="s">
        <v>4238</v>
      </c>
      <c r="C525" s="138" t="s">
        <v>4239</v>
      </c>
      <c r="D525" s="138" t="s">
        <v>4240</v>
      </c>
      <c r="E525" s="138" t="s">
        <v>4241</v>
      </c>
      <c r="F525" s="139">
        <v>0</v>
      </c>
      <c r="G525" s="137" t="s">
        <v>247</v>
      </c>
      <c r="H525" s="137" t="s">
        <v>1806</v>
      </c>
      <c r="I525" s="138" t="s">
        <v>1110</v>
      </c>
    </row>
    <row r="526" spans="1:9" hidden="1">
      <c r="A526" s="137" t="s">
        <v>4242</v>
      </c>
      <c r="B526" s="138" t="s">
        <v>4243</v>
      </c>
      <c r="C526" s="138" t="s">
        <v>4244</v>
      </c>
      <c r="D526" s="138" t="s">
        <v>4245</v>
      </c>
      <c r="E526" s="138" t="s">
        <v>4246</v>
      </c>
      <c r="F526" s="139">
        <v>0</v>
      </c>
      <c r="G526" s="137" t="s">
        <v>247</v>
      </c>
      <c r="H526" s="137" t="s">
        <v>1806</v>
      </c>
      <c r="I526" s="138" t="s">
        <v>1096</v>
      </c>
    </row>
    <row r="527" spans="1:9" hidden="1">
      <c r="A527" s="137" t="s">
        <v>4247</v>
      </c>
      <c r="B527" s="138" t="s">
        <v>4248</v>
      </c>
      <c r="C527" s="138" t="s">
        <v>4249</v>
      </c>
      <c r="D527" s="138" t="s">
        <v>4250</v>
      </c>
      <c r="E527" s="138" t="s">
        <v>4251</v>
      </c>
      <c r="F527" s="139">
        <v>6.49</v>
      </c>
      <c r="G527" s="137" t="s">
        <v>332</v>
      </c>
      <c r="H527" s="137" t="s">
        <v>1762</v>
      </c>
      <c r="I527" s="138" t="s">
        <v>1103</v>
      </c>
    </row>
    <row r="528" spans="1:9" hidden="1">
      <c r="A528" s="137" t="s">
        <v>4252</v>
      </c>
      <c r="B528" s="138" t="s">
        <v>4253</v>
      </c>
      <c r="C528" s="138" t="s">
        <v>4254</v>
      </c>
      <c r="D528" s="138" t="s">
        <v>4255</v>
      </c>
      <c r="E528" s="138" t="s">
        <v>4256</v>
      </c>
      <c r="F528" s="139">
        <v>0</v>
      </c>
      <c r="G528" s="137" t="s">
        <v>332</v>
      </c>
      <c r="H528" s="137" t="s">
        <v>1762</v>
      </c>
      <c r="I528" s="138" t="s">
        <v>1103</v>
      </c>
    </row>
    <row r="529" spans="1:9" hidden="1">
      <c r="A529" s="137" t="s">
        <v>4257</v>
      </c>
      <c r="B529" s="138" t="s">
        <v>4258</v>
      </c>
      <c r="C529" s="138" t="s">
        <v>4259</v>
      </c>
      <c r="D529" s="138" t="s">
        <v>4260</v>
      </c>
      <c r="E529" s="138" t="s">
        <v>4261</v>
      </c>
      <c r="F529" s="139">
        <v>0</v>
      </c>
      <c r="G529" s="137" t="s">
        <v>332</v>
      </c>
      <c r="H529" s="137" t="s">
        <v>1762</v>
      </c>
      <c r="I529" s="138" t="s">
        <v>1103</v>
      </c>
    </row>
    <row r="530" spans="1:9" hidden="1">
      <c r="A530" s="137" t="s">
        <v>4262</v>
      </c>
      <c r="B530" s="138" t="s">
        <v>4263</v>
      </c>
      <c r="C530" s="138" t="s">
        <v>4264</v>
      </c>
      <c r="D530" s="138" t="s">
        <v>4265</v>
      </c>
      <c r="E530" s="138" t="s">
        <v>4266</v>
      </c>
      <c r="F530" s="139">
        <v>0</v>
      </c>
      <c r="G530" s="137" t="s">
        <v>332</v>
      </c>
      <c r="H530" s="137" t="s">
        <v>1762</v>
      </c>
      <c r="I530" s="138" t="s">
        <v>1103</v>
      </c>
    </row>
    <row r="531" spans="1:9" hidden="1">
      <c r="A531" s="137" t="s">
        <v>4267</v>
      </c>
      <c r="B531" s="138" t="s">
        <v>4268</v>
      </c>
      <c r="C531" s="138" t="s">
        <v>4269</v>
      </c>
      <c r="D531" s="138" t="s">
        <v>4270</v>
      </c>
      <c r="E531" s="138" t="s">
        <v>4271</v>
      </c>
      <c r="F531" s="139">
        <v>4.96</v>
      </c>
      <c r="G531" s="137" t="s">
        <v>332</v>
      </c>
      <c r="H531" s="137" t="s">
        <v>1762</v>
      </c>
      <c r="I531" s="138" t="s">
        <v>1103</v>
      </c>
    </row>
    <row r="532" spans="1:9" hidden="1">
      <c r="A532" s="137" t="s">
        <v>4272</v>
      </c>
      <c r="B532" s="138" t="s">
        <v>4273</v>
      </c>
      <c r="C532" s="138" t="s">
        <v>4274</v>
      </c>
      <c r="D532" s="138" t="s">
        <v>4275</v>
      </c>
      <c r="E532" s="138" t="s">
        <v>4276</v>
      </c>
      <c r="F532" s="139">
        <v>0</v>
      </c>
      <c r="G532" s="137" t="s">
        <v>332</v>
      </c>
      <c r="H532" s="137" t="s">
        <v>1762</v>
      </c>
      <c r="I532" s="138" t="s">
        <v>1103</v>
      </c>
    </row>
    <row r="533" spans="1:9" hidden="1">
      <c r="A533" s="137" t="s">
        <v>4277</v>
      </c>
      <c r="B533" s="138" t="s">
        <v>4278</v>
      </c>
      <c r="C533" s="138" t="s">
        <v>4279</v>
      </c>
      <c r="D533" s="138" t="s">
        <v>4280</v>
      </c>
      <c r="E533" s="138" t="s">
        <v>1756</v>
      </c>
      <c r="F533" s="139">
        <v>0</v>
      </c>
      <c r="G533" s="137" t="s">
        <v>247</v>
      </c>
      <c r="H533" s="137" t="s">
        <v>3864</v>
      </c>
      <c r="I533" s="138" t="s">
        <v>1756</v>
      </c>
    </row>
    <row r="534" spans="1:9" hidden="1">
      <c r="A534" s="137" t="s">
        <v>4281</v>
      </c>
      <c r="B534" s="138" t="s">
        <v>4282</v>
      </c>
      <c r="C534" s="138" t="s">
        <v>4283</v>
      </c>
      <c r="D534" s="138" t="s">
        <v>4284</v>
      </c>
      <c r="E534" s="138" t="s">
        <v>4285</v>
      </c>
      <c r="F534" s="139">
        <v>0</v>
      </c>
      <c r="G534" s="137" t="s">
        <v>332</v>
      </c>
      <c r="H534" s="137" t="s">
        <v>1762</v>
      </c>
      <c r="I534" s="138" t="s">
        <v>1103</v>
      </c>
    </row>
    <row r="535" spans="1:9" hidden="1">
      <c r="A535" s="137" t="s">
        <v>4286</v>
      </c>
      <c r="B535" s="138" t="s">
        <v>4287</v>
      </c>
      <c r="C535" s="138" t="s">
        <v>4288</v>
      </c>
      <c r="D535" s="138" t="s">
        <v>4289</v>
      </c>
      <c r="E535" s="138" t="s">
        <v>4290</v>
      </c>
      <c r="F535" s="139">
        <v>35.11</v>
      </c>
      <c r="G535" s="137" t="s">
        <v>247</v>
      </c>
      <c r="H535" s="137" t="s">
        <v>1806</v>
      </c>
      <c r="I535" s="138" t="s">
        <v>1110</v>
      </c>
    </row>
    <row r="536" spans="1:9" hidden="1">
      <c r="A536" s="137" t="s">
        <v>4291</v>
      </c>
      <c r="B536" s="138" t="s">
        <v>4292</v>
      </c>
      <c r="C536" s="138" t="s">
        <v>4293</v>
      </c>
      <c r="D536" s="138" t="s">
        <v>4294</v>
      </c>
      <c r="E536" s="138" t="s">
        <v>4295</v>
      </c>
      <c r="F536" s="139">
        <v>0</v>
      </c>
      <c r="G536" s="137" t="s">
        <v>332</v>
      </c>
      <c r="H536" s="137" t="s">
        <v>1762</v>
      </c>
      <c r="I536" s="138" t="s">
        <v>1103</v>
      </c>
    </row>
    <row r="537" spans="1:9" hidden="1">
      <c r="A537" s="137" t="s">
        <v>4296</v>
      </c>
      <c r="B537" s="138" t="s">
        <v>4297</v>
      </c>
      <c r="C537" s="138" t="s">
        <v>4298</v>
      </c>
      <c r="D537" s="138" t="s">
        <v>4299</v>
      </c>
      <c r="E537" s="138" t="s">
        <v>4300</v>
      </c>
      <c r="F537" s="139">
        <v>0</v>
      </c>
      <c r="G537" s="137" t="s">
        <v>332</v>
      </c>
      <c r="H537" s="137" t="s">
        <v>1762</v>
      </c>
      <c r="I537" s="138" t="s">
        <v>1103</v>
      </c>
    </row>
    <row r="538" spans="1:9" hidden="1">
      <c r="A538" s="137" t="s">
        <v>4301</v>
      </c>
      <c r="B538" s="138" t="s">
        <v>4302</v>
      </c>
      <c r="C538" s="138" t="s">
        <v>4303</v>
      </c>
      <c r="D538" s="138" t="s">
        <v>4304</v>
      </c>
      <c r="E538" s="138" t="s">
        <v>1756</v>
      </c>
      <c r="F538" s="139">
        <v>0</v>
      </c>
      <c r="G538" s="137" t="s">
        <v>332</v>
      </c>
      <c r="H538" s="137" t="s">
        <v>1762</v>
      </c>
      <c r="I538" s="138" t="s">
        <v>1756</v>
      </c>
    </row>
    <row r="539" spans="1:9" hidden="1">
      <c r="A539" s="137" t="s">
        <v>4305</v>
      </c>
      <c r="B539" s="138" t="s">
        <v>4306</v>
      </c>
      <c r="C539" s="138" t="s">
        <v>4307</v>
      </c>
      <c r="D539" s="138" t="s">
        <v>4308</v>
      </c>
      <c r="E539" s="138" t="s">
        <v>4309</v>
      </c>
      <c r="F539" s="139">
        <v>0</v>
      </c>
      <c r="G539" s="137" t="s">
        <v>247</v>
      </c>
      <c r="H539" s="137" t="s">
        <v>1806</v>
      </c>
      <c r="I539" s="138" t="s">
        <v>1096</v>
      </c>
    </row>
    <row r="540" spans="1:9">
      <c r="A540" s="137" t="s">
        <v>4310</v>
      </c>
      <c r="B540" s="138" t="s">
        <v>4311</v>
      </c>
      <c r="C540" s="138" t="s">
        <v>4312</v>
      </c>
      <c r="D540" s="138" t="s">
        <v>4313</v>
      </c>
      <c r="E540" s="138" t="s">
        <v>4314</v>
      </c>
      <c r="F540" s="139">
        <v>0</v>
      </c>
      <c r="G540" s="137" t="s">
        <v>608</v>
      </c>
      <c r="H540" s="137" t="s">
        <v>3864</v>
      </c>
      <c r="I540" s="138" t="s">
        <v>1127</v>
      </c>
    </row>
    <row r="541" spans="1:9" hidden="1">
      <c r="A541" s="137" t="s">
        <v>4315</v>
      </c>
      <c r="B541" s="138" t="s">
        <v>4316</v>
      </c>
      <c r="C541" s="138" t="s">
        <v>4317</v>
      </c>
      <c r="D541" s="138" t="s">
        <v>4318</v>
      </c>
      <c r="E541" s="138" t="s">
        <v>4319</v>
      </c>
      <c r="F541" s="139">
        <v>0</v>
      </c>
      <c r="G541" s="137" t="s">
        <v>332</v>
      </c>
      <c r="H541" s="137" t="s">
        <v>1762</v>
      </c>
      <c r="I541" s="138" t="s">
        <v>1103</v>
      </c>
    </row>
    <row r="542" spans="1:9" hidden="1">
      <c r="A542" s="137" t="s">
        <v>4320</v>
      </c>
      <c r="B542" s="138" t="s">
        <v>4321</v>
      </c>
      <c r="C542" s="138" t="s">
        <v>4322</v>
      </c>
      <c r="D542" s="138" t="s">
        <v>4323</v>
      </c>
      <c r="E542" s="138" t="s">
        <v>4324</v>
      </c>
      <c r="F542" s="139">
        <v>7.98</v>
      </c>
      <c r="G542" s="137" t="s">
        <v>332</v>
      </c>
      <c r="H542" s="137" t="s">
        <v>1762</v>
      </c>
      <c r="I542" s="138" t="s">
        <v>1103</v>
      </c>
    </row>
    <row r="543" spans="1:9">
      <c r="A543" s="137" t="s">
        <v>4325</v>
      </c>
      <c r="B543" s="138" t="s">
        <v>4326</v>
      </c>
      <c r="C543" s="138" t="s">
        <v>4327</v>
      </c>
      <c r="D543" s="138" t="s">
        <v>4328</v>
      </c>
      <c r="E543" s="138" t="s">
        <v>4329</v>
      </c>
      <c r="F543" s="139">
        <v>0</v>
      </c>
      <c r="G543" s="137" t="s">
        <v>608</v>
      </c>
      <c r="H543" s="137" t="s">
        <v>3864</v>
      </c>
      <c r="I543" s="138" t="s">
        <v>1127</v>
      </c>
    </row>
    <row r="544" spans="1:9" hidden="1">
      <c r="A544" s="137" t="s">
        <v>4330</v>
      </c>
      <c r="B544" s="138" t="s">
        <v>4331</v>
      </c>
      <c r="C544" s="138" t="s">
        <v>4332</v>
      </c>
      <c r="D544" s="138" t="s">
        <v>4333</v>
      </c>
      <c r="E544" s="138" t="s">
        <v>4334</v>
      </c>
      <c r="F544" s="139">
        <v>0</v>
      </c>
      <c r="G544" s="137" t="s">
        <v>247</v>
      </c>
      <c r="H544" s="137" t="s">
        <v>1806</v>
      </c>
      <c r="I544" s="138" t="s">
        <v>1096</v>
      </c>
    </row>
    <row r="545" spans="1:9" hidden="1">
      <c r="A545" s="137" t="s">
        <v>4335</v>
      </c>
      <c r="B545" s="138" t="s">
        <v>4336</v>
      </c>
      <c r="C545" s="138" t="s">
        <v>4337</v>
      </c>
      <c r="D545" s="138" t="s">
        <v>4338</v>
      </c>
      <c r="E545" s="138" t="s">
        <v>4339</v>
      </c>
      <c r="F545" s="139">
        <v>0</v>
      </c>
      <c r="G545" s="137" t="s">
        <v>247</v>
      </c>
      <c r="H545" s="137" t="s">
        <v>1806</v>
      </c>
      <c r="I545" s="138" t="s">
        <v>1096</v>
      </c>
    </row>
    <row r="546" spans="1:9" hidden="1">
      <c r="A546" s="137" t="s">
        <v>4340</v>
      </c>
      <c r="B546" s="138" t="s">
        <v>330</v>
      </c>
      <c r="C546" s="138" t="s">
        <v>333</v>
      </c>
      <c r="D546" s="138" t="s">
        <v>331</v>
      </c>
      <c r="E546" s="138" t="s">
        <v>1331</v>
      </c>
      <c r="F546" s="139">
        <v>6.11</v>
      </c>
      <c r="G546" s="137" t="s">
        <v>332</v>
      </c>
      <c r="H546" s="137" t="s">
        <v>1762</v>
      </c>
      <c r="I546" s="138" t="s">
        <v>1103</v>
      </c>
    </row>
    <row r="547" spans="1:9" hidden="1">
      <c r="A547" s="137" t="s">
        <v>4341</v>
      </c>
      <c r="B547" s="138" t="s">
        <v>4342</v>
      </c>
      <c r="C547" s="138" t="s">
        <v>4343</v>
      </c>
      <c r="D547" s="138" t="s">
        <v>4344</v>
      </c>
      <c r="E547" s="138" t="s">
        <v>1756</v>
      </c>
      <c r="F547" s="139">
        <v>0</v>
      </c>
      <c r="G547" s="137" t="s">
        <v>247</v>
      </c>
      <c r="H547" s="137" t="s">
        <v>1806</v>
      </c>
      <c r="I547" s="138" t="s">
        <v>1756</v>
      </c>
    </row>
    <row r="548" spans="1:9" hidden="1">
      <c r="A548" s="137" t="s">
        <v>4345</v>
      </c>
      <c r="B548" s="138" t="s">
        <v>4346</v>
      </c>
      <c r="C548" s="138" t="s">
        <v>4347</v>
      </c>
      <c r="D548" s="138" t="s">
        <v>4348</v>
      </c>
      <c r="E548" s="138" t="s">
        <v>4349</v>
      </c>
      <c r="F548" s="139">
        <v>0</v>
      </c>
      <c r="G548" s="137" t="s">
        <v>332</v>
      </c>
      <c r="H548" s="137" t="s">
        <v>1762</v>
      </c>
      <c r="I548" s="138" t="s">
        <v>1103</v>
      </c>
    </row>
    <row r="549" spans="1:9" hidden="1">
      <c r="A549" s="137" t="s">
        <v>4350</v>
      </c>
      <c r="B549" s="138" t="s">
        <v>4351</v>
      </c>
      <c r="C549" s="138" t="s">
        <v>4352</v>
      </c>
      <c r="D549" s="138" t="s">
        <v>4353</v>
      </c>
      <c r="E549" s="138" t="s">
        <v>4354</v>
      </c>
      <c r="F549" s="139">
        <v>0</v>
      </c>
      <c r="G549" s="137" t="s">
        <v>332</v>
      </c>
      <c r="H549" s="137" t="s">
        <v>1762</v>
      </c>
      <c r="I549" s="138" t="s">
        <v>1103</v>
      </c>
    </row>
    <row r="550" spans="1:9" hidden="1">
      <c r="A550" s="137" t="s">
        <v>4355</v>
      </c>
      <c r="B550" s="138" t="s">
        <v>4356</v>
      </c>
      <c r="C550" s="138" t="s">
        <v>4357</v>
      </c>
      <c r="D550" s="138" t="s">
        <v>4358</v>
      </c>
      <c r="E550" s="138" t="s">
        <v>4359</v>
      </c>
      <c r="F550" s="139">
        <v>26.05</v>
      </c>
      <c r="G550" s="137" t="s">
        <v>247</v>
      </c>
      <c r="H550" s="137" t="s">
        <v>1806</v>
      </c>
      <c r="I550" s="138" t="s">
        <v>1756</v>
      </c>
    </row>
    <row r="551" spans="1:9" hidden="1">
      <c r="A551" s="137" t="s">
        <v>4360</v>
      </c>
      <c r="B551" s="138" t="s">
        <v>4361</v>
      </c>
      <c r="C551" s="138" t="s">
        <v>4362</v>
      </c>
      <c r="D551" s="138" t="s">
        <v>4363</v>
      </c>
      <c r="E551" s="138" t="s">
        <v>4364</v>
      </c>
      <c r="F551" s="139">
        <v>0</v>
      </c>
      <c r="G551" s="137" t="s">
        <v>332</v>
      </c>
      <c r="H551" s="137" t="s">
        <v>1762</v>
      </c>
      <c r="I551" s="138" t="s">
        <v>1103</v>
      </c>
    </row>
    <row r="552" spans="1:9" hidden="1">
      <c r="A552" s="137" t="s">
        <v>4365</v>
      </c>
      <c r="B552" s="138" t="s">
        <v>4366</v>
      </c>
      <c r="C552" s="138" t="s">
        <v>4367</v>
      </c>
      <c r="D552" s="138" t="s">
        <v>4368</v>
      </c>
      <c r="E552" s="138" t="s">
        <v>4369</v>
      </c>
      <c r="F552" s="139">
        <v>0</v>
      </c>
      <c r="G552" s="137" t="s">
        <v>332</v>
      </c>
      <c r="H552" s="137" t="s">
        <v>1762</v>
      </c>
      <c r="I552" s="138" t="s">
        <v>1103</v>
      </c>
    </row>
    <row r="553" spans="1:9" hidden="1">
      <c r="A553" s="137" t="s">
        <v>4370</v>
      </c>
      <c r="B553" s="138" t="s">
        <v>4371</v>
      </c>
      <c r="C553" s="138" t="s">
        <v>4372</v>
      </c>
      <c r="D553" s="138" t="s">
        <v>4373</v>
      </c>
      <c r="E553" s="138" t="s">
        <v>4374</v>
      </c>
      <c r="F553" s="139">
        <v>0</v>
      </c>
      <c r="G553" s="137" t="s">
        <v>332</v>
      </c>
      <c r="H553" s="137" t="s">
        <v>1762</v>
      </c>
      <c r="I553" s="138" t="s">
        <v>1756</v>
      </c>
    </row>
    <row r="554" spans="1:9" hidden="1">
      <c r="A554" s="137" t="s">
        <v>4375</v>
      </c>
      <c r="B554" s="138" t="s">
        <v>4376</v>
      </c>
      <c r="C554" s="138" t="s">
        <v>4377</v>
      </c>
      <c r="D554" s="138" t="s">
        <v>4378</v>
      </c>
      <c r="E554" s="138" t="s">
        <v>4379</v>
      </c>
      <c r="F554" s="139">
        <v>0</v>
      </c>
      <c r="G554" s="137" t="s">
        <v>417</v>
      </c>
      <c r="H554" s="137" t="s">
        <v>2660</v>
      </c>
      <c r="I554" s="138" t="s">
        <v>1091</v>
      </c>
    </row>
    <row r="555" spans="1:9" hidden="1">
      <c r="A555" s="137" t="s">
        <v>4380</v>
      </c>
      <c r="B555" s="138" t="s">
        <v>4381</v>
      </c>
      <c r="C555" s="138" t="s">
        <v>4382</v>
      </c>
      <c r="D555" s="138" t="s">
        <v>4383</v>
      </c>
      <c r="E555" s="138" t="s">
        <v>4384</v>
      </c>
      <c r="F555" s="139">
        <v>0</v>
      </c>
      <c r="G555" s="137" t="s">
        <v>332</v>
      </c>
      <c r="H555" s="137" t="s">
        <v>1762</v>
      </c>
      <c r="I555" s="138" t="s">
        <v>1103</v>
      </c>
    </row>
    <row r="556" spans="1:9" hidden="1">
      <c r="A556" s="137" t="s">
        <v>4385</v>
      </c>
      <c r="B556" s="138" t="s">
        <v>4386</v>
      </c>
      <c r="C556" s="138" t="s">
        <v>4387</v>
      </c>
      <c r="D556" s="138" t="s">
        <v>4388</v>
      </c>
      <c r="E556" s="138" t="s">
        <v>4389</v>
      </c>
      <c r="F556" s="139">
        <v>0</v>
      </c>
      <c r="G556" s="137" t="s">
        <v>332</v>
      </c>
      <c r="H556" s="137" t="s">
        <v>1762</v>
      </c>
      <c r="I556" s="138" t="s">
        <v>1103</v>
      </c>
    </row>
    <row r="557" spans="1:9" hidden="1">
      <c r="A557" s="137" t="s">
        <v>4390</v>
      </c>
      <c r="B557" s="138" t="s">
        <v>4391</v>
      </c>
      <c r="C557" s="138" t="s">
        <v>4392</v>
      </c>
      <c r="D557" s="138" t="s">
        <v>4393</v>
      </c>
      <c r="E557" s="138" t="s">
        <v>4394</v>
      </c>
      <c r="F557" s="139">
        <v>181.23</v>
      </c>
      <c r="G557" s="137" t="s">
        <v>247</v>
      </c>
      <c r="H557" s="137" t="s">
        <v>1806</v>
      </c>
      <c r="I557" s="138" t="s">
        <v>1096</v>
      </c>
    </row>
    <row r="558" spans="1:9" hidden="1">
      <c r="A558" s="137" t="s">
        <v>4395</v>
      </c>
      <c r="B558" s="138" t="s">
        <v>4396</v>
      </c>
      <c r="C558" s="138" t="s">
        <v>4397</v>
      </c>
      <c r="D558" s="138" t="s">
        <v>4398</v>
      </c>
      <c r="E558" s="138" t="s">
        <v>4399</v>
      </c>
      <c r="F558" s="139">
        <v>25.44</v>
      </c>
      <c r="G558" s="137" t="s">
        <v>247</v>
      </c>
      <c r="H558" s="137" t="s">
        <v>1806</v>
      </c>
      <c r="I558" s="138" t="s">
        <v>1756</v>
      </c>
    </row>
    <row r="559" spans="1:9" hidden="1">
      <c r="A559" s="137" t="s">
        <v>4400</v>
      </c>
      <c r="B559" s="138" t="s">
        <v>4401</v>
      </c>
      <c r="C559" s="138" t="s">
        <v>4402</v>
      </c>
      <c r="D559" s="138" t="s">
        <v>4403</v>
      </c>
      <c r="E559" s="138" t="s">
        <v>4404</v>
      </c>
      <c r="F559" s="139">
        <v>0</v>
      </c>
      <c r="G559" s="137" t="s">
        <v>332</v>
      </c>
      <c r="H559" s="137" t="s">
        <v>1762</v>
      </c>
      <c r="I559" s="138" t="s">
        <v>1103</v>
      </c>
    </row>
    <row r="560" spans="1:9" hidden="1">
      <c r="A560" s="137" t="s">
        <v>4405</v>
      </c>
      <c r="B560" s="138" t="s">
        <v>4406</v>
      </c>
      <c r="C560" s="138" t="s">
        <v>4407</v>
      </c>
      <c r="D560" s="138" t="s">
        <v>4408</v>
      </c>
      <c r="E560" s="138" t="s">
        <v>4409</v>
      </c>
      <c r="F560" s="139">
        <v>0</v>
      </c>
      <c r="G560" s="137" t="s">
        <v>584</v>
      </c>
      <c r="H560" s="137" t="s">
        <v>4410</v>
      </c>
      <c r="I560" s="138" t="s">
        <v>1318</v>
      </c>
    </row>
    <row r="561" spans="1:9" hidden="1">
      <c r="A561" s="137" t="s">
        <v>4411</v>
      </c>
      <c r="B561" s="138" t="s">
        <v>4406</v>
      </c>
      <c r="C561" s="138" t="s">
        <v>4412</v>
      </c>
      <c r="D561" s="138" t="s">
        <v>4408</v>
      </c>
      <c r="E561" s="138" t="s">
        <v>4413</v>
      </c>
      <c r="F561" s="139">
        <v>0</v>
      </c>
      <c r="G561" s="137" t="s">
        <v>247</v>
      </c>
      <c r="H561" s="137" t="s">
        <v>1806</v>
      </c>
      <c r="I561" s="138" t="s">
        <v>1096</v>
      </c>
    </row>
    <row r="562" spans="1:9" hidden="1">
      <c r="A562" s="137" t="s">
        <v>4414</v>
      </c>
      <c r="B562" s="138" t="s">
        <v>4415</v>
      </c>
      <c r="C562" s="138" t="s">
        <v>4416</v>
      </c>
      <c r="D562" s="138" t="s">
        <v>4417</v>
      </c>
      <c r="E562" s="138" t="s">
        <v>4418</v>
      </c>
      <c r="F562" s="139">
        <v>0</v>
      </c>
      <c r="G562" s="137" t="s">
        <v>332</v>
      </c>
      <c r="H562" s="137" t="s">
        <v>1762</v>
      </c>
      <c r="I562" s="138" t="s">
        <v>1103</v>
      </c>
    </row>
    <row r="563" spans="1:9" hidden="1">
      <c r="A563" s="137" t="s">
        <v>4419</v>
      </c>
      <c r="B563" s="138" t="s">
        <v>4420</v>
      </c>
      <c r="C563" s="138" t="s">
        <v>4421</v>
      </c>
      <c r="D563" s="138" t="s">
        <v>4422</v>
      </c>
      <c r="E563" s="138" t="s">
        <v>1756</v>
      </c>
      <c r="F563" s="139">
        <v>0</v>
      </c>
      <c r="G563" s="137" t="s">
        <v>332</v>
      </c>
      <c r="H563" s="137" t="s">
        <v>1762</v>
      </c>
      <c r="I563" s="138" t="s">
        <v>1756</v>
      </c>
    </row>
    <row r="564" spans="1:9" hidden="1">
      <c r="A564" s="137" t="s">
        <v>4423</v>
      </c>
      <c r="B564" s="138" t="s">
        <v>4424</v>
      </c>
      <c r="C564" s="138" t="s">
        <v>4425</v>
      </c>
      <c r="D564" s="138" t="s">
        <v>4426</v>
      </c>
      <c r="E564" s="138" t="s">
        <v>4427</v>
      </c>
      <c r="F564" s="139">
        <v>0</v>
      </c>
      <c r="G564" s="137" t="s">
        <v>332</v>
      </c>
      <c r="H564" s="137" t="s">
        <v>1762</v>
      </c>
      <c r="I564" s="138" t="s">
        <v>1103</v>
      </c>
    </row>
    <row r="565" spans="1:9" hidden="1">
      <c r="A565" s="137" t="s">
        <v>4428</v>
      </c>
      <c r="B565" s="138" t="s">
        <v>4429</v>
      </c>
      <c r="C565" s="138" t="s">
        <v>4430</v>
      </c>
      <c r="D565" s="138" t="s">
        <v>4431</v>
      </c>
      <c r="E565" s="138" t="s">
        <v>4432</v>
      </c>
      <c r="F565" s="139">
        <v>0</v>
      </c>
      <c r="G565" s="137" t="s">
        <v>332</v>
      </c>
      <c r="H565" s="137" t="s">
        <v>1762</v>
      </c>
      <c r="I565" s="138" t="s">
        <v>1103</v>
      </c>
    </row>
    <row r="566" spans="1:9" hidden="1">
      <c r="A566" s="137" t="s">
        <v>4433</v>
      </c>
      <c r="B566" s="138" t="s">
        <v>4434</v>
      </c>
      <c r="C566" s="138" t="s">
        <v>4435</v>
      </c>
      <c r="D566" s="138" t="s">
        <v>4436</v>
      </c>
      <c r="E566" s="138" t="s">
        <v>4437</v>
      </c>
      <c r="F566" s="139">
        <v>0</v>
      </c>
      <c r="G566" s="137" t="s">
        <v>247</v>
      </c>
      <c r="H566" s="137" t="s">
        <v>1806</v>
      </c>
      <c r="I566" s="138" t="s">
        <v>1096</v>
      </c>
    </row>
    <row r="567" spans="1:9" hidden="1">
      <c r="A567" s="137" t="s">
        <v>4438</v>
      </c>
      <c r="B567" s="138" t="s">
        <v>4439</v>
      </c>
      <c r="C567" s="138" t="s">
        <v>4440</v>
      </c>
      <c r="D567" s="138" t="s">
        <v>4441</v>
      </c>
      <c r="E567" s="138" t="s">
        <v>4442</v>
      </c>
      <c r="F567" s="139">
        <v>2.15</v>
      </c>
      <c r="G567" s="137" t="s">
        <v>332</v>
      </c>
      <c r="H567" s="137" t="s">
        <v>1762</v>
      </c>
      <c r="I567" s="138" t="s">
        <v>1103</v>
      </c>
    </row>
    <row r="568" spans="1:9" hidden="1">
      <c r="A568" s="137" t="s">
        <v>4443</v>
      </c>
      <c r="B568" s="138" t="s">
        <v>4444</v>
      </c>
      <c r="C568" s="138" t="s">
        <v>4445</v>
      </c>
      <c r="D568" s="138" t="s">
        <v>4446</v>
      </c>
      <c r="E568" s="138" t="s">
        <v>4447</v>
      </c>
      <c r="F568" s="139">
        <v>0</v>
      </c>
      <c r="G568" s="137" t="s">
        <v>247</v>
      </c>
      <c r="H568" s="137" t="s">
        <v>1806</v>
      </c>
      <c r="I568" s="138" t="s">
        <v>1096</v>
      </c>
    </row>
    <row r="569" spans="1:9" hidden="1">
      <c r="A569" s="137" t="s">
        <v>4448</v>
      </c>
      <c r="B569" s="138" t="s">
        <v>4449</v>
      </c>
      <c r="C569" s="138" t="s">
        <v>4450</v>
      </c>
      <c r="D569" s="138" t="s">
        <v>4451</v>
      </c>
      <c r="E569" s="138" t="s">
        <v>4452</v>
      </c>
      <c r="F569" s="139">
        <v>0</v>
      </c>
      <c r="G569" s="137" t="s">
        <v>332</v>
      </c>
      <c r="H569" s="137" t="s">
        <v>1762</v>
      </c>
      <c r="I569" s="138" t="s">
        <v>1103</v>
      </c>
    </row>
    <row r="570" spans="1:9" hidden="1">
      <c r="A570" s="137" t="s">
        <v>4453</v>
      </c>
      <c r="B570" s="138" t="s">
        <v>4454</v>
      </c>
      <c r="C570" s="138" t="s">
        <v>4455</v>
      </c>
      <c r="D570" s="138" t="s">
        <v>4456</v>
      </c>
      <c r="E570" s="138" t="s">
        <v>4457</v>
      </c>
      <c r="F570" s="139">
        <v>0</v>
      </c>
      <c r="G570" s="137" t="s">
        <v>332</v>
      </c>
      <c r="H570" s="137" t="s">
        <v>1762</v>
      </c>
      <c r="I570" s="138" t="s">
        <v>1103</v>
      </c>
    </row>
    <row r="571" spans="1:9" hidden="1">
      <c r="A571" s="137" t="s">
        <v>4458</v>
      </c>
      <c r="B571" s="138" t="s">
        <v>4459</v>
      </c>
      <c r="C571" s="138" t="s">
        <v>4460</v>
      </c>
      <c r="D571" s="138" t="s">
        <v>4461</v>
      </c>
      <c r="E571" s="138" t="s">
        <v>4462</v>
      </c>
      <c r="F571" s="139">
        <v>0</v>
      </c>
      <c r="G571" s="137" t="s">
        <v>332</v>
      </c>
      <c r="H571" s="137" t="s">
        <v>1762</v>
      </c>
      <c r="I571" s="138" t="s">
        <v>1103</v>
      </c>
    </row>
    <row r="572" spans="1:9" hidden="1">
      <c r="A572" s="137" t="s">
        <v>4463</v>
      </c>
      <c r="B572" s="138" t="s">
        <v>4464</v>
      </c>
      <c r="C572" s="138" t="s">
        <v>4465</v>
      </c>
      <c r="D572" s="138" t="s">
        <v>4466</v>
      </c>
      <c r="E572" s="138" t="s">
        <v>4467</v>
      </c>
      <c r="F572" s="139">
        <v>0</v>
      </c>
      <c r="G572" s="137" t="s">
        <v>332</v>
      </c>
      <c r="H572" s="137" t="s">
        <v>1762</v>
      </c>
      <c r="I572" s="138" t="s">
        <v>1103</v>
      </c>
    </row>
    <row r="573" spans="1:9" hidden="1">
      <c r="A573" s="137" t="s">
        <v>4468</v>
      </c>
      <c r="B573" s="138" t="s">
        <v>4469</v>
      </c>
      <c r="C573" s="138" t="s">
        <v>4470</v>
      </c>
      <c r="D573" s="138" t="s">
        <v>4471</v>
      </c>
      <c r="E573" s="138" t="s">
        <v>4472</v>
      </c>
      <c r="F573" s="139">
        <v>0</v>
      </c>
      <c r="G573" s="137" t="s">
        <v>332</v>
      </c>
      <c r="H573" s="137" t="s">
        <v>1762</v>
      </c>
      <c r="I573" s="138" t="s">
        <v>1103</v>
      </c>
    </row>
    <row r="574" spans="1:9">
      <c r="A574" s="137" t="s">
        <v>4473</v>
      </c>
      <c r="B574" s="138" t="s">
        <v>4474</v>
      </c>
      <c r="C574" s="138" t="s">
        <v>4475</v>
      </c>
      <c r="D574" s="138" t="s">
        <v>4476</v>
      </c>
      <c r="E574" s="138" t="s">
        <v>4477</v>
      </c>
      <c r="F574" s="139">
        <v>0</v>
      </c>
      <c r="G574" s="137" t="s">
        <v>608</v>
      </c>
      <c r="H574" s="137" t="s">
        <v>3864</v>
      </c>
      <c r="I574" s="138" t="s">
        <v>1127</v>
      </c>
    </row>
    <row r="575" spans="1:9" hidden="1">
      <c r="A575" s="137" t="s">
        <v>4478</v>
      </c>
      <c r="B575" s="138" t="s">
        <v>4479</v>
      </c>
      <c r="C575" s="138" t="s">
        <v>4480</v>
      </c>
      <c r="D575" s="138" t="s">
        <v>4481</v>
      </c>
      <c r="E575" s="138" t="s">
        <v>4482</v>
      </c>
      <c r="F575" s="139">
        <v>0</v>
      </c>
      <c r="G575" s="137" t="s">
        <v>332</v>
      </c>
      <c r="H575" s="137" t="s">
        <v>1762</v>
      </c>
      <c r="I575" s="138" t="s">
        <v>1103</v>
      </c>
    </row>
    <row r="576" spans="1:9" hidden="1">
      <c r="A576" s="137" t="s">
        <v>4483</v>
      </c>
      <c r="B576" s="138" t="s">
        <v>4484</v>
      </c>
      <c r="C576" s="138" t="s">
        <v>4485</v>
      </c>
      <c r="D576" s="138" t="s">
        <v>4486</v>
      </c>
      <c r="E576" s="138" t="s">
        <v>4487</v>
      </c>
      <c r="F576" s="139">
        <v>0</v>
      </c>
      <c r="G576" s="137" t="s">
        <v>332</v>
      </c>
      <c r="H576" s="137" t="s">
        <v>1762</v>
      </c>
      <c r="I576" s="138" t="s">
        <v>1103</v>
      </c>
    </row>
    <row r="577" spans="1:9" hidden="1">
      <c r="A577" s="137" t="s">
        <v>4488</v>
      </c>
      <c r="B577" s="138" t="s">
        <v>4489</v>
      </c>
      <c r="C577" s="138" t="s">
        <v>4490</v>
      </c>
      <c r="D577" s="138" t="s">
        <v>4491</v>
      </c>
      <c r="E577" s="138" t="s">
        <v>4492</v>
      </c>
      <c r="F577" s="139">
        <v>0</v>
      </c>
      <c r="G577" s="137" t="s">
        <v>332</v>
      </c>
      <c r="H577" s="137" t="s">
        <v>1762</v>
      </c>
      <c r="I577" s="138" t="s">
        <v>1103</v>
      </c>
    </row>
    <row r="578" spans="1:9" hidden="1">
      <c r="A578" s="137" t="s">
        <v>4493</v>
      </c>
      <c r="B578" s="138" t="s">
        <v>4494</v>
      </c>
      <c r="C578" s="138" t="s">
        <v>4495</v>
      </c>
      <c r="D578" s="138" t="s">
        <v>4496</v>
      </c>
      <c r="E578" s="138" t="s">
        <v>4497</v>
      </c>
      <c r="F578" s="139">
        <v>0</v>
      </c>
      <c r="G578" s="137" t="s">
        <v>332</v>
      </c>
      <c r="H578" s="137" t="s">
        <v>1762</v>
      </c>
      <c r="I578" s="138" t="s">
        <v>1103</v>
      </c>
    </row>
    <row r="579" spans="1:9" hidden="1">
      <c r="A579" s="137" t="s">
        <v>4498</v>
      </c>
      <c r="B579" s="138" t="s">
        <v>4499</v>
      </c>
      <c r="C579" s="138" t="s">
        <v>4500</v>
      </c>
      <c r="D579" s="138" t="s">
        <v>4501</v>
      </c>
      <c r="E579" s="138" t="s">
        <v>4502</v>
      </c>
      <c r="F579" s="139">
        <v>0</v>
      </c>
      <c r="G579" s="137" t="s">
        <v>332</v>
      </c>
      <c r="H579" s="137" t="s">
        <v>1762</v>
      </c>
      <c r="I579" s="138" t="s">
        <v>1103</v>
      </c>
    </row>
    <row r="580" spans="1:9" hidden="1">
      <c r="A580" s="137" t="s">
        <v>4503</v>
      </c>
      <c r="B580" s="138" t="s">
        <v>4504</v>
      </c>
      <c r="C580" s="138" t="s">
        <v>4505</v>
      </c>
      <c r="D580" s="138" t="s">
        <v>3060</v>
      </c>
      <c r="E580" s="138" t="s">
        <v>4506</v>
      </c>
      <c r="F580" s="139">
        <v>0</v>
      </c>
      <c r="G580" s="137" t="s">
        <v>332</v>
      </c>
      <c r="H580" s="137" t="s">
        <v>1762</v>
      </c>
      <c r="I580" s="138" t="s">
        <v>1756</v>
      </c>
    </row>
    <row r="581" spans="1:9" hidden="1">
      <c r="A581" s="137" t="s">
        <v>4507</v>
      </c>
      <c r="B581" s="138" t="s">
        <v>4508</v>
      </c>
      <c r="C581" s="138" t="s">
        <v>4505</v>
      </c>
      <c r="D581" s="138" t="s">
        <v>3060</v>
      </c>
      <c r="E581" s="138" t="s">
        <v>4509</v>
      </c>
      <c r="F581" s="139">
        <v>0</v>
      </c>
      <c r="G581" s="137" t="s">
        <v>332</v>
      </c>
      <c r="H581" s="137" t="s">
        <v>1762</v>
      </c>
      <c r="I581" s="138" t="s">
        <v>1103</v>
      </c>
    </row>
    <row r="582" spans="1:9" hidden="1">
      <c r="A582" s="137" t="s">
        <v>4510</v>
      </c>
      <c r="B582" s="138" t="s">
        <v>4511</v>
      </c>
      <c r="C582" s="138" t="s">
        <v>3059</v>
      </c>
      <c r="D582" s="138" t="s">
        <v>3060</v>
      </c>
      <c r="E582" s="138" t="s">
        <v>3061</v>
      </c>
      <c r="F582" s="139">
        <v>0</v>
      </c>
      <c r="G582" s="137" t="s">
        <v>332</v>
      </c>
      <c r="H582" s="137" t="s">
        <v>1762</v>
      </c>
      <c r="I582" s="138" t="s">
        <v>1103</v>
      </c>
    </row>
    <row r="583" spans="1:9" hidden="1">
      <c r="A583" s="137" t="s">
        <v>4512</v>
      </c>
      <c r="B583" s="138" t="s">
        <v>4513</v>
      </c>
      <c r="C583" s="138" t="s">
        <v>4514</v>
      </c>
      <c r="D583" s="138" t="s">
        <v>4515</v>
      </c>
      <c r="E583" s="138" t="s">
        <v>4516</v>
      </c>
      <c r="F583" s="139">
        <v>0</v>
      </c>
      <c r="G583" s="137" t="s">
        <v>332</v>
      </c>
      <c r="H583" s="137" t="s">
        <v>1762</v>
      </c>
      <c r="I583" s="138" t="s">
        <v>1103</v>
      </c>
    </row>
    <row r="584" spans="1:9" hidden="1">
      <c r="A584" s="137" t="s">
        <v>4517</v>
      </c>
      <c r="B584" s="138" t="s">
        <v>4518</v>
      </c>
      <c r="C584" s="138" t="s">
        <v>4519</v>
      </c>
      <c r="D584" s="138" t="s">
        <v>4520</v>
      </c>
      <c r="E584" s="138" t="s">
        <v>4521</v>
      </c>
      <c r="F584" s="139">
        <v>0</v>
      </c>
      <c r="G584" s="137" t="s">
        <v>247</v>
      </c>
      <c r="H584" s="137" t="s">
        <v>1806</v>
      </c>
      <c r="I584" s="138" t="s">
        <v>1110</v>
      </c>
    </row>
    <row r="585" spans="1:9" hidden="1">
      <c r="A585" s="137" t="s">
        <v>4522</v>
      </c>
      <c r="B585" s="138" t="s">
        <v>4523</v>
      </c>
      <c r="C585" s="138" t="s">
        <v>4524</v>
      </c>
      <c r="D585" s="138" t="s">
        <v>4520</v>
      </c>
      <c r="E585" s="138" t="s">
        <v>4525</v>
      </c>
      <c r="F585" s="139">
        <v>0</v>
      </c>
      <c r="G585" s="137" t="s">
        <v>247</v>
      </c>
      <c r="H585" s="137" t="s">
        <v>1806</v>
      </c>
      <c r="I585" s="138" t="s">
        <v>1110</v>
      </c>
    </row>
    <row r="586" spans="1:9" hidden="1">
      <c r="A586" s="137" t="s">
        <v>4526</v>
      </c>
      <c r="B586" s="138" t="s">
        <v>4527</v>
      </c>
      <c r="C586" s="138" t="s">
        <v>4528</v>
      </c>
      <c r="D586" s="138" t="s">
        <v>4529</v>
      </c>
      <c r="E586" s="138" t="s">
        <v>4530</v>
      </c>
      <c r="F586" s="139">
        <v>24</v>
      </c>
      <c r="G586" s="137" t="s">
        <v>247</v>
      </c>
      <c r="H586" s="137" t="s">
        <v>1806</v>
      </c>
      <c r="I586" s="138" t="s">
        <v>1756</v>
      </c>
    </row>
    <row r="587" spans="1:9" hidden="1">
      <c r="A587" s="137" t="s">
        <v>4531</v>
      </c>
      <c r="B587" s="138" t="s">
        <v>4532</v>
      </c>
      <c r="C587" s="138" t="s">
        <v>4533</v>
      </c>
      <c r="D587" s="138" t="s">
        <v>4534</v>
      </c>
      <c r="E587" s="138" t="s">
        <v>4535</v>
      </c>
      <c r="F587" s="139">
        <v>0</v>
      </c>
      <c r="G587" s="137" t="s">
        <v>247</v>
      </c>
      <c r="H587" s="137" t="s">
        <v>1806</v>
      </c>
      <c r="I587" s="138" t="s">
        <v>1096</v>
      </c>
    </row>
    <row r="588" spans="1:9" hidden="1">
      <c r="A588" s="137" t="s">
        <v>4536</v>
      </c>
      <c r="B588" s="138" t="s">
        <v>4537</v>
      </c>
      <c r="C588" s="138" t="s">
        <v>4538</v>
      </c>
      <c r="D588" s="138" t="s">
        <v>4539</v>
      </c>
      <c r="E588" s="138" t="s">
        <v>4540</v>
      </c>
      <c r="F588" s="139">
        <v>0</v>
      </c>
      <c r="G588" s="137" t="s">
        <v>332</v>
      </c>
      <c r="H588" s="137" t="s">
        <v>1762</v>
      </c>
      <c r="I588" s="138" t="s">
        <v>1103</v>
      </c>
    </row>
    <row r="589" spans="1:9" hidden="1">
      <c r="A589" s="137" t="s">
        <v>4541</v>
      </c>
      <c r="B589" s="138" t="s">
        <v>4542</v>
      </c>
      <c r="C589" s="138" t="s">
        <v>4543</v>
      </c>
      <c r="D589" s="138" t="s">
        <v>4544</v>
      </c>
      <c r="E589" s="138" t="s">
        <v>4545</v>
      </c>
      <c r="F589" s="139">
        <v>0</v>
      </c>
      <c r="G589" s="137" t="s">
        <v>247</v>
      </c>
      <c r="H589" s="137" t="s">
        <v>1806</v>
      </c>
      <c r="I589" s="138" t="s">
        <v>1110</v>
      </c>
    </row>
    <row r="590" spans="1:9" hidden="1">
      <c r="A590" s="137" t="s">
        <v>4546</v>
      </c>
      <c r="B590" s="138" t="s">
        <v>4547</v>
      </c>
      <c r="C590" s="138" t="s">
        <v>4548</v>
      </c>
      <c r="D590" s="138" t="s">
        <v>4549</v>
      </c>
      <c r="E590" s="138" t="s">
        <v>4550</v>
      </c>
      <c r="F590" s="139">
        <v>0</v>
      </c>
      <c r="G590" s="137" t="s">
        <v>247</v>
      </c>
      <c r="H590" s="137" t="s">
        <v>1806</v>
      </c>
      <c r="I590" s="138" t="s">
        <v>1756</v>
      </c>
    </row>
    <row r="591" spans="1:9" hidden="1">
      <c r="A591" s="137" t="s">
        <v>4551</v>
      </c>
      <c r="B591" s="138" t="s">
        <v>4552</v>
      </c>
      <c r="C591" s="138" t="s">
        <v>4553</v>
      </c>
      <c r="D591" s="138" t="s">
        <v>4554</v>
      </c>
      <c r="E591" s="138" t="s">
        <v>4555</v>
      </c>
      <c r="F591" s="139">
        <v>0</v>
      </c>
      <c r="G591" s="137" t="s">
        <v>332</v>
      </c>
      <c r="H591" s="137" t="s">
        <v>1762</v>
      </c>
      <c r="I591" s="138" t="s">
        <v>1103</v>
      </c>
    </row>
    <row r="592" spans="1:9" hidden="1">
      <c r="A592" s="137" t="s">
        <v>4556</v>
      </c>
      <c r="B592" s="138" t="s">
        <v>335</v>
      </c>
      <c r="C592" s="138" t="s">
        <v>336</v>
      </c>
      <c r="D592" s="138" t="s">
        <v>4557</v>
      </c>
      <c r="E592" s="138" t="s">
        <v>1102</v>
      </c>
      <c r="F592" s="139">
        <v>0</v>
      </c>
      <c r="G592" s="137" t="s">
        <v>332</v>
      </c>
      <c r="H592" s="137" t="s">
        <v>1762</v>
      </c>
      <c r="I592" s="138" t="s">
        <v>1103</v>
      </c>
    </row>
    <row r="593" spans="1:9" hidden="1">
      <c r="A593" s="137" t="s">
        <v>4558</v>
      </c>
      <c r="B593" s="138" t="s">
        <v>4559</v>
      </c>
      <c r="C593" s="138" t="s">
        <v>4560</v>
      </c>
      <c r="D593" s="138" t="s">
        <v>4561</v>
      </c>
      <c r="E593" s="138" t="s">
        <v>4562</v>
      </c>
      <c r="F593" s="139">
        <v>0</v>
      </c>
      <c r="G593" s="137" t="s">
        <v>1069</v>
      </c>
      <c r="H593" s="137" t="s">
        <v>4563</v>
      </c>
      <c r="I593" s="138" t="s">
        <v>1274</v>
      </c>
    </row>
    <row r="594" spans="1:9" hidden="1">
      <c r="A594" s="137" t="s">
        <v>4564</v>
      </c>
      <c r="B594" s="138" t="s">
        <v>4565</v>
      </c>
      <c r="C594" s="138" t="s">
        <v>4566</v>
      </c>
      <c r="D594" s="138" t="s">
        <v>4561</v>
      </c>
      <c r="E594" s="138" t="s">
        <v>4567</v>
      </c>
      <c r="F594" s="139">
        <v>0</v>
      </c>
      <c r="G594" s="137" t="s">
        <v>1069</v>
      </c>
      <c r="H594" s="137" t="s">
        <v>4563</v>
      </c>
      <c r="I594" s="138" t="s">
        <v>1756</v>
      </c>
    </row>
    <row r="595" spans="1:9" hidden="1">
      <c r="A595" s="137" t="s">
        <v>4568</v>
      </c>
      <c r="B595" s="138" t="s">
        <v>4569</v>
      </c>
      <c r="C595" s="138" t="s">
        <v>4566</v>
      </c>
      <c r="D595" s="138" t="s">
        <v>4561</v>
      </c>
      <c r="E595" s="138" t="s">
        <v>4570</v>
      </c>
      <c r="F595" s="139">
        <v>0</v>
      </c>
      <c r="G595" s="137" t="s">
        <v>1069</v>
      </c>
      <c r="H595" s="137" t="s">
        <v>4563</v>
      </c>
      <c r="I595" s="138" t="s">
        <v>1756</v>
      </c>
    </row>
    <row r="596" spans="1:9" hidden="1">
      <c r="A596" s="137" t="s">
        <v>4571</v>
      </c>
      <c r="B596" s="138" t="s">
        <v>4572</v>
      </c>
      <c r="C596" s="138" t="s">
        <v>4573</v>
      </c>
      <c r="D596" s="138" t="s">
        <v>4574</v>
      </c>
      <c r="E596" s="138" t="s">
        <v>4575</v>
      </c>
      <c r="F596" s="139">
        <v>0</v>
      </c>
      <c r="G596" s="137" t="s">
        <v>1069</v>
      </c>
      <c r="H596" s="137" t="s">
        <v>4563</v>
      </c>
      <c r="I596" s="138" t="s">
        <v>1274</v>
      </c>
    </row>
    <row r="597" spans="1:9" hidden="1">
      <c r="A597" s="137" t="s">
        <v>4576</v>
      </c>
      <c r="B597" s="138" t="s">
        <v>4577</v>
      </c>
      <c r="C597" s="138" t="s">
        <v>4578</v>
      </c>
      <c r="D597" s="138" t="s">
        <v>4579</v>
      </c>
      <c r="E597" s="138" t="s">
        <v>4580</v>
      </c>
      <c r="F597" s="139">
        <v>0</v>
      </c>
      <c r="G597" s="137" t="s">
        <v>1069</v>
      </c>
      <c r="H597" s="137" t="s">
        <v>4563</v>
      </c>
      <c r="I597" s="138" t="s">
        <v>1274</v>
      </c>
    </row>
    <row r="598" spans="1:9" hidden="1">
      <c r="A598" s="137" t="s">
        <v>4581</v>
      </c>
      <c r="B598" s="138" t="s">
        <v>4582</v>
      </c>
      <c r="C598" s="138" t="s">
        <v>4583</v>
      </c>
      <c r="D598" s="138" t="s">
        <v>4584</v>
      </c>
      <c r="E598" s="138" t="s">
        <v>4585</v>
      </c>
      <c r="F598" s="139">
        <v>0</v>
      </c>
      <c r="G598" s="137" t="s">
        <v>1069</v>
      </c>
      <c r="H598" s="137" t="s">
        <v>4563</v>
      </c>
      <c r="I598" s="138" t="s">
        <v>1274</v>
      </c>
    </row>
    <row r="599" spans="1:9" hidden="1">
      <c r="A599" s="137" t="s">
        <v>4586</v>
      </c>
      <c r="B599" s="138" t="s">
        <v>4587</v>
      </c>
      <c r="C599" s="138" t="s">
        <v>4588</v>
      </c>
      <c r="D599" s="138" t="s">
        <v>4589</v>
      </c>
      <c r="E599" s="138" t="s">
        <v>4590</v>
      </c>
      <c r="F599" s="139">
        <v>0</v>
      </c>
      <c r="G599" s="137" t="s">
        <v>1069</v>
      </c>
      <c r="H599" s="137" t="s">
        <v>4563</v>
      </c>
      <c r="I599" s="138" t="s">
        <v>1274</v>
      </c>
    </row>
    <row r="600" spans="1:9" hidden="1">
      <c r="A600" s="137" t="s">
        <v>4591</v>
      </c>
      <c r="B600" s="138" t="s">
        <v>4592</v>
      </c>
      <c r="C600" s="138" t="s">
        <v>4593</v>
      </c>
      <c r="D600" s="138" t="s">
        <v>4594</v>
      </c>
      <c r="E600" s="138" t="s">
        <v>4595</v>
      </c>
      <c r="F600" s="139">
        <v>0</v>
      </c>
      <c r="G600" s="137" t="s">
        <v>1069</v>
      </c>
      <c r="H600" s="137" t="s">
        <v>4563</v>
      </c>
      <c r="I600" s="138" t="s">
        <v>1274</v>
      </c>
    </row>
    <row r="601" spans="1:9" hidden="1">
      <c r="A601" s="137" t="s">
        <v>4596</v>
      </c>
      <c r="B601" s="138" t="s">
        <v>4597</v>
      </c>
      <c r="C601" s="138" t="s">
        <v>4598</v>
      </c>
      <c r="D601" s="138" t="s">
        <v>4599</v>
      </c>
      <c r="E601" s="138" t="s">
        <v>4600</v>
      </c>
      <c r="F601" s="139">
        <v>0</v>
      </c>
      <c r="G601" s="137" t="s">
        <v>1069</v>
      </c>
      <c r="H601" s="137" t="s">
        <v>4563</v>
      </c>
      <c r="I601" s="138" t="s">
        <v>1274</v>
      </c>
    </row>
    <row r="602" spans="1:9" hidden="1">
      <c r="A602" s="137" t="s">
        <v>4601</v>
      </c>
      <c r="B602" s="138" t="s">
        <v>4602</v>
      </c>
      <c r="C602" s="138" t="s">
        <v>4603</v>
      </c>
      <c r="D602" s="138" t="s">
        <v>4604</v>
      </c>
      <c r="E602" s="138" t="s">
        <v>4605</v>
      </c>
      <c r="F602" s="139">
        <v>52.14</v>
      </c>
      <c r="G602" s="137" t="s">
        <v>1069</v>
      </c>
      <c r="H602" s="137" t="s">
        <v>4563</v>
      </c>
      <c r="I602" s="138" t="s">
        <v>1274</v>
      </c>
    </row>
    <row r="603" spans="1:9" hidden="1">
      <c r="A603" s="137" t="s">
        <v>4606</v>
      </c>
      <c r="B603" s="138" t="s">
        <v>4607</v>
      </c>
      <c r="C603" s="138" t="s">
        <v>4608</v>
      </c>
      <c r="D603" s="138" t="s">
        <v>4609</v>
      </c>
      <c r="E603" s="138" t="s">
        <v>4610</v>
      </c>
      <c r="F603" s="139">
        <v>822</v>
      </c>
      <c r="G603" s="137" t="s">
        <v>1069</v>
      </c>
      <c r="H603" s="137" t="s">
        <v>4563</v>
      </c>
      <c r="I603" s="138" t="s">
        <v>1274</v>
      </c>
    </row>
    <row r="604" spans="1:9" hidden="1">
      <c r="A604" s="137" t="s">
        <v>4611</v>
      </c>
      <c r="B604" s="138" t="s">
        <v>4612</v>
      </c>
      <c r="C604" s="138" t="s">
        <v>4613</v>
      </c>
      <c r="D604" s="138" t="s">
        <v>4614</v>
      </c>
      <c r="E604" s="138" t="s">
        <v>4615</v>
      </c>
      <c r="F604" s="139">
        <v>0</v>
      </c>
      <c r="G604" s="137" t="s">
        <v>1069</v>
      </c>
      <c r="H604" s="137" t="s">
        <v>4563</v>
      </c>
      <c r="I604" s="138" t="s">
        <v>1274</v>
      </c>
    </row>
    <row r="605" spans="1:9" hidden="1">
      <c r="A605" s="137" t="s">
        <v>4616</v>
      </c>
      <c r="B605" s="138" t="s">
        <v>4617</v>
      </c>
      <c r="C605" s="138" t="s">
        <v>4618</v>
      </c>
      <c r="D605" s="138" t="s">
        <v>4619</v>
      </c>
      <c r="E605" s="138" t="s">
        <v>4620</v>
      </c>
      <c r="F605" s="139">
        <v>64.63</v>
      </c>
      <c r="G605" s="137" t="s">
        <v>1069</v>
      </c>
      <c r="H605" s="137" t="s">
        <v>4563</v>
      </c>
      <c r="I605" s="138" t="s">
        <v>1274</v>
      </c>
    </row>
    <row r="606" spans="1:9" hidden="1">
      <c r="A606" s="137" t="s">
        <v>4621</v>
      </c>
      <c r="B606" s="138" t="s">
        <v>4622</v>
      </c>
      <c r="C606" s="138" t="s">
        <v>4623</v>
      </c>
      <c r="D606" s="138" t="s">
        <v>4624</v>
      </c>
      <c r="E606" s="138" t="s">
        <v>4625</v>
      </c>
      <c r="F606" s="139">
        <v>35.950000000000003</v>
      </c>
      <c r="G606" s="137" t="s">
        <v>1069</v>
      </c>
      <c r="H606" s="137" t="s">
        <v>4563</v>
      </c>
      <c r="I606" s="138" t="s">
        <v>1274</v>
      </c>
    </row>
    <row r="607" spans="1:9" hidden="1">
      <c r="A607" s="137" t="s">
        <v>4626</v>
      </c>
      <c r="B607" s="138" t="s">
        <v>4627</v>
      </c>
      <c r="C607" s="138" t="s">
        <v>4628</v>
      </c>
      <c r="D607" s="138" t="s">
        <v>4629</v>
      </c>
      <c r="E607" s="138" t="s">
        <v>4630</v>
      </c>
      <c r="F607" s="139">
        <v>22.06</v>
      </c>
      <c r="G607" s="137" t="s">
        <v>1069</v>
      </c>
      <c r="H607" s="137" t="s">
        <v>4563</v>
      </c>
      <c r="I607" s="138" t="s">
        <v>1274</v>
      </c>
    </row>
    <row r="608" spans="1:9" hidden="1">
      <c r="A608" s="137" t="s">
        <v>4631</v>
      </c>
      <c r="B608" s="138" t="s">
        <v>4632</v>
      </c>
      <c r="C608" s="138" t="s">
        <v>4633</v>
      </c>
      <c r="D608" s="138" t="s">
        <v>4634</v>
      </c>
      <c r="E608" s="138" t="s">
        <v>4635</v>
      </c>
      <c r="F608" s="139">
        <v>24.26</v>
      </c>
      <c r="G608" s="137" t="s">
        <v>1069</v>
      </c>
      <c r="H608" s="137" t="s">
        <v>4563</v>
      </c>
      <c r="I608" s="138" t="s">
        <v>1274</v>
      </c>
    </row>
    <row r="609" spans="1:9" hidden="1">
      <c r="A609" s="137" t="s">
        <v>4636</v>
      </c>
      <c r="B609" s="138" t="s">
        <v>4637</v>
      </c>
      <c r="C609" s="138" t="s">
        <v>4638</v>
      </c>
      <c r="D609" s="138" t="s">
        <v>4639</v>
      </c>
      <c r="E609" s="138" t="s">
        <v>4640</v>
      </c>
      <c r="F609" s="139">
        <v>0</v>
      </c>
      <c r="G609" s="137" t="s">
        <v>1069</v>
      </c>
      <c r="H609" s="137" t="s">
        <v>4563</v>
      </c>
      <c r="I609" s="138" t="s">
        <v>1274</v>
      </c>
    </row>
    <row r="610" spans="1:9" hidden="1">
      <c r="A610" s="137" t="s">
        <v>4641</v>
      </c>
      <c r="B610" s="138" t="s">
        <v>4642</v>
      </c>
      <c r="C610" s="138" t="s">
        <v>4643</v>
      </c>
      <c r="D610" s="138" t="s">
        <v>4644</v>
      </c>
      <c r="E610" s="138" t="s">
        <v>4645</v>
      </c>
      <c r="F610" s="139">
        <v>0</v>
      </c>
      <c r="G610" s="137" t="s">
        <v>1069</v>
      </c>
      <c r="H610" s="137" t="s">
        <v>4563</v>
      </c>
      <c r="I610" s="138" t="s">
        <v>1274</v>
      </c>
    </row>
    <row r="611" spans="1:9" hidden="1">
      <c r="A611" s="137" t="s">
        <v>4646</v>
      </c>
      <c r="B611" s="138" t="s">
        <v>4647</v>
      </c>
      <c r="C611" s="138" t="s">
        <v>4648</v>
      </c>
      <c r="D611" s="138" t="s">
        <v>4649</v>
      </c>
      <c r="E611" s="138" t="s">
        <v>4650</v>
      </c>
      <c r="F611" s="139">
        <v>0</v>
      </c>
      <c r="G611" s="137" t="s">
        <v>1069</v>
      </c>
      <c r="H611" s="137" t="s">
        <v>4563</v>
      </c>
      <c r="I611" s="138" t="s">
        <v>1274</v>
      </c>
    </row>
    <row r="612" spans="1:9" hidden="1">
      <c r="A612" s="137" t="s">
        <v>4651</v>
      </c>
      <c r="B612" s="138" t="s">
        <v>4652</v>
      </c>
      <c r="C612" s="138" t="s">
        <v>4653</v>
      </c>
      <c r="D612" s="138" t="s">
        <v>4654</v>
      </c>
      <c r="E612" s="138" t="s">
        <v>4655</v>
      </c>
      <c r="F612" s="139">
        <v>0</v>
      </c>
      <c r="G612" s="137" t="s">
        <v>1069</v>
      </c>
      <c r="H612" s="137" t="s">
        <v>4563</v>
      </c>
      <c r="I612" s="138" t="s">
        <v>1274</v>
      </c>
    </row>
    <row r="613" spans="1:9" hidden="1">
      <c r="A613" s="137" t="s">
        <v>4656</v>
      </c>
      <c r="B613" s="138" t="s">
        <v>4657</v>
      </c>
      <c r="C613" s="138" t="s">
        <v>4658</v>
      </c>
      <c r="D613" s="138" t="s">
        <v>4659</v>
      </c>
      <c r="E613" s="138" t="s">
        <v>4660</v>
      </c>
      <c r="F613" s="139">
        <v>0</v>
      </c>
      <c r="G613" s="137" t="s">
        <v>1069</v>
      </c>
      <c r="H613" s="137" t="s">
        <v>4563</v>
      </c>
      <c r="I613" s="138" t="s">
        <v>1274</v>
      </c>
    </row>
    <row r="614" spans="1:9" hidden="1">
      <c r="A614" s="137" t="s">
        <v>4661</v>
      </c>
      <c r="B614" s="138" t="s">
        <v>4662</v>
      </c>
      <c r="C614" s="138" t="s">
        <v>4663</v>
      </c>
      <c r="D614" s="138" t="s">
        <v>4659</v>
      </c>
      <c r="E614" s="138" t="s">
        <v>4664</v>
      </c>
      <c r="F614" s="139">
        <v>0</v>
      </c>
      <c r="G614" s="137" t="s">
        <v>1069</v>
      </c>
      <c r="H614" s="137" t="s">
        <v>4563</v>
      </c>
      <c r="I614" s="138" t="s">
        <v>1274</v>
      </c>
    </row>
    <row r="615" spans="1:9" hidden="1">
      <c r="A615" s="137" t="s">
        <v>4665</v>
      </c>
      <c r="B615" s="138" t="s">
        <v>4666</v>
      </c>
      <c r="C615" s="138" t="s">
        <v>4667</v>
      </c>
      <c r="D615" s="138" t="s">
        <v>4668</v>
      </c>
      <c r="E615" s="138" t="s">
        <v>4669</v>
      </c>
      <c r="F615" s="139">
        <v>0</v>
      </c>
      <c r="G615" s="137" t="s">
        <v>1069</v>
      </c>
      <c r="H615" s="137" t="s">
        <v>4563</v>
      </c>
      <c r="I615" s="138" t="s">
        <v>1274</v>
      </c>
    </row>
    <row r="616" spans="1:9" hidden="1">
      <c r="A616" s="137" t="s">
        <v>4670</v>
      </c>
      <c r="B616" s="138" t="s">
        <v>4671</v>
      </c>
      <c r="C616" s="138" t="s">
        <v>4672</v>
      </c>
      <c r="D616" s="138" t="s">
        <v>4673</v>
      </c>
      <c r="E616" s="138" t="s">
        <v>4674</v>
      </c>
      <c r="F616" s="139">
        <v>87.9</v>
      </c>
      <c r="G616" s="137" t="s">
        <v>1069</v>
      </c>
      <c r="H616" s="137" t="s">
        <v>4563</v>
      </c>
      <c r="I616" s="138" t="s">
        <v>1274</v>
      </c>
    </row>
    <row r="617" spans="1:9" hidden="1">
      <c r="A617" s="137" t="s">
        <v>4675</v>
      </c>
      <c r="B617" s="138" t="s">
        <v>4676</v>
      </c>
      <c r="C617" s="138" t="s">
        <v>4677</v>
      </c>
      <c r="D617" s="138" t="s">
        <v>4678</v>
      </c>
      <c r="E617" s="138" t="s">
        <v>4679</v>
      </c>
      <c r="F617" s="139">
        <v>0</v>
      </c>
      <c r="G617" s="137" t="s">
        <v>1069</v>
      </c>
      <c r="H617" s="137" t="s">
        <v>4563</v>
      </c>
      <c r="I617" s="138" t="s">
        <v>1274</v>
      </c>
    </row>
    <row r="618" spans="1:9" hidden="1">
      <c r="A618" s="137" t="s">
        <v>4680</v>
      </c>
      <c r="B618" s="138" t="s">
        <v>4681</v>
      </c>
      <c r="C618" s="138" t="s">
        <v>4682</v>
      </c>
      <c r="D618" s="138" t="s">
        <v>4683</v>
      </c>
      <c r="E618" s="138" t="s">
        <v>4684</v>
      </c>
      <c r="F618" s="139">
        <v>44.03</v>
      </c>
      <c r="G618" s="137" t="s">
        <v>1069</v>
      </c>
      <c r="H618" s="137" t="s">
        <v>4563</v>
      </c>
      <c r="I618" s="138" t="s">
        <v>1274</v>
      </c>
    </row>
    <row r="619" spans="1:9" hidden="1">
      <c r="A619" s="137" t="s">
        <v>4685</v>
      </c>
      <c r="B619" s="138" t="s">
        <v>4686</v>
      </c>
      <c r="C619" s="138" t="s">
        <v>4687</v>
      </c>
      <c r="D619" s="138" t="s">
        <v>4688</v>
      </c>
      <c r="E619" s="138" t="s">
        <v>4689</v>
      </c>
      <c r="F619" s="139">
        <v>0</v>
      </c>
      <c r="G619" s="137" t="s">
        <v>1069</v>
      </c>
      <c r="H619" s="137" t="s">
        <v>4563</v>
      </c>
      <c r="I619" s="138" t="s">
        <v>1274</v>
      </c>
    </row>
    <row r="620" spans="1:9" hidden="1">
      <c r="A620" s="137" t="s">
        <v>4690</v>
      </c>
      <c r="B620" s="138" t="s">
        <v>4691</v>
      </c>
      <c r="C620" s="138" t="s">
        <v>4692</v>
      </c>
      <c r="D620" s="138" t="s">
        <v>4693</v>
      </c>
      <c r="E620" s="138" t="s">
        <v>4694</v>
      </c>
      <c r="F620" s="139">
        <v>21.86</v>
      </c>
      <c r="G620" s="137" t="s">
        <v>1069</v>
      </c>
      <c r="H620" s="137" t="s">
        <v>4563</v>
      </c>
      <c r="I620" s="138" t="s">
        <v>1274</v>
      </c>
    </row>
    <row r="621" spans="1:9" hidden="1">
      <c r="A621" s="137" t="s">
        <v>4695</v>
      </c>
      <c r="B621" s="138" t="s">
        <v>4696</v>
      </c>
      <c r="C621" s="138" t="s">
        <v>4697</v>
      </c>
      <c r="D621" s="138" t="s">
        <v>4698</v>
      </c>
      <c r="E621" s="138" t="s">
        <v>4699</v>
      </c>
      <c r="F621" s="139">
        <v>0</v>
      </c>
      <c r="G621" s="137" t="s">
        <v>1069</v>
      </c>
      <c r="H621" s="137" t="s">
        <v>4563</v>
      </c>
      <c r="I621" s="138" t="s">
        <v>1274</v>
      </c>
    </row>
    <row r="622" spans="1:9" hidden="1">
      <c r="A622" s="137" t="s">
        <v>4700</v>
      </c>
      <c r="B622" s="138" t="s">
        <v>4701</v>
      </c>
      <c r="C622" s="138" t="s">
        <v>4702</v>
      </c>
      <c r="D622" s="138" t="s">
        <v>4703</v>
      </c>
      <c r="E622" s="138" t="s">
        <v>4704</v>
      </c>
      <c r="F622" s="139">
        <v>0</v>
      </c>
      <c r="G622" s="137" t="s">
        <v>1069</v>
      </c>
      <c r="H622" s="137" t="s">
        <v>4563</v>
      </c>
      <c r="I622" s="138" t="s">
        <v>1274</v>
      </c>
    </row>
    <row r="623" spans="1:9" hidden="1">
      <c r="A623" s="137" t="s">
        <v>4705</v>
      </c>
      <c r="B623" s="138" t="s">
        <v>4706</v>
      </c>
      <c r="C623" s="138" t="s">
        <v>4707</v>
      </c>
      <c r="D623" s="138" t="s">
        <v>4708</v>
      </c>
      <c r="E623" s="138" t="s">
        <v>4709</v>
      </c>
      <c r="F623" s="139">
        <v>0</v>
      </c>
      <c r="G623" s="137" t="s">
        <v>1069</v>
      </c>
      <c r="H623" s="137" t="s">
        <v>4563</v>
      </c>
      <c r="I623" s="138" t="s">
        <v>1274</v>
      </c>
    </row>
    <row r="624" spans="1:9" hidden="1">
      <c r="A624" s="137" t="s">
        <v>4710</v>
      </c>
      <c r="B624" s="138" t="s">
        <v>4711</v>
      </c>
      <c r="C624" s="138" t="s">
        <v>4712</v>
      </c>
      <c r="D624" s="138" t="s">
        <v>4713</v>
      </c>
      <c r="E624" s="138" t="s">
        <v>4714</v>
      </c>
      <c r="F624" s="139">
        <v>0</v>
      </c>
      <c r="G624" s="137" t="s">
        <v>1069</v>
      </c>
      <c r="H624" s="137" t="s">
        <v>4563</v>
      </c>
      <c r="I624" s="138" t="s">
        <v>1274</v>
      </c>
    </row>
    <row r="625" spans="1:9" hidden="1">
      <c r="A625" s="137" t="s">
        <v>4715</v>
      </c>
      <c r="B625" s="138" t="s">
        <v>4716</v>
      </c>
      <c r="C625" s="138" t="s">
        <v>4717</v>
      </c>
      <c r="D625" s="138" t="s">
        <v>4718</v>
      </c>
      <c r="E625" s="138" t="s">
        <v>4719</v>
      </c>
      <c r="F625" s="139">
        <v>0</v>
      </c>
      <c r="G625" s="137" t="s">
        <v>1069</v>
      </c>
      <c r="H625" s="137" t="s">
        <v>4563</v>
      </c>
      <c r="I625" s="138" t="s">
        <v>1274</v>
      </c>
    </row>
    <row r="626" spans="1:9" hidden="1">
      <c r="A626" s="137" t="s">
        <v>4720</v>
      </c>
      <c r="B626" s="138" t="s">
        <v>4721</v>
      </c>
      <c r="C626" s="138" t="s">
        <v>4722</v>
      </c>
      <c r="D626" s="138" t="s">
        <v>4718</v>
      </c>
      <c r="E626" s="138" t="s">
        <v>4723</v>
      </c>
      <c r="F626" s="139">
        <v>0</v>
      </c>
      <c r="G626" s="137" t="s">
        <v>1069</v>
      </c>
      <c r="H626" s="137" t="s">
        <v>4563</v>
      </c>
      <c r="I626" s="138" t="s">
        <v>1756</v>
      </c>
    </row>
    <row r="627" spans="1:9" hidden="1">
      <c r="A627" s="137" t="s">
        <v>4724</v>
      </c>
      <c r="B627" s="138" t="s">
        <v>4725</v>
      </c>
      <c r="C627" s="138" t="s">
        <v>4726</v>
      </c>
      <c r="D627" s="138" t="s">
        <v>4619</v>
      </c>
      <c r="E627" s="138" t="s">
        <v>1756</v>
      </c>
      <c r="F627" s="139">
        <v>0</v>
      </c>
      <c r="G627" s="137" t="s">
        <v>1069</v>
      </c>
      <c r="H627" s="137" t="s">
        <v>4563</v>
      </c>
      <c r="I627" s="138" t="s">
        <v>1756</v>
      </c>
    </row>
    <row r="628" spans="1:9" hidden="1">
      <c r="A628" s="137" t="s">
        <v>4727</v>
      </c>
      <c r="B628" s="138" t="s">
        <v>4728</v>
      </c>
      <c r="C628" s="138" t="s">
        <v>4729</v>
      </c>
      <c r="D628" s="138" t="s">
        <v>4730</v>
      </c>
      <c r="E628" s="138" t="s">
        <v>4731</v>
      </c>
      <c r="F628" s="139">
        <v>0</v>
      </c>
      <c r="G628" s="137" t="s">
        <v>1069</v>
      </c>
      <c r="H628" s="137" t="s">
        <v>4563</v>
      </c>
      <c r="I628" s="138" t="s">
        <v>4732</v>
      </c>
    </row>
    <row r="629" spans="1:9" hidden="1">
      <c r="A629" s="137" t="s">
        <v>4733</v>
      </c>
      <c r="B629" s="138" t="s">
        <v>4734</v>
      </c>
      <c r="C629" s="138" t="s">
        <v>4735</v>
      </c>
      <c r="D629" s="138" t="s">
        <v>4736</v>
      </c>
      <c r="E629" s="138" t="s">
        <v>4737</v>
      </c>
      <c r="F629" s="139">
        <v>0</v>
      </c>
      <c r="G629" s="137" t="s">
        <v>1069</v>
      </c>
      <c r="H629" s="137" t="s">
        <v>4563</v>
      </c>
      <c r="I629" s="138" t="s">
        <v>1274</v>
      </c>
    </row>
    <row r="630" spans="1:9" hidden="1">
      <c r="A630" s="137" t="s">
        <v>4738</v>
      </c>
      <c r="B630" s="138" t="s">
        <v>4739</v>
      </c>
      <c r="C630" s="138" t="s">
        <v>4740</v>
      </c>
      <c r="D630" s="138" t="s">
        <v>4741</v>
      </c>
      <c r="E630" s="138" t="s">
        <v>4742</v>
      </c>
      <c r="F630" s="139">
        <v>0</v>
      </c>
      <c r="G630" s="137" t="s">
        <v>1069</v>
      </c>
      <c r="H630" s="137" t="s">
        <v>4563</v>
      </c>
      <c r="I630" s="138" t="s">
        <v>1274</v>
      </c>
    </row>
    <row r="631" spans="1:9" hidden="1">
      <c r="A631" s="137" t="s">
        <v>4743</v>
      </c>
      <c r="B631" s="138" t="s">
        <v>4744</v>
      </c>
      <c r="C631" s="138" t="s">
        <v>4745</v>
      </c>
      <c r="D631" s="138" t="s">
        <v>4746</v>
      </c>
      <c r="E631" s="138" t="s">
        <v>4747</v>
      </c>
      <c r="F631" s="139">
        <v>0</v>
      </c>
      <c r="G631" s="137" t="s">
        <v>1069</v>
      </c>
      <c r="H631" s="137" t="s">
        <v>4563</v>
      </c>
      <c r="I631" s="138" t="s">
        <v>1274</v>
      </c>
    </row>
    <row r="632" spans="1:9" hidden="1">
      <c r="A632" s="137" t="s">
        <v>4748</v>
      </c>
      <c r="B632" s="138" t="s">
        <v>4749</v>
      </c>
      <c r="C632" s="138" t="s">
        <v>4750</v>
      </c>
      <c r="D632" s="138" t="s">
        <v>4751</v>
      </c>
      <c r="E632" s="138" t="s">
        <v>4752</v>
      </c>
      <c r="F632" s="139">
        <v>0</v>
      </c>
      <c r="G632" s="137" t="s">
        <v>1069</v>
      </c>
      <c r="H632" s="137" t="s">
        <v>4563</v>
      </c>
      <c r="I632" s="138" t="s">
        <v>1274</v>
      </c>
    </row>
    <row r="633" spans="1:9" hidden="1">
      <c r="A633" s="137" t="s">
        <v>4753</v>
      </c>
      <c r="B633" s="138" t="s">
        <v>4754</v>
      </c>
      <c r="C633" s="138" t="s">
        <v>4755</v>
      </c>
      <c r="D633" s="138" t="s">
        <v>4756</v>
      </c>
      <c r="E633" s="138" t="s">
        <v>4757</v>
      </c>
      <c r="F633" s="139">
        <v>0</v>
      </c>
      <c r="G633" s="137" t="s">
        <v>1069</v>
      </c>
      <c r="H633" s="137" t="s">
        <v>4563</v>
      </c>
      <c r="I633" s="138" t="s">
        <v>4732</v>
      </c>
    </row>
    <row r="634" spans="1:9" hidden="1">
      <c r="A634" s="137" t="s">
        <v>4758</v>
      </c>
      <c r="B634" s="138" t="s">
        <v>4759</v>
      </c>
      <c r="C634" s="138" t="s">
        <v>4760</v>
      </c>
      <c r="D634" s="138" t="s">
        <v>4761</v>
      </c>
      <c r="E634" s="138" t="s">
        <v>4762</v>
      </c>
      <c r="F634" s="139">
        <v>0</v>
      </c>
      <c r="G634" s="137" t="s">
        <v>1069</v>
      </c>
      <c r="H634" s="137" t="s">
        <v>4563</v>
      </c>
      <c r="I634" s="138" t="s">
        <v>1274</v>
      </c>
    </row>
    <row r="635" spans="1:9" hidden="1">
      <c r="A635" s="137" t="s">
        <v>4763</v>
      </c>
      <c r="B635" s="138" t="s">
        <v>4764</v>
      </c>
      <c r="C635" s="138" t="s">
        <v>4765</v>
      </c>
      <c r="D635" s="138" t="s">
        <v>4766</v>
      </c>
      <c r="E635" s="138" t="s">
        <v>4767</v>
      </c>
      <c r="F635" s="139">
        <v>0</v>
      </c>
      <c r="G635" s="137" t="s">
        <v>1069</v>
      </c>
      <c r="H635" s="137" t="s">
        <v>4563</v>
      </c>
      <c r="I635" s="138" t="s">
        <v>1274</v>
      </c>
    </row>
    <row r="636" spans="1:9" hidden="1">
      <c r="A636" s="137" t="s">
        <v>4768</v>
      </c>
      <c r="B636" s="138" t="s">
        <v>4769</v>
      </c>
      <c r="C636" s="138" t="s">
        <v>4770</v>
      </c>
      <c r="D636" s="138" t="s">
        <v>4766</v>
      </c>
      <c r="E636" s="138" t="s">
        <v>4771</v>
      </c>
      <c r="F636" s="139">
        <v>0</v>
      </c>
      <c r="G636" s="137" t="s">
        <v>1069</v>
      </c>
      <c r="H636" s="137" t="s">
        <v>4563</v>
      </c>
      <c r="I636" s="138" t="s">
        <v>1274</v>
      </c>
    </row>
    <row r="637" spans="1:9" hidden="1">
      <c r="A637" s="137" t="s">
        <v>4772</v>
      </c>
      <c r="B637" s="138" t="s">
        <v>4773</v>
      </c>
      <c r="C637" s="138" t="s">
        <v>4774</v>
      </c>
      <c r="D637" s="138" t="s">
        <v>4766</v>
      </c>
      <c r="E637" s="138" t="s">
        <v>4775</v>
      </c>
      <c r="F637" s="139">
        <v>0</v>
      </c>
      <c r="G637" s="137" t="s">
        <v>1069</v>
      </c>
      <c r="H637" s="137" t="s">
        <v>4563</v>
      </c>
      <c r="I637" s="138" t="s">
        <v>1756</v>
      </c>
    </row>
    <row r="638" spans="1:9" hidden="1">
      <c r="A638" s="137" t="s">
        <v>4776</v>
      </c>
      <c r="B638" s="138" t="s">
        <v>4777</v>
      </c>
      <c r="C638" s="138" t="s">
        <v>4778</v>
      </c>
      <c r="D638" s="138" t="s">
        <v>4779</v>
      </c>
      <c r="E638" s="138" t="s">
        <v>4780</v>
      </c>
      <c r="F638" s="139">
        <v>0</v>
      </c>
      <c r="G638" s="137" t="s">
        <v>1069</v>
      </c>
      <c r="H638" s="137" t="s">
        <v>4563</v>
      </c>
      <c r="I638" s="138" t="s">
        <v>1274</v>
      </c>
    </row>
    <row r="639" spans="1:9" hidden="1">
      <c r="A639" s="137" t="s">
        <v>4781</v>
      </c>
      <c r="B639" s="138" t="s">
        <v>4782</v>
      </c>
      <c r="C639" s="138" t="s">
        <v>4783</v>
      </c>
      <c r="D639" s="138" t="s">
        <v>4784</v>
      </c>
      <c r="E639" s="138" t="s">
        <v>4785</v>
      </c>
      <c r="F639" s="139">
        <v>9.24</v>
      </c>
      <c r="G639" s="137" t="s">
        <v>1069</v>
      </c>
      <c r="H639" s="137" t="s">
        <v>4563</v>
      </c>
      <c r="I639" s="138" t="s">
        <v>1274</v>
      </c>
    </row>
    <row r="640" spans="1:9" hidden="1">
      <c r="A640" s="137" t="s">
        <v>4786</v>
      </c>
      <c r="B640" s="138" t="s">
        <v>4787</v>
      </c>
      <c r="C640" s="138" t="s">
        <v>4788</v>
      </c>
      <c r="D640" s="138" t="s">
        <v>4789</v>
      </c>
      <c r="E640" s="138" t="s">
        <v>4790</v>
      </c>
      <c r="F640" s="139">
        <v>0</v>
      </c>
      <c r="G640" s="137" t="s">
        <v>1069</v>
      </c>
      <c r="H640" s="137" t="s">
        <v>4563</v>
      </c>
      <c r="I640" s="138" t="s">
        <v>1274</v>
      </c>
    </row>
    <row r="641" spans="1:9" hidden="1">
      <c r="A641" s="137" t="s">
        <v>4791</v>
      </c>
      <c r="B641" s="138" t="s">
        <v>4792</v>
      </c>
      <c r="C641" s="138" t="s">
        <v>4793</v>
      </c>
      <c r="D641" s="138" t="s">
        <v>4794</v>
      </c>
      <c r="E641" s="138" t="s">
        <v>4795</v>
      </c>
      <c r="F641" s="139">
        <v>0</v>
      </c>
      <c r="G641" s="137" t="s">
        <v>1069</v>
      </c>
      <c r="H641" s="137" t="s">
        <v>4563</v>
      </c>
      <c r="I641" s="138" t="s">
        <v>1274</v>
      </c>
    </row>
    <row r="642" spans="1:9" hidden="1">
      <c r="A642" s="137" t="s">
        <v>4796</v>
      </c>
      <c r="B642" s="138" t="s">
        <v>4797</v>
      </c>
      <c r="C642" s="138" t="s">
        <v>4798</v>
      </c>
      <c r="D642" s="138" t="s">
        <v>4799</v>
      </c>
      <c r="E642" s="138" t="s">
        <v>1756</v>
      </c>
      <c r="F642" s="139">
        <v>0</v>
      </c>
      <c r="G642" s="137" t="s">
        <v>1069</v>
      </c>
      <c r="H642" s="137" t="s">
        <v>4563</v>
      </c>
      <c r="I642" s="138" t="s">
        <v>1756</v>
      </c>
    </row>
    <row r="643" spans="1:9" hidden="1">
      <c r="A643" s="137" t="s">
        <v>4800</v>
      </c>
      <c r="B643" s="138" t="s">
        <v>4801</v>
      </c>
      <c r="C643" s="138" t="s">
        <v>4802</v>
      </c>
      <c r="D643" s="138" t="s">
        <v>4803</v>
      </c>
      <c r="E643" s="138" t="s">
        <v>4804</v>
      </c>
      <c r="F643" s="139">
        <v>0</v>
      </c>
      <c r="G643" s="137" t="s">
        <v>1069</v>
      </c>
      <c r="H643" s="137" t="s">
        <v>4563</v>
      </c>
      <c r="I643" s="138" t="s">
        <v>1274</v>
      </c>
    </row>
    <row r="644" spans="1:9" hidden="1">
      <c r="A644" s="137" t="s">
        <v>4805</v>
      </c>
      <c r="B644" s="138" t="s">
        <v>4806</v>
      </c>
      <c r="C644" s="138" t="s">
        <v>4807</v>
      </c>
      <c r="D644" s="138" t="s">
        <v>4808</v>
      </c>
      <c r="E644" s="138" t="s">
        <v>4809</v>
      </c>
      <c r="F644" s="139">
        <v>84.05</v>
      </c>
      <c r="G644" s="137" t="s">
        <v>1069</v>
      </c>
      <c r="H644" s="137" t="s">
        <v>4563</v>
      </c>
      <c r="I644" s="138" t="s">
        <v>1274</v>
      </c>
    </row>
    <row r="645" spans="1:9" hidden="1">
      <c r="A645" s="137" t="s">
        <v>4810</v>
      </c>
      <c r="B645" s="138" t="s">
        <v>4811</v>
      </c>
      <c r="C645" s="138" t="s">
        <v>4812</v>
      </c>
      <c r="D645" s="138" t="s">
        <v>4813</v>
      </c>
      <c r="E645" s="138" t="s">
        <v>4814</v>
      </c>
      <c r="F645" s="139">
        <v>0</v>
      </c>
      <c r="G645" s="137" t="s">
        <v>1069</v>
      </c>
      <c r="H645" s="137" t="s">
        <v>4563</v>
      </c>
      <c r="I645" s="138" t="s">
        <v>1274</v>
      </c>
    </row>
    <row r="646" spans="1:9" hidden="1">
      <c r="A646" s="137" t="s">
        <v>4815</v>
      </c>
      <c r="B646" s="138" t="s">
        <v>4816</v>
      </c>
      <c r="C646" s="138" t="s">
        <v>4817</v>
      </c>
      <c r="D646" s="138" t="s">
        <v>4818</v>
      </c>
      <c r="E646" s="138" t="s">
        <v>4819</v>
      </c>
      <c r="F646" s="139">
        <v>0</v>
      </c>
      <c r="G646" s="137" t="s">
        <v>1069</v>
      </c>
      <c r="H646" s="137" t="s">
        <v>4563</v>
      </c>
      <c r="I646" s="138" t="s">
        <v>1274</v>
      </c>
    </row>
    <row r="647" spans="1:9" hidden="1">
      <c r="A647" s="137" t="s">
        <v>4820</v>
      </c>
      <c r="B647" s="138" t="s">
        <v>4821</v>
      </c>
      <c r="C647" s="138" t="s">
        <v>4822</v>
      </c>
      <c r="D647" s="138" t="s">
        <v>4823</v>
      </c>
      <c r="E647" s="138" t="s">
        <v>4824</v>
      </c>
      <c r="F647" s="139">
        <v>0</v>
      </c>
      <c r="G647" s="137" t="s">
        <v>1069</v>
      </c>
      <c r="H647" s="137" t="s">
        <v>4563</v>
      </c>
      <c r="I647" s="138" t="s">
        <v>1274</v>
      </c>
    </row>
    <row r="648" spans="1:9" hidden="1">
      <c r="A648" s="137" t="s">
        <v>4825</v>
      </c>
      <c r="B648" s="138" t="s">
        <v>4826</v>
      </c>
      <c r="C648" s="138" t="s">
        <v>4827</v>
      </c>
      <c r="D648" s="138" t="s">
        <v>4828</v>
      </c>
      <c r="E648" s="138" t="s">
        <v>4829</v>
      </c>
      <c r="F648" s="139">
        <v>0</v>
      </c>
      <c r="G648" s="137" t="s">
        <v>1069</v>
      </c>
      <c r="H648" s="137" t="s">
        <v>4563</v>
      </c>
      <c r="I648" s="138" t="s">
        <v>1274</v>
      </c>
    </row>
    <row r="649" spans="1:9" hidden="1">
      <c r="A649" s="137" t="s">
        <v>4830</v>
      </c>
      <c r="B649" s="138" t="s">
        <v>4831</v>
      </c>
      <c r="C649" s="138" t="s">
        <v>4832</v>
      </c>
      <c r="D649" s="138" t="s">
        <v>4833</v>
      </c>
      <c r="E649" s="138" t="s">
        <v>4834</v>
      </c>
      <c r="F649" s="139">
        <v>0</v>
      </c>
      <c r="G649" s="137" t="s">
        <v>1069</v>
      </c>
      <c r="H649" s="137" t="s">
        <v>4563</v>
      </c>
      <c r="I649" s="138" t="s">
        <v>1274</v>
      </c>
    </row>
    <row r="650" spans="1:9" hidden="1">
      <c r="A650" s="137" t="s">
        <v>4835</v>
      </c>
      <c r="B650" s="138" t="s">
        <v>4836</v>
      </c>
      <c r="C650" s="138" t="s">
        <v>4837</v>
      </c>
      <c r="D650" s="138" t="s">
        <v>4838</v>
      </c>
      <c r="E650" s="138" t="s">
        <v>4839</v>
      </c>
      <c r="F650" s="139">
        <v>0</v>
      </c>
      <c r="G650" s="137" t="s">
        <v>1069</v>
      </c>
      <c r="H650" s="137" t="s">
        <v>4563</v>
      </c>
      <c r="I650" s="138" t="s">
        <v>1274</v>
      </c>
    </row>
    <row r="651" spans="1:9" hidden="1">
      <c r="A651" s="137" t="s">
        <v>4840</v>
      </c>
      <c r="B651" s="138" t="s">
        <v>4841</v>
      </c>
      <c r="C651" s="138" t="s">
        <v>4842</v>
      </c>
      <c r="D651" s="138" t="s">
        <v>4843</v>
      </c>
      <c r="E651" s="138" t="s">
        <v>4844</v>
      </c>
      <c r="F651" s="139">
        <v>0</v>
      </c>
      <c r="G651" s="137" t="s">
        <v>1069</v>
      </c>
      <c r="H651" s="137" t="s">
        <v>4563</v>
      </c>
      <c r="I651" s="138" t="s">
        <v>1274</v>
      </c>
    </row>
    <row r="652" spans="1:9" hidden="1">
      <c r="A652" s="137" t="s">
        <v>4845</v>
      </c>
      <c r="B652" s="138" t="s">
        <v>4846</v>
      </c>
      <c r="C652" s="138" t="s">
        <v>4847</v>
      </c>
      <c r="D652" s="138" t="s">
        <v>4848</v>
      </c>
      <c r="E652" s="138" t="s">
        <v>4849</v>
      </c>
      <c r="F652" s="139">
        <v>0</v>
      </c>
      <c r="G652" s="137" t="s">
        <v>1069</v>
      </c>
      <c r="H652" s="137" t="s">
        <v>4563</v>
      </c>
      <c r="I652" s="138" t="s">
        <v>1274</v>
      </c>
    </row>
    <row r="653" spans="1:9" hidden="1">
      <c r="A653" s="137" t="s">
        <v>4850</v>
      </c>
      <c r="B653" s="138" t="s">
        <v>4851</v>
      </c>
      <c r="C653" s="138" t="s">
        <v>4852</v>
      </c>
      <c r="D653" s="138" t="s">
        <v>4853</v>
      </c>
      <c r="E653" s="138" t="s">
        <v>4854</v>
      </c>
      <c r="F653" s="139">
        <v>0</v>
      </c>
      <c r="G653" s="137" t="s">
        <v>1069</v>
      </c>
      <c r="H653" s="137" t="s">
        <v>4563</v>
      </c>
      <c r="I653" s="138" t="s">
        <v>1274</v>
      </c>
    </row>
    <row r="654" spans="1:9" hidden="1">
      <c r="A654" s="137" t="s">
        <v>4855</v>
      </c>
      <c r="B654" s="138" t="s">
        <v>4856</v>
      </c>
      <c r="C654" s="138" t="s">
        <v>4857</v>
      </c>
      <c r="D654" s="138" t="s">
        <v>4858</v>
      </c>
      <c r="E654" s="138" t="s">
        <v>4859</v>
      </c>
      <c r="F654" s="139">
        <v>0</v>
      </c>
      <c r="G654" s="137" t="s">
        <v>1069</v>
      </c>
      <c r="H654" s="137" t="s">
        <v>4563</v>
      </c>
      <c r="I654" s="138" t="s">
        <v>1274</v>
      </c>
    </row>
    <row r="655" spans="1:9" hidden="1">
      <c r="A655" s="137" t="s">
        <v>4860</v>
      </c>
      <c r="B655" s="138" t="s">
        <v>4861</v>
      </c>
      <c r="C655" s="138" t="s">
        <v>4862</v>
      </c>
      <c r="D655" s="138" t="s">
        <v>4863</v>
      </c>
      <c r="E655" s="138" t="s">
        <v>4864</v>
      </c>
      <c r="F655" s="139">
        <v>39.75</v>
      </c>
      <c r="G655" s="137" t="s">
        <v>1069</v>
      </c>
      <c r="H655" s="137" t="s">
        <v>4563</v>
      </c>
      <c r="I655" s="138" t="s">
        <v>1274</v>
      </c>
    </row>
    <row r="656" spans="1:9" hidden="1">
      <c r="A656" s="137" t="s">
        <v>4865</v>
      </c>
      <c r="B656" s="138" t="s">
        <v>4866</v>
      </c>
      <c r="C656" s="138" t="s">
        <v>4867</v>
      </c>
      <c r="D656" s="138" t="s">
        <v>4868</v>
      </c>
      <c r="E656" s="138" t="s">
        <v>4869</v>
      </c>
      <c r="F656" s="139">
        <v>0</v>
      </c>
      <c r="G656" s="137" t="s">
        <v>1069</v>
      </c>
      <c r="H656" s="137" t="s">
        <v>4563</v>
      </c>
      <c r="I656" s="138" t="s">
        <v>1274</v>
      </c>
    </row>
    <row r="657" spans="1:9" hidden="1">
      <c r="A657" s="137" t="s">
        <v>4870</v>
      </c>
      <c r="B657" s="138" t="s">
        <v>4871</v>
      </c>
      <c r="C657" s="138" t="s">
        <v>4872</v>
      </c>
      <c r="D657" s="138" t="s">
        <v>4868</v>
      </c>
      <c r="E657" s="138" t="s">
        <v>4873</v>
      </c>
      <c r="F657" s="139">
        <v>0</v>
      </c>
      <c r="G657" s="137" t="s">
        <v>1069</v>
      </c>
      <c r="H657" s="137" t="s">
        <v>4563</v>
      </c>
      <c r="I657" s="138" t="s">
        <v>1274</v>
      </c>
    </row>
    <row r="658" spans="1:9" hidden="1">
      <c r="A658" s="137" t="s">
        <v>4874</v>
      </c>
      <c r="B658" s="138" t="s">
        <v>4875</v>
      </c>
      <c r="C658" s="138" t="s">
        <v>4876</v>
      </c>
      <c r="D658" s="138" t="s">
        <v>4868</v>
      </c>
      <c r="E658" s="138" t="s">
        <v>4877</v>
      </c>
      <c r="F658" s="139">
        <v>0</v>
      </c>
      <c r="G658" s="137" t="s">
        <v>1069</v>
      </c>
      <c r="H658" s="137" t="s">
        <v>4563</v>
      </c>
      <c r="I658" s="138" t="s">
        <v>1756</v>
      </c>
    </row>
    <row r="659" spans="1:9" hidden="1">
      <c r="A659" s="137" t="s">
        <v>4878</v>
      </c>
      <c r="B659" s="138" t="s">
        <v>4879</v>
      </c>
      <c r="C659" s="138" t="s">
        <v>4880</v>
      </c>
      <c r="D659" s="138" t="s">
        <v>4881</v>
      </c>
      <c r="E659" s="138" t="s">
        <v>4882</v>
      </c>
      <c r="F659" s="139">
        <v>0</v>
      </c>
      <c r="G659" s="137" t="s">
        <v>1069</v>
      </c>
      <c r="H659" s="137" t="s">
        <v>4563</v>
      </c>
      <c r="I659" s="138" t="s">
        <v>1274</v>
      </c>
    </row>
    <row r="660" spans="1:9" hidden="1">
      <c r="A660" s="137" t="s">
        <v>4883</v>
      </c>
      <c r="B660" s="138" t="s">
        <v>4884</v>
      </c>
      <c r="C660" s="138" t="s">
        <v>4885</v>
      </c>
      <c r="D660" s="138" t="s">
        <v>4886</v>
      </c>
      <c r="E660" s="138" t="s">
        <v>4887</v>
      </c>
      <c r="F660" s="139">
        <v>0</v>
      </c>
      <c r="G660" s="137" t="s">
        <v>1069</v>
      </c>
      <c r="H660" s="137" t="s">
        <v>4563</v>
      </c>
      <c r="I660" s="138" t="s">
        <v>1274</v>
      </c>
    </row>
    <row r="661" spans="1:9" hidden="1">
      <c r="A661" s="137" t="s">
        <v>4888</v>
      </c>
      <c r="B661" s="138" t="s">
        <v>4889</v>
      </c>
      <c r="C661" s="138" t="s">
        <v>4890</v>
      </c>
      <c r="D661" s="138" t="s">
        <v>4891</v>
      </c>
      <c r="E661" s="138" t="s">
        <v>4892</v>
      </c>
      <c r="F661" s="139">
        <v>0</v>
      </c>
      <c r="G661" s="137" t="s">
        <v>1069</v>
      </c>
      <c r="H661" s="137" t="s">
        <v>4563</v>
      </c>
      <c r="I661" s="138" t="s">
        <v>1274</v>
      </c>
    </row>
    <row r="662" spans="1:9" hidden="1">
      <c r="A662" s="137" t="s">
        <v>4893</v>
      </c>
      <c r="B662" s="138" t="s">
        <v>4894</v>
      </c>
      <c r="C662" s="138" t="s">
        <v>4895</v>
      </c>
      <c r="D662" s="138" t="s">
        <v>4896</v>
      </c>
      <c r="E662" s="138" t="s">
        <v>4897</v>
      </c>
      <c r="F662" s="139">
        <v>0</v>
      </c>
      <c r="G662" s="137" t="s">
        <v>1069</v>
      </c>
      <c r="H662" s="137" t="s">
        <v>4563</v>
      </c>
      <c r="I662" s="138" t="s">
        <v>1274</v>
      </c>
    </row>
    <row r="663" spans="1:9" hidden="1">
      <c r="A663" s="137" t="s">
        <v>4898</v>
      </c>
      <c r="B663" s="138" t="s">
        <v>4899</v>
      </c>
      <c r="C663" s="138" t="s">
        <v>4900</v>
      </c>
      <c r="D663" s="138" t="s">
        <v>4901</v>
      </c>
      <c r="E663" s="138" t="s">
        <v>4902</v>
      </c>
      <c r="F663" s="139">
        <v>0</v>
      </c>
      <c r="G663" s="137" t="s">
        <v>1069</v>
      </c>
      <c r="H663" s="137" t="s">
        <v>4563</v>
      </c>
      <c r="I663" s="138" t="s">
        <v>1274</v>
      </c>
    </row>
    <row r="664" spans="1:9" hidden="1">
      <c r="A664" s="137" t="s">
        <v>4903</v>
      </c>
      <c r="B664" s="138" t="s">
        <v>4904</v>
      </c>
      <c r="C664" s="138" t="s">
        <v>4905</v>
      </c>
      <c r="D664" s="138" t="s">
        <v>4906</v>
      </c>
      <c r="E664" s="138" t="s">
        <v>4907</v>
      </c>
      <c r="F664" s="139">
        <v>0</v>
      </c>
      <c r="G664" s="137" t="s">
        <v>1069</v>
      </c>
      <c r="H664" s="137" t="s">
        <v>4563</v>
      </c>
      <c r="I664" s="138" t="s">
        <v>1274</v>
      </c>
    </row>
    <row r="665" spans="1:9" hidden="1">
      <c r="A665" s="137" t="s">
        <v>4908</v>
      </c>
      <c r="B665" s="138" t="s">
        <v>4909</v>
      </c>
      <c r="C665" s="138" t="s">
        <v>4910</v>
      </c>
      <c r="D665" s="138" t="s">
        <v>4911</v>
      </c>
      <c r="E665" s="138" t="s">
        <v>4912</v>
      </c>
      <c r="F665" s="139">
        <v>0</v>
      </c>
      <c r="G665" s="137" t="s">
        <v>1069</v>
      </c>
      <c r="H665" s="137" t="s">
        <v>4563</v>
      </c>
      <c r="I665" s="138" t="s">
        <v>1274</v>
      </c>
    </row>
    <row r="666" spans="1:9" hidden="1">
      <c r="A666" s="137" t="s">
        <v>4913</v>
      </c>
      <c r="B666" s="138" t="s">
        <v>4914</v>
      </c>
      <c r="C666" s="138" t="s">
        <v>4915</v>
      </c>
      <c r="D666" s="138" t="s">
        <v>4916</v>
      </c>
      <c r="E666" s="138" t="s">
        <v>4917</v>
      </c>
      <c r="F666" s="139">
        <v>40.1</v>
      </c>
      <c r="G666" s="137" t="s">
        <v>1069</v>
      </c>
      <c r="H666" s="137" t="s">
        <v>4563</v>
      </c>
      <c r="I666" s="138" t="s">
        <v>1274</v>
      </c>
    </row>
    <row r="667" spans="1:9" hidden="1">
      <c r="A667" s="137" t="s">
        <v>4918</v>
      </c>
      <c r="B667" s="138" t="s">
        <v>4919</v>
      </c>
      <c r="C667" s="138" t="s">
        <v>4920</v>
      </c>
      <c r="D667" s="138" t="s">
        <v>4921</v>
      </c>
      <c r="E667" s="138" t="s">
        <v>4922</v>
      </c>
      <c r="F667" s="139">
        <v>0</v>
      </c>
      <c r="G667" s="137" t="s">
        <v>1069</v>
      </c>
      <c r="H667" s="137" t="s">
        <v>4563</v>
      </c>
      <c r="I667" s="138" t="s">
        <v>1274</v>
      </c>
    </row>
    <row r="668" spans="1:9" hidden="1">
      <c r="A668" s="137" t="s">
        <v>4923</v>
      </c>
      <c r="B668" s="138" t="s">
        <v>4924</v>
      </c>
      <c r="C668" s="138" t="s">
        <v>4925</v>
      </c>
      <c r="D668" s="138" t="s">
        <v>4926</v>
      </c>
      <c r="E668" s="138" t="s">
        <v>4927</v>
      </c>
      <c r="F668" s="139">
        <v>0</v>
      </c>
      <c r="G668" s="137" t="s">
        <v>1069</v>
      </c>
      <c r="H668" s="137" t="s">
        <v>4563</v>
      </c>
      <c r="I668" s="138" t="s">
        <v>1756</v>
      </c>
    </row>
    <row r="669" spans="1:9" hidden="1">
      <c r="A669" s="137" t="s">
        <v>4928</v>
      </c>
      <c r="B669" s="138" t="s">
        <v>4929</v>
      </c>
      <c r="C669" s="138" t="s">
        <v>4930</v>
      </c>
      <c r="D669" s="138" t="s">
        <v>4931</v>
      </c>
      <c r="E669" s="138" t="s">
        <v>1756</v>
      </c>
      <c r="F669" s="139">
        <v>13.43</v>
      </c>
      <c r="G669" s="137" t="s">
        <v>1069</v>
      </c>
      <c r="H669" s="137" t="s">
        <v>4563</v>
      </c>
      <c r="I669" s="138" t="s">
        <v>1274</v>
      </c>
    </row>
    <row r="670" spans="1:9" hidden="1">
      <c r="A670" s="137" t="s">
        <v>4932</v>
      </c>
      <c r="B670" s="138" t="s">
        <v>4933</v>
      </c>
      <c r="C670" s="138" t="s">
        <v>4934</v>
      </c>
      <c r="D670" s="138" t="s">
        <v>4935</v>
      </c>
      <c r="E670" s="138" t="s">
        <v>4936</v>
      </c>
      <c r="F670" s="139">
        <v>0</v>
      </c>
      <c r="G670" s="137" t="s">
        <v>1069</v>
      </c>
      <c r="H670" s="137" t="s">
        <v>4563</v>
      </c>
      <c r="I670" s="138" t="s">
        <v>1274</v>
      </c>
    </row>
    <row r="671" spans="1:9" hidden="1">
      <c r="A671" s="137" t="s">
        <v>4937</v>
      </c>
      <c r="B671" s="138" t="s">
        <v>4938</v>
      </c>
      <c r="C671" s="138" t="s">
        <v>4939</v>
      </c>
      <c r="D671" s="138" t="s">
        <v>4940</v>
      </c>
      <c r="E671" s="138" t="s">
        <v>4941</v>
      </c>
      <c r="F671" s="139">
        <v>0</v>
      </c>
      <c r="G671" s="137" t="s">
        <v>1069</v>
      </c>
      <c r="H671" s="137" t="s">
        <v>4563</v>
      </c>
      <c r="I671" s="138" t="s">
        <v>1274</v>
      </c>
    </row>
    <row r="672" spans="1:9" hidden="1">
      <c r="A672" s="137" t="s">
        <v>4942</v>
      </c>
      <c r="B672" s="138" t="s">
        <v>4943</v>
      </c>
      <c r="C672" s="138" t="s">
        <v>4944</v>
      </c>
      <c r="D672" s="138" t="s">
        <v>4945</v>
      </c>
      <c r="E672" s="138" t="s">
        <v>4946</v>
      </c>
      <c r="F672" s="139">
        <v>17.989999999999998</v>
      </c>
      <c r="G672" s="137" t="s">
        <v>1069</v>
      </c>
      <c r="H672" s="137" t="s">
        <v>4563</v>
      </c>
      <c r="I672" s="138" t="s">
        <v>1274</v>
      </c>
    </row>
    <row r="673" spans="1:9" hidden="1">
      <c r="A673" s="137" t="s">
        <v>4947</v>
      </c>
      <c r="B673" s="138" t="s">
        <v>4948</v>
      </c>
      <c r="C673" s="138" t="s">
        <v>4949</v>
      </c>
      <c r="D673" s="138" t="s">
        <v>4950</v>
      </c>
      <c r="E673" s="138" t="s">
        <v>4951</v>
      </c>
      <c r="F673" s="139">
        <v>0</v>
      </c>
      <c r="G673" s="137" t="s">
        <v>1069</v>
      </c>
      <c r="H673" s="137" t="s">
        <v>4563</v>
      </c>
      <c r="I673" s="138" t="s">
        <v>1274</v>
      </c>
    </row>
    <row r="674" spans="1:9" hidden="1">
      <c r="A674" s="137" t="s">
        <v>4952</v>
      </c>
      <c r="B674" s="138" t="s">
        <v>4953</v>
      </c>
      <c r="C674" s="138" t="s">
        <v>4954</v>
      </c>
      <c r="D674" s="138" t="s">
        <v>4955</v>
      </c>
      <c r="E674" s="138" t="s">
        <v>4956</v>
      </c>
      <c r="F674" s="139">
        <v>0</v>
      </c>
      <c r="G674" s="137" t="s">
        <v>1069</v>
      </c>
      <c r="H674" s="137" t="s">
        <v>4563</v>
      </c>
      <c r="I674" s="138" t="s">
        <v>1274</v>
      </c>
    </row>
    <row r="675" spans="1:9" hidden="1">
      <c r="A675" s="137" t="s">
        <v>4957</v>
      </c>
      <c r="B675" s="138" t="s">
        <v>4958</v>
      </c>
      <c r="C675" s="138" t="s">
        <v>4959</v>
      </c>
      <c r="D675" s="138" t="s">
        <v>4960</v>
      </c>
      <c r="E675" s="138" t="s">
        <v>4961</v>
      </c>
      <c r="F675" s="139">
        <v>0</v>
      </c>
      <c r="G675" s="137" t="s">
        <v>1069</v>
      </c>
      <c r="H675" s="137" t="s">
        <v>4563</v>
      </c>
      <c r="I675" s="138" t="s">
        <v>1274</v>
      </c>
    </row>
    <row r="676" spans="1:9" hidden="1">
      <c r="A676" s="137" t="s">
        <v>4962</v>
      </c>
      <c r="B676" s="138" t="s">
        <v>4963</v>
      </c>
      <c r="C676" s="138" t="s">
        <v>4964</v>
      </c>
      <c r="D676" s="138" t="s">
        <v>4960</v>
      </c>
      <c r="E676" s="138" t="s">
        <v>4965</v>
      </c>
      <c r="F676" s="139">
        <v>0</v>
      </c>
      <c r="G676" s="137" t="s">
        <v>1069</v>
      </c>
      <c r="H676" s="137" t="s">
        <v>4563</v>
      </c>
      <c r="I676" s="138" t="s">
        <v>1274</v>
      </c>
    </row>
    <row r="677" spans="1:9" hidden="1">
      <c r="A677" s="137" t="s">
        <v>4966</v>
      </c>
      <c r="B677" s="138" t="s">
        <v>4967</v>
      </c>
      <c r="C677" s="138" t="s">
        <v>4968</v>
      </c>
      <c r="D677" s="138" t="s">
        <v>4960</v>
      </c>
      <c r="E677" s="138" t="s">
        <v>4969</v>
      </c>
      <c r="F677" s="139">
        <v>0</v>
      </c>
      <c r="G677" s="137" t="s">
        <v>1069</v>
      </c>
      <c r="H677" s="137" t="s">
        <v>4563</v>
      </c>
      <c r="I677" s="138" t="s">
        <v>1756</v>
      </c>
    </row>
    <row r="678" spans="1:9" hidden="1">
      <c r="A678" s="137" t="s">
        <v>4970</v>
      </c>
      <c r="B678" s="138" t="s">
        <v>4971</v>
      </c>
      <c r="C678" s="138" t="s">
        <v>4964</v>
      </c>
      <c r="D678" s="138" t="s">
        <v>4960</v>
      </c>
      <c r="E678" s="138" t="s">
        <v>4972</v>
      </c>
      <c r="F678" s="139">
        <v>0</v>
      </c>
      <c r="G678" s="137" t="s">
        <v>1069</v>
      </c>
      <c r="H678" s="137" t="s">
        <v>4563</v>
      </c>
      <c r="I678" s="138" t="s">
        <v>1274</v>
      </c>
    </row>
    <row r="679" spans="1:9" hidden="1">
      <c r="A679" s="137" t="s">
        <v>4973</v>
      </c>
      <c r="B679" s="138" t="s">
        <v>4974</v>
      </c>
      <c r="C679" s="138" t="s">
        <v>4975</v>
      </c>
      <c r="D679" s="138" t="s">
        <v>4976</v>
      </c>
      <c r="E679" s="138" t="s">
        <v>4977</v>
      </c>
      <c r="F679" s="139">
        <v>0</v>
      </c>
      <c r="G679" s="137" t="s">
        <v>1069</v>
      </c>
      <c r="H679" s="137" t="s">
        <v>4563</v>
      </c>
      <c r="I679" s="138" t="s">
        <v>1274</v>
      </c>
    </row>
    <row r="680" spans="1:9" hidden="1">
      <c r="A680" s="137" t="s">
        <v>4978</v>
      </c>
      <c r="B680" s="138" t="s">
        <v>4979</v>
      </c>
      <c r="C680" s="138" t="s">
        <v>4980</v>
      </c>
      <c r="D680" s="138" t="s">
        <v>4981</v>
      </c>
      <c r="E680" s="138" t="s">
        <v>4982</v>
      </c>
      <c r="F680" s="139">
        <v>0</v>
      </c>
      <c r="G680" s="137" t="s">
        <v>1069</v>
      </c>
      <c r="H680" s="137" t="s">
        <v>4563</v>
      </c>
      <c r="I680" s="138" t="s">
        <v>4732</v>
      </c>
    </row>
    <row r="681" spans="1:9" hidden="1">
      <c r="A681" s="137" t="s">
        <v>4983</v>
      </c>
      <c r="B681" s="138" t="s">
        <v>4984</v>
      </c>
      <c r="C681" s="138" t="s">
        <v>4985</v>
      </c>
      <c r="D681" s="138" t="s">
        <v>4986</v>
      </c>
      <c r="E681" s="138" t="s">
        <v>4987</v>
      </c>
      <c r="F681" s="139">
        <v>0</v>
      </c>
      <c r="G681" s="137" t="s">
        <v>1069</v>
      </c>
      <c r="H681" s="137" t="s">
        <v>4563</v>
      </c>
      <c r="I681" s="138" t="s">
        <v>1274</v>
      </c>
    </row>
    <row r="682" spans="1:9" hidden="1">
      <c r="A682" s="137" t="s">
        <v>4988</v>
      </c>
      <c r="B682" s="138" t="s">
        <v>4989</v>
      </c>
      <c r="C682" s="138" t="s">
        <v>4990</v>
      </c>
      <c r="D682" s="138" t="s">
        <v>4991</v>
      </c>
      <c r="E682" s="138" t="s">
        <v>4992</v>
      </c>
      <c r="F682" s="139">
        <v>0</v>
      </c>
      <c r="G682" s="137" t="s">
        <v>1069</v>
      </c>
      <c r="H682" s="137" t="s">
        <v>4563</v>
      </c>
      <c r="I682" s="138" t="s">
        <v>1274</v>
      </c>
    </row>
    <row r="683" spans="1:9" hidden="1">
      <c r="A683" s="137" t="s">
        <v>4993</v>
      </c>
      <c r="B683" s="138" t="s">
        <v>4994</v>
      </c>
      <c r="C683" s="138" t="s">
        <v>4995</v>
      </c>
      <c r="D683" s="138" t="s">
        <v>4996</v>
      </c>
      <c r="E683" s="138" t="s">
        <v>4997</v>
      </c>
      <c r="F683" s="139">
        <v>0</v>
      </c>
      <c r="G683" s="137" t="s">
        <v>1069</v>
      </c>
      <c r="H683" s="137" t="s">
        <v>4563</v>
      </c>
      <c r="I683" s="138" t="s">
        <v>1274</v>
      </c>
    </row>
    <row r="684" spans="1:9" hidden="1">
      <c r="A684" s="137" t="s">
        <v>4998</v>
      </c>
      <c r="B684" s="138" t="s">
        <v>4999</v>
      </c>
      <c r="C684" s="138" t="s">
        <v>5000</v>
      </c>
      <c r="D684" s="138" t="s">
        <v>5001</v>
      </c>
      <c r="E684" s="138" t="s">
        <v>5002</v>
      </c>
      <c r="F684" s="139">
        <v>0</v>
      </c>
      <c r="G684" s="137" t="s">
        <v>1069</v>
      </c>
      <c r="H684" s="137" t="s">
        <v>4563</v>
      </c>
      <c r="I684" s="138" t="s">
        <v>1274</v>
      </c>
    </row>
    <row r="685" spans="1:9" hidden="1">
      <c r="A685" s="137" t="s">
        <v>5003</v>
      </c>
      <c r="B685" s="138" t="s">
        <v>5004</v>
      </c>
      <c r="C685" s="138" t="s">
        <v>5005</v>
      </c>
      <c r="D685" s="138" t="s">
        <v>5006</v>
      </c>
      <c r="E685" s="138" t="s">
        <v>5007</v>
      </c>
      <c r="F685" s="139">
        <v>0</v>
      </c>
      <c r="G685" s="137" t="s">
        <v>1069</v>
      </c>
      <c r="H685" s="137" t="s">
        <v>4563</v>
      </c>
      <c r="I685" s="138" t="s">
        <v>1274</v>
      </c>
    </row>
    <row r="686" spans="1:9" hidden="1">
      <c r="A686" s="137" t="s">
        <v>5008</v>
      </c>
      <c r="B686" s="138" t="s">
        <v>5009</v>
      </c>
      <c r="C686" s="138" t="s">
        <v>5010</v>
      </c>
      <c r="D686" s="138" t="s">
        <v>5011</v>
      </c>
      <c r="E686" s="138" t="s">
        <v>5012</v>
      </c>
      <c r="F686" s="139">
        <v>0</v>
      </c>
      <c r="G686" s="137" t="s">
        <v>1069</v>
      </c>
      <c r="H686" s="137" t="s">
        <v>4563</v>
      </c>
      <c r="I686" s="138" t="s">
        <v>4732</v>
      </c>
    </row>
    <row r="687" spans="1:9" hidden="1">
      <c r="A687" s="137" t="s">
        <v>5013</v>
      </c>
      <c r="B687" s="138" t="s">
        <v>5014</v>
      </c>
      <c r="C687" s="138" t="s">
        <v>5015</v>
      </c>
      <c r="D687" s="138" t="s">
        <v>5016</v>
      </c>
      <c r="E687" s="138" t="s">
        <v>5017</v>
      </c>
      <c r="F687" s="139">
        <v>0</v>
      </c>
      <c r="G687" s="137" t="s">
        <v>1069</v>
      </c>
      <c r="H687" s="137" t="s">
        <v>4563</v>
      </c>
      <c r="I687" s="138" t="s">
        <v>1274</v>
      </c>
    </row>
    <row r="688" spans="1:9" hidden="1">
      <c r="A688" s="137" t="s">
        <v>5018</v>
      </c>
      <c r="B688" s="138" t="s">
        <v>5019</v>
      </c>
      <c r="C688" s="138" t="s">
        <v>5020</v>
      </c>
      <c r="D688" s="138" t="s">
        <v>5021</v>
      </c>
      <c r="E688" s="138" t="s">
        <v>5022</v>
      </c>
      <c r="F688" s="139">
        <v>0</v>
      </c>
      <c r="G688" s="137" t="s">
        <v>1069</v>
      </c>
      <c r="H688" s="137" t="s">
        <v>4563</v>
      </c>
      <c r="I688" s="138" t="s">
        <v>1274</v>
      </c>
    </row>
    <row r="689" spans="1:9" hidden="1">
      <c r="A689" s="137" t="s">
        <v>5023</v>
      </c>
      <c r="B689" s="138" t="s">
        <v>5024</v>
      </c>
      <c r="C689" s="138" t="s">
        <v>5025</v>
      </c>
      <c r="D689" s="138" t="s">
        <v>5026</v>
      </c>
      <c r="E689" s="138" t="s">
        <v>5027</v>
      </c>
      <c r="F689" s="139">
        <v>11.13</v>
      </c>
      <c r="G689" s="137" t="s">
        <v>1069</v>
      </c>
      <c r="H689" s="137" t="s">
        <v>4563</v>
      </c>
      <c r="I689" s="138" t="s">
        <v>1274</v>
      </c>
    </row>
    <row r="690" spans="1:9" hidden="1">
      <c r="A690" s="137" t="s">
        <v>5028</v>
      </c>
      <c r="B690" s="138" t="s">
        <v>5029</v>
      </c>
      <c r="C690" s="138" t="s">
        <v>5030</v>
      </c>
      <c r="D690" s="138" t="s">
        <v>5026</v>
      </c>
      <c r="E690" s="138" t="s">
        <v>5031</v>
      </c>
      <c r="F690" s="139">
        <v>0</v>
      </c>
      <c r="G690" s="137" t="s">
        <v>1069</v>
      </c>
      <c r="H690" s="137" t="s">
        <v>4563</v>
      </c>
      <c r="I690" s="138" t="s">
        <v>1274</v>
      </c>
    </row>
    <row r="691" spans="1:9" hidden="1">
      <c r="A691" s="137" t="s">
        <v>5032</v>
      </c>
      <c r="B691" s="138" t="s">
        <v>5033</v>
      </c>
      <c r="C691" s="138" t="s">
        <v>5030</v>
      </c>
      <c r="D691" s="138" t="s">
        <v>5026</v>
      </c>
      <c r="E691" s="138" t="s">
        <v>5034</v>
      </c>
      <c r="F691" s="139">
        <v>0</v>
      </c>
      <c r="G691" s="137" t="s">
        <v>1069</v>
      </c>
      <c r="H691" s="137" t="s">
        <v>4563</v>
      </c>
      <c r="I691" s="138" t="s">
        <v>1756</v>
      </c>
    </row>
    <row r="692" spans="1:9" hidden="1">
      <c r="A692" s="137" t="s">
        <v>5035</v>
      </c>
      <c r="B692" s="138" t="s">
        <v>5036</v>
      </c>
      <c r="C692" s="138" t="s">
        <v>5037</v>
      </c>
      <c r="D692" s="138" t="s">
        <v>5026</v>
      </c>
      <c r="E692" s="138" t="s">
        <v>5038</v>
      </c>
      <c r="F692" s="139">
        <v>0</v>
      </c>
      <c r="G692" s="137" t="s">
        <v>1069</v>
      </c>
      <c r="H692" s="137" t="s">
        <v>4563</v>
      </c>
      <c r="I692" s="138" t="s">
        <v>1756</v>
      </c>
    </row>
    <row r="693" spans="1:9" hidden="1">
      <c r="A693" s="137" t="s">
        <v>5039</v>
      </c>
      <c r="B693" s="138" t="s">
        <v>5040</v>
      </c>
      <c r="C693" s="138" t="s">
        <v>5041</v>
      </c>
      <c r="D693" s="138" t="s">
        <v>5042</v>
      </c>
      <c r="E693" s="138" t="s">
        <v>5043</v>
      </c>
      <c r="F693" s="139">
        <v>0</v>
      </c>
      <c r="G693" s="137" t="s">
        <v>1069</v>
      </c>
      <c r="H693" s="137" t="s">
        <v>4563</v>
      </c>
      <c r="I693" s="138" t="s">
        <v>1274</v>
      </c>
    </row>
    <row r="694" spans="1:9" hidden="1">
      <c r="A694" s="137" t="s">
        <v>5044</v>
      </c>
      <c r="B694" s="138" t="s">
        <v>5045</v>
      </c>
      <c r="C694" s="138" t="s">
        <v>5046</v>
      </c>
      <c r="D694" s="138" t="s">
        <v>5042</v>
      </c>
      <c r="E694" s="138" t="s">
        <v>5047</v>
      </c>
      <c r="F694" s="139">
        <v>28.29</v>
      </c>
      <c r="G694" s="137" t="s">
        <v>1069</v>
      </c>
      <c r="H694" s="137" t="s">
        <v>4563</v>
      </c>
      <c r="I694" s="138" t="s">
        <v>1274</v>
      </c>
    </row>
    <row r="695" spans="1:9" hidden="1">
      <c r="A695" s="137" t="s">
        <v>5048</v>
      </c>
      <c r="B695" s="138" t="s">
        <v>5049</v>
      </c>
      <c r="C695" s="138" t="s">
        <v>5050</v>
      </c>
      <c r="D695" s="138" t="s">
        <v>5051</v>
      </c>
      <c r="E695" s="138" t="s">
        <v>5052</v>
      </c>
      <c r="F695" s="139">
        <v>22.17</v>
      </c>
      <c r="G695" s="137" t="s">
        <v>1069</v>
      </c>
      <c r="H695" s="137" t="s">
        <v>4563</v>
      </c>
      <c r="I695" s="138" t="s">
        <v>1274</v>
      </c>
    </row>
    <row r="696" spans="1:9" hidden="1">
      <c r="A696" s="137" t="s">
        <v>5053</v>
      </c>
      <c r="B696" s="138" t="s">
        <v>5054</v>
      </c>
      <c r="C696" s="138" t="s">
        <v>5055</v>
      </c>
      <c r="D696" s="138" t="s">
        <v>5056</v>
      </c>
      <c r="E696" s="138" t="s">
        <v>1756</v>
      </c>
      <c r="F696" s="139">
        <v>0</v>
      </c>
      <c r="G696" s="137" t="s">
        <v>1069</v>
      </c>
      <c r="H696" s="137" t="s">
        <v>4563</v>
      </c>
      <c r="I696" s="138" t="s">
        <v>1756</v>
      </c>
    </row>
    <row r="697" spans="1:9" hidden="1">
      <c r="A697" s="137" t="s">
        <v>5057</v>
      </c>
      <c r="B697" s="138" t="s">
        <v>5058</v>
      </c>
      <c r="C697" s="138" t="s">
        <v>5059</v>
      </c>
      <c r="D697" s="138" t="s">
        <v>5060</v>
      </c>
      <c r="E697" s="138" t="s">
        <v>5061</v>
      </c>
      <c r="F697" s="139">
        <v>0</v>
      </c>
      <c r="G697" s="137" t="s">
        <v>1069</v>
      </c>
      <c r="H697" s="137" t="s">
        <v>4563</v>
      </c>
      <c r="I697" s="138" t="s">
        <v>4732</v>
      </c>
    </row>
    <row r="698" spans="1:9" hidden="1">
      <c r="A698" s="137" t="s">
        <v>5062</v>
      </c>
      <c r="B698" s="138" t="s">
        <v>5063</v>
      </c>
      <c r="C698" s="138" t="s">
        <v>5064</v>
      </c>
      <c r="D698" s="138" t="s">
        <v>5065</v>
      </c>
      <c r="E698" s="138" t="s">
        <v>5066</v>
      </c>
      <c r="F698" s="139">
        <v>0</v>
      </c>
      <c r="G698" s="137" t="s">
        <v>1069</v>
      </c>
      <c r="H698" s="137" t="s">
        <v>4563</v>
      </c>
      <c r="I698" s="138" t="s">
        <v>1274</v>
      </c>
    </row>
    <row r="699" spans="1:9" hidden="1">
      <c r="A699" s="137" t="s">
        <v>5067</v>
      </c>
      <c r="B699" s="138" t="s">
        <v>5068</v>
      </c>
      <c r="C699" s="138" t="s">
        <v>5069</v>
      </c>
      <c r="D699" s="138" t="s">
        <v>5070</v>
      </c>
      <c r="E699" s="138" t="s">
        <v>5071</v>
      </c>
      <c r="F699" s="139">
        <v>0</v>
      </c>
      <c r="G699" s="137" t="s">
        <v>1069</v>
      </c>
      <c r="H699" s="137" t="s">
        <v>4563</v>
      </c>
      <c r="I699" s="138" t="s">
        <v>1274</v>
      </c>
    </row>
    <row r="700" spans="1:9" hidden="1">
      <c r="A700" s="137" t="s">
        <v>5072</v>
      </c>
      <c r="B700" s="138" t="s">
        <v>5073</v>
      </c>
      <c r="C700" s="138" t="s">
        <v>5074</v>
      </c>
      <c r="D700" s="138" t="s">
        <v>4784</v>
      </c>
      <c r="E700" s="138" t="s">
        <v>1756</v>
      </c>
      <c r="F700" s="139">
        <v>0</v>
      </c>
      <c r="G700" s="137" t="s">
        <v>1069</v>
      </c>
      <c r="H700" s="137" t="s">
        <v>4563</v>
      </c>
      <c r="I700" s="138" t="s">
        <v>1756</v>
      </c>
    </row>
    <row r="701" spans="1:9" hidden="1">
      <c r="A701" s="137" t="s">
        <v>5075</v>
      </c>
      <c r="B701" s="138" t="s">
        <v>5076</v>
      </c>
      <c r="C701" s="138" t="s">
        <v>5077</v>
      </c>
      <c r="D701" s="138" t="s">
        <v>5078</v>
      </c>
      <c r="E701" s="138" t="s">
        <v>5079</v>
      </c>
      <c r="F701" s="139">
        <v>0</v>
      </c>
      <c r="G701" s="137" t="s">
        <v>1069</v>
      </c>
      <c r="H701" s="137" t="s">
        <v>4563</v>
      </c>
      <c r="I701" s="138" t="s">
        <v>1274</v>
      </c>
    </row>
    <row r="702" spans="1:9" hidden="1">
      <c r="A702" s="137" t="s">
        <v>5080</v>
      </c>
      <c r="B702" s="138" t="s">
        <v>5081</v>
      </c>
      <c r="C702" s="138" t="s">
        <v>5082</v>
      </c>
      <c r="D702" s="138" t="s">
        <v>5078</v>
      </c>
      <c r="E702" s="138" t="s">
        <v>5083</v>
      </c>
      <c r="F702" s="139">
        <v>0</v>
      </c>
      <c r="G702" s="137" t="s">
        <v>1069</v>
      </c>
      <c r="H702" s="137" t="s">
        <v>4563</v>
      </c>
      <c r="I702" s="138" t="s">
        <v>1274</v>
      </c>
    </row>
    <row r="703" spans="1:9" hidden="1">
      <c r="A703" s="137" t="s">
        <v>5084</v>
      </c>
      <c r="B703" s="138" t="s">
        <v>5085</v>
      </c>
      <c r="C703" s="138" t="s">
        <v>5086</v>
      </c>
      <c r="D703" s="138" t="s">
        <v>5078</v>
      </c>
      <c r="E703" s="138" t="s">
        <v>5087</v>
      </c>
      <c r="F703" s="139">
        <v>0</v>
      </c>
      <c r="G703" s="137" t="s">
        <v>1069</v>
      </c>
      <c r="H703" s="137" t="s">
        <v>4563</v>
      </c>
      <c r="I703" s="138" t="s">
        <v>1274</v>
      </c>
    </row>
    <row r="704" spans="1:9" hidden="1">
      <c r="A704" s="137" t="s">
        <v>5088</v>
      </c>
      <c r="B704" s="138" t="s">
        <v>5089</v>
      </c>
      <c r="C704" s="138" t="s">
        <v>5090</v>
      </c>
      <c r="D704" s="138" t="s">
        <v>5091</v>
      </c>
      <c r="E704" s="138" t="s">
        <v>5092</v>
      </c>
      <c r="F704" s="139">
        <v>0</v>
      </c>
      <c r="G704" s="137" t="s">
        <v>1069</v>
      </c>
      <c r="H704" s="137" t="s">
        <v>4563</v>
      </c>
      <c r="I704" s="138" t="s">
        <v>1274</v>
      </c>
    </row>
    <row r="705" spans="1:9" hidden="1">
      <c r="A705" s="137" t="s">
        <v>5093</v>
      </c>
      <c r="B705" s="138" t="s">
        <v>5094</v>
      </c>
      <c r="C705" s="138" t="s">
        <v>5095</v>
      </c>
      <c r="D705" s="138" t="s">
        <v>5096</v>
      </c>
      <c r="E705" s="138" t="s">
        <v>5097</v>
      </c>
      <c r="F705" s="139">
        <v>0</v>
      </c>
      <c r="G705" s="137" t="s">
        <v>1069</v>
      </c>
      <c r="H705" s="137" t="s">
        <v>4563</v>
      </c>
      <c r="I705" s="138" t="s">
        <v>1274</v>
      </c>
    </row>
    <row r="706" spans="1:9" hidden="1">
      <c r="A706" s="137" t="s">
        <v>5098</v>
      </c>
      <c r="B706" s="138" t="s">
        <v>5099</v>
      </c>
      <c r="C706" s="138" t="s">
        <v>5100</v>
      </c>
      <c r="D706" s="138" t="s">
        <v>5101</v>
      </c>
      <c r="E706" s="138" t="s">
        <v>5102</v>
      </c>
      <c r="F706" s="139">
        <v>0</v>
      </c>
      <c r="G706" s="137" t="s">
        <v>1069</v>
      </c>
      <c r="H706" s="137" t="s">
        <v>4563</v>
      </c>
      <c r="I706" s="138" t="s">
        <v>1274</v>
      </c>
    </row>
    <row r="707" spans="1:9" hidden="1">
      <c r="A707" s="137" t="s">
        <v>5103</v>
      </c>
      <c r="B707" s="138" t="s">
        <v>5104</v>
      </c>
      <c r="C707" s="138" t="s">
        <v>5105</v>
      </c>
      <c r="D707" s="138" t="s">
        <v>5106</v>
      </c>
      <c r="E707" s="138" t="s">
        <v>5107</v>
      </c>
      <c r="F707" s="139">
        <v>0</v>
      </c>
      <c r="G707" s="137" t="s">
        <v>1069</v>
      </c>
      <c r="H707" s="137" t="s">
        <v>4563</v>
      </c>
      <c r="I707" s="138" t="s">
        <v>1274</v>
      </c>
    </row>
    <row r="708" spans="1:9" hidden="1">
      <c r="A708" s="137" t="s">
        <v>5108</v>
      </c>
      <c r="B708" s="138" t="s">
        <v>5109</v>
      </c>
      <c r="C708" s="138" t="s">
        <v>5110</v>
      </c>
      <c r="D708" s="138" t="s">
        <v>5111</v>
      </c>
      <c r="E708" s="138" t="s">
        <v>5112</v>
      </c>
      <c r="F708" s="139">
        <v>0</v>
      </c>
      <c r="G708" s="137" t="s">
        <v>1069</v>
      </c>
      <c r="H708" s="137" t="s">
        <v>4563</v>
      </c>
      <c r="I708" s="138" t="s">
        <v>1274</v>
      </c>
    </row>
    <row r="709" spans="1:9" hidden="1">
      <c r="A709" s="137" t="s">
        <v>5113</v>
      </c>
      <c r="B709" s="138" t="s">
        <v>5114</v>
      </c>
      <c r="C709" s="138" t="s">
        <v>5115</v>
      </c>
      <c r="D709" s="138" t="s">
        <v>5111</v>
      </c>
      <c r="E709" s="138" t="s">
        <v>5116</v>
      </c>
      <c r="F709" s="139">
        <v>0</v>
      </c>
      <c r="G709" s="137" t="s">
        <v>1069</v>
      </c>
      <c r="H709" s="137" t="s">
        <v>4563</v>
      </c>
      <c r="I709" s="138" t="s">
        <v>1756</v>
      </c>
    </row>
    <row r="710" spans="1:9" hidden="1">
      <c r="A710" s="137" t="s">
        <v>5117</v>
      </c>
      <c r="B710" s="138" t="s">
        <v>5118</v>
      </c>
      <c r="C710" s="138" t="s">
        <v>5119</v>
      </c>
      <c r="D710" s="138" t="s">
        <v>5120</v>
      </c>
      <c r="E710" s="138" t="s">
        <v>5121</v>
      </c>
      <c r="F710" s="139">
        <v>0</v>
      </c>
      <c r="G710" s="137" t="s">
        <v>1069</v>
      </c>
      <c r="H710" s="137" t="s">
        <v>4563</v>
      </c>
      <c r="I710" s="138" t="s">
        <v>1274</v>
      </c>
    </row>
    <row r="711" spans="1:9" hidden="1">
      <c r="A711" s="137" t="s">
        <v>5122</v>
      </c>
      <c r="B711" s="138" t="s">
        <v>5123</v>
      </c>
      <c r="C711" s="138" t="s">
        <v>5124</v>
      </c>
      <c r="D711" s="138" t="s">
        <v>5125</v>
      </c>
      <c r="E711" s="138" t="s">
        <v>5126</v>
      </c>
      <c r="F711" s="139">
        <v>0</v>
      </c>
      <c r="G711" s="137" t="s">
        <v>1069</v>
      </c>
      <c r="H711" s="137" t="s">
        <v>4563</v>
      </c>
      <c r="I711" s="138" t="s">
        <v>1274</v>
      </c>
    </row>
    <row r="712" spans="1:9" hidden="1">
      <c r="A712" s="137" t="s">
        <v>5127</v>
      </c>
      <c r="B712" s="138" t="s">
        <v>5128</v>
      </c>
      <c r="C712" s="138" t="s">
        <v>5129</v>
      </c>
      <c r="D712" s="138" t="s">
        <v>5130</v>
      </c>
      <c r="E712" s="138" t="s">
        <v>5131</v>
      </c>
      <c r="F712" s="139">
        <v>41.7</v>
      </c>
      <c r="G712" s="137" t="s">
        <v>1069</v>
      </c>
      <c r="H712" s="137" t="s">
        <v>4563</v>
      </c>
      <c r="I712" s="138" t="s">
        <v>1274</v>
      </c>
    </row>
    <row r="713" spans="1:9" hidden="1">
      <c r="A713" s="137" t="s">
        <v>5132</v>
      </c>
      <c r="B713" s="138" t="s">
        <v>5133</v>
      </c>
      <c r="C713" s="138" t="s">
        <v>5134</v>
      </c>
      <c r="D713" s="138" t="s">
        <v>5135</v>
      </c>
      <c r="E713" s="138" t="s">
        <v>5136</v>
      </c>
      <c r="F713" s="139">
        <v>0</v>
      </c>
      <c r="G713" s="137" t="s">
        <v>1069</v>
      </c>
      <c r="H713" s="137" t="s">
        <v>4563</v>
      </c>
      <c r="I713" s="138" t="s">
        <v>1274</v>
      </c>
    </row>
    <row r="714" spans="1:9" hidden="1">
      <c r="A714" s="137" t="s">
        <v>5137</v>
      </c>
      <c r="B714" s="138" t="s">
        <v>5138</v>
      </c>
      <c r="C714" s="138" t="s">
        <v>5139</v>
      </c>
      <c r="D714" s="138" t="s">
        <v>5140</v>
      </c>
      <c r="E714" s="138" t="s">
        <v>5141</v>
      </c>
      <c r="F714" s="139">
        <v>0</v>
      </c>
      <c r="G714" s="137" t="s">
        <v>1069</v>
      </c>
      <c r="H714" s="137" t="s">
        <v>4563</v>
      </c>
      <c r="I714" s="138" t="s">
        <v>4732</v>
      </c>
    </row>
    <row r="715" spans="1:9" hidden="1">
      <c r="A715" s="137" t="s">
        <v>5142</v>
      </c>
      <c r="B715" s="138" t="s">
        <v>5143</v>
      </c>
      <c r="C715" s="138" t="s">
        <v>5144</v>
      </c>
      <c r="D715" s="138" t="s">
        <v>5145</v>
      </c>
      <c r="E715" s="138" t="s">
        <v>5146</v>
      </c>
      <c r="F715" s="139">
        <v>0</v>
      </c>
      <c r="G715" s="137" t="s">
        <v>1069</v>
      </c>
      <c r="H715" s="137" t="s">
        <v>4563</v>
      </c>
      <c r="I715" s="138" t="s">
        <v>1274</v>
      </c>
    </row>
    <row r="716" spans="1:9" hidden="1">
      <c r="A716" s="137" t="s">
        <v>5147</v>
      </c>
      <c r="B716" s="138" t="s">
        <v>5148</v>
      </c>
      <c r="C716" s="138" t="s">
        <v>5149</v>
      </c>
      <c r="D716" s="138" t="s">
        <v>5150</v>
      </c>
      <c r="E716" s="138" t="s">
        <v>5151</v>
      </c>
      <c r="F716" s="139">
        <v>80.209999999999994</v>
      </c>
      <c r="G716" s="137" t="s">
        <v>1069</v>
      </c>
      <c r="H716" s="137" t="s">
        <v>4563</v>
      </c>
      <c r="I716" s="138" t="s">
        <v>1274</v>
      </c>
    </row>
    <row r="717" spans="1:9" hidden="1">
      <c r="A717" s="137" t="s">
        <v>5152</v>
      </c>
      <c r="B717" s="138" t="s">
        <v>5153</v>
      </c>
      <c r="C717" s="138" t="s">
        <v>5154</v>
      </c>
      <c r="D717" s="138" t="s">
        <v>5155</v>
      </c>
      <c r="E717" s="138" t="s">
        <v>5156</v>
      </c>
      <c r="F717" s="139">
        <v>0</v>
      </c>
      <c r="G717" s="137" t="s">
        <v>1069</v>
      </c>
      <c r="H717" s="137" t="s">
        <v>4563</v>
      </c>
      <c r="I717" s="138" t="s">
        <v>1274</v>
      </c>
    </row>
    <row r="718" spans="1:9" hidden="1">
      <c r="A718" s="137" t="s">
        <v>5157</v>
      </c>
      <c r="B718" s="138" t="s">
        <v>5158</v>
      </c>
      <c r="C718" s="138" t="s">
        <v>5159</v>
      </c>
      <c r="D718" s="138" t="s">
        <v>5160</v>
      </c>
      <c r="E718" s="138" t="s">
        <v>5161</v>
      </c>
      <c r="F718" s="139">
        <v>0</v>
      </c>
      <c r="G718" s="137" t="s">
        <v>1069</v>
      </c>
      <c r="H718" s="137" t="s">
        <v>4563</v>
      </c>
      <c r="I718" s="138" t="s">
        <v>1274</v>
      </c>
    </row>
    <row r="719" spans="1:9" hidden="1">
      <c r="A719" s="137" t="s">
        <v>5162</v>
      </c>
      <c r="B719" s="138" t="s">
        <v>5163</v>
      </c>
      <c r="C719" s="138" t="s">
        <v>5164</v>
      </c>
      <c r="D719" s="138" t="s">
        <v>5160</v>
      </c>
      <c r="E719" s="138" t="s">
        <v>5165</v>
      </c>
      <c r="F719" s="139">
        <v>0</v>
      </c>
      <c r="G719" s="137" t="s">
        <v>1069</v>
      </c>
      <c r="H719" s="137" t="s">
        <v>4563</v>
      </c>
      <c r="I719" s="138" t="s">
        <v>1274</v>
      </c>
    </row>
    <row r="720" spans="1:9" hidden="1">
      <c r="A720" s="137" t="s">
        <v>5166</v>
      </c>
      <c r="B720" s="138" t="s">
        <v>5167</v>
      </c>
      <c r="C720" s="138" t="s">
        <v>5168</v>
      </c>
      <c r="D720" s="138" t="s">
        <v>5169</v>
      </c>
      <c r="E720" s="138" t="s">
        <v>5170</v>
      </c>
      <c r="F720" s="139">
        <v>0</v>
      </c>
      <c r="G720" s="137" t="s">
        <v>1069</v>
      </c>
      <c r="H720" s="137" t="s">
        <v>4563</v>
      </c>
      <c r="I720" s="138" t="s">
        <v>1274</v>
      </c>
    </row>
    <row r="721" spans="1:9" hidden="1">
      <c r="A721" s="137" t="s">
        <v>5171</v>
      </c>
      <c r="B721" s="138" t="s">
        <v>5172</v>
      </c>
      <c r="C721" s="138" t="s">
        <v>5173</v>
      </c>
      <c r="D721" s="138" t="s">
        <v>5174</v>
      </c>
      <c r="E721" s="138" t="s">
        <v>5175</v>
      </c>
      <c r="F721" s="139">
        <v>0</v>
      </c>
      <c r="G721" s="137" t="s">
        <v>1069</v>
      </c>
      <c r="H721" s="137" t="s">
        <v>4563</v>
      </c>
      <c r="I721" s="138" t="s">
        <v>1274</v>
      </c>
    </row>
    <row r="722" spans="1:9" hidden="1">
      <c r="A722" s="137" t="s">
        <v>5176</v>
      </c>
      <c r="B722" s="138" t="s">
        <v>5177</v>
      </c>
      <c r="C722" s="138" t="s">
        <v>5178</v>
      </c>
      <c r="D722" s="138" t="s">
        <v>5179</v>
      </c>
      <c r="E722" s="138" t="s">
        <v>5180</v>
      </c>
      <c r="F722" s="139">
        <v>0</v>
      </c>
      <c r="G722" s="137" t="s">
        <v>1069</v>
      </c>
      <c r="H722" s="137" t="s">
        <v>4563</v>
      </c>
      <c r="I722" s="138" t="s">
        <v>1274</v>
      </c>
    </row>
    <row r="723" spans="1:9" hidden="1">
      <c r="A723" s="137" t="s">
        <v>5181</v>
      </c>
      <c r="B723" s="138" t="s">
        <v>5182</v>
      </c>
      <c r="C723" s="138" t="s">
        <v>5183</v>
      </c>
      <c r="D723" s="138" t="s">
        <v>5184</v>
      </c>
      <c r="E723" s="138" t="s">
        <v>5185</v>
      </c>
      <c r="F723" s="139">
        <v>0</v>
      </c>
      <c r="G723" s="137" t="s">
        <v>1069</v>
      </c>
      <c r="H723" s="137" t="s">
        <v>4563</v>
      </c>
      <c r="I723" s="138" t="s">
        <v>1274</v>
      </c>
    </row>
    <row r="724" spans="1:9" hidden="1">
      <c r="A724" s="137" t="s">
        <v>5186</v>
      </c>
      <c r="B724" s="138" t="s">
        <v>5187</v>
      </c>
      <c r="C724" s="138" t="s">
        <v>5188</v>
      </c>
      <c r="D724" s="138" t="s">
        <v>5189</v>
      </c>
      <c r="E724" s="138" t="s">
        <v>5190</v>
      </c>
      <c r="F724" s="139">
        <v>0</v>
      </c>
      <c r="G724" s="137" t="s">
        <v>1069</v>
      </c>
      <c r="H724" s="137" t="s">
        <v>4563</v>
      </c>
      <c r="I724" s="138" t="s">
        <v>1274</v>
      </c>
    </row>
    <row r="725" spans="1:9" hidden="1">
      <c r="A725" s="137" t="s">
        <v>5191</v>
      </c>
      <c r="B725" s="138" t="s">
        <v>5192</v>
      </c>
      <c r="C725" s="138" t="s">
        <v>5193</v>
      </c>
      <c r="D725" s="138" t="s">
        <v>5189</v>
      </c>
      <c r="E725" s="138" t="s">
        <v>5194</v>
      </c>
      <c r="F725" s="139">
        <v>0</v>
      </c>
      <c r="G725" s="137" t="s">
        <v>1069</v>
      </c>
      <c r="H725" s="137" t="s">
        <v>4563</v>
      </c>
      <c r="I725" s="138" t="s">
        <v>1756</v>
      </c>
    </row>
    <row r="726" spans="1:9" hidden="1">
      <c r="A726" s="137" t="s">
        <v>5195</v>
      </c>
      <c r="B726" s="138" t="s">
        <v>5196</v>
      </c>
      <c r="C726" s="138" t="s">
        <v>5197</v>
      </c>
      <c r="D726" s="138" t="s">
        <v>5198</v>
      </c>
      <c r="E726" s="138" t="s">
        <v>5199</v>
      </c>
      <c r="F726" s="139">
        <v>0</v>
      </c>
      <c r="G726" s="137" t="s">
        <v>1069</v>
      </c>
      <c r="H726" s="137" t="s">
        <v>4563</v>
      </c>
      <c r="I726" s="138" t="s">
        <v>1274</v>
      </c>
    </row>
    <row r="727" spans="1:9" hidden="1">
      <c r="A727" s="137" t="s">
        <v>5200</v>
      </c>
      <c r="B727" s="138" t="s">
        <v>5201</v>
      </c>
      <c r="C727" s="138" t="s">
        <v>5202</v>
      </c>
      <c r="D727" s="138" t="s">
        <v>5203</v>
      </c>
      <c r="E727" s="138" t="s">
        <v>5204</v>
      </c>
      <c r="F727" s="139">
        <v>0</v>
      </c>
      <c r="G727" s="137" t="s">
        <v>1069</v>
      </c>
      <c r="H727" s="137" t="s">
        <v>4563</v>
      </c>
      <c r="I727" s="138" t="s">
        <v>1756</v>
      </c>
    </row>
    <row r="728" spans="1:9" hidden="1">
      <c r="A728" s="137" t="s">
        <v>5205</v>
      </c>
      <c r="B728" s="138" t="s">
        <v>5206</v>
      </c>
      <c r="C728" s="138" t="s">
        <v>5207</v>
      </c>
      <c r="D728" s="138" t="s">
        <v>5208</v>
      </c>
      <c r="E728" s="138" t="s">
        <v>5209</v>
      </c>
      <c r="F728" s="139">
        <v>0</v>
      </c>
      <c r="G728" s="137" t="s">
        <v>1069</v>
      </c>
      <c r="H728" s="137" t="s">
        <v>4563</v>
      </c>
      <c r="I728" s="138" t="s">
        <v>1274</v>
      </c>
    </row>
    <row r="729" spans="1:9" hidden="1">
      <c r="A729" s="137" t="s">
        <v>5210</v>
      </c>
      <c r="B729" s="138" t="s">
        <v>5211</v>
      </c>
      <c r="C729" s="138" t="s">
        <v>5212</v>
      </c>
      <c r="D729" s="138" t="s">
        <v>5208</v>
      </c>
      <c r="E729" s="138" t="s">
        <v>5213</v>
      </c>
      <c r="F729" s="139">
        <v>0</v>
      </c>
      <c r="G729" s="137" t="s">
        <v>1069</v>
      </c>
      <c r="H729" s="137" t="s">
        <v>4563</v>
      </c>
      <c r="I729" s="138" t="s">
        <v>1274</v>
      </c>
    </row>
    <row r="730" spans="1:9" hidden="1">
      <c r="A730" s="137" t="s">
        <v>5214</v>
      </c>
      <c r="B730" s="138" t="s">
        <v>5215</v>
      </c>
      <c r="C730" s="138" t="s">
        <v>5216</v>
      </c>
      <c r="D730" s="138" t="s">
        <v>5217</v>
      </c>
      <c r="E730" s="138" t="s">
        <v>5218</v>
      </c>
      <c r="F730" s="139">
        <v>14.65</v>
      </c>
      <c r="G730" s="137" t="s">
        <v>1069</v>
      </c>
      <c r="H730" s="137" t="s">
        <v>4563</v>
      </c>
      <c r="I730" s="138" t="s">
        <v>1274</v>
      </c>
    </row>
    <row r="731" spans="1:9" hidden="1">
      <c r="A731" s="137" t="s">
        <v>5219</v>
      </c>
      <c r="B731" s="138" t="s">
        <v>5220</v>
      </c>
      <c r="C731" s="138" t="s">
        <v>5221</v>
      </c>
      <c r="D731" s="138" t="s">
        <v>5222</v>
      </c>
      <c r="E731" s="138" t="s">
        <v>5223</v>
      </c>
      <c r="F731" s="139">
        <v>0</v>
      </c>
      <c r="G731" s="137" t="s">
        <v>1069</v>
      </c>
      <c r="H731" s="137" t="s">
        <v>4563</v>
      </c>
      <c r="I731" s="138" t="s">
        <v>1274</v>
      </c>
    </row>
    <row r="732" spans="1:9" hidden="1">
      <c r="A732" s="137" t="s">
        <v>5224</v>
      </c>
      <c r="B732" s="138" t="s">
        <v>5225</v>
      </c>
      <c r="C732" s="138" t="s">
        <v>5226</v>
      </c>
      <c r="D732" s="138" t="s">
        <v>5227</v>
      </c>
      <c r="E732" s="138" t="s">
        <v>5228</v>
      </c>
      <c r="F732" s="139">
        <v>1.91</v>
      </c>
      <c r="G732" s="137" t="s">
        <v>1069</v>
      </c>
      <c r="H732" s="137" t="s">
        <v>4563</v>
      </c>
      <c r="I732" s="138" t="s">
        <v>1274</v>
      </c>
    </row>
    <row r="733" spans="1:9" hidden="1">
      <c r="A733" s="137" t="s">
        <v>5229</v>
      </c>
      <c r="B733" s="138" t="s">
        <v>5230</v>
      </c>
      <c r="C733" s="138" t="s">
        <v>5231</v>
      </c>
      <c r="D733" s="138" t="s">
        <v>5232</v>
      </c>
      <c r="E733" s="138" t="s">
        <v>5233</v>
      </c>
      <c r="F733" s="139">
        <v>0</v>
      </c>
      <c r="G733" s="137" t="s">
        <v>1069</v>
      </c>
      <c r="H733" s="137" t="s">
        <v>4563</v>
      </c>
      <c r="I733" s="138" t="s">
        <v>1274</v>
      </c>
    </row>
    <row r="734" spans="1:9" hidden="1">
      <c r="A734" s="137" t="s">
        <v>5234</v>
      </c>
      <c r="B734" s="138" t="s">
        <v>5235</v>
      </c>
      <c r="C734" s="138" t="s">
        <v>5236</v>
      </c>
      <c r="D734" s="138" t="s">
        <v>5237</v>
      </c>
      <c r="E734" s="138" t="s">
        <v>1756</v>
      </c>
      <c r="F734" s="139">
        <v>0</v>
      </c>
      <c r="G734" s="137" t="s">
        <v>1069</v>
      </c>
      <c r="H734" s="137" t="s">
        <v>4563</v>
      </c>
      <c r="I734" s="138" t="s">
        <v>1756</v>
      </c>
    </row>
    <row r="735" spans="1:9" hidden="1">
      <c r="A735" s="137" t="s">
        <v>5238</v>
      </c>
      <c r="B735" s="138" t="s">
        <v>5239</v>
      </c>
      <c r="C735" s="138" t="s">
        <v>5240</v>
      </c>
      <c r="D735" s="138" t="s">
        <v>5241</v>
      </c>
      <c r="E735" s="138" t="s">
        <v>5242</v>
      </c>
      <c r="F735" s="139">
        <v>0</v>
      </c>
      <c r="G735" s="137" t="s">
        <v>1069</v>
      </c>
      <c r="H735" s="137" t="s">
        <v>4563</v>
      </c>
      <c r="I735" s="138" t="s">
        <v>1274</v>
      </c>
    </row>
    <row r="736" spans="1:9" hidden="1">
      <c r="A736" s="137" t="s">
        <v>5243</v>
      </c>
      <c r="B736" s="138" t="s">
        <v>5244</v>
      </c>
      <c r="C736" s="138" t="s">
        <v>5245</v>
      </c>
      <c r="D736" s="138" t="s">
        <v>5246</v>
      </c>
      <c r="E736" s="138" t="s">
        <v>5247</v>
      </c>
      <c r="F736" s="139">
        <v>0</v>
      </c>
      <c r="G736" s="137" t="s">
        <v>1069</v>
      </c>
      <c r="H736" s="137" t="s">
        <v>4563</v>
      </c>
      <c r="I736" s="138" t="s">
        <v>1274</v>
      </c>
    </row>
    <row r="737" spans="1:9" hidden="1">
      <c r="A737" s="137" t="s">
        <v>5248</v>
      </c>
      <c r="B737" s="138" t="s">
        <v>5249</v>
      </c>
      <c r="C737" s="138" t="s">
        <v>5250</v>
      </c>
      <c r="D737" s="138" t="s">
        <v>5251</v>
      </c>
      <c r="E737" s="138" t="s">
        <v>5252</v>
      </c>
      <c r="F737" s="139">
        <v>0</v>
      </c>
      <c r="G737" s="137" t="s">
        <v>1069</v>
      </c>
      <c r="H737" s="137" t="s">
        <v>4563</v>
      </c>
      <c r="I737" s="138" t="s">
        <v>1274</v>
      </c>
    </row>
    <row r="738" spans="1:9" hidden="1">
      <c r="A738" s="137" t="s">
        <v>5253</v>
      </c>
      <c r="B738" s="138" t="s">
        <v>5254</v>
      </c>
      <c r="C738" s="138" t="s">
        <v>5255</v>
      </c>
      <c r="D738" s="138" t="s">
        <v>5256</v>
      </c>
      <c r="E738" s="138" t="s">
        <v>5257</v>
      </c>
      <c r="F738" s="139">
        <v>0</v>
      </c>
      <c r="G738" s="137" t="s">
        <v>1069</v>
      </c>
      <c r="H738" s="137" t="s">
        <v>4563</v>
      </c>
      <c r="I738" s="138" t="s">
        <v>1274</v>
      </c>
    </row>
    <row r="739" spans="1:9" hidden="1">
      <c r="A739" s="137" t="s">
        <v>5258</v>
      </c>
      <c r="B739" s="138" t="s">
        <v>5259</v>
      </c>
      <c r="C739" s="138" t="s">
        <v>5260</v>
      </c>
      <c r="D739" s="138" t="s">
        <v>5261</v>
      </c>
      <c r="E739" s="138" t="s">
        <v>5262</v>
      </c>
      <c r="F739" s="139">
        <v>0</v>
      </c>
      <c r="G739" s="137" t="s">
        <v>1069</v>
      </c>
      <c r="H739" s="137" t="s">
        <v>4563</v>
      </c>
      <c r="I739" s="138" t="s">
        <v>1274</v>
      </c>
    </row>
    <row r="740" spans="1:9" hidden="1">
      <c r="A740" s="137" t="s">
        <v>5263</v>
      </c>
      <c r="B740" s="138" t="s">
        <v>5264</v>
      </c>
      <c r="C740" s="138" t="s">
        <v>5265</v>
      </c>
      <c r="D740" s="138" t="s">
        <v>5261</v>
      </c>
      <c r="E740" s="138" t="s">
        <v>5266</v>
      </c>
      <c r="F740" s="139">
        <v>23.17</v>
      </c>
      <c r="G740" s="137" t="s">
        <v>1069</v>
      </c>
      <c r="H740" s="137" t="s">
        <v>4563</v>
      </c>
      <c r="I740" s="138" t="s">
        <v>1274</v>
      </c>
    </row>
    <row r="741" spans="1:9" hidden="1">
      <c r="A741" s="137" t="s">
        <v>5267</v>
      </c>
      <c r="B741" s="138" t="s">
        <v>5268</v>
      </c>
      <c r="C741" s="138" t="s">
        <v>5269</v>
      </c>
      <c r="D741" s="138" t="s">
        <v>5270</v>
      </c>
      <c r="E741" s="138" t="s">
        <v>1756</v>
      </c>
      <c r="F741" s="139">
        <v>0</v>
      </c>
      <c r="G741" s="137" t="s">
        <v>1069</v>
      </c>
      <c r="H741" s="137" t="s">
        <v>4563</v>
      </c>
      <c r="I741" s="138" t="s">
        <v>1756</v>
      </c>
    </row>
    <row r="742" spans="1:9" hidden="1">
      <c r="A742" s="137" t="s">
        <v>5271</v>
      </c>
      <c r="B742" s="138" t="s">
        <v>5272</v>
      </c>
      <c r="C742" s="138" t="s">
        <v>5273</v>
      </c>
      <c r="D742" s="138" t="s">
        <v>5274</v>
      </c>
      <c r="E742" s="138" t="s">
        <v>5275</v>
      </c>
      <c r="F742" s="139">
        <v>0</v>
      </c>
      <c r="G742" s="137" t="s">
        <v>1069</v>
      </c>
      <c r="H742" s="137" t="s">
        <v>4563</v>
      </c>
      <c r="I742" s="138" t="s">
        <v>1274</v>
      </c>
    </row>
    <row r="743" spans="1:9" hidden="1">
      <c r="A743" s="137" t="s">
        <v>5276</v>
      </c>
      <c r="B743" s="138" t="s">
        <v>5277</v>
      </c>
      <c r="C743" s="138" t="s">
        <v>5278</v>
      </c>
      <c r="D743" s="138" t="s">
        <v>5279</v>
      </c>
      <c r="E743" s="138" t="s">
        <v>5280</v>
      </c>
      <c r="F743" s="139">
        <v>0</v>
      </c>
      <c r="G743" s="137" t="s">
        <v>1069</v>
      </c>
      <c r="H743" s="137" t="s">
        <v>4563</v>
      </c>
      <c r="I743" s="138" t="s">
        <v>1274</v>
      </c>
    </row>
    <row r="744" spans="1:9" hidden="1">
      <c r="A744" s="137" t="s">
        <v>5281</v>
      </c>
      <c r="B744" s="138" t="s">
        <v>5282</v>
      </c>
      <c r="C744" s="138" t="s">
        <v>5283</v>
      </c>
      <c r="D744" s="138" t="s">
        <v>5284</v>
      </c>
      <c r="E744" s="138" t="s">
        <v>5285</v>
      </c>
      <c r="F744" s="139">
        <v>0</v>
      </c>
      <c r="G744" s="137" t="s">
        <v>1069</v>
      </c>
      <c r="H744" s="137" t="s">
        <v>4563</v>
      </c>
      <c r="I744" s="138" t="s">
        <v>1274</v>
      </c>
    </row>
    <row r="745" spans="1:9" hidden="1">
      <c r="A745" s="137" t="s">
        <v>5286</v>
      </c>
      <c r="B745" s="138" t="s">
        <v>5287</v>
      </c>
      <c r="C745" s="138" t="s">
        <v>5288</v>
      </c>
      <c r="D745" s="138" t="s">
        <v>5289</v>
      </c>
      <c r="E745" s="138" t="s">
        <v>5290</v>
      </c>
      <c r="F745" s="139">
        <v>0</v>
      </c>
      <c r="G745" s="137" t="s">
        <v>1069</v>
      </c>
      <c r="H745" s="137" t="s">
        <v>4563</v>
      </c>
      <c r="I745" s="138" t="s">
        <v>4732</v>
      </c>
    </row>
    <row r="746" spans="1:9" hidden="1">
      <c r="A746" s="137" t="s">
        <v>5291</v>
      </c>
      <c r="B746" s="138" t="s">
        <v>5292</v>
      </c>
      <c r="C746" s="138" t="s">
        <v>5293</v>
      </c>
      <c r="D746" s="138" t="s">
        <v>5294</v>
      </c>
      <c r="E746" s="138" t="s">
        <v>5295</v>
      </c>
      <c r="F746" s="139">
        <v>0</v>
      </c>
      <c r="G746" s="137" t="s">
        <v>1069</v>
      </c>
      <c r="H746" s="137" t="s">
        <v>4563</v>
      </c>
      <c r="I746" s="138" t="s">
        <v>4732</v>
      </c>
    </row>
    <row r="747" spans="1:9" hidden="1">
      <c r="A747" s="137" t="s">
        <v>5296</v>
      </c>
      <c r="B747" s="138" t="s">
        <v>5297</v>
      </c>
      <c r="C747" s="138" t="s">
        <v>5298</v>
      </c>
      <c r="D747" s="138" t="s">
        <v>5299</v>
      </c>
      <c r="E747" s="138" t="s">
        <v>5300</v>
      </c>
      <c r="F747" s="139">
        <v>0</v>
      </c>
      <c r="G747" s="137" t="s">
        <v>1069</v>
      </c>
      <c r="H747" s="137" t="s">
        <v>4563</v>
      </c>
      <c r="I747" s="138" t="s">
        <v>1274</v>
      </c>
    </row>
    <row r="748" spans="1:9" hidden="1">
      <c r="A748" s="137" t="s">
        <v>5301</v>
      </c>
      <c r="B748" s="138" t="s">
        <v>5302</v>
      </c>
      <c r="C748" s="138" t="s">
        <v>5303</v>
      </c>
      <c r="D748" s="138" t="s">
        <v>5304</v>
      </c>
      <c r="E748" s="138" t="s">
        <v>5305</v>
      </c>
      <c r="F748" s="139">
        <v>0</v>
      </c>
      <c r="G748" s="137" t="s">
        <v>1069</v>
      </c>
      <c r="H748" s="137" t="s">
        <v>4563</v>
      </c>
      <c r="I748" s="138" t="s">
        <v>1274</v>
      </c>
    </row>
    <row r="749" spans="1:9" hidden="1">
      <c r="A749" s="137" t="s">
        <v>5306</v>
      </c>
      <c r="B749" s="138" t="s">
        <v>5307</v>
      </c>
      <c r="C749" s="138" t="s">
        <v>5308</v>
      </c>
      <c r="D749" s="138" t="s">
        <v>5309</v>
      </c>
      <c r="E749" s="138" t="s">
        <v>5310</v>
      </c>
      <c r="F749" s="139">
        <v>0</v>
      </c>
      <c r="G749" s="137" t="s">
        <v>1069</v>
      </c>
      <c r="H749" s="137" t="s">
        <v>4563</v>
      </c>
      <c r="I749" s="138" t="s">
        <v>1274</v>
      </c>
    </row>
    <row r="750" spans="1:9" hidden="1">
      <c r="A750" s="137" t="s">
        <v>5311</v>
      </c>
      <c r="B750" s="138" t="s">
        <v>5312</v>
      </c>
      <c r="C750" s="138" t="s">
        <v>5313</v>
      </c>
      <c r="D750" s="138" t="s">
        <v>5314</v>
      </c>
      <c r="E750" s="138" t="s">
        <v>5315</v>
      </c>
      <c r="F750" s="139">
        <v>28.39</v>
      </c>
      <c r="G750" s="137" t="s">
        <v>1069</v>
      </c>
      <c r="H750" s="137" t="s">
        <v>4563</v>
      </c>
      <c r="I750" s="138" t="s">
        <v>1274</v>
      </c>
    </row>
    <row r="751" spans="1:9" hidden="1">
      <c r="A751" s="137" t="s">
        <v>5316</v>
      </c>
      <c r="B751" s="138" t="s">
        <v>5317</v>
      </c>
      <c r="C751" s="138" t="s">
        <v>5318</v>
      </c>
      <c r="D751" s="138" t="s">
        <v>5319</v>
      </c>
      <c r="E751" s="138" t="s">
        <v>5320</v>
      </c>
      <c r="F751" s="139">
        <v>120.6</v>
      </c>
      <c r="G751" s="137" t="s">
        <v>1069</v>
      </c>
      <c r="H751" s="137" t="s">
        <v>4563</v>
      </c>
      <c r="I751" s="138" t="s">
        <v>1274</v>
      </c>
    </row>
    <row r="752" spans="1:9" hidden="1">
      <c r="A752" s="137" t="s">
        <v>5321</v>
      </c>
      <c r="B752" s="138" t="s">
        <v>5322</v>
      </c>
      <c r="C752" s="138" t="s">
        <v>5323</v>
      </c>
      <c r="D752" s="138" t="s">
        <v>5324</v>
      </c>
      <c r="E752" s="138" t="s">
        <v>5325</v>
      </c>
      <c r="F752" s="139">
        <v>22.45</v>
      </c>
      <c r="G752" s="137" t="s">
        <v>1069</v>
      </c>
      <c r="H752" s="137" t="s">
        <v>4563</v>
      </c>
      <c r="I752" s="138" t="s">
        <v>1274</v>
      </c>
    </row>
    <row r="753" spans="1:9" hidden="1">
      <c r="A753" s="137" t="s">
        <v>5326</v>
      </c>
      <c r="B753" s="138" t="s">
        <v>5327</v>
      </c>
      <c r="C753" s="138" t="s">
        <v>5328</v>
      </c>
      <c r="D753" s="138" t="s">
        <v>5329</v>
      </c>
      <c r="E753" s="138" t="s">
        <v>5330</v>
      </c>
      <c r="F753" s="139">
        <v>0</v>
      </c>
      <c r="G753" s="137" t="s">
        <v>1069</v>
      </c>
      <c r="H753" s="137" t="s">
        <v>4563</v>
      </c>
      <c r="I753" s="138" t="s">
        <v>1274</v>
      </c>
    </row>
    <row r="754" spans="1:9" hidden="1">
      <c r="A754" s="137" t="s">
        <v>5331</v>
      </c>
      <c r="B754" s="138" t="s">
        <v>5332</v>
      </c>
      <c r="C754" s="138" t="s">
        <v>5333</v>
      </c>
      <c r="D754" s="138" t="s">
        <v>5334</v>
      </c>
      <c r="E754" s="138" t="s">
        <v>5335</v>
      </c>
      <c r="F754" s="139">
        <v>45.07</v>
      </c>
      <c r="G754" s="137" t="s">
        <v>1069</v>
      </c>
      <c r="H754" s="137" t="s">
        <v>4563</v>
      </c>
      <c r="I754" s="138" t="s">
        <v>1274</v>
      </c>
    </row>
    <row r="755" spans="1:9" hidden="1">
      <c r="A755" s="137" t="s">
        <v>5336</v>
      </c>
      <c r="B755" s="138" t="s">
        <v>5337</v>
      </c>
      <c r="C755" s="138" t="s">
        <v>5338</v>
      </c>
      <c r="D755" s="138" t="s">
        <v>5339</v>
      </c>
      <c r="E755" s="138" t="s">
        <v>5340</v>
      </c>
      <c r="F755" s="139">
        <v>0</v>
      </c>
      <c r="G755" s="137" t="s">
        <v>1069</v>
      </c>
      <c r="H755" s="137" t="s">
        <v>4563</v>
      </c>
      <c r="I755" s="138" t="s">
        <v>1756</v>
      </c>
    </row>
    <row r="756" spans="1:9" hidden="1">
      <c r="A756" s="137" t="s">
        <v>5341</v>
      </c>
      <c r="B756" s="138" t="s">
        <v>5342</v>
      </c>
      <c r="C756" s="138" t="s">
        <v>5343</v>
      </c>
      <c r="D756" s="138" t="s">
        <v>5344</v>
      </c>
      <c r="E756" s="138" t="s">
        <v>5345</v>
      </c>
      <c r="F756" s="139">
        <v>0</v>
      </c>
      <c r="G756" s="137" t="s">
        <v>1069</v>
      </c>
      <c r="H756" s="137" t="s">
        <v>4563</v>
      </c>
      <c r="I756" s="138" t="s">
        <v>1274</v>
      </c>
    </row>
    <row r="757" spans="1:9" hidden="1">
      <c r="A757" s="137" t="s">
        <v>5346</v>
      </c>
      <c r="B757" s="138" t="s">
        <v>5347</v>
      </c>
      <c r="C757" s="138" t="s">
        <v>5348</v>
      </c>
      <c r="D757" s="138" t="s">
        <v>5349</v>
      </c>
      <c r="E757" s="138" t="s">
        <v>5350</v>
      </c>
      <c r="F757" s="139">
        <v>0</v>
      </c>
      <c r="G757" s="137" t="s">
        <v>1069</v>
      </c>
      <c r="H757" s="137" t="s">
        <v>4563</v>
      </c>
      <c r="I757" s="138" t="s">
        <v>4732</v>
      </c>
    </row>
    <row r="758" spans="1:9" hidden="1">
      <c r="A758" s="137" t="s">
        <v>5351</v>
      </c>
      <c r="B758" s="138" t="s">
        <v>5352</v>
      </c>
      <c r="C758" s="138" t="s">
        <v>5353</v>
      </c>
      <c r="D758" s="138" t="s">
        <v>5354</v>
      </c>
      <c r="E758" s="138" t="s">
        <v>5355</v>
      </c>
      <c r="F758" s="139">
        <v>0</v>
      </c>
      <c r="G758" s="137" t="s">
        <v>1069</v>
      </c>
      <c r="H758" s="137" t="s">
        <v>4563</v>
      </c>
      <c r="I758" s="138" t="s">
        <v>1274</v>
      </c>
    </row>
    <row r="759" spans="1:9" hidden="1">
      <c r="A759" s="137" t="s">
        <v>5356</v>
      </c>
      <c r="B759" s="138" t="s">
        <v>5357</v>
      </c>
      <c r="C759" s="138" t="s">
        <v>5358</v>
      </c>
      <c r="D759" s="138" t="s">
        <v>5359</v>
      </c>
      <c r="E759" s="138" t="s">
        <v>5360</v>
      </c>
      <c r="F759" s="139">
        <v>0</v>
      </c>
      <c r="G759" s="137" t="s">
        <v>1069</v>
      </c>
      <c r="H759" s="137" t="s">
        <v>4563</v>
      </c>
      <c r="I759" s="138" t="s">
        <v>1274</v>
      </c>
    </row>
    <row r="760" spans="1:9" hidden="1">
      <c r="A760" s="137" t="s">
        <v>5361</v>
      </c>
      <c r="B760" s="138" t="s">
        <v>5362</v>
      </c>
      <c r="C760" s="138" t="s">
        <v>5363</v>
      </c>
      <c r="D760" s="138" t="s">
        <v>5364</v>
      </c>
      <c r="E760" s="138" t="s">
        <v>5365</v>
      </c>
      <c r="F760" s="139">
        <v>0</v>
      </c>
      <c r="G760" s="137" t="s">
        <v>1069</v>
      </c>
      <c r="H760" s="137" t="s">
        <v>4563</v>
      </c>
      <c r="I760" s="138" t="s">
        <v>1274</v>
      </c>
    </row>
    <row r="761" spans="1:9" hidden="1">
      <c r="A761" s="137" t="s">
        <v>5366</v>
      </c>
      <c r="B761" s="138" t="s">
        <v>5367</v>
      </c>
      <c r="C761" s="138" t="s">
        <v>5368</v>
      </c>
      <c r="D761" s="138" t="s">
        <v>5369</v>
      </c>
      <c r="E761" s="138" t="s">
        <v>5370</v>
      </c>
      <c r="F761" s="139">
        <v>0</v>
      </c>
      <c r="G761" s="137" t="s">
        <v>1069</v>
      </c>
      <c r="H761" s="137" t="s">
        <v>4563</v>
      </c>
      <c r="I761" s="138" t="s">
        <v>1274</v>
      </c>
    </row>
    <row r="762" spans="1:9" hidden="1">
      <c r="A762" s="137" t="s">
        <v>5371</v>
      </c>
      <c r="B762" s="138" t="s">
        <v>5372</v>
      </c>
      <c r="C762" s="138" t="s">
        <v>5373</v>
      </c>
      <c r="D762" s="138" t="s">
        <v>5374</v>
      </c>
      <c r="E762" s="138" t="s">
        <v>5375</v>
      </c>
      <c r="F762" s="139">
        <v>0</v>
      </c>
      <c r="G762" s="137" t="s">
        <v>1069</v>
      </c>
      <c r="H762" s="137" t="s">
        <v>4563</v>
      </c>
      <c r="I762" s="138" t="s">
        <v>1274</v>
      </c>
    </row>
    <row r="763" spans="1:9" hidden="1">
      <c r="A763" s="137" t="s">
        <v>5376</v>
      </c>
      <c r="B763" s="138" t="s">
        <v>5377</v>
      </c>
      <c r="C763" s="138" t="s">
        <v>5378</v>
      </c>
      <c r="D763" s="138" t="s">
        <v>5379</v>
      </c>
      <c r="E763" s="138" t="s">
        <v>5380</v>
      </c>
      <c r="F763" s="139">
        <v>0</v>
      </c>
      <c r="G763" s="137" t="s">
        <v>1069</v>
      </c>
      <c r="H763" s="137" t="s">
        <v>4563</v>
      </c>
      <c r="I763" s="138" t="s">
        <v>1274</v>
      </c>
    </row>
    <row r="764" spans="1:9" hidden="1">
      <c r="A764" s="137" t="s">
        <v>5381</v>
      </c>
      <c r="B764" s="138" t="s">
        <v>5382</v>
      </c>
      <c r="C764" s="138" t="s">
        <v>5383</v>
      </c>
      <c r="D764" s="138" t="s">
        <v>5384</v>
      </c>
      <c r="E764" s="138" t="s">
        <v>5385</v>
      </c>
      <c r="F764" s="139">
        <v>0</v>
      </c>
      <c r="G764" s="137" t="s">
        <v>1069</v>
      </c>
      <c r="H764" s="137" t="s">
        <v>4563</v>
      </c>
      <c r="I764" s="138" t="s">
        <v>4732</v>
      </c>
    </row>
    <row r="765" spans="1:9" hidden="1">
      <c r="A765" s="137" t="s">
        <v>5386</v>
      </c>
      <c r="B765" s="138" t="s">
        <v>5387</v>
      </c>
      <c r="C765" s="138" t="s">
        <v>5388</v>
      </c>
      <c r="D765" s="138" t="s">
        <v>5389</v>
      </c>
      <c r="E765" s="138" t="s">
        <v>5390</v>
      </c>
      <c r="F765" s="139">
        <v>0</v>
      </c>
      <c r="G765" s="137" t="s">
        <v>1069</v>
      </c>
      <c r="H765" s="137" t="s">
        <v>4563</v>
      </c>
      <c r="I765" s="138" t="s">
        <v>1274</v>
      </c>
    </row>
    <row r="766" spans="1:9" hidden="1">
      <c r="A766" s="137" t="s">
        <v>5391</v>
      </c>
      <c r="B766" s="138" t="s">
        <v>5392</v>
      </c>
      <c r="C766" s="138" t="s">
        <v>5393</v>
      </c>
      <c r="D766" s="138" t="s">
        <v>5394</v>
      </c>
      <c r="E766" s="138" t="s">
        <v>5395</v>
      </c>
      <c r="F766" s="139">
        <v>0</v>
      </c>
      <c r="G766" s="137" t="s">
        <v>1069</v>
      </c>
      <c r="H766" s="137" t="s">
        <v>4563</v>
      </c>
      <c r="I766" s="138" t="s">
        <v>1756</v>
      </c>
    </row>
    <row r="767" spans="1:9" hidden="1">
      <c r="A767" s="137" t="s">
        <v>5396</v>
      </c>
      <c r="B767" s="138" t="s">
        <v>5397</v>
      </c>
      <c r="C767" s="138" t="s">
        <v>5398</v>
      </c>
      <c r="D767" s="138" t="s">
        <v>5399</v>
      </c>
      <c r="E767" s="138" t="s">
        <v>5400</v>
      </c>
      <c r="F767" s="139">
        <v>0</v>
      </c>
      <c r="G767" s="137" t="s">
        <v>1069</v>
      </c>
      <c r="H767" s="137" t="s">
        <v>4563</v>
      </c>
      <c r="I767" s="138" t="s">
        <v>1274</v>
      </c>
    </row>
    <row r="768" spans="1:9" hidden="1">
      <c r="A768" s="137" t="s">
        <v>5401</v>
      </c>
      <c r="B768" s="138" t="s">
        <v>5402</v>
      </c>
      <c r="C768" s="138" t="s">
        <v>5403</v>
      </c>
      <c r="D768" s="138" t="s">
        <v>5404</v>
      </c>
      <c r="E768" s="138" t="s">
        <v>5405</v>
      </c>
      <c r="F768" s="139">
        <v>0</v>
      </c>
      <c r="G768" s="137" t="s">
        <v>1069</v>
      </c>
      <c r="H768" s="137" t="s">
        <v>4563</v>
      </c>
      <c r="I768" s="138" t="s">
        <v>1274</v>
      </c>
    </row>
    <row r="769" spans="1:9" hidden="1">
      <c r="A769" s="137" t="s">
        <v>5406</v>
      </c>
      <c r="B769" s="138" t="s">
        <v>5407</v>
      </c>
      <c r="C769" s="138" t="s">
        <v>5408</v>
      </c>
      <c r="D769" s="138" t="s">
        <v>5409</v>
      </c>
      <c r="E769" s="138" t="s">
        <v>5410</v>
      </c>
      <c r="F769" s="139">
        <v>0</v>
      </c>
      <c r="G769" s="137" t="s">
        <v>1069</v>
      </c>
      <c r="H769" s="137" t="s">
        <v>4563</v>
      </c>
      <c r="I769" s="138" t="s">
        <v>1274</v>
      </c>
    </row>
    <row r="770" spans="1:9" hidden="1">
      <c r="A770" s="137" t="s">
        <v>5411</v>
      </c>
      <c r="B770" s="138" t="s">
        <v>5412</v>
      </c>
      <c r="C770" s="138" t="s">
        <v>5413</v>
      </c>
      <c r="D770" s="138" t="s">
        <v>5414</v>
      </c>
      <c r="E770" s="138" t="s">
        <v>5415</v>
      </c>
      <c r="F770" s="139">
        <v>0</v>
      </c>
      <c r="G770" s="137" t="s">
        <v>1069</v>
      </c>
      <c r="H770" s="137" t="s">
        <v>4563</v>
      </c>
      <c r="I770" s="138" t="s">
        <v>1756</v>
      </c>
    </row>
    <row r="771" spans="1:9" hidden="1">
      <c r="A771" s="137" t="s">
        <v>5416</v>
      </c>
      <c r="B771" s="138" t="s">
        <v>5417</v>
      </c>
      <c r="C771" s="138" t="s">
        <v>5418</v>
      </c>
      <c r="D771" s="138" t="s">
        <v>5419</v>
      </c>
      <c r="E771" s="138" t="s">
        <v>5420</v>
      </c>
      <c r="F771" s="139">
        <v>15.66</v>
      </c>
      <c r="G771" s="137" t="s">
        <v>1069</v>
      </c>
      <c r="H771" s="137" t="s">
        <v>4563</v>
      </c>
      <c r="I771" s="138" t="s">
        <v>1274</v>
      </c>
    </row>
    <row r="772" spans="1:9" hidden="1">
      <c r="A772" s="137" t="s">
        <v>5421</v>
      </c>
      <c r="B772" s="138" t="s">
        <v>5422</v>
      </c>
      <c r="C772" s="138" t="s">
        <v>5423</v>
      </c>
      <c r="D772" s="138" t="s">
        <v>5424</v>
      </c>
      <c r="E772" s="138" t="s">
        <v>5425</v>
      </c>
      <c r="F772" s="139">
        <v>0</v>
      </c>
      <c r="G772" s="137" t="s">
        <v>1069</v>
      </c>
      <c r="H772" s="137" t="s">
        <v>4563</v>
      </c>
      <c r="I772" s="138" t="s">
        <v>1274</v>
      </c>
    </row>
    <row r="773" spans="1:9" hidden="1">
      <c r="A773" s="137" t="s">
        <v>5426</v>
      </c>
      <c r="B773" s="138" t="s">
        <v>5427</v>
      </c>
      <c r="C773" s="138" t="s">
        <v>5428</v>
      </c>
      <c r="D773" s="138" t="s">
        <v>5429</v>
      </c>
      <c r="E773" s="138" t="s">
        <v>5430</v>
      </c>
      <c r="F773" s="139">
        <v>0</v>
      </c>
      <c r="G773" s="137" t="s">
        <v>1069</v>
      </c>
      <c r="H773" s="137" t="s">
        <v>4563</v>
      </c>
      <c r="I773" s="138" t="s">
        <v>1274</v>
      </c>
    </row>
    <row r="774" spans="1:9" hidden="1">
      <c r="A774" s="137" t="s">
        <v>5431</v>
      </c>
      <c r="B774" s="138" t="s">
        <v>5432</v>
      </c>
      <c r="C774" s="138" t="s">
        <v>5433</v>
      </c>
      <c r="D774" s="138" t="s">
        <v>5434</v>
      </c>
      <c r="E774" s="138" t="s">
        <v>5435</v>
      </c>
      <c r="F774" s="139">
        <v>0</v>
      </c>
      <c r="G774" s="137" t="s">
        <v>1069</v>
      </c>
      <c r="H774" s="137" t="s">
        <v>4563</v>
      </c>
      <c r="I774" s="138" t="s">
        <v>1274</v>
      </c>
    </row>
    <row r="775" spans="1:9" hidden="1">
      <c r="A775" s="137" t="s">
        <v>5436</v>
      </c>
      <c r="B775" s="138" t="s">
        <v>5437</v>
      </c>
      <c r="C775" s="138" t="s">
        <v>5438</v>
      </c>
      <c r="D775" s="138" t="s">
        <v>5439</v>
      </c>
      <c r="E775" s="138" t="s">
        <v>5440</v>
      </c>
      <c r="F775" s="139">
        <v>41.49</v>
      </c>
      <c r="G775" s="137" t="s">
        <v>1069</v>
      </c>
      <c r="H775" s="137" t="s">
        <v>4563</v>
      </c>
      <c r="I775" s="138" t="s">
        <v>1274</v>
      </c>
    </row>
    <row r="776" spans="1:9" hidden="1">
      <c r="A776" s="137" t="s">
        <v>5441</v>
      </c>
      <c r="B776" s="138" t="s">
        <v>5442</v>
      </c>
      <c r="C776" s="138" t="s">
        <v>5443</v>
      </c>
      <c r="D776" s="138" t="s">
        <v>5444</v>
      </c>
      <c r="E776" s="138" t="s">
        <v>5445</v>
      </c>
      <c r="F776" s="139">
        <v>0</v>
      </c>
      <c r="G776" s="137" t="s">
        <v>1069</v>
      </c>
      <c r="H776" s="137" t="s">
        <v>4563</v>
      </c>
      <c r="I776" s="138" t="s">
        <v>1756</v>
      </c>
    </row>
    <row r="777" spans="1:9" hidden="1">
      <c r="A777" s="137" t="s">
        <v>5446</v>
      </c>
      <c r="B777" s="138" t="s">
        <v>5447</v>
      </c>
      <c r="C777" s="138" t="s">
        <v>5448</v>
      </c>
      <c r="D777" s="138" t="s">
        <v>5449</v>
      </c>
      <c r="E777" s="138" t="s">
        <v>5450</v>
      </c>
      <c r="F777" s="139">
        <v>0</v>
      </c>
      <c r="G777" s="137" t="s">
        <v>1069</v>
      </c>
      <c r="H777" s="137" t="s">
        <v>4563</v>
      </c>
      <c r="I777" s="138" t="s">
        <v>1274</v>
      </c>
    </row>
    <row r="778" spans="1:9" hidden="1">
      <c r="A778" s="137" t="s">
        <v>5451</v>
      </c>
      <c r="B778" s="138" t="s">
        <v>5452</v>
      </c>
      <c r="C778" s="138" t="s">
        <v>5453</v>
      </c>
      <c r="D778" s="138" t="s">
        <v>5454</v>
      </c>
      <c r="E778" s="138" t="s">
        <v>5455</v>
      </c>
      <c r="F778" s="139">
        <v>0</v>
      </c>
      <c r="G778" s="137" t="s">
        <v>1069</v>
      </c>
      <c r="H778" s="137" t="s">
        <v>4563</v>
      </c>
      <c r="I778" s="138" t="s">
        <v>1274</v>
      </c>
    </row>
    <row r="779" spans="1:9" hidden="1">
      <c r="A779" s="137" t="s">
        <v>5456</v>
      </c>
      <c r="B779" s="138" t="s">
        <v>5457</v>
      </c>
      <c r="C779" s="138" t="s">
        <v>5458</v>
      </c>
      <c r="D779" s="138" t="s">
        <v>5459</v>
      </c>
      <c r="E779" s="138" t="s">
        <v>5460</v>
      </c>
      <c r="F779" s="139">
        <v>0</v>
      </c>
      <c r="G779" s="137" t="s">
        <v>1069</v>
      </c>
      <c r="H779" s="137" t="s">
        <v>4563</v>
      </c>
      <c r="I779" s="138" t="s">
        <v>1274</v>
      </c>
    </row>
    <row r="780" spans="1:9" hidden="1">
      <c r="A780" s="137" t="s">
        <v>5461</v>
      </c>
      <c r="B780" s="138" t="s">
        <v>5462</v>
      </c>
      <c r="C780" s="138" t="s">
        <v>5463</v>
      </c>
      <c r="D780" s="138" t="s">
        <v>5464</v>
      </c>
      <c r="E780" s="138" t="s">
        <v>5465</v>
      </c>
      <c r="F780" s="139">
        <v>0</v>
      </c>
      <c r="G780" s="137" t="s">
        <v>1069</v>
      </c>
      <c r="H780" s="137" t="s">
        <v>4563</v>
      </c>
      <c r="I780" s="138" t="s">
        <v>1274</v>
      </c>
    </row>
    <row r="781" spans="1:9" hidden="1">
      <c r="A781" s="137" t="s">
        <v>5466</v>
      </c>
      <c r="B781" s="138" t="s">
        <v>5467</v>
      </c>
      <c r="C781" s="138" t="s">
        <v>5468</v>
      </c>
      <c r="D781" s="138" t="s">
        <v>5464</v>
      </c>
      <c r="E781" s="138" t="s">
        <v>5469</v>
      </c>
      <c r="F781" s="139">
        <v>0</v>
      </c>
      <c r="G781" s="137" t="s">
        <v>1069</v>
      </c>
      <c r="H781" s="137" t="s">
        <v>4563</v>
      </c>
      <c r="I781" s="138" t="s">
        <v>1274</v>
      </c>
    </row>
    <row r="782" spans="1:9" hidden="1">
      <c r="A782" s="137" t="s">
        <v>5470</v>
      </c>
      <c r="B782" s="138" t="s">
        <v>5471</v>
      </c>
      <c r="C782" s="138" t="s">
        <v>5472</v>
      </c>
      <c r="D782" s="138" t="s">
        <v>5473</v>
      </c>
      <c r="E782" s="138" t="s">
        <v>5474</v>
      </c>
      <c r="F782" s="139">
        <v>0</v>
      </c>
      <c r="G782" s="137" t="s">
        <v>1069</v>
      </c>
      <c r="H782" s="137" t="s">
        <v>4563</v>
      </c>
      <c r="I782" s="138" t="s">
        <v>1274</v>
      </c>
    </row>
    <row r="783" spans="1:9" hidden="1">
      <c r="A783" s="137" t="s">
        <v>5475</v>
      </c>
      <c r="B783" s="138" t="s">
        <v>5476</v>
      </c>
      <c r="C783" s="138" t="s">
        <v>5477</v>
      </c>
      <c r="D783" s="138" t="s">
        <v>5478</v>
      </c>
      <c r="E783" s="138" t="s">
        <v>5479</v>
      </c>
      <c r="F783" s="139">
        <v>0</v>
      </c>
      <c r="G783" s="137" t="s">
        <v>1069</v>
      </c>
      <c r="H783" s="137" t="s">
        <v>4563</v>
      </c>
      <c r="I783" s="138" t="s">
        <v>1274</v>
      </c>
    </row>
    <row r="784" spans="1:9" hidden="1">
      <c r="A784" s="137" t="s">
        <v>5480</v>
      </c>
      <c r="B784" s="138" t="s">
        <v>5481</v>
      </c>
      <c r="C784" s="138" t="s">
        <v>5482</v>
      </c>
      <c r="D784" s="138" t="s">
        <v>5483</v>
      </c>
      <c r="E784" s="138" t="s">
        <v>5484</v>
      </c>
      <c r="F784" s="139">
        <v>0</v>
      </c>
      <c r="G784" s="137" t="s">
        <v>1069</v>
      </c>
      <c r="H784" s="137" t="s">
        <v>4563</v>
      </c>
      <c r="I784" s="138" t="s">
        <v>1274</v>
      </c>
    </row>
    <row r="785" spans="1:9" hidden="1">
      <c r="A785" s="137" t="s">
        <v>5485</v>
      </c>
      <c r="B785" s="138" t="s">
        <v>5486</v>
      </c>
      <c r="C785" s="138" t="s">
        <v>5487</v>
      </c>
      <c r="D785" s="138" t="s">
        <v>5488</v>
      </c>
      <c r="E785" s="138" t="s">
        <v>5489</v>
      </c>
      <c r="F785" s="139">
        <v>0</v>
      </c>
      <c r="G785" s="137" t="s">
        <v>1069</v>
      </c>
      <c r="H785" s="137" t="s">
        <v>4563</v>
      </c>
      <c r="I785" s="138" t="s">
        <v>1274</v>
      </c>
    </row>
    <row r="786" spans="1:9" hidden="1">
      <c r="A786" s="137" t="s">
        <v>5490</v>
      </c>
      <c r="B786" s="138" t="s">
        <v>5491</v>
      </c>
      <c r="C786" s="138" t="s">
        <v>5492</v>
      </c>
      <c r="D786" s="138" t="s">
        <v>5493</v>
      </c>
      <c r="E786" s="138" t="s">
        <v>5494</v>
      </c>
      <c r="F786" s="139">
        <v>19.45</v>
      </c>
      <c r="G786" s="137" t="s">
        <v>1069</v>
      </c>
      <c r="H786" s="137" t="s">
        <v>4563</v>
      </c>
      <c r="I786" s="138" t="s">
        <v>1274</v>
      </c>
    </row>
    <row r="787" spans="1:9" hidden="1">
      <c r="A787" s="137" t="s">
        <v>5495</v>
      </c>
      <c r="B787" s="138" t="s">
        <v>5496</v>
      </c>
      <c r="C787" s="138" t="s">
        <v>5497</v>
      </c>
      <c r="D787" s="138" t="s">
        <v>5498</v>
      </c>
      <c r="E787" s="138" t="s">
        <v>1756</v>
      </c>
      <c r="F787" s="139">
        <v>0</v>
      </c>
      <c r="G787" s="137" t="s">
        <v>1069</v>
      </c>
      <c r="H787" s="137" t="s">
        <v>4563</v>
      </c>
      <c r="I787" s="138" t="s">
        <v>1756</v>
      </c>
    </row>
    <row r="788" spans="1:9" hidden="1">
      <c r="A788" s="137" t="s">
        <v>5499</v>
      </c>
      <c r="B788" s="138" t="s">
        <v>5500</v>
      </c>
      <c r="C788" s="138" t="s">
        <v>5501</v>
      </c>
      <c r="D788" s="138" t="s">
        <v>5502</v>
      </c>
      <c r="E788" s="138" t="s">
        <v>5503</v>
      </c>
      <c r="F788" s="139">
        <v>0</v>
      </c>
      <c r="G788" s="137" t="s">
        <v>1069</v>
      </c>
      <c r="H788" s="137" t="s">
        <v>4563</v>
      </c>
      <c r="I788" s="138" t="s">
        <v>1274</v>
      </c>
    </row>
    <row r="789" spans="1:9" hidden="1">
      <c r="A789" s="137" t="s">
        <v>5504</v>
      </c>
      <c r="B789" s="138" t="s">
        <v>5505</v>
      </c>
      <c r="C789" s="138" t="s">
        <v>5506</v>
      </c>
      <c r="D789" s="138" t="s">
        <v>5507</v>
      </c>
      <c r="E789" s="138" t="s">
        <v>5508</v>
      </c>
      <c r="F789" s="139">
        <v>0</v>
      </c>
      <c r="G789" s="137" t="s">
        <v>1069</v>
      </c>
      <c r="H789" s="137" t="s">
        <v>4563</v>
      </c>
      <c r="I789" s="138" t="s">
        <v>1274</v>
      </c>
    </row>
    <row r="790" spans="1:9" hidden="1">
      <c r="A790" s="137" t="s">
        <v>5509</v>
      </c>
      <c r="B790" s="138" t="s">
        <v>1042</v>
      </c>
      <c r="C790" s="138" t="s">
        <v>5510</v>
      </c>
      <c r="D790" s="138" t="s">
        <v>906</v>
      </c>
      <c r="E790" s="138" t="s">
        <v>1273</v>
      </c>
      <c r="F790" s="139">
        <v>62.95</v>
      </c>
      <c r="G790" s="137" t="s">
        <v>1069</v>
      </c>
      <c r="H790" s="137" t="s">
        <v>4563</v>
      </c>
      <c r="I790" s="138" t="s">
        <v>1274</v>
      </c>
    </row>
    <row r="791" spans="1:9" hidden="1">
      <c r="A791" s="137" t="s">
        <v>5511</v>
      </c>
      <c r="B791" s="138" t="s">
        <v>5512</v>
      </c>
      <c r="C791" s="138" t="s">
        <v>5513</v>
      </c>
      <c r="D791" s="138" t="s">
        <v>906</v>
      </c>
      <c r="E791" s="138" t="s">
        <v>5514</v>
      </c>
      <c r="F791" s="139">
        <v>0</v>
      </c>
      <c r="G791" s="137" t="s">
        <v>1069</v>
      </c>
      <c r="H791" s="137" t="s">
        <v>4563</v>
      </c>
      <c r="I791" s="138" t="s">
        <v>1274</v>
      </c>
    </row>
    <row r="792" spans="1:9" hidden="1">
      <c r="A792" s="137" t="s">
        <v>5515</v>
      </c>
      <c r="B792" s="138" t="s">
        <v>5516</v>
      </c>
      <c r="C792" s="138" t="s">
        <v>5517</v>
      </c>
      <c r="D792" s="138" t="s">
        <v>5518</v>
      </c>
      <c r="E792" s="138" t="s">
        <v>5519</v>
      </c>
      <c r="F792" s="139">
        <v>22.48</v>
      </c>
      <c r="G792" s="137" t="s">
        <v>1069</v>
      </c>
      <c r="H792" s="137" t="s">
        <v>4563</v>
      </c>
      <c r="I792" s="138" t="s">
        <v>1274</v>
      </c>
    </row>
    <row r="793" spans="1:9" hidden="1">
      <c r="A793" s="137" t="s">
        <v>5520</v>
      </c>
      <c r="B793" s="138" t="s">
        <v>5521</v>
      </c>
      <c r="C793" s="138" t="s">
        <v>5522</v>
      </c>
      <c r="D793" s="138" t="s">
        <v>5523</v>
      </c>
      <c r="E793" s="138" t="s">
        <v>5524</v>
      </c>
      <c r="F793" s="139">
        <v>0</v>
      </c>
      <c r="G793" s="137" t="s">
        <v>1069</v>
      </c>
      <c r="H793" s="137" t="s">
        <v>4563</v>
      </c>
      <c r="I793" s="138" t="s">
        <v>1274</v>
      </c>
    </row>
    <row r="794" spans="1:9" hidden="1">
      <c r="A794" s="137" t="s">
        <v>5525</v>
      </c>
      <c r="B794" s="138" t="s">
        <v>5526</v>
      </c>
      <c r="C794" s="138" t="s">
        <v>5527</v>
      </c>
      <c r="D794" s="138" t="s">
        <v>5528</v>
      </c>
      <c r="E794" s="138" t="s">
        <v>5529</v>
      </c>
      <c r="F794" s="139">
        <v>0</v>
      </c>
      <c r="G794" s="137" t="s">
        <v>1069</v>
      </c>
      <c r="H794" s="137" t="s">
        <v>4563</v>
      </c>
      <c r="I794" s="138" t="s">
        <v>1274</v>
      </c>
    </row>
    <row r="795" spans="1:9" hidden="1">
      <c r="A795" s="137" t="s">
        <v>5530</v>
      </c>
      <c r="B795" s="138" t="s">
        <v>5531</v>
      </c>
      <c r="C795" s="138" t="s">
        <v>5532</v>
      </c>
      <c r="D795" s="138" t="s">
        <v>5533</v>
      </c>
      <c r="E795" s="138" t="s">
        <v>5534</v>
      </c>
      <c r="F795" s="139">
        <v>20.12</v>
      </c>
      <c r="G795" s="137" t="s">
        <v>1069</v>
      </c>
      <c r="H795" s="137" t="s">
        <v>4563</v>
      </c>
      <c r="I795" s="138" t="s">
        <v>1274</v>
      </c>
    </row>
    <row r="796" spans="1:9" hidden="1">
      <c r="A796" s="137" t="s">
        <v>5535</v>
      </c>
      <c r="B796" s="138" t="s">
        <v>5536</v>
      </c>
      <c r="C796" s="138" t="s">
        <v>5537</v>
      </c>
      <c r="D796" s="138" t="s">
        <v>5538</v>
      </c>
      <c r="E796" s="138" t="s">
        <v>5539</v>
      </c>
      <c r="F796" s="139">
        <v>0</v>
      </c>
      <c r="G796" s="137" t="s">
        <v>1069</v>
      </c>
      <c r="H796" s="137" t="s">
        <v>4563</v>
      </c>
      <c r="I796" s="138" t="s">
        <v>1756</v>
      </c>
    </row>
    <row r="797" spans="1:9" hidden="1">
      <c r="A797" s="137" t="s">
        <v>5540</v>
      </c>
      <c r="B797" s="138" t="s">
        <v>5541</v>
      </c>
      <c r="C797" s="138" t="s">
        <v>5542</v>
      </c>
      <c r="D797" s="138" t="s">
        <v>5543</v>
      </c>
      <c r="E797" s="138" t="s">
        <v>5544</v>
      </c>
      <c r="F797" s="139">
        <v>0</v>
      </c>
      <c r="G797" s="137" t="s">
        <v>1069</v>
      </c>
      <c r="H797" s="137" t="s">
        <v>4563</v>
      </c>
      <c r="I797" s="138" t="s">
        <v>1274</v>
      </c>
    </row>
    <row r="798" spans="1:9" hidden="1">
      <c r="A798" s="137" t="s">
        <v>5545</v>
      </c>
      <c r="B798" s="138" t="s">
        <v>5546</v>
      </c>
      <c r="C798" s="138" t="s">
        <v>5547</v>
      </c>
      <c r="D798" s="138" t="s">
        <v>5548</v>
      </c>
      <c r="E798" s="138" t="s">
        <v>5549</v>
      </c>
      <c r="F798" s="139">
        <v>0</v>
      </c>
      <c r="G798" s="137" t="s">
        <v>1069</v>
      </c>
      <c r="H798" s="137" t="s">
        <v>4563</v>
      </c>
      <c r="I798" s="138" t="s">
        <v>1274</v>
      </c>
    </row>
    <row r="799" spans="1:9" hidden="1">
      <c r="A799" s="137" t="s">
        <v>5550</v>
      </c>
      <c r="B799" s="138" t="s">
        <v>5551</v>
      </c>
      <c r="C799" s="138" t="s">
        <v>5552</v>
      </c>
      <c r="D799" s="138" t="s">
        <v>5553</v>
      </c>
      <c r="E799" s="138" t="s">
        <v>5554</v>
      </c>
      <c r="F799" s="139">
        <v>0</v>
      </c>
      <c r="G799" s="137" t="s">
        <v>1069</v>
      </c>
      <c r="H799" s="137" t="s">
        <v>4563</v>
      </c>
      <c r="I799" s="138" t="s">
        <v>1274</v>
      </c>
    </row>
    <row r="800" spans="1:9" hidden="1">
      <c r="A800" s="137" t="s">
        <v>5555</v>
      </c>
      <c r="B800" s="138" t="s">
        <v>5556</v>
      </c>
      <c r="C800" s="138" t="s">
        <v>5557</v>
      </c>
      <c r="D800" s="138" t="s">
        <v>5558</v>
      </c>
      <c r="E800" s="138" t="s">
        <v>5559</v>
      </c>
      <c r="F800" s="139">
        <v>0</v>
      </c>
      <c r="G800" s="137" t="s">
        <v>341</v>
      </c>
      <c r="H800" s="137" t="s">
        <v>3621</v>
      </c>
      <c r="I800" s="138" t="s">
        <v>1156</v>
      </c>
    </row>
    <row r="801" spans="1:9" hidden="1">
      <c r="A801" s="137" t="s">
        <v>5560</v>
      </c>
      <c r="B801" s="138" t="s">
        <v>5561</v>
      </c>
      <c r="C801" s="138" t="s">
        <v>5562</v>
      </c>
      <c r="D801" s="138" t="s">
        <v>5563</v>
      </c>
      <c r="E801" s="138" t="s">
        <v>5564</v>
      </c>
      <c r="F801" s="139">
        <v>14.5</v>
      </c>
      <c r="G801" s="137" t="s">
        <v>341</v>
      </c>
      <c r="H801" s="137" t="s">
        <v>3621</v>
      </c>
      <c r="I801" s="138" t="s">
        <v>1156</v>
      </c>
    </row>
    <row r="802" spans="1:9" hidden="1">
      <c r="A802" s="137" t="s">
        <v>5565</v>
      </c>
      <c r="B802" s="138" t="s">
        <v>5566</v>
      </c>
      <c r="C802" s="138" t="s">
        <v>5567</v>
      </c>
      <c r="D802" s="138" t="s">
        <v>5568</v>
      </c>
      <c r="E802" s="138" t="s">
        <v>5569</v>
      </c>
      <c r="F802" s="139">
        <v>97.71</v>
      </c>
      <c r="G802" s="137" t="s">
        <v>341</v>
      </c>
      <c r="H802" s="137" t="s">
        <v>3621</v>
      </c>
      <c r="I802" s="138" t="s">
        <v>1156</v>
      </c>
    </row>
    <row r="803" spans="1:9" hidden="1">
      <c r="A803" s="137" t="s">
        <v>5570</v>
      </c>
      <c r="B803" s="138" t="s">
        <v>5566</v>
      </c>
      <c r="C803" s="138" t="s">
        <v>5571</v>
      </c>
      <c r="D803" s="138" t="s">
        <v>5568</v>
      </c>
      <c r="E803" s="138" t="s">
        <v>5572</v>
      </c>
      <c r="F803" s="139">
        <v>0</v>
      </c>
      <c r="G803" s="137" t="s">
        <v>247</v>
      </c>
      <c r="H803" s="137" t="s">
        <v>1806</v>
      </c>
      <c r="I803" s="138" t="s">
        <v>1096</v>
      </c>
    </row>
    <row r="804" spans="1:9" hidden="1">
      <c r="A804" s="137" t="s">
        <v>5573</v>
      </c>
      <c r="B804" s="138" t="s">
        <v>5574</v>
      </c>
      <c r="C804" s="138" t="s">
        <v>5575</v>
      </c>
      <c r="D804" s="138" t="s">
        <v>5576</v>
      </c>
      <c r="E804" s="138" t="s">
        <v>5577</v>
      </c>
      <c r="F804" s="139">
        <v>16.36</v>
      </c>
      <c r="G804" s="137" t="s">
        <v>341</v>
      </c>
      <c r="H804" s="137" t="s">
        <v>3621</v>
      </c>
      <c r="I804" s="138" t="s">
        <v>1156</v>
      </c>
    </row>
    <row r="805" spans="1:9" hidden="1">
      <c r="A805" s="137" t="s">
        <v>5578</v>
      </c>
      <c r="B805" s="138" t="s">
        <v>5579</v>
      </c>
      <c r="C805" s="138" t="s">
        <v>5580</v>
      </c>
      <c r="D805" s="138" t="s">
        <v>5581</v>
      </c>
      <c r="E805" s="138" t="s">
        <v>5582</v>
      </c>
      <c r="F805" s="139">
        <v>0</v>
      </c>
      <c r="G805" s="137" t="s">
        <v>341</v>
      </c>
      <c r="H805" s="137" t="s">
        <v>3621</v>
      </c>
      <c r="I805" s="138" t="s">
        <v>1156</v>
      </c>
    </row>
    <row r="806" spans="1:9" hidden="1">
      <c r="A806" s="137" t="s">
        <v>5583</v>
      </c>
      <c r="B806" s="138" t="s">
        <v>5579</v>
      </c>
      <c r="C806" s="138" t="s">
        <v>5584</v>
      </c>
      <c r="D806" s="138" t="s">
        <v>5585</v>
      </c>
      <c r="E806" s="138" t="s">
        <v>5586</v>
      </c>
      <c r="F806" s="139">
        <v>0</v>
      </c>
      <c r="G806" s="137" t="s">
        <v>247</v>
      </c>
      <c r="H806" s="137" t="s">
        <v>1806</v>
      </c>
      <c r="I806" s="138" t="s">
        <v>1756</v>
      </c>
    </row>
    <row r="807" spans="1:9" hidden="1">
      <c r="A807" s="137" t="s">
        <v>5587</v>
      </c>
      <c r="B807" s="138" t="s">
        <v>5588</v>
      </c>
      <c r="C807" s="138" t="s">
        <v>5589</v>
      </c>
      <c r="D807" s="138" t="s">
        <v>5590</v>
      </c>
      <c r="E807" s="138" t="s">
        <v>5591</v>
      </c>
      <c r="F807" s="139">
        <v>21.13</v>
      </c>
      <c r="G807" s="137" t="s">
        <v>341</v>
      </c>
      <c r="H807" s="137" t="s">
        <v>3621</v>
      </c>
      <c r="I807" s="138" t="s">
        <v>1156</v>
      </c>
    </row>
    <row r="808" spans="1:9" hidden="1">
      <c r="A808" s="137" t="s">
        <v>5592</v>
      </c>
      <c r="B808" s="138" t="s">
        <v>5593</v>
      </c>
      <c r="C808" s="138" t="s">
        <v>5594</v>
      </c>
      <c r="D808" s="138" t="s">
        <v>5595</v>
      </c>
      <c r="E808" s="138" t="s">
        <v>5596</v>
      </c>
      <c r="F808" s="139">
        <v>18.13</v>
      </c>
      <c r="G808" s="137" t="s">
        <v>341</v>
      </c>
      <c r="H808" s="137" t="s">
        <v>3621</v>
      </c>
      <c r="I808" s="138" t="s">
        <v>1156</v>
      </c>
    </row>
    <row r="809" spans="1:9" hidden="1">
      <c r="A809" s="137" t="s">
        <v>5597</v>
      </c>
      <c r="B809" s="138" t="s">
        <v>5598</v>
      </c>
      <c r="C809" s="138" t="s">
        <v>5599</v>
      </c>
      <c r="D809" s="138" t="s">
        <v>5600</v>
      </c>
      <c r="E809" s="138" t="s">
        <v>5601</v>
      </c>
      <c r="F809" s="139">
        <v>46.73</v>
      </c>
      <c r="G809" s="137" t="s">
        <v>341</v>
      </c>
      <c r="H809" s="137" t="s">
        <v>3621</v>
      </c>
      <c r="I809" s="138" t="s">
        <v>1156</v>
      </c>
    </row>
    <row r="810" spans="1:9" hidden="1">
      <c r="A810" s="137" t="s">
        <v>5602</v>
      </c>
      <c r="B810" s="138" t="s">
        <v>5603</v>
      </c>
      <c r="C810" s="138" t="s">
        <v>5604</v>
      </c>
      <c r="D810" s="138" t="s">
        <v>5605</v>
      </c>
      <c r="E810" s="138" t="s">
        <v>1756</v>
      </c>
      <c r="F810" s="139">
        <v>0</v>
      </c>
      <c r="G810" s="137" t="s">
        <v>341</v>
      </c>
      <c r="H810" s="137" t="s">
        <v>3621</v>
      </c>
      <c r="I810" s="138" t="s">
        <v>1756</v>
      </c>
    </row>
    <row r="811" spans="1:9" hidden="1">
      <c r="A811" s="137" t="s">
        <v>5606</v>
      </c>
      <c r="B811" s="138" t="s">
        <v>5607</v>
      </c>
      <c r="C811" s="138" t="s">
        <v>5608</v>
      </c>
      <c r="D811" s="138" t="s">
        <v>5609</v>
      </c>
      <c r="E811" s="138" t="s">
        <v>5610</v>
      </c>
      <c r="F811" s="139">
        <v>16.73</v>
      </c>
      <c r="G811" s="137" t="s">
        <v>341</v>
      </c>
      <c r="H811" s="137" t="s">
        <v>3621</v>
      </c>
      <c r="I811" s="138" t="s">
        <v>1156</v>
      </c>
    </row>
    <row r="812" spans="1:9" hidden="1">
      <c r="A812" s="137" t="s">
        <v>5611</v>
      </c>
      <c r="B812" s="138" t="s">
        <v>5612</v>
      </c>
      <c r="C812" s="138" t="s">
        <v>5613</v>
      </c>
      <c r="D812" s="138" t="s">
        <v>5614</v>
      </c>
      <c r="E812" s="138" t="s">
        <v>5615</v>
      </c>
      <c r="F812" s="139">
        <v>0</v>
      </c>
      <c r="G812" s="137" t="s">
        <v>247</v>
      </c>
      <c r="H812" s="137" t="s">
        <v>1806</v>
      </c>
      <c r="I812" s="138" t="s">
        <v>1110</v>
      </c>
    </row>
    <row r="813" spans="1:9" hidden="1">
      <c r="A813" s="137" t="s">
        <v>5616</v>
      </c>
      <c r="B813" s="138" t="s">
        <v>5617</v>
      </c>
      <c r="C813" s="138" t="s">
        <v>5618</v>
      </c>
      <c r="D813" s="138" t="s">
        <v>5619</v>
      </c>
      <c r="E813" s="138" t="s">
        <v>5620</v>
      </c>
      <c r="F813" s="139">
        <v>0</v>
      </c>
      <c r="G813" s="137" t="s">
        <v>247</v>
      </c>
      <c r="H813" s="137" t="s">
        <v>1806</v>
      </c>
      <c r="I813" s="138" t="s">
        <v>1110</v>
      </c>
    </row>
    <row r="814" spans="1:9" hidden="1">
      <c r="A814" s="137" t="s">
        <v>5621</v>
      </c>
      <c r="B814" s="138" t="s">
        <v>5622</v>
      </c>
      <c r="C814" s="138" t="s">
        <v>5623</v>
      </c>
      <c r="D814" s="138" t="s">
        <v>5624</v>
      </c>
      <c r="E814" s="138" t="s">
        <v>5625</v>
      </c>
      <c r="F814" s="139">
        <v>0</v>
      </c>
      <c r="G814" s="137" t="s">
        <v>341</v>
      </c>
      <c r="H814" s="137" t="s">
        <v>3621</v>
      </c>
      <c r="I814" s="138" t="s">
        <v>1156</v>
      </c>
    </row>
    <row r="815" spans="1:9" hidden="1">
      <c r="A815" s="137" t="s">
        <v>5626</v>
      </c>
      <c r="B815" s="138" t="s">
        <v>5627</v>
      </c>
      <c r="C815" s="138" t="s">
        <v>5628</v>
      </c>
      <c r="D815" s="138" t="s">
        <v>5629</v>
      </c>
      <c r="E815" s="138" t="s">
        <v>5630</v>
      </c>
      <c r="F815" s="139">
        <v>41.62</v>
      </c>
      <c r="G815" s="137" t="s">
        <v>341</v>
      </c>
      <c r="H815" s="137" t="s">
        <v>3621</v>
      </c>
      <c r="I815" s="138" t="s">
        <v>1156</v>
      </c>
    </row>
    <row r="816" spans="1:9" hidden="1">
      <c r="A816" s="137" t="s">
        <v>5631</v>
      </c>
      <c r="B816" s="138" t="s">
        <v>5632</v>
      </c>
      <c r="C816" s="138" t="s">
        <v>5633</v>
      </c>
      <c r="D816" s="138" t="s">
        <v>5634</v>
      </c>
      <c r="E816" s="138" t="s">
        <v>5635</v>
      </c>
      <c r="F816" s="139">
        <v>13.19</v>
      </c>
      <c r="G816" s="137" t="s">
        <v>247</v>
      </c>
      <c r="H816" s="137" t="s">
        <v>1806</v>
      </c>
      <c r="I816" s="138" t="s">
        <v>5636</v>
      </c>
    </row>
    <row r="817" spans="1:9" hidden="1">
      <c r="A817" s="137" t="s">
        <v>5637</v>
      </c>
      <c r="B817" s="138" t="s">
        <v>5638</v>
      </c>
      <c r="C817" s="138" t="s">
        <v>5639</v>
      </c>
      <c r="D817" s="138" t="s">
        <v>5640</v>
      </c>
      <c r="E817" s="138" t="s">
        <v>5641</v>
      </c>
      <c r="F817" s="139">
        <v>0</v>
      </c>
      <c r="G817" s="137" t="s">
        <v>341</v>
      </c>
      <c r="H817" s="137" t="s">
        <v>3621</v>
      </c>
      <c r="I817" s="138" t="s">
        <v>1156</v>
      </c>
    </row>
    <row r="818" spans="1:9" hidden="1">
      <c r="A818" s="137" t="s">
        <v>5642</v>
      </c>
      <c r="B818" s="138" t="s">
        <v>5643</v>
      </c>
      <c r="C818" s="138" t="s">
        <v>5644</v>
      </c>
      <c r="D818" s="138" t="s">
        <v>5645</v>
      </c>
      <c r="E818" s="138" t="s">
        <v>1756</v>
      </c>
      <c r="F818" s="139">
        <v>0</v>
      </c>
      <c r="G818" s="137" t="s">
        <v>341</v>
      </c>
      <c r="H818" s="137" t="s">
        <v>3621</v>
      </c>
      <c r="I818" s="138" t="s">
        <v>1756</v>
      </c>
    </row>
    <row r="819" spans="1:9" hidden="1">
      <c r="A819" s="137" t="s">
        <v>5646</v>
      </c>
      <c r="B819" s="138" t="s">
        <v>5647</v>
      </c>
      <c r="C819" s="138" t="s">
        <v>5648</v>
      </c>
      <c r="D819" s="138" t="s">
        <v>3679</v>
      </c>
      <c r="E819" s="138" t="s">
        <v>1756</v>
      </c>
      <c r="F819" s="139">
        <v>0</v>
      </c>
      <c r="G819" s="137" t="s">
        <v>341</v>
      </c>
      <c r="H819" s="137" t="s">
        <v>3621</v>
      </c>
      <c r="I819" s="138" t="s">
        <v>5649</v>
      </c>
    </row>
    <row r="820" spans="1:9" hidden="1">
      <c r="A820" s="137" t="s">
        <v>5650</v>
      </c>
      <c r="B820" s="138" t="s">
        <v>5651</v>
      </c>
      <c r="C820" s="138" t="s">
        <v>5652</v>
      </c>
      <c r="D820" s="138" t="s">
        <v>5653</v>
      </c>
      <c r="E820" s="138" t="s">
        <v>5654</v>
      </c>
      <c r="F820" s="139">
        <v>56.2</v>
      </c>
      <c r="G820" s="137" t="s">
        <v>341</v>
      </c>
      <c r="H820" s="137" t="s">
        <v>3621</v>
      </c>
      <c r="I820" s="138" t="s">
        <v>1156</v>
      </c>
    </row>
    <row r="821" spans="1:9" hidden="1">
      <c r="A821" s="137" t="s">
        <v>5655</v>
      </c>
      <c r="B821" s="138" t="s">
        <v>5651</v>
      </c>
      <c r="C821" s="138" t="s">
        <v>5656</v>
      </c>
      <c r="D821" s="138" t="s">
        <v>5653</v>
      </c>
      <c r="E821" s="138" t="s">
        <v>5657</v>
      </c>
      <c r="F821" s="139">
        <v>0</v>
      </c>
      <c r="G821" s="137" t="s">
        <v>247</v>
      </c>
      <c r="H821" s="137" t="s">
        <v>1806</v>
      </c>
      <c r="I821" s="138" t="s">
        <v>1096</v>
      </c>
    </row>
    <row r="822" spans="1:9" hidden="1">
      <c r="A822" s="137" t="s">
        <v>5658</v>
      </c>
      <c r="B822" s="138" t="s">
        <v>5659</v>
      </c>
      <c r="C822" s="138" t="s">
        <v>5660</v>
      </c>
      <c r="D822" s="138" t="s">
        <v>5661</v>
      </c>
      <c r="E822" s="138" t="s">
        <v>5662</v>
      </c>
      <c r="F822" s="139">
        <v>0</v>
      </c>
      <c r="G822" s="137" t="s">
        <v>341</v>
      </c>
      <c r="H822" s="137" t="s">
        <v>3621</v>
      </c>
      <c r="I822" s="138" t="s">
        <v>1156</v>
      </c>
    </row>
    <row r="823" spans="1:9" hidden="1">
      <c r="A823" s="137" t="s">
        <v>5663</v>
      </c>
      <c r="B823" s="138" t="s">
        <v>5664</v>
      </c>
      <c r="C823" s="138" t="s">
        <v>5665</v>
      </c>
      <c r="D823" s="138" t="s">
        <v>5666</v>
      </c>
      <c r="E823" s="138" t="s">
        <v>5667</v>
      </c>
      <c r="F823" s="139">
        <v>75.069999999999993</v>
      </c>
      <c r="G823" s="137" t="s">
        <v>341</v>
      </c>
      <c r="H823" s="137" t="s">
        <v>3621</v>
      </c>
      <c r="I823" s="138" t="s">
        <v>1156</v>
      </c>
    </row>
    <row r="824" spans="1:9" hidden="1">
      <c r="A824" s="137" t="s">
        <v>5668</v>
      </c>
      <c r="B824" s="138" t="s">
        <v>1004</v>
      </c>
      <c r="C824" s="138" t="s">
        <v>957</v>
      </c>
      <c r="D824" s="138" t="s">
        <v>5669</v>
      </c>
      <c r="E824" s="138" t="s">
        <v>1220</v>
      </c>
      <c r="F824" s="139">
        <v>55.67</v>
      </c>
      <c r="G824" s="137" t="s">
        <v>341</v>
      </c>
      <c r="H824" s="137" t="s">
        <v>3621</v>
      </c>
      <c r="I824" s="138" t="s">
        <v>1156</v>
      </c>
    </row>
    <row r="825" spans="1:9" hidden="1">
      <c r="A825" s="137" t="s">
        <v>5670</v>
      </c>
      <c r="B825" s="138" t="s">
        <v>1004</v>
      </c>
      <c r="C825" s="138" t="s">
        <v>5671</v>
      </c>
      <c r="D825" s="138" t="s">
        <v>5669</v>
      </c>
      <c r="E825" s="138" t="s">
        <v>5672</v>
      </c>
      <c r="F825" s="139">
        <v>41.77</v>
      </c>
      <c r="G825" s="137" t="s">
        <v>247</v>
      </c>
      <c r="H825" s="137" t="s">
        <v>1806</v>
      </c>
      <c r="I825" s="138" t="s">
        <v>1096</v>
      </c>
    </row>
    <row r="826" spans="1:9" hidden="1">
      <c r="A826" s="137" t="s">
        <v>5673</v>
      </c>
      <c r="B826" s="138" t="s">
        <v>5674</v>
      </c>
      <c r="C826" s="138" t="s">
        <v>5675</v>
      </c>
      <c r="D826" s="138" t="s">
        <v>5676</v>
      </c>
      <c r="E826" s="138" t="s">
        <v>5677</v>
      </c>
      <c r="F826" s="139">
        <v>0</v>
      </c>
      <c r="G826" s="137" t="s">
        <v>417</v>
      </c>
      <c r="H826" s="137" t="s">
        <v>2660</v>
      </c>
      <c r="I826" s="138" t="s">
        <v>1091</v>
      </c>
    </row>
    <row r="827" spans="1:9" hidden="1">
      <c r="A827" s="137" t="s">
        <v>5678</v>
      </c>
      <c r="B827" s="138" t="s">
        <v>5674</v>
      </c>
      <c r="C827" s="138" t="s">
        <v>5679</v>
      </c>
      <c r="D827" s="138" t="s">
        <v>5676</v>
      </c>
      <c r="E827" s="138" t="s">
        <v>5680</v>
      </c>
      <c r="F827" s="139">
        <v>38.35</v>
      </c>
      <c r="G827" s="137" t="s">
        <v>341</v>
      </c>
      <c r="H827" s="137" t="s">
        <v>3621</v>
      </c>
      <c r="I827" s="138" t="s">
        <v>1156</v>
      </c>
    </row>
    <row r="828" spans="1:9" hidden="1">
      <c r="A828" s="137" t="s">
        <v>5681</v>
      </c>
      <c r="B828" s="138" t="s">
        <v>5674</v>
      </c>
      <c r="C828" s="138" t="s">
        <v>5682</v>
      </c>
      <c r="D828" s="138" t="s">
        <v>5676</v>
      </c>
      <c r="E828" s="138" t="s">
        <v>5683</v>
      </c>
      <c r="F828" s="139">
        <v>0</v>
      </c>
      <c r="G828" s="137" t="s">
        <v>247</v>
      </c>
      <c r="H828" s="137" t="s">
        <v>1806</v>
      </c>
      <c r="I828" s="138" t="s">
        <v>1096</v>
      </c>
    </row>
    <row r="829" spans="1:9" hidden="1">
      <c r="A829" s="137" t="s">
        <v>5684</v>
      </c>
      <c r="B829" s="138" t="s">
        <v>5685</v>
      </c>
      <c r="C829" s="138" t="s">
        <v>5686</v>
      </c>
      <c r="D829" s="138" t="s">
        <v>5687</v>
      </c>
      <c r="E829" s="138" t="s">
        <v>5688</v>
      </c>
      <c r="F829" s="139">
        <v>25.37</v>
      </c>
      <c r="G829" s="137" t="s">
        <v>341</v>
      </c>
      <c r="H829" s="137" t="s">
        <v>3621</v>
      </c>
      <c r="I829" s="138" t="s">
        <v>1156</v>
      </c>
    </row>
    <row r="830" spans="1:9" hidden="1">
      <c r="A830" s="137" t="s">
        <v>5689</v>
      </c>
      <c r="B830" s="138" t="s">
        <v>5690</v>
      </c>
      <c r="C830" s="138" t="s">
        <v>5691</v>
      </c>
      <c r="D830" s="138" t="s">
        <v>5692</v>
      </c>
      <c r="E830" s="138" t="s">
        <v>5693</v>
      </c>
      <c r="F830" s="139">
        <v>0</v>
      </c>
      <c r="G830" s="137" t="s">
        <v>341</v>
      </c>
      <c r="H830" s="137" t="s">
        <v>3621</v>
      </c>
      <c r="I830" s="138" t="s">
        <v>1156</v>
      </c>
    </row>
    <row r="831" spans="1:9" hidden="1">
      <c r="A831" s="137" t="s">
        <v>5694</v>
      </c>
      <c r="B831" s="138" t="s">
        <v>5695</v>
      </c>
      <c r="C831" s="138" t="s">
        <v>5696</v>
      </c>
      <c r="D831" s="138" t="s">
        <v>5697</v>
      </c>
      <c r="E831" s="138" t="s">
        <v>1756</v>
      </c>
      <c r="F831" s="139">
        <v>0</v>
      </c>
      <c r="G831" s="137" t="s">
        <v>341</v>
      </c>
      <c r="H831" s="137" t="s">
        <v>3621</v>
      </c>
      <c r="I831" s="138" t="s">
        <v>1756</v>
      </c>
    </row>
    <row r="832" spans="1:9" hidden="1">
      <c r="A832" s="137" t="s">
        <v>5698</v>
      </c>
      <c r="B832" s="138" t="s">
        <v>5699</v>
      </c>
      <c r="C832" s="138" t="s">
        <v>5700</v>
      </c>
      <c r="D832" s="138" t="s">
        <v>5701</v>
      </c>
      <c r="E832" s="138" t="s">
        <v>5702</v>
      </c>
      <c r="F832" s="139">
        <v>6.49</v>
      </c>
      <c r="G832" s="137" t="s">
        <v>341</v>
      </c>
      <c r="H832" s="137" t="s">
        <v>3621</v>
      </c>
      <c r="I832" s="138" t="s">
        <v>1156</v>
      </c>
    </row>
    <row r="833" spans="1:9" hidden="1">
      <c r="A833" s="137" t="s">
        <v>5703</v>
      </c>
      <c r="B833" s="138" t="s">
        <v>5704</v>
      </c>
      <c r="C833" s="138" t="s">
        <v>5705</v>
      </c>
      <c r="D833" s="138" t="s">
        <v>5706</v>
      </c>
      <c r="E833" s="138" t="s">
        <v>1756</v>
      </c>
      <c r="F833" s="139">
        <v>0</v>
      </c>
      <c r="G833" s="137" t="s">
        <v>341</v>
      </c>
      <c r="H833" s="137" t="s">
        <v>3621</v>
      </c>
      <c r="I833" s="138" t="s">
        <v>1756</v>
      </c>
    </row>
    <row r="834" spans="1:9" hidden="1">
      <c r="A834" s="137" t="s">
        <v>5707</v>
      </c>
      <c r="B834" s="138" t="s">
        <v>5708</v>
      </c>
      <c r="C834" s="138" t="s">
        <v>5709</v>
      </c>
      <c r="D834" s="138" t="s">
        <v>5710</v>
      </c>
      <c r="E834" s="138" t="s">
        <v>5711</v>
      </c>
      <c r="F834" s="139">
        <v>0</v>
      </c>
      <c r="G834" s="137" t="s">
        <v>341</v>
      </c>
      <c r="H834" s="137" t="s">
        <v>3621</v>
      </c>
      <c r="I834" s="138" t="s">
        <v>1156</v>
      </c>
    </row>
    <row r="835" spans="1:9" hidden="1">
      <c r="A835" s="137" t="s">
        <v>5712</v>
      </c>
      <c r="B835" s="138" t="s">
        <v>5713</v>
      </c>
      <c r="C835" s="138" t="s">
        <v>5714</v>
      </c>
      <c r="D835" s="138" t="s">
        <v>5715</v>
      </c>
      <c r="E835" s="138" t="s">
        <v>5716</v>
      </c>
      <c r="F835" s="139">
        <v>34.39</v>
      </c>
      <c r="G835" s="137" t="s">
        <v>341</v>
      </c>
      <c r="H835" s="137" t="s">
        <v>3621</v>
      </c>
      <c r="I835" s="138" t="s">
        <v>1156</v>
      </c>
    </row>
    <row r="836" spans="1:9" hidden="1">
      <c r="A836" s="137" t="s">
        <v>5717</v>
      </c>
      <c r="B836" s="138" t="s">
        <v>337</v>
      </c>
      <c r="C836" s="138" t="s">
        <v>338</v>
      </c>
      <c r="D836" s="138" t="s">
        <v>5718</v>
      </c>
      <c r="E836" s="138" t="s">
        <v>5719</v>
      </c>
      <c r="F836" s="139">
        <v>33.92</v>
      </c>
      <c r="G836" s="137" t="s">
        <v>247</v>
      </c>
      <c r="H836" s="137" t="s">
        <v>1806</v>
      </c>
      <c r="I836" s="138" t="s">
        <v>1096</v>
      </c>
    </row>
    <row r="837" spans="1:9" hidden="1">
      <c r="A837" s="137" t="s">
        <v>5720</v>
      </c>
      <c r="B837" s="138" t="s">
        <v>337</v>
      </c>
      <c r="C837" s="138" t="s">
        <v>5721</v>
      </c>
      <c r="D837" s="138" t="s">
        <v>5718</v>
      </c>
      <c r="E837" s="138" t="s">
        <v>5722</v>
      </c>
      <c r="F837" s="139">
        <v>45.25</v>
      </c>
      <c r="G837" s="137" t="s">
        <v>341</v>
      </c>
      <c r="H837" s="137" t="s">
        <v>3621</v>
      </c>
      <c r="I837" s="138" t="s">
        <v>1156</v>
      </c>
    </row>
    <row r="838" spans="1:9" hidden="1">
      <c r="A838" s="137" t="s">
        <v>5723</v>
      </c>
      <c r="B838" s="138" t="s">
        <v>1467</v>
      </c>
      <c r="C838" s="138" t="s">
        <v>1468</v>
      </c>
      <c r="D838" s="138" t="s">
        <v>3930</v>
      </c>
      <c r="E838" s="138" t="s">
        <v>5724</v>
      </c>
      <c r="F838" s="139">
        <v>46.09</v>
      </c>
      <c r="G838" s="137" t="s">
        <v>247</v>
      </c>
      <c r="H838" s="137" t="s">
        <v>1806</v>
      </c>
      <c r="I838" s="138" t="s">
        <v>1096</v>
      </c>
    </row>
    <row r="839" spans="1:9" hidden="1">
      <c r="A839" s="137" t="s">
        <v>5725</v>
      </c>
      <c r="B839" s="138" t="s">
        <v>5726</v>
      </c>
      <c r="C839" s="138" t="s">
        <v>5727</v>
      </c>
      <c r="D839" s="138" t="s">
        <v>5728</v>
      </c>
      <c r="E839" s="138" t="s">
        <v>1756</v>
      </c>
      <c r="F839" s="139">
        <v>0</v>
      </c>
      <c r="G839" s="137" t="s">
        <v>341</v>
      </c>
      <c r="H839" s="137" t="s">
        <v>3621</v>
      </c>
      <c r="I839" s="138" t="s">
        <v>1756</v>
      </c>
    </row>
    <row r="840" spans="1:9" hidden="1">
      <c r="A840" s="137" t="s">
        <v>5729</v>
      </c>
      <c r="B840" s="138" t="s">
        <v>5730</v>
      </c>
      <c r="C840" s="138" t="s">
        <v>5731</v>
      </c>
      <c r="D840" s="138" t="s">
        <v>5732</v>
      </c>
      <c r="E840" s="138" t="s">
        <v>5733</v>
      </c>
      <c r="F840" s="139">
        <v>5.21</v>
      </c>
      <c r="G840" s="137" t="s">
        <v>341</v>
      </c>
      <c r="H840" s="137" t="s">
        <v>5734</v>
      </c>
      <c r="I840" s="138" t="s">
        <v>1156</v>
      </c>
    </row>
    <row r="841" spans="1:9" hidden="1">
      <c r="A841" s="137" t="s">
        <v>5735</v>
      </c>
      <c r="B841" s="138" t="s">
        <v>5736</v>
      </c>
      <c r="C841" s="138" t="s">
        <v>5737</v>
      </c>
      <c r="D841" s="138" t="s">
        <v>5738</v>
      </c>
      <c r="E841" s="138" t="s">
        <v>5739</v>
      </c>
      <c r="F841" s="139">
        <v>9.02</v>
      </c>
      <c r="G841" s="137" t="s">
        <v>341</v>
      </c>
      <c r="H841" s="137" t="s">
        <v>3621</v>
      </c>
      <c r="I841" s="138" t="s">
        <v>1156</v>
      </c>
    </row>
    <row r="842" spans="1:9" hidden="1">
      <c r="A842" s="137" t="s">
        <v>5740</v>
      </c>
      <c r="B842" s="138" t="s">
        <v>5741</v>
      </c>
      <c r="C842" s="138" t="s">
        <v>5742</v>
      </c>
      <c r="D842" s="138" t="s">
        <v>5743</v>
      </c>
      <c r="E842" s="138" t="s">
        <v>5744</v>
      </c>
      <c r="F842" s="139">
        <v>20.25</v>
      </c>
      <c r="G842" s="137" t="s">
        <v>341</v>
      </c>
      <c r="H842" s="137" t="s">
        <v>3621</v>
      </c>
      <c r="I842" s="138" t="s">
        <v>1156</v>
      </c>
    </row>
    <row r="843" spans="1:9" hidden="1">
      <c r="A843" s="137" t="s">
        <v>5745</v>
      </c>
      <c r="B843" s="138" t="s">
        <v>5746</v>
      </c>
      <c r="C843" s="138" t="s">
        <v>5747</v>
      </c>
      <c r="D843" s="138" t="s">
        <v>5748</v>
      </c>
      <c r="E843" s="138" t="s">
        <v>5749</v>
      </c>
      <c r="F843" s="139">
        <v>45.66</v>
      </c>
      <c r="G843" s="137" t="s">
        <v>341</v>
      </c>
      <c r="H843" s="137" t="s">
        <v>3621</v>
      </c>
      <c r="I843" s="138" t="s">
        <v>1156</v>
      </c>
    </row>
    <row r="844" spans="1:9" hidden="1">
      <c r="A844" s="137" t="s">
        <v>5750</v>
      </c>
      <c r="B844" s="138" t="s">
        <v>5751</v>
      </c>
      <c r="C844" s="138" t="s">
        <v>5752</v>
      </c>
      <c r="D844" s="138" t="s">
        <v>5753</v>
      </c>
      <c r="E844" s="138" t="s">
        <v>5754</v>
      </c>
      <c r="F844" s="139">
        <v>93.34</v>
      </c>
      <c r="G844" s="137" t="s">
        <v>341</v>
      </c>
      <c r="H844" s="137" t="s">
        <v>3621</v>
      </c>
      <c r="I844" s="138" t="s">
        <v>1156</v>
      </c>
    </row>
    <row r="845" spans="1:9" hidden="1">
      <c r="A845" s="137" t="s">
        <v>5755</v>
      </c>
      <c r="B845" s="138" t="s">
        <v>5756</v>
      </c>
      <c r="C845" s="138" t="s">
        <v>5757</v>
      </c>
      <c r="D845" s="138" t="s">
        <v>5758</v>
      </c>
      <c r="E845" s="138" t="s">
        <v>5759</v>
      </c>
      <c r="F845" s="139">
        <v>18.75</v>
      </c>
      <c r="G845" s="137" t="s">
        <v>341</v>
      </c>
      <c r="H845" s="137" t="s">
        <v>3621</v>
      </c>
      <c r="I845" s="138" t="s">
        <v>1156</v>
      </c>
    </row>
    <row r="846" spans="1:9" hidden="1">
      <c r="A846" s="137" t="s">
        <v>5760</v>
      </c>
      <c r="B846" s="138" t="s">
        <v>5761</v>
      </c>
      <c r="C846" s="138" t="s">
        <v>5762</v>
      </c>
      <c r="D846" s="138" t="s">
        <v>5763</v>
      </c>
      <c r="E846" s="138" t="s">
        <v>5764</v>
      </c>
      <c r="F846" s="139">
        <v>0</v>
      </c>
      <c r="G846" s="137" t="s">
        <v>341</v>
      </c>
      <c r="H846" s="137" t="s">
        <v>3621</v>
      </c>
      <c r="I846" s="138" t="s">
        <v>1156</v>
      </c>
    </row>
    <row r="847" spans="1:9" hidden="1">
      <c r="A847" s="137" t="s">
        <v>5765</v>
      </c>
      <c r="B847" s="138" t="s">
        <v>5766</v>
      </c>
      <c r="C847" s="138" t="s">
        <v>5767</v>
      </c>
      <c r="D847" s="138" t="s">
        <v>5768</v>
      </c>
      <c r="E847" s="138" t="s">
        <v>1756</v>
      </c>
      <c r="F847" s="139">
        <v>0</v>
      </c>
      <c r="G847" s="137" t="s">
        <v>341</v>
      </c>
      <c r="H847" s="137" t="s">
        <v>3621</v>
      </c>
      <c r="I847" s="138" t="s">
        <v>1756</v>
      </c>
    </row>
    <row r="848" spans="1:9" hidden="1">
      <c r="A848" s="137" t="s">
        <v>5769</v>
      </c>
      <c r="B848" s="138" t="s">
        <v>5770</v>
      </c>
      <c r="C848" s="138" t="s">
        <v>5771</v>
      </c>
      <c r="D848" s="138" t="s">
        <v>5772</v>
      </c>
      <c r="E848" s="138" t="s">
        <v>5773</v>
      </c>
      <c r="F848" s="139">
        <v>0</v>
      </c>
      <c r="G848" s="137" t="s">
        <v>247</v>
      </c>
      <c r="H848" s="137" t="s">
        <v>1806</v>
      </c>
      <c r="I848" s="138" t="s">
        <v>1096</v>
      </c>
    </row>
    <row r="849" spans="1:9" hidden="1">
      <c r="A849" s="137" t="s">
        <v>5774</v>
      </c>
      <c r="B849" s="138" t="s">
        <v>5770</v>
      </c>
      <c r="C849" s="138" t="s">
        <v>5775</v>
      </c>
      <c r="D849" s="138" t="s">
        <v>5772</v>
      </c>
      <c r="E849" s="138" t="s">
        <v>5776</v>
      </c>
      <c r="F849" s="139">
        <v>14.02</v>
      </c>
      <c r="G849" s="137" t="s">
        <v>341</v>
      </c>
      <c r="H849" s="137" t="s">
        <v>3621</v>
      </c>
      <c r="I849" s="138" t="s">
        <v>1156</v>
      </c>
    </row>
    <row r="850" spans="1:9" hidden="1">
      <c r="A850" s="137" t="s">
        <v>5777</v>
      </c>
      <c r="B850" s="138" t="s">
        <v>5778</v>
      </c>
      <c r="C850" s="138" t="s">
        <v>5779</v>
      </c>
      <c r="D850" s="138" t="s">
        <v>5780</v>
      </c>
      <c r="E850" s="138" t="s">
        <v>5781</v>
      </c>
      <c r="F850" s="139">
        <v>48.69</v>
      </c>
      <c r="G850" s="137" t="s">
        <v>341</v>
      </c>
      <c r="H850" s="137" t="s">
        <v>3621</v>
      </c>
      <c r="I850" s="138" t="s">
        <v>1156</v>
      </c>
    </row>
    <row r="851" spans="1:9" hidden="1">
      <c r="A851" s="137" t="s">
        <v>5782</v>
      </c>
      <c r="B851" s="138" t="s">
        <v>5783</v>
      </c>
      <c r="C851" s="138" t="s">
        <v>5784</v>
      </c>
      <c r="D851" s="138" t="s">
        <v>5785</v>
      </c>
      <c r="E851" s="138" t="s">
        <v>5786</v>
      </c>
      <c r="F851" s="139">
        <v>0</v>
      </c>
      <c r="G851" s="137" t="s">
        <v>247</v>
      </c>
      <c r="H851" s="137" t="s">
        <v>1806</v>
      </c>
      <c r="I851" s="138" t="s">
        <v>1096</v>
      </c>
    </row>
    <row r="852" spans="1:9" hidden="1">
      <c r="A852" s="137" t="s">
        <v>5787</v>
      </c>
      <c r="B852" s="138" t="s">
        <v>5788</v>
      </c>
      <c r="C852" s="138" t="s">
        <v>5789</v>
      </c>
      <c r="D852" s="138" t="s">
        <v>5790</v>
      </c>
      <c r="E852" s="138" t="s">
        <v>1756</v>
      </c>
      <c r="F852" s="139">
        <v>0</v>
      </c>
      <c r="G852" s="137" t="s">
        <v>341</v>
      </c>
      <c r="H852" s="137" t="s">
        <v>3621</v>
      </c>
      <c r="I852" s="138" t="s">
        <v>1756</v>
      </c>
    </row>
    <row r="853" spans="1:9" hidden="1">
      <c r="A853" s="137" t="s">
        <v>5791</v>
      </c>
      <c r="B853" s="138" t="s">
        <v>5792</v>
      </c>
      <c r="C853" s="138" t="s">
        <v>5793</v>
      </c>
      <c r="D853" s="138" t="s">
        <v>5794</v>
      </c>
      <c r="E853" s="138" t="s">
        <v>5795</v>
      </c>
      <c r="F853" s="139">
        <v>93.2</v>
      </c>
      <c r="G853" s="137" t="s">
        <v>341</v>
      </c>
      <c r="H853" s="137" t="s">
        <v>3621</v>
      </c>
      <c r="I853" s="138" t="s">
        <v>1156</v>
      </c>
    </row>
    <row r="854" spans="1:9" hidden="1">
      <c r="A854" s="137" t="s">
        <v>5796</v>
      </c>
      <c r="B854" s="138" t="s">
        <v>1021</v>
      </c>
      <c r="C854" s="138" t="s">
        <v>5797</v>
      </c>
      <c r="D854" s="138" t="s">
        <v>5798</v>
      </c>
      <c r="E854" s="138" t="s">
        <v>5799</v>
      </c>
      <c r="F854" s="139">
        <v>0</v>
      </c>
      <c r="G854" s="137" t="s">
        <v>247</v>
      </c>
      <c r="H854" s="137" t="s">
        <v>1806</v>
      </c>
      <c r="I854" s="138" t="s">
        <v>1096</v>
      </c>
    </row>
    <row r="855" spans="1:9" hidden="1">
      <c r="A855" s="137" t="s">
        <v>5800</v>
      </c>
      <c r="B855" s="138" t="s">
        <v>1021</v>
      </c>
      <c r="C855" s="138" t="s">
        <v>958</v>
      </c>
      <c r="D855" s="138" t="s">
        <v>5798</v>
      </c>
      <c r="E855" s="138" t="s">
        <v>1245</v>
      </c>
      <c r="F855" s="139">
        <v>131.75</v>
      </c>
      <c r="G855" s="137" t="s">
        <v>341</v>
      </c>
      <c r="H855" s="137" t="s">
        <v>3621</v>
      </c>
      <c r="I855" s="138" t="s">
        <v>1156</v>
      </c>
    </row>
    <row r="856" spans="1:9" hidden="1">
      <c r="A856" s="137" t="s">
        <v>5801</v>
      </c>
      <c r="B856" s="138" t="s">
        <v>1469</v>
      </c>
      <c r="C856" s="138" t="s">
        <v>1471</v>
      </c>
      <c r="D856" s="138" t="s">
        <v>5802</v>
      </c>
      <c r="E856" s="138" t="s">
        <v>5803</v>
      </c>
      <c r="F856" s="139">
        <v>24.8</v>
      </c>
      <c r="G856" s="137" t="s">
        <v>341</v>
      </c>
      <c r="H856" s="137" t="s">
        <v>3621</v>
      </c>
      <c r="I856" s="138" t="s">
        <v>1156</v>
      </c>
    </row>
    <row r="857" spans="1:9" hidden="1">
      <c r="A857" s="137" t="s">
        <v>5804</v>
      </c>
      <c r="B857" s="138" t="s">
        <v>1469</v>
      </c>
      <c r="C857" s="138" t="s">
        <v>5805</v>
      </c>
      <c r="D857" s="138" t="s">
        <v>5802</v>
      </c>
      <c r="E857" s="138" t="s">
        <v>5806</v>
      </c>
      <c r="F857" s="139">
        <v>0</v>
      </c>
      <c r="G857" s="137" t="s">
        <v>247</v>
      </c>
      <c r="H857" s="137" t="s">
        <v>1806</v>
      </c>
      <c r="I857" s="138" t="s">
        <v>1096</v>
      </c>
    </row>
    <row r="858" spans="1:9" hidden="1">
      <c r="A858" s="137" t="s">
        <v>5807</v>
      </c>
      <c r="B858" s="138" t="s">
        <v>5808</v>
      </c>
      <c r="C858" s="138" t="s">
        <v>5809</v>
      </c>
      <c r="D858" s="138" t="s">
        <v>5810</v>
      </c>
      <c r="E858" s="138" t="s">
        <v>5811</v>
      </c>
      <c r="F858" s="139">
        <v>373.75</v>
      </c>
      <c r="G858" s="137" t="s">
        <v>341</v>
      </c>
      <c r="H858" s="137" t="s">
        <v>3621</v>
      </c>
      <c r="I858" s="138" t="s">
        <v>1156</v>
      </c>
    </row>
    <row r="859" spans="1:9" hidden="1">
      <c r="A859" s="137" t="s">
        <v>5812</v>
      </c>
      <c r="B859" s="138" t="s">
        <v>5808</v>
      </c>
      <c r="C859" s="138" t="s">
        <v>5813</v>
      </c>
      <c r="D859" s="138" t="s">
        <v>5810</v>
      </c>
      <c r="E859" s="138" t="s">
        <v>5814</v>
      </c>
      <c r="F859" s="139">
        <v>0</v>
      </c>
      <c r="G859" s="137" t="s">
        <v>247</v>
      </c>
      <c r="H859" s="137" t="s">
        <v>1806</v>
      </c>
      <c r="I859" s="138" t="s">
        <v>1096</v>
      </c>
    </row>
    <row r="860" spans="1:9" hidden="1">
      <c r="A860" s="137" t="s">
        <v>5815</v>
      </c>
      <c r="B860" s="138" t="s">
        <v>5816</v>
      </c>
      <c r="C860" s="138" t="s">
        <v>5817</v>
      </c>
      <c r="D860" s="138" t="s">
        <v>5818</v>
      </c>
      <c r="E860" s="138" t="s">
        <v>1756</v>
      </c>
      <c r="F860" s="139">
        <v>0</v>
      </c>
      <c r="G860" s="137" t="s">
        <v>341</v>
      </c>
      <c r="H860" s="137" t="s">
        <v>3621</v>
      </c>
      <c r="I860" s="138" t="s">
        <v>1756</v>
      </c>
    </row>
    <row r="861" spans="1:9" hidden="1">
      <c r="A861" s="137" t="s">
        <v>5819</v>
      </c>
      <c r="B861" s="138" t="s">
        <v>5820</v>
      </c>
      <c r="C861" s="138" t="s">
        <v>5821</v>
      </c>
      <c r="D861" s="138" t="s">
        <v>5822</v>
      </c>
      <c r="E861" s="138" t="s">
        <v>5823</v>
      </c>
      <c r="F861" s="139">
        <v>22.77</v>
      </c>
      <c r="G861" s="137" t="s">
        <v>247</v>
      </c>
      <c r="H861" s="137" t="s">
        <v>1806</v>
      </c>
      <c r="I861" s="138" t="s">
        <v>1110</v>
      </c>
    </row>
    <row r="862" spans="1:9" hidden="1">
      <c r="A862" s="137" t="s">
        <v>5824</v>
      </c>
      <c r="B862" s="138" t="s">
        <v>5825</v>
      </c>
      <c r="C862" s="138" t="s">
        <v>5826</v>
      </c>
      <c r="D862" s="138" t="s">
        <v>5827</v>
      </c>
      <c r="E862" s="138" t="s">
        <v>5828</v>
      </c>
      <c r="F862" s="139">
        <v>123.5</v>
      </c>
      <c r="G862" s="137" t="s">
        <v>341</v>
      </c>
      <c r="H862" s="137" t="s">
        <v>3621</v>
      </c>
      <c r="I862" s="138" t="s">
        <v>1156</v>
      </c>
    </row>
    <row r="863" spans="1:9" hidden="1">
      <c r="A863" s="137" t="s">
        <v>5829</v>
      </c>
      <c r="B863" s="138" t="s">
        <v>5830</v>
      </c>
      <c r="C863" s="138" t="s">
        <v>5831</v>
      </c>
      <c r="D863" s="138" t="s">
        <v>5832</v>
      </c>
      <c r="E863" s="138" t="s">
        <v>5833</v>
      </c>
      <c r="F863" s="139">
        <v>34.39</v>
      </c>
      <c r="G863" s="137" t="s">
        <v>341</v>
      </c>
      <c r="H863" s="137" t="s">
        <v>3621</v>
      </c>
      <c r="I863" s="138" t="s">
        <v>1156</v>
      </c>
    </row>
    <row r="864" spans="1:9" hidden="1">
      <c r="A864" s="137" t="s">
        <v>5834</v>
      </c>
      <c r="B864" s="138" t="s">
        <v>5835</v>
      </c>
      <c r="C864" s="138" t="s">
        <v>5836</v>
      </c>
      <c r="D864" s="138" t="s">
        <v>5837</v>
      </c>
      <c r="E864" s="138" t="s">
        <v>5838</v>
      </c>
      <c r="F864" s="139">
        <v>0</v>
      </c>
      <c r="G864" s="137" t="s">
        <v>247</v>
      </c>
      <c r="H864" s="137" t="s">
        <v>1806</v>
      </c>
      <c r="I864" s="138" t="s">
        <v>1096</v>
      </c>
    </row>
    <row r="865" spans="1:9" hidden="1">
      <c r="A865" s="137" t="s">
        <v>5839</v>
      </c>
      <c r="B865" s="138" t="s">
        <v>5835</v>
      </c>
      <c r="C865" s="138" t="s">
        <v>5840</v>
      </c>
      <c r="D865" s="138" t="s">
        <v>5837</v>
      </c>
      <c r="E865" s="138" t="s">
        <v>5841</v>
      </c>
      <c r="F865" s="139">
        <v>24.67</v>
      </c>
      <c r="G865" s="137" t="s">
        <v>341</v>
      </c>
      <c r="H865" s="137" t="s">
        <v>3621</v>
      </c>
      <c r="I865" s="138" t="s">
        <v>1156</v>
      </c>
    </row>
    <row r="866" spans="1:9" hidden="1">
      <c r="A866" s="137" t="s">
        <v>5842</v>
      </c>
      <c r="B866" s="138" t="s">
        <v>5843</v>
      </c>
      <c r="C866" s="138" t="s">
        <v>5844</v>
      </c>
      <c r="D866" s="138" t="s">
        <v>5845</v>
      </c>
      <c r="E866" s="138" t="s">
        <v>5846</v>
      </c>
      <c r="F866" s="139">
        <v>27.37</v>
      </c>
      <c r="G866" s="137" t="s">
        <v>341</v>
      </c>
      <c r="H866" s="137" t="s">
        <v>3621</v>
      </c>
      <c r="I866" s="138" t="s">
        <v>1156</v>
      </c>
    </row>
    <row r="867" spans="1:9" hidden="1">
      <c r="A867" s="137" t="s">
        <v>5847</v>
      </c>
      <c r="B867" s="138" t="s">
        <v>5848</v>
      </c>
      <c r="C867" s="138" t="s">
        <v>5849</v>
      </c>
      <c r="D867" s="138" t="s">
        <v>5850</v>
      </c>
      <c r="E867" s="138" t="s">
        <v>5851</v>
      </c>
      <c r="F867" s="139">
        <v>6.42</v>
      </c>
      <c r="G867" s="137" t="s">
        <v>341</v>
      </c>
      <c r="H867" s="137" t="s">
        <v>3621</v>
      </c>
      <c r="I867" s="138" t="s">
        <v>1156</v>
      </c>
    </row>
    <row r="868" spans="1:9" hidden="1">
      <c r="A868" s="137" t="s">
        <v>5852</v>
      </c>
      <c r="B868" s="138" t="s">
        <v>5853</v>
      </c>
      <c r="C868" s="138" t="s">
        <v>5854</v>
      </c>
      <c r="D868" s="138" t="s">
        <v>5855</v>
      </c>
      <c r="E868" s="138" t="s">
        <v>1756</v>
      </c>
      <c r="F868" s="139">
        <v>0</v>
      </c>
      <c r="G868" s="137" t="s">
        <v>341</v>
      </c>
      <c r="H868" s="137" t="s">
        <v>3621</v>
      </c>
      <c r="I868" s="138" t="s">
        <v>1756</v>
      </c>
    </row>
    <row r="869" spans="1:9" hidden="1">
      <c r="A869" s="137" t="s">
        <v>5856</v>
      </c>
      <c r="B869" s="138" t="s">
        <v>5857</v>
      </c>
      <c r="C869" s="138" t="s">
        <v>5858</v>
      </c>
      <c r="D869" s="138" t="s">
        <v>5859</v>
      </c>
      <c r="E869" s="138" t="s">
        <v>5860</v>
      </c>
      <c r="F869" s="139">
        <v>0</v>
      </c>
      <c r="G869" s="137" t="s">
        <v>341</v>
      </c>
      <c r="H869" s="137" t="s">
        <v>3621</v>
      </c>
      <c r="I869" s="138" t="s">
        <v>1156</v>
      </c>
    </row>
    <row r="870" spans="1:9" hidden="1">
      <c r="A870" s="137" t="s">
        <v>5861</v>
      </c>
      <c r="B870" s="138" t="s">
        <v>1472</v>
      </c>
      <c r="C870" s="138" t="s">
        <v>1473</v>
      </c>
      <c r="D870" s="138" t="s">
        <v>5862</v>
      </c>
      <c r="E870" s="138" t="s">
        <v>5863</v>
      </c>
      <c r="F870" s="139">
        <v>8.1</v>
      </c>
      <c r="G870" s="137" t="s">
        <v>341</v>
      </c>
      <c r="H870" s="137" t="s">
        <v>3621</v>
      </c>
      <c r="I870" s="138" t="s">
        <v>1156</v>
      </c>
    </row>
    <row r="871" spans="1:9" hidden="1">
      <c r="A871" s="137" t="s">
        <v>5864</v>
      </c>
      <c r="B871" s="138" t="s">
        <v>5865</v>
      </c>
      <c r="C871" s="138" t="s">
        <v>5866</v>
      </c>
      <c r="D871" s="138" t="s">
        <v>5867</v>
      </c>
      <c r="E871" s="138" t="s">
        <v>5868</v>
      </c>
      <c r="F871" s="139">
        <v>0</v>
      </c>
      <c r="G871" s="137" t="s">
        <v>247</v>
      </c>
      <c r="H871" s="137" t="s">
        <v>1806</v>
      </c>
      <c r="I871" s="138" t="s">
        <v>1110</v>
      </c>
    </row>
    <row r="872" spans="1:9" hidden="1">
      <c r="A872" s="137" t="s">
        <v>5869</v>
      </c>
      <c r="B872" s="138" t="s">
        <v>5870</v>
      </c>
      <c r="C872" s="138" t="s">
        <v>5871</v>
      </c>
      <c r="D872" s="138" t="s">
        <v>5872</v>
      </c>
      <c r="E872" s="138" t="s">
        <v>5873</v>
      </c>
      <c r="F872" s="139">
        <v>1537.5</v>
      </c>
      <c r="G872" s="137" t="s">
        <v>341</v>
      </c>
      <c r="H872" s="137" t="s">
        <v>3621</v>
      </c>
      <c r="I872" s="138" t="s">
        <v>1156</v>
      </c>
    </row>
    <row r="873" spans="1:9" hidden="1">
      <c r="A873" s="137" t="s">
        <v>5874</v>
      </c>
      <c r="B873" s="138" t="s">
        <v>5875</v>
      </c>
      <c r="C873" s="138" t="s">
        <v>5876</v>
      </c>
      <c r="D873" s="138" t="s">
        <v>5877</v>
      </c>
      <c r="E873" s="138" t="s">
        <v>5878</v>
      </c>
      <c r="F873" s="139">
        <v>0</v>
      </c>
      <c r="G873" s="137" t="s">
        <v>341</v>
      </c>
      <c r="H873" s="137" t="s">
        <v>3621</v>
      </c>
      <c r="I873" s="138" t="s">
        <v>1156</v>
      </c>
    </row>
    <row r="874" spans="1:9" hidden="1">
      <c r="A874" s="137" t="s">
        <v>5879</v>
      </c>
      <c r="B874" s="138" t="s">
        <v>5880</v>
      </c>
      <c r="C874" s="138" t="s">
        <v>5881</v>
      </c>
      <c r="D874" s="138" t="s">
        <v>5882</v>
      </c>
      <c r="E874" s="138" t="s">
        <v>5883</v>
      </c>
      <c r="F874" s="139">
        <v>8.98</v>
      </c>
      <c r="G874" s="137" t="s">
        <v>341</v>
      </c>
      <c r="H874" s="137" t="s">
        <v>3621</v>
      </c>
      <c r="I874" s="138" t="s">
        <v>1156</v>
      </c>
    </row>
    <row r="875" spans="1:9" hidden="1">
      <c r="A875" s="137" t="s">
        <v>5884</v>
      </c>
      <c r="B875" s="138" t="s">
        <v>5885</v>
      </c>
      <c r="C875" s="138" t="s">
        <v>5886</v>
      </c>
      <c r="D875" s="138" t="s">
        <v>5887</v>
      </c>
      <c r="E875" s="138" t="s">
        <v>5888</v>
      </c>
      <c r="F875" s="139">
        <v>0</v>
      </c>
      <c r="G875" s="137" t="s">
        <v>341</v>
      </c>
      <c r="H875" s="137" t="s">
        <v>3621</v>
      </c>
      <c r="I875" s="138" t="s">
        <v>1156</v>
      </c>
    </row>
    <row r="876" spans="1:9" hidden="1">
      <c r="A876" s="137" t="s">
        <v>5889</v>
      </c>
      <c r="B876" s="138" t="s">
        <v>5890</v>
      </c>
      <c r="C876" s="138" t="s">
        <v>5891</v>
      </c>
      <c r="D876" s="138" t="s">
        <v>5892</v>
      </c>
      <c r="E876" s="138" t="s">
        <v>5893</v>
      </c>
      <c r="F876" s="139">
        <v>48</v>
      </c>
      <c r="G876" s="137" t="s">
        <v>341</v>
      </c>
      <c r="H876" s="137" t="s">
        <v>3621</v>
      </c>
      <c r="I876" s="138" t="s">
        <v>1156</v>
      </c>
    </row>
    <row r="877" spans="1:9" hidden="1">
      <c r="A877" s="137" t="s">
        <v>5894</v>
      </c>
      <c r="B877" s="138" t="s">
        <v>5895</v>
      </c>
      <c r="C877" s="138" t="s">
        <v>5896</v>
      </c>
      <c r="D877" s="138" t="s">
        <v>5897</v>
      </c>
      <c r="E877" s="138" t="s">
        <v>5898</v>
      </c>
      <c r="F877" s="139">
        <v>0</v>
      </c>
      <c r="G877" s="137" t="s">
        <v>247</v>
      </c>
      <c r="H877" s="137" t="s">
        <v>1806</v>
      </c>
      <c r="I877" s="138" t="s">
        <v>1096</v>
      </c>
    </row>
    <row r="878" spans="1:9" hidden="1">
      <c r="A878" s="137" t="s">
        <v>5899</v>
      </c>
      <c r="B878" s="138" t="s">
        <v>5900</v>
      </c>
      <c r="C878" s="138" t="s">
        <v>5901</v>
      </c>
      <c r="D878" s="138" t="s">
        <v>5902</v>
      </c>
      <c r="E878" s="138" t="s">
        <v>1756</v>
      </c>
      <c r="F878" s="139">
        <v>0</v>
      </c>
      <c r="G878" s="137" t="s">
        <v>341</v>
      </c>
      <c r="H878" s="137" t="s">
        <v>3621</v>
      </c>
      <c r="I878" s="138" t="s">
        <v>1756</v>
      </c>
    </row>
    <row r="879" spans="1:9" hidden="1">
      <c r="A879" s="137" t="s">
        <v>5903</v>
      </c>
      <c r="B879" s="138" t="s">
        <v>5904</v>
      </c>
      <c r="C879" s="138" t="s">
        <v>5905</v>
      </c>
      <c r="D879" s="138" t="s">
        <v>5906</v>
      </c>
      <c r="E879" s="138" t="s">
        <v>5907</v>
      </c>
      <c r="F879" s="139">
        <v>0</v>
      </c>
      <c r="G879" s="137" t="s">
        <v>247</v>
      </c>
      <c r="H879" s="137" t="s">
        <v>1806</v>
      </c>
      <c r="I879" s="138" t="s">
        <v>5908</v>
      </c>
    </row>
    <row r="880" spans="1:9" hidden="1">
      <c r="A880" s="137" t="s">
        <v>5909</v>
      </c>
      <c r="B880" s="138" t="s">
        <v>5910</v>
      </c>
      <c r="C880" s="138" t="s">
        <v>5911</v>
      </c>
      <c r="D880" s="138" t="s">
        <v>5912</v>
      </c>
      <c r="E880" s="138" t="s">
        <v>5913</v>
      </c>
      <c r="F880" s="139">
        <v>0</v>
      </c>
      <c r="G880" s="137" t="s">
        <v>341</v>
      </c>
      <c r="H880" s="137" t="s">
        <v>3621</v>
      </c>
      <c r="I880" s="138" t="s">
        <v>1156</v>
      </c>
    </row>
    <row r="881" spans="1:9" hidden="1">
      <c r="A881" s="137" t="s">
        <v>5914</v>
      </c>
      <c r="B881" s="138" t="s">
        <v>5915</v>
      </c>
      <c r="C881" s="138" t="s">
        <v>5916</v>
      </c>
      <c r="D881" s="138" t="s">
        <v>5917</v>
      </c>
      <c r="E881" s="138" t="s">
        <v>5918</v>
      </c>
      <c r="F881" s="139">
        <v>56</v>
      </c>
      <c r="G881" s="137" t="s">
        <v>341</v>
      </c>
      <c r="H881" s="137" t="s">
        <v>3621</v>
      </c>
      <c r="I881" s="138" t="s">
        <v>1156</v>
      </c>
    </row>
    <row r="882" spans="1:9" hidden="1">
      <c r="A882" s="137" t="s">
        <v>5919</v>
      </c>
      <c r="B882" s="138" t="s">
        <v>5920</v>
      </c>
      <c r="C882" s="138" t="s">
        <v>5921</v>
      </c>
      <c r="D882" s="138" t="s">
        <v>5922</v>
      </c>
      <c r="E882" s="138" t="s">
        <v>5923</v>
      </c>
      <c r="F882" s="139">
        <v>33.82</v>
      </c>
      <c r="G882" s="137" t="s">
        <v>341</v>
      </c>
      <c r="H882" s="137" t="s">
        <v>3621</v>
      </c>
      <c r="I882" s="138" t="s">
        <v>1156</v>
      </c>
    </row>
    <row r="883" spans="1:9" hidden="1">
      <c r="A883" s="137" t="s">
        <v>5924</v>
      </c>
      <c r="B883" s="138" t="s">
        <v>5925</v>
      </c>
      <c r="C883" s="138" t="s">
        <v>5926</v>
      </c>
      <c r="D883" s="138" t="s">
        <v>5927</v>
      </c>
      <c r="E883" s="138" t="s">
        <v>5928</v>
      </c>
      <c r="F883" s="139">
        <v>0</v>
      </c>
      <c r="G883" s="137" t="s">
        <v>341</v>
      </c>
      <c r="H883" s="137" t="s">
        <v>3621</v>
      </c>
      <c r="I883" s="138" t="s">
        <v>1756</v>
      </c>
    </row>
    <row r="884" spans="1:9" hidden="1">
      <c r="A884" s="137" t="s">
        <v>5929</v>
      </c>
      <c r="B884" s="138" t="s">
        <v>5925</v>
      </c>
      <c r="C884" s="138" t="s">
        <v>5930</v>
      </c>
      <c r="D884" s="138" t="s">
        <v>5927</v>
      </c>
      <c r="E884" s="138" t="s">
        <v>5931</v>
      </c>
      <c r="F884" s="139">
        <v>0</v>
      </c>
      <c r="G884" s="137" t="s">
        <v>247</v>
      </c>
      <c r="H884" s="137" t="s">
        <v>1806</v>
      </c>
      <c r="I884" s="138" t="s">
        <v>1756</v>
      </c>
    </row>
    <row r="885" spans="1:9" hidden="1">
      <c r="A885" s="137" t="s">
        <v>5932</v>
      </c>
      <c r="B885" s="138" t="s">
        <v>1475</v>
      </c>
      <c r="C885" s="138" t="s">
        <v>5933</v>
      </c>
      <c r="D885" s="138" t="s">
        <v>1353</v>
      </c>
      <c r="E885" s="138" t="s">
        <v>5934</v>
      </c>
      <c r="F885" s="139">
        <v>43.52</v>
      </c>
      <c r="G885" s="137" t="s">
        <v>341</v>
      </c>
      <c r="H885" s="137" t="s">
        <v>3621</v>
      </c>
      <c r="I885" s="138" t="s">
        <v>1156</v>
      </c>
    </row>
    <row r="886" spans="1:9" hidden="1">
      <c r="A886" s="137" t="s">
        <v>5935</v>
      </c>
      <c r="B886" s="138" t="s">
        <v>1475</v>
      </c>
      <c r="C886" s="138" t="s">
        <v>1474</v>
      </c>
      <c r="D886" s="138" t="s">
        <v>1353</v>
      </c>
      <c r="E886" s="138" t="s">
        <v>5936</v>
      </c>
      <c r="F886" s="139">
        <v>32.64</v>
      </c>
      <c r="G886" s="137" t="s">
        <v>247</v>
      </c>
      <c r="H886" s="137" t="s">
        <v>1806</v>
      </c>
      <c r="I886" s="138" t="s">
        <v>1096</v>
      </c>
    </row>
    <row r="887" spans="1:9" hidden="1">
      <c r="A887" s="137" t="s">
        <v>5937</v>
      </c>
      <c r="B887" s="138" t="s">
        <v>5938</v>
      </c>
      <c r="C887" s="138" t="s">
        <v>5939</v>
      </c>
      <c r="D887" s="138" t="s">
        <v>5940</v>
      </c>
      <c r="E887" s="138" t="s">
        <v>5941</v>
      </c>
      <c r="F887" s="139">
        <v>0</v>
      </c>
      <c r="G887" s="137" t="s">
        <v>341</v>
      </c>
      <c r="H887" s="137" t="s">
        <v>3621</v>
      </c>
      <c r="I887" s="138" t="s">
        <v>1156</v>
      </c>
    </row>
    <row r="888" spans="1:9" hidden="1">
      <c r="A888" s="137" t="s">
        <v>5942</v>
      </c>
      <c r="B888" s="138" t="s">
        <v>5943</v>
      </c>
      <c r="C888" s="138" t="s">
        <v>5944</v>
      </c>
      <c r="D888" s="138" t="s">
        <v>5945</v>
      </c>
      <c r="E888" s="138" t="s">
        <v>5946</v>
      </c>
      <c r="F888" s="139">
        <v>428.15</v>
      </c>
      <c r="G888" s="137" t="s">
        <v>341</v>
      </c>
      <c r="H888" s="137" t="s">
        <v>3621</v>
      </c>
      <c r="I888" s="138" t="s">
        <v>1156</v>
      </c>
    </row>
    <row r="889" spans="1:9" hidden="1">
      <c r="A889" s="137" t="s">
        <v>5947</v>
      </c>
      <c r="B889" s="138" t="s">
        <v>5948</v>
      </c>
      <c r="C889" s="138" t="s">
        <v>5949</v>
      </c>
      <c r="D889" s="138" t="s">
        <v>5950</v>
      </c>
      <c r="E889" s="138" t="s">
        <v>5951</v>
      </c>
      <c r="F889" s="139">
        <v>0</v>
      </c>
      <c r="G889" s="137" t="s">
        <v>341</v>
      </c>
      <c r="H889" s="137" t="s">
        <v>3621</v>
      </c>
      <c r="I889" s="138" t="s">
        <v>1156</v>
      </c>
    </row>
    <row r="890" spans="1:9" hidden="1">
      <c r="A890" s="137" t="s">
        <v>5952</v>
      </c>
      <c r="B890" s="138" t="s">
        <v>5953</v>
      </c>
      <c r="C890" s="138" t="s">
        <v>5954</v>
      </c>
      <c r="D890" s="138" t="s">
        <v>5955</v>
      </c>
      <c r="E890" s="138" t="s">
        <v>5956</v>
      </c>
      <c r="F890" s="139">
        <v>13.39</v>
      </c>
      <c r="G890" s="137" t="s">
        <v>341</v>
      </c>
      <c r="H890" s="137" t="s">
        <v>3621</v>
      </c>
      <c r="I890" s="138" t="s">
        <v>1156</v>
      </c>
    </row>
    <row r="891" spans="1:9" hidden="1">
      <c r="A891" s="137" t="s">
        <v>5957</v>
      </c>
      <c r="B891" s="138" t="s">
        <v>5958</v>
      </c>
      <c r="C891" s="138" t="s">
        <v>5959</v>
      </c>
      <c r="D891" s="138" t="s">
        <v>5955</v>
      </c>
      <c r="E891" s="138" t="s">
        <v>5960</v>
      </c>
      <c r="F891" s="139">
        <v>0</v>
      </c>
      <c r="G891" s="137" t="s">
        <v>341</v>
      </c>
      <c r="H891" s="137" t="s">
        <v>3621</v>
      </c>
      <c r="I891" s="138" t="s">
        <v>1756</v>
      </c>
    </row>
    <row r="892" spans="1:9" hidden="1">
      <c r="A892" s="137" t="s">
        <v>5961</v>
      </c>
      <c r="B892" s="138" t="s">
        <v>5962</v>
      </c>
      <c r="C892" s="138" t="s">
        <v>5963</v>
      </c>
      <c r="D892" s="138" t="s">
        <v>5964</v>
      </c>
      <c r="E892" s="138" t="s">
        <v>5965</v>
      </c>
      <c r="F892" s="139">
        <v>0</v>
      </c>
      <c r="G892" s="137" t="s">
        <v>341</v>
      </c>
      <c r="H892" s="137" t="s">
        <v>3621</v>
      </c>
      <c r="I892" s="138" t="s">
        <v>1156</v>
      </c>
    </row>
    <row r="893" spans="1:9" hidden="1">
      <c r="A893" s="137" t="s">
        <v>5966</v>
      </c>
      <c r="B893" s="138" t="s">
        <v>5967</v>
      </c>
      <c r="C893" s="138" t="s">
        <v>5968</v>
      </c>
      <c r="D893" s="138" t="s">
        <v>5969</v>
      </c>
      <c r="E893" s="138" t="s">
        <v>5970</v>
      </c>
      <c r="F893" s="139">
        <v>12.02</v>
      </c>
      <c r="G893" s="137" t="s">
        <v>341</v>
      </c>
      <c r="H893" s="137" t="s">
        <v>3621</v>
      </c>
      <c r="I893" s="138" t="s">
        <v>1156</v>
      </c>
    </row>
    <row r="894" spans="1:9" hidden="1">
      <c r="A894" s="137" t="s">
        <v>5971</v>
      </c>
      <c r="B894" s="138" t="s">
        <v>5972</v>
      </c>
      <c r="C894" s="138" t="s">
        <v>5973</v>
      </c>
      <c r="D894" s="138" t="s">
        <v>5974</v>
      </c>
      <c r="E894" s="138" t="s">
        <v>5975</v>
      </c>
      <c r="F894" s="139">
        <v>53.93</v>
      </c>
      <c r="G894" s="137" t="s">
        <v>341</v>
      </c>
      <c r="H894" s="137" t="s">
        <v>3621</v>
      </c>
      <c r="I894" s="138" t="s">
        <v>1156</v>
      </c>
    </row>
    <row r="895" spans="1:9" hidden="1">
      <c r="A895" s="137" t="s">
        <v>5976</v>
      </c>
      <c r="B895" s="138" t="s">
        <v>5977</v>
      </c>
      <c r="C895" s="138" t="s">
        <v>5978</v>
      </c>
      <c r="D895" s="138" t="s">
        <v>5979</v>
      </c>
      <c r="E895" s="138" t="s">
        <v>5980</v>
      </c>
      <c r="F895" s="139">
        <v>215.59</v>
      </c>
      <c r="G895" s="137" t="s">
        <v>341</v>
      </c>
      <c r="H895" s="137" t="s">
        <v>3621</v>
      </c>
      <c r="I895" s="138" t="s">
        <v>1156</v>
      </c>
    </row>
    <row r="896" spans="1:9" hidden="1">
      <c r="A896" s="137" t="s">
        <v>5981</v>
      </c>
      <c r="B896" s="138" t="s">
        <v>5982</v>
      </c>
      <c r="C896" s="138" t="s">
        <v>5983</v>
      </c>
      <c r="D896" s="138" t="s">
        <v>5984</v>
      </c>
      <c r="E896" s="138" t="s">
        <v>5985</v>
      </c>
      <c r="F896" s="139">
        <v>0</v>
      </c>
      <c r="G896" s="137" t="s">
        <v>341</v>
      </c>
      <c r="H896" s="137" t="s">
        <v>3621</v>
      </c>
      <c r="I896" s="138" t="s">
        <v>1156</v>
      </c>
    </row>
    <row r="897" spans="1:9" hidden="1">
      <c r="A897" s="137" t="s">
        <v>5986</v>
      </c>
      <c r="B897" s="138" t="s">
        <v>5987</v>
      </c>
      <c r="C897" s="138" t="s">
        <v>5988</v>
      </c>
      <c r="D897" s="138" t="s">
        <v>5989</v>
      </c>
      <c r="E897" s="138" t="s">
        <v>5990</v>
      </c>
      <c r="F897" s="139">
        <v>0</v>
      </c>
      <c r="G897" s="137" t="s">
        <v>341</v>
      </c>
      <c r="H897" s="137" t="s">
        <v>3621</v>
      </c>
      <c r="I897" s="138" t="s">
        <v>1156</v>
      </c>
    </row>
    <row r="898" spans="1:9" hidden="1">
      <c r="A898" s="137" t="s">
        <v>5991</v>
      </c>
      <c r="B898" s="138" t="s">
        <v>5992</v>
      </c>
      <c r="C898" s="138" t="s">
        <v>5993</v>
      </c>
      <c r="D898" s="138" t="s">
        <v>5994</v>
      </c>
      <c r="E898" s="138" t="s">
        <v>5995</v>
      </c>
      <c r="F898" s="139">
        <v>23.94</v>
      </c>
      <c r="G898" s="137" t="s">
        <v>341</v>
      </c>
      <c r="H898" s="137" t="s">
        <v>3621</v>
      </c>
      <c r="I898" s="138" t="s">
        <v>1156</v>
      </c>
    </row>
    <row r="899" spans="1:9" hidden="1">
      <c r="A899" s="137" t="s">
        <v>5996</v>
      </c>
      <c r="B899" s="138" t="s">
        <v>5992</v>
      </c>
      <c r="C899" s="138" t="s">
        <v>5997</v>
      </c>
      <c r="D899" s="138" t="s">
        <v>5994</v>
      </c>
      <c r="E899" s="138" t="s">
        <v>5998</v>
      </c>
      <c r="F899" s="139">
        <v>0</v>
      </c>
      <c r="G899" s="137" t="s">
        <v>247</v>
      </c>
      <c r="H899" s="137" t="s">
        <v>1806</v>
      </c>
      <c r="I899" s="138" t="s">
        <v>1096</v>
      </c>
    </row>
    <row r="900" spans="1:9" hidden="1">
      <c r="A900" s="137" t="s">
        <v>5999</v>
      </c>
      <c r="B900" s="138" t="s">
        <v>6000</v>
      </c>
      <c r="C900" s="138" t="s">
        <v>6001</v>
      </c>
      <c r="D900" s="138" t="s">
        <v>6002</v>
      </c>
      <c r="E900" s="138" t="s">
        <v>6003</v>
      </c>
      <c r="F900" s="139">
        <v>0</v>
      </c>
      <c r="G900" s="137" t="s">
        <v>341</v>
      </c>
      <c r="H900" s="137" t="s">
        <v>3621</v>
      </c>
      <c r="I900" s="138" t="s">
        <v>1156</v>
      </c>
    </row>
    <row r="901" spans="1:9" hidden="1">
      <c r="A901" s="137" t="s">
        <v>6004</v>
      </c>
      <c r="B901" s="138" t="s">
        <v>6000</v>
      </c>
      <c r="C901" s="138" t="s">
        <v>6005</v>
      </c>
      <c r="D901" s="138" t="s">
        <v>6006</v>
      </c>
      <c r="E901" s="138" t="s">
        <v>6007</v>
      </c>
      <c r="F901" s="139">
        <v>0</v>
      </c>
      <c r="G901" s="137" t="s">
        <v>247</v>
      </c>
      <c r="H901" s="137" t="s">
        <v>1806</v>
      </c>
      <c r="I901" s="138" t="s">
        <v>1096</v>
      </c>
    </row>
    <row r="902" spans="1:9" hidden="1">
      <c r="A902" s="137" t="s">
        <v>6008</v>
      </c>
      <c r="B902" s="138" t="s">
        <v>339</v>
      </c>
      <c r="C902" s="138" t="s">
        <v>342</v>
      </c>
      <c r="D902" s="138" t="s">
        <v>6009</v>
      </c>
      <c r="E902" s="138" t="s">
        <v>1157</v>
      </c>
      <c r="F902" s="139">
        <v>76.5</v>
      </c>
      <c r="G902" s="137" t="s">
        <v>341</v>
      </c>
      <c r="H902" s="137" t="s">
        <v>3621</v>
      </c>
      <c r="I902" s="138" t="s">
        <v>1156</v>
      </c>
    </row>
    <row r="903" spans="1:9" hidden="1">
      <c r="A903" s="137" t="s">
        <v>6010</v>
      </c>
      <c r="B903" s="138" t="s">
        <v>6011</v>
      </c>
      <c r="C903" s="138" t="s">
        <v>6012</v>
      </c>
      <c r="D903" s="138" t="s">
        <v>6013</v>
      </c>
      <c r="E903" s="138" t="s">
        <v>6014</v>
      </c>
      <c r="F903" s="139">
        <v>24.16</v>
      </c>
      <c r="G903" s="137" t="s">
        <v>341</v>
      </c>
      <c r="H903" s="137" t="s">
        <v>3621</v>
      </c>
      <c r="I903" s="138" t="s">
        <v>1156</v>
      </c>
    </row>
    <row r="904" spans="1:9" hidden="1">
      <c r="A904" s="137" t="s">
        <v>6015</v>
      </c>
      <c r="B904" s="138" t="s">
        <v>6016</v>
      </c>
      <c r="C904" s="138" t="s">
        <v>345</v>
      </c>
      <c r="D904" s="138" t="s">
        <v>6017</v>
      </c>
      <c r="E904" s="138" t="s">
        <v>1756</v>
      </c>
      <c r="F904" s="139">
        <v>0</v>
      </c>
      <c r="G904" s="137" t="s">
        <v>341</v>
      </c>
      <c r="H904" s="137" t="s">
        <v>3621</v>
      </c>
      <c r="I904" s="138" t="s">
        <v>1756</v>
      </c>
    </row>
    <row r="905" spans="1:9" hidden="1">
      <c r="A905" s="137" t="s">
        <v>6018</v>
      </c>
      <c r="B905" s="138" t="s">
        <v>343</v>
      </c>
      <c r="C905" s="138" t="s">
        <v>345</v>
      </c>
      <c r="D905" s="138" t="s">
        <v>6019</v>
      </c>
      <c r="E905" s="138" t="s">
        <v>1155</v>
      </c>
      <c r="F905" s="139">
        <v>10.14</v>
      </c>
      <c r="G905" s="137" t="s">
        <v>341</v>
      </c>
      <c r="H905" s="137" t="s">
        <v>3621</v>
      </c>
      <c r="I905" s="138" t="s">
        <v>1156</v>
      </c>
    </row>
    <row r="906" spans="1:9" hidden="1">
      <c r="A906" s="137" t="s">
        <v>6020</v>
      </c>
      <c r="B906" s="138" t="s">
        <v>6021</v>
      </c>
      <c r="C906" s="138" t="s">
        <v>6022</v>
      </c>
      <c r="D906" s="138" t="s">
        <v>6023</v>
      </c>
      <c r="E906" s="138" t="s">
        <v>6024</v>
      </c>
      <c r="F906" s="139">
        <v>5.03</v>
      </c>
      <c r="G906" s="137" t="s">
        <v>341</v>
      </c>
      <c r="H906" s="137" t="s">
        <v>3621</v>
      </c>
      <c r="I906" s="138" t="s">
        <v>1156</v>
      </c>
    </row>
    <row r="907" spans="1:9" hidden="1">
      <c r="A907" s="137" t="s">
        <v>6025</v>
      </c>
      <c r="B907" s="138" t="s">
        <v>6026</v>
      </c>
      <c r="C907" s="138" t="s">
        <v>6027</v>
      </c>
      <c r="D907" s="138" t="s">
        <v>6028</v>
      </c>
      <c r="E907" s="138" t="s">
        <v>6029</v>
      </c>
      <c r="F907" s="139">
        <v>0</v>
      </c>
      <c r="G907" s="137" t="s">
        <v>247</v>
      </c>
      <c r="H907" s="137" t="s">
        <v>3621</v>
      </c>
      <c r="I907" s="138" t="s">
        <v>1156</v>
      </c>
    </row>
    <row r="908" spans="1:9" hidden="1">
      <c r="A908" s="137" t="s">
        <v>6030</v>
      </c>
      <c r="B908" s="138" t="s">
        <v>6031</v>
      </c>
      <c r="C908" s="138" t="s">
        <v>6032</v>
      </c>
      <c r="D908" s="138" t="s">
        <v>6023</v>
      </c>
      <c r="E908" s="138" t="s">
        <v>6033</v>
      </c>
      <c r="F908" s="139">
        <v>0</v>
      </c>
      <c r="G908" s="137" t="s">
        <v>341</v>
      </c>
      <c r="H908" s="137" t="s">
        <v>3621</v>
      </c>
      <c r="I908" s="138" t="s">
        <v>1156</v>
      </c>
    </row>
    <row r="909" spans="1:9" hidden="1">
      <c r="A909" s="137" t="s">
        <v>6034</v>
      </c>
      <c r="B909" s="138" t="s">
        <v>6035</v>
      </c>
      <c r="C909" s="138" t="s">
        <v>6036</v>
      </c>
      <c r="D909" s="138" t="s">
        <v>6037</v>
      </c>
      <c r="E909" s="138" t="s">
        <v>6038</v>
      </c>
      <c r="F909" s="139">
        <v>0</v>
      </c>
      <c r="G909" s="137" t="s">
        <v>341</v>
      </c>
      <c r="H909" s="137" t="s">
        <v>3621</v>
      </c>
      <c r="I909" s="138" t="s">
        <v>1156</v>
      </c>
    </row>
    <row r="910" spans="1:9" hidden="1">
      <c r="A910" s="137" t="s">
        <v>6039</v>
      </c>
      <c r="B910" s="138" t="s">
        <v>6040</v>
      </c>
      <c r="C910" s="138" t="s">
        <v>6041</v>
      </c>
      <c r="D910" s="138" t="s">
        <v>6042</v>
      </c>
      <c r="E910" s="138" t="s">
        <v>6043</v>
      </c>
      <c r="F910" s="139">
        <v>0</v>
      </c>
      <c r="G910" s="137" t="s">
        <v>341</v>
      </c>
      <c r="H910" s="137" t="s">
        <v>3621</v>
      </c>
      <c r="I910" s="138" t="s">
        <v>1156</v>
      </c>
    </row>
    <row r="911" spans="1:9" hidden="1">
      <c r="A911" s="137" t="s">
        <v>6044</v>
      </c>
      <c r="B911" s="138" t="s">
        <v>6045</v>
      </c>
      <c r="C911" s="138" t="s">
        <v>6046</v>
      </c>
      <c r="D911" s="138" t="s">
        <v>6047</v>
      </c>
      <c r="E911" s="138" t="s">
        <v>6048</v>
      </c>
      <c r="F911" s="139">
        <v>0</v>
      </c>
      <c r="G911" s="137" t="s">
        <v>341</v>
      </c>
      <c r="H911" s="137" t="s">
        <v>3621</v>
      </c>
      <c r="I911" s="138" t="s">
        <v>1156</v>
      </c>
    </row>
    <row r="912" spans="1:9" hidden="1">
      <c r="A912" s="137" t="s">
        <v>6049</v>
      </c>
      <c r="B912" s="138" t="s">
        <v>6050</v>
      </c>
      <c r="C912" s="138" t="s">
        <v>6051</v>
      </c>
      <c r="D912" s="138" t="s">
        <v>6052</v>
      </c>
      <c r="E912" s="138" t="s">
        <v>6053</v>
      </c>
      <c r="F912" s="139">
        <v>0</v>
      </c>
      <c r="G912" s="137" t="s">
        <v>247</v>
      </c>
      <c r="H912" s="137" t="s">
        <v>3621</v>
      </c>
      <c r="I912" s="138" t="s">
        <v>1156</v>
      </c>
    </row>
    <row r="913" spans="1:9" hidden="1">
      <c r="A913" s="137" t="s">
        <v>6054</v>
      </c>
      <c r="B913" s="138" t="s">
        <v>6055</v>
      </c>
      <c r="C913" s="138" t="s">
        <v>6056</v>
      </c>
      <c r="D913" s="138" t="s">
        <v>6057</v>
      </c>
      <c r="E913" s="138" t="s">
        <v>6058</v>
      </c>
      <c r="F913" s="139">
        <v>0</v>
      </c>
      <c r="G913" s="137" t="s">
        <v>341</v>
      </c>
      <c r="H913" s="137" t="s">
        <v>3621</v>
      </c>
      <c r="I913" s="138" t="s">
        <v>1156</v>
      </c>
    </row>
    <row r="914" spans="1:9" hidden="1">
      <c r="A914" s="137" t="s">
        <v>6059</v>
      </c>
      <c r="B914" s="138" t="s">
        <v>6060</v>
      </c>
      <c r="C914" s="138" t="s">
        <v>6061</v>
      </c>
      <c r="D914" s="138" t="s">
        <v>6062</v>
      </c>
      <c r="E914" s="138" t="s">
        <v>6063</v>
      </c>
      <c r="F914" s="139">
        <v>63.36</v>
      </c>
      <c r="G914" s="137" t="s">
        <v>247</v>
      </c>
      <c r="H914" s="137" t="s">
        <v>3621</v>
      </c>
      <c r="I914" s="138" t="s">
        <v>1156</v>
      </c>
    </row>
    <row r="915" spans="1:9" hidden="1">
      <c r="A915" s="137" t="s">
        <v>6064</v>
      </c>
      <c r="B915" s="138" t="s">
        <v>6065</v>
      </c>
      <c r="C915" s="138" t="s">
        <v>6066</v>
      </c>
      <c r="D915" s="138" t="s">
        <v>6067</v>
      </c>
      <c r="E915" s="138" t="s">
        <v>6068</v>
      </c>
      <c r="F915" s="139">
        <v>0</v>
      </c>
      <c r="G915" s="137" t="s">
        <v>341</v>
      </c>
      <c r="H915" s="137" t="s">
        <v>3621</v>
      </c>
      <c r="I915" s="138" t="s">
        <v>1156</v>
      </c>
    </row>
    <row r="916" spans="1:9" hidden="1">
      <c r="A916" s="137" t="s">
        <v>6069</v>
      </c>
      <c r="B916" s="138" t="s">
        <v>6070</v>
      </c>
      <c r="C916" s="138" t="s">
        <v>6071</v>
      </c>
      <c r="D916" s="138" t="s">
        <v>6072</v>
      </c>
      <c r="E916" s="138" t="s">
        <v>6073</v>
      </c>
      <c r="F916" s="139">
        <v>0</v>
      </c>
      <c r="G916" s="137" t="s">
        <v>341</v>
      </c>
      <c r="H916" s="137" t="s">
        <v>3621</v>
      </c>
      <c r="I916" s="138" t="s">
        <v>1156</v>
      </c>
    </row>
    <row r="917" spans="1:9" hidden="1">
      <c r="A917" s="137" t="s">
        <v>6074</v>
      </c>
      <c r="B917" s="138" t="s">
        <v>6075</v>
      </c>
      <c r="C917" s="138" t="s">
        <v>6076</v>
      </c>
      <c r="D917" s="138" t="s">
        <v>6077</v>
      </c>
      <c r="E917" s="138" t="s">
        <v>6078</v>
      </c>
      <c r="F917" s="139">
        <v>28.12</v>
      </c>
      <c r="G917" s="137" t="s">
        <v>341</v>
      </c>
      <c r="H917" s="137" t="s">
        <v>3621</v>
      </c>
      <c r="I917" s="138" t="s">
        <v>1156</v>
      </c>
    </row>
    <row r="918" spans="1:9" hidden="1">
      <c r="A918" s="137" t="s">
        <v>6079</v>
      </c>
      <c r="B918" s="138" t="s">
        <v>6080</v>
      </c>
      <c r="C918" s="138" t="s">
        <v>6081</v>
      </c>
      <c r="D918" s="138" t="s">
        <v>6082</v>
      </c>
      <c r="E918" s="138" t="s">
        <v>6083</v>
      </c>
      <c r="F918" s="139">
        <v>33.69</v>
      </c>
      <c r="G918" s="137" t="s">
        <v>341</v>
      </c>
      <c r="H918" s="137" t="s">
        <v>3621</v>
      </c>
      <c r="I918" s="138" t="s">
        <v>1156</v>
      </c>
    </row>
    <row r="919" spans="1:9" hidden="1">
      <c r="A919" s="137" t="s">
        <v>6084</v>
      </c>
      <c r="B919" s="138" t="s">
        <v>6085</v>
      </c>
      <c r="C919" s="138" t="s">
        <v>6086</v>
      </c>
      <c r="D919" s="138" t="s">
        <v>6087</v>
      </c>
      <c r="E919" s="138" t="s">
        <v>6088</v>
      </c>
      <c r="F919" s="139">
        <v>44.75</v>
      </c>
      <c r="G919" s="137" t="s">
        <v>341</v>
      </c>
      <c r="H919" s="137" t="s">
        <v>3621</v>
      </c>
      <c r="I919" s="138" t="s">
        <v>1156</v>
      </c>
    </row>
    <row r="920" spans="1:9" hidden="1">
      <c r="A920" s="137" t="s">
        <v>6089</v>
      </c>
      <c r="B920" s="138" t="s">
        <v>6090</v>
      </c>
      <c r="C920" s="138" t="s">
        <v>6091</v>
      </c>
      <c r="D920" s="138" t="s">
        <v>6092</v>
      </c>
      <c r="E920" s="138" t="s">
        <v>6093</v>
      </c>
      <c r="F920" s="139">
        <v>0</v>
      </c>
      <c r="G920" s="137" t="s">
        <v>247</v>
      </c>
      <c r="H920" s="137" t="s">
        <v>1806</v>
      </c>
      <c r="I920" s="138" t="s">
        <v>1096</v>
      </c>
    </row>
    <row r="921" spans="1:9" hidden="1">
      <c r="A921" s="137" t="s">
        <v>6094</v>
      </c>
      <c r="B921" s="138" t="s">
        <v>6095</v>
      </c>
      <c r="C921" s="138" t="s">
        <v>6096</v>
      </c>
      <c r="D921" s="138" t="s">
        <v>6097</v>
      </c>
      <c r="E921" s="138" t="s">
        <v>6098</v>
      </c>
      <c r="F921" s="139">
        <v>22.45</v>
      </c>
      <c r="G921" s="137" t="s">
        <v>341</v>
      </c>
      <c r="H921" s="137" t="s">
        <v>3621</v>
      </c>
      <c r="I921" s="138" t="s">
        <v>1156</v>
      </c>
    </row>
    <row r="922" spans="1:9" hidden="1">
      <c r="A922" s="137" t="s">
        <v>6099</v>
      </c>
      <c r="B922" s="138" t="s">
        <v>6095</v>
      </c>
      <c r="C922" s="138" t="s">
        <v>6100</v>
      </c>
      <c r="D922" s="138" t="s">
        <v>6097</v>
      </c>
      <c r="E922" s="138" t="s">
        <v>6101</v>
      </c>
      <c r="F922" s="139">
        <v>0</v>
      </c>
      <c r="G922" s="137" t="s">
        <v>247</v>
      </c>
      <c r="H922" s="137" t="s">
        <v>1806</v>
      </c>
      <c r="I922" s="138" t="s">
        <v>5908</v>
      </c>
    </row>
    <row r="923" spans="1:9" hidden="1">
      <c r="A923" s="137" t="s">
        <v>6102</v>
      </c>
      <c r="B923" s="138" t="s">
        <v>6103</v>
      </c>
      <c r="C923" s="138" t="s">
        <v>6104</v>
      </c>
      <c r="D923" s="138" t="s">
        <v>6105</v>
      </c>
      <c r="E923" s="138" t="s">
        <v>1756</v>
      </c>
      <c r="F923" s="139">
        <v>0</v>
      </c>
      <c r="G923" s="137" t="s">
        <v>341</v>
      </c>
      <c r="H923" s="137" t="s">
        <v>3621</v>
      </c>
      <c r="I923" s="138" t="s">
        <v>1756</v>
      </c>
    </row>
    <row r="924" spans="1:9" hidden="1">
      <c r="A924" s="137" t="s">
        <v>6106</v>
      </c>
      <c r="B924" s="138" t="s">
        <v>6107</v>
      </c>
      <c r="C924" s="138" t="s">
        <v>6108</v>
      </c>
      <c r="D924" s="138" t="s">
        <v>6109</v>
      </c>
      <c r="E924" s="138" t="s">
        <v>6110</v>
      </c>
      <c r="F924" s="139">
        <v>0</v>
      </c>
      <c r="G924" s="137" t="s">
        <v>341</v>
      </c>
      <c r="H924" s="137" t="s">
        <v>3621</v>
      </c>
      <c r="I924" s="138" t="s">
        <v>1156</v>
      </c>
    </row>
    <row r="925" spans="1:9" hidden="1">
      <c r="A925" s="137" t="s">
        <v>6111</v>
      </c>
      <c r="B925" s="138" t="s">
        <v>6112</v>
      </c>
      <c r="C925" s="138" t="s">
        <v>6113</v>
      </c>
      <c r="D925" s="138" t="s">
        <v>6114</v>
      </c>
      <c r="E925" s="138" t="s">
        <v>6115</v>
      </c>
      <c r="F925" s="139">
        <v>22.43</v>
      </c>
      <c r="G925" s="137" t="s">
        <v>341</v>
      </c>
      <c r="H925" s="137" t="s">
        <v>3621</v>
      </c>
      <c r="I925" s="138" t="s">
        <v>1156</v>
      </c>
    </row>
    <row r="926" spans="1:9" hidden="1">
      <c r="A926" s="137" t="s">
        <v>6116</v>
      </c>
      <c r="B926" s="138" t="s">
        <v>6117</v>
      </c>
      <c r="C926" s="138" t="s">
        <v>6118</v>
      </c>
      <c r="D926" s="138" t="s">
        <v>6119</v>
      </c>
      <c r="E926" s="138" t="s">
        <v>6120</v>
      </c>
      <c r="F926" s="139">
        <v>143.28</v>
      </c>
      <c r="G926" s="137" t="s">
        <v>341</v>
      </c>
      <c r="H926" s="137" t="s">
        <v>3621</v>
      </c>
      <c r="I926" s="138" t="s">
        <v>1156</v>
      </c>
    </row>
    <row r="927" spans="1:9" hidden="1">
      <c r="A927" s="137" t="s">
        <v>6121</v>
      </c>
      <c r="B927" s="138" t="s">
        <v>6122</v>
      </c>
      <c r="C927" s="138" t="s">
        <v>6123</v>
      </c>
      <c r="D927" s="138" t="s">
        <v>6124</v>
      </c>
      <c r="E927" s="138" t="s">
        <v>6125</v>
      </c>
      <c r="F927" s="139">
        <v>13.13</v>
      </c>
      <c r="G927" s="137" t="s">
        <v>341</v>
      </c>
      <c r="H927" s="137" t="s">
        <v>3621</v>
      </c>
      <c r="I927" s="138" t="s">
        <v>1156</v>
      </c>
    </row>
    <row r="928" spans="1:9" hidden="1">
      <c r="A928" s="137" t="s">
        <v>6126</v>
      </c>
      <c r="B928" s="138" t="s">
        <v>6127</v>
      </c>
      <c r="C928" s="138" t="s">
        <v>6128</v>
      </c>
      <c r="D928" s="138" t="s">
        <v>6129</v>
      </c>
      <c r="E928" s="138" t="s">
        <v>6130</v>
      </c>
      <c r="F928" s="139">
        <v>0</v>
      </c>
      <c r="G928" s="137" t="s">
        <v>247</v>
      </c>
      <c r="H928" s="137" t="s">
        <v>1806</v>
      </c>
      <c r="I928" s="138" t="s">
        <v>1096</v>
      </c>
    </row>
    <row r="929" spans="1:9" hidden="1">
      <c r="A929" s="137" t="s">
        <v>6131</v>
      </c>
      <c r="B929" s="138" t="s">
        <v>6132</v>
      </c>
      <c r="C929" s="138" t="s">
        <v>6133</v>
      </c>
      <c r="D929" s="138" t="s">
        <v>6134</v>
      </c>
      <c r="E929" s="138" t="s">
        <v>6135</v>
      </c>
      <c r="F929" s="139">
        <v>0</v>
      </c>
      <c r="G929" s="137" t="s">
        <v>341</v>
      </c>
      <c r="H929" s="137" t="s">
        <v>3621</v>
      </c>
      <c r="I929" s="138" t="s">
        <v>1156</v>
      </c>
    </row>
    <row r="930" spans="1:9" hidden="1">
      <c r="A930" s="137" t="s">
        <v>6136</v>
      </c>
      <c r="B930" s="138" t="s">
        <v>6137</v>
      </c>
      <c r="C930" s="138" t="s">
        <v>6138</v>
      </c>
      <c r="D930" s="138" t="s">
        <v>6139</v>
      </c>
      <c r="E930" s="138" t="s">
        <v>6140</v>
      </c>
      <c r="F930" s="139">
        <v>0</v>
      </c>
      <c r="G930" s="137" t="s">
        <v>341</v>
      </c>
      <c r="H930" s="137" t="s">
        <v>3621</v>
      </c>
      <c r="I930" s="138" t="s">
        <v>1156</v>
      </c>
    </row>
    <row r="931" spans="1:9" hidden="1">
      <c r="A931" s="137" t="s">
        <v>6141</v>
      </c>
      <c r="B931" s="138" t="s">
        <v>6142</v>
      </c>
      <c r="C931" s="138" t="s">
        <v>6143</v>
      </c>
      <c r="D931" s="138" t="s">
        <v>6144</v>
      </c>
      <c r="E931" s="138" t="s">
        <v>6145</v>
      </c>
      <c r="F931" s="139">
        <v>0</v>
      </c>
      <c r="G931" s="137" t="s">
        <v>341</v>
      </c>
      <c r="H931" s="137" t="s">
        <v>3621</v>
      </c>
      <c r="I931" s="138" t="s">
        <v>1756</v>
      </c>
    </row>
    <row r="932" spans="1:9" hidden="1">
      <c r="A932" s="137" t="s">
        <v>6146</v>
      </c>
      <c r="B932" s="138" t="s">
        <v>6147</v>
      </c>
      <c r="C932" s="138" t="s">
        <v>6148</v>
      </c>
      <c r="D932" s="138" t="s">
        <v>6149</v>
      </c>
      <c r="E932" s="138" t="s">
        <v>6150</v>
      </c>
      <c r="F932" s="139">
        <v>21.25</v>
      </c>
      <c r="G932" s="137" t="s">
        <v>341</v>
      </c>
      <c r="H932" s="137" t="s">
        <v>3621</v>
      </c>
      <c r="I932" s="138" t="s">
        <v>1156</v>
      </c>
    </row>
    <row r="933" spans="1:9" hidden="1">
      <c r="A933" s="137" t="s">
        <v>6151</v>
      </c>
      <c r="B933" s="138" t="s">
        <v>6152</v>
      </c>
      <c r="C933" s="138" t="s">
        <v>6153</v>
      </c>
      <c r="D933" s="138" t="s">
        <v>6154</v>
      </c>
      <c r="E933" s="138" t="s">
        <v>6155</v>
      </c>
      <c r="F933" s="139">
        <v>11.76</v>
      </c>
      <c r="G933" s="137" t="s">
        <v>341</v>
      </c>
      <c r="H933" s="137" t="s">
        <v>3621</v>
      </c>
      <c r="I933" s="138" t="s">
        <v>1156</v>
      </c>
    </row>
    <row r="934" spans="1:9" hidden="1">
      <c r="A934" s="137" t="s">
        <v>6156</v>
      </c>
      <c r="B934" s="138" t="s">
        <v>6152</v>
      </c>
      <c r="C934" s="138" t="s">
        <v>6157</v>
      </c>
      <c r="D934" s="138" t="s">
        <v>6158</v>
      </c>
      <c r="E934" s="138" t="s">
        <v>6159</v>
      </c>
      <c r="F934" s="139">
        <v>0</v>
      </c>
      <c r="G934" s="137" t="s">
        <v>247</v>
      </c>
      <c r="H934" s="137" t="s">
        <v>1806</v>
      </c>
      <c r="I934" s="138" t="s">
        <v>1096</v>
      </c>
    </row>
    <row r="935" spans="1:9" hidden="1">
      <c r="A935" s="137" t="s">
        <v>6160</v>
      </c>
      <c r="B935" s="138" t="s">
        <v>6161</v>
      </c>
      <c r="C935" s="138" t="s">
        <v>6162</v>
      </c>
      <c r="D935" s="138" t="s">
        <v>6163</v>
      </c>
      <c r="E935" s="138" t="s">
        <v>6164</v>
      </c>
      <c r="F935" s="139">
        <v>67.14</v>
      </c>
      <c r="G935" s="137" t="s">
        <v>341</v>
      </c>
      <c r="H935" s="137" t="s">
        <v>3621</v>
      </c>
      <c r="I935" s="138" t="s">
        <v>1156</v>
      </c>
    </row>
    <row r="936" spans="1:9" hidden="1">
      <c r="A936" s="137" t="s">
        <v>6165</v>
      </c>
      <c r="B936" s="138" t="s">
        <v>6166</v>
      </c>
      <c r="C936" s="138" t="s">
        <v>6167</v>
      </c>
      <c r="D936" s="138" t="s">
        <v>6168</v>
      </c>
      <c r="E936" s="138" t="s">
        <v>6169</v>
      </c>
      <c r="F936" s="139">
        <v>26.36</v>
      </c>
      <c r="G936" s="137" t="s">
        <v>341</v>
      </c>
      <c r="H936" s="137" t="s">
        <v>3621</v>
      </c>
      <c r="I936" s="138" t="s">
        <v>1156</v>
      </c>
    </row>
    <row r="937" spans="1:9" hidden="1">
      <c r="A937" s="137" t="s">
        <v>6170</v>
      </c>
      <c r="B937" s="138" t="s">
        <v>6171</v>
      </c>
      <c r="C937" s="138" t="s">
        <v>6172</v>
      </c>
      <c r="D937" s="138" t="s">
        <v>6173</v>
      </c>
      <c r="E937" s="138" t="s">
        <v>1756</v>
      </c>
      <c r="F937" s="139">
        <v>0</v>
      </c>
      <c r="G937" s="137" t="s">
        <v>341</v>
      </c>
      <c r="H937" s="137" t="s">
        <v>3621</v>
      </c>
      <c r="I937" s="138" t="s">
        <v>1756</v>
      </c>
    </row>
    <row r="938" spans="1:9" hidden="1">
      <c r="A938" s="137" t="s">
        <v>6174</v>
      </c>
      <c r="B938" s="138" t="s">
        <v>6175</v>
      </c>
      <c r="C938" s="138" t="s">
        <v>6176</v>
      </c>
      <c r="D938" s="138" t="s">
        <v>6177</v>
      </c>
      <c r="E938" s="138" t="s">
        <v>6178</v>
      </c>
      <c r="F938" s="139">
        <v>0</v>
      </c>
      <c r="G938" s="137" t="s">
        <v>341</v>
      </c>
      <c r="H938" s="137" t="s">
        <v>3621</v>
      </c>
      <c r="I938" s="138" t="s">
        <v>1156</v>
      </c>
    </row>
    <row r="939" spans="1:9" hidden="1">
      <c r="A939" s="137" t="s">
        <v>6179</v>
      </c>
      <c r="B939" s="138" t="s">
        <v>6180</v>
      </c>
      <c r="C939" s="138" t="s">
        <v>6181</v>
      </c>
      <c r="D939" s="138" t="s">
        <v>6182</v>
      </c>
      <c r="E939" s="138" t="s">
        <v>6183</v>
      </c>
      <c r="F939" s="139">
        <v>69.790000000000006</v>
      </c>
      <c r="G939" s="137" t="s">
        <v>341</v>
      </c>
      <c r="H939" s="137" t="s">
        <v>3621</v>
      </c>
      <c r="I939" s="138" t="s">
        <v>1156</v>
      </c>
    </row>
    <row r="940" spans="1:9" hidden="1">
      <c r="A940" s="137" t="s">
        <v>6184</v>
      </c>
      <c r="B940" s="138" t="s">
        <v>6185</v>
      </c>
      <c r="C940" s="138" t="s">
        <v>6186</v>
      </c>
      <c r="D940" s="138" t="s">
        <v>6187</v>
      </c>
      <c r="E940" s="138" t="s">
        <v>6188</v>
      </c>
      <c r="F940" s="139">
        <v>8</v>
      </c>
      <c r="G940" s="137" t="s">
        <v>341</v>
      </c>
      <c r="H940" s="137" t="s">
        <v>3621</v>
      </c>
      <c r="I940" s="138" t="s">
        <v>1156</v>
      </c>
    </row>
    <row r="941" spans="1:9" hidden="1">
      <c r="A941" s="137" t="s">
        <v>6189</v>
      </c>
      <c r="B941" s="138" t="s">
        <v>6190</v>
      </c>
      <c r="C941" s="138" t="s">
        <v>6191</v>
      </c>
      <c r="D941" s="138" t="s">
        <v>6192</v>
      </c>
      <c r="E941" s="138" t="s">
        <v>1756</v>
      </c>
      <c r="F941" s="139">
        <v>0</v>
      </c>
      <c r="G941" s="137" t="s">
        <v>341</v>
      </c>
      <c r="H941" s="137" t="s">
        <v>3621</v>
      </c>
      <c r="I941" s="138" t="s">
        <v>1756</v>
      </c>
    </row>
    <row r="942" spans="1:9" hidden="1">
      <c r="A942" s="137" t="s">
        <v>6193</v>
      </c>
      <c r="B942" s="138" t="s">
        <v>6194</v>
      </c>
      <c r="C942" s="138" t="s">
        <v>6195</v>
      </c>
      <c r="D942" s="138" t="s">
        <v>6196</v>
      </c>
      <c r="E942" s="138" t="s">
        <v>6197</v>
      </c>
      <c r="F942" s="139">
        <v>0</v>
      </c>
      <c r="G942" s="137" t="s">
        <v>341</v>
      </c>
      <c r="H942" s="137" t="s">
        <v>3621</v>
      </c>
      <c r="I942" s="138" t="s">
        <v>1156</v>
      </c>
    </row>
    <row r="943" spans="1:9" hidden="1">
      <c r="A943" s="137" t="s">
        <v>6198</v>
      </c>
      <c r="B943" s="138" t="s">
        <v>6199</v>
      </c>
      <c r="C943" s="138" t="s">
        <v>6200</v>
      </c>
      <c r="D943" s="138" t="s">
        <v>6201</v>
      </c>
      <c r="E943" s="138" t="s">
        <v>6202</v>
      </c>
      <c r="F943" s="139">
        <v>64.069999999999993</v>
      </c>
      <c r="G943" s="137" t="s">
        <v>341</v>
      </c>
      <c r="H943" s="137" t="s">
        <v>3621</v>
      </c>
      <c r="I943" s="138" t="s">
        <v>1156</v>
      </c>
    </row>
    <row r="944" spans="1:9" hidden="1">
      <c r="A944" s="137" t="s">
        <v>6203</v>
      </c>
      <c r="B944" s="138" t="s">
        <v>6204</v>
      </c>
      <c r="C944" s="138" t="s">
        <v>6205</v>
      </c>
      <c r="D944" s="138" t="s">
        <v>6206</v>
      </c>
      <c r="E944" s="138" t="s">
        <v>6207</v>
      </c>
      <c r="F944" s="139">
        <v>18.579999999999998</v>
      </c>
      <c r="G944" s="137" t="s">
        <v>341</v>
      </c>
      <c r="H944" s="137" t="s">
        <v>3621</v>
      </c>
      <c r="I944" s="138" t="s">
        <v>1156</v>
      </c>
    </row>
    <row r="945" spans="1:9" hidden="1">
      <c r="A945" s="137" t="s">
        <v>6208</v>
      </c>
      <c r="B945" s="138" t="s">
        <v>6209</v>
      </c>
      <c r="C945" s="138" t="s">
        <v>6210</v>
      </c>
      <c r="D945" s="138" t="s">
        <v>6211</v>
      </c>
      <c r="E945" s="138" t="s">
        <v>6212</v>
      </c>
      <c r="F945" s="139">
        <v>0</v>
      </c>
      <c r="G945" s="137" t="s">
        <v>341</v>
      </c>
      <c r="H945" s="137" t="s">
        <v>3621</v>
      </c>
      <c r="I945" s="138" t="s">
        <v>1156</v>
      </c>
    </row>
    <row r="946" spans="1:9" hidden="1">
      <c r="A946" s="137" t="s">
        <v>6213</v>
      </c>
      <c r="B946" s="138" t="s">
        <v>6214</v>
      </c>
      <c r="C946" s="138" t="s">
        <v>6215</v>
      </c>
      <c r="D946" s="138" t="s">
        <v>6216</v>
      </c>
      <c r="E946" s="138" t="s">
        <v>6217</v>
      </c>
      <c r="F946" s="139">
        <v>0</v>
      </c>
      <c r="G946" s="137" t="s">
        <v>341</v>
      </c>
      <c r="H946" s="137" t="s">
        <v>3621</v>
      </c>
      <c r="I946" s="138" t="s">
        <v>1156</v>
      </c>
    </row>
    <row r="947" spans="1:9" hidden="1">
      <c r="A947" s="137" t="s">
        <v>6218</v>
      </c>
      <c r="B947" s="138" t="s">
        <v>6219</v>
      </c>
      <c r="C947" s="138" t="s">
        <v>6220</v>
      </c>
      <c r="D947" s="138" t="s">
        <v>6221</v>
      </c>
      <c r="E947" s="138" t="s">
        <v>6222</v>
      </c>
      <c r="F947" s="139">
        <v>58.29</v>
      </c>
      <c r="G947" s="137" t="s">
        <v>341</v>
      </c>
      <c r="H947" s="137" t="s">
        <v>3621</v>
      </c>
      <c r="I947" s="138" t="s">
        <v>1156</v>
      </c>
    </row>
    <row r="948" spans="1:9" hidden="1">
      <c r="A948" s="137" t="s">
        <v>6223</v>
      </c>
      <c r="B948" s="138" t="s">
        <v>6224</v>
      </c>
      <c r="C948" s="138" t="s">
        <v>6225</v>
      </c>
      <c r="D948" s="138" t="s">
        <v>6226</v>
      </c>
      <c r="E948" s="138" t="s">
        <v>1756</v>
      </c>
      <c r="F948" s="139">
        <v>0</v>
      </c>
      <c r="G948" s="137" t="s">
        <v>341</v>
      </c>
      <c r="H948" s="137" t="s">
        <v>3621</v>
      </c>
      <c r="I948" s="138" t="s">
        <v>1756</v>
      </c>
    </row>
    <row r="949" spans="1:9" hidden="1">
      <c r="A949" s="137" t="s">
        <v>6227</v>
      </c>
      <c r="B949" s="138" t="s">
        <v>346</v>
      </c>
      <c r="C949" s="138" t="s">
        <v>12</v>
      </c>
      <c r="D949" s="138" t="s">
        <v>6228</v>
      </c>
      <c r="E949" s="138" t="s">
        <v>1282</v>
      </c>
      <c r="F949" s="139">
        <v>63.48</v>
      </c>
      <c r="G949" s="137" t="s">
        <v>341</v>
      </c>
      <c r="H949" s="137" t="s">
        <v>3621</v>
      </c>
      <c r="I949" s="138" t="s">
        <v>1156</v>
      </c>
    </row>
    <row r="950" spans="1:9" hidden="1">
      <c r="A950" s="137" t="s">
        <v>6229</v>
      </c>
      <c r="B950" s="138" t="s">
        <v>6230</v>
      </c>
      <c r="C950" s="138" t="s">
        <v>6231</v>
      </c>
      <c r="D950" s="138" t="s">
        <v>6232</v>
      </c>
      <c r="E950" s="138" t="s">
        <v>1756</v>
      </c>
      <c r="F950" s="139">
        <v>0</v>
      </c>
      <c r="G950" s="137" t="s">
        <v>341</v>
      </c>
      <c r="H950" s="137" t="s">
        <v>3621</v>
      </c>
      <c r="I950" s="138" t="s">
        <v>1756</v>
      </c>
    </row>
    <row r="951" spans="1:9" hidden="1">
      <c r="A951" s="137" t="s">
        <v>6233</v>
      </c>
      <c r="B951" s="138" t="s">
        <v>6234</v>
      </c>
      <c r="C951" s="138" t="s">
        <v>6235</v>
      </c>
      <c r="D951" s="138" t="s">
        <v>6236</v>
      </c>
      <c r="E951" s="138" t="s">
        <v>6237</v>
      </c>
      <c r="F951" s="139">
        <v>0</v>
      </c>
      <c r="G951" s="137" t="s">
        <v>341</v>
      </c>
      <c r="H951" s="137" t="s">
        <v>3621</v>
      </c>
      <c r="I951" s="138" t="s">
        <v>1156</v>
      </c>
    </row>
    <row r="952" spans="1:9" hidden="1">
      <c r="A952" s="137" t="s">
        <v>6238</v>
      </c>
      <c r="B952" s="138" t="s">
        <v>348</v>
      </c>
      <c r="C952" s="138" t="s">
        <v>350</v>
      </c>
      <c r="D952" s="138" t="s">
        <v>6239</v>
      </c>
      <c r="E952" s="138" t="s">
        <v>1158</v>
      </c>
      <c r="F952" s="139">
        <v>0</v>
      </c>
      <c r="G952" s="137" t="s">
        <v>341</v>
      </c>
      <c r="H952" s="137" t="s">
        <v>3621</v>
      </c>
      <c r="I952" s="138" t="s">
        <v>1156</v>
      </c>
    </row>
    <row r="953" spans="1:9" hidden="1">
      <c r="A953" s="137" t="s">
        <v>6240</v>
      </c>
      <c r="B953" s="138" t="s">
        <v>6241</v>
      </c>
      <c r="C953" s="138" t="s">
        <v>6242</v>
      </c>
      <c r="D953" s="138" t="s">
        <v>6243</v>
      </c>
      <c r="E953" s="138" t="s">
        <v>6244</v>
      </c>
      <c r="F953" s="139">
        <v>0</v>
      </c>
      <c r="G953" s="137" t="s">
        <v>247</v>
      </c>
      <c r="H953" s="137" t="s">
        <v>1806</v>
      </c>
      <c r="I953" s="138" t="s">
        <v>5636</v>
      </c>
    </row>
    <row r="954" spans="1:9" hidden="1">
      <c r="A954" s="137" t="s">
        <v>6245</v>
      </c>
      <c r="B954" s="138" t="s">
        <v>6246</v>
      </c>
      <c r="C954" s="138" t="s">
        <v>6247</v>
      </c>
      <c r="D954" s="138" t="s">
        <v>6248</v>
      </c>
      <c r="E954" s="138" t="s">
        <v>6249</v>
      </c>
      <c r="F954" s="139">
        <v>44.73</v>
      </c>
      <c r="G954" s="137" t="s">
        <v>341</v>
      </c>
      <c r="H954" s="137" t="s">
        <v>3621</v>
      </c>
      <c r="I954" s="138" t="s">
        <v>1156</v>
      </c>
    </row>
    <row r="955" spans="1:9" hidden="1">
      <c r="A955" s="137" t="s">
        <v>6250</v>
      </c>
      <c r="B955" s="138" t="s">
        <v>6246</v>
      </c>
      <c r="C955" s="138" t="s">
        <v>6251</v>
      </c>
      <c r="D955" s="138" t="s">
        <v>6248</v>
      </c>
      <c r="E955" s="138" t="s">
        <v>6252</v>
      </c>
      <c r="F955" s="139">
        <v>0</v>
      </c>
      <c r="G955" s="137" t="s">
        <v>247</v>
      </c>
      <c r="H955" s="137" t="s">
        <v>1806</v>
      </c>
      <c r="I955" s="138" t="s">
        <v>1096</v>
      </c>
    </row>
    <row r="956" spans="1:9" hidden="1">
      <c r="A956" s="137" t="s">
        <v>6253</v>
      </c>
      <c r="B956" s="138" t="s">
        <v>6254</v>
      </c>
      <c r="C956" s="138" t="s">
        <v>6255</v>
      </c>
      <c r="D956" s="138" t="s">
        <v>6256</v>
      </c>
      <c r="E956" s="138" t="s">
        <v>6257</v>
      </c>
      <c r="F956" s="139">
        <v>60</v>
      </c>
      <c r="G956" s="137" t="s">
        <v>341</v>
      </c>
      <c r="H956" s="137" t="s">
        <v>3621</v>
      </c>
      <c r="I956" s="138" t="s">
        <v>1156</v>
      </c>
    </row>
    <row r="957" spans="1:9" hidden="1">
      <c r="A957" s="137" t="s">
        <v>6258</v>
      </c>
      <c r="B957" s="138" t="s">
        <v>6259</v>
      </c>
      <c r="C957" s="138" t="s">
        <v>6260</v>
      </c>
      <c r="D957" s="138" t="s">
        <v>6261</v>
      </c>
      <c r="E957" s="138" t="s">
        <v>6262</v>
      </c>
      <c r="F957" s="139">
        <v>59.99</v>
      </c>
      <c r="G957" s="137" t="s">
        <v>341</v>
      </c>
      <c r="H957" s="137" t="s">
        <v>3621</v>
      </c>
      <c r="I957" s="138" t="s">
        <v>1156</v>
      </c>
    </row>
    <row r="958" spans="1:9" hidden="1">
      <c r="A958" s="137" t="s">
        <v>6263</v>
      </c>
      <c r="B958" s="138" t="s">
        <v>6259</v>
      </c>
      <c r="C958" s="138" t="s">
        <v>6264</v>
      </c>
      <c r="D958" s="138" t="s">
        <v>6261</v>
      </c>
      <c r="E958" s="138" t="s">
        <v>6265</v>
      </c>
      <c r="F958" s="139">
        <v>0</v>
      </c>
      <c r="G958" s="137" t="s">
        <v>247</v>
      </c>
      <c r="H958" s="137" t="s">
        <v>1806</v>
      </c>
      <c r="I958" s="138" t="s">
        <v>1110</v>
      </c>
    </row>
    <row r="959" spans="1:9" hidden="1">
      <c r="A959" s="137" t="s">
        <v>6266</v>
      </c>
      <c r="B959" s="138" t="s">
        <v>6267</v>
      </c>
      <c r="C959" s="138" t="s">
        <v>6268</v>
      </c>
      <c r="D959" s="138" t="s">
        <v>6269</v>
      </c>
      <c r="E959" s="138" t="s">
        <v>6270</v>
      </c>
      <c r="F959" s="139">
        <v>0</v>
      </c>
      <c r="G959" s="137" t="s">
        <v>341</v>
      </c>
      <c r="H959" s="137" t="s">
        <v>3621</v>
      </c>
      <c r="I959" s="138" t="s">
        <v>1156</v>
      </c>
    </row>
    <row r="960" spans="1:9" hidden="1">
      <c r="A960" s="137" t="s">
        <v>6271</v>
      </c>
      <c r="B960" s="138" t="s">
        <v>6272</v>
      </c>
      <c r="C960" s="138" t="s">
        <v>6273</v>
      </c>
      <c r="D960" s="138" t="s">
        <v>6274</v>
      </c>
      <c r="E960" s="138" t="s">
        <v>6275</v>
      </c>
      <c r="F960" s="139">
        <v>50.26</v>
      </c>
      <c r="G960" s="137" t="s">
        <v>341</v>
      </c>
      <c r="H960" s="137" t="s">
        <v>3621</v>
      </c>
      <c r="I960" s="138" t="s">
        <v>1156</v>
      </c>
    </row>
    <row r="961" spans="1:9" hidden="1">
      <c r="A961" s="137" t="s">
        <v>6276</v>
      </c>
      <c r="B961" s="138" t="s">
        <v>6277</v>
      </c>
      <c r="C961" s="138" t="s">
        <v>6278</v>
      </c>
      <c r="D961" s="138" t="s">
        <v>6279</v>
      </c>
      <c r="E961" s="138" t="s">
        <v>6280</v>
      </c>
      <c r="F961" s="139">
        <v>35.549999999999997</v>
      </c>
      <c r="G961" s="137" t="s">
        <v>341</v>
      </c>
      <c r="H961" s="137" t="s">
        <v>3621</v>
      </c>
      <c r="I961" s="138" t="s">
        <v>1156</v>
      </c>
    </row>
    <row r="962" spans="1:9" hidden="1">
      <c r="A962" s="137" t="s">
        <v>6281</v>
      </c>
      <c r="B962" s="138" t="s">
        <v>6282</v>
      </c>
      <c r="C962" s="138" t="s">
        <v>6283</v>
      </c>
      <c r="D962" s="138" t="s">
        <v>6284</v>
      </c>
      <c r="E962" s="138" t="s">
        <v>6285</v>
      </c>
      <c r="F962" s="139">
        <v>33.68</v>
      </c>
      <c r="G962" s="137" t="s">
        <v>341</v>
      </c>
      <c r="H962" s="137" t="s">
        <v>3621</v>
      </c>
      <c r="I962" s="138" t="s">
        <v>1156</v>
      </c>
    </row>
    <row r="963" spans="1:9" hidden="1">
      <c r="A963" s="137" t="s">
        <v>6286</v>
      </c>
      <c r="B963" s="138" t="s">
        <v>6287</v>
      </c>
      <c r="C963" s="138" t="s">
        <v>6288</v>
      </c>
      <c r="D963" s="138" t="s">
        <v>6289</v>
      </c>
      <c r="E963" s="138" t="s">
        <v>6290</v>
      </c>
      <c r="F963" s="139">
        <v>0</v>
      </c>
      <c r="G963" s="137" t="s">
        <v>341</v>
      </c>
      <c r="H963" s="137" t="s">
        <v>3621</v>
      </c>
      <c r="I963" s="138" t="s">
        <v>1156</v>
      </c>
    </row>
    <row r="964" spans="1:9" hidden="1">
      <c r="A964" s="137" t="s">
        <v>6291</v>
      </c>
      <c r="B964" s="138" t="s">
        <v>6292</v>
      </c>
      <c r="C964" s="138" t="s">
        <v>6293</v>
      </c>
      <c r="D964" s="138" t="s">
        <v>6294</v>
      </c>
      <c r="E964" s="138" t="s">
        <v>6295</v>
      </c>
      <c r="F964" s="139">
        <v>0</v>
      </c>
      <c r="G964" s="137" t="s">
        <v>341</v>
      </c>
      <c r="H964" s="137" t="s">
        <v>3621</v>
      </c>
      <c r="I964" s="138" t="s">
        <v>1156</v>
      </c>
    </row>
    <row r="965" spans="1:9" hidden="1">
      <c r="A965" s="137" t="s">
        <v>6296</v>
      </c>
      <c r="B965" s="138" t="s">
        <v>6292</v>
      </c>
      <c r="C965" s="138" t="s">
        <v>6297</v>
      </c>
      <c r="D965" s="138" t="s">
        <v>6298</v>
      </c>
      <c r="E965" s="138" t="s">
        <v>6299</v>
      </c>
      <c r="F965" s="139">
        <v>0</v>
      </c>
      <c r="G965" s="137" t="s">
        <v>247</v>
      </c>
      <c r="H965" s="137" t="s">
        <v>1806</v>
      </c>
      <c r="I965" s="138" t="s">
        <v>1756</v>
      </c>
    </row>
    <row r="966" spans="1:9" hidden="1">
      <c r="A966" s="137" t="s">
        <v>6300</v>
      </c>
      <c r="B966" s="138" t="s">
        <v>6301</v>
      </c>
      <c r="C966" s="138" t="s">
        <v>6302</v>
      </c>
      <c r="D966" s="138" t="s">
        <v>6303</v>
      </c>
      <c r="E966" s="138" t="s">
        <v>6304</v>
      </c>
      <c r="F966" s="139">
        <v>24.16</v>
      </c>
      <c r="G966" s="137" t="s">
        <v>341</v>
      </c>
      <c r="H966" s="137" t="s">
        <v>3621</v>
      </c>
      <c r="I966" s="138" t="s">
        <v>1156</v>
      </c>
    </row>
    <row r="967" spans="1:9" hidden="1">
      <c r="A967" s="137" t="s">
        <v>6305</v>
      </c>
      <c r="B967" s="138" t="s">
        <v>6306</v>
      </c>
      <c r="C967" s="138" t="s">
        <v>6307</v>
      </c>
      <c r="D967" s="138" t="s">
        <v>6308</v>
      </c>
      <c r="E967" s="138" t="s">
        <v>6309</v>
      </c>
      <c r="F967" s="139">
        <v>0</v>
      </c>
      <c r="G967" s="137" t="s">
        <v>341</v>
      </c>
      <c r="H967" s="137" t="s">
        <v>3621</v>
      </c>
      <c r="I967" s="138" t="s">
        <v>1756</v>
      </c>
    </row>
    <row r="968" spans="1:9" hidden="1">
      <c r="A968" s="137" t="s">
        <v>6310</v>
      </c>
      <c r="B968" s="138" t="s">
        <v>6311</v>
      </c>
      <c r="C968" s="138" t="s">
        <v>6312</v>
      </c>
      <c r="D968" s="138" t="s">
        <v>6313</v>
      </c>
      <c r="E968" s="138" t="s">
        <v>6314</v>
      </c>
      <c r="F968" s="139">
        <v>0</v>
      </c>
      <c r="G968" s="137" t="s">
        <v>341</v>
      </c>
      <c r="H968" s="137" t="s">
        <v>3621</v>
      </c>
      <c r="I968" s="138" t="s">
        <v>1156</v>
      </c>
    </row>
    <row r="969" spans="1:9" hidden="1">
      <c r="A969" s="137" t="s">
        <v>6315</v>
      </c>
      <c r="B969" s="138" t="s">
        <v>6316</v>
      </c>
      <c r="C969" s="138" t="s">
        <v>6317</v>
      </c>
      <c r="D969" s="138" t="s">
        <v>6318</v>
      </c>
      <c r="E969" s="138" t="s">
        <v>1756</v>
      </c>
      <c r="F969" s="139">
        <v>0</v>
      </c>
      <c r="G969" s="137" t="s">
        <v>341</v>
      </c>
      <c r="H969" s="137" t="s">
        <v>3621</v>
      </c>
      <c r="I969" s="138" t="s">
        <v>1756</v>
      </c>
    </row>
    <row r="970" spans="1:9" hidden="1">
      <c r="A970" s="137" t="s">
        <v>6319</v>
      </c>
      <c r="B970" s="138" t="s">
        <v>6320</v>
      </c>
      <c r="C970" s="138" t="s">
        <v>6321</v>
      </c>
      <c r="D970" s="138" t="s">
        <v>6322</v>
      </c>
      <c r="E970" s="138" t="s">
        <v>1756</v>
      </c>
      <c r="F970" s="139">
        <v>0.85</v>
      </c>
      <c r="G970" s="137" t="s">
        <v>341</v>
      </c>
      <c r="H970" s="137" t="s">
        <v>3621</v>
      </c>
      <c r="I970" s="138" t="s">
        <v>1756</v>
      </c>
    </row>
    <row r="971" spans="1:9" hidden="1">
      <c r="A971" s="137" t="s">
        <v>6323</v>
      </c>
      <c r="B971" s="138" t="s">
        <v>6324</v>
      </c>
      <c r="C971" s="138" t="s">
        <v>6325</v>
      </c>
      <c r="D971" s="138" t="s">
        <v>6326</v>
      </c>
      <c r="E971" s="138" t="s">
        <v>6327</v>
      </c>
      <c r="F971" s="139">
        <v>30.25</v>
      </c>
      <c r="G971" s="137" t="s">
        <v>341</v>
      </c>
      <c r="H971" s="137" t="s">
        <v>3621</v>
      </c>
      <c r="I971" s="138" t="s">
        <v>1156</v>
      </c>
    </row>
    <row r="972" spans="1:9" hidden="1">
      <c r="A972" s="137" t="s">
        <v>6328</v>
      </c>
      <c r="B972" s="138" t="s">
        <v>6329</v>
      </c>
      <c r="C972" s="138" t="s">
        <v>6330</v>
      </c>
      <c r="D972" s="138" t="s">
        <v>6331</v>
      </c>
      <c r="E972" s="138" t="s">
        <v>6332</v>
      </c>
      <c r="F972" s="139">
        <v>75.86</v>
      </c>
      <c r="G972" s="137" t="s">
        <v>341</v>
      </c>
      <c r="H972" s="137" t="s">
        <v>3621</v>
      </c>
      <c r="I972" s="138" t="s">
        <v>1156</v>
      </c>
    </row>
    <row r="973" spans="1:9" hidden="1">
      <c r="A973" s="137" t="s">
        <v>6333</v>
      </c>
      <c r="B973" s="138" t="s">
        <v>6329</v>
      </c>
      <c r="C973" s="138" t="s">
        <v>6334</v>
      </c>
      <c r="D973" s="138" t="s">
        <v>6331</v>
      </c>
      <c r="E973" s="138" t="s">
        <v>6335</v>
      </c>
      <c r="F973" s="139">
        <v>56.88</v>
      </c>
      <c r="G973" s="137" t="s">
        <v>247</v>
      </c>
      <c r="H973" s="137" t="s">
        <v>1806</v>
      </c>
      <c r="I973" s="138" t="s">
        <v>1096</v>
      </c>
    </row>
    <row r="974" spans="1:9" hidden="1">
      <c r="A974" s="137" t="s">
        <v>6336</v>
      </c>
      <c r="B974" s="138" t="s">
        <v>6337</v>
      </c>
      <c r="C974" s="138" t="s">
        <v>6338</v>
      </c>
      <c r="D974" s="138" t="s">
        <v>6339</v>
      </c>
      <c r="E974" s="138" t="s">
        <v>6340</v>
      </c>
      <c r="F974" s="139">
        <v>15.36</v>
      </c>
      <c r="G974" s="137" t="s">
        <v>341</v>
      </c>
      <c r="H974" s="137" t="s">
        <v>3621</v>
      </c>
      <c r="I974" s="138" t="s">
        <v>1156</v>
      </c>
    </row>
    <row r="975" spans="1:9" hidden="1">
      <c r="A975" s="137" t="s">
        <v>6341</v>
      </c>
      <c r="B975" s="138" t="s">
        <v>6342</v>
      </c>
      <c r="C975" s="138" t="s">
        <v>6343</v>
      </c>
      <c r="D975" s="138" t="s">
        <v>6344</v>
      </c>
      <c r="E975" s="138" t="s">
        <v>6345</v>
      </c>
      <c r="F975" s="139">
        <v>60.78</v>
      </c>
      <c r="G975" s="137" t="s">
        <v>341</v>
      </c>
      <c r="H975" s="137" t="s">
        <v>3621</v>
      </c>
      <c r="I975" s="138" t="s">
        <v>1156</v>
      </c>
    </row>
    <row r="976" spans="1:9" hidden="1">
      <c r="A976" s="137" t="s">
        <v>6346</v>
      </c>
      <c r="B976" s="138" t="s">
        <v>6347</v>
      </c>
      <c r="C976" s="138" t="s">
        <v>6348</v>
      </c>
      <c r="D976" s="138" t="s">
        <v>6349</v>
      </c>
      <c r="E976" s="138" t="s">
        <v>6350</v>
      </c>
      <c r="F976" s="139">
        <v>54.76</v>
      </c>
      <c r="G976" s="137" t="s">
        <v>341</v>
      </c>
      <c r="H976" s="137" t="s">
        <v>3621</v>
      </c>
      <c r="I976" s="138" t="s">
        <v>1156</v>
      </c>
    </row>
    <row r="977" spans="1:9" hidden="1">
      <c r="A977" s="137" t="s">
        <v>6351</v>
      </c>
      <c r="B977" s="138" t="s">
        <v>351</v>
      </c>
      <c r="C977" s="138" t="s">
        <v>13</v>
      </c>
      <c r="D977" s="138" t="s">
        <v>352</v>
      </c>
      <c r="E977" s="138" t="s">
        <v>1215</v>
      </c>
      <c r="F977" s="139">
        <v>93.08</v>
      </c>
      <c r="G977" s="137" t="s">
        <v>341</v>
      </c>
      <c r="H977" s="137" t="s">
        <v>3621</v>
      </c>
      <c r="I977" s="138" t="s">
        <v>1156</v>
      </c>
    </row>
    <row r="978" spans="1:9" hidden="1">
      <c r="A978" s="137" t="s">
        <v>6352</v>
      </c>
      <c r="B978" s="138" t="s">
        <v>351</v>
      </c>
      <c r="C978" s="138" t="s">
        <v>6353</v>
      </c>
      <c r="D978" s="138" t="s">
        <v>352</v>
      </c>
      <c r="E978" s="138" t="s">
        <v>6354</v>
      </c>
      <c r="F978" s="139">
        <v>0</v>
      </c>
      <c r="G978" s="137" t="s">
        <v>247</v>
      </c>
      <c r="H978" s="137" t="s">
        <v>1806</v>
      </c>
      <c r="I978" s="138" t="s">
        <v>1096</v>
      </c>
    </row>
    <row r="979" spans="1:9" hidden="1">
      <c r="A979" s="137" t="s">
        <v>6355</v>
      </c>
      <c r="B979" s="138" t="s">
        <v>6356</v>
      </c>
      <c r="C979" s="138" t="s">
        <v>6357</v>
      </c>
      <c r="D979" s="138" t="s">
        <v>6358</v>
      </c>
      <c r="E979" s="138" t="s">
        <v>6359</v>
      </c>
      <c r="F979" s="139">
        <v>0</v>
      </c>
      <c r="G979" s="137" t="s">
        <v>341</v>
      </c>
      <c r="H979" s="137" t="s">
        <v>3621</v>
      </c>
      <c r="I979" s="138" t="s">
        <v>1156</v>
      </c>
    </row>
    <row r="980" spans="1:9" hidden="1">
      <c r="A980" s="137" t="s">
        <v>6360</v>
      </c>
      <c r="B980" s="138" t="s">
        <v>6361</v>
      </c>
      <c r="C980" s="138" t="s">
        <v>6362</v>
      </c>
      <c r="D980" s="138" t="s">
        <v>6363</v>
      </c>
      <c r="E980" s="138" t="s">
        <v>6364</v>
      </c>
      <c r="F980" s="139">
        <v>0</v>
      </c>
      <c r="G980" s="137" t="s">
        <v>341</v>
      </c>
      <c r="H980" s="137" t="s">
        <v>3621</v>
      </c>
      <c r="I980" s="138" t="s">
        <v>1156</v>
      </c>
    </row>
    <row r="981" spans="1:9" hidden="1">
      <c r="A981" s="137" t="s">
        <v>6365</v>
      </c>
      <c r="B981" s="138" t="s">
        <v>6366</v>
      </c>
      <c r="C981" s="138" t="s">
        <v>6367</v>
      </c>
      <c r="D981" s="138" t="s">
        <v>6368</v>
      </c>
      <c r="E981" s="138" t="s">
        <v>6369</v>
      </c>
      <c r="F981" s="139">
        <v>32.56</v>
      </c>
      <c r="G981" s="137" t="s">
        <v>341</v>
      </c>
      <c r="H981" s="137" t="s">
        <v>3621</v>
      </c>
      <c r="I981" s="138" t="s">
        <v>1156</v>
      </c>
    </row>
    <row r="982" spans="1:9" hidden="1">
      <c r="A982" s="137" t="s">
        <v>6370</v>
      </c>
      <c r="B982" s="138" t="s">
        <v>6371</v>
      </c>
      <c r="C982" s="138" t="s">
        <v>6372</v>
      </c>
      <c r="D982" s="138" t="s">
        <v>6373</v>
      </c>
      <c r="E982" s="138" t="s">
        <v>6374</v>
      </c>
      <c r="F982" s="139">
        <v>0</v>
      </c>
      <c r="G982" s="137" t="s">
        <v>341</v>
      </c>
      <c r="H982" s="137" t="s">
        <v>3621</v>
      </c>
      <c r="I982" s="138" t="s">
        <v>1156</v>
      </c>
    </row>
    <row r="983" spans="1:9" hidden="1">
      <c r="A983" s="137" t="s">
        <v>6375</v>
      </c>
      <c r="B983" s="138" t="s">
        <v>6376</v>
      </c>
      <c r="C983" s="138" t="s">
        <v>6377</v>
      </c>
      <c r="D983" s="138" t="s">
        <v>6378</v>
      </c>
      <c r="E983" s="138" t="s">
        <v>6379</v>
      </c>
      <c r="F983" s="139">
        <v>0</v>
      </c>
      <c r="G983" s="137" t="s">
        <v>341</v>
      </c>
      <c r="H983" s="137" t="s">
        <v>3621</v>
      </c>
      <c r="I983" s="138" t="s">
        <v>1156</v>
      </c>
    </row>
    <row r="984" spans="1:9" hidden="1">
      <c r="A984" s="137" t="s">
        <v>6380</v>
      </c>
      <c r="B984" s="138" t="s">
        <v>6381</v>
      </c>
      <c r="C984" s="138" t="s">
        <v>6382</v>
      </c>
      <c r="D984" s="138" t="s">
        <v>6383</v>
      </c>
      <c r="E984" s="138" t="s">
        <v>6384</v>
      </c>
      <c r="F984" s="139">
        <v>24.16</v>
      </c>
      <c r="G984" s="137" t="s">
        <v>341</v>
      </c>
      <c r="H984" s="137" t="s">
        <v>3621</v>
      </c>
      <c r="I984" s="138" t="s">
        <v>1156</v>
      </c>
    </row>
    <row r="985" spans="1:9" hidden="1">
      <c r="A985" s="137" t="s">
        <v>6385</v>
      </c>
      <c r="B985" s="138" t="s">
        <v>6386</v>
      </c>
      <c r="C985" s="138" t="s">
        <v>6387</v>
      </c>
      <c r="D985" s="138" t="s">
        <v>6388</v>
      </c>
      <c r="E985" s="138" t="s">
        <v>6389</v>
      </c>
      <c r="F985" s="139">
        <v>1401.23</v>
      </c>
      <c r="G985" s="137" t="s">
        <v>341</v>
      </c>
      <c r="H985" s="137" t="s">
        <v>3621</v>
      </c>
      <c r="I985" s="138" t="s">
        <v>1156</v>
      </c>
    </row>
    <row r="986" spans="1:9" hidden="1">
      <c r="A986" s="137" t="s">
        <v>6390</v>
      </c>
      <c r="B986" s="138" t="s">
        <v>6386</v>
      </c>
      <c r="C986" s="138" t="s">
        <v>6391</v>
      </c>
      <c r="D986" s="138" t="s">
        <v>6388</v>
      </c>
      <c r="E986" s="138" t="s">
        <v>6392</v>
      </c>
      <c r="F986" s="139">
        <v>1053.5899999999999</v>
      </c>
      <c r="G986" s="137" t="s">
        <v>247</v>
      </c>
      <c r="H986" s="137" t="s">
        <v>1806</v>
      </c>
      <c r="I986" s="138" t="s">
        <v>1096</v>
      </c>
    </row>
    <row r="987" spans="1:9" hidden="1">
      <c r="A987" s="137" t="s">
        <v>6393</v>
      </c>
      <c r="B987" s="138" t="s">
        <v>6394</v>
      </c>
      <c r="C987" s="138" t="s">
        <v>6395</v>
      </c>
      <c r="D987" s="138" t="s">
        <v>6396</v>
      </c>
      <c r="E987" s="138" t="s">
        <v>6397</v>
      </c>
      <c r="F987" s="139">
        <v>0</v>
      </c>
      <c r="G987" s="137" t="s">
        <v>247</v>
      </c>
      <c r="H987" s="137" t="s">
        <v>1806</v>
      </c>
      <c r="I987" s="138" t="s">
        <v>1096</v>
      </c>
    </row>
    <row r="988" spans="1:9" hidden="1">
      <c r="A988" s="137" t="s">
        <v>6398</v>
      </c>
      <c r="B988" s="138" t="s">
        <v>6399</v>
      </c>
      <c r="C988" s="138" t="s">
        <v>6400</v>
      </c>
      <c r="D988" s="138" t="s">
        <v>6401</v>
      </c>
      <c r="E988" s="138" t="s">
        <v>6402</v>
      </c>
      <c r="F988" s="139">
        <v>20.5</v>
      </c>
      <c r="G988" s="137" t="s">
        <v>341</v>
      </c>
      <c r="H988" s="137" t="s">
        <v>3621</v>
      </c>
      <c r="I988" s="138" t="s">
        <v>1156</v>
      </c>
    </row>
    <row r="989" spans="1:9" hidden="1">
      <c r="A989" s="137" t="s">
        <v>6403</v>
      </c>
      <c r="B989" s="138" t="s">
        <v>6404</v>
      </c>
      <c r="C989" s="138" t="s">
        <v>6405</v>
      </c>
      <c r="D989" s="138" t="s">
        <v>6406</v>
      </c>
      <c r="E989" s="138" t="s">
        <v>6407</v>
      </c>
      <c r="F989" s="139">
        <v>0</v>
      </c>
      <c r="G989" s="137" t="s">
        <v>332</v>
      </c>
      <c r="H989" s="137" t="s">
        <v>1762</v>
      </c>
      <c r="I989" s="138" t="s">
        <v>1103</v>
      </c>
    </row>
    <row r="990" spans="1:9" hidden="1">
      <c r="A990" s="137" t="s">
        <v>6408</v>
      </c>
      <c r="B990" s="138" t="s">
        <v>6409</v>
      </c>
      <c r="C990" s="138" t="s">
        <v>6410</v>
      </c>
      <c r="D990" s="138" t="s">
        <v>6411</v>
      </c>
      <c r="E990" s="138" t="s">
        <v>6412</v>
      </c>
      <c r="F990" s="139">
        <v>0</v>
      </c>
      <c r="G990" s="137" t="s">
        <v>341</v>
      </c>
      <c r="H990" s="137" t="s">
        <v>3621</v>
      </c>
      <c r="I990" s="138" t="s">
        <v>1156</v>
      </c>
    </row>
    <row r="991" spans="1:9" hidden="1">
      <c r="A991" s="137" t="s">
        <v>6413</v>
      </c>
      <c r="B991" s="138" t="s">
        <v>6414</v>
      </c>
      <c r="C991" s="138" t="s">
        <v>6415</v>
      </c>
      <c r="D991" s="138" t="s">
        <v>6416</v>
      </c>
      <c r="E991" s="138" t="s">
        <v>6417</v>
      </c>
      <c r="F991" s="139">
        <v>0</v>
      </c>
      <c r="G991" s="137" t="s">
        <v>341</v>
      </c>
      <c r="H991" s="137" t="s">
        <v>3621</v>
      </c>
      <c r="I991" s="138" t="s">
        <v>1756</v>
      </c>
    </row>
    <row r="992" spans="1:9" hidden="1">
      <c r="A992" s="137" t="s">
        <v>6418</v>
      </c>
      <c r="B992" s="138" t="s">
        <v>6419</v>
      </c>
      <c r="C992" s="138" t="s">
        <v>6420</v>
      </c>
      <c r="D992" s="138" t="s">
        <v>6421</v>
      </c>
      <c r="E992" s="138" t="s">
        <v>6422</v>
      </c>
      <c r="F992" s="139">
        <v>0</v>
      </c>
      <c r="G992" s="137" t="s">
        <v>341</v>
      </c>
      <c r="H992" s="137" t="s">
        <v>3621</v>
      </c>
      <c r="I992" s="138" t="s">
        <v>1156</v>
      </c>
    </row>
    <row r="993" spans="1:9" hidden="1">
      <c r="A993" s="137" t="s">
        <v>6423</v>
      </c>
      <c r="B993" s="138" t="s">
        <v>6424</v>
      </c>
      <c r="C993" s="138" t="s">
        <v>6425</v>
      </c>
      <c r="D993" s="138" t="s">
        <v>6426</v>
      </c>
      <c r="E993" s="138" t="s">
        <v>6427</v>
      </c>
      <c r="F993" s="139">
        <v>52.94</v>
      </c>
      <c r="G993" s="137" t="s">
        <v>341</v>
      </c>
      <c r="H993" s="137" t="s">
        <v>3621</v>
      </c>
      <c r="I993" s="138" t="s">
        <v>1156</v>
      </c>
    </row>
    <row r="994" spans="1:9" hidden="1">
      <c r="A994" s="137" t="s">
        <v>6428</v>
      </c>
      <c r="B994" s="138" t="s">
        <v>1478</v>
      </c>
      <c r="C994" s="138" t="s">
        <v>1477</v>
      </c>
      <c r="D994" s="138" t="s">
        <v>1476</v>
      </c>
      <c r="E994" s="138" t="s">
        <v>6429</v>
      </c>
      <c r="F994" s="139">
        <v>21.89</v>
      </c>
      <c r="G994" s="137" t="s">
        <v>341</v>
      </c>
      <c r="H994" s="137" t="s">
        <v>3621</v>
      </c>
      <c r="I994" s="138" t="s">
        <v>1156</v>
      </c>
    </row>
    <row r="995" spans="1:9" hidden="1">
      <c r="A995" s="137" t="s">
        <v>6430</v>
      </c>
      <c r="B995" s="138" t="s">
        <v>1478</v>
      </c>
      <c r="C995" s="138" t="s">
        <v>6431</v>
      </c>
      <c r="D995" s="138" t="s">
        <v>1476</v>
      </c>
      <c r="E995" s="138" t="s">
        <v>6432</v>
      </c>
      <c r="F995" s="139">
        <v>0</v>
      </c>
      <c r="G995" s="137" t="s">
        <v>247</v>
      </c>
      <c r="H995" s="137" t="s">
        <v>1806</v>
      </c>
      <c r="I995" s="138" t="s">
        <v>1096</v>
      </c>
    </row>
    <row r="996" spans="1:9" hidden="1">
      <c r="A996" s="137" t="s">
        <v>6433</v>
      </c>
      <c r="B996" s="138" t="s">
        <v>6434</v>
      </c>
      <c r="C996" s="138" t="s">
        <v>6435</v>
      </c>
      <c r="D996" s="138" t="s">
        <v>6436</v>
      </c>
      <c r="E996" s="138" t="s">
        <v>6437</v>
      </c>
      <c r="F996" s="139">
        <v>137.69</v>
      </c>
      <c r="G996" s="137" t="s">
        <v>341</v>
      </c>
      <c r="H996" s="137" t="s">
        <v>3621</v>
      </c>
      <c r="I996" s="138" t="s">
        <v>1156</v>
      </c>
    </row>
    <row r="997" spans="1:9" hidden="1">
      <c r="A997" s="137" t="s">
        <v>6438</v>
      </c>
      <c r="B997" s="138" t="s">
        <v>6439</v>
      </c>
      <c r="C997" s="138" t="s">
        <v>6440</v>
      </c>
      <c r="D997" s="138" t="s">
        <v>6441</v>
      </c>
      <c r="E997" s="138" t="s">
        <v>6442</v>
      </c>
      <c r="F997" s="139">
        <v>61.36</v>
      </c>
      <c r="G997" s="137" t="s">
        <v>341</v>
      </c>
      <c r="H997" s="137" t="s">
        <v>3621</v>
      </c>
      <c r="I997" s="138" t="s">
        <v>1156</v>
      </c>
    </row>
    <row r="998" spans="1:9" hidden="1">
      <c r="A998" s="137" t="s">
        <v>6443</v>
      </c>
      <c r="B998" s="138" t="s">
        <v>6439</v>
      </c>
      <c r="C998" s="138" t="s">
        <v>6444</v>
      </c>
      <c r="D998" s="138" t="s">
        <v>6441</v>
      </c>
      <c r="E998" s="138" t="s">
        <v>6445</v>
      </c>
      <c r="F998" s="139">
        <v>0</v>
      </c>
      <c r="G998" s="137" t="s">
        <v>247</v>
      </c>
      <c r="H998" s="137" t="s">
        <v>1806</v>
      </c>
      <c r="I998" s="138" t="s">
        <v>1096</v>
      </c>
    </row>
    <row r="999" spans="1:9" hidden="1">
      <c r="A999" s="137" t="s">
        <v>6446</v>
      </c>
      <c r="B999" s="138" t="s">
        <v>6447</v>
      </c>
      <c r="C999" s="138" t="s">
        <v>6448</v>
      </c>
      <c r="D999" s="138" t="s">
        <v>6449</v>
      </c>
      <c r="E999" s="138" t="s">
        <v>6450</v>
      </c>
      <c r="F999" s="139">
        <v>14.49</v>
      </c>
      <c r="G999" s="137" t="s">
        <v>341</v>
      </c>
      <c r="H999" s="137" t="s">
        <v>3621</v>
      </c>
      <c r="I999" s="138" t="s">
        <v>1156</v>
      </c>
    </row>
    <row r="1000" spans="1:9" hidden="1">
      <c r="A1000" s="137" t="s">
        <v>6451</v>
      </c>
      <c r="B1000" s="138" t="s">
        <v>6452</v>
      </c>
      <c r="C1000" s="138" t="s">
        <v>6453</v>
      </c>
      <c r="D1000" s="138" t="s">
        <v>6454</v>
      </c>
      <c r="E1000" s="138" t="s">
        <v>6455</v>
      </c>
      <c r="F1000" s="139">
        <v>23.08</v>
      </c>
      <c r="G1000" s="137" t="s">
        <v>341</v>
      </c>
      <c r="H1000" s="137" t="s">
        <v>3621</v>
      </c>
      <c r="I1000" s="138" t="s">
        <v>1156</v>
      </c>
    </row>
    <row r="1001" spans="1:9" hidden="1">
      <c r="A1001" s="137" t="s">
        <v>6456</v>
      </c>
      <c r="B1001" s="138" t="s">
        <v>6457</v>
      </c>
      <c r="C1001" s="138" t="s">
        <v>6458</v>
      </c>
      <c r="D1001" s="138" t="s">
        <v>6459</v>
      </c>
      <c r="E1001" s="138" t="s">
        <v>6460</v>
      </c>
      <c r="F1001" s="139">
        <v>93.27</v>
      </c>
      <c r="G1001" s="137" t="s">
        <v>341</v>
      </c>
      <c r="H1001" s="137" t="s">
        <v>3621</v>
      </c>
      <c r="I1001" s="138" t="s">
        <v>1156</v>
      </c>
    </row>
    <row r="1002" spans="1:9" hidden="1">
      <c r="A1002" s="137" t="s">
        <v>6461</v>
      </c>
      <c r="B1002" s="138" t="s">
        <v>6462</v>
      </c>
      <c r="C1002" s="138" t="s">
        <v>6463</v>
      </c>
      <c r="D1002" s="138" t="s">
        <v>6464</v>
      </c>
      <c r="E1002" s="138" t="s">
        <v>6465</v>
      </c>
      <c r="F1002" s="139">
        <v>59.91</v>
      </c>
      <c r="G1002" s="137" t="s">
        <v>341</v>
      </c>
      <c r="H1002" s="137" t="s">
        <v>3621</v>
      </c>
      <c r="I1002" s="138" t="s">
        <v>1156</v>
      </c>
    </row>
    <row r="1003" spans="1:9" hidden="1">
      <c r="A1003" s="137" t="s">
        <v>6466</v>
      </c>
      <c r="B1003" s="138" t="s">
        <v>6467</v>
      </c>
      <c r="C1003" s="138" t="s">
        <v>6468</v>
      </c>
      <c r="D1003" s="138" t="s">
        <v>6469</v>
      </c>
      <c r="E1003" s="138" t="s">
        <v>6470</v>
      </c>
      <c r="F1003" s="139">
        <v>0</v>
      </c>
      <c r="G1003" s="137" t="s">
        <v>341</v>
      </c>
      <c r="H1003" s="137" t="s">
        <v>3621</v>
      </c>
      <c r="I1003" s="138" t="s">
        <v>1156</v>
      </c>
    </row>
    <row r="1004" spans="1:9" hidden="1">
      <c r="A1004" s="137" t="s">
        <v>6471</v>
      </c>
      <c r="B1004" s="138" t="s">
        <v>6472</v>
      </c>
      <c r="C1004" s="138" t="s">
        <v>6444</v>
      </c>
      <c r="D1004" s="138" t="s">
        <v>6441</v>
      </c>
      <c r="E1004" s="138" t="s">
        <v>6445</v>
      </c>
      <c r="F1004" s="139">
        <v>0</v>
      </c>
      <c r="G1004" s="137" t="s">
        <v>247</v>
      </c>
      <c r="H1004" s="137" t="s">
        <v>1806</v>
      </c>
      <c r="I1004" s="138" t="s">
        <v>1096</v>
      </c>
    </row>
    <row r="1005" spans="1:9" hidden="1">
      <c r="A1005" s="137" t="s">
        <v>6473</v>
      </c>
      <c r="B1005" s="138" t="s">
        <v>6474</v>
      </c>
      <c r="C1005" s="138" t="s">
        <v>6475</v>
      </c>
      <c r="D1005" s="138" t="s">
        <v>6476</v>
      </c>
      <c r="E1005" s="138" t="s">
        <v>6477</v>
      </c>
      <c r="F1005" s="139">
        <v>0</v>
      </c>
      <c r="G1005" s="137" t="s">
        <v>341</v>
      </c>
      <c r="H1005" s="137" t="s">
        <v>3621</v>
      </c>
      <c r="I1005" s="138" t="s">
        <v>1156</v>
      </c>
    </row>
    <row r="1006" spans="1:9" hidden="1">
      <c r="A1006" s="137" t="s">
        <v>6478</v>
      </c>
      <c r="B1006" s="138" t="s">
        <v>6479</v>
      </c>
      <c r="C1006" s="138" t="s">
        <v>6480</v>
      </c>
      <c r="D1006" s="138" t="s">
        <v>6481</v>
      </c>
      <c r="E1006" s="138" t="s">
        <v>6482</v>
      </c>
      <c r="F1006" s="139">
        <v>0</v>
      </c>
      <c r="G1006" s="137" t="s">
        <v>341</v>
      </c>
      <c r="H1006" s="137" t="s">
        <v>3621</v>
      </c>
      <c r="I1006" s="138" t="s">
        <v>1156</v>
      </c>
    </row>
    <row r="1007" spans="1:9" hidden="1">
      <c r="A1007" s="137" t="s">
        <v>6483</v>
      </c>
      <c r="B1007" s="138" t="s">
        <v>6484</v>
      </c>
      <c r="C1007" s="138" t="s">
        <v>6485</v>
      </c>
      <c r="D1007" s="138" t="s">
        <v>6486</v>
      </c>
      <c r="E1007" s="138" t="s">
        <v>6487</v>
      </c>
      <c r="F1007" s="139">
        <v>0</v>
      </c>
      <c r="G1007" s="137" t="s">
        <v>341</v>
      </c>
      <c r="H1007" s="137" t="s">
        <v>3621</v>
      </c>
      <c r="I1007" s="138" t="s">
        <v>1156</v>
      </c>
    </row>
    <row r="1008" spans="1:9" hidden="1">
      <c r="A1008" s="137" t="s">
        <v>6488</v>
      </c>
      <c r="B1008" s="138" t="s">
        <v>6489</v>
      </c>
      <c r="C1008" s="138" t="s">
        <v>6490</v>
      </c>
      <c r="D1008" s="138" t="s">
        <v>6491</v>
      </c>
      <c r="E1008" s="138" t="s">
        <v>6492</v>
      </c>
      <c r="F1008" s="139">
        <v>7.71</v>
      </c>
      <c r="G1008" s="137" t="s">
        <v>341</v>
      </c>
      <c r="H1008" s="137" t="s">
        <v>5734</v>
      </c>
      <c r="I1008" s="138" t="s">
        <v>1156</v>
      </c>
    </row>
    <row r="1009" spans="1:9" hidden="1">
      <c r="A1009" s="137" t="s">
        <v>6493</v>
      </c>
      <c r="B1009" s="138" t="s">
        <v>6494</v>
      </c>
      <c r="C1009" s="138" t="s">
        <v>6495</v>
      </c>
      <c r="D1009" s="138" t="s">
        <v>6496</v>
      </c>
      <c r="E1009" s="138" t="s">
        <v>6497</v>
      </c>
      <c r="F1009" s="139">
        <v>0</v>
      </c>
      <c r="G1009" s="137" t="s">
        <v>341</v>
      </c>
      <c r="H1009" s="137" t="s">
        <v>3621</v>
      </c>
      <c r="I1009" s="138" t="s">
        <v>1156</v>
      </c>
    </row>
    <row r="1010" spans="1:9" hidden="1">
      <c r="A1010" s="137" t="s">
        <v>6498</v>
      </c>
      <c r="B1010" s="138" t="s">
        <v>6499</v>
      </c>
      <c r="C1010" s="138" t="s">
        <v>6500</v>
      </c>
      <c r="D1010" s="138" t="s">
        <v>6501</v>
      </c>
      <c r="E1010" s="138" t="s">
        <v>1756</v>
      </c>
      <c r="F1010" s="139">
        <v>0</v>
      </c>
      <c r="G1010" s="137" t="s">
        <v>341</v>
      </c>
      <c r="H1010" s="137" t="s">
        <v>3621</v>
      </c>
      <c r="I1010" s="138" t="s">
        <v>1756</v>
      </c>
    </row>
    <row r="1011" spans="1:9" hidden="1">
      <c r="A1011" s="137" t="s">
        <v>6502</v>
      </c>
      <c r="B1011" s="138" t="s">
        <v>6503</v>
      </c>
      <c r="C1011" s="138" t="s">
        <v>6504</v>
      </c>
      <c r="D1011" s="138" t="s">
        <v>6505</v>
      </c>
      <c r="E1011" s="138" t="s">
        <v>6506</v>
      </c>
      <c r="F1011" s="139">
        <v>0</v>
      </c>
      <c r="G1011" s="137" t="s">
        <v>341</v>
      </c>
      <c r="H1011" s="137" t="s">
        <v>3621</v>
      </c>
      <c r="I1011" s="138" t="s">
        <v>1156</v>
      </c>
    </row>
    <row r="1012" spans="1:9" hidden="1">
      <c r="A1012" s="137" t="s">
        <v>6507</v>
      </c>
      <c r="B1012" s="138" t="s">
        <v>6508</v>
      </c>
      <c r="C1012" s="138" t="s">
        <v>6509</v>
      </c>
      <c r="D1012" s="138" t="s">
        <v>6510</v>
      </c>
      <c r="E1012" s="138" t="s">
        <v>6511</v>
      </c>
      <c r="F1012" s="139">
        <v>0</v>
      </c>
      <c r="G1012" s="137" t="s">
        <v>247</v>
      </c>
      <c r="H1012" s="137" t="s">
        <v>1806</v>
      </c>
      <c r="I1012" s="138" t="s">
        <v>1096</v>
      </c>
    </row>
    <row r="1013" spans="1:9" hidden="1">
      <c r="A1013" s="137" t="s">
        <v>6512</v>
      </c>
      <c r="B1013" s="138" t="s">
        <v>6513</v>
      </c>
      <c r="C1013" s="138" t="s">
        <v>6514</v>
      </c>
      <c r="D1013" s="138" t="s">
        <v>6515</v>
      </c>
      <c r="E1013" s="138" t="s">
        <v>6516</v>
      </c>
      <c r="F1013" s="139">
        <v>0</v>
      </c>
      <c r="G1013" s="137" t="s">
        <v>341</v>
      </c>
      <c r="H1013" s="137" t="s">
        <v>3621</v>
      </c>
      <c r="I1013" s="138" t="s">
        <v>1756</v>
      </c>
    </row>
    <row r="1014" spans="1:9" hidden="1">
      <c r="A1014" s="137" t="s">
        <v>6517</v>
      </c>
      <c r="B1014" s="138" t="s">
        <v>6518</v>
      </c>
      <c r="C1014" s="138" t="s">
        <v>6519</v>
      </c>
      <c r="D1014" s="138" t="s">
        <v>6520</v>
      </c>
      <c r="E1014" s="138" t="s">
        <v>6521</v>
      </c>
      <c r="F1014" s="139">
        <v>0</v>
      </c>
      <c r="G1014" s="137" t="s">
        <v>341</v>
      </c>
      <c r="H1014" s="137" t="s">
        <v>3621</v>
      </c>
      <c r="I1014" s="138" t="s">
        <v>1156</v>
      </c>
    </row>
    <row r="1015" spans="1:9" hidden="1">
      <c r="A1015" s="137" t="s">
        <v>6522</v>
      </c>
      <c r="B1015" s="138" t="s">
        <v>6523</v>
      </c>
      <c r="C1015" s="138" t="s">
        <v>6524</v>
      </c>
      <c r="D1015" s="138" t="s">
        <v>6525</v>
      </c>
      <c r="E1015" s="138" t="s">
        <v>6526</v>
      </c>
      <c r="F1015" s="139">
        <v>85.75</v>
      </c>
      <c r="G1015" s="137" t="s">
        <v>341</v>
      </c>
      <c r="H1015" s="137" t="s">
        <v>3621</v>
      </c>
      <c r="I1015" s="138" t="s">
        <v>1156</v>
      </c>
    </row>
    <row r="1016" spans="1:9" hidden="1">
      <c r="A1016" s="137" t="s">
        <v>6527</v>
      </c>
      <c r="B1016" s="138" t="s">
        <v>6528</v>
      </c>
      <c r="C1016" s="138" t="s">
        <v>6529</v>
      </c>
      <c r="D1016" s="138" t="s">
        <v>6530</v>
      </c>
      <c r="E1016" s="138" t="s">
        <v>6531</v>
      </c>
      <c r="F1016" s="139">
        <v>0</v>
      </c>
      <c r="G1016" s="137" t="s">
        <v>341</v>
      </c>
      <c r="H1016" s="137" t="s">
        <v>3621</v>
      </c>
      <c r="I1016" s="138" t="s">
        <v>1156</v>
      </c>
    </row>
    <row r="1017" spans="1:9" hidden="1">
      <c r="A1017" s="137" t="s">
        <v>6532</v>
      </c>
      <c r="B1017" s="138" t="s">
        <v>6528</v>
      </c>
      <c r="C1017" s="138" t="s">
        <v>6533</v>
      </c>
      <c r="D1017" s="138" t="s">
        <v>6530</v>
      </c>
      <c r="E1017" s="138" t="s">
        <v>6534</v>
      </c>
      <c r="F1017" s="139">
        <v>101.5</v>
      </c>
      <c r="G1017" s="137" t="s">
        <v>247</v>
      </c>
      <c r="H1017" s="137" t="s">
        <v>1806</v>
      </c>
      <c r="I1017" s="138" t="s">
        <v>1096</v>
      </c>
    </row>
    <row r="1018" spans="1:9" hidden="1">
      <c r="A1018" s="137" t="s">
        <v>6535</v>
      </c>
      <c r="B1018" s="138" t="s">
        <v>6536</v>
      </c>
      <c r="C1018" s="138" t="s">
        <v>6537</v>
      </c>
      <c r="D1018" s="138" t="s">
        <v>6538</v>
      </c>
      <c r="E1018" s="138" t="s">
        <v>6539</v>
      </c>
      <c r="F1018" s="139">
        <v>0</v>
      </c>
      <c r="G1018" s="137" t="s">
        <v>341</v>
      </c>
      <c r="H1018" s="137" t="s">
        <v>3621</v>
      </c>
      <c r="I1018" s="138" t="s">
        <v>1156</v>
      </c>
    </row>
    <row r="1019" spans="1:9" hidden="1">
      <c r="A1019" s="137" t="s">
        <v>6540</v>
      </c>
      <c r="B1019" s="138" t="s">
        <v>6541</v>
      </c>
      <c r="C1019" s="138" t="s">
        <v>6542</v>
      </c>
      <c r="D1019" s="138" t="s">
        <v>6543</v>
      </c>
      <c r="E1019" s="138" t="s">
        <v>6544</v>
      </c>
      <c r="F1019" s="139">
        <v>0</v>
      </c>
      <c r="G1019" s="137" t="s">
        <v>341</v>
      </c>
      <c r="H1019" s="137" t="s">
        <v>3621</v>
      </c>
      <c r="I1019" s="138" t="s">
        <v>6545</v>
      </c>
    </row>
    <row r="1020" spans="1:9" hidden="1">
      <c r="A1020" s="137" t="s">
        <v>6546</v>
      </c>
      <c r="B1020" s="138" t="s">
        <v>6547</v>
      </c>
      <c r="C1020" s="138" t="s">
        <v>6548</v>
      </c>
      <c r="D1020" s="138" t="s">
        <v>6549</v>
      </c>
      <c r="E1020" s="138" t="s">
        <v>6550</v>
      </c>
      <c r="F1020" s="139">
        <v>103.06</v>
      </c>
      <c r="G1020" s="137" t="s">
        <v>341</v>
      </c>
      <c r="H1020" s="137" t="s">
        <v>3621</v>
      </c>
      <c r="I1020" s="138" t="s">
        <v>1156</v>
      </c>
    </row>
    <row r="1021" spans="1:9" hidden="1">
      <c r="A1021" s="137" t="s">
        <v>6551</v>
      </c>
      <c r="B1021" s="138" t="s">
        <v>6552</v>
      </c>
      <c r="C1021" s="138" t="s">
        <v>6553</v>
      </c>
      <c r="D1021" s="138" t="s">
        <v>6554</v>
      </c>
      <c r="E1021" s="138" t="s">
        <v>6555</v>
      </c>
      <c r="F1021" s="139">
        <v>0</v>
      </c>
      <c r="G1021" s="137" t="s">
        <v>341</v>
      </c>
      <c r="H1021" s="137" t="s">
        <v>3621</v>
      </c>
      <c r="I1021" s="138" t="s">
        <v>1156</v>
      </c>
    </row>
    <row r="1022" spans="1:9" hidden="1">
      <c r="A1022" s="137" t="s">
        <v>6556</v>
      </c>
      <c r="B1022" s="138" t="s">
        <v>6557</v>
      </c>
      <c r="C1022" s="138" t="s">
        <v>6558</v>
      </c>
      <c r="D1022" s="138" t="s">
        <v>6559</v>
      </c>
      <c r="E1022" s="138" t="s">
        <v>6560</v>
      </c>
      <c r="F1022" s="139">
        <v>73.17</v>
      </c>
      <c r="G1022" s="137" t="s">
        <v>341</v>
      </c>
      <c r="H1022" s="137" t="s">
        <v>3621</v>
      </c>
      <c r="I1022" s="138" t="s">
        <v>1156</v>
      </c>
    </row>
    <row r="1023" spans="1:9" hidden="1">
      <c r="A1023" s="137" t="s">
        <v>6561</v>
      </c>
      <c r="B1023" s="138" t="s">
        <v>6557</v>
      </c>
      <c r="C1023" s="138" t="s">
        <v>6562</v>
      </c>
      <c r="D1023" s="138" t="s">
        <v>6559</v>
      </c>
      <c r="E1023" s="138" t="s">
        <v>6563</v>
      </c>
      <c r="F1023" s="139">
        <v>0</v>
      </c>
      <c r="G1023" s="137" t="s">
        <v>247</v>
      </c>
      <c r="H1023" s="137" t="s">
        <v>1806</v>
      </c>
      <c r="I1023" s="138" t="s">
        <v>1096</v>
      </c>
    </row>
    <row r="1024" spans="1:9" hidden="1">
      <c r="A1024" s="137" t="s">
        <v>6564</v>
      </c>
      <c r="B1024" s="138" t="s">
        <v>6565</v>
      </c>
      <c r="C1024" s="138" t="s">
        <v>6566</v>
      </c>
      <c r="D1024" s="138" t="s">
        <v>6567</v>
      </c>
      <c r="E1024" s="138" t="s">
        <v>6568</v>
      </c>
      <c r="F1024" s="139">
        <v>14.8</v>
      </c>
      <c r="G1024" s="137" t="s">
        <v>247</v>
      </c>
      <c r="H1024" s="137" t="s">
        <v>1806</v>
      </c>
      <c r="I1024" s="138" t="s">
        <v>1110</v>
      </c>
    </row>
    <row r="1025" spans="1:9" hidden="1">
      <c r="A1025" s="137" t="s">
        <v>6569</v>
      </c>
      <c r="B1025" s="138" t="s">
        <v>6570</v>
      </c>
      <c r="C1025" s="138" t="s">
        <v>6571</v>
      </c>
      <c r="D1025" s="138" t="s">
        <v>6572</v>
      </c>
      <c r="E1025" s="138" t="s">
        <v>6573</v>
      </c>
      <c r="F1025" s="139">
        <v>0</v>
      </c>
      <c r="G1025" s="137" t="s">
        <v>247</v>
      </c>
      <c r="H1025" s="137" t="s">
        <v>1806</v>
      </c>
      <c r="I1025" s="138" t="s">
        <v>5636</v>
      </c>
    </row>
    <row r="1026" spans="1:9" hidden="1">
      <c r="A1026" s="137" t="s">
        <v>6574</v>
      </c>
      <c r="B1026" s="138" t="s">
        <v>6575</v>
      </c>
      <c r="C1026" s="138" t="s">
        <v>6576</v>
      </c>
      <c r="D1026" s="138" t="s">
        <v>6577</v>
      </c>
      <c r="E1026" s="138" t="s">
        <v>6578</v>
      </c>
      <c r="F1026" s="139">
        <v>0</v>
      </c>
      <c r="G1026" s="137" t="s">
        <v>247</v>
      </c>
      <c r="H1026" s="137" t="s">
        <v>1806</v>
      </c>
      <c r="I1026" s="138" t="s">
        <v>1096</v>
      </c>
    </row>
    <row r="1027" spans="1:9" hidden="1">
      <c r="A1027" s="137" t="s">
        <v>6579</v>
      </c>
      <c r="B1027" s="138" t="s">
        <v>6575</v>
      </c>
      <c r="C1027" s="138" t="s">
        <v>6580</v>
      </c>
      <c r="D1027" s="138" t="s">
        <v>6581</v>
      </c>
      <c r="E1027" s="138" t="s">
        <v>6582</v>
      </c>
      <c r="F1027" s="139">
        <v>8.85</v>
      </c>
      <c r="G1027" s="137" t="s">
        <v>341</v>
      </c>
      <c r="H1027" s="137" t="s">
        <v>3621</v>
      </c>
      <c r="I1027" s="138" t="s">
        <v>1156</v>
      </c>
    </row>
    <row r="1028" spans="1:9" hidden="1">
      <c r="A1028" s="137" t="s">
        <v>6583</v>
      </c>
      <c r="B1028" s="138" t="s">
        <v>6584</v>
      </c>
      <c r="C1028" s="138" t="s">
        <v>6584</v>
      </c>
      <c r="D1028" s="138" t="s">
        <v>6585</v>
      </c>
      <c r="E1028" s="138" t="s">
        <v>1756</v>
      </c>
      <c r="F1028" s="139">
        <v>0</v>
      </c>
      <c r="G1028" s="137" t="s">
        <v>1069</v>
      </c>
      <c r="H1028" s="137" t="s">
        <v>4563</v>
      </c>
      <c r="I1028" s="138" t="s">
        <v>1756</v>
      </c>
    </row>
    <row r="1029" spans="1:9" hidden="1">
      <c r="A1029" s="137" t="s">
        <v>6586</v>
      </c>
      <c r="B1029" s="138" t="s">
        <v>6587</v>
      </c>
      <c r="C1029" s="138" t="s">
        <v>6588</v>
      </c>
      <c r="D1029" s="138" t="s">
        <v>6589</v>
      </c>
      <c r="E1029" s="138" t="s">
        <v>6590</v>
      </c>
      <c r="F1029" s="139">
        <v>0</v>
      </c>
      <c r="G1029" s="137" t="s">
        <v>355</v>
      </c>
      <c r="H1029" s="137" t="s">
        <v>1907</v>
      </c>
      <c r="I1029" s="138" t="s">
        <v>1756</v>
      </c>
    </row>
    <row r="1030" spans="1:9" hidden="1">
      <c r="A1030" s="137" t="s">
        <v>6591</v>
      </c>
      <c r="B1030" s="138" t="s">
        <v>6587</v>
      </c>
      <c r="C1030" s="138" t="s">
        <v>6592</v>
      </c>
      <c r="D1030" s="138" t="s">
        <v>6593</v>
      </c>
      <c r="E1030" s="138" t="s">
        <v>6594</v>
      </c>
      <c r="F1030" s="139">
        <v>0</v>
      </c>
      <c r="G1030" s="137" t="s">
        <v>247</v>
      </c>
      <c r="H1030" s="137" t="s">
        <v>1806</v>
      </c>
      <c r="I1030" s="138" t="s">
        <v>6595</v>
      </c>
    </row>
    <row r="1031" spans="1:9" hidden="1">
      <c r="A1031" s="137" t="s">
        <v>6596</v>
      </c>
      <c r="B1031" s="138" t="s">
        <v>6597</v>
      </c>
      <c r="C1031" s="138" t="s">
        <v>6598</v>
      </c>
      <c r="D1031" s="138" t="s">
        <v>6599</v>
      </c>
      <c r="E1031" s="138" t="s">
        <v>6600</v>
      </c>
      <c r="F1031" s="139">
        <v>0</v>
      </c>
      <c r="G1031" s="137" t="s">
        <v>355</v>
      </c>
      <c r="H1031" s="137" t="s">
        <v>1907</v>
      </c>
      <c r="I1031" s="138" t="s">
        <v>6601</v>
      </c>
    </row>
    <row r="1032" spans="1:9" hidden="1">
      <c r="A1032" s="137" t="s">
        <v>6602</v>
      </c>
      <c r="B1032" s="138" t="s">
        <v>6603</v>
      </c>
      <c r="C1032" s="138" t="s">
        <v>6604</v>
      </c>
      <c r="D1032" s="138" t="s">
        <v>6605</v>
      </c>
      <c r="E1032" s="138" t="s">
        <v>6606</v>
      </c>
      <c r="F1032" s="139">
        <v>0</v>
      </c>
      <c r="G1032" s="137" t="s">
        <v>355</v>
      </c>
      <c r="H1032" s="137" t="s">
        <v>1907</v>
      </c>
      <c r="I1032" s="138" t="s">
        <v>6601</v>
      </c>
    </row>
    <row r="1033" spans="1:9" hidden="1">
      <c r="A1033" s="137" t="s">
        <v>6607</v>
      </c>
      <c r="B1033" s="138" t="s">
        <v>6608</v>
      </c>
      <c r="C1033" s="138" t="s">
        <v>6609</v>
      </c>
      <c r="D1033" s="138" t="s">
        <v>6610</v>
      </c>
      <c r="E1033" s="138" t="s">
        <v>6611</v>
      </c>
      <c r="F1033" s="139">
        <v>2446</v>
      </c>
      <c r="G1033" s="137" t="s">
        <v>355</v>
      </c>
      <c r="H1033" s="137" t="s">
        <v>1907</v>
      </c>
      <c r="I1033" s="138" t="s">
        <v>1106</v>
      </c>
    </row>
    <row r="1034" spans="1:9" hidden="1">
      <c r="A1034" s="137" t="s">
        <v>6612</v>
      </c>
      <c r="B1034" s="138" t="s">
        <v>6613</v>
      </c>
      <c r="C1034" s="138" t="s">
        <v>6614</v>
      </c>
      <c r="D1034" s="138" t="s">
        <v>6615</v>
      </c>
      <c r="E1034" s="138" t="s">
        <v>6616</v>
      </c>
      <c r="F1034" s="139">
        <v>0</v>
      </c>
      <c r="G1034" s="137" t="s">
        <v>355</v>
      </c>
      <c r="H1034" s="137" t="s">
        <v>1907</v>
      </c>
      <c r="I1034" s="138" t="s">
        <v>6601</v>
      </c>
    </row>
    <row r="1035" spans="1:9" hidden="1">
      <c r="A1035" s="137" t="s">
        <v>6617</v>
      </c>
      <c r="B1035" s="138" t="s">
        <v>6618</v>
      </c>
      <c r="C1035" s="138" t="s">
        <v>6619</v>
      </c>
      <c r="D1035" s="138" t="s">
        <v>6620</v>
      </c>
      <c r="E1035" s="138" t="s">
        <v>1756</v>
      </c>
      <c r="F1035" s="139">
        <v>0</v>
      </c>
      <c r="G1035" s="137" t="s">
        <v>355</v>
      </c>
      <c r="H1035" s="137" t="s">
        <v>1907</v>
      </c>
      <c r="I1035" s="138" t="s">
        <v>1756</v>
      </c>
    </row>
    <row r="1036" spans="1:9" hidden="1">
      <c r="A1036" s="137" t="s">
        <v>6621</v>
      </c>
      <c r="B1036" s="138" t="s">
        <v>6622</v>
      </c>
      <c r="C1036" s="138" t="s">
        <v>6623</v>
      </c>
      <c r="D1036" s="138" t="s">
        <v>6624</v>
      </c>
      <c r="E1036" s="138" t="s">
        <v>6625</v>
      </c>
      <c r="F1036" s="139">
        <v>84.05</v>
      </c>
      <c r="G1036" s="137" t="s">
        <v>355</v>
      </c>
      <c r="H1036" s="137" t="s">
        <v>1907</v>
      </c>
      <c r="I1036" s="138" t="s">
        <v>6601</v>
      </c>
    </row>
    <row r="1037" spans="1:9" hidden="1">
      <c r="A1037" s="137" t="s">
        <v>6626</v>
      </c>
      <c r="B1037" s="138" t="s">
        <v>6627</v>
      </c>
      <c r="C1037" s="138" t="s">
        <v>6628</v>
      </c>
      <c r="D1037" s="138" t="s">
        <v>6629</v>
      </c>
      <c r="E1037" s="138" t="s">
        <v>6630</v>
      </c>
      <c r="F1037" s="139">
        <v>494.1</v>
      </c>
      <c r="G1037" s="137" t="s">
        <v>355</v>
      </c>
      <c r="H1037" s="137" t="s">
        <v>1907</v>
      </c>
      <c r="I1037" s="138" t="s">
        <v>1106</v>
      </c>
    </row>
    <row r="1038" spans="1:9" hidden="1">
      <c r="A1038" s="137" t="s">
        <v>6631</v>
      </c>
      <c r="B1038" s="138" t="s">
        <v>6632</v>
      </c>
      <c r="C1038" s="138" t="s">
        <v>6633</v>
      </c>
      <c r="D1038" s="138" t="s">
        <v>6634</v>
      </c>
      <c r="E1038" s="138" t="s">
        <v>1756</v>
      </c>
      <c r="F1038" s="139">
        <v>0</v>
      </c>
      <c r="G1038" s="137" t="s">
        <v>355</v>
      </c>
      <c r="H1038" s="137" t="s">
        <v>1907</v>
      </c>
      <c r="I1038" s="138" t="s">
        <v>1756</v>
      </c>
    </row>
    <row r="1039" spans="1:9" hidden="1">
      <c r="A1039" s="137" t="s">
        <v>6635</v>
      </c>
      <c r="B1039" s="138" t="s">
        <v>6636</v>
      </c>
      <c r="C1039" s="138" t="s">
        <v>6637</v>
      </c>
      <c r="D1039" s="138" t="s">
        <v>6638</v>
      </c>
      <c r="E1039" s="138" t="s">
        <v>6639</v>
      </c>
      <c r="F1039" s="139">
        <v>1920</v>
      </c>
      <c r="G1039" s="137" t="s">
        <v>355</v>
      </c>
      <c r="H1039" s="137" t="s">
        <v>1907</v>
      </c>
      <c r="I1039" s="138" t="s">
        <v>6601</v>
      </c>
    </row>
    <row r="1040" spans="1:9" hidden="1">
      <c r="A1040" s="137" t="s">
        <v>6640</v>
      </c>
      <c r="B1040" s="138" t="s">
        <v>6641</v>
      </c>
      <c r="C1040" s="138" t="s">
        <v>6642</v>
      </c>
      <c r="D1040" s="138" t="s">
        <v>6643</v>
      </c>
      <c r="E1040" s="138" t="s">
        <v>6644</v>
      </c>
      <c r="F1040" s="139">
        <v>0</v>
      </c>
      <c r="G1040" s="137" t="s">
        <v>355</v>
      </c>
      <c r="H1040" s="137" t="s">
        <v>1907</v>
      </c>
      <c r="I1040" s="138" t="s">
        <v>6601</v>
      </c>
    </row>
    <row r="1041" spans="1:9" hidden="1">
      <c r="A1041" s="137" t="s">
        <v>6645</v>
      </c>
      <c r="B1041" s="138" t="s">
        <v>6646</v>
      </c>
      <c r="C1041" s="138" t="s">
        <v>6647</v>
      </c>
      <c r="D1041" s="138" t="s">
        <v>6648</v>
      </c>
      <c r="E1041" s="138" t="s">
        <v>6649</v>
      </c>
      <c r="F1041" s="139">
        <v>79300</v>
      </c>
      <c r="G1041" s="137" t="s">
        <v>355</v>
      </c>
      <c r="H1041" s="137" t="s">
        <v>1907</v>
      </c>
      <c r="I1041" s="138" t="s">
        <v>6601</v>
      </c>
    </row>
    <row r="1042" spans="1:9" hidden="1">
      <c r="A1042" s="137" t="s">
        <v>6650</v>
      </c>
      <c r="B1042" s="138" t="s">
        <v>6651</v>
      </c>
      <c r="C1042" s="138" t="s">
        <v>6652</v>
      </c>
      <c r="D1042" s="138" t="s">
        <v>6648</v>
      </c>
      <c r="E1042" s="138" t="s">
        <v>6653</v>
      </c>
      <c r="F1042" s="139">
        <v>7125</v>
      </c>
      <c r="G1042" s="137" t="s">
        <v>355</v>
      </c>
      <c r="H1042" s="137" t="s">
        <v>1907</v>
      </c>
      <c r="I1042" s="138" t="s">
        <v>6601</v>
      </c>
    </row>
    <row r="1043" spans="1:9" hidden="1">
      <c r="A1043" s="137" t="s">
        <v>6654</v>
      </c>
      <c r="B1043" s="138" t="s">
        <v>6655</v>
      </c>
      <c r="C1043" s="138" t="s">
        <v>6656</v>
      </c>
      <c r="D1043" s="138" t="s">
        <v>6657</v>
      </c>
      <c r="E1043" s="138" t="s">
        <v>6658</v>
      </c>
      <c r="F1043" s="139">
        <v>3776</v>
      </c>
      <c r="G1043" s="137" t="s">
        <v>355</v>
      </c>
      <c r="H1043" s="137" t="s">
        <v>1907</v>
      </c>
      <c r="I1043" s="138" t="s">
        <v>1106</v>
      </c>
    </row>
    <row r="1044" spans="1:9" hidden="1">
      <c r="A1044" s="137" t="s">
        <v>6659</v>
      </c>
      <c r="B1044" s="138" t="s">
        <v>6660</v>
      </c>
      <c r="C1044" s="138" t="s">
        <v>6661</v>
      </c>
      <c r="D1044" s="138" t="s">
        <v>6662</v>
      </c>
      <c r="E1044" s="138" t="s">
        <v>6663</v>
      </c>
      <c r="F1044" s="139">
        <v>0</v>
      </c>
      <c r="G1044" s="137" t="s">
        <v>355</v>
      </c>
      <c r="H1044" s="137" t="s">
        <v>1907</v>
      </c>
      <c r="I1044" s="138" t="s">
        <v>6601</v>
      </c>
    </row>
    <row r="1045" spans="1:9" hidden="1">
      <c r="A1045" s="137" t="s">
        <v>6664</v>
      </c>
      <c r="B1045" s="138" t="s">
        <v>353</v>
      </c>
      <c r="C1045" s="138" t="s">
        <v>356</v>
      </c>
      <c r="D1045" s="138" t="s">
        <v>6665</v>
      </c>
      <c r="E1045" s="138" t="s">
        <v>1225</v>
      </c>
      <c r="F1045" s="139">
        <v>349.7</v>
      </c>
      <c r="G1045" s="137" t="s">
        <v>355</v>
      </c>
      <c r="H1045" s="137" t="s">
        <v>1907</v>
      </c>
      <c r="I1045" s="138" t="s">
        <v>1106</v>
      </c>
    </row>
    <row r="1046" spans="1:9" hidden="1">
      <c r="A1046" s="137" t="s">
        <v>6666</v>
      </c>
      <c r="B1046" s="138" t="s">
        <v>1011</v>
      </c>
      <c r="C1046" s="138" t="s">
        <v>6667</v>
      </c>
      <c r="D1046" s="138" t="s">
        <v>867</v>
      </c>
      <c r="E1046" s="138" t="s">
        <v>1233</v>
      </c>
      <c r="F1046" s="139">
        <v>77.11</v>
      </c>
      <c r="G1046" s="137" t="s">
        <v>355</v>
      </c>
      <c r="H1046" s="137" t="s">
        <v>1907</v>
      </c>
      <c r="I1046" s="138" t="s">
        <v>1106</v>
      </c>
    </row>
    <row r="1047" spans="1:9" hidden="1">
      <c r="A1047" s="137" t="s">
        <v>6668</v>
      </c>
      <c r="B1047" s="138" t="s">
        <v>1011</v>
      </c>
      <c r="C1047" s="138" t="s">
        <v>965</v>
      </c>
      <c r="D1047" s="138" t="s">
        <v>867</v>
      </c>
      <c r="E1047" s="138" t="s">
        <v>1233</v>
      </c>
      <c r="F1047" s="139">
        <v>77.11</v>
      </c>
      <c r="G1047" s="137" t="s">
        <v>355</v>
      </c>
      <c r="H1047" s="137" t="s">
        <v>1907</v>
      </c>
      <c r="I1047" s="138" t="s">
        <v>1106</v>
      </c>
    </row>
    <row r="1048" spans="1:9" hidden="1">
      <c r="A1048" s="137" t="s">
        <v>6669</v>
      </c>
      <c r="B1048" s="138" t="s">
        <v>1010</v>
      </c>
      <c r="C1048" s="138" t="s">
        <v>6670</v>
      </c>
      <c r="D1048" s="138" t="s">
        <v>866</v>
      </c>
      <c r="E1048" s="138" t="s">
        <v>1231</v>
      </c>
      <c r="F1048" s="139">
        <v>328.55</v>
      </c>
      <c r="G1048" s="137" t="s">
        <v>355</v>
      </c>
      <c r="H1048" s="137" t="s">
        <v>1907</v>
      </c>
      <c r="I1048" s="138" t="s">
        <v>1106</v>
      </c>
    </row>
    <row r="1049" spans="1:9" hidden="1">
      <c r="A1049" s="137" t="s">
        <v>6671</v>
      </c>
      <c r="B1049" s="138" t="s">
        <v>1010</v>
      </c>
      <c r="C1049" s="138" t="s">
        <v>964</v>
      </c>
      <c r="D1049" s="138" t="s">
        <v>866</v>
      </c>
      <c r="E1049" s="138" t="s">
        <v>1231</v>
      </c>
      <c r="F1049" s="139">
        <v>328.55</v>
      </c>
      <c r="G1049" s="137" t="s">
        <v>355</v>
      </c>
      <c r="H1049" s="137" t="s">
        <v>1907</v>
      </c>
      <c r="I1049" s="138" t="s">
        <v>1106</v>
      </c>
    </row>
    <row r="1050" spans="1:9" hidden="1">
      <c r="A1050" s="137" t="s">
        <v>6672</v>
      </c>
      <c r="B1050" s="138" t="s">
        <v>6673</v>
      </c>
      <c r="C1050" s="138" t="s">
        <v>6674</v>
      </c>
      <c r="D1050" s="138" t="s">
        <v>6675</v>
      </c>
      <c r="E1050" s="138" t="s">
        <v>6676</v>
      </c>
      <c r="F1050" s="139">
        <v>0</v>
      </c>
      <c r="G1050" s="137" t="s">
        <v>355</v>
      </c>
      <c r="H1050" s="137" t="s">
        <v>1907</v>
      </c>
      <c r="I1050" s="138" t="s">
        <v>6601</v>
      </c>
    </row>
    <row r="1051" spans="1:9" hidden="1">
      <c r="A1051" s="137" t="s">
        <v>6677</v>
      </c>
      <c r="B1051" s="138" t="s">
        <v>6678</v>
      </c>
      <c r="C1051" s="138" t="s">
        <v>6679</v>
      </c>
      <c r="D1051" s="138" t="s">
        <v>6680</v>
      </c>
      <c r="E1051" s="138" t="s">
        <v>6681</v>
      </c>
      <c r="F1051" s="139">
        <v>9.6140000000000008</v>
      </c>
      <c r="G1051" s="137" t="s">
        <v>355</v>
      </c>
      <c r="H1051" s="137" t="s">
        <v>1907</v>
      </c>
      <c r="I1051" s="138" t="s">
        <v>1106</v>
      </c>
    </row>
    <row r="1052" spans="1:9" hidden="1">
      <c r="A1052" s="137" t="s">
        <v>6682</v>
      </c>
      <c r="B1052" s="138" t="s">
        <v>358</v>
      </c>
      <c r="C1052" s="138" t="s">
        <v>360</v>
      </c>
      <c r="D1052" s="138" t="s">
        <v>359</v>
      </c>
      <c r="E1052" s="138" t="s">
        <v>1339</v>
      </c>
      <c r="F1052" s="139">
        <v>44.67</v>
      </c>
      <c r="G1052" s="137" t="s">
        <v>355</v>
      </c>
      <c r="H1052" s="137" t="s">
        <v>1907</v>
      </c>
      <c r="I1052" s="138" t="s">
        <v>1106</v>
      </c>
    </row>
    <row r="1053" spans="1:9" hidden="1">
      <c r="A1053" s="137" t="s">
        <v>6683</v>
      </c>
      <c r="B1053" s="138" t="s">
        <v>6684</v>
      </c>
      <c r="C1053" s="138" t="s">
        <v>6685</v>
      </c>
      <c r="D1053" s="138" t="s">
        <v>6686</v>
      </c>
      <c r="E1053" s="138" t="s">
        <v>6687</v>
      </c>
      <c r="F1053" s="139">
        <v>17.875</v>
      </c>
      <c r="G1053" s="137" t="s">
        <v>355</v>
      </c>
      <c r="H1053" s="137" t="s">
        <v>1907</v>
      </c>
      <c r="I1053" s="138" t="s">
        <v>1106</v>
      </c>
    </row>
    <row r="1054" spans="1:9" hidden="1">
      <c r="A1054" s="137" t="s">
        <v>6688</v>
      </c>
      <c r="B1054" s="138" t="s">
        <v>6684</v>
      </c>
      <c r="C1054" s="138" t="s">
        <v>6689</v>
      </c>
      <c r="D1054" s="138" t="s">
        <v>6686</v>
      </c>
      <c r="E1054" s="138" t="s">
        <v>6687</v>
      </c>
      <c r="F1054" s="139">
        <v>0</v>
      </c>
      <c r="G1054" s="137" t="s">
        <v>355</v>
      </c>
      <c r="H1054" s="137" t="s">
        <v>1907</v>
      </c>
      <c r="I1054" s="138" t="s">
        <v>1106</v>
      </c>
    </row>
    <row r="1055" spans="1:9" hidden="1">
      <c r="A1055" s="137" t="s">
        <v>6690</v>
      </c>
      <c r="B1055" s="138" t="s">
        <v>361</v>
      </c>
      <c r="C1055" s="138" t="s">
        <v>363</v>
      </c>
      <c r="D1055" s="138" t="s">
        <v>362</v>
      </c>
      <c r="E1055" s="138" t="s">
        <v>1348</v>
      </c>
      <c r="F1055" s="139">
        <v>44.41</v>
      </c>
      <c r="G1055" s="137" t="s">
        <v>355</v>
      </c>
      <c r="H1055" s="137" t="s">
        <v>1907</v>
      </c>
      <c r="I1055" s="138" t="s">
        <v>1106</v>
      </c>
    </row>
    <row r="1056" spans="1:9" hidden="1">
      <c r="A1056" s="137" t="s">
        <v>6691</v>
      </c>
      <c r="B1056" s="138" t="s">
        <v>6692</v>
      </c>
      <c r="C1056" s="138" t="s">
        <v>6693</v>
      </c>
      <c r="D1056" s="138" t="s">
        <v>6694</v>
      </c>
      <c r="E1056" s="138" t="s">
        <v>6695</v>
      </c>
      <c r="F1056" s="139">
        <v>23.67</v>
      </c>
      <c r="G1056" s="137" t="s">
        <v>355</v>
      </c>
      <c r="H1056" s="137" t="s">
        <v>1907</v>
      </c>
      <c r="I1056" s="138" t="s">
        <v>1106</v>
      </c>
    </row>
    <row r="1057" spans="1:9" hidden="1">
      <c r="A1057" s="137" t="s">
        <v>6696</v>
      </c>
      <c r="B1057" s="138" t="s">
        <v>6697</v>
      </c>
      <c r="C1057" s="138" t="s">
        <v>6698</v>
      </c>
      <c r="D1057" s="138" t="s">
        <v>6699</v>
      </c>
      <c r="E1057" s="138" t="s">
        <v>6700</v>
      </c>
      <c r="F1057" s="139">
        <v>36.5</v>
      </c>
      <c r="G1057" s="137" t="s">
        <v>355</v>
      </c>
      <c r="H1057" s="137" t="s">
        <v>1907</v>
      </c>
      <c r="I1057" s="138" t="s">
        <v>6601</v>
      </c>
    </row>
    <row r="1058" spans="1:9" hidden="1">
      <c r="A1058" s="137" t="s">
        <v>6701</v>
      </c>
      <c r="B1058" s="138" t="s">
        <v>6702</v>
      </c>
      <c r="C1058" s="138" t="s">
        <v>6703</v>
      </c>
      <c r="D1058" s="138" t="s">
        <v>6699</v>
      </c>
      <c r="E1058" s="138" t="s">
        <v>6704</v>
      </c>
      <c r="F1058" s="139">
        <v>191.45</v>
      </c>
      <c r="G1058" s="137" t="s">
        <v>355</v>
      </c>
      <c r="H1058" s="137" t="s">
        <v>1907</v>
      </c>
      <c r="I1058" s="138" t="s">
        <v>1106</v>
      </c>
    </row>
    <row r="1059" spans="1:9" hidden="1">
      <c r="A1059" s="137" t="s">
        <v>6705</v>
      </c>
      <c r="B1059" s="138" t="s">
        <v>6706</v>
      </c>
      <c r="C1059" s="138" t="s">
        <v>6707</v>
      </c>
      <c r="D1059" s="138" t="s">
        <v>6708</v>
      </c>
      <c r="E1059" s="138" t="s">
        <v>6709</v>
      </c>
      <c r="F1059" s="139">
        <v>919.6</v>
      </c>
      <c r="G1059" s="137" t="s">
        <v>355</v>
      </c>
      <c r="H1059" s="137" t="s">
        <v>1907</v>
      </c>
      <c r="I1059" s="138" t="s">
        <v>6601</v>
      </c>
    </row>
    <row r="1060" spans="1:9" hidden="1">
      <c r="A1060" s="137" t="s">
        <v>6710</v>
      </c>
      <c r="B1060" s="138" t="s">
        <v>6711</v>
      </c>
      <c r="C1060" s="138" t="s">
        <v>6712</v>
      </c>
      <c r="D1060" s="138" t="s">
        <v>6713</v>
      </c>
      <c r="E1060" s="138" t="s">
        <v>6714</v>
      </c>
      <c r="F1060" s="139">
        <v>143.19999999999999</v>
      </c>
      <c r="G1060" s="137" t="s">
        <v>355</v>
      </c>
      <c r="H1060" s="137" t="s">
        <v>1907</v>
      </c>
      <c r="I1060" s="138" t="s">
        <v>6601</v>
      </c>
    </row>
    <row r="1061" spans="1:9" hidden="1">
      <c r="A1061" s="137" t="s">
        <v>6715</v>
      </c>
      <c r="B1061" s="138" t="s">
        <v>6716</v>
      </c>
      <c r="C1061" s="138" t="s">
        <v>6717</v>
      </c>
      <c r="D1061" s="138" t="s">
        <v>6718</v>
      </c>
      <c r="E1061" s="138" t="s">
        <v>6719</v>
      </c>
      <c r="F1061" s="139">
        <v>139.5</v>
      </c>
      <c r="G1061" s="137" t="s">
        <v>355</v>
      </c>
      <c r="H1061" s="137" t="s">
        <v>1907</v>
      </c>
      <c r="I1061" s="138" t="s">
        <v>1106</v>
      </c>
    </row>
    <row r="1062" spans="1:9" hidden="1">
      <c r="A1062" s="137" t="s">
        <v>6720</v>
      </c>
      <c r="B1062" s="138" t="s">
        <v>6721</v>
      </c>
      <c r="C1062" s="138" t="s">
        <v>6722</v>
      </c>
      <c r="D1062" s="138" t="s">
        <v>6723</v>
      </c>
      <c r="E1062" s="138" t="s">
        <v>6724</v>
      </c>
      <c r="F1062" s="139">
        <v>212.7</v>
      </c>
      <c r="G1062" s="137" t="s">
        <v>355</v>
      </c>
      <c r="H1062" s="137" t="s">
        <v>1907</v>
      </c>
      <c r="I1062" s="138" t="s">
        <v>1106</v>
      </c>
    </row>
    <row r="1063" spans="1:9" hidden="1">
      <c r="A1063" s="137" t="s">
        <v>6725</v>
      </c>
      <c r="B1063" s="138" t="s">
        <v>6726</v>
      </c>
      <c r="C1063" s="138" t="s">
        <v>6727</v>
      </c>
      <c r="D1063" s="138" t="s">
        <v>6728</v>
      </c>
      <c r="E1063" s="138" t="s">
        <v>6729</v>
      </c>
      <c r="F1063" s="139">
        <v>567.4</v>
      </c>
      <c r="G1063" s="137" t="s">
        <v>355</v>
      </c>
      <c r="H1063" s="137" t="s">
        <v>1907</v>
      </c>
      <c r="I1063" s="138" t="s">
        <v>1106</v>
      </c>
    </row>
    <row r="1064" spans="1:9" hidden="1">
      <c r="A1064" s="137" t="s">
        <v>6730</v>
      </c>
      <c r="B1064" s="138" t="s">
        <v>6731</v>
      </c>
      <c r="C1064" s="138" t="s">
        <v>6642</v>
      </c>
      <c r="D1064" s="138" t="s">
        <v>6732</v>
      </c>
      <c r="E1064" s="138" t="s">
        <v>6733</v>
      </c>
      <c r="F1064" s="139">
        <v>25.05</v>
      </c>
      <c r="G1064" s="137" t="s">
        <v>355</v>
      </c>
      <c r="H1064" s="137" t="s">
        <v>1907</v>
      </c>
      <c r="I1064" s="138" t="s">
        <v>6601</v>
      </c>
    </row>
    <row r="1065" spans="1:9" hidden="1">
      <c r="A1065" s="137" t="s">
        <v>6734</v>
      </c>
      <c r="B1065" s="138" t="s">
        <v>6735</v>
      </c>
      <c r="C1065" s="138" t="s">
        <v>6736</v>
      </c>
      <c r="D1065" s="138" t="s">
        <v>6737</v>
      </c>
      <c r="E1065" s="138" t="s">
        <v>6738</v>
      </c>
      <c r="F1065" s="139">
        <v>347.5</v>
      </c>
      <c r="G1065" s="137" t="s">
        <v>355</v>
      </c>
      <c r="H1065" s="137" t="s">
        <v>1907</v>
      </c>
      <c r="I1065" s="138" t="s">
        <v>1106</v>
      </c>
    </row>
    <row r="1066" spans="1:9" hidden="1">
      <c r="A1066" s="137" t="s">
        <v>6739</v>
      </c>
      <c r="B1066" s="138" t="s">
        <v>6740</v>
      </c>
      <c r="C1066" s="138" t="s">
        <v>6741</v>
      </c>
      <c r="D1066" s="138" t="s">
        <v>6742</v>
      </c>
      <c r="E1066" s="138" t="s">
        <v>6743</v>
      </c>
      <c r="F1066" s="139">
        <v>857</v>
      </c>
      <c r="G1066" s="137" t="s">
        <v>355</v>
      </c>
      <c r="H1066" s="137" t="s">
        <v>6744</v>
      </c>
      <c r="I1066" s="138" t="s">
        <v>6601</v>
      </c>
    </row>
    <row r="1067" spans="1:9" hidden="1">
      <c r="A1067" s="137" t="s">
        <v>6745</v>
      </c>
      <c r="B1067" s="138" t="s">
        <v>6746</v>
      </c>
      <c r="C1067" s="138" t="s">
        <v>6747</v>
      </c>
      <c r="D1067" s="138" t="s">
        <v>6748</v>
      </c>
      <c r="E1067" s="138" t="s">
        <v>6749</v>
      </c>
      <c r="F1067" s="139">
        <v>0</v>
      </c>
      <c r="G1067" s="137" t="s">
        <v>355</v>
      </c>
      <c r="H1067" s="137" t="s">
        <v>1907</v>
      </c>
      <c r="I1067" s="138" t="s">
        <v>1106</v>
      </c>
    </row>
    <row r="1068" spans="1:9" hidden="1">
      <c r="A1068" s="137" t="s">
        <v>6750</v>
      </c>
      <c r="B1068" s="138" t="s">
        <v>6751</v>
      </c>
      <c r="C1068" s="138" t="s">
        <v>6752</v>
      </c>
      <c r="D1068" s="138" t="s">
        <v>6753</v>
      </c>
      <c r="E1068" s="138" t="s">
        <v>6754</v>
      </c>
      <c r="F1068" s="139">
        <v>798.5</v>
      </c>
      <c r="G1068" s="137" t="s">
        <v>355</v>
      </c>
      <c r="H1068" s="137" t="s">
        <v>1907</v>
      </c>
      <c r="I1068" s="138" t="s">
        <v>6601</v>
      </c>
    </row>
    <row r="1069" spans="1:9" hidden="1">
      <c r="A1069" s="137" t="s">
        <v>6755</v>
      </c>
      <c r="B1069" s="138" t="s">
        <v>6756</v>
      </c>
      <c r="C1069" s="138" t="s">
        <v>6757</v>
      </c>
      <c r="D1069" s="138" t="s">
        <v>6758</v>
      </c>
      <c r="E1069" s="138" t="s">
        <v>1756</v>
      </c>
      <c r="F1069" s="139">
        <v>0</v>
      </c>
      <c r="G1069" s="137" t="s">
        <v>355</v>
      </c>
      <c r="H1069" s="137" t="s">
        <v>1907</v>
      </c>
      <c r="I1069" s="138" t="s">
        <v>1756</v>
      </c>
    </row>
    <row r="1070" spans="1:9" hidden="1">
      <c r="A1070" s="137" t="s">
        <v>6759</v>
      </c>
      <c r="B1070" s="138" t="s">
        <v>6760</v>
      </c>
      <c r="C1070" s="138" t="s">
        <v>6761</v>
      </c>
      <c r="D1070" s="138" t="s">
        <v>6762</v>
      </c>
      <c r="E1070" s="138" t="s">
        <v>6763</v>
      </c>
      <c r="F1070" s="139">
        <v>0</v>
      </c>
      <c r="G1070" s="137" t="s">
        <v>355</v>
      </c>
      <c r="H1070" s="137" t="s">
        <v>1907</v>
      </c>
      <c r="I1070" s="138" t="s">
        <v>6601</v>
      </c>
    </row>
    <row r="1071" spans="1:9" hidden="1">
      <c r="A1071" s="137" t="s">
        <v>6764</v>
      </c>
      <c r="B1071" s="138" t="s">
        <v>6765</v>
      </c>
      <c r="C1071" s="138" t="s">
        <v>6766</v>
      </c>
      <c r="D1071" s="138" t="s">
        <v>6767</v>
      </c>
      <c r="E1071" s="138" t="s">
        <v>1756</v>
      </c>
      <c r="F1071" s="139">
        <v>0</v>
      </c>
      <c r="G1071" s="137" t="s">
        <v>355</v>
      </c>
      <c r="H1071" s="137" t="s">
        <v>1907</v>
      </c>
      <c r="I1071" s="138" t="s">
        <v>1756</v>
      </c>
    </row>
    <row r="1072" spans="1:9" hidden="1">
      <c r="A1072" s="137" t="s">
        <v>6768</v>
      </c>
      <c r="B1072" s="138" t="s">
        <v>6769</v>
      </c>
      <c r="C1072" s="138" t="s">
        <v>6770</v>
      </c>
      <c r="D1072" s="138" t="s">
        <v>6771</v>
      </c>
      <c r="E1072" s="138" t="s">
        <v>6772</v>
      </c>
      <c r="F1072" s="139">
        <v>0</v>
      </c>
      <c r="G1072" s="137" t="s">
        <v>355</v>
      </c>
      <c r="H1072" s="137" t="s">
        <v>1907</v>
      </c>
      <c r="I1072" s="138" t="s">
        <v>6601</v>
      </c>
    </row>
    <row r="1073" spans="1:9" hidden="1">
      <c r="A1073" s="137" t="s">
        <v>6773</v>
      </c>
      <c r="B1073" s="138" t="s">
        <v>6769</v>
      </c>
      <c r="C1073" s="138" t="s">
        <v>6774</v>
      </c>
      <c r="D1073" s="138" t="s">
        <v>6771</v>
      </c>
      <c r="E1073" s="138" t="s">
        <v>6772</v>
      </c>
      <c r="F1073" s="139">
        <v>0</v>
      </c>
      <c r="G1073" s="137" t="s">
        <v>355</v>
      </c>
      <c r="H1073" s="137" t="s">
        <v>1907</v>
      </c>
      <c r="I1073" s="138" t="s">
        <v>1106</v>
      </c>
    </row>
    <row r="1074" spans="1:9" hidden="1">
      <c r="A1074" s="137" t="s">
        <v>6775</v>
      </c>
      <c r="B1074" s="138" t="s">
        <v>6776</v>
      </c>
      <c r="C1074" s="138" t="s">
        <v>6777</v>
      </c>
      <c r="D1074" s="138" t="s">
        <v>6778</v>
      </c>
      <c r="E1074" s="138" t="s">
        <v>6779</v>
      </c>
      <c r="F1074" s="139">
        <v>0</v>
      </c>
      <c r="G1074" s="137" t="s">
        <v>355</v>
      </c>
      <c r="H1074" s="137" t="s">
        <v>1907</v>
      </c>
      <c r="I1074" s="138" t="s">
        <v>6601</v>
      </c>
    </row>
    <row r="1075" spans="1:9" hidden="1">
      <c r="A1075" s="137" t="s">
        <v>6780</v>
      </c>
      <c r="B1075" s="138" t="s">
        <v>364</v>
      </c>
      <c r="C1075" s="138" t="s">
        <v>71</v>
      </c>
      <c r="D1075" s="138" t="s">
        <v>6781</v>
      </c>
      <c r="E1075" s="138" t="s">
        <v>1105</v>
      </c>
      <c r="F1075" s="139">
        <v>895.6</v>
      </c>
      <c r="G1075" s="137" t="s">
        <v>355</v>
      </c>
      <c r="H1075" s="137" t="s">
        <v>1907</v>
      </c>
      <c r="I1075" s="138" t="s">
        <v>1106</v>
      </c>
    </row>
    <row r="1076" spans="1:9" hidden="1">
      <c r="A1076" s="137" t="s">
        <v>6782</v>
      </c>
      <c r="B1076" s="138" t="s">
        <v>6783</v>
      </c>
      <c r="C1076" s="138" t="s">
        <v>6784</v>
      </c>
      <c r="D1076" s="138" t="s">
        <v>6785</v>
      </c>
      <c r="E1076" s="138" t="s">
        <v>6786</v>
      </c>
      <c r="F1076" s="139">
        <v>234</v>
      </c>
      <c r="G1076" s="137" t="s">
        <v>355</v>
      </c>
      <c r="H1076" s="137" t="s">
        <v>1907</v>
      </c>
      <c r="I1076" s="138" t="s">
        <v>1106</v>
      </c>
    </row>
    <row r="1077" spans="1:9" hidden="1">
      <c r="A1077" s="137" t="s">
        <v>6787</v>
      </c>
      <c r="B1077" s="138" t="s">
        <v>6788</v>
      </c>
      <c r="C1077" s="138" t="s">
        <v>6789</v>
      </c>
      <c r="D1077" s="138" t="s">
        <v>6785</v>
      </c>
      <c r="E1077" s="138" t="s">
        <v>6790</v>
      </c>
      <c r="F1077" s="139">
        <v>233</v>
      </c>
      <c r="G1077" s="137" t="s">
        <v>355</v>
      </c>
      <c r="H1077" s="137" t="s">
        <v>1907</v>
      </c>
      <c r="I1077" s="138" t="s">
        <v>6601</v>
      </c>
    </row>
    <row r="1078" spans="1:9" hidden="1">
      <c r="A1078" s="137" t="s">
        <v>6791</v>
      </c>
      <c r="B1078" s="138" t="s">
        <v>6792</v>
      </c>
      <c r="C1078" s="138" t="s">
        <v>6793</v>
      </c>
      <c r="D1078" s="138" t="s">
        <v>6794</v>
      </c>
      <c r="E1078" s="138" t="s">
        <v>6795</v>
      </c>
      <c r="F1078" s="139">
        <v>160.44999999999999</v>
      </c>
      <c r="G1078" s="137" t="s">
        <v>355</v>
      </c>
      <c r="H1078" s="137" t="s">
        <v>1907</v>
      </c>
      <c r="I1078" s="138" t="s">
        <v>1106</v>
      </c>
    </row>
    <row r="1079" spans="1:9" hidden="1">
      <c r="A1079" s="137" t="s">
        <v>6796</v>
      </c>
      <c r="B1079" s="138" t="s">
        <v>6797</v>
      </c>
      <c r="C1079" s="138" t="s">
        <v>6798</v>
      </c>
      <c r="D1079" s="138" t="s">
        <v>6799</v>
      </c>
      <c r="E1079" s="138" t="s">
        <v>6800</v>
      </c>
      <c r="F1079" s="139">
        <v>65.06</v>
      </c>
      <c r="G1079" s="137" t="s">
        <v>355</v>
      </c>
      <c r="H1079" s="137" t="s">
        <v>1907</v>
      </c>
      <c r="I1079" s="138" t="s">
        <v>1106</v>
      </c>
    </row>
    <row r="1080" spans="1:9" hidden="1">
      <c r="A1080" s="137" t="s">
        <v>6801</v>
      </c>
      <c r="B1080" s="138" t="s">
        <v>6802</v>
      </c>
      <c r="C1080" s="138" t="s">
        <v>6803</v>
      </c>
      <c r="D1080" s="138" t="s">
        <v>6804</v>
      </c>
      <c r="E1080" s="138" t="s">
        <v>6805</v>
      </c>
      <c r="F1080" s="139">
        <v>517.6</v>
      </c>
      <c r="G1080" s="137" t="s">
        <v>355</v>
      </c>
      <c r="H1080" s="137" t="s">
        <v>1907</v>
      </c>
      <c r="I1080" s="138" t="s">
        <v>1106</v>
      </c>
    </row>
    <row r="1081" spans="1:9" hidden="1">
      <c r="A1081" s="137" t="s">
        <v>6806</v>
      </c>
      <c r="B1081" s="138" t="s">
        <v>6807</v>
      </c>
      <c r="C1081" s="138" t="s">
        <v>6808</v>
      </c>
      <c r="D1081" s="138" t="s">
        <v>6809</v>
      </c>
      <c r="E1081" s="138" t="s">
        <v>6810</v>
      </c>
      <c r="F1081" s="139">
        <v>0</v>
      </c>
      <c r="G1081" s="137" t="s">
        <v>355</v>
      </c>
      <c r="H1081" s="137" t="s">
        <v>1907</v>
      </c>
      <c r="I1081" s="138" t="s">
        <v>6601</v>
      </c>
    </row>
    <row r="1082" spans="1:9" hidden="1">
      <c r="A1082" s="137" t="s">
        <v>6811</v>
      </c>
      <c r="B1082" s="138" t="s">
        <v>6812</v>
      </c>
      <c r="C1082" s="138" t="s">
        <v>6813</v>
      </c>
      <c r="D1082" s="138" t="s">
        <v>6814</v>
      </c>
      <c r="E1082" s="138" t="s">
        <v>1756</v>
      </c>
      <c r="F1082" s="139">
        <v>0</v>
      </c>
      <c r="G1082" s="137" t="s">
        <v>355</v>
      </c>
      <c r="H1082" s="137" t="s">
        <v>1907</v>
      </c>
      <c r="I1082" s="138" t="s">
        <v>1756</v>
      </c>
    </row>
    <row r="1083" spans="1:9" hidden="1">
      <c r="A1083" s="137" t="s">
        <v>6815</v>
      </c>
      <c r="B1083" s="138" t="s">
        <v>6816</v>
      </c>
      <c r="C1083" s="138" t="s">
        <v>6817</v>
      </c>
      <c r="D1083" s="138" t="s">
        <v>6818</v>
      </c>
      <c r="E1083" s="138" t="s">
        <v>6819</v>
      </c>
      <c r="F1083" s="139">
        <v>0</v>
      </c>
      <c r="G1083" s="137" t="s">
        <v>355</v>
      </c>
      <c r="H1083" s="137" t="s">
        <v>1907</v>
      </c>
      <c r="I1083" s="138" t="s">
        <v>6601</v>
      </c>
    </row>
    <row r="1084" spans="1:9" hidden="1">
      <c r="A1084" s="137" t="s">
        <v>6820</v>
      </c>
      <c r="B1084" s="138" t="s">
        <v>365</v>
      </c>
      <c r="C1084" s="138" t="s">
        <v>367</v>
      </c>
      <c r="D1084" s="138" t="s">
        <v>366</v>
      </c>
      <c r="E1084" s="138" t="s">
        <v>1195</v>
      </c>
      <c r="F1084" s="139">
        <v>110.68</v>
      </c>
      <c r="G1084" s="137" t="s">
        <v>355</v>
      </c>
      <c r="H1084" s="137" t="s">
        <v>1907</v>
      </c>
      <c r="I1084" s="138" t="s">
        <v>1106</v>
      </c>
    </row>
    <row r="1085" spans="1:9" hidden="1">
      <c r="A1085" s="137" t="s">
        <v>6821</v>
      </c>
      <c r="B1085" s="138" t="s">
        <v>6822</v>
      </c>
      <c r="C1085" s="138" t="s">
        <v>6823</v>
      </c>
      <c r="D1085" s="138" t="s">
        <v>6824</v>
      </c>
      <c r="E1085" s="138" t="s">
        <v>6825</v>
      </c>
      <c r="F1085" s="139">
        <v>32.74</v>
      </c>
      <c r="G1085" s="137" t="s">
        <v>355</v>
      </c>
      <c r="H1085" s="137" t="s">
        <v>1907</v>
      </c>
      <c r="I1085" s="138" t="s">
        <v>1106</v>
      </c>
    </row>
    <row r="1086" spans="1:9" hidden="1">
      <c r="A1086" s="137" t="s">
        <v>6826</v>
      </c>
      <c r="B1086" s="138" t="s">
        <v>1005</v>
      </c>
      <c r="C1086" s="138" t="s">
        <v>926</v>
      </c>
      <c r="D1086" s="138" t="s">
        <v>861</v>
      </c>
      <c r="E1086" s="138" t="s">
        <v>1221</v>
      </c>
      <c r="F1086" s="139">
        <v>131.94</v>
      </c>
      <c r="G1086" s="137" t="s">
        <v>247</v>
      </c>
      <c r="H1086" s="137" t="s">
        <v>1806</v>
      </c>
      <c r="I1086" s="138" t="s">
        <v>1096</v>
      </c>
    </row>
    <row r="1087" spans="1:9" hidden="1">
      <c r="A1087" s="137" t="s">
        <v>6827</v>
      </c>
      <c r="B1087" s="138" t="s">
        <v>6828</v>
      </c>
      <c r="C1087" s="138" t="s">
        <v>6829</v>
      </c>
      <c r="D1087" s="138" t="s">
        <v>6830</v>
      </c>
      <c r="E1087" s="138" t="s">
        <v>6831</v>
      </c>
      <c r="F1087" s="139">
        <v>0</v>
      </c>
      <c r="G1087" s="137" t="s">
        <v>247</v>
      </c>
      <c r="H1087" s="137" t="s">
        <v>1806</v>
      </c>
      <c r="I1087" s="138" t="s">
        <v>1096</v>
      </c>
    </row>
    <row r="1088" spans="1:9" hidden="1">
      <c r="A1088" s="137" t="s">
        <v>6832</v>
      </c>
      <c r="B1088" s="138" t="s">
        <v>6833</v>
      </c>
      <c r="C1088" s="138" t="s">
        <v>6834</v>
      </c>
      <c r="D1088" s="138" t="s">
        <v>6835</v>
      </c>
      <c r="E1088" s="138" t="s">
        <v>6836</v>
      </c>
      <c r="F1088" s="139">
        <v>41.04</v>
      </c>
      <c r="G1088" s="137" t="s">
        <v>355</v>
      </c>
      <c r="H1088" s="137" t="s">
        <v>1907</v>
      </c>
      <c r="I1088" s="138" t="s">
        <v>1106</v>
      </c>
    </row>
    <row r="1089" spans="1:9" hidden="1">
      <c r="A1089" s="137" t="s">
        <v>6837</v>
      </c>
      <c r="B1089" s="138" t="s">
        <v>6838</v>
      </c>
      <c r="C1089" s="138" t="s">
        <v>6839</v>
      </c>
      <c r="D1089" s="138" t="s">
        <v>6840</v>
      </c>
      <c r="E1089" s="138" t="s">
        <v>6841</v>
      </c>
      <c r="F1089" s="139">
        <v>89.89</v>
      </c>
      <c r="G1089" s="137" t="s">
        <v>247</v>
      </c>
      <c r="H1089" s="137" t="s">
        <v>1806</v>
      </c>
      <c r="I1089" s="138" t="s">
        <v>1096</v>
      </c>
    </row>
    <row r="1090" spans="1:9" hidden="1">
      <c r="A1090" s="137" t="s">
        <v>6842</v>
      </c>
      <c r="B1090" s="138" t="s">
        <v>6843</v>
      </c>
      <c r="C1090" s="138" t="s">
        <v>6844</v>
      </c>
      <c r="D1090" s="138" t="s">
        <v>6845</v>
      </c>
      <c r="E1090" s="138" t="s">
        <v>6846</v>
      </c>
      <c r="F1090" s="139">
        <v>0</v>
      </c>
      <c r="G1090" s="137" t="s">
        <v>355</v>
      </c>
      <c r="H1090" s="137" t="s">
        <v>1907</v>
      </c>
      <c r="I1090" s="138" t="s">
        <v>6601</v>
      </c>
    </row>
    <row r="1091" spans="1:9" hidden="1">
      <c r="A1091" s="137" t="s">
        <v>6847</v>
      </c>
      <c r="B1091" s="138" t="s">
        <v>6848</v>
      </c>
      <c r="C1091" s="138" t="s">
        <v>6849</v>
      </c>
      <c r="D1091" s="138" t="s">
        <v>6850</v>
      </c>
      <c r="E1091" s="138" t="s">
        <v>6851</v>
      </c>
      <c r="F1091" s="139">
        <v>98.78</v>
      </c>
      <c r="G1091" s="137" t="s">
        <v>247</v>
      </c>
      <c r="H1091" s="137" t="s">
        <v>1806</v>
      </c>
      <c r="I1091" s="138" t="s">
        <v>1110</v>
      </c>
    </row>
    <row r="1092" spans="1:9" hidden="1">
      <c r="A1092" s="137" t="s">
        <v>6852</v>
      </c>
      <c r="B1092" s="138" t="s">
        <v>6853</v>
      </c>
      <c r="C1092" s="138" t="s">
        <v>6854</v>
      </c>
      <c r="D1092" s="138" t="s">
        <v>6855</v>
      </c>
      <c r="E1092" s="138" t="s">
        <v>6856</v>
      </c>
      <c r="F1092" s="139">
        <v>0</v>
      </c>
      <c r="G1092" s="137" t="s">
        <v>355</v>
      </c>
      <c r="H1092" s="137" t="s">
        <v>1907</v>
      </c>
      <c r="I1092" s="138" t="s">
        <v>6601</v>
      </c>
    </row>
    <row r="1093" spans="1:9" hidden="1">
      <c r="A1093" s="137" t="s">
        <v>6857</v>
      </c>
      <c r="B1093" s="138" t="s">
        <v>6858</v>
      </c>
      <c r="C1093" s="138" t="s">
        <v>6859</v>
      </c>
      <c r="D1093" s="138" t="s">
        <v>6860</v>
      </c>
      <c r="E1093" s="138" t="s">
        <v>6861</v>
      </c>
      <c r="F1093" s="139">
        <v>74.459999999999994</v>
      </c>
      <c r="G1093" s="137" t="s">
        <v>355</v>
      </c>
      <c r="H1093" s="137" t="s">
        <v>1907</v>
      </c>
      <c r="I1093" s="138" t="s">
        <v>1106</v>
      </c>
    </row>
    <row r="1094" spans="1:9" hidden="1">
      <c r="A1094" s="137" t="s">
        <v>6862</v>
      </c>
      <c r="B1094" s="138" t="s">
        <v>6863</v>
      </c>
      <c r="C1094" s="138" t="s">
        <v>6864</v>
      </c>
      <c r="D1094" s="138" t="s">
        <v>6865</v>
      </c>
      <c r="E1094" s="138" t="s">
        <v>6866</v>
      </c>
      <c r="F1094" s="139">
        <v>0</v>
      </c>
      <c r="G1094" s="137" t="s">
        <v>355</v>
      </c>
      <c r="H1094" s="137" t="s">
        <v>1907</v>
      </c>
      <c r="I1094" s="138" t="s">
        <v>6601</v>
      </c>
    </row>
    <row r="1095" spans="1:9" hidden="1">
      <c r="A1095" s="137" t="s">
        <v>6867</v>
      </c>
      <c r="B1095" s="138" t="s">
        <v>6868</v>
      </c>
      <c r="C1095" s="138" t="s">
        <v>6869</v>
      </c>
      <c r="D1095" s="138" t="s">
        <v>6870</v>
      </c>
      <c r="E1095" s="138" t="s">
        <v>6871</v>
      </c>
      <c r="F1095" s="139">
        <v>0</v>
      </c>
      <c r="G1095" s="137" t="s">
        <v>355</v>
      </c>
      <c r="H1095" s="137" t="s">
        <v>1907</v>
      </c>
      <c r="I1095" s="138" t="s">
        <v>6601</v>
      </c>
    </row>
    <row r="1096" spans="1:9" hidden="1">
      <c r="A1096" s="137" t="s">
        <v>6872</v>
      </c>
      <c r="B1096" s="138" t="s">
        <v>6873</v>
      </c>
      <c r="C1096" s="138" t="s">
        <v>6874</v>
      </c>
      <c r="D1096" s="138" t="s">
        <v>6875</v>
      </c>
      <c r="E1096" s="138" t="s">
        <v>6876</v>
      </c>
      <c r="F1096" s="139">
        <v>20.63</v>
      </c>
      <c r="G1096" s="137" t="s">
        <v>417</v>
      </c>
      <c r="H1096" s="137" t="s">
        <v>2660</v>
      </c>
      <c r="I1096" s="138" t="s">
        <v>1091</v>
      </c>
    </row>
    <row r="1097" spans="1:9" hidden="1">
      <c r="A1097" s="137" t="s">
        <v>6877</v>
      </c>
      <c r="B1097" s="138" t="s">
        <v>6878</v>
      </c>
      <c r="C1097" s="138" t="s">
        <v>6879</v>
      </c>
      <c r="D1097" s="138" t="s">
        <v>6880</v>
      </c>
      <c r="E1097" s="138" t="s">
        <v>6881</v>
      </c>
      <c r="F1097" s="139">
        <v>58.26</v>
      </c>
      <c r="G1097" s="137" t="s">
        <v>355</v>
      </c>
      <c r="H1097" s="137" t="s">
        <v>1907</v>
      </c>
      <c r="I1097" s="138" t="s">
        <v>1106</v>
      </c>
    </row>
    <row r="1098" spans="1:9" hidden="1">
      <c r="A1098" s="137" t="s">
        <v>6882</v>
      </c>
      <c r="B1098" s="138" t="s">
        <v>6883</v>
      </c>
      <c r="C1098" s="138" t="s">
        <v>6884</v>
      </c>
      <c r="D1098" s="138" t="s">
        <v>6885</v>
      </c>
      <c r="E1098" s="138" t="s">
        <v>6886</v>
      </c>
      <c r="F1098" s="139">
        <v>0</v>
      </c>
      <c r="G1098" s="137" t="s">
        <v>247</v>
      </c>
      <c r="H1098" s="137" t="s">
        <v>1907</v>
      </c>
      <c r="I1098" s="138" t="s">
        <v>6601</v>
      </c>
    </row>
    <row r="1099" spans="1:9" hidden="1">
      <c r="A1099" s="137" t="s">
        <v>6887</v>
      </c>
      <c r="B1099" s="138" t="s">
        <v>6888</v>
      </c>
      <c r="C1099" s="138" t="s">
        <v>6889</v>
      </c>
      <c r="D1099" s="138" t="s">
        <v>6890</v>
      </c>
      <c r="E1099" s="138" t="s">
        <v>6891</v>
      </c>
      <c r="F1099" s="139">
        <v>0</v>
      </c>
      <c r="G1099" s="137" t="s">
        <v>355</v>
      </c>
      <c r="H1099" s="137" t="s">
        <v>1907</v>
      </c>
      <c r="I1099" s="138" t="s">
        <v>6601</v>
      </c>
    </row>
    <row r="1100" spans="1:9" hidden="1">
      <c r="A1100" s="137" t="s">
        <v>6892</v>
      </c>
      <c r="B1100" s="138" t="s">
        <v>6893</v>
      </c>
      <c r="C1100" s="138" t="s">
        <v>6894</v>
      </c>
      <c r="D1100" s="138" t="s">
        <v>6895</v>
      </c>
      <c r="E1100" s="138" t="s">
        <v>6896</v>
      </c>
      <c r="F1100" s="139">
        <v>0</v>
      </c>
      <c r="G1100" s="137" t="s">
        <v>355</v>
      </c>
      <c r="H1100" s="137" t="s">
        <v>1907</v>
      </c>
      <c r="I1100" s="138" t="s">
        <v>6601</v>
      </c>
    </row>
    <row r="1101" spans="1:9" hidden="1">
      <c r="A1101" s="137" t="s">
        <v>6897</v>
      </c>
      <c r="B1101" s="138" t="s">
        <v>6898</v>
      </c>
      <c r="C1101" s="138" t="s">
        <v>6899</v>
      </c>
      <c r="D1101" s="138" t="s">
        <v>6900</v>
      </c>
      <c r="E1101" s="138" t="s">
        <v>6901</v>
      </c>
      <c r="F1101" s="139">
        <v>10.87</v>
      </c>
      <c r="G1101" s="137" t="s">
        <v>355</v>
      </c>
      <c r="H1101" s="137" t="s">
        <v>1907</v>
      </c>
      <c r="I1101" s="138" t="s">
        <v>1106</v>
      </c>
    </row>
    <row r="1102" spans="1:9" hidden="1">
      <c r="A1102" s="137" t="s">
        <v>6902</v>
      </c>
      <c r="B1102" s="138" t="s">
        <v>6903</v>
      </c>
      <c r="C1102" s="138" t="s">
        <v>6904</v>
      </c>
      <c r="D1102" s="138" t="s">
        <v>6905</v>
      </c>
      <c r="E1102" s="138" t="s">
        <v>6906</v>
      </c>
      <c r="F1102" s="139">
        <v>175.3</v>
      </c>
      <c r="G1102" s="137" t="s">
        <v>355</v>
      </c>
      <c r="H1102" s="137" t="s">
        <v>1907</v>
      </c>
      <c r="I1102" s="138" t="s">
        <v>6601</v>
      </c>
    </row>
    <row r="1103" spans="1:9" hidden="1">
      <c r="A1103" s="137" t="s">
        <v>6907</v>
      </c>
      <c r="B1103" s="138" t="s">
        <v>6908</v>
      </c>
      <c r="C1103" s="138" t="s">
        <v>6909</v>
      </c>
      <c r="D1103" s="138" t="s">
        <v>6910</v>
      </c>
      <c r="E1103" s="138" t="s">
        <v>6911</v>
      </c>
      <c r="F1103" s="139">
        <v>0</v>
      </c>
      <c r="G1103" s="137" t="s">
        <v>355</v>
      </c>
      <c r="H1103" s="137" t="s">
        <v>1907</v>
      </c>
      <c r="I1103" s="138" t="s">
        <v>6601</v>
      </c>
    </row>
    <row r="1104" spans="1:9" hidden="1">
      <c r="A1104" s="137" t="s">
        <v>6912</v>
      </c>
      <c r="B1104" s="138" t="s">
        <v>6913</v>
      </c>
      <c r="C1104" s="138" t="s">
        <v>6914</v>
      </c>
      <c r="D1104" s="138" t="s">
        <v>6915</v>
      </c>
      <c r="E1104" s="138" t="s">
        <v>6916</v>
      </c>
      <c r="F1104" s="139">
        <v>6.625</v>
      </c>
      <c r="G1104" s="137" t="s">
        <v>247</v>
      </c>
      <c r="H1104" s="137" t="s">
        <v>1806</v>
      </c>
      <c r="I1104" s="138" t="s">
        <v>5636</v>
      </c>
    </row>
    <row r="1105" spans="1:9" hidden="1">
      <c r="A1105" s="137" t="s">
        <v>6917</v>
      </c>
      <c r="B1105" s="138" t="s">
        <v>6918</v>
      </c>
      <c r="C1105" s="138" t="s">
        <v>6919</v>
      </c>
      <c r="D1105" s="138" t="s">
        <v>6920</v>
      </c>
      <c r="E1105" s="138" t="s">
        <v>6921</v>
      </c>
      <c r="F1105" s="139">
        <v>85.53</v>
      </c>
      <c r="G1105" s="137" t="s">
        <v>247</v>
      </c>
      <c r="H1105" s="137" t="s">
        <v>1806</v>
      </c>
      <c r="I1105" s="138" t="s">
        <v>5636</v>
      </c>
    </row>
    <row r="1106" spans="1:9" hidden="1">
      <c r="A1106" s="137" t="s">
        <v>6922</v>
      </c>
      <c r="B1106" s="138" t="s">
        <v>6923</v>
      </c>
      <c r="C1106" s="138" t="s">
        <v>6924</v>
      </c>
      <c r="D1106" s="138" t="s">
        <v>6925</v>
      </c>
      <c r="E1106" s="138" t="s">
        <v>6926</v>
      </c>
      <c r="F1106" s="139">
        <v>133.9</v>
      </c>
      <c r="G1106" s="137" t="s">
        <v>355</v>
      </c>
      <c r="H1106" s="137" t="s">
        <v>1907</v>
      </c>
      <c r="I1106" s="138" t="s">
        <v>1106</v>
      </c>
    </row>
    <row r="1107" spans="1:9" hidden="1">
      <c r="A1107" s="137" t="s">
        <v>6927</v>
      </c>
      <c r="B1107" s="138" t="s">
        <v>6928</v>
      </c>
      <c r="C1107" s="138" t="s">
        <v>6929</v>
      </c>
      <c r="D1107" s="138" t="s">
        <v>6680</v>
      </c>
      <c r="E1107" s="138" t="s">
        <v>6930</v>
      </c>
      <c r="F1107" s="139">
        <v>0</v>
      </c>
      <c r="G1107" s="137" t="s">
        <v>355</v>
      </c>
      <c r="H1107" s="137" t="s">
        <v>1907</v>
      </c>
      <c r="I1107" s="138" t="s">
        <v>1756</v>
      </c>
    </row>
    <row r="1108" spans="1:9" hidden="1">
      <c r="A1108" s="137" t="s">
        <v>6931</v>
      </c>
      <c r="B1108" s="138" t="s">
        <v>6932</v>
      </c>
      <c r="C1108" s="138" t="s">
        <v>6933</v>
      </c>
      <c r="D1108" s="138" t="s">
        <v>6589</v>
      </c>
      <c r="E1108" s="138" t="s">
        <v>6934</v>
      </c>
      <c r="F1108" s="139">
        <v>208.3</v>
      </c>
      <c r="G1108" s="137" t="s">
        <v>355</v>
      </c>
      <c r="H1108" s="137" t="s">
        <v>1907</v>
      </c>
      <c r="I1108" s="138" t="s">
        <v>1106</v>
      </c>
    </row>
    <row r="1109" spans="1:9" hidden="1">
      <c r="A1109" s="137" t="s">
        <v>6935</v>
      </c>
      <c r="B1109" s="138" t="s">
        <v>6936</v>
      </c>
      <c r="C1109" s="138" t="s">
        <v>6937</v>
      </c>
      <c r="D1109" s="138" t="s">
        <v>6938</v>
      </c>
      <c r="E1109" s="138" t="s">
        <v>6939</v>
      </c>
      <c r="F1109" s="139">
        <v>57.28</v>
      </c>
      <c r="G1109" s="137" t="s">
        <v>355</v>
      </c>
      <c r="H1109" s="137" t="s">
        <v>1907</v>
      </c>
      <c r="I1109" s="138" t="s">
        <v>1106</v>
      </c>
    </row>
    <row r="1110" spans="1:9" hidden="1">
      <c r="A1110" s="137" t="s">
        <v>6940</v>
      </c>
      <c r="B1110" s="138" t="s">
        <v>6936</v>
      </c>
      <c r="C1110" s="138" t="s">
        <v>6941</v>
      </c>
      <c r="D1110" s="138" t="s">
        <v>6938</v>
      </c>
      <c r="E1110" s="138" t="s">
        <v>6942</v>
      </c>
      <c r="F1110" s="139">
        <v>0</v>
      </c>
      <c r="G1110" s="137" t="s">
        <v>247</v>
      </c>
      <c r="H1110" s="137" t="s">
        <v>1806</v>
      </c>
      <c r="I1110" s="138" t="s">
        <v>1096</v>
      </c>
    </row>
    <row r="1111" spans="1:9" hidden="1">
      <c r="A1111" s="137" t="s">
        <v>6943</v>
      </c>
      <c r="B1111" s="138" t="s">
        <v>6944</v>
      </c>
      <c r="C1111" s="138" t="s">
        <v>6741</v>
      </c>
      <c r="D1111" s="138" t="s">
        <v>6945</v>
      </c>
      <c r="E1111" s="138" t="s">
        <v>6946</v>
      </c>
      <c r="F1111" s="139">
        <v>97.8</v>
      </c>
      <c r="G1111" s="137" t="s">
        <v>355</v>
      </c>
      <c r="H1111" s="137" t="s">
        <v>1907</v>
      </c>
      <c r="I1111" s="138" t="s">
        <v>6601</v>
      </c>
    </row>
    <row r="1112" spans="1:9" hidden="1">
      <c r="A1112" s="137" t="s">
        <v>6947</v>
      </c>
      <c r="B1112" s="138" t="s">
        <v>6948</v>
      </c>
      <c r="C1112" s="138" t="s">
        <v>6949</v>
      </c>
      <c r="D1112" s="138" t="s">
        <v>6950</v>
      </c>
      <c r="E1112" s="138" t="s">
        <v>6951</v>
      </c>
      <c r="F1112" s="139">
        <v>0</v>
      </c>
      <c r="G1112" s="137" t="s">
        <v>6952</v>
      </c>
      <c r="H1112" s="137" t="s">
        <v>6953</v>
      </c>
      <c r="I1112" s="138" t="s">
        <v>6954</v>
      </c>
    </row>
    <row r="1113" spans="1:9" hidden="1">
      <c r="A1113" s="137" t="s">
        <v>6955</v>
      </c>
      <c r="B1113" s="138" t="s">
        <v>6956</v>
      </c>
      <c r="C1113" s="138" t="s">
        <v>6957</v>
      </c>
      <c r="D1113" s="138" t="s">
        <v>6958</v>
      </c>
      <c r="E1113" s="138" t="s">
        <v>6959</v>
      </c>
      <c r="F1113" s="139">
        <v>0</v>
      </c>
      <c r="G1113" s="137" t="s">
        <v>6952</v>
      </c>
      <c r="H1113" s="137" t="s">
        <v>6953</v>
      </c>
      <c r="I1113" s="138" t="s">
        <v>6954</v>
      </c>
    </row>
    <row r="1114" spans="1:9" hidden="1">
      <c r="A1114" s="137" t="s">
        <v>6960</v>
      </c>
      <c r="B1114" s="138" t="s">
        <v>6961</v>
      </c>
      <c r="C1114" s="138" t="s">
        <v>6962</v>
      </c>
      <c r="D1114" s="138" t="s">
        <v>6963</v>
      </c>
      <c r="E1114" s="138" t="s">
        <v>6964</v>
      </c>
      <c r="F1114" s="139">
        <v>0</v>
      </c>
      <c r="G1114" s="137" t="s">
        <v>6952</v>
      </c>
      <c r="H1114" s="137" t="s">
        <v>6953</v>
      </c>
      <c r="I1114" s="138" t="s">
        <v>6954</v>
      </c>
    </row>
    <row r="1115" spans="1:9" hidden="1">
      <c r="A1115" s="137" t="s">
        <v>6965</v>
      </c>
      <c r="B1115" s="138" t="s">
        <v>6966</v>
      </c>
      <c r="C1115" s="138" t="s">
        <v>6967</v>
      </c>
      <c r="D1115" s="138" t="s">
        <v>6968</v>
      </c>
      <c r="E1115" s="138" t="s">
        <v>6969</v>
      </c>
      <c r="F1115" s="139">
        <v>0</v>
      </c>
      <c r="G1115" s="137" t="s">
        <v>6952</v>
      </c>
      <c r="H1115" s="137" t="s">
        <v>6953</v>
      </c>
      <c r="I1115" s="138" t="s">
        <v>6954</v>
      </c>
    </row>
    <row r="1116" spans="1:9" hidden="1">
      <c r="A1116" s="137" t="s">
        <v>6970</v>
      </c>
      <c r="B1116" s="138" t="s">
        <v>6971</v>
      </c>
      <c r="C1116" s="138" t="s">
        <v>6972</v>
      </c>
      <c r="D1116" s="138" t="s">
        <v>6973</v>
      </c>
      <c r="E1116" s="138" t="s">
        <v>6974</v>
      </c>
      <c r="F1116" s="139">
        <v>0</v>
      </c>
      <c r="G1116" s="137" t="s">
        <v>6952</v>
      </c>
      <c r="H1116" s="137" t="s">
        <v>6953</v>
      </c>
      <c r="I1116" s="138" t="s">
        <v>6954</v>
      </c>
    </row>
    <row r="1117" spans="1:9" hidden="1">
      <c r="A1117" s="137" t="s">
        <v>6975</v>
      </c>
      <c r="B1117" s="138" t="s">
        <v>6976</v>
      </c>
      <c r="C1117" s="138" t="s">
        <v>6977</v>
      </c>
      <c r="D1117" s="138" t="s">
        <v>6978</v>
      </c>
      <c r="E1117" s="138" t="s">
        <v>6979</v>
      </c>
      <c r="F1117" s="139">
        <v>0</v>
      </c>
      <c r="G1117" s="137" t="s">
        <v>6952</v>
      </c>
      <c r="H1117" s="137" t="s">
        <v>6953</v>
      </c>
      <c r="I1117" s="138" t="s">
        <v>6954</v>
      </c>
    </row>
    <row r="1118" spans="1:9" hidden="1">
      <c r="A1118" s="137" t="s">
        <v>6980</v>
      </c>
      <c r="B1118" s="138" t="s">
        <v>6981</v>
      </c>
      <c r="C1118" s="138" t="s">
        <v>6982</v>
      </c>
      <c r="D1118" s="138" t="s">
        <v>6983</v>
      </c>
      <c r="E1118" s="138" t="s">
        <v>6984</v>
      </c>
      <c r="F1118" s="139">
        <v>0</v>
      </c>
      <c r="G1118" s="137" t="s">
        <v>6952</v>
      </c>
      <c r="H1118" s="137" t="s">
        <v>6953</v>
      </c>
      <c r="I1118" s="138" t="s">
        <v>6954</v>
      </c>
    </row>
    <row r="1119" spans="1:9" hidden="1">
      <c r="A1119" s="137" t="s">
        <v>6985</v>
      </c>
      <c r="B1119" s="138" t="s">
        <v>6986</v>
      </c>
      <c r="C1119" s="138" t="s">
        <v>6987</v>
      </c>
      <c r="D1119" s="138" t="s">
        <v>6988</v>
      </c>
      <c r="E1119" s="138" t="s">
        <v>6989</v>
      </c>
      <c r="F1119" s="139">
        <v>0</v>
      </c>
      <c r="G1119" s="137" t="s">
        <v>6952</v>
      </c>
      <c r="H1119" s="137" t="s">
        <v>6953</v>
      </c>
      <c r="I1119" s="138" t="s">
        <v>6954</v>
      </c>
    </row>
    <row r="1120" spans="1:9" hidden="1">
      <c r="A1120" s="137" t="s">
        <v>6990</v>
      </c>
      <c r="B1120" s="138" t="s">
        <v>6991</v>
      </c>
      <c r="C1120" s="138" t="s">
        <v>6992</v>
      </c>
      <c r="D1120" s="138" t="s">
        <v>6993</v>
      </c>
      <c r="E1120" s="138" t="s">
        <v>6994</v>
      </c>
      <c r="F1120" s="139">
        <v>0</v>
      </c>
      <c r="G1120" s="137" t="s">
        <v>6952</v>
      </c>
      <c r="H1120" s="137" t="s">
        <v>6953</v>
      </c>
      <c r="I1120" s="138" t="s">
        <v>6954</v>
      </c>
    </row>
    <row r="1121" spans="1:9" hidden="1">
      <c r="A1121" s="137" t="s">
        <v>6995</v>
      </c>
      <c r="B1121" s="138" t="s">
        <v>6996</v>
      </c>
      <c r="C1121" s="138" t="s">
        <v>6997</v>
      </c>
      <c r="D1121" s="138" t="s">
        <v>6998</v>
      </c>
      <c r="E1121" s="138" t="s">
        <v>6999</v>
      </c>
      <c r="F1121" s="139">
        <v>35.82</v>
      </c>
      <c r="G1121" s="137" t="s">
        <v>3067</v>
      </c>
      <c r="H1121" s="137" t="s">
        <v>3068</v>
      </c>
      <c r="I1121" s="138" t="s">
        <v>3078</v>
      </c>
    </row>
    <row r="1122" spans="1:9" hidden="1">
      <c r="A1122" s="137" t="s">
        <v>7000</v>
      </c>
      <c r="B1122" s="138" t="s">
        <v>7001</v>
      </c>
      <c r="C1122" s="138" t="s">
        <v>7002</v>
      </c>
      <c r="D1122" s="138" t="s">
        <v>7003</v>
      </c>
      <c r="E1122" s="138" t="s">
        <v>1756</v>
      </c>
      <c r="F1122" s="139">
        <v>0</v>
      </c>
      <c r="G1122" s="137" t="s">
        <v>332</v>
      </c>
      <c r="H1122" s="137" t="s">
        <v>1762</v>
      </c>
      <c r="I1122" s="138" t="s">
        <v>1756</v>
      </c>
    </row>
    <row r="1123" spans="1:9" hidden="1">
      <c r="A1123" s="137" t="s">
        <v>7004</v>
      </c>
      <c r="B1123" s="138" t="s">
        <v>7005</v>
      </c>
      <c r="C1123" s="138" t="s">
        <v>7006</v>
      </c>
      <c r="D1123" s="138" t="s">
        <v>7003</v>
      </c>
      <c r="E1123" s="138" t="s">
        <v>1756</v>
      </c>
      <c r="F1123" s="139">
        <v>0</v>
      </c>
      <c r="G1123" s="137" t="s">
        <v>332</v>
      </c>
      <c r="H1123" s="137" t="s">
        <v>3068</v>
      </c>
      <c r="I1123" s="138" t="s">
        <v>1756</v>
      </c>
    </row>
    <row r="1124" spans="1:9" hidden="1">
      <c r="A1124" s="137" t="s">
        <v>7007</v>
      </c>
      <c r="B1124" s="138" t="s">
        <v>7008</v>
      </c>
      <c r="C1124" s="138" t="s">
        <v>7009</v>
      </c>
      <c r="D1124" s="138" t="s">
        <v>7010</v>
      </c>
      <c r="E1124" s="138" t="s">
        <v>7011</v>
      </c>
      <c r="F1124" s="139">
        <v>0</v>
      </c>
      <c r="G1124" s="137" t="s">
        <v>3067</v>
      </c>
      <c r="H1124" s="137" t="s">
        <v>3068</v>
      </c>
      <c r="I1124" s="138" t="s">
        <v>3078</v>
      </c>
    </row>
    <row r="1125" spans="1:9" hidden="1">
      <c r="A1125" s="137" t="s">
        <v>7012</v>
      </c>
      <c r="B1125" s="138" t="s">
        <v>7013</v>
      </c>
      <c r="C1125" s="138" t="s">
        <v>7014</v>
      </c>
      <c r="D1125" s="138" t="s">
        <v>7015</v>
      </c>
      <c r="E1125" s="138" t="s">
        <v>7016</v>
      </c>
      <c r="F1125" s="139">
        <v>0</v>
      </c>
      <c r="G1125" s="137" t="s">
        <v>3067</v>
      </c>
      <c r="H1125" s="137" t="s">
        <v>3068</v>
      </c>
      <c r="I1125" s="138" t="s">
        <v>3078</v>
      </c>
    </row>
    <row r="1126" spans="1:9" hidden="1">
      <c r="A1126" s="137" t="s">
        <v>7017</v>
      </c>
      <c r="B1126" s="138" t="s">
        <v>7018</v>
      </c>
      <c r="C1126" s="138" t="s">
        <v>7019</v>
      </c>
      <c r="D1126" s="138" t="s">
        <v>7020</v>
      </c>
      <c r="E1126" s="138" t="s">
        <v>7021</v>
      </c>
      <c r="F1126" s="139">
        <v>13.37</v>
      </c>
      <c r="G1126" s="137" t="s">
        <v>7022</v>
      </c>
      <c r="H1126" s="137" t="s">
        <v>3068</v>
      </c>
      <c r="I1126" s="138" t="s">
        <v>7023</v>
      </c>
    </row>
    <row r="1127" spans="1:9" hidden="1">
      <c r="A1127" s="137" t="s">
        <v>7024</v>
      </c>
      <c r="B1127" s="138" t="s">
        <v>7018</v>
      </c>
      <c r="C1127" s="138" t="s">
        <v>7025</v>
      </c>
      <c r="D1127" s="138" t="s">
        <v>7020</v>
      </c>
      <c r="E1127" s="138" t="s">
        <v>7026</v>
      </c>
      <c r="F1127" s="139">
        <v>13.37</v>
      </c>
      <c r="G1127" s="137" t="s">
        <v>3067</v>
      </c>
      <c r="H1127" s="137" t="s">
        <v>3068</v>
      </c>
      <c r="I1127" s="138" t="s">
        <v>3078</v>
      </c>
    </row>
    <row r="1128" spans="1:9" hidden="1">
      <c r="A1128" s="137" t="s">
        <v>7027</v>
      </c>
      <c r="B1128" s="138" t="s">
        <v>7028</v>
      </c>
      <c r="C1128" s="138" t="s">
        <v>7029</v>
      </c>
      <c r="D1128" s="138" t="s">
        <v>7030</v>
      </c>
      <c r="E1128" s="138" t="s">
        <v>7031</v>
      </c>
      <c r="F1128" s="139">
        <v>0</v>
      </c>
      <c r="G1128" s="137" t="s">
        <v>7022</v>
      </c>
      <c r="H1128" s="137" t="s">
        <v>3068</v>
      </c>
      <c r="I1128" s="138" t="s">
        <v>7023</v>
      </c>
    </row>
    <row r="1129" spans="1:9" hidden="1">
      <c r="A1129" s="137" t="s">
        <v>7032</v>
      </c>
      <c r="B1129" s="138" t="s">
        <v>7028</v>
      </c>
      <c r="C1129" s="138" t="s">
        <v>7033</v>
      </c>
      <c r="D1129" s="138" t="s">
        <v>7030</v>
      </c>
      <c r="E1129" s="138" t="s">
        <v>7034</v>
      </c>
      <c r="F1129" s="139">
        <v>8.76</v>
      </c>
      <c r="G1129" s="137" t="s">
        <v>3067</v>
      </c>
      <c r="H1129" s="137" t="s">
        <v>3068</v>
      </c>
      <c r="I1129" s="138" t="s">
        <v>3078</v>
      </c>
    </row>
    <row r="1130" spans="1:9" hidden="1">
      <c r="A1130" s="137" t="s">
        <v>7035</v>
      </c>
      <c r="B1130" s="138" t="s">
        <v>7036</v>
      </c>
      <c r="C1130" s="138" t="s">
        <v>7037</v>
      </c>
      <c r="D1130" s="138" t="s">
        <v>7038</v>
      </c>
      <c r="E1130" s="138" t="s">
        <v>7039</v>
      </c>
      <c r="F1130" s="139">
        <v>0</v>
      </c>
      <c r="G1130" s="137" t="s">
        <v>3067</v>
      </c>
      <c r="H1130" s="137" t="s">
        <v>3068</v>
      </c>
      <c r="I1130" s="138" t="s">
        <v>3078</v>
      </c>
    </row>
    <row r="1131" spans="1:9" hidden="1">
      <c r="A1131" s="137" t="s">
        <v>7040</v>
      </c>
      <c r="B1131" s="138" t="s">
        <v>7041</v>
      </c>
      <c r="C1131" s="138" t="s">
        <v>7042</v>
      </c>
      <c r="D1131" s="138" t="s">
        <v>7043</v>
      </c>
      <c r="E1131" s="138" t="s">
        <v>7044</v>
      </c>
      <c r="F1131" s="139">
        <v>0</v>
      </c>
      <c r="G1131" s="137" t="s">
        <v>3067</v>
      </c>
      <c r="H1131" s="137" t="s">
        <v>3068</v>
      </c>
      <c r="I1131" s="138" t="s">
        <v>3078</v>
      </c>
    </row>
    <row r="1132" spans="1:9" hidden="1">
      <c r="A1132" s="137" t="s">
        <v>7045</v>
      </c>
      <c r="B1132" s="138" t="s">
        <v>7046</v>
      </c>
      <c r="C1132" s="138" t="s">
        <v>7047</v>
      </c>
      <c r="D1132" s="138" t="s">
        <v>7048</v>
      </c>
      <c r="E1132" s="138" t="s">
        <v>1756</v>
      </c>
      <c r="F1132" s="139">
        <v>42.91</v>
      </c>
      <c r="G1132" s="137" t="s">
        <v>3067</v>
      </c>
      <c r="H1132" s="137" t="s">
        <v>3068</v>
      </c>
      <c r="I1132" s="138" t="s">
        <v>3078</v>
      </c>
    </row>
    <row r="1133" spans="1:9" hidden="1">
      <c r="A1133" s="137" t="s">
        <v>7049</v>
      </c>
      <c r="B1133" s="138" t="s">
        <v>7050</v>
      </c>
      <c r="C1133" s="138" t="s">
        <v>7051</v>
      </c>
      <c r="D1133" s="138" t="s">
        <v>7052</v>
      </c>
      <c r="E1133" s="138" t="s">
        <v>7053</v>
      </c>
      <c r="F1133" s="139">
        <v>0</v>
      </c>
      <c r="G1133" s="137" t="s">
        <v>3067</v>
      </c>
      <c r="H1133" s="137" t="s">
        <v>3068</v>
      </c>
      <c r="I1133" s="138" t="s">
        <v>3078</v>
      </c>
    </row>
    <row r="1134" spans="1:9" hidden="1">
      <c r="A1134" s="137" t="s">
        <v>7054</v>
      </c>
      <c r="B1134" s="138" t="s">
        <v>7055</v>
      </c>
      <c r="C1134" s="138" t="s">
        <v>7056</v>
      </c>
      <c r="D1134" s="138" t="s">
        <v>7057</v>
      </c>
      <c r="E1134" s="138" t="s">
        <v>7058</v>
      </c>
      <c r="F1134" s="139">
        <v>0</v>
      </c>
      <c r="G1134" s="137" t="s">
        <v>3067</v>
      </c>
      <c r="H1134" s="137" t="s">
        <v>3068</v>
      </c>
      <c r="I1134" s="138" t="s">
        <v>3078</v>
      </c>
    </row>
    <row r="1135" spans="1:9" hidden="1">
      <c r="A1135" s="137" t="s">
        <v>7059</v>
      </c>
      <c r="B1135" s="138" t="s">
        <v>7060</v>
      </c>
      <c r="C1135" s="138" t="s">
        <v>7061</v>
      </c>
      <c r="D1135" s="138" t="s">
        <v>7062</v>
      </c>
      <c r="E1135" s="138" t="s">
        <v>7063</v>
      </c>
      <c r="F1135" s="139">
        <v>0</v>
      </c>
      <c r="G1135" s="137" t="s">
        <v>3067</v>
      </c>
      <c r="H1135" s="137" t="s">
        <v>3068</v>
      </c>
      <c r="I1135" s="138" t="s">
        <v>3078</v>
      </c>
    </row>
    <row r="1136" spans="1:9" hidden="1">
      <c r="A1136" s="137" t="s">
        <v>7064</v>
      </c>
      <c r="B1136" s="138" t="s">
        <v>7065</v>
      </c>
      <c r="C1136" s="138" t="s">
        <v>7066</v>
      </c>
      <c r="D1136" s="138" t="s">
        <v>7067</v>
      </c>
      <c r="E1136" s="138" t="s">
        <v>7068</v>
      </c>
      <c r="F1136" s="139">
        <v>0</v>
      </c>
      <c r="G1136" s="137" t="s">
        <v>7022</v>
      </c>
      <c r="H1136" s="137" t="s">
        <v>3068</v>
      </c>
      <c r="I1136" s="138" t="s">
        <v>7023</v>
      </c>
    </row>
    <row r="1137" spans="1:9" hidden="1">
      <c r="A1137" s="137" t="s">
        <v>7069</v>
      </c>
      <c r="B1137" s="138" t="s">
        <v>7065</v>
      </c>
      <c r="C1137" s="138" t="s">
        <v>7070</v>
      </c>
      <c r="D1137" s="138" t="s">
        <v>7067</v>
      </c>
      <c r="E1137" s="138" t="s">
        <v>7071</v>
      </c>
      <c r="F1137" s="139">
        <v>26.88</v>
      </c>
      <c r="G1137" s="137" t="s">
        <v>3067</v>
      </c>
      <c r="H1137" s="137" t="s">
        <v>3068</v>
      </c>
      <c r="I1137" s="138" t="s">
        <v>3078</v>
      </c>
    </row>
    <row r="1138" spans="1:9" hidden="1">
      <c r="A1138" s="137" t="s">
        <v>7072</v>
      </c>
      <c r="B1138" s="138" t="s">
        <v>7073</v>
      </c>
      <c r="C1138" s="138" t="s">
        <v>7074</v>
      </c>
      <c r="D1138" s="138" t="s">
        <v>7075</v>
      </c>
      <c r="E1138" s="138" t="s">
        <v>7076</v>
      </c>
      <c r="F1138" s="139">
        <v>0</v>
      </c>
      <c r="G1138" s="137" t="s">
        <v>3067</v>
      </c>
      <c r="H1138" s="137" t="s">
        <v>3068</v>
      </c>
      <c r="I1138" s="138" t="s">
        <v>3078</v>
      </c>
    </row>
    <row r="1139" spans="1:9" hidden="1">
      <c r="A1139" s="137" t="s">
        <v>7077</v>
      </c>
      <c r="B1139" s="138" t="s">
        <v>7078</v>
      </c>
      <c r="C1139" s="138" t="s">
        <v>7079</v>
      </c>
      <c r="D1139" s="138" t="s">
        <v>7080</v>
      </c>
      <c r="E1139" s="138" t="s">
        <v>1756</v>
      </c>
      <c r="F1139" s="139">
        <v>16.55</v>
      </c>
      <c r="G1139" s="137" t="s">
        <v>3067</v>
      </c>
      <c r="H1139" s="137" t="s">
        <v>3068</v>
      </c>
      <c r="I1139" s="138" t="s">
        <v>3078</v>
      </c>
    </row>
    <row r="1140" spans="1:9" hidden="1">
      <c r="A1140" s="137" t="s">
        <v>7081</v>
      </c>
      <c r="B1140" s="138" t="s">
        <v>7082</v>
      </c>
      <c r="C1140" s="138" t="s">
        <v>7083</v>
      </c>
      <c r="D1140" s="138" t="s">
        <v>7084</v>
      </c>
      <c r="E1140" s="138" t="s">
        <v>7085</v>
      </c>
      <c r="F1140" s="139">
        <v>0</v>
      </c>
      <c r="G1140" s="137" t="s">
        <v>3067</v>
      </c>
      <c r="H1140" s="137" t="s">
        <v>3068</v>
      </c>
      <c r="I1140" s="138" t="s">
        <v>3078</v>
      </c>
    </row>
    <row r="1141" spans="1:9" hidden="1">
      <c r="A1141" s="137" t="s">
        <v>7086</v>
      </c>
      <c r="B1141" s="138" t="s">
        <v>7087</v>
      </c>
      <c r="C1141" s="138" t="s">
        <v>7088</v>
      </c>
      <c r="D1141" s="138" t="s">
        <v>7089</v>
      </c>
      <c r="E1141" s="138" t="s">
        <v>1756</v>
      </c>
      <c r="F1141" s="139">
        <v>13.68</v>
      </c>
      <c r="G1141" s="137" t="s">
        <v>3067</v>
      </c>
      <c r="H1141" s="137" t="s">
        <v>3068</v>
      </c>
      <c r="I1141" s="138" t="s">
        <v>3078</v>
      </c>
    </row>
    <row r="1142" spans="1:9" hidden="1">
      <c r="A1142" s="137" t="s">
        <v>7090</v>
      </c>
      <c r="B1142" s="138" t="s">
        <v>7091</v>
      </c>
      <c r="C1142" s="138" t="s">
        <v>7092</v>
      </c>
      <c r="D1142" s="138" t="s">
        <v>7093</v>
      </c>
      <c r="E1142" s="138" t="s">
        <v>7094</v>
      </c>
      <c r="F1142" s="139">
        <v>0</v>
      </c>
      <c r="G1142" s="137" t="s">
        <v>3067</v>
      </c>
      <c r="H1142" s="137" t="s">
        <v>3068</v>
      </c>
      <c r="I1142" s="138" t="s">
        <v>3078</v>
      </c>
    </row>
    <row r="1143" spans="1:9" hidden="1">
      <c r="A1143" s="137" t="s">
        <v>7095</v>
      </c>
      <c r="B1143" s="138" t="s">
        <v>7096</v>
      </c>
      <c r="C1143" s="138" t="s">
        <v>7097</v>
      </c>
      <c r="D1143" s="138" t="s">
        <v>7098</v>
      </c>
      <c r="E1143" s="138" t="s">
        <v>7099</v>
      </c>
      <c r="F1143" s="139">
        <v>0</v>
      </c>
      <c r="G1143" s="137" t="s">
        <v>3067</v>
      </c>
      <c r="H1143" s="137" t="s">
        <v>3068</v>
      </c>
      <c r="I1143" s="138" t="s">
        <v>3078</v>
      </c>
    </row>
    <row r="1144" spans="1:9" hidden="1">
      <c r="A1144" s="137" t="s">
        <v>7100</v>
      </c>
      <c r="B1144" s="138" t="s">
        <v>7101</v>
      </c>
      <c r="C1144" s="138" t="s">
        <v>7102</v>
      </c>
      <c r="D1144" s="138" t="s">
        <v>7103</v>
      </c>
      <c r="E1144" s="138" t="s">
        <v>7104</v>
      </c>
      <c r="F1144" s="139">
        <v>4.18</v>
      </c>
      <c r="G1144" s="137" t="s">
        <v>3067</v>
      </c>
      <c r="H1144" s="137" t="s">
        <v>3068</v>
      </c>
      <c r="I1144" s="138" t="s">
        <v>3078</v>
      </c>
    </row>
    <row r="1145" spans="1:9" hidden="1">
      <c r="A1145" s="137" t="s">
        <v>7105</v>
      </c>
      <c r="B1145" s="138" t="s">
        <v>7106</v>
      </c>
      <c r="C1145" s="138" t="s">
        <v>7107</v>
      </c>
      <c r="D1145" s="138" t="s">
        <v>7108</v>
      </c>
      <c r="E1145" s="138" t="s">
        <v>7109</v>
      </c>
      <c r="F1145" s="139">
        <v>0</v>
      </c>
      <c r="G1145" s="137" t="s">
        <v>3067</v>
      </c>
      <c r="H1145" s="137" t="s">
        <v>3068</v>
      </c>
      <c r="I1145" s="138" t="s">
        <v>3078</v>
      </c>
    </row>
    <row r="1146" spans="1:9" hidden="1">
      <c r="A1146" s="137" t="s">
        <v>7110</v>
      </c>
      <c r="B1146" s="138" t="s">
        <v>7111</v>
      </c>
      <c r="C1146" s="138" t="s">
        <v>7112</v>
      </c>
      <c r="D1146" s="138" t="s">
        <v>7113</v>
      </c>
      <c r="E1146" s="138" t="s">
        <v>1756</v>
      </c>
      <c r="F1146" s="139">
        <v>5.8</v>
      </c>
      <c r="G1146" s="137" t="s">
        <v>3067</v>
      </c>
      <c r="H1146" s="137" t="s">
        <v>3068</v>
      </c>
      <c r="I1146" s="138" t="s">
        <v>3078</v>
      </c>
    </row>
    <row r="1147" spans="1:9" hidden="1">
      <c r="A1147" s="137" t="s">
        <v>7114</v>
      </c>
      <c r="B1147" s="138" t="s">
        <v>7115</v>
      </c>
      <c r="C1147" s="138" t="s">
        <v>7116</v>
      </c>
      <c r="D1147" s="138" t="s">
        <v>7117</v>
      </c>
      <c r="E1147" s="138" t="s">
        <v>7118</v>
      </c>
      <c r="F1147" s="139">
        <v>0</v>
      </c>
      <c r="G1147" s="137" t="s">
        <v>3067</v>
      </c>
      <c r="H1147" s="137" t="s">
        <v>3068</v>
      </c>
      <c r="I1147" s="138" t="s">
        <v>3078</v>
      </c>
    </row>
    <row r="1148" spans="1:9" hidden="1">
      <c r="A1148" s="137" t="s">
        <v>7119</v>
      </c>
      <c r="B1148" s="138" t="s">
        <v>7120</v>
      </c>
      <c r="C1148" s="138" t="s">
        <v>7121</v>
      </c>
      <c r="D1148" s="138" t="s">
        <v>7122</v>
      </c>
      <c r="E1148" s="138" t="s">
        <v>7123</v>
      </c>
      <c r="F1148" s="139">
        <v>11.2</v>
      </c>
      <c r="G1148" s="137" t="s">
        <v>3067</v>
      </c>
      <c r="H1148" s="137" t="s">
        <v>3068</v>
      </c>
      <c r="I1148" s="138" t="s">
        <v>3078</v>
      </c>
    </row>
    <row r="1149" spans="1:9" hidden="1">
      <c r="A1149" s="137" t="s">
        <v>7124</v>
      </c>
      <c r="B1149" s="138" t="s">
        <v>7125</v>
      </c>
      <c r="C1149" s="138" t="s">
        <v>7126</v>
      </c>
      <c r="D1149" s="138" t="s">
        <v>7127</v>
      </c>
      <c r="E1149" s="138" t="s">
        <v>7128</v>
      </c>
      <c r="F1149" s="139">
        <v>0</v>
      </c>
      <c r="G1149" s="137" t="s">
        <v>3067</v>
      </c>
      <c r="H1149" s="137" t="s">
        <v>3068</v>
      </c>
      <c r="I1149" s="138" t="s">
        <v>3078</v>
      </c>
    </row>
    <row r="1150" spans="1:9" hidden="1">
      <c r="A1150" s="137" t="s">
        <v>7129</v>
      </c>
      <c r="B1150" s="138" t="s">
        <v>7130</v>
      </c>
      <c r="C1150" s="138" t="s">
        <v>7131</v>
      </c>
      <c r="D1150" s="138" t="s">
        <v>7132</v>
      </c>
      <c r="E1150" s="138" t="s">
        <v>7133</v>
      </c>
      <c r="F1150" s="139">
        <v>3.05</v>
      </c>
      <c r="G1150" s="137" t="s">
        <v>3067</v>
      </c>
      <c r="H1150" s="137" t="s">
        <v>3068</v>
      </c>
      <c r="I1150" s="138" t="s">
        <v>3078</v>
      </c>
    </row>
    <row r="1151" spans="1:9" hidden="1">
      <c r="A1151" s="137" t="s">
        <v>7134</v>
      </c>
      <c r="B1151" s="138" t="s">
        <v>7135</v>
      </c>
      <c r="C1151" s="138" t="s">
        <v>7136</v>
      </c>
      <c r="D1151" s="138" t="s">
        <v>7137</v>
      </c>
      <c r="E1151" s="138" t="s">
        <v>7138</v>
      </c>
      <c r="F1151" s="139">
        <v>57.48</v>
      </c>
      <c r="G1151" s="137" t="s">
        <v>7022</v>
      </c>
      <c r="H1151" s="137" t="s">
        <v>3068</v>
      </c>
      <c r="I1151" s="138" t="s">
        <v>7023</v>
      </c>
    </row>
    <row r="1152" spans="1:9" hidden="1">
      <c r="A1152" s="137" t="s">
        <v>7139</v>
      </c>
      <c r="B1152" s="138" t="s">
        <v>7135</v>
      </c>
      <c r="C1152" s="138" t="s">
        <v>7140</v>
      </c>
      <c r="D1152" s="138" t="s">
        <v>7137</v>
      </c>
      <c r="E1152" s="138" t="s">
        <v>7141</v>
      </c>
      <c r="F1152" s="139">
        <v>57.48</v>
      </c>
      <c r="G1152" s="137" t="s">
        <v>3067</v>
      </c>
      <c r="H1152" s="137" t="s">
        <v>3068</v>
      </c>
      <c r="I1152" s="138" t="s">
        <v>3078</v>
      </c>
    </row>
    <row r="1153" spans="1:9" hidden="1">
      <c r="A1153" s="137" t="s">
        <v>7142</v>
      </c>
      <c r="B1153" s="138" t="s">
        <v>7143</v>
      </c>
      <c r="C1153" s="138" t="s">
        <v>7144</v>
      </c>
      <c r="D1153" s="138" t="s">
        <v>7145</v>
      </c>
      <c r="E1153" s="138" t="s">
        <v>7146</v>
      </c>
      <c r="F1153" s="139">
        <v>10.119999999999999</v>
      </c>
      <c r="G1153" s="137" t="s">
        <v>3067</v>
      </c>
      <c r="H1153" s="137" t="s">
        <v>3068</v>
      </c>
      <c r="I1153" s="138" t="s">
        <v>3078</v>
      </c>
    </row>
    <row r="1154" spans="1:9" hidden="1">
      <c r="A1154" s="137" t="s">
        <v>7147</v>
      </c>
      <c r="B1154" s="138" t="s">
        <v>7148</v>
      </c>
      <c r="C1154" s="138" t="s">
        <v>7149</v>
      </c>
      <c r="D1154" s="138" t="s">
        <v>7150</v>
      </c>
      <c r="E1154" s="138" t="s">
        <v>7151</v>
      </c>
      <c r="F1154" s="139">
        <v>0</v>
      </c>
      <c r="G1154" s="137" t="s">
        <v>3067</v>
      </c>
      <c r="H1154" s="137" t="s">
        <v>3068</v>
      </c>
      <c r="I1154" s="138" t="s">
        <v>3078</v>
      </c>
    </row>
    <row r="1155" spans="1:9" hidden="1">
      <c r="A1155" s="137" t="s">
        <v>7152</v>
      </c>
      <c r="B1155" s="138" t="s">
        <v>7153</v>
      </c>
      <c r="C1155" s="138" t="s">
        <v>7154</v>
      </c>
      <c r="D1155" s="138" t="s">
        <v>7155</v>
      </c>
      <c r="E1155" s="138" t="s">
        <v>1756</v>
      </c>
      <c r="F1155" s="139">
        <v>26.1</v>
      </c>
      <c r="G1155" s="137" t="s">
        <v>3067</v>
      </c>
      <c r="H1155" s="137" t="s">
        <v>3068</v>
      </c>
      <c r="I1155" s="138" t="s">
        <v>3078</v>
      </c>
    </row>
    <row r="1156" spans="1:9" hidden="1">
      <c r="A1156" s="137" t="s">
        <v>7156</v>
      </c>
      <c r="B1156" s="138" t="s">
        <v>7157</v>
      </c>
      <c r="C1156" s="138" t="s">
        <v>7158</v>
      </c>
      <c r="D1156" s="138" t="s">
        <v>7159</v>
      </c>
      <c r="E1156" s="138" t="s">
        <v>7160</v>
      </c>
      <c r="F1156" s="139">
        <v>0</v>
      </c>
      <c r="G1156" s="137" t="s">
        <v>3067</v>
      </c>
      <c r="H1156" s="137" t="s">
        <v>3068</v>
      </c>
      <c r="I1156" s="138" t="s">
        <v>3084</v>
      </c>
    </row>
    <row r="1157" spans="1:9" hidden="1">
      <c r="A1157" s="137" t="s">
        <v>7161</v>
      </c>
      <c r="B1157" s="138" t="s">
        <v>7162</v>
      </c>
      <c r="C1157" s="138" t="s">
        <v>7163</v>
      </c>
      <c r="D1157" s="138" t="s">
        <v>7164</v>
      </c>
      <c r="E1157" s="138" t="s">
        <v>7165</v>
      </c>
      <c r="F1157" s="139">
        <v>0</v>
      </c>
      <c r="G1157" s="137" t="s">
        <v>3067</v>
      </c>
      <c r="H1157" s="137" t="s">
        <v>3068</v>
      </c>
      <c r="I1157" s="138" t="s">
        <v>3084</v>
      </c>
    </row>
    <row r="1158" spans="1:9" hidden="1">
      <c r="A1158" s="137" t="s">
        <v>7166</v>
      </c>
      <c r="B1158" s="138" t="s">
        <v>7167</v>
      </c>
      <c r="C1158" s="138" t="s">
        <v>7168</v>
      </c>
      <c r="D1158" s="138" t="s">
        <v>7169</v>
      </c>
      <c r="E1158" s="138" t="s">
        <v>7170</v>
      </c>
      <c r="F1158" s="139">
        <v>0</v>
      </c>
      <c r="G1158" s="137" t="s">
        <v>3067</v>
      </c>
      <c r="H1158" s="137" t="s">
        <v>3068</v>
      </c>
      <c r="I1158" s="138" t="s">
        <v>3084</v>
      </c>
    </row>
    <row r="1159" spans="1:9" hidden="1">
      <c r="A1159" s="137" t="s">
        <v>7171</v>
      </c>
      <c r="B1159" s="138" t="s">
        <v>7172</v>
      </c>
      <c r="C1159" s="138" t="s">
        <v>7173</v>
      </c>
      <c r="D1159" s="138" t="s">
        <v>7174</v>
      </c>
      <c r="E1159" s="138" t="s">
        <v>7175</v>
      </c>
      <c r="F1159" s="139">
        <v>0</v>
      </c>
      <c r="G1159" s="137" t="s">
        <v>3067</v>
      </c>
      <c r="H1159" s="137" t="s">
        <v>3068</v>
      </c>
      <c r="I1159" s="138" t="s">
        <v>3084</v>
      </c>
    </row>
    <row r="1160" spans="1:9" hidden="1">
      <c r="A1160" s="137" t="s">
        <v>7176</v>
      </c>
      <c r="B1160" s="138" t="s">
        <v>7177</v>
      </c>
      <c r="C1160" s="138" t="s">
        <v>7178</v>
      </c>
      <c r="D1160" s="138" t="s">
        <v>7179</v>
      </c>
      <c r="E1160" s="138" t="s">
        <v>7180</v>
      </c>
      <c r="F1160" s="139">
        <v>0</v>
      </c>
      <c r="G1160" s="137" t="s">
        <v>3067</v>
      </c>
      <c r="H1160" s="137" t="s">
        <v>3068</v>
      </c>
      <c r="I1160" s="138" t="s">
        <v>3084</v>
      </c>
    </row>
    <row r="1161" spans="1:9" hidden="1">
      <c r="A1161" s="137" t="s">
        <v>7181</v>
      </c>
      <c r="B1161" s="138" t="s">
        <v>7182</v>
      </c>
      <c r="C1161" s="138" t="s">
        <v>7183</v>
      </c>
      <c r="D1161" s="138" t="s">
        <v>7184</v>
      </c>
      <c r="E1161" s="138" t="s">
        <v>7185</v>
      </c>
      <c r="F1161" s="139">
        <v>6.9</v>
      </c>
      <c r="G1161" s="137" t="s">
        <v>3067</v>
      </c>
      <c r="H1161" s="137" t="s">
        <v>3068</v>
      </c>
      <c r="I1161" s="138" t="s">
        <v>3078</v>
      </c>
    </row>
    <row r="1162" spans="1:9" hidden="1">
      <c r="A1162" s="137" t="s">
        <v>7186</v>
      </c>
      <c r="B1162" s="138" t="s">
        <v>7187</v>
      </c>
      <c r="C1162" s="138" t="s">
        <v>7188</v>
      </c>
      <c r="D1162" s="138" t="s">
        <v>7189</v>
      </c>
      <c r="E1162" s="138" t="s">
        <v>7190</v>
      </c>
      <c r="F1162" s="139">
        <v>8.32</v>
      </c>
      <c r="G1162" s="137" t="s">
        <v>3067</v>
      </c>
      <c r="H1162" s="137" t="s">
        <v>3068</v>
      </c>
      <c r="I1162" s="138" t="s">
        <v>3078</v>
      </c>
    </row>
    <row r="1163" spans="1:9" hidden="1">
      <c r="A1163" s="137" t="s">
        <v>7191</v>
      </c>
      <c r="B1163" s="138" t="s">
        <v>7192</v>
      </c>
      <c r="C1163" s="138" t="s">
        <v>7193</v>
      </c>
      <c r="D1163" s="138" t="s">
        <v>7194</v>
      </c>
      <c r="E1163" s="138" t="s">
        <v>7195</v>
      </c>
      <c r="F1163" s="139">
        <v>0</v>
      </c>
      <c r="G1163" s="137" t="s">
        <v>7022</v>
      </c>
      <c r="H1163" s="137" t="s">
        <v>3068</v>
      </c>
      <c r="I1163" s="138" t="s">
        <v>7196</v>
      </c>
    </row>
    <row r="1164" spans="1:9" hidden="1">
      <c r="A1164" s="137" t="s">
        <v>7197</v>
      </c>
      <c r="B1164" s="138" t="s">
        <v>7192</v>
      </c>
      <c r="C1164" s="138" t="s">
        <v>7198</v>
      </c>
      <c r="D1164" s="138" t="s">
        <v>7199</v>
      </c>
      <c r="E1164" s="138" t="s">
        <v>7200</v>
      </c>
      <c r="F1164" s="139">
        <v>24.4</v>
      </c>
      <c r="G1164" s="137" t="s">
        <v>3067</v>
      </c>
      <c r="H1164" s="137" t="s">
        <v>3068</v>
      </c>
      <c r="I1164" s="138" t="s">
        <v>3084</v>
      </c>
    </row>
    <row r="1165" spans="1:9" hidden="1">
      <c r="A1165" s="137" t="s">
        <v>7201</v>
      </c>
      <c r="B1165" s="138" t="s">
        <v>7202</v>
      </c>
      <c r="C1165" s="138" t="s">
        <v>7203</v>
      </c>
      <c r="D1165" s="138" t="s">
        <v>7204</v>
      </c>
      <c r="E1165" s="138" t="s">
        <v>7205</v>
      </c>
      <c r="F1165" s="139">
        <v>13.02</v>
      </c>
      <c r="G1165" s="137" t="s">
        <v>3067</v>
      </c>
      <c r="H1165" s="137" t="s">
        <v>3068</v>
      </c>
      <c r="I1165" s="138" t="s">
        <v>3078</v>
      </c>
    </row>
    <row r="1166" spans="1:9" hidden="1">
      <c r="A1166" s="137" t="s">
        <v>7206</v>
      </c>
      <c r="B1166" s="138" t="s">
        <v>7207</v>
      </c>
      <c r="C1166" s="138" t="s">
        <v>7208</v>
      </c>
      <c r="D1166" s="138" t="s">
        <v>7209</v>
      </c>
      <c r="E1166" s="138" t="s">
        <v>7210</v>
      </c>
      <c r="F1166" s="139">
        <v>0</v>
      </c>
      <c r="G1166" s="137" t="s">
        <v>3067</v>
      </c>
      <c r="H1166" s="137" t="s">
        <v>3068</v>
      </c>
      <c r="I1166" s="138" t="s">
        <v>3078</v>
      </c>
    </row>
    <row r="1167" spans="1:9" hidden="1">
      <c r="A1167" s="137" t="s">
        <v>7211</v>
      </c>
      <c r="B1167" s="138" t="s">
        <v>7212</v>
      </c>
      <c r="C1167" s="138" t="s">
        <v>7213</v>
      </c>
      <c r="D1167" s="138" t="s">
        <v>7214</v>
      </c>
      <c r="E1167" s="138" t="s">
        <v>7215</v>
      </c>
      <c r="F1167" s="139">
        <v>0</v>
      </c>
      <c r="G1167" s="137" t="s">
        <v>3067</v>
      </c>
      <c r="H1167" s="137" t="s">
        <v>3068</v>
      </c>
      <c r="I1167" s="138" t="s">
        <v>3078</v>
      </c>
    </row>
    <row r="1168" spans="1:9" hidden="1">
      <c r="A1168" s="137" t="s">
        <v>7216</v>
      </c>
      <c r="B1168" s="138" t="s">
        <v>7217</v>
      </c>
      <c r="C1168" s="138" t="s">
        <v>7218</v>
      </c>
      <c r="D1168" s="138" t="s">
        <v>7219</v>
      </c>
      <c r="E1168" s="138" t="s">
        <v>7220</v>
      </c>
      <c r="F1168" s="139">
        <v>0</v>
      </c>
      <c r="G1168" s="137" t="s">
        <v>7022</v>
      </c>
      <c r="H1168" s="137" t="s">
        <v>3068</v>
      </c>
      <c r="I1168" s="138" t="s">
        <v>7023</v>
      </c>
    </row>
    <row r="1169" spans="1:9" hidden="1">
      <c r="A1169" s="137" t="s">
        <v>7221</v>
      </c>
      <c r="B1169" s="138" t="s">
        <v>7217</v>
      </c>
      <c r="C1169" s="138" t="s">
        <v>7222</v>
      </c>
      <c r="D1169" s="138" t="s">
        <v>7219</v>
      </c>
      <c r="E1169" s="138" t="s">
        <v>7223</v>
      </c>
      <c r="F1169" s="139">
        <v>22.06</v>
      </c>
      <c r="G1169" s="137" t="s">
        <v>3067</v>
      </c>
      <c r="H1169" s="137" t="s">
        <v>3068</v>
      </c>
      <c r="I1169" s="138" t="s">
        <v>3078</v>
      </c>
    </row>
    <row r="1170" spans="1:9" hidden="1">
      <c r="A1170" s="137" t="s">
        <v>7224</v>
      </c>
      <c r="B1170" s="138" t="s">
        <v>7225</v>
      </c>
      <c r="C1170" s="138" t="s">
        <v>7226</v>
      </c>
      <c r="D1170" s="138" t="s">
        <v>7227</v>
      </c>
      <c r="E1170" s="138" t="s">
        <v>7228</v>
      </c>
      <c r="F1170" s="139">
        <v>0</v>
      </c>
      <c r="G1170" s="137" t="s">
        <v>3067</v>
      </c>
      <c r="H1170" s="137" t="s">
        <v>3068</v>
      </c>
      <c r="I1170" s="138" t="s">
        <v>3078</v>
      </c>
    </row>
    <row r="1171" spans="1:9" hidden="1">
      <c r="A1171" s="137" t="s">
        <v>7229</v>
      </c>
      <c r="B1171" s="138" t="s">
        <v>7230</v>
      </c>
      <c r="C1171" s="138" t="s">
        <v>7231</v>
      </c>
      <c r="D1171" s="138" t="s">
        <v>7232</v>
      </c>
      <c r="E1171" s="138" t="s">
        <v>7233</v>
      </c>
      <c r="F1171" s="139">
        <v>0</v>
      </c>
      <c r="G1171" s="137" t="s">
        <v>3067</v>
      </c>
      <c r="H1171" s="137" t="s">
        <v>3068</v>
      </c>
      <c r="I1171" s="138" t="s">
        <v>3078</v>
      </c>
    </row>
    <row r="1172" spans="1:9" hidden="1">
      <c r="A1172" s="137" t="s">
        <v>7234</v>
      </c>
      <c r="B1172" s="138" t="s">
        <v>7235</v>
      </c>
      <c r="C1172" s="138" t="s">
        <v>7236</v>
      </c>
      <c r="D1172" s="138" t="s">
        <v>7237</v>
      </c>
      <c r="E1172" s="138" t="s">
        <v>7238</v>
      </c>
      <c r="F1172" s="139">
        <v>0</v>
      </c>
      <c r="G1172" s="137" t="s">
        <v>332</v>
      </c>
      <c r="H1172" s="137" t="s">
        <v>3068</v>
      </c>
      <c r="I1172" s="138" t="s">
        <v>3078</v>
      </c>
    </row>
    <row r="1173" spans="1:9" hidden="1">
      <c r="A1173" s="137" t="s">
        <v>7239</v>
      </c>
      <c r="B1173" s="138" t="s">
        <v>7240</v>
      </c>
      <c r="C1173" s="138" t="s">
        <v>7241</v>
      </c>
      <c r="D1173" s="138" t="s">
        <v>7242</v>
      </c>
      <c r="E1173" s="138" t="s">
        <v>7243</v>
      </c>
      <c r="F1173" s="139">
        <v>5.79</v>
      </c>
      <c r="G1173" s="137" t="s">
        <v>3067</v>
      </c>
      <c r="H1173" s="137" t="s">
        <v>3068</v>
      </c>
      <c r="I1173" s="138" t="s">
        <v>3078</v>
      </c>
    </row>
    <row r="1174" spans="1:9" hidden="1">
      <c r="A1174" s="137" t="s">
        <v>7244</v>
      </c>
      <c r="B1174" s="138" t="s">
        <v>7245</v>
      </c>
      <c r="C1174" s="138" t="s">
        <v>7246</v>
      </c>
      <c r="D1174" s="138" t="s">
        <v>7247</v>
      </c>
      <c r="E1174" s="138" t="s">
        <v>7248</v>
      </c>
      <c r="F1174" s="139">
        <v>0</v>
      </c>
      <c r="G1174" s="137" t="s">
        <v>3067</v>
      </c>
      <c r="H1174" s="137" t="s">
        <v>3068</v>
      </c>
      <c r="I1174" s="138" t="s">
        <v>3078</v>
      </c>
    </row>
    <row r="1175" spans="1:9" hidden="1">
      <c r="A1175" s="137" t="s">
        <v>7249</v>
      </c>
      <c r="B1175" s="138" t="s">
        <v>7250</v>
      </c>
      <c r="C1175" s="138" t="s">
        <v>7251</v>
      </c>
      <c r="D1175" s="138" t="s">
        <v>7252</v>
      </c>
      <c r="E1175" s="138" t="s">
        <v>7253</v>
      </c>
      <c r="F1175" s="139">
        <v>0</v>
      </c>
      <c r="G1175" s="137" t="s">
        <v>3067</v>
      </c>
      <c r="H1175" s="137" t="s">
        <v>3068</v>
      </c>
      <c r="I1175" s="138" t="s">
        <v>3084</v>
      </c>
    </row>
    <row r="1176" spans="1:9" hidden="1">
      <c r="A1176" s="137" t="s">
        <v>7254</v>
      </c>
      <c r="B1176" s="138" t="s">
        <v>7255</v>
      </c>
      <c r="C1176" s="138" t="s">
        <v>7256</v>
      </c>
      <c r="D1176" s="138" t="s">
        <v>7257</v>
      </c>
      <c r="E1176" s="138" t="s">
        <v>7258</v>
      </c>
      <c r="F1176" s="139">
        <v>54.9</v>
      </c>
      <c r="G1176" s="137" t="s">
        <v>3067</v>
      </c>
      <c r="H1176" s="137" t="s">
        <v>3068</v>
      </c>
      <c r="I1176" s="138" t="s">
        <v>3078</v>
      </c>
    </row>
    <row r="1177" spans="1:9" hidden="1">
      <c r="A1177" s="137" t="s">
        <v>7259</v>
      </c>
      <c r="B1177" s="138" t="s">
        <v>7260</v>
      </c>
      <c r="C1177" s="138" t="s">
        <v>7261</v>
      </c>
      <c r="D1177" s="138" t="s">
        <v>7262</v>
      </c>
      <c r="E1177" s="138" t="s">
        <v>1756</v>
      </c>
      <c r="F1177" s="139">
        <v>21.55</v>
      </c>
      <c r="G1177" s="137" t="s">
        <v>3067</v>
      </c>
      <c r="H1177" s="137" t="s">
        <v>3068</v>
      </c>
      <c r="I1177" s="138" t="s">
        <v>3078</v>
      </c>
    </row>
    <row r="1178" spans="1:9" hidden="1">
      <c r="A1178" s="137" t="s">
        <v>7263</v>
      </c>
      <c r="B1178" s="138" t="s">
        <v>7264</v>
      </c>
      <c r="C1178" s="138" t="s">
        <v>7265</v>
      </c>
      <c r="D1178" s="138" t="s">
        <v>7266</v>
      </c>
      <c r="E1178" s="138" t="s">
        <v>7267</v>
      </c>
      <c r="F1178" s="139">
        <v>9.19</v>
      </c>
      <c r="G1178" s="137" t="s">
        <v>3067</v>
      </c>
      <c r="H1178" s="137" t="s">
        <v>3068</v>
      </c>
      <c r="I1178" s="138" t="s">
        <v>3084</v>
      </c>
    </row>
    <row r="1179" spans="1:9" hidden="1">
      <c r="A1179" s="137" t="s">
        <v>7268</v>
      </c>
      <c r="B1179" s="138" t="s">
        <v>7269</v>
      </c>
      <c r="C1179" s="138" t="s">
        <v>7270</v>
      </c>
      <c r="D1179" s="138" t="s">
        <v>7271</v>
      </c>
      <c r="E1179" s="138" t="s">
        <v>7272</v>
      </c>
      <c r="F1179" s="139">
        <v>0</v>
      </c>
      <c r="G1179" s="137" t="s">
        <v>7022</v>
      </c>
      <c r="H1179" s="137" t="s">
        <v>3068</v>
      </c>
      <c r="I1179" s="138" t="s">
        <v>7196</v>
      </c>
    </row>
    <row r="1180" spans="1:9" hidden="1">
      <c r="A1180" s="137" t="s">
        <v>7273</v>
      </c>
      <c r="B1180" s="138" t="s">
        <v>7269</v>
      </c>
      <c r="C1180" s="138" t="s">
        <v>7274</v>
      </c>
      <c r="D1180" s="138" t="s">
        <v>7271</v>
      </c>
      <c r="E1180" s="138" t="s">
        <v>7275</v>
      </c>
      <c r="F1180" s="139">
        <v>8.16</v>
      </c>
      <c r="G1180" s="137" t="s">
        <v>3067</v>
      </c>
      <c r="H1180" s="137" t="s">
        <v>3068</v>
      </c>
      <c r="I1180" s="138" t="s">
        <v>3084</v>
      </c>
    </row>
    <row r="1181" spans="1:9" hidden="1">
      <c r="A1181" s="137" t="s">
        <v>7276</v>
      </c>
      <c r="B1181" s="138" t="s">
        <v>7277</v>
      </c>
      <c r="C1181" s="138" t="s">
        <v>7278</v>
      </c>
      <c r="D1181" s="138" t="s">
        <v>7279</v>
      </c>
      <c r="E1181" s="138" t="s">
        <v>7280</v>
      </c>
      <c r="F1181" s="139">
        <v>23.9</v>
      </c>
      <c r="G1181" s="137" t="s">
        <v>3067</v>
      </c>
      <c r="H1181" s="137" t="s">
        <v>3068</v>
      </c>
      <c r="I1181" s="138" t="s">
        <v>3078</v>
      </c>
    </row>
    <row r="1182" spans="1:9" hidden="1">
      <c r="A1182" s="137" t="s">
        <v>7281</v>
      </c>
      <c r="B1182" s="138" t="s">
        <v>7282</v>
      </c>
      <c r="C1182" s="138" t="s">
        <v>7283</v>
      </c>
      <c r="D1182" s="138" t="s">
        <v>7284</v>
      </c>
      <c r="E1182" s="138" t="s">
        <v>7285</v>
      </c>
      <c r="F1182" s="139">
        <v>0</v>
      </c>
      <c r="G1182" s="137" t="s">
        <v>7022</v>
      </c>
      <c r="H1182" s="137" t="s">
        <v>3068</v>
      </c>
      <c r="I1182" s="138" t="s">
        <v>7196</v>
      </c>
    </row>
    <row r="1183" spans="1:9" hidden="1">
      <c r="A1183" s="137" t="s">
        <v>7286</v>
      </c>
      <c r="B1183" s="138" t="s">
        <v>7282</v>
      </c>
      <c r="C1183" s="138" t="s">
        <v>7287</v>
      </c>
      <c r="D1183" s="138" t="s">
        <v>7288</v>
      </c>
      <c r="E1183" s="138" t="s">
        <v>7289</v>
      </c>
      <c r="F1183" s="139">
        <v>0</v>
      </c>
      <c r="G1183" s="137" t="s">
        <v>3067</v>
      </c>
      <c r="H1183" s="137" t="s">
        <v>3068</v>
      </c>
      <c r="I1183" s="138" t="s">
        <v>3084</v>
      </c>
    </row>
    <row r="1184" spans="1:9" hidden="1">
      <c r="A1184" s="137" t="s">
        <v>7290</v>
      </c>
      <c r="B1184" s="138" t="s">
        <v>7291</v>
      </c>
      <c r="C1184" s="138" t="s">
        <v>7292</v>
      </c>
      <c r="D1184" s="138" t="s">
        <v>7293</v>
      </c>
      <c r="E1184" s="138" t="s">
        <v>7294</v>
      </c>
      <c r="F1184" s="139">
        <v>0</v>
      </c>
      <c r="G1184" s="137" t="s">
        <v>3067</v>
      </c>
      <c r="H1184" s="137" t="s">
        <v>3068</v>
      </c>
      <c r="I1184" s="138" t="s">
        <v>3084</v>
      </c>
    </row>
    <row r="1185" spans="1:9" hidden="1">
      <c r="A1185" s="137" t="s">
        <v>7295</v>
      </c>
      <c r="B1185" s="138" t="s">
        <v>7296</v>
      </c>
      <c r="C1185" s="138" t="s">
        <v>7297</v>
      </c>
      <c r="D1185" s="138" t="s">
        <v>7298</v>
      </c>
      <c r="E1185" s="138" t="s">
        <v>7299</v>
      </c>
      <c r="F1185" s="139">
        <v>0</v>
      </c>
      <c r="G1185" s="137" t="s">
        <v>3067</v>
      </c>
      <c r="H1185" s="137" t="s">
        <v>3068</v>
      </c>
      <c r="I1185" s="138" t="s">
        <v>3078</v>
      </c>
    </row>
    <row r="1186" spans="1:9" hidden="1">
      <c r="A1186" s="137" t="s">
        <v>7300</v>
      </c>
      <c r="B1186" s="138" t="s">
        <v>7301</v>
      </c>
      <c r="C1186" s="138" t="s">
        <v>7302</v>
      </c>
      <c r="D1186" s="138" t="s">
        <v>7303</v>
      </c>
      <c r="E1186" s="138" t="s">
        <v>7304</v>
      </c>
      <c r="F1186" s="139">
        <v>0</v>
      </c>
      <c r="G1186" s="137" t="s">
        <v>3067</v>
      </c>
      <c r="H1186" s="137" t="s">
        <v>3068</v>
      </c>
      <c r="I1186" s="138" t="s">
        <v>3084</v>
      </c>
    </row>
    <row r="1187" spans="1:9" hidden="1">
      <c r="A1187" s="137" t="s">
        <v>7305</v>
      </c>
      <c r="B1187" s="138" t="s">
        <v>7306</v>
      </c>
      <c r="C1187" s="138" t="s">
        <v>7307</v>
      </c>
      <c r="D1187" s="138" t="s">
        <v>7308</v>
      </c>
      <c r="E1187" s="138" t="s">
        <v>7309</v>
      </c>
      <c r="F1187" s="139">
        <v>0</v>
      </c>
      <c r="G1187" s="137" t="s">
        <v>3067</v>
      </c>
      <c r="H1187" s="137" t="s">
        <v>3068</v>
      </c>
      <c r="I1187" s="138" t="s">
        <v>3084</v>
      </c>
    </row>
    <row r="1188" spans="1:9" hidden="1">
      <c r="A1188" s="137" t="s">
        <v>7310</v>
      </c>
      <c r="B1188" s="138" t="s">
        <v>7311</v>
      </c>
      <c r="C1188" s="138" t="s">
        <v>7312</v>
      </c>
      <c r="D1188" s="138" t="s">
        <v>7313</v>
      </c>
      <c r="E1188" s="138" t="s">
        <v>7314</v>
      </c>
      <c r="F1188" s="139">
        <v>0</v>
      </c>
      <c r="G1188" s="137" t="s">
        <v>3067</v>
      </c>
      <c r="H1188" s="137" t="s">
        <v>3068</v>
      </c>
      <c r="I1188" s="138" t="s">
        <v>3084</v>
      </c>
    </row>
    <row r="1189" spans="1:9" hidden="1">
      <c r="A1189" s="137" t="s">
        <v>7315</v>
      </c>
      <c r="B1189" s="138" t="s">
        <v>7316</v>
      </c>
      <c r="C1189" s="138" t="s">
        <v>7317</v>
      </c>
      <c r="D1189" s="138" t="s">
        <v>7318</v>
      </c>
      <c r="E1189" s="138" t="s">
        <v>7319</v>
      </c>
      <c r="F1189" s="139">
        <v>0</v>
      </c>
      <c r="G1189" s="137" t="s">
        <v>3067</v>
      </c>
      <c r="H1189" s="137" t="s">
        <v>3068</v>
      </c>
      <c r="I1189" s="138" t="s">
        <v>3084</v>
      </c>
    </row>
    <row r="1190" spans="1:9" hidden="1">
      <c r="A1190" s="137" t="s">
        <v>7320</v>
      </c>
      <c r="B1190" s="138" t="s">
        <v>7321</v>
      </c>
      <c r="C1190" s="138" t="s">
        <v>7322</v>
      </c>
      <c r="D1190" s="138" t="s">
        <v>7323</v>
      </c>
      <c r="E1190" s="138" t="s">
        <v>7324</v>
      </c>
      <c r="F1190" s="139">
        <v>0</v>
      </c>
      <c r="G1190" s="137" t="s">
        <v>3067</v>
      </c>
      <c r="H1190" s="137" t="s">
        <v>3068</v>
      </c>
      <c r="I1190" s="138" t="s">
        <v>3084</v>
      </c>
    </row>
    <row r="1191" spans="1:9" hidden="1">
      <c r="A1191" s="137" t="s">
        <v>7325</v>
      </c>
      <c r="B1191" s="138" t="s">
        <v>7326</v>
      </c>
      <c r="C1191" s="138" t="s">
        <v>7327</v>
      </c>
      <c r="D1191" s="138" t="s">
        <v>7328</v>
      </c>
      <c r="E1191" s="138" t="s">
        <v>1756</v>
      </c>
      <c r="F1191" s="139">
        <v>6.9</v>
      </c>
      <c r="G1191" s="137" t="s">
        <v>3067</v>
      </c>
      <c r="H1191" s="137" t="s">
        <v>3068</v>
      </c>
      <c r="I1191" s="138" t="s">
        <v>3078</v>
      </c>
    </row>
    <row r="1192" spans="1:9" hidden="1">
      <c r="A1192" s="137" t="s">
        <v>7329</v>
      </c>
      <c r="B1192" s="138" t="s">
        <v>7330</v>
      </c>
      <c r="C1192" s="138" t="s">
        <v>7331</v>
      </c>
      <c r="D1192" s="138" t="s">
        <v>7332</v>
      </c>
      <c r="E1192" s="138" t="s">
        <v>7333</v>
      </c>
      <c r="F1192" s="139">
        <v>3.97</v>
      </c>
      <c r="G1192" s="137" t="s">
        <v>3067</v>
      </c>
      <c r="H1192" s="137" t="s">
        <v>3068</v>
      </c>
      <c r="I1192" s="138" t="s">
        <v>3078</v>
      </c>
    </row>
    <row r="1193" spans="1:9" hidden="1">
      <c r="A1193" s="137" t="s">
        <v>7334</v>
      </c>
      <c r="B1193" s="138" t="s">
        <v>7335</v>
      </c>
      <c r="C1193" s="138" t="s">
        <v>7336</v>
      </c>
      <c r="D1193" s="138" t="s">
        <v>7337</v>
      </c>
      <c r="E1193" s="138" t="s">
        <v>7338</v>
      </c>
      <c r="F1193" s="139">
        <v>11.05</v>
      </c>
      <c r="G1193" s="137" t="s">
        <v>3067</v>
      </c>
      <c r="H1193" s="137" t="s">
        <v>3068</v>
      </c>
      <c r="I1193" s="138" t="s">
        <v>3078</v>
      </c>
    </row>
    <row r="1194" spans="1:9" hidden="1">
      <c r="A1194" s="137" t="s">
        <v>7339</v>
      </c>
      <c r="B1194" s="138" t="s">
        <v>7340</v>
      </c>
      <c r="C1194" s="138" t="s">
        <v>7341</v>
      </c>
      <c r="D1194" s="138" t="s">
        <v>7342</v>
      </c>
      <c r="E1194" s="138" t="s">
        <v>7343</v>
      </c>
      <c r="F1194" s="139">
        <v>0</v>
      </c>
      <c r="G1194" s="137" t="s">
        <v>3067</v>
      </c>
      <c r="H1194" s="137" t="s">
        <v>3068</v>
      </c>
      <c r="I1194" s="138" t="s">
        <v>3084</v>
      </c>
    </row>
    <row r="1195" spans="1:9" hidden="1">
      <c r="A1195" s="137" t="s">
        <v>7344</v>
      </c>
      <c r="B1195" s="138" t="s">
        <v>7345</v>
      </c>
      <c r="C1195" s="138" t="s">
        <v>7346</v>
      </c>
      <c r="D1195" s="138" t="s">
        <v>7347</v>
      </c>
      <c r="E1195" s="138" t="s">
        <v>7348</v>
      </c>
      <c r="F1195" s="139">
        <v>0</v>
      </c>
      <c r="G1195" s="137" t="s">
        <v>3067</v>
      </c>
      <c r="H1195" s="137" t="s">
        <v>3068</v>
      </c>
      <c r="I1195" s="138" t="s">
        <v>3084</v>
      </c>
    </row>
    <row r="1196" spans="1:9" hidden="1">
      <c r="A1196" s="137" t="s">
        <v>7349</v>
      </c>
      <c r="B1196" s="138" t="s">
        <v>7350</v>
      </c>
      <c r="C1196" s="138" t="s">
        <v>7351</v>
      </c>
      <c r="D1196" s="138" t="s">
        <v>7352</v>
      </c>
      <c r="E1196" s="138" t="s">
        <v>7353</v>
      </c>
      <c r="F1196" s="139">
        <v>29.97</v>
      </c>
      <c r="G1196" s="137" t="s">
        <v>3067</v>
      </c>
      <c r="H1196" s="137" t="s">
        <v>3068</v>
      </c>
      <c r="I1196" s="138" t="s">
        <v>3078</v>
      </c>
    </row>
    <row r="1197" spans="1:9" hidden="1">
      <c r="A1197" s="137" t="s">
        <v>7354</v>
      </c>
      <c r="B1197" s="138" t="s">
        <v>7355</v>
      </c>
      <c r="C1197" s="138" t="s">
        <v>7356</v>
      </c>
      <c r="D1197" s="138" t="s">
        <v>7357</v>
      </c>
      <c r="E1197" s="138" t="s">
        <v>7358</v>
      </c>
      <c r="F1197" s="139">
        <v>0</v>
      </c>
      <c r="G1197" s="137" t="s">
        <v>3067</v>
      </c>
      <c r="H1197" s="137" t="s">
        <v>3068</v>
      </c>
      <c r="I1197" s="138" t="s">
        <v>3078</v>
      </c>
    </row>
    <row r="1198" spans="1:9" hidden="1">
      <c r="A1198" s="137" t="s">
        <v>7359</v>
      </c>
      <c r="B1198" s="138" t="s">
        <v>7360</v>
      </c>
      <c r="C1198" s="138" t="s">
        <v>7361</v>
      </c>
      <c r="D1198" s="138" t="s">
        <v>7362</v>
      </c>
      <c r="E1198" s="138" t="s">
        <v>7363</v>
      </c>
      <c r="F1198" s="139">
        <v>0</v>
      </c>
      <c r="G1198" s="137" t="s">
        <v>3067</v>
      </c>
      <c r="H1198" s="137" t="s">
        <v>3068</v>
      </c>
      <c r="I1198" s="138" t="s">
        <v>3078</v>
      </c>
    </row>
    <row r="1199" spans="1:9" hidden="1">
      <c r="A1199" s="137" t="s">
        <v>7364</v>
      </c>
      <c r="B1199" s="138" t="s">
        <v>7365</v>
      </c>
      <c r="C1199" s="138" t="s">
        <v>7366</v>
      </c>
      <c r="D1199" s="138" t="s">
        <v>7367</v>
      </c>
      <c r="E1199" s="138" t="s">
        <v>7368</v>
      </c>
      <c r="F1199" s="139">
        <v>0</v>
      </c>
      <c r="G1199" s="137" t="s">
        <v>3067</v>
      </c>
      <c r="H1199" s="137" t="s">
        <v>3068</v>
      </c>
      <c r="I1199" s="138" t="s">
        <v>3078</v>
      </c>
    </row>
    <row r="1200" spans="1:9" hidden="1">
      <c r="A1200" s="137" t="s">
        <v>7369</v>
      </c>
      <c r="B1200" s="138" t="s">
        <v>7370</v>
      </c>
      <c r="C1200" s="138" t="s">
        <v>7371</v>
      </c>
      <c r="D1200" s="138" t="s">
        <v>7372</v>
      </c>
      <c r="E1200" s="138" t="s">
        <v>1756</v>
      </c>
      <c r="F1200" s="139">
        <v>19.25</v>
      </c>
      <c r="G1200" s="137" t="s">
        <v>3067</v>
      </c>
      <c r="H1200" s="137" t="s">
        <v>3068</v>
      </c>
      <c r="I1200" s="138" t="s">
        <v>3084</v>
      </c>
    </row>
    <row r="1201" spans="1:9" hidden="1">
      <c r="A1201" s="137" t="s">
        <v>7373</v>
      </c>
      <c r="B1201" s="138" t="s">
        <v>7374</v>
      </c>
      <c r="C1201" s="138" t="s">
        <v>7375</v>
      </c>
      <c r="D1201" s="138" t="s">
        <v>7376</v>
      </c>
      <c r="E1201" s="138" t="s">
        <v>7377</v>
      </c>
      <c r="F1201" s="139">
        <v>0</v>
      </c>
      <c r="G1201" s="137" t="s">
        <v>7022</v>
      </c>
      <c r="H1201" s="137" t="s">
        <v>3068</v>
      </c>
      <c r="I1201" s="138" t="s">
        <v>7196</v>
      </c>
    </row>
    <row r="1202" spans="1:9" hidden="1">
      <c r="A1202" s="137" t="s">
        <v>7378</v>
      </c>
      <c r="B1202" s="138" t="s">
        <v>7374</v>
      </c>
      <c r="C1202" s="138" t="s">
        <v>7379</v>
      </c>
      <c r="D1202" s="138" t="s">
        <v>7380</v>
      </c>
      <c r="E1202" s="138" t="s">
        <v>7381</v>
      </c>
      <c r="F1202" s="139">
        <v>9.98</v>
      </c>
      <c r="G1202" s="137" t="s">
        <v>3067</v>
      </c>
      <c r="H1202" s="137" t="s">
        <v>3068</v>
      </c>
      <c r="I1202" s="138" t="s">
        <v>3084</v>
      </c>
    </row>
    <row r="1203" spans="1:9" hidden="1">
      <c r="A1203" s="137" t="s">
        <v>7382</v>
      </c>
      <c r="B1203" s="138" t="s">
        <v>7383</v>
      </c>
      <c r="C1203" s="138" t="s">
        <v>7384</v>
      </c>
      <c r="D1203" s="138" t="s">
        <v>7385</v>
      </c>
      <c r="E1203" s="138" t="s">
        <v>7386</v>
      </c>
      <c r="F1203" s="139">
        <v>0</v>
      </c>
      <c r="G1203" s="137" t="s">
        <v>3067</v>
      </c>
      <c r="H1203" s="137" t="s">
        <v>3068</v>
      </c>
      <c r="I1203" s="138" t="s">
        <v>3084</v>
      </c>
    </row>
    <row r="1204" spans="1:9" hidden="1">
      <c r="A1204" s="137" t="s">
        <v>7387</v>
      </c>
      <c r="B1204" s="138" t="s">
        <v>7388</v>
      </c>
      <c r="C1204" s="138" t="s">
        <v>7389</v>
      </c>
      <c r="D1204" s="138" t="s">
        <v>7390</v>
      </c>
      <c r="E1204" s="138" t="s">
        <v>7391</v>
      </c>
      <c r="F1204" s="139">
        <v>0</v>
      </c>
      <c r="G1204" s="137" t="s">
        <v>7022</v>
      </c>
      <c r="H1204" s="137" t="s">
        <v>3068</v>
      </c>
      <c r="I1204" s="138" t="s">
        <v>7023</v>
      </c>
    </row>
    <row r="1205" spans="1:9" hidden="1">
      <c r="A1205" s="137" t="s">
        <v>7392</v>
      </c>
      <c r="B1205" s="138" t="s">
        <v>7388</v>
      </c>
      <c r="C1205" s="138" t="s">
        <v>7393</v>
      </c>
      <c r="D1205" s="138" t="s">
        <v>7390</v>
      </c>
      <c r="E1205" s="138" t="s">
        <v>7394</v>
      </c>
      <c r="F1205" s="139">
        <v>2.23</v>
      </c>
      <c r="G1205" s="137" t="s">
        <v>3067</v>
      </c>
      <c r="H1205" s="137" t="s">
        <v>3068</v>
      </c>
      <c r="I1205" s="138" t="s">
        <v>3078</v>
      </c>
    </row>
    <row r="1206" spans="1:9" hidden="1">
      <c r="A1206" s="137" t="s">
        <v>7395</v>
      </c>
      <c r="B1206" s="138" t="s">
        <v>7396</v>
      </c>
      <c r="C1206" s="138" t="s">
        <v>7397</v>
      </c>
      <c r="D1206" s="138" t="s">
        <v>7398</v>
      </c>
      <c r="E1206" s="138" t="s">
        <v>7399</v>
      </c>
      <c r="F1206" s="139">
        <v>0</v>
      </c>
      <c r="G1206" s="137" t="s">
        <v>7022</v>
      </c>
      <c r="H1206" s="137" t="s">
        <v>3068</v>
      </c>
      <c r="I1206" s="138" t="s">
        <v>7196</v>
      </c>
    </row>
    <row r="1207" spans="1:9" hidden="1">
      <c r="A1207" s="137" t="s">
        <v>7400</v>
      </c>
      <c r="B1207" s="138" t="s">
        <v>7396</v>
      </c>
      <c r="C1207" s="138" t="s">
        <v>7401</v>
      </c>
      <c r="D1207" s="138" t="s">
        <v>7402</v>
      </c>
      <c r="E1207" s="138" t="s">
        <v>7403</v>
      </c>
      <c r="F1207" s="139">
        <v>0</v>
      </c>
      <c r="G1207" s="137" t="s">
        <v>3067</v>
      </c>
      <c r="H1207" s="137" t="s">
        <v>3068</v>
      </c>
      <c r="I1207" s="138" t="s">
        <v>3084</v>
      </c>
    </row>
    <row r="1208" spans="1:9" hidden="1">
      <c r="A1208" s="137" t="s">
        <v>7404</v>
      </c>
      <c r="B1208" s="138" t="s">
        <v>7405</v>
      </c>
      <c r="C1208" s="138" t="s">
        <v>7406</v>
      </c>
      <c r="D1208" s="138" t="s">
        <v>7407</v>
      </c>
      <c r="E1208" s="138" t="s">
        <v>7408</v>
      </c>
      <c r="F1208" s="139">
        <v>0</v>
      </c>
      <c r="G1208" s="137" t="s">
        <v>3067</v>
      </c>
      <c r="H1208" s="137" t="s">
        <v>3068</v>
      </c>
      <c r="I1208" s="138" t="s">
        <v>3084</v>
      </c>
    </row>
    <row r="1209" spans="1:9" hidden="1">
      <c r="A1209" s="137" t="s">
        <v>7409</v>
      </c>
      <c r="B1209" s="138" t="s">
        <v>7410</v>
      </c>
      <c r="C1209" s="138" t="s">
        <v>7411</v>
      </c>
      <c r="D1209" s="138" t="s">
        <v>7412</v>
      </c>
      <c r="E1209" s="138" t="s">
        <v>7413</v>
      </c>
      <c r="F1209" s="139">
        <v>0</v>
      </c>
      <c r="G1209" s="137" t="s">
        <v>3067</v>
      </c>
      <c r="H1209" s="137" t="s">
        <v>3068</v>
      </c>
      <c r="I1209" s="138" t="s">
        <v>3084</v>
      </c>
    </row>
    <row r="1210" spans="1:9" hidden="1">
      <c r="A1210" s="137" t="s">
        <v>7414</v>
      </c>
      <c r="B1210" s="138" t="s">
        <v>7415</v>
      </c>
      <c r="C1210" s="138" t="s">
        <v>7416</v>
      </c>
      <c r="D1210" s="138" t="s">
        <v>7417</v>
      </c>
      <c r="E1210" s="138" t="s">
        <v>7418</v>
      </c>
      <c r="F1210" s="139">
        <v>0</v>
      </c>
      <c r="G1210" s="137" t="s">
        <v>7022</v>
      </c>
      <c r="H1210" s="137" t="s">
        <v>3068</v>
      </c>
      <c r="I1210" s="138" t="s">
        <v>7023</v>
      </c>
    </row>
    <row r="1211" spans="1:9" hidden="1">
      <c r="A1211" s="137" t="s">
        <v>7419</v>
      </c>
      <c r="B1211" s="138" t="s">
        <v>7415</v>
      </c>
      <c r="C1211" s="138" t="s">
        <v>7420</v>
      </c>
      <c r="D1211" s="138" t="s">
        <v>7421</v>
      </c>
      <c r="E1211" s="138" t="s">
        <v>7422</v>
      </c>
      <c r="F1211" s="139">
        <v>2.79</v>
      </c>
      <c r="G1211" s="137" t="s">
        <v>3067</v>
      </c>
      <c r="H1211" s="137" t="s">
        <v>3068</v>
      </c>
      <c r="I1211" s="138" t="s">
        <v>3078</v>
      </c>
    </row>
    <row r="1212" spans="1:9" hidden="1">
      <c r="A1212" s="137" t="s">
        <v>7423</v>
      </c>
      <c r="B1212" s="138" t="s">
        <v>7424</v>
      </c>
      <c r="C1212" s="138" t="s">
        <v>7425</v>
      </c>
      <c r="D1212" s="138" t="s">
        <v>7426</v>
      </c>
      <c r="E1212" s="138" t="s">
        <v>7427</v>
      </c>
      <c r="F1212" s="139">
        <v>0</v>
      </c>
      <c r="G1212" s="137" t="s">
        <v>7022</v>
      </c>
      <c r="H1212" s="137" t="s">
        <v>3068</v>
      </c>
      <c r="I1212" s="138" t="s">
        <v>7196</v>
      </c>
    </row>
    <row r="1213" spans="1:9" hidden="1">
      <c r="A1213" s="137" t="s">
        <v>7428</v>
      </c>
      <c r="B1213" s="138" t="s">
        <v>7424</v>
      </c>
      <c r="C1213" s="138" t="s">
        <v>7429</v>
      </c>
      <c r="D1213" s="138" t="s">
        <v>7430</v>
      </c>
      <c r="E1213" s="138" t="s">
        <v>7431</v>
      </c>
      <c r="F1213" s="139">
        <v>10.210000000000001</v>
      </c>
      <c r="G1213" s="137" t="s">
        <v>3067</v>
      </c>
      <c r="H1213" s="137" t="s">
        <v>3068</v>
      </c>
      <c r="I1213" s="138" t="s">
        <v>3084</v>
      </c>
    </row>
    <row r="1214" spans="1:9" hidden="1">
      <c r="A1214" s="137" t="s">
        <v>7432</v>
      </c>
      <c r="B1214" s="138" t="s">
        <v>7433</v>
      </c>
      <c r="C1214" s="138" t="s">
        <v>7434</v>
      </c>
      <c r="D1214" s="138" t="s">
        <v>7435</v>
      </c>
      <c r="E1214" s="138" t="s">
        <v>7436</v>
      </c>
      <c r="F1214" s="139">
        <v>0</v>
      </c>
      <c r="G1214" s="137" t="s">
        <v>3067</v>
      </c>
      <c r="H1214" s="137" t="s">
        <v>3068</v>
      </c>
      <c r="I1214" s="138" t="s">
        <v>3078</v>
      </c>
    </row>
    <row r="1215" spans="1:9" hidden="1">
      <c r="A1215" s="137" t="s">
        <v>7437</v>
      </c>
      <c r="B1215" s="138" t="s">
        <v>7438</v>
      </c>
      <c r="C1215" s="138" t="s">
        <v>7439</v>
      </c>
      <c r="D1215" s="138" t="s">
        <v>7440</v>
      </c>
      <c r="E1215" s="138" t="s">
        <v>1756</v>
      </c>
      <c r="F1215" s="139">
        <v>13.84</v>
      </c>
      <c r="G1215" s="137" t="s">
        <v>3067</v>
      </c>
      <c r="H1215" s="137" t="s">
        <v>3068</v>
      </c>
      <c r="I1215" s="138" t="s">
        <v>3084</v>
      </c>
    </row>
    <row r="1216" spans="1:9" hidden="1">
      <c r="A1216" s="137" t="s">
        <v>7441</v>
      </c>
      <c r="B1216" s="138" t="s">
        <v>7442</v>
      </c>
      <c r="C1216" s="138" t="s">
        <v>7443</v>
      </c>
      <c r="D1216" s="138" t="s">
        <v>7444</v>
      </c>
      <c r="E1216" s="138" t="s">
        <v>7445</v>
      </c>
      <c r="F1216" s="139">
        <v>6.6</v>
      </c>
      <c r="G1216" s="137" t="s">
        <v>3067</v>
      </c>
      <c r="H1216" s="137" t="s">
        <v>3068</v>
      </c>
      <c r="I1216" s="138" t="s">
        <v>3078</v>
      </c>
    </row>
    <row r="1217" spans="1:9" hidden="1">
      <c r="A1217" s="137" t="s">
        <v>7446</v>
      </c>
      <c r="B1217" s="138" t="s">
        <v>7447</v>
      </c>
      <c r="C1217" s="138" t="s">
        <v>7448</v>
      </c>
      <c r="D1217" s="138" t="s">
        <v>7449</v>
      </c>
      <c r="E1217" s="138" t="s">
        <v>7450</v>
      </c>
      <c r="F1217" s="139">
        <v>0</v>
      </c>
      <c r="G1217" s="137" t="s">
        <v>3067</v>
      </c>
      <c r="H1217" s="137" t="s">
        <v>3068</v>
      </c>
      <c r="I1217" s="138" t="s">
        <v>3084</v>
      </c>
    </row>
    <row r="1218" spans="1:9" hidden="1">
      <c r="A1218" s="137" t="s">
        <v>7451</v>
      </c>
      <c r="B1218" s="138" t="s">
        <v>7452</v>
      </c>
      <c r="C1218" s="138" t="s">
        <v>7453</v>
      </c>
      <c r="D1218" s="138" t="s">
        <v>7454</v>
      </c>
      <c r="E1218" s="138" t="s">
        <v>7455</v>
      </c>
      <c r="F1218" s="139">
        <v>0</v>
      </c>
      <c r="G1218" s="137" t="s">
        <v>7022</v>
      </c>
      <c r="H1218" s="137" t="s">
        <v>3068</v>
      </c>
      <c r="I1218" s="138" t="s">
        <v>7196</v>
      </c>
    </row>
    <row r="1219" spans="1:9" hidden="1">
      <c r="A1219" s="137" t="s">
        <v>7456</v>
      </c>
      <c r="B1219" s="138" t="s">
        <v>7452</v>
      </c>
      <c r="C1219" s="138" t="s">
        <v>7457</v>
      </c>
      <c r="D1219" s="138" t="s">
        <v>7454</v>
      </c>
      <c r="E1219" s="138" t="s">
        <v>7458</v>
      </c>
      <c r="F1219" s="139">
        <v>5.65</v>
      </c>
      <c r="G1219" s="137" t="s">
        <v>3067</v>
      </c>
      <c r="H1219" s="137" t="s">
        <v>3068</v>
      </c>
      <c r="I1219" s="138" t="s">
        <v>3084</v>
      </c>
    </row>
    <row r="1220" spans="1:9" hidden="1">
      <c r="A1220" s="137" t="s">
        <v>7459</v>
      </c>
      <c r="B1220" s="138" t="s">
        <v>7460</v>
      </c>
      <c r="C1220" s="138" t="s">
        <v>7461</v>
      </c>
      <c r="D1220" s="138" t="s">
        <v>7462</v>
      </c>
      <c r="E1220" s="138" t="s">
        <v>7463</v>
      </c>
      <c r="F1220" s="139">
        <v>5.87</v>
      </c>
      <c r="G1220" s="137" t="s">
        <v>3067</v>
      </c>
      <c r="H1220" s="137" t="s">
        <v>3068</v>
      </c>
      <c r="I1220" s="138" t="s">
        <v>3084</v>
      </c>
    </row>
    <row r="1221" spans="1:9" hidden="1">
      <c r="A1221" s="137" t="s">
        <v>7464</v>
      </c>
      <c r="B1221" s="138" t="s">
        <v>7465</v>
      </c>
      <c r="C1221" s="138" t="s">
        <v>7466</v>
      </c>
      <c r="D1221" s="138" t="s">
        <v>7467</v>
      </c>
      <c r="E1221" s="138" t="s">
        <v>7468</v>
      </c>
      <c r="F1221" s="139">
        <v>5.98</v>
      </c>
      <c r="G1221" s="137" t="s">
        <v>3067</v>
      </c>
      <c r="H1221" s="137" t="s">
        <v>3068</v>
      </c>
      <c r="I1221" s="138" t="s">
        <v>3078</v>
      </c>
    </row>
    <row r="1222" spans="1:9" hidden="1">
      <c r="A1222" s="137" t="s">
        <v>7469</v>
      </c>
      <c r="B1222" s="138" t="s">
        <v>7470</v>
      </c>
      <c r="C1222" s="138" t="s">
        <v>7471</v>
      </c>
      <c r="D1222" s="138" t="s">
        <v>7472</v>
      </c>
      <c r="E1222" s="138" t="s">
        <v>1756</v>
      </c>
      <c r="F1222" s="139">
        <v>14.15</v>
      </c>
      <c r="G1222" s="137" t="s">
        <v>3067</v>
      </c>
      <c r="H1222" s="137" t="s">
        <v>3068</v>
      </c>
      <c r="I1222" s="138" t="s">
        <v>3084</v>
      </c>
    </row>
    <row r="1223" spans="1:9" hidden="1">
      <c r="A1223" s="137" t="s">
        <v>7473</v>
      </c>
      <c r="B1223" s="138" t="s">
        <v>7474</v>
      </c>
      <c r="C1223" s="138" t="s">
        <v>7475</v>
      </c>
      <c r="D1223" s="138" t="s">
        <v>7476</v>
      </c>
      <c r="E1223" s="138" t="s">
        <v>7477</v>
      </c>
      <c r="F1223" s="139">
        <v>0</v>
      </c>
      <c r="G1223" s="137" t="s">
        <v>3067</v>
      </c>
      <c r="H1223" s="137" t="s">
        <v>3068</v>
      </c>
      <c r="I1223" s="138" t="s">
        <v>3078</v>
      </c>
    </row>
    <row r="1224" spans="1:9" hidden="1">
      <c r="A1224" s="137" t="s">
        <v>7478</v>
      </c>
      <c r="B1224" s="138" t="s">
        <v>7479</v>
      </c>
      <c r="C1224" s="138" t="s">
        <v>7480</v>
      </c>
      <c r="D1224" s="138" t="s">
        <v>7481</v>
      </c>
      <c r="E1224" s="138" t="s">
        <v>7482</v>
      </c>
      <c r="F1224" s="139">
        <v>8.36</v>
      </c>
      <c r="G1224" s="137" t="s">
        <v>3067</v>
      </c>
      <c r="H1224" s="137" t="s">
        <v>3068</v>
      </c>
      <c r="I1224" s="138" t="s">
        <v>3078</v>
      </c>
    </row>
    <row r="1225" spans="1:9" hidden="1">
      <c r="A1225" s="137" t="s">
        <v>7483</v>
      </c>
      <c r="B1225" s="138" t="s">
        <v>7484</v>
      </c>
      <c r="C1225" s="138" t="s">
        <v>7485</v>
      </c>
      <c r="D1225" s="138" t="s">
        <v>7486</v>
      </c>
      <c r="E1225" s="138" t="s">
        <v>1756</v>
      </c>
      <c r="F1225" s="139">
        <v>36.35</v>
      </c>
      <c r="G1225" s="137" t="s">
        <v>3067</v>
      </c>
      <c r="H1225" s="137" t="s">
        <v>3068</v>
      </c>
      <c r="I1225" s="138" t="s">
        <v>3078</v>
      </c>
    </row>
    <row r="1226" spans="1:9" hidden="1">
      <c r="A1226" s="137" t="s">
        <v>7487</v>
      </c>
      <c r="B1226" s="138" t="s">
        <v>7488</v>
      </c>
      <c r="C1226" s="138" t="s">
        <v>7489</v>
      </c>
      <c r="D1226" s="138" t="s">
        <v>7490</v>
      </c>
      <c r="E1226" s="138" t="s">
        <v>7491</v>
      </c>
      <c r="F1226" s="139">
        <v>8.34</v>
      </c>
      <c r="G1226" s="137" t="s">
        <v>3067</v>
      </c>
      <c r="H1226" s="137" t="s">
        <v>3068</v>
      </c>
      <c r="I1226" s="138" t="s">
        <v>3078</v>
      </c>
    </row>
    <row r="1227" spans="1:9" hidden="1">
      <c r="A1227" s="137" t="s">
        <v>7492</v>
      </c>
      <c r="B1227" s="138" t="s">
        <v>7493</v>
      </c>
      <c r="C1227" s="138" t="s">
        <v>7494</v>
      </c>
      <c r="D1227" s="138" t="s">
        <v>7495</v>
      </c>
      <c r="E1227" s="138" t="s">
        <v>7496</v>
      </c>
      <c r="F1227" s="139">
        <v>21.52</v>
      </c>
      <c r="G1227" s="137" t="s">
        <v>3067</v>
      </c>
      <c r="H1227" s="137" t="s">
        <v>3068</v>
      </c>
      <c r="I1227" s="138" t="s">
        <v>3084</v>
      </c>
    </row>
    <row r="1228" spans="1:9" hidden="1">
      <c r="A1228" s="137" t="s">
        <v>7497</v>
      </c>
      <c r="B1228" s="138" t="s">
        <v>7498</v>
      </c>
      <c r="C1228" s="138" t="s">
        <v>7499</v>
      </c>
      <c r="D1228" s="138" t="s">
        <v>7500</v>
      </c>
      <c r="E1228" s="138" t="s">
        <v>7501</v>
      </c>
      <c r="F1228" s="139">
        <v>0</v>
      </c>
      <c r="G1228" s="137" t="s">
        <v>3067</v>
      </c>
      <c r="H1228" s="137" t="s">
        <v>3068</v>
      </c>
      <c r="I1228" s="138" t="s">
        <v>3084</v>
      </c>
    </row>
    <row r="1229" spans="1:9" hidden="1">
      <c r="A1229" s="137" t="s">
        <v>7502</v>
      </c>
      <c r="B1229" s="138" t="s">
        <v>7503</v>
      </c>
      <c r="C1229" s="138" t="s">
        <v>7504</v>
      </c>
      <c r="D1229" s="138" t="s">
        <v>7505</v>
      </c>
      <c r="E1229" s="138" t="s">
        <v>7506</v>
      </c>
      <c r="F1229" s="139">
        <v>0</v>
      </c>
      <c r="G1229" s="137" t="s">
        <v>3067</v>
      </c>
      <c r="H1229" s="137" t="s">
        <v>3068</v>
      </c>
      <c r="I1229" s="138" t="s">
        <v>3078</v>
      </c>
    </row>
    <row r="1230" spans="1:9" hidden="1">
      <c r="A1230" s="137" t="s">
        <v>7507</v>
      </c>
      <c r="B1230" s="138" t="s">
        <v>7508</v>
      </c>
      <c r="C1230" s="138" t="s">
        <v>7509</v>
      </c>
      <c r="D1230" s="138" t="s">
        <v>7510</v>
      </c>
      <c r="E1230" s="138" t="s">
        <v>7511</v>
      </c>
      <c r="F1230" s="139">
        <v>0</v>
      </c>
      <c r="G1230" s="137" t="s">
        <v>3067</v>
      </c>
      <c r="H1230" s="137" t="s">
        <v>3068</v>
      </c>
      <c r="I1230" s="138" t="s">
        <v>3078</v>
      </c>
    </row>
    <row r="1231" spans="1:9" hidden="1">
      <c r="A1231" s="137" t="s">
        <v>7512</v>
      </c>
      <c r="B1231" s="138" t="s">
        <v>7513</v>
      </c>
      <c r="C1231" s="138" t="s">
        <v>7514</v>
      </c>
      <c r="D1231" s="138" t="s">
        <v>7515</v>
      </c>
      <c r="E1231" s="138" t="s">
        <v>7516</v>
      </c>
      <c r="F1231" s="139">
        <v>0</v>
      </c>
      <c r="G1231" s="137" t="s">
        <v>3067</v>
      </c>
      <c r="H1231" s="137" t="s">
        <v>3068</v>
      </c>
      <c r="I1231" s="138" t="s">
        <v>3078</v>
      </c>
    </row>
    <row r="1232" spans="1:9" hidden="1">
      <c r="A1232" s="137" t="s">
        <v>7517</v>
      </c>
      <c r="B1232" s="138" t="s">
        <v>7518</v>
      </c>
      <c r="C1232" s="138" t="s">
        <v>7519</v>
      </c>
      <c r="D1232" s="138" t="s">
        <v>7520</v>
      </c>
      <c r="E1232" s="138" t="s">
        <v>7521</v>
      </c>
      <c r="F1232" s="139">
        <v>0</v>
      </c>
      <c r="G1232" s="137" t="s">
        <v>3067</v>
      </c>
      <c r="H1232" s="137" t="s">
        <v>3068</v>
      </c>
      <c r="I1232" s="138" t="s">
        <v>3084</v>
      </c>
    </row>
    <row r="1233" spans="1:9" hidden="1">
      <c r="A1233" s="137" t="s">
        <v>7522</v>
      </c>
      <c r="B1233" s="138" t="s">
        <v>7523</v>
      </c>
      <c r="C1233" s="138" t="s">
        <v>7524</v>
      </c>
      <c r="D1233" s="138" t="s">
        <v>7525</v>
      </c>
      <c r="E1233" s="138" t="s">
        <v>7526</v>
      </c>
      <c r="F1233" s="139">
        <v>0</v>
      </c>
      <c r="G1233" s="137" t="s">
        <v>7022</v>
      </c>
      <c r="H1233" s="137" t="s">
        <v>3068</v>
      </c>
      <c r="I1233" s="138" t="s">
        <v>7023</v>
      </c>
    </row>
    <row r="1234" spans="1:9" hidden="1">
      <c r="A1234" s="137" t="s">
        <v>7527</v>
      </c>
      <c r="B1234" s="138" t="s">
        <v>7523</v>
      </c>
      <c r="C1234" s="138" t="s">
        <v>7528</v>
      </c>
      <c r="D1234" s="138" t="s">
        <v>7529</v>
      </c>
      <c r="E1234" s="138" t="s">
        <v>7530</v>
      </c>
      <c r="F1234" s="139">
        <v>40.840000000000003</v>
      </c>
      <c r="G1234" s="137" t="s">
        <v>3067</v>
      </c>
      <c r="H1234" s="137" t="s">
        <v>3068</v>
      </c>
      <c r="I1234" s="138" t="s">
        <v>3078</v>
      </c>
    </row>
    <row r="1235" spans="1:9" hidden="1">
      <c r="A1235" s="137" t="s">
        <v>7531</v>
      </c>
      <c r="B1235" s="138" t="s">
        <v>7532</v>
      </c>
      <c r="C1235" s="138" t="s">
        <v>7533</v>
      </c>
      <c r="D1235" s="138" t="s">
        <v>7534</v>
      </c>
      <c r="E1235" s="138" t="s">
        <v>7535</v>
      </c>
      <c r="F1235" s="139">
        <v>17.28</v>
      </c>
      <c r="G1235" s="137" t="s">
        <v>3067</v>
      </c>
      <c r="H1235" s="137" t="s">
        <v>3068</v>
      </c>
      <c r="I1235" s="138" t="s">
        <v>3078</v>
      </c>
    </row>
    <row r="1236" spans="1:9" hidden="1">
      <c r="A1236" s="137" t="s">
        <v>7536</v>
      </c>
      <c r="B1236" s="138" t="s">
        <v>7537</v>
      </c>
      <c r="C1236" s="138" t="s">
        <v>7538</v>
      </c>
      <c r="D1236" s="138" t="s">
        <v>7539</v>
      </c>
      <c r="E1236" s="138" t="s">
        <v>7540</v>
      </c>
      <c r="F1236" s="139">
        <v>0</v>
      </c>
      <c r="G1236" s="137" t="s">
        <v>3067</v>
      </c>
      <c r="H1236" s="137" t="s">
        <v>3068</v>
      </c>
      <c r="I1236" s="138" t="s">
        <v>3078</v>
      </c>
    </row>
    <row r="1237" spans="1:9" hidden="1">
      <c r="A1237" s="137" t="s">
        <v>7541</v>
      </c>
      <c r="B1237" s="138" t="s">
        <v>7542</v>
      </c>
      <c r="C1237" s="138" t="s">
        <v>7543</v>
      </c>
      <c r="D1237" s="138" t="s">
        <v>7544</v>
      </c>
      <c r="E1237" s="138" t="s">
        <v>7545</v>
      </c>
      <c r="F1237" s="139">
        <v>0</v>
      </c>
      <c r="G1237" s="137" t="s">
        <v>7022</v>
      </c>
      <c r="H1237" s="137" t="s">
        <v>3068</v>
      </c>
      <c r="I1237" s="138" t="s">
        <v>7023</v>
      </c>
    </row>
    <row r="1238" spans="1:9" hidden="1">
      <c r="A1238" s="137" t="s">
        <v>7546</v>
      </c>
      <c r="B1238" s="138" t="s">
        <v>7542</v>
      </c>
      <c r="C1238" s="138" t="s">
        <v>7547</v>
      </c>
      <c r="D1238" s="138" t="s">
        <v>7544</v>
      </c>
      <c r="E1238" s="138" t="s">
        <v>7548</v>
      </c>
      <c r="F1238" s="139">
        <v>3.76</v>
      </c>
      <c r="G1238" s="137" t="s">
        <v>3067</v>
      </c>
      <c r="H1238" s="137" t="s">
        <v>3068</v>
      </c>
      <c r="I1238" s="138" t="s">
        <v>3078</v>
      </c>
    </row>
    <row r="1239" spans="1:9" hidden="1">
      <c r="A1239" s="137" t="s">
        <v>7549</v>
      </c>
      <c r="B1239" s="138" t="s">
        <v>7550</v>
      </c>
      <c r="C1239" s="138" t="s">
        <v>7551</v>
      </c>
      <c r="D1239" s="138" t="s">
        <v>7552</v>
      </c>
      <c r="E1239" s="138" t="s">
        <v>7553</v>
      </c>
      <c r="F1239" s="139">
        <v>0</v>
      </c>
      <c r="G1239" s="137" t="s">
        <v>3067</v>
      </c>
      <c r="H1239" s="137" t="s">
        <v>3068</v>
      </c>
      <c r="I1239" s="138" t="s">
        <v>3078</v>
      </c>
    </row>
    <row r="1240" spans="1:9" hidden="1">
      <c r="A1240" s="137" t="s">
        <v>7554</v>
      </c>
      <c r="B1240" s="138" t="s">
        <v>7555</v>
      </c>
      <c r="C1240" s="138" t="s">
        <v>7556</v>
      </c>
      <c r="D1240" s="138" t="s">
        <v>7557</v>
      </c>
      <c r="E1240" s="138" t="s">
        <v>7558</v>
      </c>
      <c r="F1240" s="139">
        <v>0</v>
      </c>
      <c r="G1240" s="137" t="s">
        <v>3067</v>
      </c>
      <c r="H1240" s="137" t="s">
        <v>3068</v>
      </c>
      <c r="I1240" s="138" t="s">
        <v>3084</v>
      </c>
    </row>
    <row r="1241" spans="1:9" hidden="1">
      <c r="A1241" s="137" t="s">
        <v>7559</v>
      </c>
      <c r="B1241" s="138" t="s">
        <v>7560</v>
      </c>
      <c r="C1241" s="138" t="s">
        <v>7561</v>
      </c>
      <c r="D1241" s="138" t="s">
        <v>7562</v>
      </c>
      <c r="E1241" s="138" t="s">
        <v>7563</v>
      </c>
      <c r="F1241" s="139">
        <v>0</v>
      </c>
      <c r="G1241" s="137" t="s">
        <v>332</v>
      </c>
      <c r="H1241" s="137" t="s">
        <v>3068</v>
      </c>
      <c r="I1241" s="138" t="s">
        <v>3078</v>
      </c>
    </row>
    <row r="1242" spans="1:9" hidden="1">
      <c r="A1242" s="137" t="s">
        <v>7564</v>
      </c>
      <c r="B1242" s="138" t="s">
        <v>7565</v>
      </c>
      <c r="C1242" s="138" t="s">
        <v>7566</v>
      </c>
      <c r="D1242" s="138" t="s">
        <v>7567</v>
      </c>
      <c r="E1242" s="138" t="s">
        <v>7568</v>
      </c>
      <c r="F1242" s="139">
        <v>0</v>
      </c>
      <c r="G1242" s="137" t="s">
        <v>3067</v>
      </c>
      <c r="H1242" s="137" t="s">
        <v>3068</v>
      </c>
      <c r="I1242" s="138" t="s">
        <v>3078</v>
      </c>
    </row>
    <row r="1243" spans="1:9" hidden="1">
      <c r="A1243" s="137" t="s">
        <v>7569</v>
      </c>
      <c r="B1243" s="138" t="s">
        <v>7570</v>
      </c>
      <c r="C1243" s="138" t="s">
        <v>7571</v>
      </c>
      <c r="D1243" s="138" t="s">
        <v>7572</v>
      </c>
      <c r="E1243" s="138" t="s">
        <v>7573</v>
      </c>
      <c r="F1243" s="139">
        <v>16.13</v>
      </c>
      <c r="G1243" s="137" t="s">
        <v>3067</v>
      </c>
      <c r="H1243" s="137" t="s">
        <v>3068</v>
      </c>
      <c r="I1243" s="138" t="s">
        <v>3078</v>
      </c>
    </row>
    <row r="1244" spans="1:9" hidden="1">
      <c r="A1244" s="137" t="s">
        <v>7574</v>
      </c>
      <c r="B1244" s="138" t="s">
        <v>7575</v>
      </c>
      <c r="C1244" s="138" t="s">
        <v>7576</v>
      </c>
      <c r="D1244" s="138" t="s">
        <v>7577</v>
      </c>
      <c r="E1244" s="138" t="s">
        <v>7578</v>
      </c>
      <c r="F1244" s="139">
        <v>2.21</v>
      </c>
      <c r="G1244" s="137" t="s">
        <v>3067</v>
      </c>
      <c r="H1244" s="137" t="s">
        <v>3068</v>
      </c>
      <c r="I1244" s="138" t="s">
        <v>3078</v>
      </c>
    </row>
    <row r="1245" spans="1:9" hidden="1">
      <c r="A1245" s="137" t="s">
        <v>7579</v>
      </c>
      <c r="B1245" s="138" t="s">
        <v>7580</v>
      </c>
      <c r="C1245" s="138" t="s">
        <v>7581</v>
      </c>
      <c r="D1245" s="138" t="s">
        <v>7582</v>
      </c>
      <c r="E1245" s="138" t="s">
        <v>7583</v>
      </c>
      <c r="F1245" s="139">
        <v>497.95</v>
      </c>
      <c r="G1245" s="137" t="s">
        <v>3067</v>
      </c>
      <c r="H1245" s="137" t="s">
        <v>3068</v>
      </c>
      <c r="I1245" s="138" t="s">
        <v>3078</v>
      </c>
    </row>
    <row r="1246" spans="1:9" hidden="1">
      <c r="A1246" s="137" t="s">
        <v>7584</v>
      </c>
      <c r="B1246" s="138" t="s">
        <v>7585</v>
      </c>
      <c r="C1246" s="138" t="s">
        <v>7586</v>
      </c>
      <c r="D1246" s="138" t="s">
        <v>7587</v>
      </c>
      <c r="E1246" s="138" t="s">
        <v>7588</v>
      </c>
      <c r="F1246" s="139">
        <v>3.45</v>
      </c>
      <c r="G1246" s="137" t="s">
        <v>3067</v>
      </c>
      <c r="H1246" s="137" t="s">
        <v>3068</v>
      </c>
      <c r="I1246" s="138" t="s">
        <v>3078</v>
      </c>
    </row>
    <row r="1247" spans="1:9" hidden="1">
      <c r="A1247" s="137" t="s">
        <v>7589</v>
      </c>
      <c r="B1247" s="138" t="s">
        <v>7590</v>
      </c>
      <c r="C1247" s="138" t="s">
        <v>7591</v>
      </c>
      <c r="D1247" s="138" t="s">
        <v>7592</v>
      </c>
      <c r="E1247" s="138" t="s">
        <v>7593</v>
      </c>
      <c r="F1247" s="139">
        <v>0</v>
      </c>
      <c r="G1247" s="137" t="s">
        <v>3067</v>
      </c>
      <c r="H1247" s="137" t="s">
        <v>3068</v>
      </c>
      <c r="I1247" s="138" t="s">
        <v>3078</v>
      </c>
    </row>
    <row r="1248" spans="1:9" hidden="1">
      <c r="A1248" s="137" t="s">
        <v>7594</v>
      </c>
      <c r="B1248" s="138" t="s">
        <v>7595</v>
      </c>
      <c r="C1248" s="138" t="s">
        <v>7596</v>
      </c>
      <c r="D1248" s="138" t="s">
        <v>7597</v>
      </c>
      <c r="E1248" s="138" t="s">
        <v>7598</v>
      </c>
      <c r="F1248" s="139">
        <v>0</v>
      </c>
      <c r="G1248" s="137" t="s">
        <v>3067</v>
      </c>
      <c r="H1248" s="137" t="s">
        <v>3068</v>
      </c>
      <c r="I1248" s="138" t="s">
        <v>3078</v>
      </c>
    </row>
    <row r="1249" spans="1:9" hidden="1">
      <c r="A1249" s="137" t="s">
        <v>7599</v>
      </c>
      <c r="B1249" s="138" t="s">
        <v>7600</v>
      </c>
      <c r="C1249" s="138" t="s">
        <v>7601</v>
      </c>
      <c r="D1249" s="138" t="s">
        <v>7602</v>
      </c>
      <c r="E1249" s="138" t="s">
        <v>7603</v>
      </c>
      <c r="F1249" s="139">
        <v>0</v>
      </c>
      <c r="G1249" s="137" t="s">
        <v>3067</v>
      </c>
      <c r="H1249" s="137" t="s">
        <v>3068</v>
      </c>
      <c r="I1249" s="138" t="s">
        <v>3078</v>
      </c>
    </row>
    <row r="1250" spans="1:9" hidden="1">
      <c r="A1250" s="137" t="s">
        <v>7604</v>
      </c>
      <c r="B1250" s="138" t="s">
        <v>7605</v>
      </c>
      <c r="C1250" s="138" t="s">
        <v>7606</v>
      </c>
      <c r="D1250" s="138" t="s">
        <v>7607</v>
      </c>
      <c r="E1250" s="138" t="s">
        <v>7608</v>
      </c>
      <c r="F1250" s="139">
        <v>0</v>
      </c>
      <c r="G1250" s="137" t="s">
        <v>7022</v>
      </c>
      <c r="H1250" s="137" t="s">
        <v>3068</v>
      </c>
      <c r="I1250" s="138" t="s">
        <v>7196</v>
      </c>
    </row>
    <row r="1251" spans="1:9" hidden="1">
      <c r="A1251" s="137" t="s">
        <v>7609</v>
      </c>
      <c r="B1251" s="138" t="s">
        <v>7605</v>
      </c>
      <c r="C1251" s="138" t="s">
        <v>7610</v>
      </c>
      <c r="D1251" s="138" t="s">
        <v>7611</v>
      </c>
      <c r="E1251" s="138" t="s">
        <v>7612</v>
      </c>
      <c r="F1251" s="139">
        <v>10.52</v>
      </c>
      <c r="G1251" s="137" t="s">
        <v>3067</v>
      </c>
      <c r="H1251" s="137" t="s">
        <v>3068</v>
      </c>
      <c r="I1251" s="138" t="s">
        <v>3084</v>
      </c>
    </row>
    <row r="1252" spans="1:9" hidden="1">
      <c r="A1252" s="137" t="s">
        <v>7613</v>
      </c>
      <c r="B1252" s="138" t="s">
        <v>7614</v>
      </c>
      <c r="C1252" s="138" t="s">
        <v>7615</v>
      </c>
      <c r="D1252" s="138" t="s">
        <v>7616</v>
      </c>
      <c r="E1252" s="138" t="s">
        <v>7617</v>
      </c>
      <c r="F1252" s="139">
        <v>4.9400000000000004</v>
      </c>
      <c r="G1252" s="137" t="s">
        <v>3067</v>
      </c>
      <c r="H1252" s="137" t="s">
        <v>3068</v>
      </c>
      <c r="I1252" s="138" t="s">
        <v>3084</v>
      </c>
    </row>
    <row r="1253" spans="1:9" hidden="1">
      <c r="A1253" s="137" t="s">
        <v>7618</v>
      </c>
      <c r="B1253" s="138" t="s">
        <v>7619</v>
      </c>
      <c r="C1253" s="138" t="s">
        <v>7620</v>
      </c>
      <c r="D1253" s="138" t="s">
        <v>7621</v>
      </c>
      <c r="E1253" s="138" t="s">
        <v>7622</v>
      </c>
      <c r="F1253" s="139">
        <v>0</v>
      </c>
      <c r="G1253" s="137" t="s">
        <v>3067</v>
      </c>
      <c r="H1253" s="137" t="s">
        <v>3068</v>
      </c>
      <c r="I1253" s="138" t="s">
        <v>3078</v>
      </c>
    </row>
    <row r="1254" spans="1:9" hidden="1">
      <c r="A1254" s="137" t="s">
        <v>7623</v>
      </c>
      <c r="B1254" s="138" t="s">
        <v>7624</v>
      </c>
      <c r="C1254" s="138" t="s">
        <v>7625</v>
      </c>
      <c r="D1254" s="138" t="s">
        <v>7626</v>
      </c>
      <c r="E1254" s="138" t="s">
        <v>7627</v>
      </c>
      <c r="F1254" s="139">
        <v>0</v>
      </c>
      <c r="G1254" s="137" t="s">
        <v>3067</v>
      </c>
      <c r="H1254" s="137" t="s">
        <v>3068</v>
      </c>
      <c r="I1254" s="138" t="s">
        <v>3078</v>
      </c>
    </row>
    <row r="1255" spans="1:9" hidden="1">
      <c r="A1255" s="137" t="s">
        <v>7628</v>
      </c>
      <c r="B1255" s="138" t="s">
        <v>7629</v>
      </c>
      <c r="C1255" s="138" t="s">
        <v>7630</v>
      </c>
      <c r="D1255" s="138" t="s">
        <v>7631</v>
      </c>
      <c r="E1255" s="138" t="s">
        <v>7632</v>
      </c>
      <c r="F1255" s="139">
        <v>0</v>
      </c>
      <c r="G1255" s="137" t="s">
        <v>3067</v>
      </c>
      <c r="H1255" s="137" t="s">
        <v>3068</v>
      </c>
      <c r="I1255" s="138" t="s">
        <v>3078</v>
      </c>
    </row>
    <row r="1256" spans="1:9" hidden="1">
      <c r="A1256" s="137" t="s">
        <v>7633</v>
      </c>
      <c r="B1256" s="138" t="s">
        <v>7634</v>
      </c>
      <c r="C1256" s="138" t="s">
        <v>7635</v>
      </c>
      <c r="D1256" s="138" t="s">
        <v>7636</v>
      </c>
      <c r="E1256" s="138" t="s">
        <v>1756</v>
      </c>
      <c r="F1256" s="139">
        <v>8.1300000000000008</v>
      </c>
      <c r="G1256" s="137" t="s">
        <v>3067</v>
      </c>
      <c r="H1256" s="137" t="s">
        <v>3068</v>
      </c>
      <c r="I1256" s="138" t="s">
        <v>3078</v>
      </c>
    </row>
    <row r="1257" spans="1:9" hidden="1">
      <c r="A1257" s="137" t="s">
        <v>7637</v>
      </c>
      <c r="B1257" s="138" t="s">
        <v>7638</v>
      </c>
      <c r="C1257" s="138" t="s">
        <v>7639</v>
      </c>
      <c r="D1257" s="138" t="s">
        <v>7640</v>
      </c>
      <c r="E1257" s="138" t="s">
        <v>7641</v>
      </c>
      <c r="F1257" s="139">
        <v>0</v>
      </c>
      <c r="G1257" s="137" t="s">
        <v>3067</v>
      </c>
      <c r="H1257" s="137" t="s">
        <v>3068</v>
      </c>
      <c r="I1257" s="138" t="s">
        <v>3078</v>
      </c>
    </row>
    <row r="1258" spans="1:9" hidden="1">
      <c r="A1258" s="137" t="s">
        <v>7642</v>
      </c>
      <c r="B1258" s="138" t="s">
        <v>7643</v>
      </c>
      <c r="C1258" s="138" t="s">
        <v>7644</v>
      </c>
      <c r="D1258" s="138" t="s">
        <v>7645</v>
      </c>
      <c r="E1258" s="138" t="s">
        <v>7646</v>
      </c>
      <c r="F1258" s="139">
        <v>19.72</v>
      </c>
      <c r="G1258" s="137" t="s">
        <v>3067</v>
      </c>
      <c r="H1258" s="137" t="s">
        <v>3068</v>
      </c>
      <c r="I1258" s="138" t="s">
        <v>3078</v>
      </c>
    </row>
    <row r="1259" spans="1:9" hidden="1">
      <c r="A1259" s="137" t="s">
        <v>7647</v>
      </c>
      <c r="B1259" s="138" t="s">
        <v>7648</v>
      </c>
      <c r="C1259" s="138" t="s">
        <v>7649</v>
      </c>
      <c r="D1259" s="138" t="s">
        <v>7650</v>
      </c>
      <c r="E1259" s="138" t="s">
        <v>7651</v>
      </c>
      <c r="F1259" s="139">
        <v>5.51</v>
      </c>
      <c r="G1259" s="137" t="s">
        <v>3067</v>
      </c>
      <c r="H1259" s="137" t="s">
        <v>3068</v>
      </c>
      <c r="I1259" s="138" t="s">
        <v>3078</v>
      </c>
    </row>
    <row r="1260" spans="1:9" hidden="1">
      <c r="A1260" s="137" t="s">
        <v>7652</v>
      </c>
      <c r="B1260" s="138" t="s">
        <v>7653</v>
      </c>
      <c r="C1260" s="138" t="s">
        <v>7654</v>
      </c>
      <c r="D1260" s="138" t="s">
        <v>7655</v>
      </c>
      <c r="E1260" s="138" t="s">
        <v>7656</v>
      </c>
      <c r="F1260" s="139">
        <v>0</v>
      </c>
      <c r="G1260" s="137" t="s">
        <v>7022</v>
      </c>
      <c r="H1260" s="137" t="s">
        <v>3068</v>
      </c>
      <c r="I1260" s="138" t="s">
        <v>7023</v>
      </c>
    </row>
    <row r="1261" spans="1:9" hidden="1">
      <c r="A1261" s="137" t="s">
        <v>7657</v>
      </c>
      <c r="B1261" s="138" t="s">
        <v>7653</v>
      </c>
      <c r="C1261" s="138" t="s">
        <v>7658</v>
      </c>
      <c r="D1261" s="138" t="s">
        <v>7655</v>
      </c>
      <c r="E1261" s="138" t="s">
        <v>7659</v>
      </c>
      <c r="F1261" s="139">
        <v>15.48</v>
      </c>
      <c r="G1261" s="137" t="s">
        <v>3067</v>
      </c>
      <c r="H1261" s="137" t="s">
        <v>3068</v>
      </c>
      <c r="I1261" s="138" t="s">
        <v>3078</v>
      </c>
    </row>
    <row r="1262" spans="1:9" hidden="1">
      <c r="A1262" s="137" t="s">
        <v>7660</v>
      </c>
      <c r="B1262" s="138" t="s">
        <v>7661</v>
      </c>
      <c r="C1262" s="138" t="s">
        <v>7662</v>
      </c>
      <c r="D1262" s="138" t="s">
        <v>7663</v>
      </c>
      <c r="E1262" s="138" t="s">
        <v>7664</v>
      </c>
      <c r="F1262" s="139">
        <v>0</v>
      </c>
      <c r="G1262" s="137" t="s">
        <v>3067</v>
      </c>
      <c r="H1262" s="137" t="s">
        <v>3068</v>
      </c>
      <c r="I1262" s="138" t="s">
        <v>3078</v>
      </c>
    </row>
    <row r="1263" spans="1:9" hidden="1">
      <c r="A1263" s="137" t="s">
        <v>7665</v>
      </c>
      <c r="B1263" s="138" t="s">
        <v>7666</v>
      </c>
      <c r="C1263" s="138" t="s">
        <v>7667</v>
      </c>
      <c r="D1263" s="138" t="s">
        <v>7668</v>
      </c>
      <c r="E1263" s="138" t="s">
        <v>7669</v>
      </c>
      <c r="F1263" s="139">
        <v>0</v>
      </c>
      <c r="G1263" s="137" t="s">
        <v>3067</v>
      </c>
      <c r="H1263" s="137" t="s">
        <v>3068</v>
      </c>
      <c r="I1263" s="138" t="s">
        <v>3078</v>
      </c>
    </row>
    <row r="1264" spans="1:9" hidden="1">
      <c r="A1264" s="137" t="s">
        <v>7670</v>
      </c>
      <c r="B1264" s="138" t="s">
        <v>7671</v>
      </c>
      <c r="C1264" s="138" t="s">
        <v>7672</v>
      </c>
      <c r="D1264" s="138" t="s">
        <v>7673</v>
      </c>
      <c r="E1264" s="138" t="s">
        <v>7674</v>
      </c>
      <c r="F1264" s="139">
        <v>8.65</v>
      </c>
      <c r="G1264" s="137" t="s">
        <v>3067</v>
      </c>
      <c r="H1264" s="137" t="s">
        <v>3068</v>
      </c>
      <c r="I1264" s="138" t="s">
        <v>3084</v>
      </c>
    </row>
    <row r="1265" spans="1:9" hidden="1">
      <c r="A1265" s="137" t="s">
        <v>7675</v>
      </c>
      <c r="B1265" s="138" t="s">
        <v>7676</v>
      </c>
      <c r="C1265" s="138" t="s">
        <v>7677</v>
      </c>
      <c r="D1265" s="138" t="s">
        <v>7678</v>
      </c>
      <c r="E1265" s="138" t="s">
        <v>7679</v>
      </c>
      <c r="F1265" s="139">
        <v>0</v>
      </c>
      <c r="G1265" s="137" t="s">
        <v>3067</v>
      </c>
      <c r="H1265" s="137" t="s">
        <v>3068</v>
      </c>
      <c r="I1265" s="138" t="s">
        <v>3078</v>
      </c>
    </row>
    <row r="1266" spans="1:9" hidden="1">
      <c r="A1266" s="137" t="s">
        <v>7680</v>
      </c>
      <c r="B1266" s="138" t="s">
        <v>7681</v>
      </c>
      <c r="C1266" s="138" t="s">
        <v>7682</v>
      </c>
      <c r="D1266" s="138" t="s">
        <v>7683</v>
      </c>
      <c r="E1266" s="138" t="s">
        <v>7684</v>
      </c>
      <c r="F1266" s="139">
        <v>0</v>
      </c>
      <c r="G1266" s="137" t="s">
        <v>3067</v>
      </c>
      <c r="H1266" s="137" t="s">
        <v>3068</v>
      </c>
      <c r="I1266" s="138" t="s">
        <v>3078</v>
      </c>
    </row>
    <row r="1267" spans="1:9" hidden="1">
      <c r="A1267" s="137" t="s">
        <v>7685</v>
      </c>
      <c r="B1267" s="138" t="s">
        <v>7686</v>
      </c>
      <c r="C1267" s="138" t="s">
        <v>7687</v>
      </c>
      <c r="D1267" s="138" t="s">
        <v>7688</v>
      </c>
      <c r="E1267" s="138" t="s">
        <v>7689</v>
      </c>
      <c r="F1267" s="139">
        <v>109.3</v>
      </c>
      <c r="G1267" s="137" t="s">
        <v>3067</v>
      </c>
      <c r="H1267" s="137" t="s">
        <v>3068</v>
      </c>
      <c r="I1267" s="138" t="s">
        <v>3078</v>
      </c>
    </row>
    <row r="1268" spans="1:9" hidden="1">
      <c r="A1268" s="137" t="s">
        <v>7690</v>
      </c>
      <c r="B1268" s="138" t="s">
        <v>7691</v>
      </c>
      <c r="C1268" s="138" t="s">
        <v>7692</v>
      </c>
      <c r="D1268" s="138" t="s">
        <v>7693</v>
      </c>
      <c r="E1268" s="138" t="s">
        <v>1756</v>
      </c>
      <c r="F1268" s="139">
        <v>10.72</v>
      </c>
      <c r="G1268" s="137" t="s">
        <v>3067</v>
      </c>
      <c r="H1268" s="137" t="s">
        <v>3068</v>
      </c>
      <c r="I1268" s="138" t="s">
        <v>3078</v>
      </c>
    </row>
    <row r="1269" spans="1:9" hidden="1">
      <c r="A1269" s="137" t="s">
        <v>7694</v>
      </c>
      <c r="B1269" s="138" t="s">
        <v>7695</v>
      </c>
      <c r="C1269" s="138" t="s">
        <v>7696</v>
      </c>
      <c r="D1269" s="138" t="s">
        <v>7697</v>
      </c>
      <c r="E1269" s="138" t="s">
        <v>7698</v>
      </c>
      <c r="F1269" s="139">
        <v>0</v>
      </c>
      <c r="G1269" s="137" t="s">
        <v>7022</v>
      </c>
      <c r="H1269" s="137" t="s">
        <v>3068</v>
      </c>
      <c r="I1269" s="138" t="s">
        <v>7023</v>
      </c>
    </row>
    <row r="1270" spans="1:9" hidden="1">
      <c r="A1270" s="137" t="s">
        <v>7699</v>
      </c>
      <c r="B1270" s="138" t="s">
        <v>7695</v>
      </c>
      <c r="C1270" s="138" t="s">
        <v>7700</v>
      </c>
      <c r="D1270" s="138" t="s">
        <v>7697</v>
      </c>
      <c r="E1270" s="138" t="s">
        <v>7701</v>
      </c>
      <c r="F1270" s="139">
        <v>5.61</v>
      </c>
      <c r="G1270" s="137" t="s">
        <v>3067</v>
      </c>
      <c r="H1270" s="137" t="s">
        <v>3068</v>
      </c>
      <c r="I1270" s="138" t="s">
        <v>3078</v>
      </c>
    </row>
    <row r="1271" spans="1:9" hidden="1">
      <c r="A1271" s="137" t="s">
        <v>7702</v>
      </c>
      <c r="B1271" s="138" t="s">
        <v>7703</v>
      </c>
      <c r="C1271" s="138" t="s">
        <v>7704</v>
      </c>
      <c r="D1271" s="138" t="s">
        <v>7705</v>
      </c>
      <c r="E1271" s="138" t="s">
        <v>7706</v>
      </c>
      <c r="F1271" s="139">
        <v>0</v>
      </c>
      <c r="G1271" s="137" t="s">
        <v>3067</v>
      </c>
      <c r="H1271" s="137" t="s">
        <v>3068</v>
      </c>
      <c r="I1271" s="138" t="s">
        <v>3078</v>
      </c>
    </row>
    <row r="1272" spans="1:9" hidden="1">
      <c r="A1272" s="137" t="s">
        <v>7707</v>
      </c>
      <c r="B1272" s="138" t="s">
        <v>7708</v>
      </c>
      <c r="C1272" s="138" t="s">
        <v>7709</v>
      </c>
      <c r="D1272" s="138" t="s">
        <v>7710</v>
      </c>
      <c r="E1272" s="138" t="s">
        <v>1756</v>
      </c>
      <c r="F1272" s="139">
        <v>9.4</v>
      </c>
      <c r="G1272" s="137" t="s">
        <v>3067</v>
      </c>
      <c r="H1272" s="137" t="s">
        <v>3068</v>
      </c>
      <c r="I1272" s="138" t="s">
        <v>3084</v>
      </c>
    </row>
    <row r="1273" spans="1:9" hidden="1">
      <c r="A1273" s="137" t="s">
        <v>7711</v>
      </c>
      <c r="B1273" s="138" t="s">
        <v>7712</v>
      </c>
      <c r="C1273" s="138" t="s">
        <v>7713</v>
      </c>
      <c r="D1273" s="138" t="s">
        <v>7714</v>
      </c>
      <c r="E1273" s="138" t="s">
        <v>1756</v>
      </c>
      <c r="F1273" s="139">
        <v>11.85</v>
      </c>
      <c r="G1273" s="137" t="s">
        <v>3067</v>
      </c>
      <c r="H1273" s="137" t="s">
        <v>3068</v>
      </c>
      <c r="I1273" s="138" t="s">
        <v>3078</v>
      </c>
    </row>
    <row r="1274" spans="1:9" hidden="1">
      <c r="A1274" s="137" t="s">
        <v>7715</v>
      </c>
      <c r="B1274" s="138" t="s">
        <v>7716</v>
      </c>
      <c r="C1274" s="138" t="s">
        <v>7717</v>
      </c>
      <c r="D1274" s="138" t="s">
        <v>7718</v>
      </c>
      <c r="E1274" s="138" t="s">
        <v>7719</v>
      </c>
      <c r="F1274" s="139">
        <v>3.05</v>
      </c>
      <c r="G1274" s="137" t="s">
        <v>3067</v>
      </c>
      <c r="H1274" s="137" t="s">
        <v>3068</v>
      </c>
      <c r="I1274" s="138" t="s">
        <v>3078</v>
      </c>
    </row>
    <row r="1275" spans="1:9" hidden="1">
      <c r="A1275" s="137" t="s">
        <v>7720</v>
      </c>
      <c r="B1275" s="138" t="s">
        <v>7721</v>
      </c>
      <c r="C1275" s="138" t="s">
        <v>7722</v>
      </c>
      <c r="D1275" s="138" t="s">
        <v>7723</v>
      </c>
      <c r="E1275" s="138" t="s">
        <v>7724</v>
      </c>
      <c r="F1275" s="139">
        <v>0</v>
      </c>
      <c r="G1275" s="137" t="s">
        <v>3067</v>
      </c>
      <c r="H1275" s="137" t="s">
        <v>3068</v>
      </c>
      <c r="I1275" s="138" t="s">
        <v>3078</v>
      </c>
    </row>
    <row r="1276" spans="1:9" hidden="1">
      <c r="A1276" s="137" t="s">
        <v>7725</v>
      </c>
      <c r="B1276" s="138" t="s">
        <v>7726</v>
      </c>
      <c r="C1276" s="138" t="s">
        <v>7727</v>
      </c>
      <c r="D1276" s="138" t="s">
        <v>7728</v>
      </c>
      <c r="E1276" s="138" t="s">
        <v>7729</v>
      </c>
      <c r="F1276" s="139">
        <v>0</v>
      </c>
      <c r="G1276" s="137" t="s">
        <v>3067</v>
      </c>
      <c r="H1276" s="137" t="s">
        <v>3068</v>
      </c>
      <c r="I1276" s="138" t="s">
        <v>3078</v>
      </c>
    </row>
    <row r="1277" spans="1:9" hidden="1">
      <c r="A1277" s="137" t="s">
        <v>7730</v>
      </c>
      <c r="B1277" s="138" t="s">
        <v>7731</v>
      </c>
      <c r="C1277" s="138" t="s">
        <v>7732</v>
      </c>
      <c r="D1277" s="138" t="s">
        <v>7733</v>
      </c>
      <c r="E1277" s="138" t="s">
        <v>7734</v>
      </c>
      <c r="F1277" s="139">
        <v>0</v>
      </c>
      <c r="G1277" s="137" t="s">
        <v>3067</v>
      </c>
      <c r="H1277" s="137" t="s">
        <v>3068</v>
      </c>
      <c r="I1277" s="138" t="s">
        <v>3078</v>
      </c>
    </row>
    <row r="1278" spans="1:9" hidden="1">
      <c r="A1278" s="137" t="s">
        <v>7735</v>
      </c>
      <c r="B1278" s="138" t="s">
        <v>7736</v>
      </c>
      <c r="C1278" s="138" t="s">
        <v>7737</v>
      </c>
      <c r="D1278" s="138" t="s">
        <v>7738</v>
      </c>
      <c r="E1278" s="138" t="s">
        <v>7739</v>
      </c>
      <c r="F1278" s="139">
        <v>0</v>
      </c>
      <c r="G1278" s="137" t="s">
        <v>3067</v>
      </c>
      <c r="H1278" s="137" t="s">
        <v>3068</v>
      </c>
      <c r="I1278" s="138" t="s">
        <v>3078</v>
      </c>
    </row>
    <row r="1279" spans="1:9" hidden="1">
      <c r="A1279" s="137" t="s">
        <v>7740</v>
      </c>
      <c r="B1279" s="138" t="s">
        <v>7741</v>
      </c>
      <c r="C1279" s="138" t="s">
        <v>7742</v>
      </c>
      <c r="D1279" s="138" t="s">
        <v>7743</v>
      </c>
      <c r="E1279" s="138" t="s">
        <v>7744</v>
      </c>
      <c r="F1279" s="139">
        <v>0</v>
      </c>
      <c r="G1279" s="137" t="s">
        <v>332</v>
      </c>
      <c r="H1279" s="137" t="s">
        <v>3068</v>
      </c>
      <c r="I1279" s="138" t="s">
        <v>1756</v>
      </c>
    </row>
    <row r="1280" spans="1:9" hidden="1">
      <c r="A1280" s="137" t="s">
        <v>7745</v>
      </c>
      <c r="B1280" s="138" t="s">
        <v>7746</v>
      </c>
      <c r="C1280" s="138" t="s">
        <v>7747</v>
      </c>
      <c r="D1280" s="138" t="s">
        <v>7748</v>
      </c>
      <c r="E1280" s="138" t="s">
        <v>7749</v>
      </c>
      <c r="F1280" s="139">
        <v>46.84</v>
      </c>
      <c r="G1280" s="137" t="s">
        <v>3067</v>
      </c>
      <c r="H1280" s="137" t="s">
        <v>3068</v>
      </c>
      <c r="I1280" s="138" t="s">
        <v>3078</v>
      </c>
    </row>
    <row r="1281" spans="1:9" hidden="1">
      <c r="A1281" s="137" t="s">
        <v>7750</v>
      </c>
      <c r="B1281" s="138" t="s">
        <v>7751</v>
      </c>
      <c r="C1281" s="138" t="s">
        <v>7752</v>
      </c>
      <c r="D1281" s="138" t="s">
        <v>7753</v>
      </c>
      <c r="E1281" s="138" t="s">
        <v>7754</v>
      </c>
      <c r="F1281" s="139">
        <v>0</v>
      </c>
      <c r="G1281" s="137" t="s">
        <v>3067</v>
      </c>
      <c r="H1281" s="137" t="s">
        <v>3068</v>
      </c>
      <c r="I1281" s="138" t="s">
        <v>3078</v>
      </c>
    </row>
    <row r="1282" spans="1:9" hidden="1">
      <c r="A1282" s="137" t="s">
        <v>7755</v>
      </c>
      <c r="B1282" s="138" t="s">
        <v>7756</v>
      </c>
      <c r="C1282" s="138" t="s">
        <v>7757</v>
      </c>
      <c r="D1282" s="138" t="s">
        <v>7758</v>
      </c>
      <c r="E1282" s="138" t="s">
        <v>7759</v>
      </c>
      <c r="F1282" s="139">
        <v>0</v>
      </c>
      <c r="G1282" s="137" t="s">
        <v>3067</v>
      </c>
      <c r="H1282" s="137" t="s">
        <v>3068</v>
      </c>
      <c r="I1282" s="138" t="s">
        <v>3084</v>
      </c>
    </row>
    <row r="1283" spans="1:9" hidden="1">
      <c r="A1283" s="137" t="s">
        <v>7760</v>
      </c>
      <c r="B1283" s="138" t="s">
        <v>7761</v>
      </c>
      <c r="C1283" s="138" t="s">
        <v>7762</v>
      </c>
      <c r="D1283" s="138" t="s">
        <v>7763</v>
      </c>
      <c r="E1283" s="138" t="s">
        <v>7764</v>
      </c>
      <c r="F1283" s="139">
        <v>0</v>
      </c>
      <c r="G1283" s="137" t="s">
        <v>3067</v>
      </c>
      <c r="H1283" s="137" t="s">
        <v>3068</v>
      </c>
      <c r="I1283" s="138" t="s">
        <v>3084</v>
      </c>
    </row>
    <row r="1284" spans="1:9" hidden="1">
      <c r="A1284" s="137" t="s">
        <v>7765</v>
      </c>
      <c r="B1284" s="138" t="s">
        <v>7766</v>
      </c>
      <c r="C1284" s="138" t="s">
        <v>7767</v>
      </c>
      <c r="D1284" s="138" t="s">
        <v>7768</v>
      </c>
      <c r="E1284" s="138" t="s">
        <v>7769</v>
      </c>
      <c r="F1284" s="139">
        <v>84.58</v>
      </c>
      <c r="G1284" s="137" t="s">
        <v>3067</v>
      </c>
      <c r="H1284" s="137" t="s">
        <v>3068</v>
      </c>
      <c r="I1284" s="138" t="s">
        <v>3084</v>
      </c>
    </row>
    <row r="1285" spans="1:9" hidden="1">
      <c r="A1285" s="137" t="s">
        <v>7770</v>
      </c>
      <c r="B1285" s="138" t="s">
        <v>7771</v>
      </c>
      <c r="C1285" s="138" t="s">
        <v>7772</v>
      </c>
      <c r="D1285" s="138" t="s">
        <v>7773</v>
      </c>
      <c r="E1285" s="138" t="s">
        <v>1756</v>
      </c>
      <c r="F1285" s="139">
        <v>12.45</v>
      </c>
      <c r="G1285" s="137" t="s">
        <v>3067</v>
      </c>
      <c r="H1285" s="137" t="s">
        <v>3068</v>
      </c>
      <c r="I1285" s="138" t="s">
        <v>3078</v>
      </c>
    </row>
    <row r="1286" spans="1:9" hidden="1">
      <c r="A1286" s="137" t="s">
        <v>7774</v>
      </c>
      <c r="B1286" s="138" t="s">
        <v>7775</v>
      </c>
      <c r="C1286" s="138" t="s">
        <v>7776</v>
      </c>
      <c r="D1286" s="138" t="s">
        <v>7777</v>
      </c>
      <c r="E1286" s="138" t="s">
        <v>7778</v>
      </c>
      <c r="F1286" s="139">
        <v>11.34</v>
      </c>
      <c r="G1286" s="137" t="s">
        <v>3067</v>
      </c>
      <c r="H1286" s="137" t="s">
        <v>3068</v>
      </c>
      <c r="I1286" s="138" t="s">
        <v>3084</v>
      </c>
    </row>
    <row r="1287" spans="1:9" hidden="1">
      <c r="A1287" s="137" t="s">
        <v>7779</v>
      </c>
      <c r="B1287" s="138" t="s">
        <v>7780</v>
      </c>
      <c r="C1287" s="138" t="s">
        <v>7781</v>
      </c>
      <c r="D1287" s="138" t="s">
        <v>7782</v>
      </c>
      <c r="E1287" s="138" t="s">
        <v>7783</v>
      </c>
      <c r="F1287" s="139">
        <v>4.24</v>
      </c>
      <c r="G1287" s="137" t="s">
        <v>3067</v>
      </c>
      <c r="H1287" s="137" t="s">
        <v>3068</v>
      </c>
      <c r="I1287" s="138" t="s">
        <v>3084</v>
      </c>
    </row>
    <row r="1288" spans="1:9" hidden="1">
      <c r="A1288" s="137" t="s">
        <v>7784</v>
      </c>
      <c r="B1288" s="138" t="s">
        <v>7785</v>
      </c>
      <c r="C1288" s="138" t="s">
        <v>7786</v>
      </c>
      <c r="D1288" s="138" t="s">
        <v>7787</v>
      </c>
      <c r="E1288" s="138" t="s">
        <v>7788</v>
      </c>
      <c r="F1288" s="139">
        <v>0</v>
      </c>
      <c r="G1288" s="137" t="s">
        <v>3067</v>
      </c>
      <c r="H1288" s="137" t="s">
        <v>3068</v>
      </c>
      <c r="I1288" s="138" t="s">
        <v>3084</v>
      </c>
    </row>
    <row r="1289" spans="1:9" hidden="1">
      <c r="A1289" s="137" t="s">
        <v>7789</v>
      </c>
      <c r="B1289" s="138" t="s">
        <v>7790</v>
      </c>
      <c r="C1289" s="138" t="s">
        <v>7791</v>
      </c>
      <c r="D1289" s="138" t="s">
        <v>7792</v>
      </c>
      <c r="E1289" s="138" t="s">
        <v>7793</v>
      </c>
      <c r="F1289" s="139">
        <v>0</v>
      </c>
      <c r="G1289" s="137" t="s">
        <v>3067</v>
      </c>
      <c r="H1289" s="137" t="s">
        <v>3068</v>
      </c>
      <c r="I1289" s="138" t="s">
        <v>3084</v>
      </c>
    </row>
    <row r="1290" spans="1:9" hidden="1">
      <c r="A1290" s="137" t="s">
        <v>7794</v>
      </c>
      <c r="B1290" s="138" t="s">
        <v>7795</v>
      </c>
      <c r="C1290" s="138" t="s">
        <v>7796</v>
      </c>
      <c r="D1290" s="138" t="s">
        <v>7797</v>
      </c>
      <c r="E1290" s="138" t="s">
        <v>7798</v>
      </c>
      <c r="F1290" s="139">
        <v>0</v>
      </c>
      <c r="G1290" s="137" t="s">
        <v>7022</v>
      </c>
      <c r="H1290" s="137" t="s">
        <v>3068</v>
      </c>
      <c r="I1290" s="138" t="s">
        <v>7196</v>
      </c>
    </row>
    <row r="1291" spans="1:9" hidden="1">
      <c r="A1291" s="137" t="s">
        <v>7799</v>
      </c>
      <c r="B1291" s="138" t="s">
        <v>7795</v>
      </c>
      <c r="C1291" s="138" t="s">
        <v>7800</v>
      </c>
      <c r="D1291" s="138" t="s">
        <v>7797</v>
      </c>
      <c r="E1291" s="138" t="s">
        <v>7801</v>
      </c>
      <c r="F1291" s="139">
        <v>5.98</v>
      </c>
      <c r="G1291" s="137" t="s">
        <v>3067</v>
      </c>
      <c r="H1291" s="137" t="s">
        <v>3068</v>
      </c>
      <c r="I1291" s="138" t="s">
        <v>3084</v>
      </c>
    </row>
    <row r="1292" spans="1:9" hidden="1">
      <c r="A1292" s="137" t="s">
        <v>7802</v>
      </c>
      <c r="B1292" s="138" t="s">
        <v>7803</v>
      </c>
      <c r="C1292" s="138" t="s">
        <v>7804</v>
      </c>
      <c r="D1292" s="138" t="s">
        <v>7805</v>
      </c>
      <c r="E1292" s="138" t="s">
        <v>7806</v>
      </c>
      <c r="F1292" s="139">
        <v>0</v>
      </c>
      <c r="G1292" s="137" t="s">
        <v>7022</v>
      </c>
      <c r="H1292" s="137" t="s">
        <v>3068</v>
      </c>
      <c r="I1292" s="138" t="s">
        <v>7196</v>
      </c>
    </row>
    <row r="1293" spans="1:9" hidden="1">
      <c r="A1293" s="137" t="s">
        <v>7807</v>
      </c>
      <c r="B1293" s="138" t="s">
        <v>7803</v>
      </c>
      <c r="C1293" s="138" t="s">
        <v>7808</v>
      </c>
      <c r="D1293" s="138" t="s">
        <v>7809</v>
      </c>
      <c r="E1293" s="138" t="s">
        <v>7810</v>
      </c>
      <c r="F1293" s="139">
        <v>17.079999999999998</v>
      </c>
      <c r="G1293" s="137" t="s">
        <v>3067</v>
      </c>
      <c r="H1293" s="137" t="s">
        <v>3068</v>
      </c>
      <c r="I1293" s="138" t="s">
        <v>3084</v>
      </c>
    </row>
    <row r="1294" spans="1:9" hidden="1">
      <c r="A1294" s="137" t="s">
        <v>7811</v>
      </c>
      <c r="B1294" s="138" t="s">
        <v>7812</v>
      </c>
      <c r="C1294" s="138" t="s">
        <v>7813</v>
      </c>
      <c r="D1294" s="138" t="s">
        <v>7814</v>
      </c>
      <c r="E1294" s="138" t="s">
        <v>7815</v>
      </c>
      <c r="F1294" s="139">
        <v>0</v>
      </c>
      <c r="G1294" s="137" t="s">
        <v>7022</v>
      </c>
      <c r="H1294" s="137" t="s">
        <v>3068</v>
      </c>
      <c r="I1294" s="138" t="s">
        <v>7196</v>
      </c>
    </row>
    <row r="1295" spans="1:9" hidden="1">
      <c r="A1295" s="137" t="s">
        <v>7816</v>
      </c>
      <c r="B1295" s="138" t="s">
        <v>7812</v>
      </c>
      <c r="C1295" s="138" t="s">
        <v>7817</v>
      </c>
      <c r="D1295" s="138" t="s">
        <v>7814</v>
      </c>
      <c r="E1295" s="138" t="s">
        <v>7818</v>
      </c>
      <c r="F1295" s="139">
        <v>3.61</v>
      </c>
      <c r="G1295" s="137" t="s">
        <v>3067</v>
      </c>
      <c r="H1295" s="137" t="s">
        <v>3068</v>
      </c>
      <c r="I1295" s="138" t="s">
        <v>3084</v>
      </c>
    </row>
    <row r="1296" spans="1:9" hidden="1">
      <c r="A1296" s="137" t="s">
        <v>7819</v>
      </c>
      <c r="B1296" s="138" t="s">
        <v>7820</v>
      </c>
      <c r="C1296" s="138" t="s">
        <v>7821</v>
      </c>
      <c r="D1296" s="138" t="s">
        <v>7822</v>
      </c>
      <c r="E1296" s="138" t="s">
        <v>7823</v>
      </c>
      <c r="F1296" s="139">
        <v>5.46</v>
      </c>
      <c r="G1296" s="137" t="s">
        <v>3067</v>
      </c>
      <c r="H1296" s="137" t="s">
        <v>3068</v>
      </c>
      <c r="I1296" s="138" t="s">
        <v>3078</v>
      </c>
    </row>
    <row r="1297" spans="1:9" hidden="1">
      <c r="A1297" s="137" t="s">
        <v>7824</v>
      </c>
      <c r="B1297" s="138" t="s">
        <v>7825</v>
      </c>
      <c r="C1297" s="138" t="s">
        <v>7826</v>
      </c>
      <c r="D1297" s="138" t="s">
        <v>7827</v>
      </c>
      <c r="E1297" s="138" t="s">
        <v>7828</v>
      </c>
      <c r="F1297" s="139">
        <v>7.26</v>
      </c>
      <c r="G1297" s="137" t="s">
        <v>3067</v>
      </c>
      <c r="H1297" s="137" t="s">
        <v>3068</v>
      </c>
      <c r="I1297" s="138" t="s">
        <v>3084</v>
      </c>
    </row>
    <row r="1298" spans="1:9" hidden="1">
      <c r="A1298" s="137" t="s">
        <v>7829</v>
      </c>
      <c r="B1298" s="138" t="s">
        <v>7830</v>
      </c>
      <c r="C1298" s="138" t="s">
        <v>7831</v>
      </c>
      <c r="D1298" s="138" t="s">
        <v>7832</v>
      </c>
      <c r="E1298" s="138" t="s">
        <v>7833</v>
      </c>
      <c r="F1298" s="139">
        <v>0</v>
      </c>
      <c r="G1298" s="137" t="s">
        <v>3067</v>
      </c>
      <c r="H1298" s="137" t="s">
        <v>3068</v>
      </c>
      <c r="I1298" s="138" t="s">
        <v>3084</v>
      </c>
    </row>
    <row r="1299" spans="1:9" hidden="1">
      <c r="A1299" s="137" t="s">
        <v>7834</v>
      </c>
      <c r="B1299" s="138" t="s">
        <v>7835</v>
      </c>
      <c r="C1299" s="138" t="s">
        <v>7836</v>
      </c>
      <c r="D1299" s="138" t="s">
        <v>7837</v>
      </c>
      <c r="E1299" s="138" t="s">
        <v>7838</v>
      </c>
      <c r="F1299" s="139">
        <v>0</v>
      </c>
      <c r="G1299" s="137" t="s">
        <v>7022</v>
      </c>
      <c r="H1299" s="137" t="s">
        <v>3068</v>
      </c>
      <c r="I1299" s="138" t="s">
        <v>7196</v>
      </c>
    </row>
    <row r="1300" spans="1:9" hidden="1">
      <c r="A1300" s="137" t="s">
        <v>7839</v>
      </c>
      <c r="B1300" s="138" t="s">
        <v>7835</v>
      </c>
      <c r="C1300" s="138" t="s">
        <v>7840</v>
      </c>
      <c r="D1300" s="138" t="s">
        <v>7837</v>
      </c>
      <c r="E1300" s="138" t="s">
        <v>7841</v>
      </c>
      <c r="F1300" s="139">
        <v>9.59</v>
      </c>
      <c r="G1300" s="137" t="s">
        <v>3067</v>
      </c>
      <c r="H1300" s="137" t="s">
        <v>3068</v>
      </c>
      <c r="I1300" s="138" t="s">
        <v>3084</v>
      </c>
    </row>
    <row r="1301" spans="1:9" hidden="1">
      <c r="A1301" s="137" t="s">
        <v>7842</v>
      </c>
      <c r="B1301" s="138" t="s">
        <v>7843</v>
      </c>
      <c r="C1301" s="138" t="s">
        <v>7844</v>
      </c>
      <c r="D1301" s="138" t="s">
        <v>7845</v>
      </c>
      <c r="E1301" s="138" t="s">
        <v>7846</v>
      </c>
      <c r="F1301" s="139">
        <v>0</v>
      </c>
      <c r="G1301" s="137" t="s">
        <v>3067</v>
      </c>
      <c r="H1301" s="137" t="s">
        <v>3068</v>
      </c>
      <c r="I1301" s="138" t="s">
        <v>3078</v>
      </c>
    </row>
    <row r="1302" spans="1:9" hidden="1">
      <c r="A1302" s="137" t="s">
        <v>7847</v>
      </c>
      <c r="B1302" s="138" t="s">
        <v>7848</v>
      </c>
      <c r="C1302" s="138" t="s">
        <v>7849</v>
      </c>
      <c r="D1302" s="138" t="s">
        <v>7850</v>
      </c>
      <c r="E1302" s="138" t="s">
        <v>7851</v>
      </c>
      <c r="F1302" s="139">
        <v>0</v>
      </c>
      <c r="G1302" s="137" t="s">
        <v>3067</v>
      </c>
      <c r="H1302" s="137" t="s">
        <v>3068</v>
      </c>
      <c r="I1302" s="138" t="s">
        <v>3078</v>
      </c>
    </row>
    <row r="1303" spans="1:9" hidden="1">
      <c r="A1303" s="137" t="s">
        <v>7852</v>
      </c>
      <c r="B1303" s="138" t="s">
        <v>7853</v>
      </c>
      <c r="C1303" s="138" t="s">
        <v>7854</v>
      </c>
      <c r="D1303" s="138" t="s">
        <v>7855</v>
      </c>
      <c r="E1303" s="138" t="s">
        <v>7856</v>
      </c>
      <c r="F1303" s="139">
        <v>16.91</v>
      </c>
      <c r="G1303" s="137" t="s">
        <v>3067</v>
      </c>
      <c r="H1303" s="137" t="s">
        <v>3068</v>
      </c>
      <c r="I1303" s="138" t="s">
        <v>3078</v>
      </c>
    </row>
    <row r="1304" spans="1:9" hidden="1">
      <c r="A1304" s="137" t="s">
        <v>7857</v>
      </c>
      <c r="B1304" s="138" t="s">
        <v>7858</v>
      </c>
      <c r="C1304" s="138" t="s">
        <v>7859</v>
      </c>
      <c r="D1304" s="138" t="s">
        <v>7860</v>
      </c>
      <c r="E1304" s="138" t="s">
        <v>7861</v>
      </c>
      <c r="F1304" s="139">
        <v>8.1300000000000008</v>
      </c>
      <c r="G1304" s="137" t="s">
        <v>3067</v>
      </c>
      <c r="H1304" s="137" t="s">
        <v>3068</v>
      </c>
      <c r="I1304" s="138" t="s">
        <v>3078</v>
      </c>
    </row>
    <row r="1305" spans="1:9" hidden="1">
      <c r="A1305" s="137" t="s">
        <v>7862</v>
      </c>
      <c r="B1305" s="138" t="s">
        <v>7863</v>
      </c>
      <c r="C1305" s="138" t="s">
        <v>7864</v>
      </c>
      <c r="D1305" s="138" t="s">
        <v>7865</v>
      </c>
      <c r="E1305" s="138" t="s">
        <v>7866</v>
      </c>
      <c r="F1305" s="139">
        <v>0</v>
      </c>
      <c r="G1305" s="137" t="s">
        <v>7022</v>
      </c>
      <c r="H1305" s="137" t="s">
        <v>3068</v>
      </c>
      <c r="I1305" s="138" t="s">
        <v>7196</v>
      </c>
    </row>
    <row r="1306" spans="1:9" hidden="1">
      <c r="A1306" s="137" t="s">
        <v>7867</v>
      </c>
      <c r="B1306" s="138" t="s">
        <v>7863</v>
      </c>
      <c r="C1306" s="138" t="s">
        <v>7868</v>
      </c>
      <c r="D1306" s="138" t="s">
        <v>7865</v>
      </c>
      <c r="E1306" s="138" t="s">
        <v>7869</v>
      </c>
      <c r="F1306" s="139">
        <v>0</v>
      </c>
      <c r="G1306" s="137" t="s">
        <v>3067</v>
      </c>
      <c r="H1306" s="137" t="s">
        <v>3068</v>
      </c>
      <c r="I1306" s="138" t="s">
        <v>3084</v>
      </c>
    </row>
    <row r="1307" spans="1:9" hidden="1">
      <c r="A1307" s="137" t="s">
        <v>7870</v>
      </c>
      <c r="B1307" s="138" t="s">
        <v>7871</v>
      </c>
      <c r="C1307" s="138" t="s">
        <v>7872</v>
      </c>
      <c r="D1307" s="138" t="s">
        <v>7873</v>
      </c>
      <c r="E1307" s="138" t="s">
        <v>7874</v>
      </c>
      <c r="F1307" s="139">
        <v>0</v>
      </c>
      <c r="G1307" s="137" t="s">
        <v>3067</v>
      </c>
      <c r="H1307" s="137" t="s">
        <v>3068</v>
      </c>
      <c r="I1307" s="138" t="s">
        <v>3084</v>
      </c>
    </row>
    <row r="1308" spans="1:9" hidden="1">
      <c r="A1308" s="137" t="s">
        <v>7875</v>
      </c>
      <c r="B1308" s="138" t="s">
        <v>7876</v>
      </c>
      <c r="C1308" s="138" t="s">
        <v>7877</v>
      </c>
      <c r="D1308" s="138" t="s">
        <v>7878</v>
      </c>
      <c r="E1308" s="138" t="s">
        <v>1756</v>
      </c>
      <c r="F1308" s="139">
        <v>10.26</v>
      </c>
      <c r="G1308" s="137" t="s">
        <v>3067</v>
      </c>
      <c r="H1308" s="137" t="s">
        <v>3068</v>
      </c>
      <c r="I1308" s="138" t="s">
        <v>3084</v>
      </c>
    </row>
    <row r="1309" spans="1:9" hidden="1">
      <c r="A1309" s="137" t="s">
        <v>7879</v>
      </c>
      <c r="B1309" s="138" t="s">
        <v>7880</v>
      </c>
      <c r="C1309" s="138" t="s">
        <v>7881</v>
      </c>
      <c r="D1309" s="138" t="s">
        <v>7882</v>
      </c>
      <c r="E1309" s="138" t="s">
        <v>7883</v>
      </c>
      <c r="F1309" s="139">
        <v>70.150000000000006</v>
      </c>
      <c r="G1309" s="137" t="s">
        <v>3067</v>
      </c>
      <c r="H1309" s="137" t="s">
        <v>3068</v>
      </c>
      <c r="I1309" s="138" t="s">
        <v>3084</v>
      </c>
    </row>
    <row r="1310" spans="1:9" hidden="1">
      <c r="A1310" s="137" t="s">
        <v>7884</v>
      </c>
      <c r="B1310" s="138" t="s">
        <v>7885</v>
      </c>
      <c r="C1310" s="138" t="s">
        <v>7886</v>
      </c>
      <c r="D1310" s="138" t="s">
        <v>7887</v>
      </c>
      <c r="E1310" s="138" t="s">
        <v>7888</v>
      </c>
      <c r="F1310" s="139">
        <v>22.52</v>
      </c>
      <c r="G1310" s="137" t="s">
        <v>3067</v>
      </c>
      <c r="H1310" s="137" t="s">
        <v>3068</v>
      </c>
      <c r="I1310" s="138" t="s">
        <v>3084</v>
      </c>
    </row>
    <row r="1311" spans="1:9" hidden="1">
      <c r="A1311" s="137" t="s">
        <v>7889</v>
      </c>
      <c r="B1311" s="138" t="s">
        <v>7890</v>
      </c>
      <c r="C1311" s="138" t="s">
        <v>7891</v>
      </c>
      <c r="D1311" s="138" t="s">
        <v>7892</v>
      </c>
      <c r="E1311" s="138" t="s">
        <v>7893</v>
      </c>
      <c r="F1311" s="139">
        <v>0</v>
      </c>
      <c r="G1311" s="137" t="s">
        <v>7022</v>
      </c>
      <c r="H1311" s="137" t="s">
        <v>3068</v>
      </c>
      <c r="I1311" s="138" t="s">
        <v>7196</v>
      </c>
    </row>
    <row r="1312" spans="1:9" hidden="1">
      <c r="A1312" s="137" t="s">
        <v>7894</v>
      </c>
      <c r="B1312" s="138" t="s">
        <v>7890</v>
      </c>
      <c r="C1312" s="138" t="s">
        <v>7895</v>
      </c>
      <c r="D1312" s="138" t="s">
        <v>7892</v>
      </c>
      <c r="E1312" s="138" t="s">
        <v>7896</v>
      </c>
      <c r="F1312" s="139">
        <v>20.5</v>
      </c>
      <c r="G1312" s="137" t="s">
        <v>3067</v>
      </c>
      <c r="H1312" s="137" t="s">
        <v>3068</v>
      </c>
      <c r="I1312" s="138" t="s">
        <v>3084</v>
      </c>
    </row>
    <row r="1313" spans="1:9" hidden="1">
      <c r="A1313" s="137" t="s">
        <v>7897</v>
      </c>
      <c r="B1313" s="138" t="s">
        <v>7898</v>
      </c>
      <c r="C1313" s="138" t="s">
        <v>7899</v>
      </c>
      <c r="D1313" s="138" t="s">
        <v>7900</v>
      </c>
      <c r="E1313" s="138" t="s">
        <v>7901</v>
      </c>
      <c r="F1313" s="139">
        <v>0</v>
      </c>
      <c r="G1313" s="137" t="s">
        <v>3067</v>
      </c>
      <c r="H1313" s="137" t="s">
        <v>3068</v>
      </c>
      <c r="I1313" s="138" t="s">
        <v>3084</v>
      </c>
    </row>
    <row r="1314" spans="1:9" hidden="1">
      <c r="A1314" s="137" t="s">
        <v>7902</v>
      </c>
      <c r="B1314" s="138" t="s">
        <v>7903</v>
      </c>
      <c r="C1314" s="138" t="s">
        <v>7904</v>
      </c>
      <c r="D1314" s="138" t="s">
        <v>7905</v>
      </c>
      <c r="E1314" s="138" t="s">
        <v>7906</v>
      </c>
      <c r="F1314" s="139">
        <v>20.12</v>
      </c>
      <c r="G1314" s="137" t="s">
        <v>3067</v>
      </c>
      <c r="H1314" s="137" t="s">
        <v>3068</v>
      </c>
      <c r="I1314" s="138" t="s">
        <v>3084</v>
      </c>
    </row>
    <row r="1315" spans="1:9" hidden="1">
      <c r="A1315" s="137" t="s">
        <v>7907</v>
      </c>
      <c r="B1315" s="138" t="s">
        <v>7908</v>
      </c>
      <c r="C1315" s="138" t="s">
        <v>7909</v>
      </c>
      <c r="D1315" s="138" t="s">
        <v>7910</v>
      </c>
      <c r="E1315" s="138" t="s">
        <v>7911</v>
      </c>
      <c r="F1315" s="139">
        <v>0</v>
      </c>
      <c r="G1315" s="137" t="s">
        <v>3067</v>
      </c>
      <c r="H1315" s="137" t="s">
        <v>3068</v>
      </c>
      <c r="I1315" s="138" t="s">
        <v>3084</v>
      </c>
    </row>
    <row r="1316" spans="1:9" hidden="1">
      <c r="A1316" s="137" t="s">
        <v>7912</v>
      </c>
      <c r="B1316" s="138" t="s">
        <v>7913</v>
      </c>
      <c r="C1316" s="138" t="s">
        <v>7914</v>
      </c>
      <c r="D1316" s="138" t="s">
        <v>7915</v>
      </c>
      <c r="E1316" s="138" t="s">
        <v>7916</v>
      </c>
      <c r="F1316" s="139">
        <v>0</v>
      </c>
      <c r="G1316" s="137" t="s">
        <v>7022</v>
      </c>
      <c r="H1316" s="137" t="s">
        <v>3068</v>
      </c>
      <c r="I1316" s="138" t="s">
        <v>7196</v>
      </c>
    </row>
    <row r="1317" spans="1:9" hidden="1">
      <c r="A1317" s="137" t="s">
        <v>7917</v>
      </c>
      <c r="B1317" s="138" t="s">
        <v>7913</v>
      </c>
      <c r="C1317" s="138" t="s">
        <v>7918</v>
      </c>
      <c r="D1317" s="138" t="s">
        <v>7919</v>
      </c>
      <c r="E1317" s="138" t="s">
        <v>7920</v>
      </c>
      <c r="F1317" s="139">
        <v>18</v>
      </c>
      <c r="G1317" s="137" t="s">
        <v>3067</v>
      </c>
      <c r="H1317" s="137" t="s">
        <v>3068</v>
      </c>
      <c r="I1317" s="138" t="s">
        <v>3084</v>
      </c>
    </row>
    <row r="1318" spans="1:9" hidden="1">
      <c r="A1318" s="137" t="s">
        <v>7921</v>
      </c>
      <c r="B1318" s="138" t="s">
        <v>7922</v>
      </c>
      <c r="C1318" s="138" t="s">
        <v>7923</v>
      </c>
      <c r="D1318" s="138" t="s">
        <v>7924</v>
      </c>
      <c r="E1318" s="138" t="s">
        <v>7925</v>
      </c>
      <c r="F1318" s="139">
        <v>4.34</v>
      </c>
      <c r="G1318" s="137" t="s">
        <v>3067</v>
      </c>
      <c r="H1318" s="137" t="s">
        <v>3068</v>
      </c>
      <c r="I1318" s="138" t="s">
        <v>3084</v>
      </c>
    </row>
    <row r="1319" spans="1:9" hidden="1">
      <c r="A1319" s="137" t="s">
        <v>7926</v>
      </c>
      <c r="B1319" s="138" t="s">
        <v>7927</v>
      </c>
      <c r="C1319" s="138" t="s">
        <v>7928</v>
      </c>
      <c r="D1319" s="138" t="s">
        <v>7929</v>
      </c>
      <c r="E1319" s="138" t="s">
        <v>7930</v>
      </c>
      <c r="F1319" s="139">
        <v>0</v>
      </c>
      <c r="G1319" s="137" t="s">
        <v>3067</v>
      </c>
      <c r="H1319" s="137" t="s">
        <v>3068</v>
      </c>
      <c r="I1319" s="138" t="s">
        <v>3084</v>
      </c>
    </row>
    <row r="1320" spans="1:9" hidden="1">
      <c r="A1320" s="137" t="s">
        <v>7931</v>
      </c>
      <c r="B1320" s="138" t="s">
        <v>7932</v>
      </c>
      <c r="C1320" s="138" t="s">
        <v>7933</v>
      </c>
      <c r="D1320" s="138" t="s">
        <v>7934</v>
      </c>
      <c r="E1320" s="138" t="s">
        <v>7935</v>
      </c>
      <c r="F1320" s="139">
        <v>0</v>
      </c>
      <c r="G1320" s="137" t="s">
        <v>7022</v>
      </c>
      <c r="H1320" s="137" t="s">
        <v>3068</v>
      </c>
      <c r="I1320" s="138" t="s">
        <v>7196</v>
      </c>
    </row>
    <row r="1321" spans="1:9" hidden="1">
      <c r="A1321" s="137" t="s">
        <v>7936</v>
      </c>
      <c r="B1321" s="138" t="s">
        <v>7932</v>
      </c>
      <c r="C1321" s="138" t="s">
        <v>7937</v>
      </c>
      <c r="D1321" s="138" t="s">
        <v>7934</v>
      </c>
      <c r="E1321" s="138" t="s">
        <v>7938</v>
      </c>
      <c r="F1321" s="139">
        <v>14</v>
      </c>
      <c r="G1321" s="137" t="s">
        <v>3067</v>
      </c>
      <c r="H1321" s="137" t="s">
        <v>3068</v>
      </c>
      <c r="I1321" s="138" t="s">
        <v>3084</v>
      </c>
    </row>
    <row r="1322" spans="1:9" hidden="1">
      <c r="A1322" s="137" t="s">
        <v>7939</v>
      </c>
      <c r="B1322" s="138" t="s">
        <v>7940</v>
      </c>
      <c r="C1322" s="138" t="s">
        <v>7941</v>
      </c>
      <c r="D1322" s="138" t="s">
        <v>7942</v>
      </c>
      <c r="E1322" s="138" t="s">
        <v>1756</v>
      </c>
      <c r="F1322" s="139">
        <v>59.91</v>
      </c>
      <c r="G1322" s="137" t="s">
        <v>3067</v>
      </c>
      <c r="H1322" s="137" t="s">
        <v>3068</v>
      </c>
      <c r="I1322" s="138" t="s">
        <v>3084</v>
      </c>
    </row>
    <row r="1323" spans="1:9" hidden="1">
      <c r="A1323" s="137" t="s">
        <v>7943</v>
      </c>
      <c r="B1323" s="138" t="s">
        <v>7944</v>
      </c>
      <c r="C1323" s="138" t="s">
        <v>7945</v>
      </c>
      <c r="D1323" s="138" t="s">
        <v>7946</v>
      </c>
      <c r="E1323" s="138" t="s">
        <v>7947</v>
      </c>
      <c r="F1323" s="139">
        <v>10.91</v>
      </c>
      <c r="G1323" s="137" t="s">
        <v>3067</v>
      </c>
      <c r="H1323" s="137" t="s">
        <v>3068</v>
      </c>
      <c r="I1323" s="138" t="s">
        <v>3078</v>
      </c>
    </row>
    <row r="1324" spans="1:9" hidden="1">
      <c r="A1324" s="137" t="s">
        <v>7948</v>
      </c>
      <c r="B1324" s="138" t="s">
        <v>7949</v>
      </c>
      <c r="C1324" s="138" t="s">
        <v>7950</v>
      </c>
      <c r="D1324" s="138" t="s">
        <v>7951</v>
      </c>
      <c r="E1324" s="138" t="s">
        <v>7952</v>
      </c>
      <c r="F1324" s="139">
        <v>0</v>
      </c>
      <c r="G1324" s="137" t="s">
        <v>3067</v>
      </c>
      <c r="H1324" s="137" t="s">
        <v>3068</v>
      </c>
      <c r="I1324" s="138" t="s">
        <v>3078</v>
      </c>
    </row>
    <row r="1325" spans="1:9" hidden="1">
      <c r="A1325" s="137" t="s">
        <v>7953</v>
      </c>
      <c r="B1325" s="138" t="s">
        <v>7954</v>
      </c>
      <c r="C1325" s="138" t="s">
        <v>7955</v>
      </c>
      <c r="D1325" s="138" t="s">
        <v>7956</v>
      </c>
      <c r="E1325" s="138" t="s">
        <v>7957</v>
      </c>
      <c r="F1325" s="139">
        <v>17.05</v>
      </c>
      <c r="G1325" s="137" t="s">
        <v>3067</v>
      </c>
      <c r="H1325" s="137" t="s">
        <v>3068</v>
      </c>
      <c r="I1325" s="138" t="s">
        <v>3084</v>
      </c>
    </row>
    <row r="1326" spans="1:9" hidden="1">
      <c r="A1326" s="137" t="s">
        <v>7958</v>
      </c>
      <c r="B1326" s="138" t="s">
        <v>7959</v>
      </c>
      <c r="C1326" s="138" t="s">
        <v>7960</v>
      </c>
      <c r="D1326" s="138" t="s">
        <v>7961</v>
      </c>
      <c r="E1326" s="138" t="s">
        <v>7962</v>
      </c>
      <c r="F1326" s="139">
        <v>16.04</v>
      </c>
      <c r="G1326" s="137" t="s">
        <v>3067</v>
      </c>
      <c r="H1326" s="137" t="s">
        <v>3068</v>
      </c>
      <c r="I1326" s="138" t="s">
        <v>3084</v>
      </c>
    </row>
    <row r="1327" spans="1:9" hidden="1">
      <c r="A1327" s="137" t="s">
        <v>7963</v>
      </c>
      <c r="B1327" s="138" t="s">
        <v>7964</v>
      </c>
      <c r="C1327" s="138" t="s">
        <v>7965</v>
      </c>
      <c r="D1327" s="138" t="s">
        <v>7966</v>
      </c>
      <c r="E1327" s="138" t="s">
        <v>7967</v>
      </c>
      <c r="F1327" s="139">
        <v>0</v>
      </c>
      <c r="G1327" s="137" t="s">
        <v>3067</v>
      </c>
      <c r="H1327" s="137" t="s">
        <v>3068</v>
      </c>
      <c r="I1327" s="138" t="s">
        <v>3078</v>
      </c>
    </row>
    <row r="1328" spans="1:9" hidden="1">
      <c r="A1328" s="137" t="s">
        <v>7968</v>
      </c>
      <c r="B1328" s="138" t="s">
        <v>7969</v>
      </c>
      <c r="C1328" s="138" t="s">
        <v>7970</v>
      </c>
      <c r="D1328" s="138" t="s">
        <v>7971</v>
      </c>
      <c r="E1328" s="138" t="s">
        <v>7972</v>
      </c>
      <c r="F1328" s="139">
        <v>0</v>
      </c>
      <c r="G1328" s="137" t="s">
        <v>3067</v>
      </c>
      <c r="H1328" s="137" t="s">
        <v>3068</v>
      </c>
      <c r="I1328" s="138" t="s">
        <v>1756</v>
      </c>
    </row>
    <row r="1329" spans="1:9" hidden="1">
      <c r="A1329" s="137" t="s">
        <v>7973</v>
      </c>
      <c r="B1329" s="138" t="s">
        <v>7974</v>
      </c>
      <c r="C1329" s="138" t="s">
        <v>7975</v>
      </c>
      <c r="D1329" s="138" t="s">
        <v>7976</v>
      </c>
      <c r="E1329" s="138" t="s">
        <v>1756</v>
      </c>
      <c r="F1329" s="139">
        <v>12.4</v>
      </c>
      <c r="G1329" s="137" t="s">
        <v>3067</v>
      </c>
      <c r="H1329" s="137" t="s">
        <v>3068</v>
      </c>
      <c r="I1329" s="138" t="s">
        <v>3078</v>
      </c>
    </row>
    <row r="1330" spans="1:9" hidden="1">
      <c r="A1330" s="137" t="s">
        <v>7977</v>
      </c>
      <c r="B1330" s="138" t="s">
        <v>7978</v>
      </c>
      <c r="C1330" s="138" t="s">
        <v>7979</v>
      </c>
      <c r="D1330" s="138" t="s">
        <v>7980</v>
      </c>
      <c r="E1330" s="138" t="s">
        <v>7981</v>
      </c>
      <c r="F1330" s="139">
        <v>0</v>
      </c>
      <c r="G1330" s="137" t="s">
        <v>3067</v>
      </c>
      <c r="H1330" s="137" t="s">
        <v>3068</v>
      </c>
      <c r="I1330" s="138" t="s">
        <v>3078</v>
      </c>
    </row>
    <row r="1331" spans="1:9" hidden="1">
      <c r="A1331" s="137" t="s">
        <v>7982</v>
      </c>
      <c r="B1331" s="138" t="s">
        <v>7983</v>
      </c>
      <c r="C1331" s="138" t="s">
        <v>7984</v>
      </c>
      <c r="D1331" s="138" t="s">
        <v>7985</v>
      </c>
      <c r="E1331" s="138" t="s">
        <v>7986</v>
      </c>
      <c r="F1331" s="139">
        <v>0</v>
      </c>
      <c r="G1331" s="137" t="s">
        <v>3067</v>
      </c>
      <c r="H1331" s="137" t="s">
        <v>3068</v>
      </c>
      <c r="I1331" s="138" t="s">
        <v>3078</v>
      </c>
    </row>
    <row r="1332" spans="1:9" hidden="1">
      <c r="A1332" s="137" t="s">
        <v>7987</v>
      </c>
      <c r="B1332" s="138" t="s">
        <v>7988</v>
      </c>
      <c r="C1332" s="138" t="s">
        <v>7989</v>
      </c>
      <c r="D1332" s="138" t="s">
        <v>7990</v>
      </c>
      <c r="E1332" s="138" t="s">
        <v>7991</v>
      </c>
      <c r="F1332" s="139">
        <v>0</v>
      </c>
      <c r="G1332" s="137" t="s">
        <v>7022</v>
      </c>
      <c r="H1332" s="137" t="s">
        <v>3068</v>
      </c>
      <c r="I1332" s="138" t="s">
        <v>7196</v>
      </c>
    </row>
    <row r="1333" spans="1:9" hidden="1">
      <c r="A1333" s="137" t="s">
        <v>7992</v>
      </c>
      <c r="B1333" s="138" t="s">
        <v>7988</v>
      </c>
      <c r="C1333" s="138" t="s">
        <v>7993</v>
      </c>
      <c r="D1333" s="138" t="s">
        <v>7994</v>
      </c>
      <c r="E1333" s="138" t="s">
        <v>7995</v>
      </c>
      <c r="F1333" s="139">
        <v>27.48</v>
      </c>
      <c r="G1333" s="137" t="s">
        <v>3067</v>
      </c>
      <c r="H1333" s="137" t="s">
        <v>3068</v>
      </c>
      <c r="I1333" s="138" t="s">
        <v>3084</v>
      </c>
    </row>
    <row r="1334" spans="1:9" hidden="1">
      <c r="A1334" s="137" t="s">
        <v>7996</v>
      </c>
      <c r="B1334" s="138" t="s">
        <v>7997</v>
      </c>
      <c r="C1334" s="138" t="s">
        <v>7998</v>
      </c>
      <c r="D1334" s="138" t="s">
        <v>7999</v>
      </c>
      <c r="E1334" s="138" t="s">
        <v>8000</v>
      </c>
      <c r="F1334" s="139">
        <v>0</v>
      </c>
      <c r="G1334" s="137" t="s">
        <v>7022</v>
      </c>
      <c r="H1334" s="137" t="s">
        <v>3068</v>
      </c>
      <c r="I1334" s="138" t="s">
        <v>7196</v>
      </c>
    </row>
    <row r="1335" spans="1:9" hidden="1">
      <c r="A1335" s="137" t="s">
        <v>8001</v>
      </c>
      <c r="B1335" s="138" t="s">
        <v>7997</v>
      </c>
      <c r="C1335" s="138" t="s">
        <v>8002</v>
      </c>
      <c r="D1335" s="138" t="s">
        <v>7999</v>
      </c>
      <c r="E1335" s="138" t="s">
        <v>8003</v>
      </c>
      <c r="F1335" s="139">
        <v>2.68</v>
      </c>
      <c r="G1335" s="137" t="s">
        <v>3067</v>
      </c>
      <c r="H1335" s="137" t="s">
        <v>3068</v>
      </c>
      <c r="I1335" s="138" t="s">
        <v>3084</v>
      </c>
    </row>
    <row r="1336" spans="1:9" hidden="1">
      <c r="A1336" s="137" t="s">
        <v>8004</v>
      </c>
      <c r="B1336" s="138" t="s">
        <v>8005</v>
      </c>
      <c r="C1336" s="138" t="s">
        <v>8006</v>
      </c>
      <c r="D1336" s="138" t="s">
        <v>8007</v>
      </c>
      <c r="E1336" s="138" t="s">
        <v>8008</v>
      </c>
      <c r="F1336" s="139">
        <v>0</v>
      </c>
      <c r="G1336" s="137" t="s">
        <v>3067</v>
      </c>
      <c r="H1336" s="137" t="s">
        <v>3068</v>
      </c>
      <c r="I1336" s="138" t="s">
        <v>3078</v>
      </c>
    </row>
    <row r="1337" spans="1:9" hidden="1">
      <c r="A1337" s="137" t="s">
        <v>8009</v>
      </c>
      <c r="B1337" s="138" t="s">
        <v>8010</v>
      </c>
      <c r="C1337" s="138" t="s">
        <v>8011</v>
      </c>
      <c r="D1337" s="138" t="s">
        <v>8012</v>
      </c>
      <c r="E1337" s="138" t="s">
        <v>8013</v>
      </c>
      <c r="F1337" s="139">
        <v>11.87</v>
      </c>
      <c r="G1337" s="137" t="s">
        <v>3067</v>
      </c>
      <c r="H1337" s="137" t="s">
        <v>3068</v>
      </c>
      <c r="I1337" s="138" t="s">
        <v>3084</v>
      </c>
    </row>
    <row r="1338" spans="1:9" hidden="1">
      <c r="A1338" s="137" t="s">
        <v>8014</v>
      </c>
      <c r="B1338" s="138" t="s">
        <v>8015</v>
      </c>
      <c r="C1338" s="138" t="s">
        <v>8016</v>
      </c>
      <c r="D1338" s="138" t="s">
        <v>8017</v>
      </c>
      <c r="E1338" s="138" t="s">
        <v>8018</v>
      </c>
      <c r="F1338" s="139">
        <v>179.09</v>
      </c>
      <c r="G1338" s="137" t="s">
        <v>3067</v>
      </c>
      <c r="H1338" s="137" t="s">
        <v>3068</v>
      </c>
      <c r="I1338" s="138" t="s">
        <v>3084</v>
      </c>
    </row>
    <row r="1339" spans="1:9" hidden="1">
      <c r="A1339" s="137" t="s">
        <v>8019</v>
      </c>
      <c r="B1339" s="138" t="s">
        <v>8020</v>
      </c>
      <c r="C1339" s="138" t="s">
        <v>8021</v>
      </c>
      <c r="D1339" s="138" t="s">
        <v>8022</v>
      </c>
      <c r="E1339" s="138" t="s">
        <v>8023</v>
      </c>
      <c r="F1339" s="139">
        <v>22.42</v>
      </c>
      <c r="G1339" s="137" t="s">
        <v>3067</v>
      </c>
      <c r="H1339" s="137" t="s">
        <v>3068</v>
      </c>
      <c r="I1339" s="138" t="s">
        <v>3084</v>
      </c>
    </row>
    <row r="1340" spans="1:9" hidden="1">
      <c r="A1340" s="137" t="s">
        <v>8024</v>
      </c>
      <c r="B1340" s="138" t="s">
        <v>8025</v>
      </c>
      <c r="C1340" s="138" t="s">
        <v>8026</v>
      </c>
      <c r="D1340" s="138" t="s">
        <v>8027</v>
      </c>
      <c r="E1340" s="138" t="s">
        <v>8028</v>
      </c>
      <c r="F1340" s="139">
        <v>17.96</v>
      </c>
      <c r="G1340" s="137" t="s">
        <v>3067</v>
      </c>
      <c r="H1340" s="137" t="s">
        <v>3068</v>
      </c>
      <c r="I1340" s="138" t="s">
        <v>3078</v>
      </c>
    </row>
    <row r="1341" spans="1:9" hidden="1">
      <c r="A1341" s="137" t="s">
        <v>8029</v>
      </c>
      <c r="B1341" s="138" t="s">
        <v>8030</v>
      </c>
      <c r="C1341" s="138" t="s">
        <v>8031</v>
      </c>
      <c r="D1341" s="138" t="s">
        <v>8032</v>
      </c>
      <c r="E1341" s="138" t="s">
        <v>8033</v>
      </c>
      <c r="F1341" s="139">
        <v>0</v>
      </c>
      <c r="G1341" s="137" t="s">
        <v>3067</v>
      </c>
      <c r="H1341" s="137" t="s">
        <v>3068</v>
      </c>
      <c r="I1341" s="138" t="s">
        <v>3078</v>
      </c>
    </row>
    <row r="1342" spans="1:9" hidden="1">
      <c r="A1342" s="137" t="s">
        <v>8034</v>
      </c>
      <c r="B1342" s="138" t="s">
        <v>8035</v>
      </c>
      <c r="C1342" s="138" t="s">
        <v>8036</v>
      </c>
      <c r="D1342" s="138" t="s">
        <v>8037</v>
      </c>
      <c r="E1342" s="138" t="s">
        <v>8038</v>
      </c>
      <c r="F1342" s="139">
        <v>22.91</v>
      </c>
      <c r="G1342" s="137" t="s">
        <v>3067</v>
      </c>
      <c r="H1342" s="137" t="s">
        <v>3068</v>
      </c>
      <c r="I1342" s="138" t="s">
        <v>3078</v>
      </c>
    </row>
    <row r="1343" spans="1:9" hidden="1">
      <c r="A1343" s="137" t="s">
        <v>8039</v>
      </c>
      <c r="B1343" s="138" t="s">
        <v>8040</v>
      </c>
      <c r="C1343" s="138" t="s">
        <v>8041</v>
      </c>
      <c r="D1343" s="138" t="s">
        <v>8042</v>
      </c>
      <c r="E1343" s="138" t="s">
        <v>8043</v>
      </c>
      <c r="F1343" s="139">
        <v>0</v>
      </c>
      <c r="G1343" s="137" t="s">
        <v>7022</v>
      </c>
      <c r="H1343" s="137" t="s">
        <v>3068</v>
      </c>
      <c r="I1343" s="138" t="s">
        <v>7196</v>
      </c>
    </row>
    <row r="1344" spans="1:9" hidden="1">
      <c r="A1344" s="137" t="s">
        <v>8044</v>
      </c>
      <c r="B1344" s="138" t="s">
        <v>8040</v>
      </c>
      <c r="C1344" s="138" t="s">
        <v>8045</v>
      </c>
      <c r="D1344" s="138" t="s">
        <v>8046</v>
      </c>
      <c r="E1344" s="138" t="s">
        <v>8047</v>
      </c>
      <c r="F1344" s="139">
        <v>0</v>
      </c>
      <c r="G1344" s="137" t="s">
        <v>3067</v>
      </c>
      <c r="H1344" s="137" t="s">
        <v>3068</v>
      </c>
      <c r="I1344" s="138" t="s">
        <v>3084</v>
      </c>
    </row>
    <row r="1345" spans="1:9" hidden="1">
      <c r="A1345" s="137" t="s">
        <v>8048</v>
      </c>
      <c r="B1345" s="138" t="s">
        <v>8049</v>
      </c>
      <c r="C1345" s="138" t="s">
        <v>8050</v>
      </c>
      <c r="D1345" s="138" t="s">
        <v>8051</v>
      </c>
      <c r="E1345" s="138" t="s">
        <v>8052</v>
      </c>
      <c r="F1345" s="139">
        <v>0</v>
      </c>
      <c r="G1345" s="137" t="s">
        <v>3067</v>
      </c>
      <c r="H1345" s="137" t="s">
        <v>3068</v>
      </c>
      <c r="I1345" s="138" t="s">
        <v>3084</v>
      </c>
    </row>
    <row r="1346" spans="1:9" hidden="1">
      <c r="A1346" s="137" t="s">
        <v>8053</v>
      </c>
      <c r="B1346" s="138" t="s">
        <v>8054</v>
      </c>
      <c r="C1346" s="138" t="s">
        <v>8055</v>
      </c>
      <c r="D1346" s="138" t="s">
        <v>8056</v>
      </c>
      <c r="E1346" s="138" t="s">
        <v>8057</v>
      </c>
      <c r="F1346" s="139">
        <v>0</v>
      </c>
      <c r="G1346" s="137" t="s">
        <v>3067</v>
      </c>
      <c r="H1346" s="137" t="s">
        <v>3068</v>
      </c>
      <c r="I1346" s="138" t="s">
        <v>3078</v>
      </c>
    </row>
    <row r="1347" spans="1:9" hidden="1">
      <c r="A1347" s="137" t="s">
        <v>8058</v>
      </c>
      <c r="B1347" s="138" t="s">
        <v>8059</v>
      </c>
      <c r="C1347" s="138" t="s">
        <v>8060</v>
      </c>
      <c r="D1347" s="138" t="s">
        <v>8061</v>
      </c>
      <c r="E1347" s="138" t="s">
        <v>8062</v>
      </c>
      <c r="F1347" s="139">
        <v>0</v>
      </c>
      <c r="G1347" s="137" t="s">
        <v>7022</v>
      </c>
      <c r="H1347" s="137" t="s">
        <v>3068</v>
      </c>
      <c r="I1347" s="138" t="s">
        <v>7023</v>
      </c>
    </row>
    <row r="1348" spans="1:9" hidden="1">
      <c r="A1348" s="137" t="s">
        <v>8063</v>
      </c>
      <c r="B1348" s="138" t="s">
        <v>8059</v>
      </c>
      <c r="C1348" s="138" t="s">
        <v>8064</v>
      </c>
      <c r="D1348" s="138" t="s">
        <v>8061</v>
      </c>
      <c r="E1348" s="138" t="s">
        <v>8065</v>
      </c>
      <c r="F1348" s="139">
        <v>5.75</v>
      </c>
      <c r="G1348" s="137" t="s">
        <v>3067</v>
      </c>
      <c r="H1348" s="137" t="s">
        <v>3068</v>
      </c>
      <c r="I1348" s="138" t="s">
        <v>3078</v>
      </c>
    </row>
    <row r="1349" spans="1:9" hidden="1">
      <c r="A1349" s="137" t="s">
        <v>8066</v>
      </c>
      <c r="B1349" s="138" t="s">
        <v>8067</v>
      </c>
      <c r="C1349" s="138" t="s">
        <v>8068</v>
      </c>
      <c r="D1349" s="138" t="s">
        <v>8069</v>
      </c>
      <c r="E1349" s="138" t="s">
        <v>8070</v>
      </c>
      <c r="F1349" s="139">
        <v>0</v>
      </c>
      <c r="G1349" s="137" t="s">
        <v>7022</v>
      </c>
      <c r="H1349" s="137" t="s">
        <v>3068</v>
      </c>
      <c r="I1349" s="138" t="s">
        <v>7196</v>
      </c>
    </row>
    <row r="1350" spans="1:9" hidden="1">
      <c r="A1350" s="137" t="s">
        <v>8071</v>
      </c>
      <c r="B1350" s="138" t="s">
        <v>8072</v>
      </c>
      <c r="C1350" s="138" t="s">
        <v>8073</v>
      </c>
      <c r="D1350" s="138" t="s">
        <v>8074</v>
      </c>
      <c r="E1350" s="138" t="s">
        <v>8075</v>
      </c>
      <c r="F1350" s="139">
        <v>0</v>
      </c>
      <c r="G1350" s="137" t="s">
        <v>3067</v>
      </c>
      <c r="H1350" s="137" t="s">
        <v>3068</v>
      </c>
      <c r="I1350" s="138" t="s">
        <v>3078</v>
      </c>
    </row>
    <row r="1351" spans="1:9" hidden="1">
      <c r="A1351" s="137" t="s">
        <v>8076</v>
      </c>
      <c r="B1351" s="138" t="s">
        <v>8077</v>
      </c>
      <c r="C1351" s="138" t="s">
        <v>8078</v>
      </c>
      <c r="D1351" s="138" t="s">
        <v>8079</v>
      </c>
      <c r="E1351" s="138" t="s">
        <v>8080</v>
      </c>
      <c r="F1351" s="139">
        <v>0</v>
      </c>
      <c r="G1351" s="137" t="s">
        <v>7022</v>
      </c>
      <c r="H1351" s="137" t="s">
        <v>3068</v>
      </c>
      <c r="I1351" s="138" t="s">
        <v>7023</v>
      </c>
    </row>
    <row r="1352" spans="1:9" hidden="1">
      <c r="A1352" s="137" t="s">
        <v>8081</v>
      </c>
      <c r="B1352" s="138" t="s">
        <v>8077</v>
      </c>
      <c r="C1352" s="138" t="s">
        <v>8082</v>
      </c>
      <c r="D1352" s="138" t="s">
        <v>8079</v>
      </c>
      <c r="E1352" s="138" t="s">
        <v>8083</v>
      </c>
      <c r="F1352" s="139">
        <v>6.24</v>
      </c>
      <c r="G1352" s="137" t="s">
        <v>3067</v>
      </c>
      <c r="H1352" s="137" t="s">
        <v>3068</v>
      </c>
      <c r="I1352" s="138" t="s">
        <v>3078</v>
      </c>
    </row>
    <row r="1353" spans="1:9" hidden="1">
      <c r="A1353" s="137" t="s">
        <v>8084</v>
      </c>
      <c r="B1353" s="138" t="s">
        <v>8085</v>
      </c>
      <c r="C1353" s="138" t="s">
        <v>8086</v>
      </c>
      <c r="D1353" s="138" t="s">
        <v>8087</v>
      </c>
      <c r="E1353" s="138" t="s">
        <v>8088</v>
      </c>
      <c r="F1353" s="139">
        <v>0</v>
      </c>
      <c r="G1353" s="137" t="s">
        <v>247</v>
      </c>
      <c r="H1353" s="137" t="s">
        <v>3068</v>
      </c>
      <c r="I1353" s="138" t="s">
        <v>3084</v>
      </c>
    </row>
    <row r="1354" spans="1:9" hidden="1">
      <c r="A1354" s="137" t="s">
        <v>8089</v>
      </c>
      <c r="B1354" s="138" t="s">
        <v>8090</v>
      </c>
      <c r="C1354" s="138" t="s">
        <v>8091</v>
      </c>
      <c r="D1354" s="138" t="s">
        <v>8092</v>
      </c>
      <c r="E1354" s="138" t="s">
        <v>8093</v>
      </c>
      <c r="F1354" s="139">
        <v>0</v>
      </c>
      <c r="G1354" s="137" t="s">
        <v>7022</v>
      </c>
      <c r="H1354" s="137" t="s">
        <v>3068</v>
      </c>
      <c r="I1354" s="138" t="s">
        <v>7023</v>
      </c>
    </row>
    <row r="1355" spans="1:9" hidden="1">
      <c r="A1355" s="137" t="s">
        <v>8094</v>
      </c>
      <c r="B1355" s="138" t="s">
        <v>8090</v>
      </c>
      <c r="C1355" s="138" t="s">
        <v>8095</v>
      </c>
      <c r="D1355" s="138" t="s">
        <v>8096</v>
      </c>
      <c r="E1355" s="138" t="s">
        <v>8097</v>
      </c>
      <c r="F1355" s="139">
        <v>6.37</v>
      </c>
      <c r="G1355" s="137" t="s">
        <v>3067</v>
      </c>
      <c r="H1355" s="137" t="s">
        <v>3068</v>
      </c>
      <c r="I1355" s="138" t="s">
        <v>3078</v>
      </c>
    </row>
    <row r="1356" spans="1:9" hidden="1">
      <c r="A1356" s="137" t="s">
        <v>8098</v>
      </c>
      <c r="B1356" s="138" t="s">
        <v>8099</v>
      </c>
      <c r="C1356" s="138" t="s">
        <v>8100</v>
      </c>
      <c r="D1356" s="138" t="s">
        <v>8101</v>
      </c>
      <c r="E1356" s="138" t="s">
        <v>8102</v>
      </c>
      <c r="F1356" s="139">
        <v>24.47</v>
      </c>
      <c r="G1356" s="137" t="s">
        <v>3067</v>
      </c>
      <c r="H1356" s="137" t="s">
        <v>3068</v>
      </c>
      <c r="I1356" s="138" t="s">
        <v>3078</v>
      </c>
    </row>
    <row r="1357" spans="1:9" hidden="1">
      <c r="A1357" s="137" t="s">
        <v>8103</v>
      </c>
      <c r="B1357" s="138" t="s">
        <v>8104</v>
      </c>
      <c r="C1357" s="138" t="s">
        <v>8105</v>
      </c>
      <c r="D1357" s="138" t="s">
        <v>8106</v>
      </c>
      <c r="E1357" s="138" t="s">
        <v>8107</v>
      </c>
      <c r="F1357" s="139">
        <v>3.54</v>
      </c>
      <c r="G1357" s="137" t="s">
        <v>3067</v>
      </c>
      <c r="H1357" s="137" t="s">
        <v>3068</v>
      </c>
      <c r="I1357" s="138" t="s">
        <v>3078</v>
      </c>
    </row>
    <row r="1358" spans="1:9" hidden="1">
      <c r="A1358" s="137" t="s">
        <v>8108</v>
      </c>
      <c r="B1358" s="138" t="s">
        <v>8109</v>
      </c>
      <c r="C1358" s="138" t="s">
        <v>8110</v>
      </c>
      <c r="D1358" s="138" t="s">
        <v>8111</v>
      </c>
      <c r="E1358" s="138" t="s">
        <v>8112</v>
      </c>
      <c r="F1358" s="139">
        <v>16.440000000000001</v>
      </c>
      <c r="G1358" s="137" t="s">
        <v>3067</v>
      </c>
      <c r="H1358" s="137" t="s">
        <v>3068</v>
      </c>
      <c r="I1358" s="138" t="s">
        <v>3078</v>
      </c>
    </row>
    <row r="1359" spans="1:9" hidden="1">
      <c r="A1359" s="137" t="s">
        <v>8113</v>
      </c>
      <c r="B1359" s="138" t="s">
        <v>8114</v>
      </c>
      <c r="C1359" s="138" t="s">
        <v>8115</v>
      </c>
      <c r="D1359" s="138" t="s">
        <v>8116</v>
      </c>
      <c r="E1359" s="138" t="s">
        <v>8117</v>
      </c>
      <c r="F1359" s="139">
        <v>5.13</v>
      </c>
      <c r="G1359" s="137" t="s">
        <v>3067</v>
      </c>
      <c r="H1359" s="137" t="s">
        <v>3068</v>
      </c>
      <c r="I1359" s="138" t="s">
        <v>3078</v>
      </c>
    </row>
    <row r="1360" spans="1:9" hidden="1">
      <c r="A1360" s="137" t="s">
        <v>8118</v>
      </c>
      <c r="B1360" s="138" t="s">
        <v>8119</v>
      </c>
      <c r="C1360" s="138" t="s">
        <v>8120</v>
      </c>
      <c r="D1360" s="138" t="s">
        <v>8121</v>
      </c>
      <c r="E1360" s="138" t="s">
        <v>8122</v>
      </c>
      <c r="F1360" s="139">
        <v>0</v>
      </c>
      <c r="G1360" s="137" t="s">
        <v>7022</v>
      </c>
      <c r="H1360" s="137" t="s">
        <v>3068</v>
      </c>
      <c r="I1360" s="138" t="s">
        <v>7023</v>
      </c>
    </row>
    <row r="1361" spans="1:9" hidden="1">
      <c r="A1361" s="137" t="s">
        <v>8123</v>
      </c>
      <c r="B1361" s="138" t="s">
        <v>8119</v>
      </c>
      <c r="C1361" s="138" t="s">
        <v>8124</v>
      </c>
      <c r="D1361" s="138" t="s">
        <v>8121</v>
      </c>
      <c r="E1361" s="138" t="s">
        <v>8125</v>
      </c>
      <c r="F1361" s="139">
        <v>4.5999999999999996</v>
      </c>
      <c r="G1361" s="137" t="s">
        <v>3067</v>
      </c>
      <c r="H1361" s="137" t="s">
        <v>3068</v>
      </c>
      <c r="I1361" s="138" t="s">
        <v>3078</v>
      </c>
    </row>
    <row r="1362" spans="1:9" hidden="1">
      <c r="A1362" s="137" t="s">
        <v>8126</v>
      </c>
      <c r="B1362" s="138" t="s">
        <v>8127</v>
      </c>
      <c r="C1362" s="138" t="s">
        <v>8128</v>
      </c>
      <c r="D1362" s="138" t="s">
        <v>8129</v>
      </c>
      <c r="E1362" s="138" t="s">
        <v>8130</v>
      </c>
      <c r="F1362" s="139">
        <v>0</v>
      </c>
      <c r="G1362" s="137" t="s">
        <v>3067</v>
      </c>
      <c r="H1362" s="137" t="s">
        <v>3068</v>
      </c>
      <c r="I1362" s="138" t="s">
        <v>3078</v>
      </c>
    </row>
    <row r="1363" spans="1:9" hidden="1">
      <c r="A1363" s="137" t="s">
        <v>8131</v>
      </c>
      <c r="B1363" s="138" t="s">
        <v>8132</v>
      </c>
      <c r="C1363" s="138" t="s">
        <v>8133</v>
      </c>
      <c r="D1363" s="138" t="s">
        <v>8134</v>
      </c>
      <c r="E1363" s="138" t="s">
        <v>8135</v>
      </c>
      <c r="F1363" s="139">
        <v>0</v>
      </c>
      <c r="G1363" s="137" t="s">
        <v>3067</v>
      </c>
      <c r="H1363" s="137" t="s">
        <v>3068</v>
      </c>
      <c r="I1363" s="138" t="s">
        <v>3084</v>
      </c>
    </row>
    <row r="1364" spans="1:9" hidden="1">
      <c r="A1364" s="137" t="s">
        <v>8136</v>
      </c>
      <c r="B1364" s="138" t="s">
        <v>8137</v>
      </c>
      <c r="C1364" s="138" t="s">
        <v>8138</v>
      </c>
      <c r="D1364" s="138" t="s">
        <v>8139</v>
      </c>
      <c r="E1364" s="138" t="s">
        <v>8140</v>
      </c>
      <c r="F1364" s="139">
        <v>5.29</v>
      </c>
      <c r="G1364" s="137" t="s">
        <v>3067</v>
      </c>
      <c r="H1364" s="137" t="s">
        <v>3068</v>
      </c>
      <c r="I1364" s="138" t="s">
        <v>3084</v>
      </c>
    </row>
    <row r="1365" spans="1:9" hidden="1">
      <c r="A1365" s="137" t="s">
        <v>8141</v>
      </c>
      <c r="B1365" s="138" t="s">
        <v>8142</v>
      </c>
      <c r="C1365" s="138" t="s">
        <v>8143</v>
      </c>
      <c r="D1365" s="138" t="s">
        <v>8144</v>
      </c>
      <c r="E1365" s="138" t="s">
        <v>1756</v>
      </c>
      <c r="F1365" s="139">
        <v>17.579999999999998</v>
      </c>
      <c r="G1365" s="137" t="s">
        <v>3067</v>
      </c>
      <c r="H1365" s="137" t="s">
        <v>3068</v>
      </c>
      <c r="I1365" s="138" t="s">
        <v>3084</v>
      </c>
    </row>
    <row r="1366" spans="1:9" hidden="1">
      <c r="A1366" s="137" t="s">
        <v>8145</v>
      </c>
      <c r="B1366" s="138" t="s">
        <v>8146</v>
      </c>
      <c r="C1366" s="138" t="s">
        <v>8147</v>
      </c>
      <c r="D1366" s="138" t="s">
        <v>7805</v>
      </c>
      <c r="E1366" s="138" t="s">
        <v>8148</v>
      </c>
      <c r="F1366" s="139">
        <v>0</v>
      </c>
      <c r="G1366" s="137" t="s">
        <v>247</v>
      </c>
      <c r="H1366" s="137" t="s">
        <v>3068</v>
      </c>
      <c r="I1366" s="138" t="s">
        <v>3084</v>
      </c>
    </row>
    <row r="1367" spans="1:9" hidden="1">
      <c r="A1367" s="137" t="s">
        <v>8149</v>
      </c>
      <c r="B1367" s="138" t="s">
        <v>8150</v>
      </c>
      <c r="C1367" s="138" t="s">
        <v>8151</v>
      </c>
      <c r="D1367" s="138" t="s">
        <v>8152</v>
      </c>
      <c r="E1367" s="138" t="s">
        <v>1756</v>
      </c>
      <c r="F1367" s="139">
        <v>20.05</v>
      </c>
      <c r="G1367" s="137" t="s">
        <v>3067</v>
      </c>
      <c r="H1367" s="137" t="s">
        <v>3068</v>
      </c>
      <c r="I1367" s="138" t="s">
        <v>3084</v>
      </c>
    </row>
    <row r="1368" spans="1:9" hidden="1">
      <c r="A1368" s="137" t="s">
        <v>8153</v>
      </c>
      <c r="B1368" s="138" t="s">
        <v>8154</v>
      </c>
      <c r="C1368" s="138" t="s">
        <v>8155</v>
      </c>
      <c r="D1368" s="138" t="s">
        <v>8156</v>
      </c>
      <c r="E1368" s="138" t="s">
        <v>8157</v>
      </c>
      <c r="F1368" s="139">
        <v>0</v>
      </c>
      <c r="G1368" s="137" t="s">
        <v>3067</v>
      </c>
      <c r="H1368" s="137" t="s">
        <v>3068</v>
      </c>
      <c r="I1368" s="138" t="s">
        <v>3084</v>
      </c>
    </row>
    <row r="1369" spans="1:9" hidden="1">
      <c r="A1369" s="137" t="s">
        <v>8158</v>
      </c>
      <c r="B1369" s="138" t="s">
        <v>8159</v>
      </c>
      <c r="C1369" s="138" t="s">
        <v>8160</v>
      </c>
      <c r="D1369" s="138" t="s">
        <v>8161</v>
      </c>
      <c r="E1369" s="138" t="s">
        <v>8162</v>
      </c>
      <c r="F1369" s="139">
        <v>118.19</v>
      </c>
      <c r="G1369" s="137" t="s">
        <v>3067</v>
      </c>
      <c r="H1369" s="137" t="s">
        <v>3068</v>
      </c>
      <c r="I1369" s="138" t="s">
        <v>3078</v>
      </c>
    </row>
    <row r="1370" spans="1:9" hidden="1">
      <c r="A1370" s="137" t="s">
        <v>8163</v>
      </c>
      <c r="B1370" s="138" t="s">
        <v>8164</v>
      </c>
      <c r="C1370" s="138" t="s">
        <v>8165</v>
      </c>
      <c r="D1370" s="138" t="s">
        <v>8166</v>
      </c>
      <c r="E1370" s="138" t="s">
        <v>8167</v>
      </c>
      <c r="F1370" s="139">
        <v>35.75</v>
      </c>
      <c r="G1370" s="137" t="s">
        <v>3067</v>
      </c>
      <c r="H1370" s="137" t="s">
        <v>3068</v>
      </c>
      <c r="I1370" s="138" t="s">
        <v>3078</v>
      </c>
    </row>
    <row r="1371" spans="1:9" hidden="1">
      <c r="A1371" s="137" t="s">
        <v>8168</v>
      </c>
      <c r="B1371" s="138" t="s">
        <v>8169</v>
      </c>
      <c r="C1371" s="138" t="s">
        <v>8170</v>
      </c>
      <c r="D1371" s="138" t="s">
        <v>8171</v>
      </c>
      <c r="E1371" s="138" t="s">
        <v>8172</v>
      </c>
      <c r="F1371" s="139">
        <v>3</v>
      </c>
      <c r="G1371" s="137" t="s">
        <v>3067</v>
      </c>
      <c r="H1371" s="137" t="s">
        <v>3068</v>
      </c>
      <c r="I1371" s="138" t="s">
        <v>3084</v>
      </c>
    </row>
    <row r="1372" spans="1:9" hidden="1">
      <c r="A1372" s="137" t="s">
        <v>8173</v>
      </c>
      <c r="B1372" s="138" t="s">
        <v>8174</v>
      </c>
      <c r="C1372" s="138" t="s">
        <v>8175</v>
      </c>
      <c r="D1372" s="138" t="s">
        <v>8176</v>
      </c>
      <c r="E1372" s="138" t="s">
        <v>8177</v>
      </c>
      <c r="F1372" s="139">
        <v>2.5299999999999998</v>
      </c>
      <c r="G1372" s="137" t="s">
        <v>3067</v>
      </c>
      <c r="H1372" s="137" t="s">
        <v>3068</v>
      </c>
      <c r="I1372" s="138" t="s">
        <v>3084</v>
      </c>
    </row>
    <row r="1373" spans="1:9" hidden="1">
      <c r="A1373" s="137" t="s">
        <v>8178</v>
      </c>
      <c r="B1373" s="138" t="s">
        <v>8179</v>
      </c>
      <c r="C1373" s="138" t="s">
        <v>8180</v>
      </c>
      <c r="D1373" s="138" t="s">
        <v>8181</v>
      </c>
      <c r="E1373" s="138" t="s">
        <v>8182</v>
      </c>
      <c r="F1373" s="139">
        <v>0</v>
      </c>
      <c r="G1373" s="137" t="s">
        <v>3067</v>
      </c>
      <c r="H1373" s="137" t="s">
        <v>3068</v>
      </c>
      <c r="I1373" s="138" t="s">
        <v>3084</v>
      </c>
    </row>
    <row r="1374" spans="1:9" hidden="1">
      <c r="A1374" s="137" t="s">
        <v>8183</v>
      </c>
      <c r="B1374" s="138" t="s">
        <v>8184</v>
      </c>
      <c r="C1374" s="138" t="s">
        <v>8185</v>
      </c>
      <c r="D1374" s="138" t="s">
        <v>8186</v>
      </c>
      <c r="E1374" s="138" t="s">
        <v>8187</v>
      </c>
      <c r="F1374" s="139">
        <v>0</v>
      </c>
      <c r="G1374" s="137" t="s">
        <v>3067</v>
      </c>
      <c r="H1374" s="137" t="s">
        <v>3068</v>
      </c>
      <c r="I1374" s="138" t="s">
        <v>3084</v>
      </c>
    </row>
    <row r="1375" spans="1:9" hidden="1">
      <c r="A1375" s="137" t="s">
        <v>8188</v>
      </c>
      <c r="B1375" s="138" t="s">
        <v>8189</v>
      </c>
      <c r="C1375" s="138" t="s">
        <v>8190</v>
      </c>
      <c r="D1375" s="138" t="s">
        <v>8191</v>
      </c>
      <c r="E1375" s="138" t="s">
        <v>8192</v>
      </c>
      <c r="F1375" s="139">
        <v>19.149999999999999</v>
      </c>
      <c r="G1375" s="137" t="s">
        <v>3067</v>
      </c>
      <c r="H1375" s="137" t="s">
        <v>3068</v>
      </c>
      <c r="I1375" s="138" t="s">
        <v>3078</v>
      </c>
    </row>
    <row r="1376" spans="1:9" hidden="1">
      <c r="A1376" s="137" t="s">
        <v>8193</v>
      </c>
      <c r="B1376" s="138" t="s">
        <v>8194</v>
      </c>
      <c r="C1376" s="138" t="s">
        <v>8195</v>
      </c>
      <c r="D1376" s="138" t="s">
        <v>8196</v>
      </c>
      <c r="E1376" s="138" t="s">
        <v>8197</v>
      </c>
      <c r="F1376" s="139">
        <v>23.05</v>
      </c>
      <c r="G1376" s="137" t="s">
        <v>3067</v>
      </c>
      <c r="H1376" s="137" t="s">
        <v>3068</v>
      </c>
      <c r="I1376" s="138" t="s">
        <v>3084</v>
      </c>
    </row>
    <row r="1377" spans="1:9" hidden="1">
      <c r="A1377" s="137" t="s">
        <v>8198</v>
      </c>
      <c r="B1377" s="138" t="s">
        <v>8199</v>
      </c>
      <c r="C1377" s="138" t="s">
        <v>8200</v>
      </c>
      <c r="D1377" s="138" t="s">
        <v>8201</v>
      </c>
      <c r="E1377" s="138" t="s">
        <v>1756</v>
      </c>
      <c r="F1377" s="139">
        <v>24.96</v>
      </c>
      <c r="G1377" s="137" t="s">
        <v>3067</v>
      </c>
      <c r="H1377" s="137" t="s">
        <v>3068</v>
      </c>
      <c r="I1377" s="138" t="s">
        <v>3078</v>
      </c>
    </row>
    <row r="1378" spans="1:9" hidden="1">
      <c r="A1378" s="137" t="s">
        <v>8202</v>
      </c>
      <c r="B1378" s="138" t="s">
        <v>8203</v>
      </c>
      <c r="C1378" s="138" t="s">
        <v>8204</v>
      </c>
      <c r="D1378" s="138" t="s">
        <v>8205</v>
      </c>
      <c r="E1378" s="138" t="s">
        <v>8206</v>
      </c>
      <c r="F1378" s="139">
        <v>0</v>
      </c>
      <c r="G1378" s="137" t="s">
        <v>3067</v>
      </c>
      <c r="H1378" s="137" t="s">
        <v>3068</v>
      </c>
      <c r="I1378" s="138" t="s">
        <v>3078</v>
      </c>
    </row>
    <row r="1379" spans="1:9" hidden="1">
      <c r="A1379" s="137" t="s">
        <v>8207</v>
      </c>
      <c r="B1379" s="138" t="s">
        <v>8208</v>
      </c>
      <c r="C1379" s="138" t="s">
        <v>8209</v>
      </c>
      <c r="D1379" s="138" t="s">
        <v>8210</v>
      </c>
      <c r="E1379" s="138" t="s">
        <v>8211</v>
      </c>
      <c r="F1379" s="139">
        <v>0</v>
      </c>
      <c r="G1379" s="137" t="s">
        <v>7022</v>
      </c>
      <c r="H1379" s="137" t="s">
        <v>3068</v>
      </c>
      <c r="I1379" s="138" t="s">
        <v>7023</v>
      </c>
    </row>
    <row r="1380" spans="1:9" hidden="1">
      <c r="A1380" s="137" t="s">
        <v>8212</v>
      </c>
      <c r="B1380" s="138" t="s">
        <v>8208</v>
      </c>
      <c r="C1380" s="138" t="s">
        <v>8213</v>
      </c>
      <c r="D1380" s="138" t="s">
        <v>8210</v>
      </c>
      <c r="E1380" s="138" t="s">
        <v>8214</v>
      </c>
      <c r="F1380" s="139">
        <v>2.25</v>
      </c>
      <c r="G1380" s="137" t="s">
        <v>3067</v>
      </c>
      <c r="H1380" s="137" t="s">
        <v>3068</v>
      </c>
      <c r="I1380" s="138" t="s">
        <v>3078</v>
      </c>
    </row>
    <row r="1381" spans="1:9" hidden="1">
      <c r="A1381" s="137" t="s">
        <v>8215</v>
      </c>
      <c r="B1381" s="138" t="s">
        <v>8216</v>
      </c>
      <c r="C1381" s="138" t="s">
        <v>8217</v>
      </c>
      <c r="D1381" s="138" t="s">
        <v>8218</v>
      </c>
      <c r="E1381" s="138" t="s">
        <v>1756</v>
      </c>
      <c r="F1381" s="139">
        <v>18.43</v>
      </c>
      <c r="G1381" s="137" t="s">
        <v>3067</v>
      </c>
      <c r="H1381" s="137" t="s">
        <v>3068</v>
      </c>
      <c r="I1381" s="138" t="s">
        <v>3084</v>
      </c>
    </row>
    <row r="1382" spans="1:9" hidden="1">
      <c r="A1382" s="137" t="s">
        <v>8219</v>
      </c>
      <c r="B1382" s="138" t="s">
        <v>8220</v>
      </c>
      <c r="C1382" s="138" t="s">
        <v>8221</v>
      </c>
      <c r="D1382" s="138" t="s">
        <v>8222</v>
      </c>
      <c r="E1382" s="138" t="s">
        <v>8223</v>
      </c>
      <c r="F1382" s="139">
        <v>13.75</v>
      </c>
      <c r="G1382" s="137" t="s">
        <v>7022</v>
      </c>
      <c r="H1382" s="137" t="s">
        <v>3068</v>
      </c>
      <c r="I1382" s="138" t="s">
        <v>7196</v>
      </c>
    </row>
    <row r="1383" spans="1:9" hidden="1">
      <c r="A1383" s="137" t="s">
        <v>8224</v>
      </c>
      <c r="B1383" s="138" t="s">
        <v>8220</v>
      </c>
      <c r="C1383" s="138" t="s">
        <v>8225</v>
      </c>
      <c r="D1383" s="138" t="s">
        <v>8222</v>
      </c>
      <c r="E1383" s="138" t="s">
        <v>8226</v>
      </c>
      <c r="F1383" s="139">
        <v>13.75</v>
      </c>
      <c r="G1383" s="137" t="s">
        <v>3067</v>
      </c>
      <c r="H1383" s="137" t="s">
        <v>3068</v>
      </c>
      <c r="I1383" s="138" t="s">
        <v>3084</v>
      </c>
    </row>
    <row r="1384" spans="1:9" hidden="1">
      <c r="A1384" s="137" t="s">
        <v>8227</v>
      </c>
      <c r="B1384" s="138" t="s">
        <v>8228</v>
      </c>
      <c r="C1384" s="138" t="s">
        <v>8229</v>
      </c>
      <c r="D1384" s="138" t="s">
        <v>8230</v>
      </c>
      <c r="E1384" s="138" t="s">
        <v>8231</v>
      </c>
      <c r="F1384" s="139">
        <v>34.6</v>
      </c>
      <c r="G1384" s="137" t="s">
        <v>3067</v>
      </c>
      <c r="H1384" s="137" t="s">
        <v>3068</v>
      </c>
      <c r="I1384" s="138" t="s">
        <v>3078</v>
      </c>
    </row>
    <row r="1385" spans="1:9" hidden="1">
      <c r="A1385" s="137" t="s">
        <v>8232</v>
      </c>
      <c r="B1385" s="138" t="s">
        <v>8233</v>
      </c>
      <c r="C1385" s="138" t="s">
        <v>8234</v>
      </c>
      <c r="D1385" s="138" t="s">
        <v>8235</v>
      </c>
      <c r="E1385" s="138" t="s">
        <v>8236</v>
      </c>
      <c r="F1385" s="139">
        <v>0</v>
      </c>
      <c r="G1385" s="137" t="s">
        <v>3067</v>
      </c>
      <c r="H1385" s="137" t="s">
        <v>3068</v>
      </c>
      <c r="I1385" s="138" t="s">
        <v>3084</v>
      </c>
    </row>
    <row r="1386" spans="1:9" hidden="1">
      <c r="A1386" s="137" t="s">
        <v>8237</v>
      </c>
      <c r="B1386" s="138" t="s">
        <v>8238</v>
      </c>
      <c r="C1386" s="138" t="s">
        <v>8239</v>
      </c>
      <c r="D1386" s="138" t="s">
        <v>8240</v>
      </c>
      <c r="E1386" s="138" t="s">
        <v>8241</v>
      </c>
      <c r="F1386" s="139">
        <v>0</v>
      </c>
      <c r="G1386" s="137" t="s">
        <v>247</v>
      </c>
      <c r="H1386" s="137" t="s">
        <v>3068</v>
      </c>
      <c r="I1386" s="138" t="s">
        <v>3084</v>
      </c>
    </row>
    <row r="1387" spans="1:9" hidden="1">
      <c r="A1387" s="137" t="s">
        <v>8242</v>
      </c>
      <c r="B1387" s="138" t="s">
        <v>8243</v>
      </c>
      <c r="C1387" s="138" t="s">
        <v>8244</v>
      </c>
      <c r="D1387" s="138" t="s">
        <v>8245</v>
      </c>
      <c r="E1387" s="138" t="s">
        <v>8246</v>
      </c>
      <c r="F1387" s="139">
        <v>0</v>
      </c>
      <c r="G1387" s="137" t="s">
        <v>7022</v>
      </c>
      <c r="H1387" s="137" t="s">
        <v>3068</v>
      </c>
      <c r="I1387" s="138" t="s">
        <v>7196</v>
      </c>
    </row>
    <row r="1388" spans="1:9" hidden="1">
      <c r="A1388" s="137" t="s">
        <v>8247</v>
      </c>
      <c r="B1388" s="138" t="s">
        <v>8243</v>
      </c>
      <c r="C1388" s="138" t="s">
        <v>8248</v>
      </c>
      <c r="D1388" s="138" t="s">
        <v>8245</v>
      </c>
      <c r="E1388" s="138" t="s">
        <v>8249</v>
      </c>
      <c r="F1388" s="139">
        <v>70.599999999999994</v>
      </c>
      <c r="G1388" s="137" t="s">
        <v>3067</v>
      </c>
      <c r="H1388" s="137" t="s">
        <v>3068</v>
      </c>
      <c r="I1388" s="138" t="s">
        <v>3084</v>
      </c>
    </row>
    <row r="1389" spans="1:9" hidden="1">
      <c r="A1389" s="137" t="s">
        <v>8250</v>
      </c>
      <c r="B1389" s="138" t="s">
        <v>8251</v>
      </c>
      <c r="C1389" s="138" t="s">
        <v>8252</v>
      </c>
      <c r="D1389" s="138" t="s">
        <v>8253</v>
      </c>
      <c r="E1389" s="138" t="s">
        <v>8254</v>
      </c>
      <c r="F1389" s="139">
        <v>5.0199999999999996</v>
      </c>
      <c r="G1389" s="137" t="s">
        <v>3067</v>
      </c>
      <c r="H1389" s="137" t="s">
        <v>3068</v>
      </c>
      <c r="I1389" s="138" t="s">
        <v>3078</v>
      </c>
    </row>
    <row r="1390" spans="1:9" hidden="1">
      <c r="A1390" s="137" t="s">
        <v>8255</v>
      </c>
      <c r="B1390" s="138" t="s">
        <v>8256</v>
      </c>
      <c r="C1390" s="138" t="s">
        <v>8257</v>
      </c>
      <c r="D1390" s="138" t="s">
        <v>8258</v>
      </c>
      <c r="E1390" s="138" t="s">
        <v>8259</v>
      </c>
      <c r="F1390" s="139">
        <v>5.54</v>
      </c>
      <c r="G1390" s="137" t="s">
        <v>3067</v>
      </c>
      <c r="H1390" s="137" t="s">
        <v>3068</v>
      </c>
      <c r="I1390" s="138" t="s">
        <v>3084</v>
      </c>
    </row>
    <row r="1391" spans="1:9" hidden="1">
      <c r="A1391" s="137" t="s">
        <v>8260</v>
      </c>
      <c r="B1391" s="138" t="s">
        <v>8261</v>
      </c>
      <c r="C1391" s="138" t="s">
        <v>8262</v>
      </c>
      <c r="D1391" s="138" t="s">
        <v>8263</v>
      </c>
      <c r="E1391" s="138" t="s">
        <v>8264</v>
      </c>
      <c r="F1391" s="139">
        <v>0</v>
      </c>
      <c r="G1391" s="137" t="s">
        <v>3067</v>
      </c>
      <c r="H1391" s="137" t="s">
        <v>3068</v>
      </c>
      <c r="I1391" s="138" t="s">
        <v>3084</v>
      </c>
    </row>
    <row r="1392" spans="1:9" hidden="1">
      <c r="A1392" s="137" t="s">
        <v>8265</v>
      </c>
      <c r="B1392" s="138" t="s">
        <v>8266</v>
      </c>
      <c r="C1392" s="138" t="s">
        <v>8267</v>
      </c>
      <c r="D1392" s="138" t="s">
        <v>8268</v>
      </c>
      <c r="E1392" s="138" t="s">
        <v>8269</v>
      </c>
      <c r="F1392" s="139">
        <v>0</v>
      </c>
      <c r="G1392" s="137" t="s">
        <v>3067</v>
      </c>
      <c r="H1392" s="137" t="s">
        <v>3068</v>
      </c>
      <c r="I1392" s="138" t="s">
        <v>3084</v>
      </c>
    </row>
    <row r="1393" spans="1:9" hidden="1">
      <c r="A1393" s="137" t="s">
        <v>8270</v>
      </c>
      <c r="B1393" s="138" t="s">
        <v>8271</v>
      </c>
      <c r="C1393" s="138" t="s">
        <v>8272</v>
      </c>
      <c r="D1393" s="138" t="s">
        <v>8273</v>
      </c>
      <c r="E1393" s="138" t="s">
        <v>8274</v>
      </c>
      <c r="F1393" s="139">
        <v>0</v>
      </c>
      <c r="G1393" s="137" t="s">
        <v>7022</v>
      </c>
      <c r="H1393" s="137" t="s">
        <v>3068</v>
      </c>
      <c r="I1393" s="138" t="s">
        <v>7023</v>
      </c>
    </row>
    <row r="1394" spans="1:9" hidden="1">
      <c r="A1394" s="137" t="s">
        <v>8275</v>
      </c>
      <c r="B1394" s="138" t="s">
        <v>8271</v>
      </c>
      <c r="C1394" s="138" t="s">
        <v>8276</v>
      </c>
      <c r="D1394" s="138" t="s">
        <v>8273</v>
      </c>
      <c r="E1394" s="138" t="s">
        <v>8277</v>
      </c>
      <c r="F1394" s="139">
        <v>16.61</v>
      </c>
      <c r="G1394" s="137" t="s">
        <v>3067</v>
      </c>
      <c r="H1394" s="137" t="s">
        <v>3068</v>
      </c>
      <c r="I1394" s="138" t="s">
        <v>3078</v>
      </c>
    </row>
    <row r="1395" spans="1:9" hidden="1">
      <c r="A1395" s="137" t="s">
        <v>8278</v>
      </c>
      <c r="B1395" s="138" t="s">
        <v>8279</v>
      </c>
      <c r="C1395" s="138" t="s">
        <v>8280</v>
      </c>
      <c r="D1395" s="138" t="s">
        <v>8281</v>
      </c>
      <c r="E1395" s="138" t="s">
        <v>1756</v>
      </c>
      <c r="F1395" s="139">
        <v>0</v>
      </c>
      <c r="G1395" s="137" t="s">
        <v>332</v>
      </c>
      <c r="H1395" s="137" t="s">
        <v>1762</v>
      </c>
      <c r="I1395" s="138" t="s">
        <v>1756</v>
      </c>
    </row>
    <row r="1396" spans="1:9" hidden="1">
      <c r="A1396" s="137" t="s">
        <v>8282</v>
      </c>
      <c r="B1396" s="138" t="s">
        <v>8283</v>
      </c>
      <c r="C1396" s="138" t="s">
        <v>8284</v>
      </c>
      <c r="D1396" s="138" t="s">
        <v>8285</v>
      </c>
      <c r="E1396" s="138" t="s">
        <v>8286</v>
      </c>
      <c r="F1396" s="139">
        <v>0</v>
      </c>
      <c r="G1396" s="137" t="s">
        <v>3067</v>
      </c>
      <c r="H1396" s="137" t="s">
        <v>3068</v>
      </c>
      <c r="I1396" s="138" t="s">
        <v>3084</v>
      </c>
    </row>
    <row r="1397" spans="1:9" hidden="1">
      <c r="A1397" s="137" t="s">
        <v>8287</v>
      </c>
      <c r="B1397" s="138" t="s">
        <v>8288</v>
      </c>
      <c r="C1397" s="138" t="s">
        <v>8289</v>
      </c>
      <c r="D1397" s="138" t="s">
        <v>8290</v>
      </c>
      <c r="E1397" s="138" t="s">
        <v>1756</v>
      </c>
      <c r="F1397" s="139">
        <v>0</v>
      </c>
      <c r="G1397" s="137" t="s">
        <v>332</v>
      </c>
      <c r="H1397" s="137" t="s">
        <v>3068</v>
      </c>
      <c r="I1397" s="138" t="s">
        <v>1756</v>
      </c>
    </row>
    <row r="1398" spans="1:9" hidden="1">
      <c r="A1398" s="137" t="s">
        <v>8291</v>
      </c>
      <c r="B1398" s="138" t="s">
        <v>8292</v>
      </c>
      <c r="C1398" s="138" t="s">
        <v>8293</v>
      </c>
      <c r="D1398" s="138" t="s">
        <v>8294</v>
      </c>
      <c r="E1398" s="138" t="s">
        <v>8295</v>
      </c>
      <c r="F1398" s="139">
        <v>9.92</v>
      </c>
      <c r="G1398" s="137" t="s">
        <v>3067</v>
      </c>
      <c r="H1398" s="137" t="s">
        <v>3068</v>
      </c>
      <c r="I1398" s="138" t="s">
        <v>3084</v>
      </c>
    </row>
    <row r="1399" spans="1:9" hidden="1">
      <c r="A1399" s="137" t="s">
        <v>8296</v>
      </c>
      <c r="B1399" s="138" t="s">
        <v>8297</v>
      </c>
      <c r="C1399" s="138" t="s">
        <v>8298</v>
      </c>
      <c r="D1399" s="138" t="s">
        <v>7219</v>
      </c>
      <c r="E1399" s="138" t="s">
        <v>8299</v>
      </c>
      <c r="F1399" s="139">
        <v>0</v>
      </c>
      <c r="G1399" s="137" t="s">
        <v>332</v>
      </c>
      <c r="H1399" s="137" t="s">
        <v>3068</v>
      </c>
      <c r="I1399" s="138" t="s">
        <v>3078</v>
      </c>
    </row>
    <row r="1400" spans="1:9" hidden="1">
      <c r="A1400" s="137" t="s">
        <v>8300</v>
      </c>
      <c r="B1400" s="138" t="s">
        <v>8301</v>
      </c>
      <c r="C1400" s="138" t="s">
        <v>8302</v>
      </c>
      <c r="D1400" s="138" t="s">
        <v>8303</v>
      </c>
      <c r="E1400" s="138" t="s">
        <v>8304</v>
      </c>
      <c r="F1400" s="139">
        <v>0</v>
      </c>
      <c r="G1400" s="137" t="s">
        <v>332</v>
      </c>
      <c r="H1400" s="137" t="s">
        <v>3068</v>
      </c>
      <c r="I1400" s="138" t="s">
        <v>3078</v>
      </c>
    </row>
    <row r="1401" spans="1:9" hidden="1">
      <c r="A1401" s="137" t="s">
        <v>8305</v>
      </c>
      <c r="B1401" s="138" t="s">
        <v>8306</v>
      </c>
      <c r="C1401" s="138" t="s">
        <v>8307</v>
      </c>
      <c r="D1401" s="138" t="s">
        <v>8308</v>
      </c>
      <c r="E1401" s="138" t="s">
        <v>8309</v>
      </c>
      <c r="F1401" s="139">
        <v>7.49</v>
      </c>
      <c r="G1401" s="137" t="s">
        <v>3067</v>
      </c>
      <c r="H1401" s="137" t="s">
        <v>3068</v>
      </c>
      <c r="I1401" s="138" t="s">
        <v>3084</v>
      </c>
    </row>
    <row r="1402" spans="1:9" hidden="1">
      <c r="A1402" s="137" t="s">
        <v>8310</v>
      </c>
      <c r="B1402" s="138" t="s">
        <v>8311</v>
      </c>
      <c r="C1402" s="138" t="s">
        <v>8312</v>
      </c>
      <c r="D1402" s="138" t="s">
        <v>8313</v>
      </c>
      <c r="E1402" s="138" t="s">
        <v>8314</v>
      </c>
      <c r="F1402" s="139">
        <v>0</v>
      </c>
      <c r="G1402" s="137" t="s">
        <v>3067</v>
      </c>
      <c r="H1402" s="137" t="s">
        <v>3068</v>
      </c>
      <c r="I1402" s="138" t="s">
        <v>3084</v>
      </c>
    </row>
    <row r="1403" spans="1:9" hidden="1">
      <c r="A1403" s="137" t="s">
        <v>8315</v>
      </c>
      <c r="B1403" s="138" t="s">
        <v>8316</v>
      </c>
      <c r="C1403" s="138" t="s">
        <v>8317</v>
      </c>
      <c r="D1403" s="138" t="s">
        <v>8318</v>
      </c>
      <c r="E1403" s="138" t="s">
        <v>8319</v>
      </c>
      <c r="F1403" s="139">
        <v>3.47</v>
      </c>
      <c r="G1403" s="137" t="s">
        <v>3067</v>
      </c>
      <c r="H1403" s="137" t="s">
        <v>3068</v>
      </c>
      <c r="I1403" s="138" t="s">
        <v>3084</v>
      </c>
    </row>
    <row r="1404" spans="1:9" hidden="1">
      <c r="A1404" s="137" t="s">
        <v>8320</v>
      </c>
      <c r="B1404" s="138" t="s">
        <v>8321</v>
      </c>
      <c r="C1404" s="138" t="s">
        <v>8322</v>
      </c>
      <c r="D1404" s="138" t="s">
        <v>8323</v>
      </c>
      <c r="E1404" s="138" t="s">
        <v>8324</v>
      </c>
      <c r="F1404" s="139">
        <v>0</v>
      </c>
      <c r="G1404" s="137" t="s">
        <v>7022</v>
      </c>
      <c r="H1404" s="137" t="s">
        <v>3068</v>
      </c>
      <c r="I1404" s="138" t="s">
        <v>7196</v>
      </c>
    </row>
    <row r="1405" spans="1:9" hidden="1">
      <c r="A1405" s="137" t="s">
        <v>8325</v>
      </c>
      <c r="B1405" s="138" t="s">
        <v>8321</v>
      </c>
      <c r="C1405" s="138" t="s">
        <v>8326</v>
      </c>
      <c r="D1405" s="138" t="s">
        <v>8327</v>
      </c>
      <c r="E1405" s="138" t="s">
        <v>8328</v>
      </c>
      <c r="F1405" s="139">
        <v>12.36</v>
      </c>
      <c r="G1405" s="137" t="s">
        <v>3067</v>
      </c>
      <c r="H1405" s="137" t="s">
        <v>3068</v>
      </c>
      <c r="I1405" s="138" t="s">
        <v>3084</v>
      </c>
    </row>
    <row r="1406" spans="1:9" hidden="1">
      <c r="A1406" s="137" t="s">
        <v>8329</v>
      </c>
      <c r="B1406" s="138" t="s">
        <v>8330</v>
      </c>
      <c r="C1406" s="138" t="s">
        <v>8331</v>
      </c>
      <c r="D1406" s="138" t="s">
        <v>8332</v>
      </c>
      <c r="E1406" s="138" t="s">
        <v>8333</v>
      </c>
      <c r="F1406" s="139">
        <v>0</v>
      </c>
      <c r="G1406" s="137" t="s">
        <v>7022</v>
      </c>
      <c r="H1406" s="137" t="s">
        <v>3068</v>
      </c>
      <c r="I1406" s="138" t="s">
        <v>7196</v>
      </c>
    </row>
    <row r="1407" spans="1:9" hidden="1">
      <c r="A1407" s="137" t="s">
        <v>8334</v>
      </c>
      <c r="B1407" s="138" t="s">
        <v>8330</v>
      </c>
      <c r="C1407" s="138" t="s">
        <v>8335</v>
      </c>
      <c r="D1407" s="138" t="s">
        <v>8336</v>
      </c>
      <c r="E1407" s="138" t="s">
        <v>8337</v>
      </c>
      <c r="F1407" s="139">
        <v>38.270000000000003</v>
      </c>
      <c r="G1407" s="137" t="s">
        <v>3067</v>
      </c>
      <c r="H1407" s="137" t="s">
        <v>3068</v>
      </c>
      <c r="I1407" s="138" t="s">
        <v>3084</v>
      </c>
    </row>
    <row r="1408" spans="1:9" hidden="1">
      <c r="A1408" s="137" t="s">
        <v>8338</v>
      </c>
      <c r="B1408" s="138" t="s">
        <v>8339</v>
      </c>
      <c r="C1408" s="138" t="s">
        <v>8340</v>
      </c>
      <c r="D1408" s="138" t="s">
        <v>8341</v>
      </c>
      <c r="E1408" s="138" t="s">
        <v>8342</v>
      </c>
      <c r="F1408" s="139">
        <v>0</v>
      </c>
      <c r="G1408" s="137" t="s">
        <v>7022</v>
      </c>
      <c r="H1408" s="137" t="s">
        <v>3068</v>
      </c>
      <c r="I1408" s="138" t="s">
        <v>7196</v>
      </c>
    </row>
    <row r="1409" spans="1:9" hidden="1">
      <c r="A1409" s="137" t="s">
        <v>8343</v>
      </c>
      <c r="B1409" s="138" t="s">
        <v>8339</v>
      </c>
      <c r="C1409" s="138" t="s">
        <v>8344</v>
      </c>
      <c r="D1409" s="138" t="s">
        <v>8341</v>
      </c>
      <c r="E1409" s="138" t="s">
        <v>8345</v>
      </c>
      <c r="F1409" s="139">
        <v>8.7200000000000006</v>
      </c>
      <c r="G1409" s="137" t="s">
        <v>3067</v>
      </c>
      <c r="H1409" s="137" t="s">
        <v>3068</v>
      </c>
      <c r="I1409" s="138" t="s">
        <v>3084</v>
      </c>
    </row>
    <row r="1410" spans="1:9" hidden="1">
      <c r="A1410" s="137" t="s">
        <v>8346</v>
      </c>
      <c r="B1410" s="138" t="s">
        <v>8347</v>
      </c>
      <c r="C1410" s="138" t="s">
        <v>8348</v>
      </c>
      <c r="D1410" s="138" t="s">
        <v>8349</v>
      </c>
      <c r="E1410" s="138" t="s">
        <v>8350</v>
      </c>
      <c r="F1410" s="139">
        <v>0</v>
      </c>
      <c r="G1410" s="137" t="s">
        <v>3067</v>
      </c>
      <c r="H1410" s="137" t="s">
        <v>3068</v>
      </c>
      <c r="I1410" s="138" t="s">
        <v>3078</v>
      </c>
    </row>
    <row r="1411" spans="1:9" hidden="1">
      <c r="A1411" s="137" t="s">
        <v>8351</v>
      </c>
      <c r="B1411" s="138" t="s">
        <v>8352</v>
      </c>
      <c r="C1411" s="138" t="s">
        <v>8353</v>
      </c>
      <c r="D1411" s="138" t="s">
        <v>8354</v>
      </c>
      <c r="E1411" s="138" t="s">
        <v>8355</v>
      </c>
      <c r="F1411" s="139">
        <v>0</v>
      </c>
      <c r="G1411" s="137" t="s">
        <v>7022</v>
      </c>
      <c r="H1411" s="137" t="s">
        <v>3068</v>
      </c>
      <c r="I1411" s="138" t="s">
        <v>7196</v>
      </c>
    </row>
    <row r="1412" spans="1:9" hidden="1">
      <c r="A1412" s="137" t="s">
        <v>8356</v>
      </c>
      <c r="B1412" s="138" t="s">
        <v>8352</v>
      </c>
      <c r="C1412" s="138" t="s">
        <v>8357</v>
      </c>
      <c r="D1412" s="138" t="s">
        <v>8354</v>
      </c>
      <c r="E1412" s="138" t="s">
        <v>8358</v>
      </c>
      <c r="F1412" s="139">
        <v>36.020000000000003</v>
      </c>
      <c r="G1412" s="137" t="s">
        <v>3067</v>
      </c>
      <c r="H1412" s="137" t="s">
        <v>3068</v>
      </c>
      <c r="I1412" s="138" t="s">
        <v>3084</v>
      </c>
    </row>
    <row r="1413" spans="1:9" hidden="1">
      <c r="A1413" s="137" t="s">
        <v>8359</v>
      </c>
      <c r="B1413" s="138" t="s">
        <v>8360</v>
      </c>
      <c r="C1413" s="138" t="s">
        <v>8361</v>
      </c>
      <c r="D1413" s="138" t="s">
        <v>8362</v>
      </c>
      <c r="E1413" s="138" t="s">
        <v>8363</v>
      </c>
      <c r="F1413" s="139">
        <v>0</v>
      </c>
      <c r="G1413" s="137" t="s">
        <v>3067</v>
      </c>
      <c r="H1413" s="137" t="s">
        <v>3068</v>
      </c>
      <c r="I1413" s="138" t="s">
        <v>3084</v>
      </c>
    </row>
    <row r="1414" spans="1:9" hidden="1">
      <c r="A1414" s="137" t="s">
        <v>8364</v>
      </c>
      <c r="B1414" s="138" t="s">
        <v>8365</v>
      </c>
      <c r="C1414" s="138" t="s">
        <v>8366</v>
      </c>
      <c r="D1414" s="138" t="s">
        <v>8367</v>
      </c>
      <c r="E1414" s="138" t="s">
        <v>8368</v>
      </c>
      <c r="F1414" s="139">
        <v>0</v>
      </c>
      <c r="G1414" s="137" t="s">
        <v>7022</v>
      </c>
      <c r="H1414" s="137" t="s">
        <v>3068</v>
      </c>
      <c r="I1414" s="138" t="s">
        <v>7196</v>
      </c>
    </row>
    <row r="1415" spans="1:9" hidden="1">
      <c r="A1415" s="137" t="s">
        <v>8369</v>
      </c>
      <c r="B1415" s="138" t="s">
        <v>8365</v>
      </c>
      <c r="C1415" s="138" t="s">
        <v>8370</v>
      </c>
      <c r="D1415" s="138" t="s">
        <v>8371</v>
      </c>
      <c r="E1415" s="138" t="s">
        <v>8372</v>
      </c>
      <c r="F1415" s="139">
        <v>37.32</v>
      </c>
      <c r="G1415" s="137" t="s">
        <v>3067</v>
      </c>
      <c r="H1415" s="137" t="s">
        <v>3068</v>
      </c>
      <c r="I1415" s="138" t="s">
        <v>3084</v>
      </c>
    </row>
    <row r="1416" spans="1:9" hidden="1">
      <c r="A1416" s="137" t="s">
        <v>8373</v>
      </c>
      <c r="B1416" s="138" t="s">
        <v>8374</v>
      </c>
      <c r="C1416" s="138" t="s">
        <v>8375</v>
      </c>
      <c r="D1416" s="138" t="s">
        <v>8376</v>
      </c>
      <c r="E1416" s="138" t="s">
        <v>8377</v>
      </c>
      <c r="F1416" s="139">
        <v>19.95</v>
      </c>
      <c r="G1416" s="137" t="s">
        <v>3067</v>
      </c>
      <c r="H1416" s="137" t="s">
        <v>3068</v>
      </c>
      <c r="I1416" s="138" t="s">
        <v>3084</v>
      </c>
    </row>
    <row r="1417" spans="1:9" hidden="1">
      <c r="A1417" s="137" t="s">
        <v>8378</v>
      </c>
      <c r="B1417" s="138" t="s">
        <v>8379</v>
      </c>
      <c r="C1417" s="138" t="s">
        <v>8380</v>
      </c>
      <c r="D1417" s="138" t="s">
        <v>8381</v>
      </c>
      <c r="E1417" s="138" t="s">
        <v>8382</v>
      </c>
      <c r="F1417" s="139">
        <v>0</v>
      </c>
      <c r="G1417" s="137" t="s">
        <v>3067</v>
      </c>
      <c r="H1417" s="137" t="s">
        <v>3068</v>
      </c>
      <c r="I1417" s="138" t="s">
        <v>3084</v>
      </c>
    </row>
    <row r="1418" spans="1:9" hidden="1">
      <c r="A1418" s="137" t="s">
        <v>8383</v>
      </c>
      <c r="B1418" s="138" t="s">
        <v>8384</v>
      </c>
      <c r="C1418" s="138" t="s">
        <v>8385</v>
      </c>
      <c r="D1418" s="138" t="s">
        <v>8386</v>
      </c>
      <c r="E1418" s="138" t="s">
        <v>8387</v>
      </c>
      <c r="F1418" s="139">
        <v>0</v>
      </c>
      <c r="G1418" s="137" t="s">
        <v>3067</v>
      </c>
      <c r="H1418" s="137" t="s">
        <v>3068</v>
      </c>
      <c r="I1418" s="138" t="s">
        <v>3084</v>
      </c>
    </row>
    <row r="1419" spans="1:9" hidden="1">
      <c r="A1419" s="137" t="s">
        <v>8388</v>
      </c>
      <c r="B1419" s="138" t="s">
        <v>8389</v>
      </c>
      <c r="C1419" s="138" t="s">
        <v>8390</v>
      </c>
      <c r="D1419" s="138" t="s">
        <v>8391</v>
      </c>
      <c r="E1419" s="138" t="s">
        <v>8392</v>
      </c>
      <c r="F1419" s="139">
        <v>0</v>
      </c>
      <c r="G1419" s="137" t="s">
        <v>3067</v>
      </c>
      <c r="H1419" s="137" t="s">
        <v>3068</v>
      </c>
      <c r="I1419" s="138" t="s">
        <v>3084</v>
      </c>
    </row>
    <row r="1420" spans="1:9" hidden="1">
      <c r="A1420" s="137" t="s">
        <v>8393</v>
      </c>
      <c r="B1420" s="138" t="s">
        <v>8394</v>
      </c>
      <c r="C1420" s="138" t="s">
        <v>8395</v>
      </c>
      <c r="D1420" s="138" t="s">
        <v>8396</v>
      </c>
      <c r="E1420" s="138" t="s">
        <v>8397</v>
      </c>
      <c r="F1420" s="139">
        <v>26.38</v>
      </c>
      <c r="G1420" s="137" t="s">
        <v>7022</v>
      </c>
      <c r="H1420" s="137" t="s">
        <v>3068</v>
      </c>
      <c r="I1420" s="138" t="s">
        <v>7196</v>
      </c>
    </row>
    <row r="1421" spans="1:9" hidden="1">
      <c r="A1421" s="137" t="s">
        <v>8398</v>
      </c>
      <c r="B1421" s="138" t="s">
        <v>8394</v>
      </c>
      <c r="C1421" s="138" t="s">
        <v>8399</v>
      </c>
      <c r="D1421" s="138" t="s">
        <v>8396</v>
      </c>
      <c r="E1421" s="138" t="s">
        <v>8400</v>
      </c>
      <c r="F1421" s="139">
        <v>26.38</v>
      </c>
      <c r="G1421" s="137" t="s">
        <v>3067</v>
      </c>
      <c r="H1421" s="137" t="s">
        <v>3068</v>
      </c>
      <c r="I1421" s="138" t="s">
        <v>3084</v>
      </c>
    </row>
    <row r="1422" spans="1:9" hidden="1">
      <c r="A1422" s="137" t="s">
        <v>8401</v>
      </c>
      <c r="B1422" s="138" t="s">
        <v>8402</v>
      </c>
      <c r="C1422" s="138" t="s">
        <v>8403</v>
      </c>
      <c r="D1422" s="138" t="s">
        <v>8404</v>
      </c>
      <c r="E1422" s="138" t="s">
        <v>8405</v>
      </c>
      <c r="F1422" s="139">
        <v>0</v>
      </c>
      <c r="G1422" s="137" t="s">
        <v>7022</v>
      </c>
      <c r="H1422" s="137" t="s">
        <v>3068</v>
      </c>
      <c r="I1422" s="138" t="s">
        <v>7196</v>
      </c>
    </row>
    <row r="1423" spans="1:9" hidden="1">
      <c r="A1423" s="137" t="s">
        <v>8406</v>
      </c>
      <c r="B1423" s="138" t="s">
        <v>8402</v>
      </c>
      <c r="C1423" s="138" t="s">
        <v>8407</v>
      </c>
      <c r="D1423" s="138" t="s">
        <v>8404</v>
      </c>
      <c r="E1423" s="138" t="s">
        <v>8408</v>
      </c>
      <c r="F1423" s="139">
        <v>4.68</v>
      </c>
      <c r="G1423" s="137" t="s">
        <v>3067</v>
      </c>
      <c r="H1423" s="137" t="s">
        <v>3068</v>
      </c>
      <c r="I1423" s="138" t="s">
        <v>3084</v>
      </c>
    </row>
    <row r="1424" spans="1:9" hidden="1">
      <c r="A1424" s="137" t="s">
        <v>8409</v>
      </c>
      <c r="B1424" s="138" t="s">
        <v>8410</v>
      </c>
      <c r="C1424" s="138" t="s">
        <v>8411</v>
      </c>
      <c r="D1424" s="138" t="s">
        <v>8412</v>
      </c>
      <c r="E1424" s="138" t="s">
        <v>8413</v>
      </c>
      <c r="F1424" s="139">
        <v>4.5</v>
      </c>
      <c r="G1424" s="137" t="s">
        <v>3067</v>
      </c>
      <c r="H1424" s="137" t="s">
        <v>3068</v>
      </c>
      <c r="I1424" s="138" t="s">
        <v>3084</v>
      </c>
    </row>
    <row r="1425" spans="1:9" hidden="1">
      <c r="A1425" s="137" t="s">
        <v>8414</v>
      </c>
      <c r="B1425" s="138" t="s">
        <v>8415</v>
      </c>
      <c r="C1425" s="138" t="s">
        <v>8416</v>
      </c>
      <c r="D1425" s="138" t="s">
        <v>8417</v>
      </c>
      <c r="E1425" s="138" t="s">
        <v>8418</v>
      </c>
      <c r="F1425" s="139">
        <v>0</v>
      </c>
      <c r="G1425" s="137" t="s">
        <v>3067</v>
      </c>
      <c r="H1425" s="137" t="s">
        <v>3068</v>
      </c>
      <c r="I1425" s="138" t="s">
        <v>3084</v>
      </c>
    </row>
    <row r="1426" spans="1:9" hidden="1">
      <c r="A1426" s="137" t="s">
        <v>8419</v>
      </c>
      <c r="B1426" s="138" t="s">
        <v>8420</v>
      </c>
      <c r="C1426" s="138" t="s">
        <v>8421</v>
      </c>
      <c r="D1426" s="138" t="s">
        <v>8422</v>
      </c>
      <c r="E1426" s="138" t="s">
        <v>8423</v>
      </c>
      <c r="F1426" s="139">
        <v>11.91</v>
      </c>
      <c r="G1426" s="137" t="s">
        <v>3067</v>
      </c>
      <c r="H1426" s="137" t="s">
        <v>3068</v>
      </c>
      <c r="I1426" s="138" t="s">
        <v>3084</v>
      </c>
    </row>
    <row r="1427" spans="1:9" hidden="1">
      <c r="A1427" s="137" t="s">
        <v>8424</v>
      </c>
      <c r="B1427" s="138" t="s">
        <v>8425</v>
      </c>
      <c r="C1427" s="138" t="s">
        <v>8426</v>
      </c>
      <c r="D1427" s="138" t="s">
        <v>8427</v>
      </c>
      <c r="E1427" s="138" t="s">
        <v>8428</v>
      </c>
      <c r="F1427" s="139">
        <v>6.37</v>
      </c>
      <c r="G1427" s="137" t="s">
        <v>3067</v>
      </c>
      <c r="H1427" s="137" t="s">
        <v>3068</v>
      </c>
      <c r="I1427" s="138" t="s">
        <v>3084</v>
      </c>
    </row>
    <row r="1428" spans="1:9" hidden="1">
      <c r="A1428" s="137" t="s">
        <v>8429</v>
      </c>
      <c r="B1428" s="138" t="s">
        <v>8430</v>
      </c>
      <c r="C1428" s="138" t="s">
        <v>8431</v>
      </c>
      <c r="D1428" s="138" t="s">
        <v>8432</v>
      </c>
      <c r="E1428" s="138" t="s">
        <v>8433</v>
      </c>
      <c r="F1428" s="139">
        <v>0</v>
      </c>
      <c r="G1428" s="137" t="s">
        <v>7022</v>
      </c>
      <c r="H1428" s="137" t="s">
        <v>3068</v>
      </c>
      <c r="I1428" s="138" t="s">
        <v>7023</v>
      </c>
    </row>
    <row r="1429" spans="1:9" hidden="1">
      <c r="A1429" s="137" t="s">
        <v>8434</v>
      </c>
      <c r="B1429" s="138" t="s">
        <v>8430</v>
      </c>
      <c r="C1429" s="138" t="s">
        <v>8435</v>
      </c>
      <c r="D1429" s="138" t="s">
        <v>8432</v>
      </c>
      <c r="E1429" s="138" t="s">
        <v>8436</v>
      </c>
      <c r="F1429" s="139">
        <v>6.86</v>
      </c>
      <c r="G1429" s="137" t="s">
        <v>3067</v>
      </c>
      <c r="H1429" s="137" t="s">
        <v>3068</v>
      </c>
      <c r="I1429" s="138" t="s">
        <v>3078</v>
      </c>
    </row>
    <row r="1430" spans="1:9" hidden="1">
      <c r="A1430" s="137" t="s">
        <v>8437</v>
      </c>
      <c r="B1430" s="138" t="s">
        <v>8438</v>
      </c>
      <c r="C1430" s="138" t="s">
        <v>8439</v>
      </c>
      <c r="D1430" s="138" t="s">
        <v>8440</v>
      </c>
      <c r="E1430" s="138" t="s">
        <v>8441</v>
      </c>
      <c r="F1430" s="139">
        <v>0</v>
      </c>
      <c r="G1430" s="137" t="s">
        <v>3067</v>
      </c>
      <c r="H1430" s="137" t="s">
        <v>3068</v>
      </c>
      <c r="I1430" s="138" t="s">
        <v>3084</v>
      </c>
    </row>
    <row r="1431" spans="1:9" hidden="1">
      <c r="A1431" s="137" t="s">
        <v>8442</v>
      </c>
      <c r="B1431" s="138" t="s">
        <v>8443</v>
      </c>
      <c r="C1431" s="138" t="s">
        <v>8444</v>
      </c>
      <c r="D1431" s="138" t="s">
        <v>8445</v>
      </c>
      <c r="E1431" s="138" t="s">
        <v>8446</v>
      </c>
      <c r="F1431" s="139">
        <v>0</v>
      </c>
      <c r="G1431" s="137" t="s">
        <v>3067</v>
      </c>
      <c r="H1431" s="137" t="s">
        <v>3068</v>
      </c>
      <c r="I1431" s="138" t="s">
        <v>3084</v>
      </c>
    </row>
    <row r="1432" spans="1:9" hidden="1">
      <c r="A1432" s="137" t="s">
        <v>8447</v>
      </c>
      <c r="B1432" s="138" t="s">
        <v>8448</v>
      </c>
      <c r="C1432" s="138" t="s">
        <v>8449</v>
      </c>
      <c r="D1432" s="138" t="s">
        <v>8450</v>
      </c>
      <c r="E1432" s="138" t="s">
        <v>8451</v>
      </c>
      <c r="F1432" s="139">
        <v>0</v>
      </c>
      <c r="G1432" s="137" t="s">
        <v>3067</v>
      </c>
      <c r="H1432" s="137" t="s">
        <v>3068</v>
      </c>
      <c r="I1432" s="138" t="s">
        <v>3084</v>
      </c>
    </row>
    <row r="1433" spans="1:9" hidden="1">
      <c r="A1433" s="137" t="s">
        <v>8452</v>
      </c>
      <c r="B1433" s="138" t="s">
        <v>8453</v>
      </c>
      <c r="C1433" s="138" t="s">
        <v>8454</v>
      </c>
      <c r="D1433" s="138" t="s">
        <v>8455</v>
      </c>
      <c r="E1433" s="138" t="s">
        <v>1756</v>
      </c>
      <c r="F1433" s="139">
        <v>10.32</v>
      </c>
      <c r="G1433" s="137" t="s">
        <v>3067</v>
      </c>
      <c r="H1433" s="137" t="s">
        <v>3068</v>
      </c>
      <c r="I1433" s="138" t="s">
        <v>3078</v>
      </c>
    </row>
    <row r="1434" spans="1:9" hidden="1">
      <c r="A1434" s="137" t="s">
        <v>8456</v>
      </c>
      <c r="B1434" s="138" t="s">
        <v>8457</v>
      </c>
      <c r="C1434" s="138" t="s">
        <v>8458</v>
      </c>
      <c r="D1434" s="138" t="s">
        <v>8459</v>
      </c>
      <c r="E1434" s="138" t="s">
        <v>8460</v>
      </c>
      <c r="F1434" s="139">
        <v>0</v>
      </c>
      <c r="G1434" s="137" t="s">
        <v>3067</v>
      </c>
      <c r="H1434" s="137" t="s">
        <v>3068</v>
      </c>
      <c r="I1434" s="138" t="s">
        <v>3078</v>
      </c>
    </row>
    <row r="1435" spans="1:9" hidden="1">
      <c r="A1435" s="137" t="s">
        <v>8461</v>
      </c>
      <c r="B1435" s="138" t="s">
        <v>8462</v>
      </c>
      <c r="C1435" s="138" t="s">
        <v>8463</v>
      </c>
      <c r="D1435" s="138" t="s">
        <v>8464</v>
      </c>
      <c r="E1435" s="138" t="s">
        <v>8465</v>
      </c>
      <c r="F1435" s="139">
        <v>4.66</v>
      </c>
      <c r="G1435" s="137" t="s">
        <v>3067</v>
      </c>
      <c r="H1435" s="137" t="s">
        <v>3068</v>
      </c>
      <c r="I1435" s="138" t="s">
        <v>3084</v>
      </c>
    </row>
    <row r="1436" spans="1:9" hidden="1">
      <c r="A1436" s="137" t="s">
        <v>8466</v>
      </c>
      <c r="B1436" s="138" t="s">
        <v>8467</v>
      </c>
      <c r="C1436" s="138" t="s">
        <v>8468</v>
      </c>
      <c r="D1436" s="138" t="s">
        <v>8469</v>
      </c>
      <c r="E1436" s="138" t="s">
        <v>8470</v>
      </c>
      <c r="F1436" s="139">
        <v>0</v>
      </c>
      <c r="G1436" s="137" t="s">
        <v>3067</v>
      </c>
      <c r="H1436" s="137" t="s">
        <v>3068</v>
      </c>
      <c r="I1436" s="138" t="s">
        <v>3084</v>
      </c>
    </row>
    <row r="1437" spans="1:9" hidden="1">
      <c r="A1437" s="137" t="s">
        <v>8471</v>
      </c>
      <c r="B1437" s="138" t="s">
        <v>8472</v>
      </c>
      <c r="C1437" s="138" t="s">
        <v>8473</v>
      </c>
      <c r="D1437" s="138" t="s">
        <v>8474</v>
      </c>
      <c r="E1437" s="138" t="s">
        <v>8475</v>
      </c>
      <c r="F1437" s="139">
        <v>9.2100000000000009</v>
      </c>
      <c r="G1437" s="137" t="s">
        <v>3067</v>
      </c>
      <c r="H1437" s="137" t="s">
        <v>3068</v>
      </c>
      <c r="I1437" s="138" t="s">
        <v>3084</v>
      </c>
    </row>
    <row r="1438" spans="1:9" hidden="1">
      <c r="A1438" s="137" t="s">
        <v>8476</v>
      </c>
      <c r="B1438" s="138" t="s">
        <v>8477</v>
      </c>
      <c r="C1438" s="138" t="s">
        <v>8478</v>
      </c>
      <c r="D1438" s="138" t="s">
        <v>8479</v>
      </c>
      <c r="E1438" s="138" t="s">
        <v>8480</v>
      </c>
      <c r="F1438" s="139">
        <v>0</v>
      </c>
      <c r="G1438" s="137" t="s">
        <v>3067</v>
      </c>
      <c r="H1438" s="137" t="s">
        <v>3068</v>
      </c>
      <c r="I1438" s="138" t="s">
        <v>3078</v>
      </c>
    </row>
    <row r="1439" spans="1:9" hidden="1">
      <c r="A1439" s="137" t="s">
        <v>8481</v>
      </c>
      <c r="B1439" s="138" t="s">
        <v>8482</v>
      </c>
      <c r="C1439" s="138" t="s">
        <v>8483</v>
      </c>
      <c r="D1439" s="138" t="s">
        <v>8484</v>
      </c>
      <c r="E1439" s="138" t="s">
        <v>8485</v>
      </c>
      <c r="F1439" s="139">
        <v>0</v>
      </c>
      <c r="G1439" s="137" t="s">
        <v>3067</v>
      </c>
      <c r="H1439" s="137" t="s">
        <v>3068</v>
      </c>
      <c r="I1439" s="138" t="s">
        <v>3084</v>
      </c>
    </row>
    <row r="1440" spans="1:9" hidden="1">
      <c r="A1440" s="137" t="s">
        <v>8486</v>
      </c>
      <c r="B1440" s="138" t="s">
        <v>8487</v>
      </c>
      <c r="C1440" s="138" t="s">
        <v>8488</v>
      </c>
      <c r="D1440" s="138" t="s">
        <v>8489</v>
      </c>
      <c r="E1440" s="138" t="s">
        <v>8490</v>
      </c>
      <c r="F1440" s="139">
        <v>32.9</v>
      </c>
      <c r="G1440" s="137" t="s">
        <v>3067</v>
      </c>
      <c r="H1440" s="137" t="s">
        <v>3068</v>
      </c>
      <c r="I1440" s="138" t="s">
        <v>3084</v>
      </c>
    </row>
    <row r="1441" spans="1:9" hidden="1">
      <c r="A1441" s="137" t="s">
        <v>8491</v>
      </c>
      <c r="B1441" s="138" t="s">
        <v>8492</v>
      </c>
      <c r="C1441" s="138" t="s">
        <v>8493</v>
      </c>
      <c r="D1441" s="138" t="s">
        <v>8494</v>
      </c>
      <c r="E1441" s="138" t="s">
        <v>8495</v>
      </c>
      <c r="F1441" s="139">
        <v>8.19</v>
      </c>
      <c r="G1441" s="137" t="s">
        <v>3067</v>
      </c>
      <c r="H1441" s="137" t="s">
        <v>3068</v>
      </c>
      <c r="I1441" s="138" t="s">
        <v>3084</v>
      </c>
    </row>
    <row r="1442" spans="1:9" hidden="1">
      <c r="A1442" s="137" t="s">
        <v>8496</v>
      </c>
      <c r="B1442" s="138" t="s">
        <v>8497</v>
      </c>
      <c r="C1442" s="138" t="s">
        <v>8498</v>
      </c>
      <c r="D1442" s="138" t="s">
        <v>8499</v>
      </c>
      <c r="E1442" s="138" t="s">
        <v>8500</v>
      </c>
      <c r="F1442" s="139">
        <v>6.7</v>
      </c>
      <c r="G1442" s="137" t="s">
        <v>3067</v>
      </c>
      <c r="H1442" s="137" t="s">
        <v>3068</v>
      </c>
      <c r="I1442" s="138" t="s">
        <v>3084</v>
      </c>
    </row>
    <row r="1443" spans="1:9" hidden="1">
      <c r="A1443" s="137" t="s">
        <v>8501</v>
      </c>
      <c r="B1443" s="138" t="s">
        <v>8502</v>
      </c>
      <c r="C1443" s="138" t="s">
        <v>8503</v>
      </c>
      <c r="D1443" s="138" t="s">
        <v>8504</v>
      </c>
      <c r="E1443" s="138" t="s">
        <v>8505</v>
      </c>
      <c r="F1443" s="139">
        <v>0</v>
      </c>
      <c r="G1443" s="137" t="s">
        <v>3067</v>
      </c>
      <c r="H1443" s="137" t="s">
        <v>3068</v>
      </c>
      <c r="I1443" s="138" t="s">
        <v>3084</v>
      </c>
    </row>
    <row r="1444" spans="1:9" hidden="1">
      <c r="A1444" s="137" t="s">
        <v>8506</v>
      </c>
      <c r="B1444" s="138" t="s">
        <v>8507</v>
      </c>
      <c r="C1444" s="138" t="s">
        <v>8508</v>
      </c>
      <c r="D1444" s="138" t="s">
        <v>8509</v>
      </c>
      <c r="E1444" s="138" t="s">
        <v>8510</v>
      </c>
      <c r="F1444" s="139">
        <v>27.69</v>
      </c>
      <c r="G1444" s="137" t="s">
        <v>3067</v>
      </c>
      <c r="H1444" s="137" t="s">
        <v>3068</v>
      </c>
      <c r="I1444" s="138" t="s">
        <v>3084</v>
      </c>
    </row>
    <row r="1445" spans="1:9" hidden="1">
      <c r="A1445" s="137" t="s">
        <v>8511</v>
      </c>
      <c r="B1445" s="138" t="s">
        <v>8512</v>
      </c>
      <c r="C1445" s="138" t="s">
        <v>8513</v>
      </c>
      <c r="D1445" s="138" t="s">
        <v>8514</v>
      </c>
      <c r="E1445" s="138" t="s">
        <v>8515</v>
      </c>
      <c r="F1445" s="139">
        <v>0</v>
      </c>
      <c r="G1445" s="137" t="s">
        <v>3067</v>
      </c>
      <c r="H1445" s="137" t="s">
        <v>3068</v>
      </c>
      <c r="I1445" s="138" t="s">
        <v>3084</v>
      </c>
    </row>
    <row r="1446" spans="1:9" hidden="1">
      <c r="A1446" s="137" t="s">
        <v>8516</v>
      </c>
      <c r="B1446" s="138" t="s">
        <v>8517</v>
      </c>
      <c r="C1446" s="138" t="s">
        <v>8518</v>
      </c>
      <c r="D1446" s="138" t="s">
        <v>8519</v>
      </c>
      <c r="E1446" s="138" t="s">
        <v>8520</v>
      </c>
      <c r="F1446" s="139">
        <v>0</v>
      </c>
      <c r="G1446" s="137" t="s">
        <v>7022</v>
      </c>
      <c r="H1446" s="137" t="s">
        <v>3068</v>
      </c>
      <c r="I1446" s="138" t="s">
        <v>7196</v>
      </c>
    </row>
    <row r="1447" spans="1:9" hidden="1">
      <c r="A1447" s="137" t="s">
        <v>8521</v>
      </c>
      <c r="B1447" s="138" t="s">
        <v>8517</v>
      </c>
      <c r="C1447" s="138" t="s">
        <v>8522</v>
      </c>
      <c r="D1447" s="138" t="s">
        <v>8523</v>
      </c>
      <c r="E1447" s="138" t="s">
        <v>8524</v>
      </c>
      <c r="F1447" s="139">
        <v>21.12</v>
      </c>
      <c r="G1447" s="137" t="s">
        <v>3067</v>
      </c>
      <c r="H1447" s="137" t="s">
        <v>3068</v>
      </c>
      <c r="I1447" s="138" t="s">
        <v>3084</v>
      </c>
    </row>
    <row r="1448" spans="1:9" hidden="1">
      <c r="A1448" s="137" t="s">
        <v>8525</v>
      </c>
      <c r="B1448" s="138" t="s">
        <v>8526</v>
      </c>
      <c r="C1448" s="138" t="s">
        <v>8527</v>
      </c>
      <c r="D1448" s="138" t="s">
        <v>8528</v>
      </c>
      <c r="E1448" s="138" t="s">
        <v>1756</v>
      </c>
      <c r="F1448" s="139">
        <v>6.9</v>
      </c>
      <c r="G1448" s="137" t="s">
        <v>3067</v>
      </c>
      <c r="H1448" s="137" t="s">
        <v>3068</v>
      </c>
      <c r="I1448" s="138" t="s">
        <v>3084</v>
      </c>
    </row>
    <row r="1449" spans="1:9" hidden="1">
      <c r="A1449" s="137" t="s">
        <v>8529</v>
      </c>
      <c r="B1449" s="138" t="s">
        <v>8530</v>
      </c>
      <c r="C1449" s="138" t="s">
        <v>8531</v>
      </c>
      <c r="D1449" s="138" t="s">
        <v>8532</v>
      </c>
      <c r="E1449" s="138" t="s">
        <v>8533</v>
      </c>
      <c r="F1449" s="139">
        <v>0</v>
      </c>
      <c r="G1449" s="137" t="s">
        <v>3067</v>
      </c>
      <c r="H1449" s="137" t="s">
        <v>3068</v>
      </c>
      <c r="I1449" s="138" t="s">
        <v>3084</v>
      </c>
    </row>
    <row r="1450" spans="1:9" hidden="1">
      <c r="A1450" s="137" t="s">
        <v>8534</v>
      </c>
      <c r="B1450" s="138" t="s">
        <v>8535</v>
      </c>
      <c r="C1450" s="138" t="s">
        <v>8536</v>
      </c>
      <c r="D1450" s="138" t="s">
        <v>8537</v>
      </c>
      <c r="E1450" s="138" t="s">
        <v>8538</v>
      </c>
      <c r="F1450" s="139">
        <v>150.18</v>
      </c>
      <c r="G1450" s="137" t="s">
        <v>3067</v>
      </c>
      <c r="H1450" s="137" t="s">
        <v>3068</v>
      </c>
      <c r="I1450" s="138" t="s">
        <v>3084</v>
      </c>
    </row>
    <row r="1451" spans="1:9" hidden="1">
      <c r="A1451" s="137" t="s">
        <v>8539</v>
      </c>
      <c r="B1451" s="138" t="s">
        <v>8540</v>
      </c>
      <c r="C1451" s="138" t="s">
        <v>8541</v>
      </c>
      <c r="D1451" s="138" t="s">
        <v>8542</v>
      </c>
      <c r="E1451" s="138" t="s">
        <v>8543</v>
      </c>
      <c r="F1451" s="139">
        <v>0</v>
      </c>
      <c r="G1451" s="137" t="s">
        <v>3067</v>
      </c>
      <c r="H1451" s="137" t="s">
        <v>3068</v>
      </c>
      <c r="I1451" s="138" t="s">
        <v>3084</v>
      </c>
    </row>
    <row r="1452" spans="1:9" hidden="1">
      <c r="A1452" s="137" t="s">
        <v>8544</v>
      </c>
      <c r="B1452" s="138" t="s">
        <v>8545</v>
      </c>
      <c r="C1452" s="138" t="s">
        <v>8546</v>
      </c>
      <c r="D1452" s="138" t="s">
        <v>8547</v>
      </c>
      <c r="E1452" s="138" t="s">
        <v>8548</v>
      </c>
      <c r="F1452" s="139">
        <v>0</v>
      </c>
      <c r="G1452" s="137" t="s">
        <v>3067</v>
      </c>
      <c r="H1452" s="137" t="s">
        <v>3068</v>
      </c>
      <c r="I1452" s="138" t="s">
        <v>3084</v>
      </c>
    </row>
    <row r="1453" spans="1:9" hidden="1">
      <c r="A1453" s="137" t="s">
        <v>8549</v>
      </c>
      <c r="B1453" s="138" t="s">
        <v>8550</v>
      </c>
      <c r="C1453" s="138" t="s">
        <v>8551</v>
      </c>
      <c r="D1453" s="138" t="s">
        <v>8552</v>
      </c>
      <c r="E1453" s="138" t="s">
        <v>8553</v>
      </c>
      <c r="F1453" s="139">
        <v>210.21</v>
      </c>
      <c r="G1453" s="137" t="s">
        <v>3067</v>
      </c>
      <c r="H1453" s="137" t="s">
        <v>3068</v>
      </c>
      <c r="I1453" s="138" t="s">
        <v>3078</v>
      </c>
    </row>
    <row r="1454" spans="1:9" hidden="1">
      <c r="A1454" s="137" t="s">
        <v>8554</v>
      </c>
      <c r="B1454" s="138" t="s">
        <v>8555</v>
      </c>
      <c r="C1454" s="138" t="s">
        <v>8556</v>
      </c>
      <c r="D1454" s="138" t="s">
        <v>4426</v>
      </c>
      <c r="E1454" s="138" t="s">
        <v>8557</v>
      </c>
      <c r="F1454" s="139">
        <v>5.42</v>
      </c>
      <c r="G1454" s="137" t="s">
        <v>3067</v>
      </c>
      <c r="H1454" s="137" t="s">
        <v>3068</v>
      </c>
      <c r="I1454" s="138" t="s">
        <v>3084</v>
      </c>
    </row>
    <row r="1455" spans="1:9" hidden="1">
      <c r="A1455" s="137" t="s">
        <v>8558</v>
      </c>
      <c r="B1455" s="138" t="s">
        <v>8559</v>
      </c>
      <c r="C1455" s="138" t="s">
        <v>8560</v>
      </c>
      <c r="D1455" s="138" t="s">
        <v>8561</v>
      </c>
      <c r="E1455" s="138" t="s">
        <v>8562</v>
      </c>
      <c r="F1455" s="139">
        <v>0</v>
      </c>
      <c r="G1455" s="137" t="s">
        <v>3067</v>
      </c>
      <c r="H1455" s="137" t="s">
        <v>3068</v>
      </c>
      <c r="I1455" s="138" t="s">
        <v>3084</v>
      </c>
    </row>
    <row r="1456" spans="1:9" hidden="1">
      <c r="A1456" s="137" t="s">
        <v>8563</v>
      </c>
      <c r="B1456" s="138" t="s">
        <v>8564</v>
      </c>
      <c r="C1456" s="138" t="s">
        <v>8565</v>
      </c>
      <c r="D1456" s="138" t="s">
        <v>8566</v>
      </c>
      <c r="E1456" s="138" t="s">
        <v>8567</v>
      </c>
      <c r="F1456" s="139">
        <v>65.55</v>
      </c>
      <c r="G1456" s="137" t="s">
        <v>3067</v>
      </c>
      <c r="H1456" s="137" t="s">
        <v>3068</v>
      </c>
      <c r="I1456" s="138" t="s">
        <v>3084</v>
      </c>
    </row>
    <row r="1457" spans="1:9" hidden="1">
      <c r="A1457" s="137" t="s">
        <v>8568</v>
      </c>
      <c r="B1457" s="138" t="s">
        <v>8569</v>
      </c>
      <c r="C1457" s="138" t="s">
        <v>8570</v>
      </c>
      <c r="D1457" s="138" t="s">
        <v>7342</v>
      </c>
      <c r="E1457" s="138" t="s">
        <v>8571</v>
      </c>
      <c r="F1457" s="139">
        <v>39.69</v>
      </c>
      <c r="G1457" s="137" t="s">
        <v>3067</v>
      </c>
      <c r="H1457" s="137" t="s">
        <v>3068</v>
      </c>
      <c r="I1457" s="138" t="s">
        <v>3084</v>
      </c>
    </row>
    <row r="1458" spans="1:9" hidden="1">
      <c r="A1458" s="137" t="s">
        <v>8572</v>
      </c>
      <c r="B1458" s="138" t="s">
        <v>8573</v>
      </c>
      <c r="C1458" s="138" t="s">
        <v>8574</v>
      </c>
      <c r="D1458" s="138" t="s">
        <v>8575</v>
      </c>
      <c r="E1458" s="138" t="s">
        <v>8576</v>
      </c>
      <c r="F1458" s="139">
        <v>6.89</v>
      </c>
      <c r="G1458" s="137" t="s">
        <v>3067</v>
      </c>
      <c r="H1458" s="137" t="s">
        <v>3068</v>
      </c>
      <c r="I1458" s="138" t="s">
        <v>3084</v>
      </c>
    </row>
    <row r="1459" spans="1:9" hidden="1">
      <c r="A1459" s="137" t="s">
        <v>8577</v>
      </c>
      <c r="B1459" s="138" t="s">
        <v>8578</v>
      </c>
      <c r="C1459" s="138" t="s">
        <v>8579</v>
      </c>
      <c r="D1459" s="138" t="s">
        <v>8580</v>
      </c>
      <c r="E1459" s="138" t="s">
        <v>8581</v>
      </c>
      <c r="F1459" s="139">
        <v>0</v>
      </c>
      <c r="G1459" s="137" t="s">
        <v>3067</v>
      </c>
      <c r="H1459" s="137" t="s">
        <v>3068</v>
      </c>
      <c r="I1459" s="138" t="s">
        <v>3084</v>
      </c>
    </row>
    <row r="1460" spans="1:9" hidden="1">
      <c r="A1460" s="137" t="s">
        <v>8582</v>
      </c>
      <c r="B1460" s="138" t="s">
        <v>8583</v>
      </c>
      <c r="C1460" s="138" t="s">
        <v>8584</v>
      </c>
      <c r="D1460" s="138" t="s">
        <v>8585</v>
      </c>
      <c r="E1460" s="138" t="s">
        <v>8586</v>
      </c>
      <c r="F1460" s="139">
        <v>7.29</v>
      </c>
      <c r="G1460" s="137" t="s">
        <v>3067</v>
      </c>
      <c r="H1460" s="137" t="s">
        <v>3068</v>
      </c>
      <c r="I1460" s="138" t="s">
        <v>3078</v>
      </c>
    </row>
    <row r="1461" spans="1:9" hidden="1">
      <c r="A1461" s="137" t="s">
        <v>8587</v>
      </c>
      <c r="B1461" s="138" t="s">
        <v>8588</v>
      </c>
      <c r="C1461" s="138" t="s">
        <v>8589</v>
      </c>
      <c r="D1461" s="138" t="s">
        <v>8590</v>
      </c>
      <c r="E1461" s="138" t="s">
        <v>8591</v>
      </c>
      <c r="F1461" s="139">
        <v>0</v>
      </c>
      <c r="G1461" s="137" t="s">
        <v>3067</v>
      </c>
      <c r="H1461" s="137" t="s">
        <v>3068</v>
      </c>
      <c r="I1461" s="138" t="s">
        <v>3084</v>
      </c>
    </row>
    <row r="1462" spans="1:9" hidden="1">
      <c r="A1462" s="137" t="s">
        <v>8592</v>
      </c>
      <c r="B1462" s="138" t="s">
        <v>8593</v>
      </c>
      <c r="C1462" s="138" t="s">
        <v>8594</v>
      </c>
      <c r="D1462" s="138" t="s">
        <v>8595</v>
      </c>
      <c r="E1462" s="138" t="s">
        <v>8596</v>
      </c>
      <c r="F1462" s="139">
        <v>0</v>
      </c>
      <c r="G1462" s="137" t="s">
        <v>3067</v>
      </c>
      <c r="H1462" s="137" t="s">
        <v>3068</v>
      </c>
      <c r="I1462" s="138" t="s">
        <v>3084</v>
      </c>
    </row>
    <row r="1463" spans="1:9" hidden="1">
      <c r="A1463" s="137" t="s">
        <v>8597</v>
      </c>
      <c r="B1463" s="138" t="s">
        <v>8598</v>
      </c>
      <c r="C1463" s="138" t="s">
        <v>8599</v>
      </c>
      <c r="D1463" s="138" t="s">
        <v>8600</v>
      </c>
      <c r="E1463" s="138" t="s">
        <v>8601</v>
      </c>
      <c r="F1463" s="139">
        <v>31.71</v>
      </c>
      <c r="G1463" s="137" t="s">
        <v>3067</v>
      </c>
      <c r="H1463" s="137" t="s">
        <v>3068</v>
      </c>
      <c r="I1463" s="138" t="s">
        <v>3084</v>
      </c>
    </row>
    <row r="1464" spans="1:9" hidden="1">
      <c r="A1464" s="137" t="s">
        <v>8602</v>
      </c>
      <c r="B1464" s="138" t="s">
        <v>8603</v>
      </c>
      <c r="C1464" s="138" t="s">
        <v>8604</v>
      </c>
      <c r="D1464" s="138" t="s">
        <v>8605</v>
      </c>
      <c r="E1464" s="138" t="s">
        <v>8606</v>
      </c>
      <c r="F1464" s="139">
        <v>0</v>
      </c>
      <c r="G1464" s="137" t="s">
        <v>3067</v>
      </c>
      <c r="H1464" s="137" t="s">
        <v>3068</v>
      </c>
      <c r="I1464" s="138" t="s">
        <v>3084</v>
      </c>
    </row>
    <row r="1465" spans="1:9" hidden="1">
      <c r="A1465" s="137" t="s">
        <v>8607</v>
      </c>
      <c r="B1465" s="138" t="s">
        <v>8608</v>
      </c>
      <c r="C1465" s="138" t="s">
        <v>8609</v>
      </c>
      <c r="D1465" s="138" t="s">
        <v>8610</v>
      </c>
      <c r="E1465" s="138" t="s">
        <v>1756</v>
      </c>
      <c r="F1465" s="139">
        <v>30.11</v>
      </c>
      <c r="G1465" s="137" t="s">
        <v>7022</v>
      </c>
      <c r="H1465" s="137" t="s">
        <v>3068</v>
      </c>
      <c r="I1465" s="138" t="s">
        <v>7196</v>
      </c>
    </row>
    <row r="1466" spans="1:9" hidden="1">
      <c r="A1466" s="137" t="s">
        <v>8611</v>
      </c>
      <c r="B1466" s="138" t="s">
        <v>8608</v>
      </c>
      <c r="C1466" s="138" t="s">
        <v>8612</v>
      </c>
      <c r="D1466" s="138" t="s">
        <v>8613</v>
      </c>
      <c r="E1466" s="138" t="s">
        <v>8614</v>
      </c>
      <c r="F1466" s="139">
        <v>170.26</v>
      </c>
      <c r="G1466" s="137" t="s">
        <v>3067</v>
      </c>
      <c r="H1466" s="137" t="s">
        <v>3068</v>
      </c>
      <c r="I1466" s="138" t="s">
        <v>3084</v>
      </c>
    </row>
    <row r="1467" spans="1:9" hidden="1">
      <c r="A1467" s="137" t="s">
        <v>8615</v>
      </c>
      <c r="B1467" s="138" t="s">
        <v>8616</v>
      </c>
      <c r="C1467" s="138" t="s">
        <v>8617</v>
      </c>
      <c r="D1467" s="138" t="s">
        <v>8618</v>
      </c>
      <c r="E1467" s="138" t="s">
        <v>8619</v>
      </c>
      <c r="F1467" s="139">
        <v>0</v>
      </c>
      <c r="G1467" s="137" t="s">
        <v>332</v>
      </c>
      <c r="H1467" s="137" t="s">
        <v>3068</v>
      </c>
      <c r="I1467" s="138" t="s">
        <v>3078</v>
      </c>
    </row>
    <row r="1468" spans="1:9" hidden="1">
      <c r="A1468" s="137" t="s">
        <v>8620</v>
      </c>
      <c r="B1468" s="138" t="s">
        <v>8621</v>
      </c>
      <c r="C1468" s="138" t="s">
        <v>8622</v>
      </c>
      <c r="D1468" s="138" t="s">
        <v>8623</v>
      </c>
      <c r="E1468" s="138" t="s">
        <v>8624</v>
      </c>
      <c r="F1468" s="139">
        <v>0</v>
      </c>
      <c r="G1468" s="137" t="s">
        <v>3067</v>
      </c>
      <c r="H1468" s="137" t="s">
        <v>3068</v>
      </c>
      <c r="I1468" s="138" t="s">
        <v>3084</v>
      </c>
    </row>
    <row r="1469" spans="1:9" hidden="1">
      <c r="A1469" s="137" t="s">
        <v>8625</v>
      </c>
      <c r="B1469" s="138" t="s">
        <v>8626</v>
      </c>
      <c r="C1469" s="138" t="s">
        <v>8627</v>
      </c>
      <c r="D1469" s="138" t="s">
        <v>8628</v>
      </c>
      <c r="E1469" s="138" t="s">
        <v>8629</v>
      </c>
      <c r="F1469" s="139">
        <v>7</v>
      </c>
      <c r="G1469" s="137" t="s">
        <v>3067</v>
      </c>
      <c r="H1469" s="137" t="s">
        <v>3068</v>
      </c>
      <c r="I1469" s="138" t="s">
        <v>3084</v>
      </c>
    </row>
    <row r="1470" spans="1:9" hidden="1">
      <c r="A1470" s="137" t="s">
        <v>8630</v>
      </c>
      <c r="B1470" s="138" t="s">
        <v>8631</v>
      </c>
      <c r="C1470" s="138" t="s">
        <v>8632</v>
      </c>
      <c r="D1470" s="138" t="s">
        <v>8633</v>
      </c>
      <c r="E1470" s="138" t="s">
        <v>8013</v>
      </c>
      <c r="F1470" s="139">
        <v>13.25</v>
      </c>
      <c r="G1470" s="137" t="s">
        <v>3067</v>
      </c>
      <c r="H1470" s="137" t="s">
        <v>3068</v>
      </c>
      <c r="I1470" s="138" t="s">
        <v>3084</v>
      </c>
    </row>
    <row r="1471" spans="1:9" hidden="1">
      <c r="A1471" s="137" t="s">
        <v>8634</v>
      </c>
      <c r="B1471" s="138" t="s">
        <v>8635</v>
      </c>
      <c r="C1471" s="138" t="s">
        <v>8636</v>
      </c>
      <c r="D1471" s="138" t="s">
        <v>8637</v>
      </c>
      <c r="E1471" s="138" t="s">
        <v>8638</v>
      </c>
      <c r="F1471" s="139">
        <v>73.14</v>
      </c>
      <c r="G1471" s="137" t="s">
        <v>3067</v>
      </c>
      <c r="H1471" s="137" t="s">
        <v>3068</v>
      </c>
      <c r="I1471" s="138" t="s">
        <v>3084</v>
      </c>
    </row>
    <row r="1472" spans="1:9" hidden="1">
      <c r="A1472" s="137" t="s">
        <v>8639</v>
      </c>
      <c r="B1472" s="138" t="s">
        <v>8640</v>
      </c>
      <c r="C1472" s="138" t="s">
        <v>8641</v>
      </c>
      <c r="D1472" s="138" t="s">
        <v>8642</v>
      </c>
      <c r="E1472" s="138" t="s">
        <v>8643</v>
      </c>
      <c r="F1472" s="139">
        <v>76.010000000000005</v>
      </c>
      <c r="G1472" s="137" t="s">
        <v>3067</v>
      </c>
      <c r="H1472" s="137" t="s">
        <v>3068</v>
      </c>
      <c r="I1472" s="138" t="s">
        <v>3084</v>
      </c>
    </row>
    <row r="1473" spans="1:9" hidden="1">
      <c r="A1473" s="137" t="s">
        <v>8644</v>
      </c>
      <c r="B1473" s="138" t="s">
        <v>8645</v>
      </c>
      <c r="C1473" s="138" t="s">
        <v>8646</v>
      </c>
      <c r="D1473" s="138" t="s">
        <v>8647</v>
      </c>
      <c r="E1473" s="138" t="s">
        <v>8648</v>
      </c>
      <c r="F1473" s="139">
        <v>0</v>
      </c>
      <c r="G1473" s="137" t="s">
        <v>3067</v>
      </c>
      <c r="H1473" s="137" t="s">
        <v>3068</v>
      </c>
      <c r="I1473" s="138" t="s">
        <v>3084</v>
      </c>
    </row>
    <row r="1474" spans="1:9" hidden="1">
      <c r="A1474" s="137" t="s">
        <v>8649</v>
      </c>
      <c r="B1474" s="138" t="s">
        <v>8650</v>
      </c>
      <c r="C1474" s="138" t="s">
        <v>8651</v>
      </c>
      <c r="D1474" s="138" t="s">
        <v>8652</v>
      </c>
      <c r="E1474" s="138" t="s">
        <v>8653</v>
      </c>
      <c r="F1474" s="139">
        <v>0</v>
      </c>
      <c r="G1474" s="137" t="s">
        <v>3067</v>
      </c>
      <c r="H1474" s="137" t="s">
        <v>3068</v>
      </c>
      <c r="I1474" s="138" t="s">
        <v>3084</v>
      </c>
    </row>
    <row r="1475" spans="1:9" hidden="1">
      <c r="A1475" s="137" t="s">
        <v>8654</v>
      </c>
      <c r="B1475" s="138" t="s">
        <v>8655</v>
      </c>
      <c r="C1475" s="138" t="s">
        <v>8656</v>
      </c>
      <c r="D1475" s="138" t="s">
        <v>8657</v>
      </c>
      <c r="E1475" s="138" t="s">
        <v>8658</v>
      </c>
      <c r="F1475" s="139">
        <v>84</v>
      </c>
      <c r="G1475" s="137" t="s">
        <v>3067</v>
      </c>
      <c r="H1475" s="137" t="s">
        <v>3068</v>
      </c>
      <c r="I1475" s="138" t="s">
        <v>3078</v>
      </c>
    </row>
    <row r="1476" spans="1:9" hidden="1">
      <c r="A1476" s="137" t="s">
        <v>8659</v>
      </c>
      <c r="B1476" s="138" t="s">
        <v>8660</v>
      </c>
      <c r="C1476" s="138" t="s">
        <v>8661</v>
      </c>
      <c r="D1476" s="138" t="s">
        <v>8662</v>
      </c>
      <c r="E1476" s="138" t="s">
        <v>8663</v>
      </c>
      <c r="F1476" s="139">
        <v>15.34</v>
      </c>
      <c r="G1476" s="137" t="s">
        <v>3067</v>
      </c>
      <c r="H1476" s="137" t="s">
        <v>3068</v>
      </c>
      <c r="I1476" s="138" t="s">
        <v>3084</v>
      </c>
    </row>
    <row r="1477" spans="1:9" hidden="1">
      <c r="A1477" s="137" t="s">
        <v>8664</v>
      </c>
      <c r="B1477" s="138" t="s">
        <v>8665</v>
      </c>
      <c r="C1477" s="138" t="s">
        <v>8666</v>
      </c>
      <c r="D1477" s="138" t="s">
        <v>8667</v>
      </c>
      <c r="E1477" s="138" t="s">
        <v>8668</v>
      </c>
      <c r="F1477" s="139">
        <v>0</v>
      </c>
      <c r="G1477" s="137" t="s">
        <v>3067</v>
      </c>
      <c r="H1477" s="137" t="s">
        <v>3068</v>
      </c>
      <c r="I1477" s="138" t="s">
        <v>3078</v>
      </c>
    </row>
    <row r="1478" spans="1:9" hidden="1">
      <c r="A1478" s="137" t="s">
        <v>8669</v>
      </c>
      <c r="B1478" s="138" t="s">
        <v>8670</v>
      </c>
      <c r="C1478" s="138" t="s">
        <v>8671</v>
      </c>
      <c r="D1478" s="138" t="s">
        <v>8672</v>
      </c>
      <c r="E1478" s="138" t="s">
        <v>8673</v>
      </c>
      <c r="F1478" s="139">
        <v>72.39</v>
      </c>
      <c r="G1478" s="137" t="s">
        <v>3067</v>
      </c>
      <c r="H1478" s="137" t="s">
        <v>3068</v>
      </c>
      <c r="I1478" s="138" t="s">
        <v>3078</v>
      </c>
    </row>
    <row r="1479" spans="1:9" hidden="1">
      <c r="A1479" s="137" t="s">
        <v>8674</v>
      </c>
      <c r="B1479" s="138" t="s">
        <v>8675</v>
      </c>
      <c r="C1479" s="138" t="s">
        <v>8676</v>
      </c>
      <c r="D1479" s="138" t="s">
        <v>8677</v>
      </c>
      <c r="E1479" s="138" t="s">
        <v>8678</v>
      </c>
      <c r="F1479" s="139">
        <v>64.53</v>
      </c>
      <c r="G1479" s="137" t="s">
        <v>3067</v>
      </c>
      <c r="H1479" s="137" t="s">
        <v>3068</v>
      </c>
      <c r="I1479" s="138" t="s">
        <v>3084</v>
      </c>
    </row>
    <row r="1480" spans="1:9" hidden="1">
      <c r="A1480" s="137" t="s">
        <v>8679</v>
      </c>
      <c r="B1480" s="138" t="s">
        <v>8680</v>
      </c>
      <c r="C1480" s="138" t="s">
        <v>8681</v>
      </c>
      <c r="D1480" s="138" t="s">
        <v>8682</v>
      </c>
      <c r="E1480" s="138" t="s">
        <v>8683</v>
      </c>
      <c r="F1480" s="139">
        <v>1.86</v>
      </c>
      <c r="G1480" s="137" t="s">
        <v>3067</v>
      </c>
      <c r="H1480" s="137" t="s">
        <v>3068</v>
      </c>
      <c r="I1480" s="138" t="s">
        <v>3084</v>
      </c>
    </row>
    <row r="1481" spans="1:9" hidden="1">
      <c r="A1481" s="137" t="s">
        <v>8684</v>
      </c>
      <c r="B1481" s="138" t="s">
        <v>8685</v>
      </c>
      <c r="C1481" s="138" t="s">
        <v>8686</v>
      </c>
      <c r="D1481" s="138" t="s">
        <v>8687</v>
      </c>
      <c r="E1481" s="138" t="s">
        <v>1756</v>
      </c>
      <c r="F1481" s="139">
        <v>9.7799999999999994</v>
      </c>
      <c r="G1481" s="137" t="s">
        <v>3067</v>
      </c>
      <c r="H1481" s="137" t="s">
        <v>3068</v>
      </c>
      <c r="I1481" s="138" t="s">
        <v>3084</v>
      </c>
    </row>
    <row r="1482" spans="1:9" hidden="1">
      <c r="A1482" s="137" t="s">
        <v>8688</v>
      </c>
      <c r="B1482" s="138" t="s">
        <v>8689</v>
      </c>
      <c r="C1482" s="138" t="s">
        <v>8690</v>
      </c>
      <c r="D1482" s="138" t="s">
        <v>8691</v>
      </c>
      <c r="E1482" s="138" t="s">
        <v>8692</v>
      </c>
      <c r="F1482" s="139">
        <v>6.77</v>
      </c>
      <c r="G1482" s="137" t="s">
        <v>3067</v>
      </c>
      <c r="H1482" s="137" t="s">
        <v>3068</v>
      </c>
      <c r="I1482" s="138" t="s">
        <v>3078</v>
      </c>
    </row>
    <row r="1483" spans="1:9" hidden="1">
      <c r="A1483" s="137" t="s">
        <v>8693</v>
      </c>
      <c r="B1483" s="138" t="s">
        <v>8694</v>
      </c>
      <c r="C1483" s="138" t="s">
        <v>8695</v>
      </c>
      <c r="D1483" s="138" t="s">
        <v>8696</v>
      </c>
      <c r="E1483" s="138" t="s">
        <v>8697</v>
      </c>
      <c r="F1483" s="139">
        <v>0</v>
      </c>
      <c r="G1483" s="137" t="s">
        <v>3067</v>
      </c>
      <c r="H1483" s="137" t="s">
        <v>3068</v>
      </c>
      <c r="I1483" s="138" t="s">
        <v>3078</v>
      </c>
    </row>
    <row r="1484" spans="1:9" hidden="1">
      <c r="A1484" s="137" t="s">
        <v>8698</v>
      </c>
      <c r="B1484" s="138" t="s">
        <v>8699</v>
      </c>
      <c r="C1484" s="138" t="s">
        <v>8700</v>
      </c>
      <c r="D1484" s="138" t="s">
        <v>8701</v>
      </c>
      <c r="E1484" s="138" t="s">
        <v>8702</v>
      </c>
      <c r="F1484" s="139">
        <v>4.3899999999999997</v>
      </c>
      <c r="G1484" s="137" t="s">
        <v>3067</v>
      </c>
      <c r="H1484" s="137" t="s">
        <v>3068</v>
      </c>
      <c r="I1484" s="138" t="s">
        <v>3084</v>
      </c>
    </row>
    <row r="1485" spans="1:9" hidden="1">
      <c r="A1485" s="137" t="s">
        <v>8703</v>
      </c>
      <c r="B1485" s="138" t="s">
        <v>8704</v>
      </c>
      <c r="C1485" s="138" t="s">
        <v>8705</v>
      </c>
      <c r="D1485" s="138" t="s">
        <v>8706</v>
      </c>
      <c r="E1485" s="138" t="s">
        <v>8707</v>
      </c>
      <c r="F1485" s="139">
        <v>5.04</v>
      </c>
      <c r="G1485" s="137" t="s">
        <v>3067</v>
      </c>
      <c r="H1485" s="137" t="s">
        <v>3068</v>
      </c>
      <c r="I1485" s="138" t="s">
        <v>3084</v>
      </c>
    </row>
    <row r="1486" spans="1:9" hidden="1">
      <c r="A1486" s="137" t="s">
        <v>8708</v>
      </c>
      <c r="B1486" s="138" t="s">
        <v>8709</v>
      </c>
      <c r="C1486" s="138" t="s">
        <v>8710</v>
      </c>
      <c r="D1486" s="138" t="s">
        <v>8711</v>
      </c>
      <c r="E1486" s="138" t="s">
        <v>8712</v>
      </c>
      <c r="F1486" s="139">
        <v>0</v>
      </c>
      <c r="G1486" s="137" t="s">
        <v>3067</v>
      </c>
      <c r="H1486" s="137" t="s">
        <v>3068</v>
      </c>
      <c r="I1486" s="138" t="s">
        <v>3084</v>
      </c>
    </row>
    <row r="1487" spans="1:9" hidden="1">
      <c r="A1487" s="137" t="s">
        <v>8713</v>
      </c>
      <c r="B1487" s="138" t="s">
        <v>8714</v>
      </c>
      <c r="C1487" s="138" t="s">
        <v>8715</v>
      </c>
      <c r="D1487" s="138" t="s">
        <v>8716</v>
      </c>
      <c r="E1487" s="138" t="s">
        <v>8717</v>
      </c>
      <c r="F1487" s="139">
        <v>5.07</v>
      </c>
      <c r="G1487" s="137" t="s">
        <v>3067</v>
      </c>
      <c r="H1487" s="137" t="s">
        <v>3068</v>
      </c>
      <c r="I1487" s="138" t="s">
        <v>3078</v>
      </c>
    </row>
    <row r="1488" spans="1:9" hidden="1">
      <c r="A1488" s="137" t="s">
        <v>8718</v>
      </c>
      <c r="B1488" s="138" t="s">
        <v>8719</v>
      </c>
      <c r="C1488" s="138" t="s">
        <v>8720</v>
      </c>
      <c r="D1488" s="138" t="s">
        <v>8721</v>
      </c>
      <c r="E1488" s="138" t="s">
        <v>8722</v>
      </c>
      <c r="F1488" s="139">
        <v>6.1</v>
      </c>
      <c r="G1488" s="137" t="s">
        <v>3067</v>
      </c>
      <c r="H1488" s="137" t="s">
        <v>3068</v>
      </c>
      <c r="I1488" s="138" t="s">
        <v>3078</v>
      </c>
    </row>
    <row r="1489" spans="1:9" hidden="1">
      <c r="A1489" s="137" t="s">
        <v>8723</v>
      </c>
      <c r="B1489" s="138" t="s">
        <v>8724</v>
      </c>
      <c r="C1489" s="138" t="s">
        <v>8725</v>
      </c>
      <c r="D1489" s="138" t="s">
        <v>8726</v>
      </c>
      <c r="E1489" s="138" t="s">
        <v>8727</v>
      </c>
      <c r="F1489" s="139">
        <v>0</v>
      </c>
      <c r="G1489" s="137" t="s">
        <v>3067</v>
      </c>
      <c r="H1489" s="137" t="s">
        <v>3068</v>
      </c>
      <c r="I1489" s="138" t="s">
        <v>3078</v>
      </c>
    </row>
    <row r="1490" spans="1:9" hidden="1">
      <c r="A1490" s="137" t="s">
        <v>8728</v>
      </c>
      <c r="B1490" s="138" t="s">
        <v>8729</v>
      </c>
      <c r="C1490" s="138" t="s">
        <v>8730</v>
      </c>
      <c r="D1490" s="138" t="s">
        <v>8731</v>
      </c>
      <c r="E1490" s="138" t="s">
        <v>1756</v>
      </c>
      <c r="F1490" s="139">
        <v>14.62</v>
      </c>
      <c r="G1490" s="137" t="s">
        <v>3067</v>
      </c>
      <c r="H1490" s="137" t="s">
        <v>3068</v>
      </c>
      <c r="I1490" s="138" t="s">
        <v>3084</v>
      </c>
    </row>
    <row r="1491" spans="1:9" hidden="1">
      <c r="A1491" s="137" t="s">
        <v>8732</v>
      </c>
      <c r="B1491" s="138" t="s">
        <v>8733</v>
      </c>
      <c r="C1491" s="138" t="s">
        <v>8734</v>
      </c>
      <c r="D1491" s="138" t="s">
        <v>8735</v>
      </c>
      <c r="E1491" s="138" t="s">
        <v>8736</v>
      </c>
      <c r="F1491" s="139">
        <v>2.0299999999999998</v>
      </c>
      <c r="G1491" s="137" t="s">
        <v>3067</v>
      </c>
      <c r="H1491" s="137" t="s">
        <v>3068</v>
      </c>
      <c r="I1491" s="138" t="s">
        <v>3084</v>
      </c>
    </row>
    <row r="1492" spans="1:9" hidden="1">
      <c r="A1492" s="137" t="s">
        <v>8737</v>
      </c>
      <c r="B1492" s="138" t="s">
        <v>8738</v>
      </c>
      <c r="C1492" s="138" t="s">
        <v>8739</v>
      </c>
      <c r="D1492" s="138" t="s">
        <v>8740</v>
      </c>
      <c r="E1492" s="138" t="s">
        <v>8741</v>
      </c>
      <c r="F1492" s="139">
        <v>0</v>
      </c>
      <c r="G1492" s="137" t="s">
        <v>7022</v>
      </c>
      <c r="H1492" s="137" t="s">
        <v>3068</v>
      </c>
      <c r="I1492" s="138" t="s">
        <v>7196</v>
      </c>
    </row>
    <row r="1493" spans="1:9" hidden="1">
      <c r="A1493" s="137" t="s">
        <v>8742</v>
      </c>
      <c r="B1493" s="138" t="s">
        <v>8738</v>
      </c>
      <c r="C1493" s="138" t="s">
        <v>8743</v>
      </c>
      <c r="D1493" s="138" t="s">
        <v>8744</v>
      </c>
      <c r="E1493" s="138" t="s">
        <v>8745</v>
      </c>
      <c r="F1493" s="139">
        <v>14</v>
      </c>
      <c r="G1493" s="137" t="s">
        <v>3067</v>
      </c>
      <c r="H1493" s="137" t="s">
        <v>3068</v>
      </c>
      <c r="I1493" s="138" t="s">
        <v>3084</v>
      </c>
    </row>
    <row r="1494" spans="1:9" hidden="1">
      <c r="A1494" s="137" t="s">
        <v>8746</v>
      </c>
      <c r="B1494" s="138" t="s">
        <v>8747</v>
      </c>
      <c r="C1494" s="138" t="s">
        <v>8748</v>
      </c>
      <c r="D1494" s="138" t="s">
        <v>8749</v>
      </c>
      <c r="E1494" s="138" t="s">
        <v>8750</v>
      </c>
      <c r="F1494" s="139">
        <v>0</v>
      </c>
      <c r="G1494" s="137" t="s">
        <v>3067</v>
      </c>
      <c r="H1494" s="137" t="s">
        <v>3068</v>
      </c>
      <c r="I1494" s="138" t="s">
        <v>3084</v>
      </c>
    </row>
    <row r="1495" spans="1:9" hidden="1">
      <c r="A1495" s="137" t="s">
        <v>8751</v>
      </c>
      <c r="B1495" s="138" t="s">
        <v>8752</v>
      </c>
      <c r="C1495" s="138" t="s">
        <v>8753</v>
      </c>
      <c r="D1495" s="138" t="s">
        <v>8754</v>
      </c>
      <c r="E1495" s="138" t="s">
        <v>8755</v>
      </c>
      <c r="F1495" s="139">
        <v>16.93</v>
      </c>
      <c r="G1495" s="137" t="s">
        <v>3067</v>
      </c>
      <c r="H1495" s="137" t="s">
        <v>3068</v>
      </c>
      <c r="I1495" s="138" t="s">
        <v>3078</v>
      </c>
    </row>
    <row r="1496" spans="1:9" hidden="1">
      <c r="A1496" s="137" t="s">
        <v>8756</v>
      </c>
      <c r="B1496" s="138" t="s">
        <v>8757</v>
      </c>
      <c r="C1496" s="138" t="s">
        <v>8758</v>
      </c>
      <c r="D1496" s="138" t="s">
        <v>8759</v>
      </c>
      <c r="E1496" s="138" t="s">
        <v>8760</v>
      </c>
      <c r="F1496" s="139">
        <v>0</v>
      </c>
      <c r="G1496" s="137" t="s">
        <v>3067</v>
      </c>
      <c r="H1496" s="137" t="s">
        <v>3068</v>
      </c>
      <c r="I1496" s="138" t="s">
        <v>3078</v>
      </c>
    </row>
    <row r="1497" spans="1:9" hidden="1">
      <c r="A1497" s="137" t="s">
        <v>8761</v>
      </c>
      <c r="B1497" s="138" t="s">
        <v>8762</v>
      </c>
      <c r="C1497" s="138" t="s">
        <v>8763</v>
      </c>
      <c r="D1497" s="138" t="s">
        <v>8764</v>
      </c>
      <c r="E1497" s="138" t="s">
        <v>8765</v>
      </c>
      <c r="F1497" s="139">
        <v>0</v>
      </c>
      <c r="G1497" s="137" t="s">
        <v>3067</v>
      </c>
      <c r="H1497" s="137" t="s">
        <v>3068</v>
      </c>
      <c r="I1497" s="138" t="s">
        <v>3084</v>
      </c>
    </row>
    <row r="1498" spans="1:9" hidden="1">
      <c r="A1498" s="137" t="s">
        <v>8766</v>
      </c>
      <c r="B1498" s="138" t="s">
        <v>8767</v>
      </c>
      <c r="C1498" s="138" t="s">
        <v>8768</v>
      </c>
      <c r="D1498" s="138" t="s">
        <v>8769</v>
      </c>
      <c r="E1498" s="138" t="s">
        <v>8770</v>
      </c>
      <c r="F1498" s="139">
        <v>0</v>
      </c>
      <c r="G1498" s="137" t="s">
        <v>3067</v>
      </c>
      <c r="H1498" s="137" t="s">
        <v>3068</v>
      </c>
      <c r="I1498" s="138" t="s">
        <v>3084</v>
      </c>
    </row>
    <row r="1499" spans="1:9" hidden="1">
      <c r="A1499" s="137" t="s">
        <v>8771</v>
      </c>
      <c r="B1499" s="138" t="s">
        <v>8772</v>
      </c>
      <c r="C1499" s="138" t="s">
        <v>8773</v>
      </c>
      <c r="D1499" s="138" t="s">
        <v>8774</v>
      </c>
      <c r="E1499" s="138" t="s">
        <v>8775</v>
      </c>
      <c r="F1499" s="139">
        <v>0</v>
      </c>
      <c r="G1499" s="137" t="s">
        <v>3067</v>
      </c>
      <c r="H1499" s="137" t="s">
        <v>3068</v>
      </c>
      <c r="I1499" s="138" t="s">
        <v>3078</v>
      </c>
    </row>
    <row r="1500" spans="1:9" hidden="1">
      <c r="A1500" s="137" t="s">
        <v>8776</v>
      </c>
      <c r="B1500" s="138" t="s">
        <v>8777</v>
      </c>
      <c r="C1500" s="138" t="s">
        <v>8778</v>
      </c>
      <c r="D1500" s="138" t="s">
        <v>8779</v>
      </c>
      <c r="E1500" s="138" t="s">
        <v>8780</v>
      </c>
      <c r="F1500" s="139">
        <v>0</v>
      </c>
      <c r="G1500" s="137" t="s">
        <v>3067</v>
      </c>
      <c r="H1500" s="137" t="s">
        <v>3068</v>
      </c>
      <c r="I1500" s="138" t="s">
        <v>3084</v>
      </c>
    </row>
    <row r="1501" spans="1:9" hidden="1">
      <c r="A1501" s="137" t="s">
        <v>8781</v>
      </c>
      <c r="B1501" s="138" t="s">
        <v>8782</v>
      </c>
      <c r="C1501" s="138" t="s">
        <v>8783</v>
      </c>
      <c r="D1501" s="138" t="s">
        <v>8784</v>
      </c>
      <c r="E1501" s="138" t="s">
        <v>8785</v>
      </c>
      <c r="F1501" s="139">
        <v>0</v>
      </c>
      <c r="G1501" s="137" t="s">
        <v>7022</v>
      </c>
      <c r="H1501" s="137" t="s">
        <v>3068</v>
      </c>
      <c r="I1501" s="138" t="s">
        <v>7196</v>
      </c>
    </row>
    <row r="1502" spans="1:9" hidden="1">
      <c r="A1502" s="137" t="s">
        <v>8786</v>
      </c>
      <c r="B1502" s="138" t="s">
        <v>8782</v>
      </c>
      <c r="C1502" s="138" t="s">
        <v>8787</v>
      </c>
      <c r="D1502" s="138" t="s">
        <v>8784</v>
      </c>
      <c r="E1502" s="138" t="s">
        <v>8788</v>
      </c>
      <c r="F1502" s="139">
        <v>13.73</v>
      </c>
      <c r="G1502" s="137" t="s">
        <v>3067</v>
      </c>
      <c r="H1502" s="137" t="s">
        <v>3068</v>
      </c>
      <c r="I1502" s="138" t="s">
        <v>3084</v>
      </c>
    </row>
    <row r="1503" spans="1:9" hidden="1">
      <c r="A1503" s="137" t="s">
        <v>8789</v>
      </c>
      <c r="B1503" s="138" t="s">
        <v>8790</v>
      </c>
      <c r="C1503" s="138" t="s">
        <v>8791</v>
      </c>
      <c r="D1503" s="138" t="s">
        <v>8792</v>
      </c>
      <c r="E1503" s="138" t="s">
        <v>8793</v>
      </c>
      <c r="F1503" s="139">
        <v>0</v>
      </c>
      <c r="G1503" s="137" t="s">
        <v>3067</v>
      </c>
      <c r="H1503" s="137" t="s">
        <v>3068</v>
      </c>
      <c r="I1503" s="138" t="s">
        <v>3084</v>
      </c>
    </row>
    <row r="1504" spans="1:9" hidden="1">
      <c r="A1504" s="137" t="s">
        <v>8794</v>
      </c>
      <c r="B1504" s="138" t="s">
        <v>8795</v>
      </c>
      <c r="C1504" s="138" t="s">
        <v>8796</v>
      </c>
      <c r="D1504" s="138" t="s">
        <v>8797</v>
      </c>
      <c r="E1504" s="138" t="s">
        <v>1756</v>
      </c>
      <c r="F1504" s="139">
        <v>14.05</v>
      </c>
      <c r="G1504" s="137" t="s">
        <v>3067</v>
      </c>
      <c r="H1504" s="137" t="s">
        <v>3068</v>
      </c>
      <c r="I1504" s="138" t="s">
        <v>3084</v>
      </c>
    </row>
    <row r="1505" spans="1:9" hidden="1">
      <c r="A1505" s="137" t="s">
        <v>8798</v>
      </c>
      <c r="B1505" s="138" t="s">
        <v>8799</v>
      </c>
      <c r="C1505" s="138" t="s">
        <v>8800</v>
      </c>
      <c r="D1505" s="138" t="s">
        <v>8801</v>
      </c>
      <c r="E1505" s="138" t="s">
        <v>8802</v>
      </c>
      <c r="F1505" s="139">
        <v>0</v>
      </c>
      <c r="G1505" s="137" t="s">
        <v>7022</v>
      </c>
      <c r="H1505" s="137" t="s">
        <v>3068</v>
      </c>
      <c r="I1505" s="138" t="s">
        <v>7196</v>
      </c>
    </row>
    <row r="1506" spans="1:9" hidden="1">
      <c r="A1506" s="137" t="s">
        <v>8803</v>
      </c>
      <c r="B1506" s="138" t="s">
        <v>8799</v>
      </c>
      <c r="C1506" s="138" t="s">
        <v>8804</v>
      </c>
      <c r="D1506" s="138" t="s">
        <v>8801</v>
      </c>
      <c r="E1506" s="138" t="s">
        <v>8805</v>
      </c>
      <c r="F1506" s="139">
        <v>14.64</v>
      </c>
      <c r="G1506" s="137" t="s">
        <v>3067</v>
      </c>
      <c r="H1506" s="137" t="s">
        <v>3068</v>
      </c>
      <c r="I1506" s="138" t="s">
        <v>3084</v>
      </c>
    </row>
    <row r="1507" spans="1:9" hidden="1">
      <c r="A1507" s="137" t="s">
        <v>8806</v>
      </c>
      <c r="B1507" s="138" t="s">
        <v>8807</v>
      </c>
      <c r="C1507" s="138" t="s">
        <v>8808</v>
      </c>
      <c r="D1507" s="138" t="s">
        <v>8809</v>
      </c>
      <c r="E1507" s="138" t="s">
        <v>8810</v>
      </c>
      <c r="F1507" s="139">
        <v>15.8</v>
      </c>
      <c r="G1507" s="137" t="s">
        <v>3067</v>
      </c>
      <c r="H1507" s="137" t="s">
        <v>3068</v>
      </c>
      <c r="I1507" s="138" t="s">
        <v>3084</v>
      </c>
    </row>
    <row r="1508" spans="1:9" hidden="1">
      <c r="A1508" s="137" t="s">
        <v>8811</v>
      </c>
      <c r="B1508" s="138" t="s">
        <v>8812</v>
      </c>
      <c r="C1508" s="138" t="s">
        <v>8813</v>
      </c>
      <c r="D1508" s="138" t="s">
        <v>8814</v>
      </c>
      <c r="E1508" s="138" t="s">
        <v>8815</v>
      </c>
      <c r="F1508" s="139">
        <v>23.7</v>
      </c>
      <c r="G1508" s="137" t="s">
        <v>3067</v>
      </c>
      <c r="H1508" s="137" t="s">
        <v>3068</v>
      </c>
      <c r="I1508" s="138" t="s">
        <v>3078</v>
      </c>
    </row>
    <row r="1509" spans="1:9" hidden="1">
      <c r="A1509" s="137" t="s">
        <v>8816</v>
      </c>
      <c r="B1509" s="138" t="s">
        <v>8817</v>
      </c>
      <c r="C1509" s="138" t="s">
        <v>8818</v>
      </c>
      <c r="D1509" s="138" t="s">
        <v>8819</v>
      </c>
      <c r="E1509" s="138" t="s">
        <v>8820</v>
      </c>
      <c r="F1509" s="139">
        <v>0</v>
      </c>
      <c r="G1509" s="137" t="s">
        <v>3067</v>
      </c>
      <c r="H1509" s="137" t="s">
        <v>3068</v>
      </c>
      <c r="I1509" s="138" t="s">
        <v>3084</v>
      </c>
    </row>
    <row r="1510" spans="1:9" hidden="1">
      <c r="A1510" s="137" t="s">
        <v>8821</v>
      </c>
      <c r="B1510" s="138" t="s">
        <v>8822</v>
      </c>
      <c r="C1510" s="138" t="s">
        <v>8823</v>
      </c>
      <c r="D1510" s="138" t="s">
        <v>8824</v>
      </c>
      <c r="E1510" s="138" t="s">
        <v>8825</v>
      </c>
      <c r="F1510" s="139">
        <v>14.19</v>
      </c>
      <c r="G1510" s="137" t="s">
        <v>3067</v>
      </c>
      <c r="H1510" s="137" t="s">
        <v>3068</v>
      </c>
      <c r="I1510" s="138" t="s">
        <v>3084</v>
      </c>
    </row>
    <row r="1511" spans="1:9" hidden="1">
      <c r="A1511" s="137" t="s">
        <v>8826</v>
      </c>
      <c r="B1511" s="138" t="s">
        <v>8827</v>
      </c>
      <c r="C1511" s="138" t="s">
        <v>8828</v>
      </c>
      <c r="D1511" s="138" t="s">
        <v>8829</v>
      </c>
      <c r="E1511" s="138" t="s">
        <v>8830</v>
      </c>
      <c r="F1511" s="139">
        <v>0</v>
      </c>
      <c r="G1511" s="137" t="s">
        <v>3067</v>
      </c>
      <c r="H1511" s="137" t="s">
        <v>3068</v>
      </c>
      <c r="I1511" s="138" t="s">
        <v>3084</v>
      </c>
    </row>
    <row r="1512" spans="1:9" hidden="1">
      <c r="A1512" s="137" t="s">
        <v>8831</v>
      </c>
      <c r="B1512" s="138" t="s">
        <v>8832</v>
      </c>
      <c r="C1512" s="138" t="s">
        <v>8833</v>
      </c>
      <c r="D1512" s="138" t="s">
        <v>8834</v>
      </c>
      <c r="E1512" s="138" t="s">
        <v>8835</v>
      </c>
      <c r="F1512" s="139">
        <v>0</v>
      </c>
      <c r="G1512" s="137" t="s">
        <v>3067</v>
      </c>
      <c r="H1512" s="137" t="s">
        <v>3068</v>
      </c>
      <c r="I1512" s="138" t="s">
        <v>3084</v>
      </c>
    </row>
    <row r="1513" spans="1:9" hidden="1">
      <c r="A1513" s="137" t="s">
        <v>8836</v>
      </c>
      <c r="B1513" s="138" t="s">
        <v>8837</v>
      </c>
      <c r="C1513" s="138" t="s">
        <v>8838</v>
      </c>
      <c r="D1513" s="138" t="s">
        <v>8839</v>
      </c>
      <c r="E1513" s="138" t="s">
        <v>8840</v>
      </c>
      <c r="F1513" s="139">
        <v>0</v>
      </c>
      <c r="G1513" s="137" t="s">
        <v>7022</v>
      </c>
      <c r="H1513" s="137" t="s">
        <v>3068</v>
      </c>
      <c r="I1513" s="138" t="s">
        <v>7196</v>
      </c>
    </row>
    <row r="1514" spans="1:9" hidden="1">
      <c r="A1514" s="137" t="s">
        <v>8841</v>
      </c>
      <c r="B1514" s="138" t="s">
        <v>8837</v>
      </c>
      <c r="C1514" s="138" t="s">
        <v>8842</v>
      </c>
      <c r="D1514" s="138" t="s">
        <v>8839</v>
      </c>
      <c r="E1514" s="138" t="s">
        <v>8843</v>
      </c>
      <c r="F1514" s="139">
        <v>6.64</v>
      </c>
      <c r="G1514" s="137" t="s">
        <v>3067</v>
      </c>
      <c r="H1514" s="137" t="s">
        <v>3068</v>
      </c>
      <c r="I1514" s="138" t="s">
        <v>3084</v>
      </c>
    </row>
    <row r="1515" spans="1:9" hidden="1">
      <c r="A1515" s="137" t="s">
        <v>8844</v>
      </c>
      <c r="B1515" s="138" t="s">
        <v>8845</v>
      </c>
      <c r="C1515" s="138" t="s">
        <v>8846</v>
      </c>
      <c r="D1515" s="138" t="s">
        <v>8847</v>
      </c>
      <c r="E1515" s="138" t="s">
        <v>8848</v>
      </c>
      <c r="F1515" s="139">
        <v>3.71</v>
      </c>
      <c r="G1515" s="137" t="s">
        <v>3067</v>
      </c>
      <c r="H1515" s="137" t="s">
        <v>3068</v>
      </c>
      <c r="I1515" s="138" t="s">
        <v>3078</v>
      </c>
    </row>
    <row r="1516" spans="1:9" hidden="1">
      <c r="A1516" s="137" t="s">
        <v>8849</v>
      </c>
      <c r="B1516" s="138" t="s">
        <v>8850</v>
      </c>
      <c r="C1516" s="138" t="s">
        <v>8851</v>
      </c>
      <c r="D1516" s="138" t="s">
        <v>8852</v>
      </c>
      <c r="E1516" s="138" t="s">
        <v>8853</v>
      </c>
      <c r="F1516" s="139">
        <v>0</v>
      </c>
      <c r="G1516" s="137" t="s">
        <v>332</v>
      </c>
      <c r="H1516" s="137" t="s">
        <v>3068</v>
      </c>
      <c r="I1516" s="138" t="s">
        <v>3078</v>
      </c>
    </row>
    <row r="1517" spans="1:9" hidden="1">
      <c r="A1517" s="137" t="s">
        <v>8854</v>
      </c>
      <c r="B1517" s="138" t="s">
        <v>8855</v>
      </c>
      <c r="C1517" s="138" t="s">
        <v>8856</v>
      </c>
      <c r="D1517" s="138" t="s">
        <v>8857</v>
      </c>
      <c r="E1517" s="138" t="s">
        <v>8858</v>
      </c>
      <c r="F1517" s="139">
        <v>0</v>
      </c>
      <c r="G1517" s="137" t="s">
        <v>3067</v>
      </c>
      <c r="H1517" s="137" t="s">
        <v>3068</v>
      </c>
      <c r="I1517" s="138" t="s">
        <v>3084</v>
      </c>
    </row>
    <row r="1518" spans="1:9" hidden="1">
      <c r="A1518" s="137" t="s">
        <v>8859</v>
      </c>
      <c r="B1518" s="138" t="s">
        <v>8860</v>
      </c>
      <c r="C1518" s="138" t="s">
        <v>8861</v>
      </c>
      <c r="D1518" s="138" t="s">
        <v>8862</v>
      </c>
      <c r="E1518" s="138" t="s">
        <v>8863</v>
      </c>
      <c r="F1518" s="139">
        <v>0</v>
      </c>
      <c r="G1518" s="137" t="s">
        <v>3067</v>
      </c>
      <c r="H1518" s="137" t="s">
        <v>3068</v>
      </c>
      <c r="I1518" s="138" t="s">
        <v>3084</v>
      </c>
    </row>
    <row r="1519" spans="1:9" hidden="1">
      <c r="A1519" s="137" t="s">
        <v>8864</v>
      </c>
      <c r="B1519" s="138" t="s">
        <v>8865</v>
      </c>
      <c r="C1519" s="138" t="s">
        <v>8866</v>
      </c>
      <c r="D1519" s="138" t="s">
        <v>8867</v>
      </c>
      <c r="E1519" s="138" t="s">
        <v>8868</v>
      </c>
      <c r="F1519" s="139">
        <v>30.99</v>
      </c>
      <c r="G1519" s="137" t="s">
        <v>3067</v>
      </c>
      <c r="H1519" s="137" t="s">
        <v>3068</v>
      </c>
      <c r="I1519" s="138" t="s">
        <v>3078</v>
      </c>
    </row>
    <row r="1520" spans="1:9" hidden="1">
      <c r="A1520" s="137" t="s">
        <v>8869</v>
      </c>
      <c r="B1520" s="138" t="s">
        <v>8870</v>
      </c>
      <c r="C1520" s="138" t="s">
        <v>8871</v>
      </c>
      <c r="D1520" s="138" t="s">
        <v>8872</v>
      </c>
      <c r="E1520" s="138" t="s">
        <v>8873</v>
      </c>
      <c r="F1520" s="139">
        <v>32.799999999999997</v>
      </c>
      <c r="G1520" s="137" t="s">
        <v>3067</v>
      </c>
      <c r="H1520" s="137" t="s">
        <v>3068</v>
      </c>
      <c r="I1520" s="138" t="s">
        <v>3084</v>
      </c>
    </row>
    <row r="1521" spans="1:9" hidden="1">
      <c r="A1521" s="137" t="s">
        <v>8874</v>
      </c>
      <c r="B1521" s="138" t="s">
        <v>8875</v>
      </c>
      <c r="C1521" s="138" t="s">
        <v>8876</v>
      </c>
      <c r="D1521" s="138" t="s">
        <v>8877</v>
      </c>
      <c r="E1521" s="138" t="s">
        <v>8878</v>
      </c>
      <c r="F1521" s="139">
        <v>0</v>
      </c>
      <c r="G1521" s="137" t="s">
        <v>3067</v>
      </c>
      <c r="H1521" s="137" t="s">
        <v>3068</v>
      </c>
      <c r="I1521" s="138" t="s">
        <v>3084</v>
      </c>
    </row>
    <row r="1522" spans="1:9" hidden="1">
      <c r="A1522" s="137" t="s">
        <v>8879</v>
      </c>
      <c r="B1522" s="138" t="s">
        <v>8880</v>
      </c>
      <c r="C1522" s="138" t="s">
        <v>8881</v>
      </c>
      <c r="D1522" s="138" t="s">
        <v>8882</v>
      </c>
      <c r="E1522" s="138" t="s">
        <v>1756</v>
      </c>
      <c r="F1522" s="139">
        <v>30.46</v>
      </c>
      <c r="G1522" s="137" t="s">
        <v>3067</v>
      </c>
      <c r="H1522" s="137" t="s">
        <v>3068</v>
      </c>
      <c r="I1522" s="138" t="s">
        <v>3084</v>
      </c>
    </row>
    <row r="1523" spans="1:9" hidden="1">
      <c r="A1523" s="137" t="s">
        <v>8883</v>
      </c>
      <c r="B1523" s="138" t="s">
        <v>8884</v>
      </c>
      <c r="C1523" s="138" t="s">
        <v>8885</v>
      </c>
      <c r="D1523" s="138" t="s">
        <v>8886</v>
      </c>
      <c r="E1523" s="138" t="s">
        <v>8887</v>
      </c>
      <c r="F1523" s="139">
        <v>0</v>
      </c>
      <c r="G1523" s="137" t="s">
        <v>7022</v>
      </c>
      <c r="H1523" s="137" t="s">
        <v>3068</v>
      </c>
      <c r="I1523" s="138" t="s">
        <v>7023</v>
      </c>
    </row>
    <row r="1524" spans="1:9" hidden="1">
      <c r="A1524" s="137" t="s">
        <v>8888</v>
      </c>
      <c r="B1524" s="138" t="s">
        <v>8884</v>
      </c>
      <c r="C1524" s="138" t="s">
        <v>8889</v>
      </c>
      <c r="D1524" s="138" t="s">
        <v>8886</v>
      </c>
      <c r="E1524" s="138" t="s">
        <v>8890</v>
      </c>
      <c r="F1524" s="139">
        <v>10.28</v>
      </c>
      <c r="G1524" s="137" t="s">
        <v>3067</v>
      </c>
      <c r="H1524" s="137" t="s">
        <v>3068</v>
      </c>
      <c r="I1524" s="138" t="s">
        <v>3078</v>
      </c>
    </row>
    <row r="1525" spans="1:9" hidden="1">
      <c r="A1525" s="137" t="s">
        <v>8891</v>
      </c>
      <c r="B1525" s="138" t="s">
        <v>8892</v>
      </c>
      <c r="C1525" s="138" t="s">
        <v>8893</v>
      </c>
      <c r="D1525" s="138" t="s">
        <v>8618</v>
      </c>
      <c r="E1525" s="138" t="s">
        <v>8894</v>
      </c>
      <c r="F1525" s="139">
        <v>0</v>
      </c>
      <c r="G1525" s="137" t="s">
        <v>7022</v>
      </c>
      <c r="H1525" s="137" t="s">
        <v>3068</v>
      </c>
      <c r="I1525" s="138" t="s">
        <v>7023</v>
      </c>
    </row>
    <row r="1526" spans="1:9" hidden="1">
      <c r="A1526" s="137" t="s">
        <v>8895</v>
      </c>
      <c r="B1526" s="138" t="s">
        <v>8892</v>
      </c>
      <c r="C1526" s="138" t="s">
        <v>8896</v>
      </c>
      <c r="D1526" s="138" t="s">
        <v>8618</v>
      </c>
      <c r="E1526" s="138" t="s">
        <v>8897</v>
      </c>
      <c r="F1526" s="139">
        <v>11.02</v>
      </c>
      <c r="G1526" s="137" t="s">
        <v>3067</v>
      </c>
      <c r="H1526" s="137" t="s">
        <v>3068</v>
      </c>
      <c r="I1526" s="138" t="s">
        <v>3078</v>
      </c>
    </row>
    <row r="1527" spans="1:9" hidden="1">
      <c r="A1527" s="137" t="s">
        <v>8898</v>
      </c>
      <c r="B1527" s="138" t="s">
        <v>8899</v>
      </c>
      <c r="C1527" s="138" t="s">
        <v>8900</v>
      </c>
      <c r="D1527" s="138" t="s">
        <v>8901</v>
      </c>
      <c r="E1527" s="138" t="s">
        <v>1756</v>
      </c>
      <c r="F1527" s="139">
        <v>0</v>
      </c>
      <c r="G1527" s="137" t="s">
        <v>332</v>
      </c>
      <c r="H1527" s="137" t="s">
        <v>3068</v>
      </c>
      <c r="I1527" s="138" t="s">
        <v>1756</v>
      </c>
    </row>
    <row r="1528" spans="1:9" hidden="1">
      <c r="A1528" s="137" t="s">
        <v>8902</v>
      </c>
      <c r="B1528" s="138" t="s">
        <v>8903</v>
      </c>
      <c r="C1528" s="138" t="s">
        <v>8904</v>
      </c>
      <c r="D1528" s="138" t="s">
        <v>8905</v>
      </c>
      <c r="E1528" s="138" t="s">
        <v>1756</v>
      </c>
      <c r="F1528" s="139">
        <v>10.37</v>
      </c>
      <c r="G1528" s="137" t="s">
        <v>3067</v>
      </c>
      <c r="H1528" s="137" t="s">
        <v>3068</v>
      </c>
      <c r="I1528" s="138" t="s">
        <v>3084</v>
      </c>
    </row>
    <row r="1529" spans="1:9" hidden="1">
      <c r="A1529" s="137" t="s">
        <v>8906</v>
      </c>
      <c r="B1529" s="138" t="s">
        <v>8907</v>
      </c>
      <c r="C1529" s="138" t="s">
        <v>8908</v>
      </c>
      <c r="D1529" s="138" t="s">
        <v>8909</v>
      </c>
      <c r="E1529" s="138" t="s">
        <v>8910</v>
      </c>
      <c r="F1529" s="139">
        <v>27.22</v>
      </c>
      <c r="G1529" s="137" t="s">
        <v>3067</v>
      </c>
      <c r="H1529" s="137" t="s">
        <v>3068</v>
      </c>
      <c r="I1529" s="138" t="s">
        <v>3084</v>
      </c>
    </row>
    <row r="1530" spans="1:9" hidden="1">
      <c r="A1530" s="137" t="s">
        <v>8911</v>
      </c>
      <c r="B1530" s="138" t="s">
        <v>8912</v>
      </c>
      <c r="C1530" s="138" t="s">
        <v>8913</v>
      </c>
      <c r="D1530" s="138" t="s">
        <v>8914</v>
      </c>
      <c r="E1530" s="138" t="s">
        <v>8915</v>
      </c>
      <c r="F1530" s="139">
        <v>13.77</v>
      </c>
      <c r="G1530" s="137" t="s">
        <v>3067</v>
      </c>
      <c r="H1530" s="137" t="s">
        <v>3068</v>
      </c>
      <c r="I1530" s="138" t="s">
        <v>3078</v>
      </c>
    </row>
    <row r="1531" spans="1:9" hidden="1">
      <c r="A1531" s="137" t="s">
        <v>8916</v>
      </c>
      <c r="B1531" s="138" t="s">
        <v>8917</v>
      </c>
      <c r="C1531" s="138" t="s">
        <v>8918</v>
      </c>
      <c r="D1531" s="138" t="s">
        <v>8919</v>
      </c>
      <c r="E1531" s="138" t="s">
        <v>8920</v>
      </c>
      <c r="F1531" s="139">
        <v>0</v>
      </c>
      <c r="G1531" s="137" t="s">
        <v>7022</v>
      </c>
      <c r="H1531" s="137" t="s">
        <v>3068</v>
      </c>
      <c r="I1531" s="138" t="s">
        <v>7196</v>
      </c>
    </row>
    <row r="1532" spans="1:9" hidden="1">
      <c r="A1532" s="137" t="s">
        <v>8921</v>
      </c>
      <c r="B1532" s="138" t="s">
        <v>8917</v>
      </c>
      <c r="C1532" s="138" t="s">
        <v>8922</v>
      </c>
      <c r="D1532" s="138" t="s">
        <v>8919</v>
      </c>
      <c r="E1532" s="138" t="s">
        <v>8923</v>
      </c>
      <c r="F1532" s="139">
        <v>8.7100000000000009</v>
      </c>
      <c r="G1532" s="137" t="s">
        <v>3067</v>
      </c>
      <c r="H1532" s="137" t="s">
        <v>3068</v>
      </c>
      <c r="I1532" s="138" t="s">
        <v>3084</v>
      </c>
    </row>
    <row r="1533" spans="1:9" hidden="1">
      <c r="A1533" s="137" t="s">
        <v>8924</v>
      </c>
      <c r="B1533" s="138" t="s">
        <v>8925</v>
      </c>
      <c r="C1533" s="138" t="s">
        <v>8926</v>
      </c>
      <c r="D1533" s="138" t="s">
        <v>8927</v>
      </c>
      <c r="E1533" s="138" t="s">
        <v>8928</v>
      </c>
      <c r="F1533" s="139">
        <v>0</v>
      </c>
      <c r="G1533" s="137" t="s">
        <v>3067</v>
      </c>
      <c r="H1533" s="137" t="s">
        <v>3068</v>
      </c>
      <c r="I1533" s="138" t="s">
        <v>3084</v>
      </c>
    </row>
    <row r="1534" spans="1:9" hidden="1">
      <c r="A1534" s="137" t="s">
        <v>8929</v>
      </c>
      <c r="B1534" s="138" t="s">
        <v>8930</v>
      </c>
      <c r="C1534" s="138" t="s">
        <v>8931</v>
      </c>
      <c r="D1534" s="138" t="s">
        <v>8932</v>
      </c>
      <c r="E1534" s="138" t="s">
        <v>8933</v>
      </c>
      <c r="F1534" s="139">
        <v>0</v>
      </c>
      <c r="G1534" s="137" t="s">
        <v>7022</v>
      </c>
      <c r="H1534" s="137" t="s">
        <v>3068</v>
      </c>
      <c r="I1534" s="138" t="s">
        <v>7023</v>
      </c>
    </row>
    <row r="1535" spans="1:9" hidden="1">
      <c r="A1535" s="137" t="s">
        <v>8934</v>
      </c>
      <c r="B1535" s="138" t="s">
        <v>8930</v>
      </c>
      <c r="C1535" s="138" t="s">
        <v>8935</v>
      </c>
      <c r="D1535" s="138" t="s">
        <v>8932</v>
      </c>
      <c r="E1535" s="138" t="s">
        <v>8936</v>
      </c>
      <c r="F1535" s="139">
        <v>23.95</v>
      </c>
      <c r="G1535" s="137" t="s">
        <v>3067</v>
      </c>
      <c r="H1535" s="137" t="s">
        <v>3068</v>
      </c>
      <c r="I1535" s="138" t="s">
        <v>3078</v>
      </c>
    </row>
    <row r="1536" spans="1:9" hidden="1">
      <c r="A1536" s="137" t="s">
        <v>8937</v>
      </c>
      <c r="B1536" s="138" t="s">
        <v>8938</v>
      </c>
      <c r="C1536" s="138" t="s">
        <v>8939</v>
      </c>
      <c r="D1536" s="138" t="s">
        <v>8940</v>
      </c>
      <c r="E1536" s="138" t="s">
        <v>8941</v>
      </c>
      <c r="F1536" s="139">
        <v>7.93</v>
      </c>
      <c r="G1536" s="137" t="s">
        <v>3067</v>
      </c>
      <c r="H1536" s="137" t="s">
        <v>3068</v>
      </c>
      <c r="I1536" s="138" t="s">
        <v>3084</v>
      </c>
    </row>
    <row r="1537" spans="1:9" hidden="1">
      <c r="A1537" s="137" t="s">
        <v>8942</v>
      </c>
      <c r="B1537" s="138" t="s">
        <v>8943</v>
      </c>
      <c r="C1537" s="138" t="s">
        <v>8944</v>
      </c>
      <c r="D1537" s="138" t="s">
        <v>8945</v>
      </c>
      <c r="E1537" s="138" t="s">
        <v>8946</v>
      </c>
      <c r="F1537" s="139">
        <v>17.72</v>
      </c>
      <c r="G1537" s="137" t="s">
        <v>3067</v>
      </c>
      <c r="H1537" s="137" t="s">
        <v>3068</v>
      </c>
      <c r="I1537" s="138" t="s">
        <v>3078</v>
      </c>
    </row>
    <row r="1538" spans="1:9" hidden="1">
      <c r="A1538" s="137" t="s">
        <v>8947</v>
      </c>
      <c r="B1538" s="138" t="s">
        <v>8948</v>
      </c>
      <c r="C1538" s="138" t="s">
        <v>8949</v>
      </c>
      <c r="D1538" s="138" t="s">
        <v>8950</v>
      </c>
      <c r="E1538" s="138" t="s">
        <v>8951</v>
      </c>
      <c r="F1538" s="139">
        <v>18.39</v>
      </c>
      <c r="G1538" s="137" t="s">
        <v>3067</v>
      </c>
      <c r="H1538" s="137" t="s">
        <v>3068</v>
      </c>
      <c r="I1538" s="138" t="s">
        <v>3078</v>
      </c>
    </row>
    <row r="1539" spans="1:9" hidden="1">
      <c r="A1539" s="137" t="s">
        <v>8952</v>
      </c>
      <c r="B1539" s="138" t="s">
        <v>8953</v>
      </c>
      <c r="C1539" s="138" t="s">
        <v>8954</v>
      </c>
      <c r="D1539" s="138" t="s">
        <v>8955</v>
      </c>
      <c r="E1539" s="138" t="s">
        <v>8956</v>
      </c>
      <c r="F1539" s="139">
        <v>0</v>
      </c>
      <c r="G1539" s="137" t="s">
        <v>332</v>
      </c>
      <c r="H1539" s="137" t="s">
        <v>3068</v>
      </c>
      <c r="I1539" s="138" t="s">
        <v>3078</v>
      </c>
    </row>
    <row r="1540" spans="1:9" hidden="1">
      <c r="A1540" s="137" t="s">
        <v>8957</v>
      </c>
      <c r="B1540" s="138" t="s">
        <v>8958</v>
      </c>
      <c r="C1540" s="138" t="s">
        <v>8959</v>
      </c>
      <c r="D1540" s="138" t="s">
        <v>8960</v>
      </c>
      <c r="E1540" s="138" t="s">
        <v>8961</v>
      </c>
      <c r="F1540" s="139">
        <v>0</v>
      </c>
      <c r="G1540" s="137" t="s">
        <v>3067</v>
      </c>
      <c r="H1540" s="137" t="s">
        <v>3068</v>
      </c>
      <c r="I1540" s="138" t="s">
        <v>3084</v>
      </c>
    </row>
    <row r="1541" spans="1:9" hidden="1">
      <c r="A1541" s="137" t="s">
        <v>8962</v>
      </c>
      <c r="B1541" s="138" t="s">
        <v>8963</v>
      </c>
      <c r="C1541" s="138" t="s">
        <v>8964</v>
      </c>
      <c r="D1541" s="138" t="s">
        <v>8965</v>
      </c>
      <c r="E1541" s="138" t="s">
        <v>8966</v>
      </c>
      <c r="F1541" s="139">
        <v>0</v>
      </c>
      <c r="G1541" s="137" t="s">
        <v>3067</v>
      </c>
      <c r="H1541" s="137" t="s">
        <v>3068</v>
      </c>
      <c r="I1541" s="138" t="s">
        <v>3078</v>
      </c>
    </row>
    <row r="1542" spans="1:9" hidden="1">
      <c r="A1542" s="137" t="s">
        <v>8967</v>
      </c>
      <c r="B1542" s="138" t="s">
        <v>8968</v>
      </c>
      <c r="C1542" s="138" t="s">
        <v>8969</v>
      </c>
      <c r="D1542" s="138" t="s">
        <v>8970</v>
      </c>
      <c r="E1542" s="138" t="s">
        <v>8971</v>
      </c>
      <c r="F1542" s="139">
        <v>0</v>
      </c>
      <c r="G1542" s="137" t="s">
        <v>3067</v>
      </c>
      <c r="H1542" s="137" t="s">
        <v>3068</v>
      </c>
      <c r="I1542" s="138" t="s">
        <v>3078</v>
      </c>
    </row>
    <row r="1543" spans="1:9" hidden="1">
      <c r="A1543" s="137" t="s">
        <v>8972</v>
      </c>
      <c r="B1543" s="138" t="s">
        <v>8973</v>
      </c>
      <c r="C1543" s="138" t="s">
        <v>8974</v>
      </c>
      <c r="D1543" s="138" t="s">
        <v>8975</v>
      </c>
      <c r="E1543" s="138" t="s">
        <v>8976</v>
      </c>
      <c r="F1543" s="139">
        <v>0</v>
      </c>
      <c r="G1543" s="137" t="s">
        <v>3067</v>
      </c>
      <c r="H1543" s="137" t="s">
        <v>3068</v>
      </c>
      <c r="I1543" s="138" t="s">
        <v>3084</v>
      </c>
    </row>
    <row r="1544" spans="1:9" hidden="1">
      <c r="A1544" s="137" t="s">
        <v>8977</v>
      </c>
      <c r="B1544" s="138" t="s">
        <v>8978</v>
      </c>
      <c r="C1544" s="138" t="s">
        <v>8979</v>
      </c>
      <c r="D1544" s="138" t="s">
        <v>8980</v>
      </c>
      <c r="E1544" s="138" t="s">
        <v>8981</v>
      </c>
      <c r="F1544" s="139">
        <v>0</v>
      </c>
      <c r="G1544" s="137" t="s">
        <v>3067</v>
      </c>
      <c r="H1544" s="137" t="s">
        <v>3068</v>
      </c>
      <c r="I1544" s="138" t="s">
        <v>3084</v>
      </c>
    </row>
    <row r="1545" spans="1:9" hidden="1">
      <c r="A1545" s="137" t="s">
        <v>8982</v>
      </c>
      <c r="B1545" s="138" t="s">
        <v>8983</v>
      </c>
      <c r="C1545" s="138" t="s">
        <v>8984</v>
      </c>
      <c r="D1545" s="138" t="s">
        <v>8985</v>
      </c>
      <c r="E1545" s="138" t="s">
        <v>1756</v>
      </c>
      <c r="F1545" s="139">
        <v>18.420000000000002</v>
      </c>
      <c r="G1545" s="137" t="s">
        <v>3067</v>
      </c>
      <c r="H1545" s="137" t="s">
        <v>3068</v>
      </c>
      <c r="I1545" s="138" t="s">
        <v>3078</v>
      </c>
    </row>
    <row r="1546" spans="1:9" hidden="1">
      <c r="A1546" s="137" t="s">
        <v>8986</v>
      </c>
      <c r="B1546" s="138" t="s">
        <v>8987</v>
      </c>
      <c r="C1546" s="138" t="s">
        <v>8988</v>
      </c>
      <c r="D1546" s="138" t="s">
        <v>8989</v>
      </c>
      <c r="E1546" s="138" t="s">
        <v>8990</v>
      </c>
      <c r="F1546" s="139">
        <v>0</v>
      </c>
      <c r="G1546" s="137" t="s">
        <v>3067</v>
      </c>
      <c r="H1546" s="137" t="s">
        <v>3068</v>
      </c>
      <c r="I1546" s="138" t="s">
        <v>1756</v>
      </c>
    </row>
    <row r="1547" spans="1:9" hidden="1">
      <c r="A1547" s="137" t="s">
        <v>8991</v>
      </c>
      <c r="B1547" s="138" t="s">
        <v>8992</v>
      </c>
      <c r="C1547" s="138" t="s">
        <v>8993</v>
      </c>
      <c r="D1547" s="138" t="s">
        <v>8994</v>
      </c>
      <c r="E1547" s="138" t="s">
        <v>8995</v>
      </c>
      <c r="F1547" s="139">
        <v>0</v>
      </c>
      <c r="G1547" s="137" t="s">
        <v>3067</v>
      </c>
      <c r="H1547" s="137" t="s">
        <v>3068</v>
      </c>
      <c r="I1547" s="138" t="s">
        <v>3078</v>
      </c>
    </row>
    <row r="1548" spans="1:9" hidden="1">
      <c r="A1548" s="137" t="s">
        <v>8996</v>
      </c>
      <c r="B1548" s="138" t="s">
        <v>8997</v>
      </c>
      <c r="C1548" s="138" t="s">
        <v>8998</v>
      </c>
      <c r="D1548" s="138" t="s">
        <v>8999</v>
      </c>
      <c r="E1548" s="138" t="s">
        <v>9000</v>
      </c>
      <c r="F1548" s="139">
        <v>5.95</v>
      </c>
      <c r="G1548" s="137" t="s">
        <v>3067</v>
      </c>
      <c r="H1548" s="137" t="s">
        <v>3068</v>
      </c>
      <c r="I1548" s="138" t="s">
        <v>3084</v>
      </c>
    </row>
    <row r="1549" spans="1:9" hidden="1">
      <c r="A1549" s="137" t="s">
        <v>9001</v>
      </c>
      <c r="B1549" s="138" t="s">
        <v>9002</v>
      </c>
      <c r="C1549" s="138" t="s">
        <v>9003</v>
      </c>
      <c r="D1549" s="138" t="s">
        <v>9004</v>
      </c>
      <c r="E1549" s="138" t="s">
        <v>9005</v>
      </c>
      <c r="F1549" s="139">
        <v>7.66</v>
      </c>
      <c r="G1549" s="137" t="s">
        <v>3067</v>
      </c>
      <c r="H1549" s="137" t="s">
        <v>3068</v>
      </c>
      <c r="I1549" s="138" t="s">
        <v>3078</v>
      </c>
    </row>
    <row r="1550" spans="1:9" hidden="1">
      <c r="A1550" s="137" t="s">
        <v>9006</v>
      </c>
      <c r="B1550" s="138" t="s">
        <v>9007</v>
      </c>
      <c r="C1550" s="138" t="s">
        <v>9008</v>
      </c>
      <c r="D1550" s="138" t="s">
        <v>9009</v>
      </c>
      <c r="E1550" s="138" t="s">
        <v>9010</v>
      </c>
      <c r="F1550" s="139">
        <v>0</v>
      </c>
      <c r="G1550" s="137" t="s">
        <v>3067</v>
      </c>
      <c r="H1550" s="137" t="s">
        <v>3068</v>
      </c>
      <c r="I1550" s="138" t="s">
        <v>3078</v>
      </c>
    </row>
    <row r="1551" spans="1:9" hidden="1">
      <c r="A1551" s="137" t="s">
        <v>9011</v>
      </c>
      <c r="B1551" s="138" t="s">
        <v>9012</v>
      </c>
      <c r="C1551" s="138" t="s">
        <v>9013</v>
      </c>
      <c r="D1551" s="138" t="s">
        <v>9014</v>
      </c>
      <c r="E1551" s="138" t="s">
        <v>9015</v>
      </c>
      <c r="F1551" s="139">
        <v>0</v>
      </c>
      <c r="G1551" s="137" t="s">
        <v>3067</v>
      </c>
      <c r="H1551" s="137" t="s">
        <v>3068</v>
      </c>
      <c r="I1551" s="138" t="s">
        <v>3084</v>
      </c>
    </row>
    <row r="1552" spans="1:9" hidden="1">
      <c r="A1552" s="137" t="s">
        <v>9016</v>
      </c>
      <c r="B1552" s="138" t="s">
        <v>9017</v>
      </c>
      <c r="C1552" s="138" t="s">
        <v>9018</v>
      </c>
      <c r="D1552" s="138" t="s">
        <v>9019</v>
      </c>
      <c r="E1552" s="138" t="s">
        <v>9020</v>
      </c>
      <c r="F1552" s="139">
        <v>0</v>
      </c>
      <c r="G1552" s="137" t="s">
        <v>3067</v>
      </c>
      <c r="H1552" s="137" t="s">
        <v>3068</v>
      </c>
      <c r="I1552" s="138" t="s">
        <v>3078</v>
      </c>
    </row>
    <row r="1553" spans="1:9" hidden="1">
      <c r="A1553" s="137" t="s">
        <v>9021</v>
      </c>
      <c r="B1553" s="138" t="s">
        <v>9022</v>
      </c>
      <c r="C1553" s="138" t="s">
        <v>9023</v>
      </c>
      <c r="D1553" s="138" t="s">
        <v>9024</v>
      </c>
      <c r="E1553" s="138" t="s">
        <v>9025</v>
      </c>
      <c r="F1553" s="139">
        <v>0</v>
      </c>
      <c r="G1553" s="137" t="s">
        <v>7022</v>
      </c>
      <c r="H1553" s="137" t="s">
        <v>3068</v>
      </c>
      <c r="I1553" s="138" t="s">
        <v>7023</v>
      </c>
    </row>
    <row r="1554" spans="1:9" hidden="1">
      <c r="A1554" s="137" t="s">
        <v>9026</v>
      </c>
      <c r="B1554" s="138" t="s">
        <v>9022</v>
      </c>
      <c r="C1554" s="138" t="s">
        <v>9027</v>
      </c>
      <c r="D1554" s="138" t="s">
        <v>9024</v>
      </c>
      <c r="E1554" s="138" t="s">
        <v>9028</v>
      </c>
      <c r="F1554" s="139">
        <v>8.51</v>
      </c>
      <c r="G1554" s="137" t="s">
        <v>3067</v>
      </c>
      <c r="H1554" s="137" t="s">
        <v>3068</v>
      </c>
      <c r="I1554" s="138" t="s">
        <v>3078</v>
      </c>
    </row>
    <row r="1555" spans="1:9" hidden="1">
      <c r="A1555" s="137" t="s">
        <v>9029</v>
      </c>
      <c r="B1555" s="138" t="s">
        <v>9030</v>
      </c>
      <c r="C1555" s="138" t="s">
        <v>9031</v>
      </c>
      <c r="D1555" s="138" t="s">
        <v>9032</v>
      </c>
      <c r="E1555" s="138" t="s">
        <v>1756</v>
      </c>
      <c r="F1555" s="139">
        <v>0</v>
      </c>
      <c r="G1555" s="137" t="s">
        <v>247</v>
      </c>
      <c r="H1555" s="137" t="s">
        <v>1806</v>
      </c>
      <c r="I1555" s="138" t="s">
        <v>1756</v>
      </c>
    </row>
    <row r="1556" spans="1:9" hidden="1">
      <c r="A1556" s="137" t="s">
        <v>9033</v>
      </c>
      <c r="B1556" s="138" t="s">
        <v>9034</v>
      </c>
      <c r="C1556" s="138" t="s">
        <v>9035</v>
      </c>
      <c r="D1556" s="138" t="s">
        <v>9036</v>
      </c>
      <c r="E1556" s="138" t="s">
        <v>9037</v>
      </c>
      <c r="F1556" s="139">
        <v>0</v>
      </c>
      <c r="G1556" s="137" t="s">
        <v>247</v>
      </c>
      <c r="H1556" s="137" t="s">
        <v>3068</v>
      </c>
      <c r="I1556" s="138" t="s">
        <v>3084</v>
      </c>
    </row>
    <row r="1557" spans="1:9" hidden="1">
      <c r="A1557" s="137" t="s">
        <v>9038</v>
      </c>
      <c r="B1557" s="138" t="s">
        <v>9039</v>
      </c>
      <c r="C1557" s="138" t="s">
        <v>9040</v>
      </c>
      <c r="D1557" s="138" t="s">
        <v>9041</v>
      </c>
      <c r="E1557" s="138" t="s">
        <v>9042</v>
      </c>
      <c r="F1557" s="139">
        <v>35.409999999999997</v>
      </c>
      <c r="G1557" s="137" t="s">
        <v>3067</v>
      </c>
      <c r="H1557" s="137" t="s">
        <v>3068</v>
      </c>
      <c r="I1557" s="138" t="s">
        <v>3084</v>
      </c>
    </row>
    <row r="1558" spans="1:9" hidden="1">
      <c r="A1558" s="137" t="s">
        <v>9043</v>
      </c>
      <c r="B1558" s="138" t="s">
        <v>9044</v>
      </c>
      <c r="C1558" s="138" t="s">
        <v>9045</v>
      </c>
      <c r="D1558" s="138" t="s">
        <v>9046</v>
      </c>
      <c r="E1558" s="138" t="s">
        <v>9047</v>
      </c>
      <c r="F1558" s="139">
        <v>0</v>
      </c>
      <c r="G1558" s="137" t="s">
        <v>3067</v>
      </c>
      <c r="H1558" s="137" t="s">
        <v>3068</v>
      </c>
      <c r="I1558" s="138" t="s">
        <v>3084</v>
      </c>
    </row>
    <row r="1559" spans="1:9" hidden="1">
      <c r="A1559" s="137" t="s">
        <v>9048</v>
      </c>
      <c r="B1559" s="138" t="s">
        <v>9049</v>
      </c>
      <c r="C1559" s="138" t="s">
        <v>9050</v>
      </c>
      <c r="D1559" s="138" t="s">
        <v>9051</v>
      </c>
      <c r="E1559" s="138" t="s">
        <v>9052</v>
      </c>
      <c r="F1559" s="139">
        <v>0</v>
      </c>
      <c r="G1559" s="137" t="s">
        <v>7022</v>
      </c>
      <c r="H1559" s="137" t="s">
        <v>3068</v>
      </c>
      <c r="I1559" s="138" t="s">
        <v>7023</v>
      </c>
    </row>
    <row r="1560" spans="1:9" hidden="1">
      <c r="A1560" s="137" t="s">
        <v>9053</v>
      </c>
      <c r="B1560" s="138" t="s">
        <v>9049</v>
      </c>
      <c r="C1560" s="138" t="s">
        <v>9054</v>
      </c>
      <c r="D1560" s="138" t="s">
        <v>9051</v>
      </c>
      <c r="E1560" s="138" t="s">
        <v>9055</v>
      </c>
      <c r="F1560" s="139">
        <v>2.69</v>
      </c>
      <c r="G1560" s="137" t="s">
        <v>3067</v>
      </c>
      <c r="H1560" s="137" t="s">
        <v>3068</v>
      </c>
      <c r="I1560" s="138" t="s">
        <v>3078</v>
      </c>
    </row>
    <row r="1561" spans="1:9" hidden="1">
      <c r="A1561" s="137" t="s">
        <v>9056</v>
      </c>
      <c r="B1561" s="138" t="s">
        <v>9057</v>
      </c>
      <c r="C1561" s="138" t="s">
        <v>9058</v>
      </c>
      <c r="D1561" s="138" t="s">
        <v>9059</v>
      </c>
      <c r="E1561" s="138" t="s">
        <v>9060</v>
      </c>
      <c r="F1561" s="139">
        <v>0</v>
      </c>
      <c r="G1561" s="137" t="s">
        <v>3067</v>
      </c>
      <c r="H1561" s="137" t="s">
        <v>3068</v>
      </c>
      <c r="I1561" s="138" t="s">
        <v>3078</v>
      </c>
    </row>
    <row r="1562" spans="1:9" hidden="1">
      <c r="A1562" s="137" t="s">
        <v>9061</v>
      </c>
      <c r="B1562" s="138" t="s">
        <v>9062</v>
      </c>
      <c r="C1562" s="138" t="s">
        <v>9063</v>
      </c>
      <c r="D1562" s="138" t="s">
        <v>9064</v>
      </c>
      <c r="E1562" s="138" t="s">
        <v>9065</v>
      </c>
      <c r="F1562" s="139">
        <v>0</v>
      </c>
      <c r="G1562" s="137" t="s">
        <v>7022</v>
      </c>
      <c r="H1562" s="137" t="s">
        <v>3068</v>
      </c>
      <c r="I1562" s="138" t="s">
        <v>7023</v>
      </c>
    </row>
    <row r="1563" spans="1:9" hidden="1">
      <c r="A1563" s="137" t="s">
        <v>9066</v>
      </c>
      <c r="B1563" s="138" t="s">
        <v>9062</v>
      </c>
      <c r="C1563" s="138" t="s">
        <v>9067</v>
      </c>
      <c r="D1563" s="138" t="s">
        <v>9064</v>
      </c>
      <c r="E1563" s="138" t="s">
        <v>9068</v>
      </c>
      <c r="F1563" s="139">
        <v>7.17</v>
      </c>
      <c r="G1563" s="137" t="s">
        <v>3067</v>
      </c>
      <c r="H1563" s="137" t="s">
        <v>3068</v>
      </c>
      <c r="I1563" s="138" t="s">
        <v>3078</v>
      </c>
    </row>
    <row r="1564" spans="1:9" hidden="1">
      <c r="A1564" s="137" t="s">
        <v>9069</v>
      </c>
      <c r="B1564" s="138" t="s">
        <v>9070</v>
      </c>
      <c r="C1564" s="138" t="s">
        <v>9071</v>
      </c>
      <c r="D1564" s="138" t="s">
        <v>9072</v>
      </c>
      <c r="E1564" s="138" t="s">
        <v>1756</v>
      </c>
      <c r="F1564" s="139">
        <v>0</v>
      </c>
      <c r="G1564" s="137" t="s">
        <v>332</v>
      </c>
      <c r="H1564" s="137" t="s">
        <v>3068</v>
      </c>
      <c r="I1564" s="138" t="s">
        <v>1756</v>
      </c>
    </row>
    <row r="1565" spans="1:9" hidden="1">
      <c r="A1565" s="137" t="s">
        <v>9073</v>
      </c>
      <c r="B1565" s="138" t="s">
        <v>9074</v>
      </c>
      <c r="C1565" s="138" t="s">
        <v>9075</v>
      </c>
      <c r="D1565" s="138" t="s">
        <v>9076</v>
      </c>
      <c r="E1565" s="138" t="s">
        <v>9077</v>
      </c>
      <c r="F1565" s="139">
        <v>0</v>
      </c>
      <c r="G1565" s="137" t="s">
        <v>7022</v>
      </c>
      <c r="H1565" s="137" t="s">
        <v>3068</v>
      </c>
      <c r="I1565" s="138" t="s">
        <v>7196</v>
      </c>
    </row>
    <row r="1566" spans="1:9" hidden="1">
      <c r="A1566" s="137" t="s">
        <v>9078</v>
      </c>
      <c r="B1566" s="138" t="s">
        <v>9074</v>
      </c>
      <c r="C1566" s="138" t="s">
        <v>9079</v>
      </c>
      <c r="D1566" s="138" t="s">
        <v>9076</v>
      </c>
      <c r="E1566" s="138" t="s">
        <v>9080</v>
      </c>
      <c r="F1566" s="139">
        <v>14.27</v>
      </c>
      <c r="G1566" s="137" t="s">
        <v>3067</v>
      </c>
      <c r="H1566" s="137" t="s">
        <v>3068</v>
      </c>
      <c r="I1566" s="138" t="s">
        <v>3084</v>
      </c>
    </row>
    <row r="1567" spans="1:9" hidden="1">
      <c r="A1567" s="137" t="s">
        <v>9081</v>
      </c>
      <c r="B1567" s="138" t="s">
        <v>9082</v>
      </c>
      <c r="C1567" s="138" t="s">
        <v>9083</v>
      </c>
      <c r="D1567" s="138" t="s">
        <v>9084</v>
      </c>
      <c r="E1567" s="138" t="s">
        <v>9085</v>
      </c>
      <c r="F1567" s="139">
        <v>0</v>
      </c>
      <c r="G1567" s="137" t="s">
        <v>7022</v>
      </c>
      <c r="H1567" s="137" t="s">
        <v>3068</v>
      </c>
      <c r="I1567" s="138" t="s">
        <v>7023</v>
      </c>
    </row>
    <row r="1568" spans="1:9" hidden="1">
      <c r="A1568" s="137" t="s">
        <v>9086</v>
      </c>
      <c r="B1568" s="138" t="s">
        <v>9082</v>
      </c>
      <c r="C1568" s="138" t="s">
        <v>9087</v>
      </c>
      <c r="D1568" s="138" t="s">
        <v>9084</v>
      </c>
      <c r="E1568" s="138" t="s">
        <v>9088</v>
      </c>
      <c r="F1568" s="139">
        <v>0</v>
      </c>
      <c r="G1568" s="137" t="s">
        <v>3067</v>
      </c>
      <c r="H1568" s="137" t="s">
        <v>3068</v>
      </c>
      <c r="I1568" s="138" t="s">
        <v>3078</v>
      </c>
    </row>
    <row r="1569" spans="1:9" hidden="1">
      <c r="A1569" s="137" t="s">
        <v>9089</v>
      </c>
      <c r="B1569" s="138" t="s">
        <v>9090</v>
      </c>
      <c r="C1569" s="138" t="s">
        <v>9091</v>
      </c>
      <c r="D1569" s="138" t="s">
        <v>9092</v>
      </c>
      <c r="E1569" s="138" t="s">
        <v>9093</v>
      </c>
      <c r="F1569" s="139">
        <v>0</v>
      </c>
      <c r="G1569" s="137" t="s">
        <v>7022</v>
      </c>
      <c r="H1569" s="137" t="s">
        <v>3068</v>
      </c>
      <c r="I1569" s="138" t="s">
        <v>7196</v>
      </c>
    </row>
    <row r="1570" spans="1:9" hidden="1">
      <c r="A1570" s="137" t="s">
        <v>9094</v>
      </c>
      <c r="B1570" s="138" t="s">
        <v>9090</v>
      </c>
      <c r="C1570" s="138" t="s">
        <v>9095</v>
      </c>
      <c r="D1570" s="138" t="s">
        <v>9092</v>
      </c>
      <c r="E1570" s="138" t="s">
        <v>9096</v>
      </c>
      <c r="F1570" s="139">
        <v>12.52</v>
      </c>
      <c r="G1570" s="137" t="s">
        <v>3067</v>
      </c>
      <c r="H1570" s="137" t="s">
        <v>3068</v>
      </c>
      <c r="I1570" s="138" t="s">
        <v>3084</v>
      </c>
    </row>
    <row r="1571" spans="1:9" hidden="1">
      <c r="A1571" s="137" t="s">
        <v>9097</v>
      </c>
      <c r="B1571" s="138" t="s">
        <v>9098</v>
      </c>
      <c r="C1571" s="138" t="s">
        <v>9099</v>
      </c>
      <c r="D1571" s="138" t="s">
        <v>9100</v>
      </c>
      <c r="E1571" s="138" t="s">
        <v>1756</v>
      </c>
      <c r="F1571" s="139">
        <v>14.92</v>
      </c>
      <c r="G1571" s="137" t="s">
        <v>3067</v>
      </c>
      <c r="H1571" s="137" t="s">
        <v>3068</v>
      </c>
      <c r="I1571" s="138" t="s">
        <v>3078</v>
      </c>
    </row>
    <row r="1572" spans="1:9" hidden="1">
      <c r="A1572" s="137" t="s">
        <v>9101</v>
      </c>
      <c r="B1572" s="138" t="s">
        <v>9102</v>
      </c>
      <c r="C1572" s="138" t="s">
        <v>9103</v>
      </c>
      <c r="D1572" s="138" t="s">
        <v>9104</v>
      </c>
      <c r="E1572" s="138" t="s">
        <v>9105</v>
      </c>
      <c r="F1572" s="139">
        <v>0</v>
      </c>
      <c r="G1572" s="137" t="s">
        <v>332</v>
      </c>
      <c r="H1572" s="137" t="s">
        <v>3068</v>
      </c>
      <c r="I1572" s="138" t="s">
        <v>3078</v>
      </c>
    </row>
    <row r="1573" spans="1:9" hidden="1">
      <c r="A1573" s="137" t="s">
        <v>9106</v>
      </c>
      <c r="B1573" s="138" t="s">
        <v>9107</v>
      </c>
      <c r="C1573" s="138" t="s">
        <v>9108</v>
      </c>
      <c r="D1573" s="138" t="s">
        <v>9109</v>
      </c>
      <c r="E1573" s="138" t="s">
        <v>1756</v>
      </c>
      <c r="F1573" s="139">
        <v>0</v>
      </c>
      <c r="G1573" s="137" t="s">
        <v>247</v>
      </c>
      <c r="H1573" s="137" t="s">
        <v>3068</v>
      </c>
      <c r="I1573" s="138" t="s">
        <v>1756</v>
      </c>
    </row>
    <row r="1574" spans="1:9" hidden="1">
      <c r="A1574" s="137" t="s">
        <v>9110</v>
      </c>
      <c r="B1574" s="138" t="s">
        <v>9111</v>
      </c>
      <c r="C1574" s="138" t="s">
        <v>9112</v>
      </c>
      <c r="D1574" s="138" t="s">
        <v>9113</v>
      </c>
      <c r="E1574" s="138" t="s">
        <v>9114</v>
      </c>
      <c r="F1574" s="139">
        <v>0</v>
      </c>
      <c r="G1574" s="137" t="s">
        <v>3067</v>
      </c>
      <c r="H1574" s="137" t="s">
        <v>3068</v>
      </c>
      <c r="I1574" s="138" t="s">
        <v>3084</v>
      </c>
    </row>
    <row r="1575" spans="1:9" hidden="1">
      <c r="A1575" s="137" t="s">
        <v>9115</v>
      </c>
      <c r="B1575" s="138" t="s">
        <v>9116</v>
      </c>
      <c r="C1575" s="138" t="s">
        <v>9117</v>
      </c>
      <c r="D1575" s="138" t="s">
        <v>9118</v>
      </c>
      <c r="E1575" s="138" t="s">
        <v>9119</v>
      </c>
      <c r="F1575" s="139">
        <v>0</v>
      </c>
      <c r="G1575" s="137" t="s">
        <v>7022</v>
      </c>
      <c r="H1575" s="137" t="s">
        <v>3068</v>
      </c>
      <c r="I1575" s="138" t="s">
        <v>7023</v>
      </c>
    </row>
    <row r="1576" spans="1:9" hidden="1">
      <c r="A1576" s="137" t="s">
        <v>9120</v>
      </c>
      <c r="B1576" s="138" t="s">
        <v>9116</v>
      </c>
      <c r="C1576" s="138" t="s">
        <v>9121</v>
      </c>
      <c r="D1576" s="138" t="s">
        <v>9118</v>
      </c>
      <c r="E1576" s="138" t="s">
        <v>9122</v>
      </c>
      <c r="F1576" s="139">
        <v>2.77</v>
      </c>
      <c r="G1576" s="137" t="s">
        <v>3067</v>
      </c>
      <c r="H1576" s="137" t="s">
        <v>3068</v>
      </c>
      <c r="I1576" s="138" t="s">
        <v>3078</v>
      </c>
    </row>
    <row r="1577" spans="1:9" hidden="1">
      <c r="A1577" s="137" t="s">
        <v>9123</v>
      </c>
      <c r="B1577" s="138" t="s">
        <v>9124</v>
      </c>
      <c r="C1577" s="138" t="s">
        <v>9125</v>
      </c>
      <c r="D1577" s="138" t="s">
        <v>9126</v>
      </c>
      <c r="E1577" s="138" t="s">
        <v>9127</v>
      </c>
      <c r="F1577" s="139">
        <v>8.32</v>
      </c>
      <c r="G1577" s="137" t="s">
        <v>3067</v>
      </c>
      <c r="H1577" s="137" t="s">
        <v>3068</v>
      </c>
      <c r="I1577" s="138" t="s">
        <v>3078</v>
      </c>
    </row>
    <row r="1578" spans="1:9" hidden="1">
      <c r="A1578" s="137" t="s">
        <v>9128</v>
      </c>
      <c r="B1578" s="138" t="s">
        <v>9129</v>
      </c>
      <c r="C1578" s="138" t="s">
        <v>9130</v>
      </c>
      <c r="D1578" s="138" t="s">
        <v>9131</v>
      </c>
      <c r="E1578" s="138" t="s">
        <v>9132</v>
      </c>
      <c r="F1578" s="139">
        <v>38.909999999999997</v>
      </c>
      <c r="G1578" s="137" t="s">
        <v>3067</v>
      </c>
      <c r="H1578" s="137" t="s">
        <v>3068</v>
      </c>
      <c r="I1578" s="138" t="s">
        <v>3078</v>
      </c>
    </row>
    <row r="1579" spans="1:9" hidden="1">
      <c r="A1579" s="137" t="s">
        <v>9133</v>
      </c>
      <c r="B1579" s="138" t="s">
        <v>9134</v>
      </c>
      <c r="C1579" s="138" t="s">
        <v>9135</v>
      </c>
      <c r="D1579" s="138" t="s">
        <v>9136</v>
      </c>
      <c r="E1579" s="138" t="s">
        <v>9137</v>
      </c>
      <c r="F1579" s="139">
        <v>72.7</v>
      </c>
      <c r="G1579" s="137" t="s">
        <v>3067</v>
      </c>
      <c r="H1579" s="137" t="s">
        <v>3068</v>
      </c>
      <c r="I1579" s="138" t="s">
        <v>3084</v>
      </c>
    </row>
    <row r="1580" spans="1:9" hidden="1">
      <c r="A1580" s="137" t="s">
        <v>9138</v>
      </c>
      <c r="B1580" s="138" t="s">
        <v>9139</v>
      </c>
      <c r="C1580" s="138" t="s">
        <v>9140</v>
      </c>
      <c r="D1580" s="138" t="s">
        <v>9141</v>
      </c>
      <c r="E1580" s="138" t="s">
        <v>9142</v>
      </c>
      <c r="F1580" s="139">
        <v>0</v>
      </c>
      <c r="G1580" s="137" t="s">
        <v>3067</v>
      </c>
      <c r="H1580" s="137" t="s">
        <v>3068</v>
      </c>
      <c r="I1580" s="138" t="s">
        <v>3078</v>
      </c>
    </row>
    <row r="1581" spans="1:9" hidden="1">
      <c r="A1581" s="137" t="s">
        <v>9143</v>
      </c>
      <c r="B1581" s="138" t="s">
        <v>9144</v>
      </c>
      <c r="C1581" s="138" t="s">
        <v>9145</v>
      </c>
      <c r="D1581" s="138" t="s">
        <v>9146</v>
      </c>
      <c r="E1581" s="138" t="s">
        <v>9147</v>
      </c>
      <c r="F1581" s="139">
        <v>0</v>
      </c>
      <c r="G1581" s="137" t="s">
        <v>7022</v>
      </c>
      <c r="H1581" s="137" t="s">
        <v>3068</v>
      </c>
      <c r="I1581" s="138" t="s">
        <v>7196</v>
      </c>
    </row>
    <row r="1582" spans="1:9" hidden="1">
      <c r="A1582" s="137" t="s">
        <v>9148</v>
      </c>
      <c r="B1582" s="138" t="s">
        <v>9144</v>
      </c>
      <c r="C1582" s="138" t="s">
        <v>9149</v>
      </c>
      <c r="D1582" s="138" t="s">
        <v>9146</v>
      </c>
      <c r="E1582" s="138" t="s">
        <v>9150</v>
      </c>
      <c r="F1582" s="139">
        <v>4.3899999999999997</v>
      </c>
      <c r="G1582" s="137" t="s">
        <v>3067</v>
      </c>
      <c r="H1582" s="137" t="s">
        <v>3068</v>
      </c>
      <c r="I1582" s="138" t="s">
        <v>3084</v>
      </c>
    </row>
    <row r="1583" spans="1:9" hidden="1">
      <c r="A1583" s="137" t="s">
        <v>9151</v>
      </c>
      <c r="B1583" s="138" t="s">
        <v>9152</v>
      </c>
      <c r="C1583" s="138" t="s">
        <v>9153</v>
      </c>
      <c r="D1583" s="138" t="s">
        <v>9154</v>
      </c>
      <c r="E1583" s="138" t="s">
        <v>1756</v>
      </c>
      <c r="F1583" s="139">
        <v>23.74</v>
      </c>
      <c r="G1583" s="137" t="s">
        <v>3067</v>
      </c>
      <c r="H1583" s="137" t="s">
        <v>3068</v>
      </c>
      <c r="I1583" s="138" t="s">
        <v>3084</v>
      </c>
    </row>
    <row r="1584" spans="1:9" hidden="1">
      <c r="A1584" s="137" t="s">
        <v>9155</v>
      </c>
      <c r="B1584" s="138" t="s">
        <v>9156</v>
      </c>
      <c r="C1584" s="138" t="s">
        <v>9157</v>
      </c>
      <c r="D1584" s="138" t="s">
        <v>9158</v>
      </c>
      <c r="E1584" s="138" t="s">
        <v>9159</v>
      </c>
      <c r="F1584" s="139">
        <v>0</v>
      </c>
      <c r="G1584" s="137" t="s">
        <v>3067</v>
      </c>
      <c r="H1584" s="137" t="s">
        <v>3068</v>
      </c>
      <c r="I1584" s="138" t="s">
        <v>3078</v>
      </c>
    </row>
    <row r="1585" spans="1:9" hidden="1">
      <c r="A1585" s="137" t="s">
        <v>9160</v>
      </c>
      <c r="B1585" s="138" t="s">
        <v>9161</v>
      </c>
      <c r="C1585" s="138" t="s">
        <v>9162</v>
      </c>
      <c r="D1585" s="138" t="s">
        <v>9163</v>
      </c>
      <c r="E1585" s="138" t="s">
        <v>9164</v>
      </c>
      <c r="F1585" s="139">
        <v>0</v>
      </c>
      <c r="G1585" s="137" t="s">
        <v>7022</v>
      </c>
      <c r="H1585" s="137" t="s">
        <v>3068</v>
      </c>
      <c r="I1585" s="138" t="s">
        <v>7196</v>
      </c>
    </row>
    <row r="1586" spans="1:9" hidden="1">
      <c r="A1586" s="137" t="s">
        <v>9165</v>
      </c>
      <c r="B1586" s="138" t="s">
        <v>9161</v>
      </c>
      <c r="C1586" s="138" t="s">
        <v>9166</v>
      </c>
      <c r="D1586" s="138" t="s">
        <v>9163</v>
      </c>
      <c r="E1586" s="138" t="s">
        <v>9167</v>
      </c>
      <c r="F1586" s="139">
        <v>18.12</v>
      </c>
      <c r="G1586" s="137" t="s">
        <v>3067</v>
      </c>
      <c r="H1586" s="137" t="s">
        <v>3068</v>
      </c>
      <c r="I1586" s="138" t="s">
        <v>3084</v>
      </c>
    </row>
    <row r="1587" spans="1:9" hidden="1">
      <c r="A1587" s="137" t="s">
        <v>9168</v>
      </c>
      <c r="B1587" s="138" t="s">
        <v>9169</v>
      </c>
      <c r="C1587" s="138" t="s">
        <v>9170</v>
      </c>
      <c r="D1587" s="138" t="s">
        <v>9171</v>
      </c>
      <c r="E1587" s="138" t="s">
        <v>9172</v>
      </c>
      <c r="F1587" s="139">
        <v>7.18</v>
      </c>
      <c r="G1587" s="137" t="s">
        <v>3067</v>
      </c>
      <c r="H1587" s="137" t="s">
        <v>3068</v>
      </c>
      <c r="I1587" s="138" t="s">
        <v>3084</v>
      </c>
    </row>
    <row r="1588" spans="1:9" hidden="1">
      <c r="A1588" s="137" t="s">
        <v>9173</v>
      </c>
      <c r="B1588" s="138" t="s">
        <v>9174</v>
      </c>
      <c r="C1588" s="138" t="s">
        <v>9175</v>
      </c>
      <c r="D1588" s="138" t="s">
        <v>9176</v>
      </c>
      <c r="E1588" s="138" t="s">
        <v>9177</v>
      </c>
      <c r="F1588" s="139">
        <v>0</v>
      </c>
      <c r="G1588" s="137" t="s">
        <v>3067</v>
      </c>
      <c r="H1588" s="137" t="s">
        <v>3068</v>
      </c>
      <c r="I1588" s="138" t="s">
        <v>3084</v>
      </c>
    </row>
    <row r="1589" spans="1:9" hidden="1">
      <c r="A1589" s="137" t="s">
        <v>9178</v>
      </c>
      <c r="B1589" s="138" t="s">
        <v>9179</v>
      </c>
      <c r="C1589" s="138" t="s">
        <v>9180</v>
      </c>
      <c r="D1589" s="138" t="s">
        <v>9181</v>
      </c>
      <c r="E1589" s="138" t="s">
        <v>1756</v>
      </c>
      <c r="F1589" s="139">
        <v>7.01</v>
      </c>
      <c r="G1589" s="137" t="s">
        <v>3067</v>
      </c>
      <c r="H1589" s="137" t="s">
        <v>3068</v>
      </c>
      <c r="I1589" s="138" t="s">
        <v>3078</v>
      </c>
    </row>
    <row r="1590" spans="1:9" hidden="1">
      <c r="A1590" s="137" t="s">
        <v>9182</v>
      </c>
      <c r="B1590" s="138" t="s">
        <v>9183</v>
      </c>
      <c r="C1590" s="138" t="s">
        <v>9184</v>
      </c>
      <c r="D1590" s="138" t="s">
        <v>9185</v>
      </c>
      <c r="E1590" s="138" t="s">
        <v>9186</v>
      </c>
      <c r="F1590" s="139">
        <v>68.34</v>
      </c>
      <c r="G1590" s="137" t="s">
        <v>7022</v>
      </c>
      <c r="H1590" s="137" t="s">
        <v>3068</v>
      </c>
      <c r="I1590" s="138" t="s">
        <v>7196</v>
      </c>
    </row>
    <row r="1591" spans="1:9" hidden="1">
      <c r="A1591" s="137" t="s">
        <v>9187</v>
      </c>
      <c r="B1591" s="138" t="s">
        <v>9183</v>
      </c>
      <c r="C1591" s="138" t="s">
        <v>9188</v>
      </c>
      <c r="D1591" s="138" t="s">
        <v>9185</v>
      </c>
      <c r="E1591" s="138" t="s">
        <v>9189</v>
      </c>
      <c r="F1591" s="139">
        <v>68.34</v>
      </c>
      <c r="G1591" s="137" t="s">
        <v>3067</v>
      </c>
      <c r="H1591" s="137" t="s">
        <v>3068</v>
      </c>
      <c r="I1591" s="138" t="s">
        <v>3084</v>
      </c>
    </row>
    <row r="1592" spans="1:9" hidden="1">
      <c r="A1592" s="137" t="s">
        <v>9190</v>
      </c>
      <c r="B1592" s="138" t="s">
        <v>9191</v>
      </c>
      <c r="C1592" s="138" t="s">
        <v>9192</v>
      </c>
      <c r="D1592" s="138" t="s">
        <v>9193</v>
      </c>
      <c r="E1592" s="138" t="s">
        <v>9194</v>
      </c>
      <c r="F1592" s="139">
        <v>0</v>
      </c>
      <c r="G1592" s="137" t="s">
        <v>7022</v>
      </c>
      <c r="H1592" s="137" t="s">
        <v>3068</v>
      </c>
      <c r="I1592" s="138" t="s">
        <v>7023</v>
      </c>
    </row>
    <row r="1593" spans="1:9" hidden="1">
      <c r="A1593" s="137" t="s">
        <v>9195</v>
      </c>
      <c r="B1593" s="138" t="s">
        <v>9191</v>
      </c>
      <c r="C1593" s="138" t="s">
        <v>9196</v>
      </c>
      <c r="D1593" s="138" t="s">
        <v>9193</v>
      </c>
      <c r="E1593" s="138" t="s">
        <v>9197</v>
      </c>
      <c r="F1593" s="139">
        <v>32.82</v>
      </c>
      <c r="G1593" s="137" t="s">
        <v>3067</v>
      </c>
      <c r="H1593" s="137" t="s">
        <v>3068</v>
      </c>
      <c r="I1593" s="138" t="s">
        <v>3078</v>
      </c>
    </row>
    <row r="1594" spans="1:9" hidden="1">
      <c r="A1594" s="137" t="s">
        <v>9198</v>
      </c>
      <c r="B1594" s="138" t="s">
        <v>9199</v>
      </c>
      <c r="C1594" s="138" t="s">
        <v>9200</v>
      </c>
      <c r="D1594" s="138" t="s">
        <v>9201</v>
      </c>
      <c r="E1594" s="138" t="s">
        <v>9202</v>
      </c>
      <c r="F1594" s="139">
        <v>0</v>
      </c>
      <c r="G1594" s="137" t="s">
        <v>3067</v>
      </c>
      <c r="H1594" s="137" t="s">
        <v>3068</v>
      </c>
      <c r="I1594" s="138" t="s">
        <v>3084</v>
      </c>
    </row>
    <row r="1595" spans="1:9" hidden="1">
      <c r="A1595" s="137" t="s">
        <v>9203</v>
      </c>
      <c r="B1595" s="138" t="s">
        <v>9204</v>
      </c>
      <c r="C1595" s="138" t="s">
        <v>9205</v>
      </c>
      <c r="D1595" s="138" t="s">
        <v>9206</v>
      </c>
      <c r="E1595" s="138" t="s">
        <v>9207</v>
      </c>
      <c r="F1595" s="139">
        <v>0</v>
      </c>
      <c r="G1595" s="137" t="s">
        <v>3067</v>
      </c>
      <c r="H1595" s="137" t="s">
        <v>3068</v>
      </c>
      <c r="I1595" s="138" t="s">
        <v>3084</v>
      </c>
    </row>
    <row r="1596" spans="1:9" hidden="1">
      <c r="A1596" s="137" t="s">
        <v>9208</v>
      </c>
      <c r="B1596" s="138" t="s">
        <v>9209</v>
      </c>
      <c r="C1596" s="138" t="s">
        <v>9210</v>
      </c>
      <c r="D1596" s="138" t="s">
        <v>9211</v>
      </c>
      <c r="E1596" s="138" t="s">
        <v>9212</v>
      </c>
      <c r="F1596" s="139">
        <v>6.78</v>
      </c>
      <c r="G1596" s="137" t="s">
        <v>3067</v>
      </c>
      <c r="H1596" s="137" t="s">
        <v>3068</v>
      </c>
      <c r="I1596" s="138" t="s">
        <v>3078</v>
      </c>
    </row>
    <row r="1597" spans="1:9" hidden="1">
      <c r="A1597" s="137" t="s">
        <v>9213</v>
      </c>
      <c r="B1597" s="138" t="s">
        <v>9214</v>
      </c>
      <c r="C1597" s="138" t="s">
        <v>9215</v>
      </c>
      <c r="D1597" s="138" t="s">
        <v>9216</v>
      </c>
      <c r="E1597" s="138" t="s">
        <v>9217</v>
      </c>
      <c r="F1597" s="139">
        <v>20.28</v>
      </c>
      <c r="G1597" s="137" t="s">
        <v>3067</v>
      </c>
      <c r="H1597" s="137" t="s">
        <v>3068</v>
      </c>
      <c r="I1597" s="138" t="s">
        <v>3084</v>
      </c>
    </row>
    <row r="1598" spans="1:9" hidden="1">
      <c r="A1598" s="137" t="s">
        <v>9218</v>
      </c>
      <c r="B1598" s="138" t="s">
        <v>9219</v>
      </c>
      <c r="C1598" s="138" t="s">
        <v>9220</v>
      </c>
      <c r="D1598" s="138" t="s">
        <v>9221</v>
      </c>
      <c r="E1598" s="138" t="s">
        <v>9222</v>
      </c>
      <c r="F1598" s="139">
        <v>9.4700000000000006</v>
      </c>
      <c r="G1598" s="137" t="s">
        <v>7022</v>
      </c>
      <c r="H1598" s="137" t="s">
        <v>3068</v>
      </c>
      <c r="I1598" s="138" t="s">
        <v>7023</v>
      </c>
    </row>
    <row r="1599" spans="1:9" hidden="1">
      <c r="A1599" s="137" t="s">
        <v>9223</v>
      </c>
      <c r="B1599" s="138" t="s">
        <v>9219</v>
      </c>
      <c r="C1599" s="138" t="s">
        <v>9224</v>
      </c>
      <c r="D1599" s="138" t="s">
        <v>9221</v>
      </c>
      <c r="E1599" s="138" t="s">
        <v>9225</v>
      </c>
      <c r="F1599" s="139">
        <v>9.4700000000000006</v>
      </c>
      <c r="G1599" s="137" t="s">
        <v>3067</v>
      </c>
      <c r="H1599" s="137" t="s">
        <v>3068</v>
      </c>
      <c r="I1599" s="138" t="s">
        <v>3078</v>
      </c>
    </row>
    <row r="1600" spans="1:9" hidden="1">
      <c r="A1600" s="137" t="s">
        <v>9226</v>
      </c>
      <c r="B1600" s="138" t="s">
        <v>9227</v>
      </c>
      <c r="C1600" s="138" t="s">
        <v>9228</v>
      </c>
      <c r="D1600" s="138" t="s">
        <v>9229</v>
      </c>
      <c r="E1600" s="138" t="s">
        <v>9230</v>
      </c>
      <c r="F1600" s="139">
        <v>0</v>
      </c>
      <c r="G1600" s="137" t="s">
        <v>3067</v>
      </c>
      <c r="H1600" s="137" t="s">
        <v>3068</v>
      </c>
      <c r="I1600" s="138" t="s">
        <v>3084</v>
      </c>
    </row>
    <row r="1601" spans="1:9" hidden="1">
      <c r="A1601" s="137" t="s">
        <v>9231</v>
      </c>
      <c r="B1601" s="138" t="s">
        <v>9232</v>
      </c>
      <c r="C1601" s="138" t="s">
        <v>9233</v>
      </c>
      <c r="D1601" s="138" t="s">
        <v>9234</v>
      </c>
      <c r="E1601" s="138" t="s">
        <v>9235</v>
      </c>
      <c r="F1601" s="139">
        <v>216.32</v>
      </c>
      <c r="G1601" s="137" t="s">
        <v>7022</v>
      </c>
      <c r="H1601" s="137" t="s">
        <v>3068</v>
      </c>
      <c r="I1601" s="138" t="s">
        <v>7023</v>
      </c>
    </row>
    <row r="1602" spans="1:9" hidden="1">
      <c r="A1602" s="137" t="s">
        <v>9236</v>
      </c>
      <c r="B1602" s="138" t="s">
        <v>9232</v>
      </c>
      <c r="C1602" s="138" t="s">
        <v>9237</v>
      </c>
      <c r="D1602" s="138" t="s">
        <v>9234</v>
      </c>
      <c r="E1602" s="138" t="s">
        <v>9238</v>
      </c>
      <c r="F1602" s="139">
        <v>216.32</v>
      </c>
      <c r="G1602" s="137" t="s">
        <v>3067</v>
      </c>
      <c r="H1602" s="137" t="s">
        <v>3068</v>
      </c>
      <c r="I1602" s="138" t="s">
        <v>3078</v>
      </c>
    </row>
    <row r="1603" spans="1:9" hidden="1">
      <c r="A1603" s="137" t="s">
        <v>9239</v>
      </c>
      <c r="B1603" s="138" t="s">
        <v>9240</v>
      </c>
      <c r="C1603" s="138" t="s">
        <v>9241</v>
      </c>
      <c r="D1603" s="138" t="s">
        <v>9242</v>
      </c>
      <c r="E1603" s="138" t="s">
        <v>9243</v>
      </c>
      <c r="F1603" s="139">
        <v>0</v>
      </c>
      <c r="G1603" s="137" t="s">
        <v>3067</v>
      </c>
      <c r="H1603" s="137" t="s">
        <v>3068</v>
      </c>
      <c r="I1603" s="138" t="s">
        <v>3084</v>
      </c>
    </row>
    <row r="1604" spans="1:9" hidden="1">
      <c r="A1604" s="137" t="s">
        <v>9244</v>
      </c>
      <c r="B1604" s="138" t="s">
        <v>9245</v>
      </c>
      <c r="C1604" s="138" t="s">
        <v>9246</v>
      </c>
      <c r="D1604" s="138" t="s">
        <v>9247</v>
      </c>
      <c r="E1604" s="138" t="s">
        <v>9248</v>
      </c>
      <c r="F1604" s="139">
        <v>0</v>
      </c>
      <c r="G1604" s="137" t="s">
        <v>3067</v>
      </c>
      <c r="H1604" s="137" t="s">
        <v>3068</v>
      </c>
      <c r="I1604" s="138" t="s">
        <v>3078</v>
      </c>
    </row>
    <row r="1605" spans="1:9" hidden="1">
      <c r="A1605" s="137" t="s">
        <v>9249</v>
      </c>
      <c r="B1605" s="138" t="s">
        <v>9250</v>
      </c>
      <c r="C1605" s="138" t="s">
        <v>9251</v>
      </c>
      <c r="D1605" s="138" t="s">
        <v>9252</v>
      </c>
      <c r="E1605" s="138" t="s">
        <v>9253</v>
      </c>
      <c r="F1605" s="139">
        <v>21.08</v>
      </c>
      <c r="G1605" s="137" t="s">
        <v>3067</v>
      </c>
      <c r="H1605" s="137" t="s">
        <v>3068</v>
      </c>
      <c r="I1605" s="138" t="s">
        <v>3084</v>
      </c>
    </row>
    <row r="1606" spans="1:9" hidden="1">
      <c r="A1606" s="137" t="s">
        <v>9254</v>
      </c>
      <c r="B1606" s="138" t="s">
        <v>9255</v>
      </c>
      <c r="C1606" s="138" t="s">
        <v>9256</v>
      </c>
      <c r="D1606" s="138" t="s">
        <v>9257</v>
      </c>
      <c r="E1606" s="138" t="s">
        <v>9258</v>
      </c>
      <c r="F1606" s="139">
        <v>13.87</v>
      </c>
      <c r="G1606" s="137" t="s">
        <v>3067</v>
      </c>
      <c r="H1606" s="137" t="s">
        <v>3068</v>
      </c>
      <c r="I1606" s="138" t="s">
        <v>3078</v>
      </c>
    </row>
    <row r="1607" spans="1:9" hidden="1">
      <c r="A1607" s="137" t="s">
        <v>9259</v>
      </c>
      <c r="B1607" s="138" t="s">
        <v>9260</v>
      </c>
      <c r="C1607" s="138" t="s">
        <v>9261</v>
      </c>
      <c r="D1607" s="138" t="s">
        <v>9262</v>
      </c>
      <c r="E1607" s="138" t="s">
        <v>9263</v>
      </c>
      <c r="F1607" s="139">
        <v>0</v>
      </c>
      <c r="G1607" s="137" t="s">
        <v>3067</v>
      </c>
      <c r="H1607" s="137" t="s">
        <v>3068</v>
      </c>
      <c r="I1607" s="138" t="s">
        <v>3078</v>
      </c>
    </row>
    <row r="1608" spans="1:9" hidden="1">
      <c r="A1608" s="137" t="s">
        <v>9264</v>
      </c>
      <c r="B1608" s="138" t="s">
        <v>9265</v>
      </c>
      <c r="C1608" s="138" t="s">
        <v>9266</v>
      </c>
      <c r="D1608" s="138" t="s">
        <v>9267</v>
      </c>
      <c r="E1608" s="138" t="s">
        <v>9268</v>
      </c>
      <c r="F1608" s="139">
        <v>0</v>
      </c>
      <c r="G1608" s="137" t="s">
        <v>3067</v>
      </c>
      <c r="H1608" s="137" t="s">
        <v>3068</v>
      </c>
      <c r="I1608" s="138" t="s">
        <v>3078</v>
      </c>
    </row>
    <row r="1609" spans="1:9" hidden="1">
      <c r="A1609" s="137" t="s">
        <v>9269</v>
      </c>
      <c r="B1609" s="138" t="s">
        <v>9270</v>
      </c>
      <c r="C1609" s="138" t="s">
        <v>9271</v>
      </c>
      <c r="D1609" s="138" t="s">
        <v>9272</v>
      </c>
      <c r="E1609" s="138" t="s">
        <v>9273</v>
      </c>
      <c r="F1609" s="139">
        <v>0</v>
      </c>
      <c r="G1609" s="137" t="s">
        <v>3067</v>
      </c>
      <c r="H1609" s="137" t="s">
        <v>3068</v>
      </c>
      <c r="I1609" s="138" t="s">
        <v>3084</v>
      </c>
    </row>
    <row r="1610" spans="1:9" hidden="1">
      <c r="A1610" s="137" t="s">
        <v>9274</v>
      </c>
      <c r="B1610" s="138" t="s">
        <v>9275</v>
      </c>
      <c r="C1610" s="138" t="s">
        <v>9276</v>
      </c>
      <c r="D1610" s="138" t="s">
        <v>9277</v>
      </c>
      <c r="E1610" s="138" t="s">
        <v>9278</v>
      </c>
      <c r="F1610" s="139">
        <v>1.98</v>
      </c>
      <c r="G1610" s="137" t="s">
        <v>3067</v>
      </c>
      <c r="H1610" s="137" t="s">
        <v>3068</v>
      </c>
      <c r="I1610" s="138" t="s">
        <v>3084</v>
      </c>
    </row>
    <row r="1611" spans="1:9" hidden="1">
      <c r="A1611" s="137" t="s">
        <v>9279</v>
      </c>
      <c r="B1611" s="138" t="s">
        <v>9280</v>
      </c>
      <c r="C1611" s="138" t="s">
        <v>9281</v>
      </c>
      <c r="D1611" s="138" t="s">
        <v>9282</v>
      </c>
      <c r="E1611" s="138" t="s">
        <v>9283</v>
      </c>
      <c r="F1611" s="139">
        <v>1.37</v>
      </c>
      <c r="G1611" s="137" t="s">
        <v>3067</v>
      </c>
      <c r="H1611" s="137" t="s">
        <v>3068</v>
      </c>
      <c r="I1611" s="138" t="s">
        <v>3084</v>
      </c>
    </row>
    <row r="1612" spans="1:9" hidden="1">
      <c r="A1612" s="137" t="s">
        <v>9284</v>
      </c>
      <c r="B1612" s="138" t="s">
        <v>9285</v>
      </c>
      <c r="C1612" s="138" t="s">
        <v>9286</v>
      </c>
      <c r="D1612" s="138" t="s">
        <v>9287</v>
      </c>
      <c r="E1612" s="138" t="s">
        <v>9288</v>
      </c>
      <c r="F1612" s="139">
        <v>49</v>
      </c>
      <c r="G1612" s="137" t="s">
        <v>3067</v>
      </c>
      <c r="H1612" s="137" t="s">
        <v>3068</v>
      </c>
      <c r="I1612" s="138" t="s">
        <v>3084</v>
      </c>
    </row>
    <row r="1613" spans="1:9" hidden="1">
      <c r="A1613" s="137" t="s">
        <v>9289</v>
      </c>
      <c r="B1613" s="138" t="s">
        <v>9290</v>
      </c>
      <c r="C1613" s="138" t="s">
        <v>9291</v>
      </c>
      <c r="D1613" s="138" t="s">
        <v>9292</v>
      </c>
      <c r="E1613" s="138" t="s">
        <v>1756</v>
      </c>
      <c r="F1613" s="139">
        <v>10.54</v>
      </c>
      <c r="G1613" s="137" t="s">
        <v>3067</v>
      </c>
      <c r="H1613" s="137" t="s">
        <v>3068</v>
      </c>
      <c r="I1613" s="138" t="s">
        <v>3084</v>
      </c>
    </row>
    <row r="1614" spans="1:9" hidden="1">
      <c r="A1614" s="137" t="s">
        <v>9293</v>
      </c>
      <c r="B1614" s="138" t="s">
        <v>9294</v>
      </c>
      <c r="C1614" s="138" t="s">
        <v>9295</v>
      </c>
      <c r="D1614" s="138" t="s">
        <v>9296</v>
      </c>
      <c r="E1614" s="138" t="s">
        <v>9297</v>
      </c>
      <c r="F1614" s="139">
        <v>0</v>
      </c>
      <c r="G1614" s="137" t="s">
        <v>7022</v>
      </c>
      <c r="H1614" s="137" t="s">
        <v>3068</v>
      </c>
      <c r="I1614" s="138" t="s">
        <v>7196</v>
      </c>
    </row>
    <row r="1615" spans="1:9" hidden="1">
      <c r="A1615" s="137" t="s">
        <v>9298</v>
      </c>
      <c r="B1615" s="138" t="s">
        <v>9294</v>
      </c>
      <c r="C1615" s="138" t="s">
        <v>9299</v>
      </c>
      <c r="D1615" s="138" t="s">
        <v>9296</v>
      </c>
      <c r="E1615" s="138" t="s">
        <v>9300</v>
      </c>
      <c r="F1615" s="139">
        <v>9.32</v>
      </c>
      <c r="G1615" s="137" t="s">
        <v>3067</v>
      </c>
      <c r="H1615" s="137" t="s">
        <v>3068</v>
      </c>
      <c r="I1615" s="138" t="s">
        <v>3084</v>
      </c>
    </row>
    <row r="1616" spans="1:9" hidden="1">
      <c r="A1616" s="137" t="s">
        <v>9301</v>
      </c>
      <c r="B1616" s="138" t="s">
        <v>9302</v>
      </c>
      <c r="C1616" s="138" t="s">
        <v>9303</v>
      </c>
      <c r="D1616" s="138" t="s">
        <v>9304</v>
      </c>
      <c r="E1616" s="138" t="s">
        <v>9305</v>
      </c>
      <c r="F1616" s="139">
        <v>3.53</v>
      </c>
      <c r="G1616" s="137" t="s">
        <v>3067</v>
      </c>
      <c r="H1616" s="137" t="s">
        <v>3068</v>
      </c>
      <c r="I1616" s="138" t="s">
        <v>3078</v>
      </c>
    </row>
    <row r="1617" spans="1:9" hidden="1">
      <c r="A1617" s="137" t="s">
        <v>9306</v>
      </c>
      <c r="B1617" s="138" t="s">
        <v>9307</v>
      </c>
      <c r="C1617" s="138" t="s">
        <v>9308</v>
      </c>
      <c r="D1617" s="138" t="s">
        <v>9309</v>
      </c>
      <c r="E1617" s="138" t="s">
        <v>9310</v>
      </c>
      <c r="F1617" s="139">
        <v>11.19</v>
      </c>
      <c r="G1617" s="137" t="s">
        <v>3067</v>
      </c>
      <c r="H1617" s="137" t="s">
        <v>3068</v>
      </c>
      <c r="I1617" s="138" t="s">
        <v>3078</v>
      </c>
    </row>
    <row r="1618" spans="1:9" hidden="1">
      <c r="A1618" s="137" t="s">
        <v>9311</v>
      </c>
      <c r="B1618" s="138" t="s">
        <v>9312</v>
      </c>
      <c r="C1618" s="138" t="s">
        <v>9313</v>
      </c>
      <c r="D1618" s="138" t="s">
        <v>9314</v>
      </c>
      <c r="E1618" s="138" t="s">
        <v>9315</v>
      </c>
      <c r="F1618" s="139">
        <v>7.17</v>
      </c>
      <c r="G1618" s="137" t="s">
        <v>3067</v>
      </c>
      <c r="H1618" s="137" t="s">
        <v>3068</v>
      </c>
      <c r="I1618" s="138" t="s">
        <v>3084</v>
      </c>
    </row>
    <row r="1619" spans="1:9" hidden="1">
      <c r="A1619" s="137" t="s">
        <v>9316</v>
      </c>
      <c r="B1619" s="138" t="s">
        <v>9317</v>
      </c>
      <c r="C1619" s="138" t="s">
        <v>9318</v>
      </c>
      <c r="D1619" s="138" t="s">
        <v>9319</v>
      </c>
      <c r="E1619" s="138" t="s">
        <v>9320</v>
      </c>
      <c r="F1619" s="139">
        <v>3.14</v>
      </c>
      <c r="G1619" s="137" t="s">
        <v>3067</v>
      </c>
      <c r="H1619" s="137" t="s">
        <v>3068</v>
      </c>
      <c r="I1619" s="138" t="s">
        <v>3084</v>
      </c>
    </row>
    <row r="1620" spans="1:9" hidden="1">
      <c r="A1620" s="137" t="s">
        <v>9321</v>
      </c>
      <c r="B1620" s="138" t="s">
        <v>9322</v>
      </c>
      <c r="C1620" s="138" t="s">
        <v>9323</v>
      </c>
      <c r="D1620" s="138" t="s">
        <v>9324</v>
      </c>
      <c r="E1620" s="138" t="s">
        <v>9325</v>
      </c>
      <c r="F1620" s="139">
        <v>15.18</v>
      </c>
      <c r="G1620" s="137" t="s">
        <v>3067</v>
      </c>
      <c r="H1620" s="137" t="s">
        <v>3068</v>
      </c>
      <c r="I1620" s="138" t="s">
        <v>3078</v>
      </c>
    </row>
    <row r="1621" spans="1:9" hidden="1">
      <c r="A1621" s="137" t="s">
        <v>9326</v>
      </c>
      <c r="B1621" s="138" t="s">
        <v>9327</v>
      </c>
      <c r="C1621" s="138" t="s">
        <v>9328</v>
      </c>
      <c r="D1621" s="138" t="s">
        <v>9329</v>
      </c>
      <c r="E1621" s="138" t="s">
        <v>9330</v>
      </c>
      <c r="F1621" s="139">
        <v>0</v>
      </c>
      <c r="G1621" s="137" t="s">
        <v>7022</v>
      </c>
      <c r="H1621" s="137" t="s">
        <v>3068</v>
      </c>
      <c r="I1621" s="138" t="s">
        <v>7196</v>
      </c>
    </row>
    <row r="1622" spans="1:9" hidden="1">
      <c r="A1622" s="137" t="s">
        <v>9331</v>
      </c>
      <c r="B1622" s="138" t="s">
        <v>9327</v>
      </c>
      <c r="C1622" s="138" t="s">
        <v>9332</v>
      </c>
      <c r="D1622" s="138" t="s">
        <v>9333</v>
      </c>
      <c r="E1622" s="138" t="s">
        <v>9334</v>
      </c>
      <c r="F1622" s="139">
        <v>0</v>
      </c>
      <c r="G1622" s="137" t="s">
        <v>3067</v>
      </c>
      <c r="H1622" s="137" t="s">
        <v>3068</v>
      </c>
      <c r="I1622" s="138" t="s">
        <v>3084</v>
      </c>
    </row>
    <row r="1623" spans="1:9" hidden="1">
      <c r="A1623" s="137" t="s">
        <v>9335</v>
      </c>
      <c r="B1623" s="138" t="s">
        <v>9336</v>
      </c>
      <c r="C1623" s="138" t="s">
        <v>9337</v>
      </c>
      <c r="D1623" s="138" t="s">
        <v>9338</v>
      </c>
      <c r="E1623" s="138" t="s">
        <v>9339</v>
      </c>
      <c r="F1623" s="139">
        <v>9.1999999999999993</v>
      </c>
      <c r="G1623" s="137" t="s">
        <v>3067</v>
      </c>
      <c r="H1623" s="137" t="s">
        <v>3068</v>
      </c>
      <c r="I1623" s="138" t="s">
        <v>3084</v>
      </c>
    </row>
    <row r="1624" spans="1:9" hidden="1">
      <c r="A1624" s="137" t="s">
        <v>9340</v>
      </c>
      <c r="B1624" s="138" t="s">
        <v>9341</v>
      </c>
      <c r="C1624" s="138" t="s">
        <v>9342</v>
      </c>
      <c r="D1624" s="138" t="s">
        <v>9343</v>
      </c>
      <c r="E1624" s="138" t="s">
        <v>9344</v>
      </c>
      <c r="F1624" s="139">
        <v>0</v>
      </c>
      <c r="G1624" s="137" t="s">
        <v>3067</v>
      </c>
      <c r="H1624" s="137" t="s">
        <v>3068</v>
      </c>
      <c r="I1624" s="138" t="s">
        <v>3078</v>
      </c>
    </row>
    <row r="1625" spans="1:9" hidden="1">
      <c r="A1625" s="137" t="s">
        <v>9345</v>
      </c>
      <c r="B1625" s="138" t="s">
        <v>9346</v>
      </c>
      <c r="C1625" s="138" t="s">
        <v>9347</v>
      </c>
      <c r="D1625" s="138" t="s">
        <v>9348</v>
      </c>
      <c r="E1625" s="138" t="s">
        <v>9349</v>
      </c>
      <c r="F1625" s="139">
        <v>0</v>
      </c>
      <c r="G1625" s="137" t="s">
        <v>3067</v>
      </c>
      <c r="H1625" s="137" t="s">
        <v>3068</v>
      </c>
      <c r="I1625" s="138" t="s">
        <v>3084</v>
      </c>
    </row>
    <row r="1626" spans="1:9" hidden="1">
      <c r="A1626" s="137" t="s">
        <v>9350</v>
      </c>
      <c r="B1626" s="138" t="s">
        <v>9351</v>
      </c>
      <c r="C1626" s="138" t="s">
        <v>9352</v>
      </c>
      <c r="D1626" s="138" t="s">
        <v>9353</v>
      </c>
      <c r="E1626" s="138" t="s">
        <v>9354</v>
      </c>
      <c r="F1626" s="139">
        <v>0</v>
      </c>
      <c r="G1626" s="137" t="s">
        <v>3067</v>
      </c>
      <c r="H1626" s="137" t="s">
        <v>3068</v>
      </c>
      <c r="I1626" s="138" t="s">
        <v>3078</v>
      </c>
    </row>
    <row r="1627" spans="1:9" hidden="1">
      <c r="A1627" s="137" t="s">
        <v>9355</v>
      </c>
      <c r="B1627" s="138" t="s">
        <v>9356</v>
      </c>
      <c r="C1627" s="138" t="s">
        <v>9357</v>
      </c>
      <c r="D1627" s="138" t="s">
        <v>9358</v>
      </c>
      <c r="E1627" s="138" t="s">
        <v>9359</v>
      </c>
      <c r="F1627" s="139">
        <v>0</v>
      </c>
      <c r="G1627" s="137" t="s">
        <v>7022</v>
      </c>
      <c r="H1627" s="137" t="s">
        <v>3068</v>
      </c>
      <c r="I1627" s="138" t="s">
        <v>7196</v>
      </c>
    </row>
    <row r="1628" spans="1:9" hidden="1">
      <c r="A1628" s="137" t="s">
        <v>9360</v>
      </c>
      <c r="B1628" s="138" t="s">
        <v>9356</v>
      </c>
      <c r="C1628" s="138" t="s">
        <v>9361</v>
      </c>
      <c r="D1628" s="138" t="s">
        <v>9358</v>
      </c>
      <c r="E1628" s="138" t="s">
        <v>9362</v>
      </c>
      <c r="F1628" s="139">
        <v>59</v>
      </c>
      <c r="G1628" s="137" t="s">
        <v>3067</v>
      </c>
      <c r="H1628" s="137" t="s">
        <v>3068</v>
      </c>
      <c r="I1628" s="138" t="s">
        <v>3084</v>
      </c>
    </row>
    <row r="1629" spans="1:9" hidden="1">
      <c r="A1629" s="137" t="s">
        <v>9363</v>
      </c>
      <c r="B1629" s="138" t="s">
        <v>9364</v>
      </c>
      <c r="C1629" s="138" t="s">
        <v>9365</v>
      </c>
      <c r="D1629" s="138" t="s">
        <v>9366</v>
      </c>
      <c r="E1629" s="138" t="s">
        <v>9367</v>
      </c>
      <c r="F1629" s="139">
        <v>0</v>
      </c>
      <c r="G1629" s="137" t="s">
        <v>3067</v>
      </c>
      <c r="H1629" s="137" t="s">
        <v>3068</v>
      </c>
      <c r="I1629" s="138" t="s">
        <v>3078</v>
      </c>
    </row>
    <row r="1630" spans="1:9" hidden="1">
      <c r="A1630" s="137" t="s">
        <v>9368</v>
      </c>
      <c r="B1630" s="138" t="s">
        <v>9369</v>
      </c>
      <c r="C1630" s="138" t="s">
        <v>9370</v>
      </c>
      <c r="D1630" s="138" t="s">
        <v>9371</v>
      </c>
      <c r="E1630" s="138" t="s">
        <v>9372</v>
      </c>
      <c r="F1630" s="139">
        <v>13.25</v>
      </c>
      <c r="G1630" s="137" t="s">
        <v>3067</v>
      </c>
      <c r="H1630" s="137" t="s">
        <v>3068</v>
      </c>
      <c r="I1630" s="138" t="s">
        <v>3084</v>
      </c>
    </row>
    <row r="1631" spans="1:9" hidden="1">
      <c r="A1631" s="137" t="s">
        <v>9373</v>
      </c>
      <c r="B1631" s="138" t="s">
        <v>9374</v>
      </c>
      <c r="C1631" s="138" t="s">
        <v>9375</v>
      </c>
      <c r="D1631" s="138" t="s">
        <v>9376</v>
      </c>
      <c r="E1631" s="138" t="s">
        <v>1756</v>
      </c>
      <c r="F1631" s="139">
        <v>12.93</v>
      </c>
      <c r="G1631" s="137" t="s">
        <v>3067</v>
      </c>
      <c r="H1631" s="137" t="s">
        <v>3068</v>
      </c>
      <c r="I1631" s="138" t="s">
        <v>3084</v>
      </c>
    </row>
    <row r="1632" spans="1:9" hidden="1">
      <c r="A1632" s="137" t="s">
        <v>9377</v>
      </c>
      <c r="B1632" s="138" t="s">
        <v>9378</v>
      </c>
      <c r="C1632" s="138" t="s">
        <v>9379</v>
      </c>
      <c r="D1632" s="138" t="s">
        <v>9380</v>
      </c>
      <c r="E1632" s="138" t="s">
        <v>9381</v>
      </c>
      <c r="F1632" s="139">
        <v>0</v>
      </c>
      <c r="G1632" s="137" t="s">
        <v>3067</v>
      </c>
      <c r="H1632" s="137" t="s">
        <v>3068</v>
      </c>
      <c r="I1632" s="138" t="s">
        <v>3084</v>
      </c>
    </row>
    <row r="1633" spans="1:9" hidden="1">
      <c r="A1633" s="137" t="s">
        <v>9382</v>
      </c>
      <c r="B1633" s="138" t="s">
        <v>9383</v>
      </c>
      <c r="C1633" s="138" t="s">
        <v>9384</v>
      </c>
      <c r="D1633" s="138" t="s">
        <v>9385</v>
      </c>
      <c r="E1633" s="138" t="s">
        <v>9386</v>
      </c>
      <c r="F1633" s="139">
        <v>0</v>
      </c>
      <c r="G1633" s="137" t="s">
        <v>3067</v>
      </c>
      <c r="H1633" s="137" t="s">
        <v>3068</v>
      </c>
      <c r="I1633" s="138" t="s">
        <v>3078</v>
      </c>
    </row>
    <row r="1634" spans="1:9" hidden="1">
      <c r="A1634" s="137" t="s">
        <v>9387</v>
      </c>
      <c r="B1634" s="138" t="s">
        <v>9388</v>
      </c>
      <c r="C1634" s="138" t="s">
        <v>9389</v>
      </c>
      <c r="D1634" s="138" t="s">
        <v>9390</v>
      </c>
      <c r="E1634" s="138" t="s">
        <v>9391</v>
      </c>
      <c r="F1634" s="139">
        <v>0</v>
      </c>
      <c r="G1634" s="137" t="s">
        <v>3067</v>
      </c>
      <c r="H1634" s="137" t="s">
        <v>3068</v>
      </c>
      <c r="I1634" s="138" t="s">
        <v>3084</v>
      </c>
    </row>
    <row r="1635" spans="1:9" hidden="1">
      <c r="A1635" s="137" t="s">
        <v>9392</v>
      </c>
      <c r="B1635" s="138" t="s">
        <v>9393</v>
      </c>
      <c r="C1635" s="138" t="s">
        <v>9394</v>
      </c>
      <c r="D1635" s="138" t="s">
        <v>9395</v>
      </c>
      <c r="E1635" s="138" t="s">
        <v>9396</v>
      </c>
      <c r="F1635" s="139">
        <v>62.2</v>
      </c>
      <c r="G1635" s="137" t="s">
        <v>3067</v>
      </c>
      <c r="H1635" s="137" t="s">
        <v>3068</v>
      </c>
      <c r="I1635" s="138" t="s">
        <v>3078</v>
      </c>
    </row>
    <row r="1636" spans="1:9" hidden="1">
      <c r="A1636" s="137" t="s">
        <v>9397</v>
      </c>
      <c r="B1636" s="138" t="s">
        <v>9398</v>
      </c>
      <c r="C1636" s="138" t="s">
        <v>9399</v>
      </c>
      <c r="D1636" s="138" t="s">
        <v>9400</v>
      </c>
      <c r="E1636" s="138" t="s">
        <v>1756</v>
      </c>
      <c r="F1636" s="139">
        <v>29.9</v>
      </c>
      <c r="G1636" s="137" t="s">
        <v>3067</v>
      </c>
      <c r="H1636" s="137" t="s">
        <v>3068</v>
      </c>
      <c r="I1636" s="138" t="s">
        <v>3078</v>
      </c>
    </row>
    <row r="1637" spans="1:9" hidden="1">
      <c r="A1637" s="137" t="s">
        <v>9401</v>
      </c>
      <c r="B1637" s="138" t="s">
        <v>9402</v>
      </c>
      <c r="C1637" s="138" t="s">
        <v>9403</v>
      </c>
      <c r="D1637" s="138" t="s">
        <v>9404</v>
      </c>
      <c r="E1637" s="138" t="s">
        <v>9405</v>
      </c>
      <c r="F1637" s="139">
        <v>28.51</v>
      </c>
      <c r="G1637" s="137" t="s">
        <v>3067</v>
      </c>
      <c r="H1637" s="137" t="s">
        <v>3068</v>
      </c>
      <c r="I1637" s="138" t="s">
        <v>3084</v>
      </c>
    </row>
    <row r="1638" spans="1:9" hidden="1">
      <c r="A1638" s="137" t="s">
        <v>9406</v>
      </c>
      <c r="B1638" s="138" t="s">
        <v>9407</v>
      </c>
      <c r="C1638" s="138" t="s">
        <v>9408</v>
      </c>
      <c r="D1638" s="138" t="s">
        <v>9409</v>
      </c>
      <c r="E1638" s="138" t="s">
        <v>9410</v>
      </c>
      <c r="F1638" s="139">
        <v>0</v>
      </c>
      <c r="G1638" s="137" t="s">
        <v>7022</v>
      </c>
      <c r="H1638" s="137" t="s">
        <v>3068</v>
      </c>
      <c r="I1638" s="138" t="s">
        <v>7023</v>
      </c>
    </row>
    <row r="1639" spans="1:9" hidden="1">
      <c r="A1639" s="137" t="s">
        <v>9411</v>
      </c>
      <c r="B1639" s="138" t="s">
        <v>9407</v>
      </c>
      <c r="C1639" s="138" t="s">
        <v>9412</v>
      </c>
      <c r="D1639" s="138" t="s">
        <v>9409</v>
      </c>
      <c r="E1639" s="138" t="s">
        <v>9413</v>
      </c>
      <c r="F1639" s="139">
        <v>54.64</v>
      </c>
      <c r="G1639" s="137" t="s">
        <v>3067</v>
      </c>
      <c r="H1639" s="137" t="s">
        <v>3068</v>
      </c>
      <c r="I1639" s="138" t="s">
        <v>3078</v>
      </c>
    </row>
    <row r="1640" spans="1:9" hidden="1">
      <c r="A1640" s="137" t="s">
        <v>9414</v>
      </c>
      <c r="B1640" s="138" t="s">
        <v>9415</v>
      </c>
      <c r="C1640" s="138" t="s">
        <v>9416</v>
      </c>
      <c r="D1640" s="138" t="s">
        <v>9417</v>
      </c>
      <c r="E1640" s="138" t="s">
        <v>9418</v>
      </c>
      <c r="F1640" s="139">
        <v>0</v>
      </c>
      <c r="G1640" s="137" t="s">
        <v>3067</v>
      </c>
      <c r="H1640" s="137" t="s">
        <v>3068</v>
      </c>
      <c r="I1640" s="138" t="s">
        <v>3084</v>
      </c>
    </row>
    <row r="1641" spans="1:9" hidden="1">
      <c r="A1641" s="137" t="s">
        <v>9419</v>
      </c>
      <c r="B1641" s="138" t="s">
        <v>9420</v>
      </c>
      <c r="C1641" s="138" t="s">
        <v>9421</v>
      </c>
      <c r="D1641" s="138" t="s">
        <v>9422</v>
      </c>
      <c r="E1641" s="138" t="s">
        <v>9423</v>
      </c>
      <c r="F1641" s="139">
        <v>9.2899999999999991</v>
      </c>
      <c r="G1641" s="137" t="s">
        <v>3067</v>
      </c>
      <c r="H1641" s="137" t="s">
        <v>3068</v>
      </c>
      <c r="I1641" s="138" t="s">
        <v>3078</v>
      </c>
    </row>
    <row r="1642" spans="1:9" hidden="1">
      <c r="A1642" s="137" t="s">
        <v>9424</v>
      </c>
      <c r="B1642" s="138" t="s">
        <v>9425</v>
      </c>
      <c r="C1642" s="138" t="s">
        <v>9426</v>
      </c>
      <c r="D1642" s="138" t="s">
        <v>9427</v>
      </c>
      <c r="E1642" s="138" t="s">
        <v>9428</v>
      </c>
      <c r="F1642" s="139">
        <v>0</v>
      </c>
      <c r="G1642" s="137" t="s">
        <v>3067</v>
      </c>
      <c r="H1642" s="137" t="s">
        <v>3068</v>
      </c>
      <c r="I1642" s="138" t="s">
        <v>3084</v>
      </c>
    </row>
    <row r="1643" spans="1:9" hidden="1">
      <c r="A1643" s="137" t="s">
        <v>9429</v>
      </c>
      <c r="B1643" s="138" t="s">
        <v>9430</v>
      </c>
      <c r="C1643" s="138" t="s">
        <v>9431</v>
      </c>
      <c r="D1643" s="138" t="s">
        <v>9432</v>
      </c>
      <c r="E1643" s="138" t="s">
        <v>9433</v>
      </c>
      <c r="F1643" s="139">
        <v>0</v>
      </c>
      <c r="G1643" s="137" t="s">
        <v>7022</v>
      </c>
      <c r="H1643" s="137" t="s">
        <v>3068</v>
      </c>
      <c r="I1643" s="138" t="s">
        <v>7196</v>
      </c>
    </row>
    <row r="1644" spans="1:9" hidden="1">
      <c r="A1644" s="137" t="s">
        <v>9434</v>
      </c>
      <c r="B1644" s="138" t="s">
        <v>9430</v>
      </c>
      <c r="C1644" s="138" t="s">
        <v>9435</v>
      </c>
      <c r="D1644" s="138" t="s">
        <v>9432</v>
      </c>
      <c r="E1644" s="138" t="s">
        <v>9436</v>
      </c>
      <c r="F1644" s="139">
        <v>6.59</v>
      </c>
      <c r="G1644" s="137" t="s">
        <v>3067</v>
      </c>
      <c r="H1644" s="137" t="s">
        <v>3068</v>
      </c>
      <c r="I1644" s="138" t="s">
        <v>3084</v>
      </c>
    </row>
    <row r="1645" spans="1:9" hidden="1">
      <c r="A1645" s="137" t="s">
        <v>9437</v>
      </c>
      <c r="B1645" s="138" t="s">
        <v>9438</v>
      </c>
      <c r="C1645" s="138" t="s">
        <v>9439</v>
      </c>
      <c r="D1645" s="138" t="s">
        <v>9440</v>
      </c>
      <c r="E1645" s="138" t="s">
        <v>9441</v>
      </c>
      <c r="F1645" s="139">
        <v>0</v>
      </c>
      <c r="G1645" s="137" t="s">
        <v>7022</v>
      </c>
      <c r="H1645" s="137" t="s">
        <v>3068</v>
      </c>
      <c r="I1645" s="138" t="s">
        <v>7196</v>
      </c>
    </row>
    <row r="1646" spans="1:9" hidden="1">
      <c r="A1646" s="137" t="s">
        <v>9442</v>
      </c>
      <c r="B1646" s="138" t="s">
        <v>9438</v>
      </c>
      <c r="C1646" s="138" t="s">
        <v>9443</v>
      </c>
      <c r="D1646" s="138" t="s">
        <v>9444</v>
      </c>
      <c r="E1646" s="138" t="s">
        <v>9445</v>
      </c>
      <c r="F1646" s="139">
        <v>0</v>
      </c>
      <c r="G1646" s="137" t="s">
        <v>3067</v>
      </c>
      <c r="H1646" s="137" t="s">
        <v>3068</v>
      </c>
      <c r="I1646" s="138" t="s">
        <v>3084</v>
      </c>
    </row>
    <row r="1647" spans="1:9" hidden="1">
      <c r="A1647" s="137" t="s">
        <v>9446</v>
      </c>
      <c r="B1647" s="138" t="s">
        <v>9447</v>
      </c>
      <c r="C1647" s="138" t="s">
        <v>9448</v>
      </c>
      <c r="D1647" s="138" t="s">
        <v>9449</v>
      </c>
      <c r="E1647" s="138" t="s">
        <v>9450</v>
      </c>
      <c r="F1647" s="139">
        <v>0</v>
      </c>
      <c r="G1647" s="137" t="s">
        <v>3067</v>
      </c>
      <c r="H1647" s="137" t="s">
        <v>3068</v>
      </c>
      <c r="I1647" s="138" t="s">
        <v>3078</v>
      </c>
    </row>
    <row r="1648" spans="1:9" hidden="1">
      <c r="A1648" s="137" t="s">
        <v>9451</v>
      </c>
      <c r="B1648" s="138" t="s">
        <v>9452</v>
      </c>
      <c r="C1648" s="138" t="s">
        <v>9453</v>
      </c>
      <c r="D1648" s="138" t="s">
        <v>9454</v>
      </c>
      <c r="E1648" s="138" t="s">
        <v>9455</v>
      </c>
      <c r="F1648" s="139">
        <v>0</v>
      </c>
      <c r="G1648" s="137" t="s">
        <v>3067</v>
      </c>
      <c r="H1648" s="137" t="s">
        <v>3068</v>
      </c>
      <c r="I1648" s="138" t="s">
        <v>3084</v>
      </c>
    </row>
    <row r="1649" spans="1:9" hidden="1">
      <c r="A1649" s="137" t="s">
        <v>9456</v>
      </c>
      <c r="B1649" s="138" t="s">
        <v>9457</v>
      </c>
      <c r="C1649" s="138" t="s">
        <v>9458</v>
      </c>
      <c r="D1649" s="138" t="s">
        <v>9459</v>
      </c>
      <c r="E1649" s="138" t="s">
        <v>1756</v>
      </c>
      <c r="F1649" s="139">
        <v>24.38</v>
      </c>
      <c r="G1649" s="137" t="s">
        <v>3067</v>
      </c>
      <c r="H1649" s="137" t="s">
        <v>3068</v>
      </c>
      <c r="I1649" s="138" t="s">
        <v>3084</v>
      </c>
    </row>
    <row r="1650" spans="1:9" hidden="1">
      <c r="A1650" s="137" t="s">
        <v>9460</v>
      </c>
      <c r="B1650" s="138" t="s">
        <v>9461</v>
      </c>
      <c r="C1650" s="138" t="s">
        <v>9462</v>
      </c>
      <c r="D1650" s="138" t="s">
        <v>9463</v>
      </c>
      <c r="E1650" s="138" t="s">
        <v>9464</v>
      </c>
      <c r="F1650" s="139">
        <v>0</v>
      </c>
      <c r="G1650" s="137" t="s">
        <v>7022</v>
      </c>
      <c r="H1650" s="137" t="s">
        <v>3068</v>
      </c>
      <c r="I1650" s="138" t="s">
        <v>7196</v>
      </c>
    </row>
    <row r="1651" spans="1:9" hidden="1">
      <c r="A1651" s="137" t="s">
        <v>9465</v>
      </c>
      <c r="B1651" s="138" t="s">
        <v>9461</v>
      </c>
      <c r="C1651" s="138" t="s">
        <v>9466</v>
      </c>
      <c r="D1651" s="138" t="s">
        <v>9467</v>
      </c>
      <c r="E1651" s="138" t="s">
        <v>9468</v>
      </c>
      <c r="F1651" s="139">
        <v>28.75</v>
      </c>
      <c r="G1651" s="137" t="s">
        <v>3067</v>
      </c>
      <c r="H1651" s="137" t="s">
        <v>3068</v>
      </c>
      <c r="I1651" s="138" t="s">
        <v>3084</v>
      </c>
    </row>
    <row r="1652" spans="1:9" hidden="1">
      <c r="A1652" s="137" t="s">
        <v>9469</v>
      </c>
      <c r="B1652" s="138" t="s">
        <v>9470</v>
      </c>
      <c r="C1652" s="138" t="s">
        <v>9471</v>
      </c>
      <c r="D1652" s="138" t="s">
        <v>9472</v>
      </c>
      <c r="E1652" s="138" t="s">
        <v>9473</v>
      </c>
      <c r="F1652" s="139">
        <v>0</v>
      </c>
      <c r="G1652" s="137" t="s">
        <v>7022</v>
      </c>
      <c r="H1652" s="137" t="s">
        <v>3068</v>
      </c>
      <c r="I1652" s="138" t="s">
        <v>7196</v>
      </c>
    </row>
    <row r="1653" spans="1:9" hidden="1">
      <c r="A1653" s="137" t="s">
        <v>9474</v>
      </c>
      <c r="B1653" s="138" t="s">
        <v>9470</v>
      </c>
      <c r="C1653" s="138" t="s">
        <v>9475</v>
      </c>
      <c r="D1653" s="138" t="s">
        <v>9476</v>
      </c>
      <c r="E1653" s="138" t="s">
        <v>9477</v>
      </c>
      <c r="F1653" s="139">
        <v>5.5</v>
      </c>
      <c r="G1653" s="137" t="s">
        <v>3067</v>
      </c>
      <c r="H1653" s="137" t="s">
        <v>3068</v>
      </c>
      <c r="I1653" s="138" t="s">
        <v>3084</v>
      </c>
    </row>
    <row r="1654" spans="1:9" hidden="1">
      <c r="A1654" s="137" t="s">
        <v>9478</v>
      </c>
      <c r="B1654" s="138" t="s">
        <v>9479</v>
      </c>
      <c r="C1654" s="138" t="s">
        <v>9480</v>
      </c>
      <c r="D1654" s="138" t="s">
        <v>9481</v>
      </c>
      <c r="E1654" s="138" t="s">
        <v>9482</v>
      </c>
      <c r="F1654" s="139">
        <v>0</v>
      </c>
      <c r="G1654" s="137" t="s">
        <v>3067</v>
      </c>
      <c r="H1654" s="137" t="s">
        <v>3068</v>
      </c>
      <c r="I1654" s="138" t="s">
        <v>3078</v>
      </c>
    </row>
    <row r="1655" spans="1:9" hidden="1">
      <c r="A1655" s="137" t="s">
        <v>9483</v>
      </c>
      <c r="B1655" s="138" t="s">
        <v>9484</v>
      </c>
      <c r="C1655" s="138" t="s">
        <v>9485</v>
      </c>
      <c r="D1655" s="138" t="s">
        <v>9486</v>
      </c>
      <c r="E1655" s="138" t="s">
        <v>9487</v>
      </c>
      <c r="F1655" s="139">
        <v>0</v>
      </c>
      <c r="G1655" s="137" t="s">
        <v>3067</v>
      </c>
      <c r="H1655" s="137" t="s">
        <v>3068</v>
      </c>
      <c r="I1655" s="138" t="s">
        <v>3078</v>
      </c>
    </row>
    <row r="1656" spans="1:9" hidden="1">
      <c r="A1656" s="137" t="s">
        <v>9488</v>
      </c>
      <c r="B1656" s="138" t="s">
        <v>9489</v>
      </c>
      <c r="C1656" s="138" t="s">
        <v>9490</v>
      </c>
      <c r="D1656" s="138" t="s">
        <v>9491</v>
      </c>
      <c r="E1656" s="138" t="s">
        <v>9492</v>
      </c>
      <c r="F1656" s="139">
        <v>14.53</v>
      </c>
      <c r="G1656" s="137" t="s">
        <v>3067</v>
      </c>
      <c r="H1656" s="137" t="s">
        <v>3068</v>
      </c>
      <c r="I1656" s="138" t="s">
        <v>3084</v>
      </c>
    </row>
    <row r="1657" spans="1:9" hidden="1">
      <c r="A1657" s="137" t="s">
        <v>9493</v>
      </c>
      <c r="B1657" s="138" t="s">
        <v>9494</v>
      </c>
      <c r="C1657" s="138" t="s">
        <v>9495</v>
      </c>
      <c r="D1657" s="138" t="s">
        <v>9496</v>
      </c>
      <c r="E1657" s="138" t="s">
        <v>9497</v>
      </c>
      <c r="F1657" s="139">
        <v>0</v>
      </c>
      <c r="G1657" s="137" t="s">
        <v>3067</v>
      </c>
      <c r="H1657" s="137" t="s">
        <v>3068</v>
      </c>
      <c r="I1657" s="138" t="s">
        <v>3078</v>
      </c>
    </row>
    <row r="1658" spans="1:9" hidden="1">
      <c r="A1658" s="137" t="s">
        <v>9498</v>
      </c>
      <c r="B1658" s="138" t="s">
        <v>9499</v>
      </c>
      <c r="C1658" s="138" t="s">
        <v>9500</v>
      </c>
      <c r="D1658" s="138" t="s">
        <v>9501</v>
      </c>
      <c r="E1658" s="138" t="s">
        <v>9502</v>
      </c>
      <c r="F1658" s="139">
        <v>0</v>
      </c>
      <c r="G1658" s="137" t="s">
        <v>3067</v>
      </c>
      <c r="H1658" s="137" t="s">
        <v>3068</v>
      </c>
      <c r="I1658" s="138" t="s">
        <v>3084</v>
      </c>
    </row>
    <row r="1659" spans="1:9" hidden="1">
      <c r="A1659" s="137" t="s">
        <v>9503</v>
      </c>
      <c r="B1659" s="138" t="s">
        <v>9504</v>
      </c>
      <c r="C1659" s="138" t="s">
        <v>9505</v>
      </c>
      <c r="D1659" s="138" t="s">
        <v>9506</v>
      </c>
      <c r="E1659" s="138" t="s">
        <v>9507</v>
      </c>
      <c r="F1659" s="139">
        <v>11.49</v>
      </c>
      <c r="G1659" s="137" t="s">
        <v>3067</v>
      </c>
      <c r="H1659" s="137" t="s">
        <v>3068</v>
      </c>
      <c r="I1659" s="138" t="s">
        <v>3078</v>
      </c>
    </row>
    <row r="1660" spans="1:9" hidden="1">
      <c r="A1660" s="137" t="s">
        <v>9508</v>
      </c>
      <c r="B1660" s="138" t="s">
        <v>9509</v>
      </c>
      <c r="C1660" s="138" t="s">
        <v>9510</v>
      </c>
      <c r="D1660" s="138" t="s">
        <v>9511</v>
      </c>
      <c r="E1660" s="138" t="s">
        <v>9512</v>
      </c>
      <c r="F1660" s="139">
        <v>13.91</v>
      </c>
      <c r="G1660" s="137" t="s">
        <v>3067</v>
      </c>
      <c r="H1660" s="137" t="s">
        <v>3068</v>
      </c>
      <c r="I1660" s="138" t="s">
        <v>3084</v>
      </c>
    </row>
    <row r="1661" spans="1:9" hidden="1">
      <c r="A1661" s="137" t="s">
        <v>9513</v>
      </c>
      <c r="B1661" s="138" t="s">
        <v>9514</v>
      </c>
      <c r="C1661" s="138" t="s">
        <v>9515</v>
      </c>
      <c r="D1661" s="138" t="s">
        <v>9516</v>
      </c>
      <c r="E1661" s="138" t="s">
        <v>9517</v>
      </c>
      <c r="F1661" s="139">
        <v>0</v>
      </c>
      <c r="G1661" s="137" t="s">
        <v>3067</v>
      </c>
      <c r="H1661" s="137" t="s">
        <v>3068</v>
      </c>
      <c r="I1661" s="138" t="s">
        <v>3084</v>
      </c>
    </row>
    <row r="1662" spans="1:9" hidden="1">
      <c r="A1662" s="137" t="s">
        <v>9518</v>
      </c>
      <c r="B1662" s="138" t="s">
        <v>9519</v>
      </c>
      <c r="C1662" s="138" t="s">
        <v>9520</v>
      </c>
      <c r="D1662" s="138" t="s">
        <v>9521</v>
      </c>
      <c r="E1662" s="138" t="s">
        <v>9522</v>
      </c>
      <c r="F1662" s="139">
        <v>0</v>
      </c>
      <c r="G1662" s="137" t="s">
        <v>7022</v>
      </c>
      <c r="H1662" s="137" t="s">
        <v>3068</v>
      </c>
      <c r="I1662" s="138" t="s">
        <v>7196</v>
      </c>
    </row>
    <row r="1663" spans="1:9" hidden="1">
      <c r="A1663" s="137" t="s">
        <v>9523</v>
      </c>
      <c r="B1663" s="138" t="s">
        <v>9519</v>
      </c>
      <c r="C1663" s="138" t="s">
        <v>9524</v>
      </c>
      <c r="D1663" s="138" t="s">
        <v>9525</v>
      </c>
      <c r="E1663" s="138" t="s">
        <v>9526</v>
      </c>
      <c r="F1663" s="139">
        <v>0</v>
      </c>
      <c r="G1663" s="137" t="s">
        <v>3067</v>
      </c>
      <c r="H1663" s="137" t="s">
        <v>3068</v>
      </c>
      <c r="I1663" s="138" t="s">
        <v>3084</v>
      </c>
    </row>
    <row r="1664" spans="1:9" hidden="1">
      <c r="A1664" s="137" t="s">
        <v>9527</v>
      </c>
      <c r="B1664" s="138" t="s">
        <v>9528</v>
      </c>
      <c r="C1664" s="138" t="s">
        <v>9529</v>
      </c>
      <c r="D1664" s="138" t="s">
        <v>9530</v>
      </c>
      <c r="E1664" s="138" t="s">
        <v>9531</v>
      </c>
      <c r="F1664" s="139">
        <v>0</v>
      </c>
      <c r="G1664" s="137" t="s">
        <v>3067</v>
      </c>
      <c r="H1664" s="137" t="s">
        <v>3068</v>
      </c>
      <c r="I1664" s="138" t="s">
        <v>3078</v>
      </c>
    </row>
    <row r="1665" spans="1:9" hidden="1">
      <c r="A1665" s="137" t="s">
        <v>9532</v>
      </c>
      <c r="B1665" s="138" t="s">
        <v>9533</v>
      </c>
      <c r="C1665" s="138" t="s">
        <v>9534</v>
      </c>
      <c r="D1665" s="138" t="s">
        <v>9535</v>
      </c>
      <c r="E1665" s="138" t="s">
        <v>1756</v>
      </c>
      <c r="F1665" s="139">
        <v>17.93</v>
      </c>
      <c r="G1665" s="137" t="s">
        <v>3067</v>
      </c>
      <c r="H1665" s="137" t="s">
        <v>3068</v>
      </c>
      <c r="I1665" s="138" t="s">
        <v>3084</v>
      </c>
    </row>
    <row r="1666" spans="1:9" hidden="1">
      <c r="A1666" s="137" t="s">
        <v>9536</v>
      </c>
      <c r="B1666" s="138" t="s">
        <v>9537</v>
      </c>
      <c r="C1666" s="138" t="s">
        <v>9538</v>
      </c>
      <c r="D1666" s="138" t="s">
        <v>9539</v>
      </c>
      <c r="E1666" s="138" t="s">
        <v>9540</v>
      </c>
      <c r="F1666" s="139">
        <v>13.19</v>
      </c>
      <c r="G1666" s="137" t="s">
        <v>3067</v>
      </c>
      <c r="H1666" s="137" t="s">
        <v>3068</v>
      </c>
      <c r="I1666" s="138" t="s">
        <v>3084</v>
      </c>
    </row>
    <row r="1667" spans="1:9" hidden="1">
      <c r="A1667" s="137" t="s">
        <v>9541</v>
      </c>
      <c r="B1667" s="138" t="s">
        <v>9542</v>
      </c>
      <c r="C1667" s="138" t="s">
        <v>9543</v>
      </c>
      <c r="D1667" s="138" t="s">
        <v>9544</v>
      </c>
      <c r="E1667" s="138" t="s">
        <v>9545</v>
      </c>
      <c r="F1667" s="139">
        <v>0</v>
      </c>
      <c r="G1667" s="137" t="s">
        <v>3067</v>
      </c>
      <c r="H1667" s="137" t="s">
        <v>3068</v>
      </c>
      <c r="I1667" s="138" t="s">
        <v>3078</v>
      </c>
    </row>
    <row r="1668" spans="1:9" hidden="1">
      <c r="A1668" s="137" t="s">
        <v>9546</v>
      </c>
      <c r="B1668" s="138" t="s">
        <v>9547</v>
      </c>
      <c r="C1668" s="138" t="s">
        <v>9548</v>
      </c>
      <c r="D1668" s="138" t="s">
        <v>9549</v>
      </c>
      <c r="E1668" s="138" t="s">
        <v>9550</v>
      </c>
      <c r="F1668" s="139">
        <v>0</v>
      </c>
      <c r="G1668" s="137" t="s">
        <v>7022</v>
      </c>
      <c r="H1668" s="137" t="s">
        <v>3068</v>
      </c>
      <c r="I1668" s="138" t="s">
        <v>7196</v>
      </c>
    </row>
    <row r="1669" spans="1:9" hidden="1">
      <c r="A1669" s="137" t="s">
        <v>9551</v>
      </c>
      <c r="B1669" s="138" t="s">
        <v>9547</v>
      </c>
      <c r="C1669" s="138" t="s">
        <v>9552</v>
      </c>
      <c r="D1669" s="138" t="s">
        <v>9549</v>
      </c>
      <c r="E1669" s="138" t="s">
        <v>9553</v>
      </c>
      <c r="F1669" s="139">
        <v>3.4</v>
      </c>
      <c r="G1669" s="137" t="s">
        <v>3067</v>
      </c>
      <c r="H1669" s="137" t="s">
        <v>3068</v>
      </c>
      <c r="I1669" s="138" t="s">
        <v>3084</v>
      </c>
    </row>
    <row r="1670" spans="1:9" hidden="1">
      <c r="A1670" s="137" t="s">
        <v>9554</v>
      </c>
      <c r="B1670" s="138" t="s">
        <v>9555</v>
      </c>
      <c r="C1670" s="138" t="s">
        <v>9556</v>
      </c>
      <c r="D1670" s="138" t="s">
        <v>9557</v>
      </c>
      <c r="E1670" s="138" t="s">
        <v>9558</v>
      </c>
      <c r="F1670" s="139">
        <v>0</v>
      </c>
      <c r="G1670" s="137" t="s">
        <v>3067</v>
      </c>
      <c r="H1670" s="137" t="s">
        <v>3068</v>
      </c>
      <c r="I1670" s="138" t="s">
        <v>3084</v>
      </c>
    </row>
    <row r="1671" spans="1:9" hidden="1">
      <c r="A1671" s="137" t="s">
        <v>9559</v>
      </c>
      <c r="B1671" s="138" t="s">
        <v>9560</v>
      </c>
      <c r="C1671" s="138" t="s">
        <v>9561</v>
      </c>
      <c r="D1671" s="138" t="s">
        <v>9562</v>
      </c>
      <c r="E1671" s="138" t="s">
        <v>9563</v>
      </c>
      <c r="F1671" s="139">
        <v>0</v>
      </c>
      <c r="G1671" s="137" t="s">
        <v>3067</v>
      </c>
      <c r="H1671" s="137" t="s">
        <v>3068</v>
      </c>
      <c r="I1671" s="138" t="s">
        <v>3078</v>
      </c>
    </row>
    <row r="1672" spans="1:9" hidden="1">
      <c r="A1672" s="137" t="s">
        <v>9564</v>
      </c>
      <c r="B1672" s="138" t="s">
        <v>9565</v>
      </c>
      <c r="C1672" s="138" t="s">
        <v>9566</v>
      </c>
      <c r="D1672" s="138" t="s">
        <v>9567</v>
      </c>
      <c r="E1672" s="138" t="s">
        <v>9568</v>
      </c>
      <c r="F1672" s="139">
        <v>7.88</v>
      </c>
      <c r="G1672" s="137" t="s">
        <v>3067</v>
      </c>
      <c r="H1672" s="137" t="s">
        <v>3068</v>
      </c>
      <c r="I1672" s="138" t="s">
        <v>3078</v>
      </c>
    </row>
    <row r="1673" spans="1:9" hidden="1">
      <c r="A1673" s="137" t="s">
        <v>9569</v>
      </c>
      <c r="B1673" s="138" t="s">
        <v>9570</v>
      </c>
      <c r="C1673" s="138" t="s">
        <v>9571</v>
      </c>
      <c r="D1673" s="138" t="s">
        <v>9572</v>
      </c>
      <c r="E1673" s="138" t="s">
        <v>9573</v>
      </c>
      <c r="F1673" s="139">
        <v>0</v>
      </c>
      <c r="G1673" s="137" t="s">
        <v>3067</v>
      </c>
      <c r="H1673" s="137" t="s">
        <v>3068</v>
      </c>
      <c r="I1673" s="138" t="s">
        <v>3084</v>
      </c>
    </row>
    <row r="1674" spans="1:9" hidden="1">
      <c r="A1674" s="137" t="s">
        <v>9574</v>
      </c>
      <c r="B1674" s="138" t="s">
        <v>9575</v>
      </c>
      <c r="C1674" s="138" t="s">
        <v>9576</v>
      </c>
      <c r="D1674" s="138" t="s">
        <v>9577</v>
      </c>
      <c r="E1674" s="138" t="s">
        <v>1756</v>
      </c>
      <c r="F1674" s="139">
        <v>10.3</v>
      </c>
      <c r="G1674" s="137" t="s">
        <v>3067</v>
      </c>
      <c r="H1674" s="137" t="s">
        <v>3068</v>
      </c>
      <c r="I1674" s="138" t="s">
        <v>3078</v>
      </c>
    </row>
    <row r="1675" spans="1:9" hidden="1">
      <c r="A1675" s="137" t="s">
        <v>9578</v>
      </c>
      <c r="B1675" s="138" t="s">
        <v>9579</v>
      </c>
      <c r="C1675" s="138" t="s">
        <v>9580</v>
      </c>
      <c r="D1675" s="138" t="s">
        <v>9581</v>
      </c>
      <c r="E1675" s="138" t="s">
        <v>9582</v>
      </c>
      <c r="F1675" s="139">
        <v>0</v>
      </c>
      <c r="G1675" s="137" t="s">
        <v>3067</v>
      </c>
      <c r="H1675" s="137" t="s">
        <v>3068</v>
      </c>
      <c r="I1675" s="138" t="s">
        <v>1756</v>
      </c>
    </row>
    <row r="1676" spans="1:9" hidden="1">
      <c r="A1676" s="137" t="s">
        <v>9583</v>
      </c>
      <c r="B1676" s="138" t="s">
        <v>9584</v>
      </c>
      <c r="C1676" s="138" t="s">
        <v>9585</v>
      </c>
      <c r="D1676" s="138" t="s">
        <v>9586</v>
      </c>
      <c r="E1676" s="138" t="s">
        <v>9587</v>
      </c>
      <c r="F1676" s="139">
        <v>4.57</v>
      </c>
      <c r="G1676" s="137" t="s">
        <v>3067</v>
      </c>
      <c r="H1676" s="137" t="s">
        <v>3068</v>
      </c>
      <c r="I1676" s="138" t="s">
        <v>3078</v>
      </c>
    </row>
    <row r="1677" spans="1:9" hidden="1">
      <c r="A1677" s="137" t="s">
        <v>9588</v>
      </c>
      <c r="B1677" s="138" t="s">
        <v>9589</v>
      </c>
      <c r="C1677" s="138" t="s">
        <v>9590</v>
      </c>
      <c r="D1677" s="138" t="s">
        <v>9591</v>
      </c>
      <c r="E1677" s="138" t="s">
        <v>1756</v>
      </c>
      <c r="F1677" s="139">
        <v>12.64</v>
      </c>
      <c r="G1677" s="137" t="s">
        <v>3067</v>
      </c>
      <c r="H1677" s="137" t="s">
        <v>3068</v>
      </c>
      <c r="I1677" s="138" t="s">
        <v>3078</v>
      </c>
    </row>
    <row r="1678" spans="1:9" hidden="1">
      <c r="A1678" s="137" t="s">
        <v>9592</v>
      </c>
      <c r="B1678" s="138" t="s">
        <v>9593</v>
      </c>
      <c r="C1678" s="138" t="s">
        <v>9594</v>
      </c>
      <c r="D1678" s="138" t="s">
        <v>9595</v>
      </c>
      <c r="E1678" s="138" t="s">
        <v>9596</v>
      </c>
      <c r="F1678" s="139">
        <v>0</v>
      </c>
      <c r="G1678" s="137" t="s">
        <v>3067</v>
      </c>
      <c r="H1678" s="137" t="s">
        <v>3068</v>
      </c>
      <c r="I1678" s="138" t="s">
        <v>3078</v>
      </c>
    </row>
    <row r="1679" spans="1:9" hidden="1">
      <c r="A1679" s="137" t="s">
        <v>9597</v>
      </c>
      <c r="B1679" s="138" t="s">
        <v>9598</v>
      </c>
      <c r="C1679" s="138" t="s">
        <v>9599</v>
      </c>
      <c r="D1679" s="138" t="s">
        <v>9600</v>
      </c>
      <c r="E1679" s="138" t="s">
        <v>9601</v>
      </c>
      <c r="F1679" s="139">
        <v>0</v>
      </c>
      <c r="G1679" s="137" t="s">
        <v>3067</v>
      </c>
      <c r="H1679" s="137" t="s">
        <v>3068</v>
      </c>
      <c r="I1679" s="138" t="s">
        <v>3084</v>
      </c>
    </row>
    <row r="1680" spans="1:9" hidden="1">
      <c r="A1680" s="137" t="s">
        <v>9602</v>
      </c>
      <c r="B1680" s="138" t="s">
        <v>9603</v>
      </c>
      <c r="C1680" s="138" t="s">
        <v>9604</v>
      </c>
      <c r="D1680" s="138" t="s">
        <v>9605</v>
      </c>
      <c r="E1680" s="138" t="s">
        <v>9606</v>
      </c>
      <c r="F1680" s="139">
        <v>0</v>
      </c>
      <c r="G1680" s="137" t="s">
        <v>3067</v>
      </c>
      <c r="H1680" s="137" t="s">
        <v>3068</v>
      </c>
      <c r="I1680" s="138" t="s">
        <v>3078</v>
      </c>
    </row>
    <row r="1681" spans="1:9" hidden="1">
      <c r="A1681" s="137" t="s">
        <v>9607</v>
      </c>
      <c r="B1681" s="138" t="s">
        <v>9608</v>
      </c>
      <c r="C1681" s="138" t="s">
        <v>9609</v>
      </c>
      <c r="D1681" s="138" t="s">
        <v>9610</v>
      </c>
      <c r="E1681" s="138" t="s">
        <v>9611</v>
      </c>
      <c r="F1681" s="139">
        <v>0</v>
      </c>
      <c r="G1681" s="137" t="s">
        <v>3067</v>
      </c>
      <c r="H1681" s="137" t="s">
        <v>3068</v>
      </c>
      <c r="I1681" s="138" t="s">
        <v>3078</v>
      </c>
    </row>
    <row r="1682" spans="1:9" hidden="1">
      <c r="A1682" s="137" t="s">
        <v>9612</v>
      </c>
      <c r="B1682" s="138" t="s">
        <v>9613</v>
      </c>
      <c r="C1682" s="138" t="s">
        <v>9614</v>
      </c>
      <c r="D1682" s="138" t="s">
        <v>9615</v>
      </c>
      <c r="E1682" s="138" t="s">
        <v>1756</v>
      </c>
      <c r="F1682" s="139">
        <v>15.87</v>
      </c>
      <c r="G1682" s="137" t="s">
        <v>3067</v>
      </c>
      <c r="H1682" s="137" t="s">
        <v>3068</v>
      </c>
      <c r="I1682" s="138" t="s">
        <v>3084</v>
      </c>
    </row>
    <row r="1683" spans="1:9" hidden="1">
      <c r="A1683" s="137" t="s">
        <v>9616</v>
      </c>
      <c r="B1683" s="138" t="s">
        <v>9617</v>
      </c>
      <c r="C1683" s="138" t="s">
        <v>9618</v>
      </c>
      <c r="D1683" s="138" t="s">
        <v>9619</v>
      </c>
      <c r="E1683" s="138" t="s">
        <v>9620</v>
      </c>
      <c r="F1683" s="139">
        <v>0</v>
      </c>
      <c r="G1683" s="137" t="s">
        <v>3067</v>
      </c>
      <c r="H1683" s="137" t="s">
        <v>3068</v>
      </c>
      <c r="I1683" s="138" t="s">
        <v>3078</v>
      </c>
    </row>
    <row r="1684" spans="1:9" hidden="1">
      <c r="A1684" s="137" t="s">
        <v>9621</v>
      </c>
      <c r="B1684" s="138" t="s">
        <v>9622</v>
      </c>
      <c r="C1684" s="138" t="s">
        <v>9623</v>
      </c>
      <c r="D1684" s="138" t="s">
        <v>9624</v>
      </c>
      <c r="E1684" s="138" t="s">
        <v>9625</v>
      </c>
      <c r="F1684" s="139">
        <v>18.59</v>
      </c>
      <c r="G1684" s="137" t="s">
        <v>3067</v>
      </c>
      <c r="H1684" s="137" t="s">
        <v>3068</v>
      </c>
      <c r="I1684" s="138" t="s">
        <v>3084</v>
      </c>
    </row>
    <row r="1685" spans="1:9" hidden="1">
      <c r="A1685" s="137" t="s">
        <v>9626</v>
      </c>
      <c r="B1685" s="138" t="s">
        <v>9627</v>
      </c>
      <c r="C1685" s="138" t="s">
        <v>9628</v>
      </c>
      <c r="D1685" s="138" t="s">
        <v>9629</v>
      </c>
      <c r="E1685" s="138" t="s">
        <v>9630</v>
      </c>
      <c r="F1685" s="139">
        <v>0</v>
      </c>
      <c r="G1685" s="137" t="s">
        <v>3067</v>
      </c>
      <c r="H1685" s="137" t="s">
        <v>3068</v>
      </c>
      <c r="I1685" s="138" t="s">
        <v>3084</v>
      </c>
    </row>
    <row r="1686" spans="1:9" hidden="1">
      <c r="A1686" s="137" t="s">
        <v>9631</v>
      </c>
      <c r="B1686" s="138" t="s">
        <v>9632</v>
      </c>
      <c r="C1686" s="138" t="s">
        <v>9633</v>
      </c>
      <c r="D1686" s="138" t="s">
        <v>9634</v>
      </c>
      <c r="E1686" s="138" t="s">
        <v>9635</v>
      </c>
      <c r="F1686" s="139">
        <v>43.22</v>
      </c>
      <c r="G1686" s="137" t="s">
        <v>3067</v>
      </c>
      <c r="H1686" s="137" t="s">
        <v>3068</v>
      </c>
      <c r="I1686" s="138" t="s">
        <v>3078</v>
      </c>
    </row>
    <row r="1687" spans="1:9" hidden="1">
      <c r="A1687" s="137" t="s">
        <v>9636</v>
      </c>
      <c r="B1687" s="138" t="s">
        <v>9637</v>
      </c>
      <c r="C1687" s="138" t="s">
        <v>9638</v>
      </c>
      <c r="D1687" s="138" t="s">
        <v>9639</v>
      </c>
      <c r="E1687" s="138" t="s">
        <v>9640</v>
      </c>
      <c r="F1687" s="139">
        <v>0</v>
      </c>
      <c r="G1687" s="137" t="s">
        <v>3067</v>
      </c>
      <c r="H1687" s="137" t="s">
        <v>3068</v>
      </c>
      <c r="I1687" s="138" t="s">
        <v>3084</v>
      </c>
    </row>
    <row r="1688" spans="1:9" hidden="1">
      <c r="A1688" s="137" t="s">
        <v>9641</v>
      </c>
      <c r="B1688" s="138" t="s">
        <v>9642</v>
      </c>
      <c r="C1688" s="138" t="s">
        <v>9643</v>
      </c>
      <c r="D1688" s="138" t="s">
        <v>9644</v>
      </c>
      <c r="E1688" s="138" t="s">
        <v>9645</v>
      </c>
      <c r="F1688" s="139">
        <v>0</v>
      </c>
      <c r="G1688" s="137" t="s">
        <v>3067</v>
      </c>
      <c r="H1688" s="137" t="s">
        <v>3068</v>
      </c>
      <c r="I1688" s="138" t="s">
        <v>3078</v>
      </c>
    </row>
    <row r="1689" spans="1:9" hidden="1">
      <c r="A1689" s="137" t="s">
        <v>9646</v>
      </c>
      <c r="B1689" s="138" t="s">
        <v>9647</v>
      </c>
      <c r="C1689" s="138" t="s">
        <v>9648</v>
      </c>
      <c r="D1689" s="138" t="s">
        <v>9649</v>
      </c>
      <c r="E1689" s="138" t="s">
        <v>1756</v>
      </c>
      <c r="F1689" s="139">
        <v>12.23</v>
      </c>
      <c r="G1689" s="137" t="s">
        <v>3067</v>
      </c>
      <c r="H1689" s="137" t="s">
        <v>3068</v>
      </c>
      <c r="I1689" s="138" t="s">
        <v>3084</v>
      </c>
    </row>
    <row r="1690" spans="1:9" hidden="1">
      <c r="A1690" s="137" t="s">
        <v>9650</v>
      </c>
      <c r="B1690" s="138" t="s">
        <v>9651</v>
      </c>
      <c r="C1690" s="138" t="s">
        <v>9652</v>
      </c>
      <c r="D1690" s="138" t="s">
        <v>9653</v>
      </c>
      <c r="E1690" s="138" t="s">
        <v>1756</v>
      </c>
      <c r="F1690" s="139">
        <v>23.62</v>
      </c>
      <c r="G1690" s="137" t="s">
        <v>3067</v>
      </c>
      <c r="H1690" s="137" t="s">
        <v>3068</v>
      </c>
      <c r="I1690" s="138" t="s">
        <v>3078</v>
      </c>
    </row>
    <row r="1691" spans="1:9" hidden="1">
      <c r="A1691" s="137" t="s">
        <v>9654</v>
      </c>
      <c r="B1691" s="138" t="s">
        <v>9655</v>
      </c>
      <c r="C1691" s="138" t="s">
        <v>9656</v>
      </c>
      <c r="D1691" s="138" t="s">
        <v>9657</v>
      </c>
      <c r="E1691" s="138" t="s">
        <v>9658</v>
      </c>
      <c r="F1691" s="139">
        <v>2.39</v>
      </c>
      <c r="G1691" s="137" t="s">
        <v>3067</v>
      </c>
      <c r="H1691" s="137" t="s">
        <v>3068</v>
      </c>
      <c r="I1691" s="138" t="s">
        <v>3084</v>
      </c>
    </row>
    <row r="1692" spans="1:9" hidden="1">
      <c r="A1692" s="137" t="s">
        <v>9659</v>
      </c>
      <c r="B1692" s="138" t="s">
        <v>9660</v>
      </c>
      <c r="C1692" s="138" t="s">
        <v>9661</v>
      </c>
      <c r="D1692" s="138" t="s">
        <v>9662</v>
      </c>
      <c r="E1692" s="138" t="s">
        <v>9663</v>
      </c>
      <c r="F1692" s="139">
        <v>0</v>
      </c>
      <c r="G1692" s="137" t="s">
        <v>3067</v>
      </c>
      <c r="H1692" s="137" t="s">
        <v>3068</v>
      </c>
      <c r="I1692" s="138" t="s">
        <v>3078</v>
      </c>
    </row>
    <row r="1693" spans="1:9" hidden="1">
      <c r="A1693" s="137" t="s">
        <v>9664</v>
      </c>
      <c r="B1693" s="138" t="s">
        <v>9665</v>
      </c>
      <c r="C1693" s="138" t="s">
        <v>9666</v>
      </c>
      <c r="D1693" s="138" t="s">
        <v>9667</v>
      </c>
      <c r="E1693" s="138" t="s">
        <v>9668</v>
      </c>
      <c r="F1693" s="139">
        <v>0</v>
      </c>
      <c r="G1693" s="137" t="s">
        <v>3067</v>
      </c>
      <c r="H1693" s="137" t="s">
        <v>3068</v>
      </c>
      <c r="I1693" s="138" t="s">
        <v>3078</v>
      </c>
    </row>
    <row r="1694" spans="1:9" hidden="1">
      <c r="A1694" s="137" t="s">
        <v>9669</v>
      </c>
      <c r="B1694" s="138" t="s">
        <v>9670</v>
      </c>
      <c r="C1694" s="138" t="s">
        <v>9671</v>
      </c>
      <c r="D1694" s="138" t="s">
        <v>9672</v>
      </c>
      <c r="E1694" s="138" t="s">
        <v>9673</v>
      </c>
      <c r="F1694" s="139">
        <v>0</v>
      </c>
      <c r="G1694" s="137" t="s">
        <v>7022</v>
      </c>
      <c r="H1694" s="137" t="s">
        <v>3068</v>
      </c>
      <c r="I1694" s="138" t="s">
        <v>7196</v>
      </c>
    </row>
    <row r="1695" spans="1:9" hidden="1">
      <c r="A1695" s="137" t="s">
        <v>9674</v>
      </c>
      <c r="B1695" s="138" t="s">
        <v>9670</v>
      </c>
      <c r="C1695" s="138" t="s">
        <v>9675</v>
      </c>
      <c r="D1695" s="138" t="s">
        <v>9672</v>
      </c>
      <c r="E1695" s="138" t="s">
        <v>9676</v>
      </c>
      <c r="F1695" s="139">
        <v>10.4</v>
      </c>
      <c r="G1695" s="137" t="s">
        <v>3067</v>
      </c>
      <c r="H1695" s="137" t="s">
        <v>3068</v>
      </c>
      <c r="I1695" s="138" t="s">
        <v>3084</v>
      </c>
    </row>
    <row r="1696" spans="1:9" hidden="1">
      <c r="A1696" s="137" t="s">
        <v>9677</v>
      </c>
      <c r="B1696" s="138" t="s">
        <v>9678</v>
      </c>
      <c r="C1696" s="138" t="s">
        <v>9679</v>
      </c>
      <c r="D1696" s="138" t="s">
        <v>9680</v>
      </c>
      <c r="E1696" s="138" t="s">
        <v>9681</v>
      </c>
      <c r="F1696" s="139">
        <v>1.59</v>
      </c>
      <c r="G1696" s="137" t="s">
        <v>3067</v>
      </c>
      <c r="H1696" s="137" t="s">
        <v>3068</v>
      </c>
      <c r="I1696" s="138" t="s">
        <v>3084</v>
      </c>
    </row>
    <row r="1697" spans="1:9" hidden="1">
      <c r="A1697" s="137" t="s">
        <v>9682</v>
      </c>
      <c r="B1697" s="138" t="s">
        <v>9683</v>
      </c>
      <c r="C1697" s="138" t="s">
        <v>9684</v>
      </c>
      <c r="D1697" s="138" t="s">
        <v>9685</v>
      </c>
      <c r="E1697" s="138" t="s">
        <v>9686</v>
      </c>
      <c r="F1697" s="139">
        <v>10.210000000000001</v>
      </c>
      <c r="G1697" s="137" t="s">
        <v>3067</v>
      </c>
      <c r="H1697" s="137" t="s">
        <v>3068</v>
      </c>
      <c r="I1697" s="138" t="s">
        <v>3078</v>
      </c>
    </row>
    <row r="1698" spans="1:9" hidden="1">
      <c r="A1698" s="137" t="s">
        <v>9687</v>
      </c>
      <c r="B1698" s="138" t="s">
        <v>9688</v>
      </c>
      <c r="C1698" s="138" t="s">
        <v>9689</v>
      </c>
      <c r="D1698" s="138" t="s">
        <v>9690</v>
      </c>
      <c r="E1698" s="138" t="s">
        <v>9691</v>
      </c>
      <c r="F1698" s="139">
        <v>30.18</v>
      </c>
      <c r="G1698" s="137" t="s">
        <v>3067</v>
      </c>
      <c r="H1698" s="137" t="s">
        <v>3068</v>
      </c>
      <c r="I1698" s="138" t="s">
        <v>3078</v>
      </c>
    </row>
    <row r="1699" spans="1:9" hidden="1">
      <c r="A1699" s="137" t="s">
        <v>9692</v>
      </c>
      <c r="B1699" s="138" t="s">
        <v>9693</v>
      </c>
      <c r="C1699" s="138" t="s">
        <v>9694</v>
      </c>
      <c r="D1699" s="138" t="s">
        <v>9695</v>
      </c>
      <c r="E1699" s="138" t="s">
        <v>1756</v>
      </c>
      <c r="F1699" s="139">
        <v>15.08</v>
      </c>
      <c r="G1699" s="137" t="s">
        <v>3067</v>
      </c>
      <c r="H1699" s="137" t="s">
        <v>3068</v>
      </c>
      <c r="I1699" s="138" t="s">
        <v>3078</v>
      </c>
    </row>
    <row r="1700" spans="1:9" hidden="1">
      <c r="A1700" s="137" t="s">
        <v>9696</v>
      </c>
      <c r="B1700" s="138" t="s">
        <v>9697</v>
      </c>
      <c r="C1700" s="138" t="s">
        <v>9698</v>
      </c>
      <c r="D1700" s="138" t="s">
        <v>9699</v>
      </c>
      <c r="E1700" s="138" t="s">
        <v>9700</v>
      </c>
      <c r="F1700" s="139">
        <v>9.5500000000000007</v>
      </c>
      <c r="G1700" s="137" t="s">
        <v>3067</v>
      </c>
      <c r="H1700" s="137" t="s">
        <v>3068</v>
      </c>
      <c r="I1700" s="138" t="s">
        <v>3078</v>
      </c>
    </row>
    <row r="1701" spans="1:9" hidden="1">
      <c r="A1701" s="137" t="s">
        <v>9701</v>
      </c>
      <c r="B1701" s="138" t="s">
        <v>9702</v>
      </c>
      <c r="C1701" s="138" t="s">
        <v>9703</v>
      </c>
      <c r="D1701" s="138" t="s">
        <v>9704</v>
      </c>
      <c r="E1701" s="138" t="s">
        <v>9705</v>
      </c>
      <c r="F1701" s="139">
        <v>5.59</v>
      </c>
      <c r="G1701" s="137" t="s">
        <v>3067</v>
      </c>
      <c r="H1701" s="137" t="s">
        <v>3068</v>
      </c>
      <c r="I1701" s="138" t="s">
        <v>3084</v>
      </c>
    </row>
    <row r="1702" spans="1:9" hidden="1">
      <c r="A1702" s="137" t="s">
        <v>9706</v>
      </c>
      <c r="B1702" s="138" t="s">
        <v>9707</v>
      </c>
      <c r="C1702" s="138" t="s">
        <v>9708</v>
      </c>
      <c r="D1702" s="138" t="s">
        <v>9709</v>
      </c>
      <c r="E1702" s="138" t="s">
        <v>9710</v>
      </c>
      <c r="F1702" s="139">
        <v>27.8</v>
      </c>
      <c r="G1702" s="137" t="s">
        <v>3067</v>
      </c>
      <c r="H1702" s="137" t="s">
        <v>3068</v>
      </c>
      <c r="I1702" s="138" t="s">
        <v>3078</v>
      </c>
    </row>
    <row r="1703" spans="1:9" hidden="1">
      <c r="A1703" s="137" t="s">
        <v>9711</v>
      </c>
      <c r="B1703" s="138" t="s">
        <v>9712</v>
      </c>
      <c r="C1703" s="138" t="s">
        <v>9713</v>
      </c>
      <c r="D1703" s="138" t="s">
        <v>9714</v>
      </c>
      <c r="E1703" s="138" t="s">
        <v>9715</v>
      </c>
      <c r="F1703" s="139">
        <v>0</v>
      </c>
      <c r="G1703" s="137" t="s">
        <v>7022</v>
      </c>
      <c r="H1703" s="137" t="s">
        <v>3068</v>
      </c>
      <c r="I1703" s="138" t="s">
        <v>7196</v>
      </c>
    </row>
    <row r="1704" spans="1:9" hidden="1">
      <c r="A1704" s="137" t="s">
        <v>9716</v>
      </c>
      <c r="B1704" s="138" t="s">
        <v>9712</v>
      </c>
      <c r="C1704" s="138" t="s">
        <v>9717</v>
      </c>
      <c r="D1704" s="138" t="s">
        <v>9714</v>
      </c>
      <c r="E1704" s="138" t="s">
        <v>9718</v>
      </c>
      <c r="F1704" s="139">
        <v>0</v>
      </c>
      <c r="G1704" s="137" t="s">
        <v>3067</v>
      </c>
      <c r="H1704" s="137" t="s">
        <v>3068</v>
      </c>
      <c r="I1704" s="138" t="s">
        <v>3084</v>
      </c>
    </row>
    <row r="1705" spans="1:9" hidden="1">
      <c r="A1705" s="137" t="s">
        <v>9719</v>
      </c>
      <c r="B1705" s="138" t="s">
        <v>9720</v>
      </c>
      <c r="C1705" s="138" t="s">
        <v>9721</v>
      </c>
      <c r="D1705" s="138" t="s">
        <v>9722</v>
      </c>
      <c r="E1705" s="138" t="s">
        <v>9723</v>
      </c>
      <c r="F1705" s="139">
        <v>0</v>
      </c>
      <c r="G1705" s="137" t="s">
        <v>3067</v>
      </c>
      <c r="H1705" s="137" t="s">
        <v>3068</v>
      </c>
      <c r="I1705" s="138" t="s">
        <v>3084</v>
      </c>
    </row>
    <row r="1706" spans="1:9" hidden="1">
      <c r="A1706" s="137" t="s">
        <v>9724</v>
      </c>
      <c r="B1706" s="138" t="s">
        <v>9725</v>
      </c>
      <c r="C1706" s="138" t="s">
        <v>9726</v>
      </c>
      <c r="D1706" s="138" t="s">
        <v>9727</v>
      </c>
      <c r="E1706" s="138" t="s">
        <v>9728</v>
      </c>
      <c r="F1706" s="139">
        <v>0</v>
      </c>
      <c r="G1706" s="137" t="s">
        <v>3067</v>
      </c>
      <c r="H1706" s="137" t="s">
        <v>3068</v>
      </c>
      <c r="I1706" s="138" t="s">
        <v>3084</v>
      </c>
    </row>
    <row r="1707" spans="1:9" hidden="1">
      <c r="A1707" s="137" t="s">
        <v>9729</v>
      </c>
      <c r="B1707" s="138" t="s">
        <v>9730</v>
      </c>
      <c r="C1707" s="138" t="s">
        <v>9731</v>
      </c>
      <c r="D1707" s="138" t="s">
        <v>9732</v>
      </c>
      <c r="E1707" s="138" t="s">
        <v>9733</v>
      </c>
      <c r="F1707" s="139">
        <v>14</v>
      </c>
      <c r="G1707" s="137" t="s">
        <v>3067</v>
      </c>
      <c r="H1707" s="137" t="s">
        <v>3068</v>
      </c>
      <c r="I1707" s="138" t="s">
        <v>3084</v>
      </c>
    </row>
    <row r="1708" spans="1:9" hidden="1">
      <c r="A1708" s="137" t="s">
        <v>9734</v>
      </c>
      <c r="B1708" s="138" t="s">
        <v>9735</v>
      </c>
      <c r="C1708" s="138" t="s">
        <v>9736</v>
      </c>
      <c r="D1708" s="138" t="s">
        <v>9737</v>
      </c>
      <c r="E1708" s="138" t="s">
        <v>9738</v>
      </c>
      <c r="F1708" s="139">
        <v>0</v>
      </c>
      <c r="G1708" s="137" t="s">
        <v>3067</v>
      </c>
      <c r="H1708" s="137" t="s">
        <v>3068</v>
      </c>
      <c r="I1708" s="138" t="s">
        <v>3078</v>
      </c>
    </row>
    <row r="1709" spans="1:9" hidden="1">
      <c r="A1709" s="137" t="s">
        <v>9739</v>
      </c>
      <c r="B1709" s="138" t="s">
        <v>9740</v>
      </c>
      <c r="C1709" s="138" t="s">
        <v>9741</v>
      </c>
      <c r="D1709" s="138" t="s">
        <v>9742</v>
      </c>
      <c r="E1709" s="138" t="s">
        <v>9743</v>
      </c>
      <c r="F1709" s="139">
        <v>0</v>
      </c>
      <c r="G1709" s="137" t="s">
        <v>3067</v>
      </c>
      <c r="H1709" s="137" t="s">
        <v>3068</v>
      </c>
      <c r="I1709" s="138" t="s">
        <v>3084</v>
      </c>
    </row>
    <row r="1710" spans="1:9" hidden="1">
      <c r="A1710" s="137" t="s">
        <v>9744</v>
      </c>
      <c r="B1710" s="138" t="s">
        <v>9745</v>
      </c>
      <c r="C1710" s="138" t="s">
        <v>9746</v>
      </c>
      <c r="D1710" s="138" t="s">
        <v>9747</v>
      </c>
      <c r="E1710" s="138" t="s">
        <v>9748</v>
      </c>
      <c r="F1710" s="139">
        <v>0</v>
      </c>
      <c r="G1710" s="137" t="s">
        <v>7022</v>
      </c>
      <c r="H1710" s="137" t="s">
        <v>3068</v>
      </c>
      <c r="I1710" s="138" t="s">
        <v>7196</v>
      </c>
    </row>
    <row r="1711" spans="1:9" hidden="1">
      <c r="A1711" s="137" t="s">
        <v>9749</v>
      </c>
      <c r="B1711" s="138" t="s">
        <v>9745</v>
      </c>
      <c r="C1711" s="138" t="s">
        <v>9750</v>
      </c>
      <c r="D1711" s="138" t="s">
        <v>9747</v>
      </c>
      <c r="E1711" s="138" t="s">
        <v>9751</v>
      </c>
      <c r="F1711" s="139">
        <v>3.29</v>
      </c>
      <c r="G1711" s="137" t="s">
        <v>3067</v>
      </c>
      <c r="H1711" s="137" t="s">
        <v>3068</v>
      </c>
      <c r="I1711" s="138" t="s">
        <v>3084</v>
      </c>
    </row>
    <row r="1712" spans="1:9" hidden="1">
      <c r="A1712" s="137" t="s">
        <v>9752</v>
      </c>
      <c r="B1712" s="138" t="s">
        <v>9753</v>
      </c>
      <c r="C1712" s="138" t="s">
        <v>9754</v>
      </c>
      <c r="D1712" s="138" t="s">
        <v>9755</v>
      </c>
      <c r="E1712" s="138" t="s">
        <v>9756</v>
      </c>
      <c r="F1712" s="139">
        <v>0</v>
      </c>
      <c r="G1712" s="137" t="s">
        <v>3067</v>
      </c>
      <c r="H1712" s="137" t="s">
        <v>3068</v>
      </c>
      <c r="I1712" s="138" t="s">
        <v>3078</v>
      </c>
    </row>
    <row r="1713" spans="1:9" hidden="1">
      <c r="A1713" s="137" t="s">
        <v>9757</v>
      </c>
      <c r="B1713" s="138" t="s">
        <v>9758</v>
      </c>
      <c r="C1713" s="138" t="s">
        <v>9759</v>
      </c>
      <c r="D1713" s="138" t="s">
        <v>9760</v>
      </c>
      <c r="E1713" s="138" t="s">
        <v>9761</v>
      </c>
      <c r="F1713" s="139">
        <v>0</v>
      </c>
      <c r="G1713" s="137" t="s">
        <v>3067</v>
      </c>
      <c r="H1713" s="137" t="s">
        <v>3068</v>
      </c>
      <c r="I1713" s="138" t="s">
        <v>3084</v>
      </c>
    </row>
    <row r="1714" spans="1:9" hidden="1">
      <c r="A1714" s="137" t="s">
        <v>9762</v>
      </c>
      <c r="B1714" s="138" t="s">
        <v>9763</v>
      </c>
      <c r="C1714" s="138" t="s">
        <v>9764</v>
      </c>
      <c r="D1714" s="138" t="s">
        <v>9765</v>
      </c>
      <c r="E1714" s="138" t="s">
        <v>1756</v>
      </c>
      <c r="F1714" s="139">
        <v>9.4600000000000009</v>
      </c>
      <c r="G1714" s="137" t="s">
        <v>3067</v>
      </c>
      <c r="H1714" s="137" t="s">
        <v>3068</v>
      </c>
      <c r="I1714" s="138" t="s">
        <v>3078</v>
      </c>
    </row>
    <row r="1715" spans="1:9" hidden="1">
      <c r="A1715" s="137" t="s">
        <v>9766</v>
      </c>
      <c r="B1715" s="138" t="s">
        <v>9767</v>
      </c>
      <c r="C1715" s="138" t="s">
        <v>9768</v>
      </c>
      <c r="D1715" s="138" t="s">
        <v>9769</v>
      </c>
      <c r="E1715" s="138" t="s">
        <v>9770</v>
      </c>
      <c r="F1715" s="139">
        <v>2.94</v>
      </c>
      <c r="G1715" s="137" t="s">
        <v>3067</v>
      </c>
      <c r="H1715" s="137" t="s">
        <v>3068</v>
      </c>
      <c r="I1715" s="138" t="s">
        <v>3084</v>
      </c>
    </row>
    <row r="1716" spans="1:9" hidden="1">
      <c r="A1716" s="137" t="s">
        <v>9771</v>
      </c>
      <c r="B1716" s="138" t="s">
        <v>9772</v>
      </c>
      <c r="C1716" s="138" t="s">
        <v>9773</v>
      </c>
      <c r="D1716" s="138" t="s">
        <v>9774</v>
      </c>
      <c r="E1716" s="138" t="s">
        <v>9775</v>
      </c>
      <c r="F1716" s="139">
        <v>15.52</v>
      </c>
      <c r="G1716" s="137" t="s">
        <v>3067</v>
      </c>
      <c r="H1716" s="137" t="s">
        <v>3068</v>
      </c>
      <c r="I1716" s="138" t="s">
        <v>3084</v>
      </c>
    </row>
    <row r="1717" spans="1:9" hidden="1">
      <c r="A1717" s="137" t="s">
        <v>9776</v>
      </c>
      <c r="B1717" s="138" t="s">
        <v>9777</v>
      </c>
      <c r="C1717" s="138" t="s">
        <v>9778</v>
      </c>
      <c r="D1717" s="138" t="s">
        <v>9779</v>
      </c>
      <c r="E1717" s="138" t="s">
        <v>9780</v>
      </c>
      <c r="F1717" s="139">
        <v>18.309999999999999</v>
      </c>
      <c r="G1717" s="137" t="s">
        <v>3067</v>
      </c>
      <c r="H1717" s="137" t="s">
        <v>3068</v>
      </c>
      <c r="I1717" s="138" t="s">
        <v>3078</v>
      </c>
    </row>
    <row r="1718" spans="1:9" hidden="1">
      <c r="A1718" s="137" t="s">
        <v>9781</v>
      </c>
      <c r="B1718" s="138" t="s">
        <v>9782</v>
      </c>
      <c r="C1718" s="138" t="s">
        <v>9783</v>
      </c>
      <c r="D1718" s="138" t="s">
        <v>9784</v>
      </c>
      <c r="E1718" s="138" t="s">
        <v>9785</v>
      </c>
      <c r="F1718" s="139">
        <v>37.520000000000003</v>
      </c>
      <c r="G1718" s="137" t="s">
        <v>3067</v>
      </c>
      <c r="H1718" s="137" t="s">
        <v>3068</v>
      </c>
      <c r="I1718" s="138" t="s">
        <v>3078</v>
      </c>
    </row>
    <row r="1719" spans="1:9" hidden="1">
      <c r="A1719" s="137" t="s">
        <v>9786</v>
      </c>
      <c r="B1719" s="138" t="s">
        <v>9787</v>
      </c>
      <c r="C1719" s="138" t="s">
        <v>9788</v>
      </c>
      <c r="D1719" s="138" t="s">
        <v>9789</v>
      </c>
      <c r="E1719" s="138" t="s">
        <v>9790</v>
      </c>
      <c r="F1719" s="139">
        <v>17.510000000000002</v>
      </c>
      <c r="G1719" s="137" t="s">
        <v>3067</v>
      </c>
      <c r="H1719" s="137" t="s">
        <v>3068</v>
      </c>
      <c r="I1719" s="138" t="s">
        <v>3084</v>
      </c>
    </row>
    <row r="1720" spans="1:9" hidden="1">
      <c r="A1720" s="137" t="s">
        <v>9791</v>
      </c>
      <c r="B1720" s="138" t="s">
        <v>9792</v>
      </c>
      <c r="C1720" s="138" t="s">
        <v>9793</v>
      </c>
      <c r="D1720" s="138" t="s">
        <v>9794</v>
      </c>
      <c r="E1720" s="138" t="s">
        <v>9795</v>
      </c>
      <c r="F1720" s="139">
        <v>0</v>
      </c>
      <c r="G1720" s="137" t="s">
        <v>3067</v>
      </c>
      <c r="H1720" s="137" t="s">
        <v>3068</v>
      </c>
      <c r="I1720" s="138" t="s">
        <v>3084</v>
      </c>
    </row>
    <row r="1721" spans="1:9" hidden="1">
      <c r="A1721" s="137" t="s">
        <v>9796</v>
      </c>
      <c r="B1721" s="138" t="s">
        <v>9797</v>
      </c>
      <c r="C1721" s="138" t="s">
        <v>9798</v>
      </c>
      <c r="D1721" s="138" t="s">
        <v>9799</v>
      </c>
      <c r="E1721" s="138" t="s">
        <v>9800</v>
      </c>
      <c r="F1721" s="139">
        <v>0</v>
      </c>
      <c r="G1721" s="137" t="s">
        <v>3067</v>
      </c>
      <c r="H1721" s="137" t="s">
        <v>3068</v>
      </c>
      <c r="I1721" s="138" t="s">
        <v>3078</v>
      </c>
    </row>
    <row r="1722" spans="1:9" hidden="1">
      <c r="A1722" s="137" t="s">
        <v>9801</v>
      </c>
      <c r="B1722" s="138" t="s">
        <v>9802</v>
      </c>
      <c r="C1722" s="138" t="s">
        <v>9803</v>
      </c>
      <c r="D1722" s="138" t="s">
        <v>9804</v>
      </c>
      <c r="E1722" s="138" t="s">
        <v>9805</v>
      </c>
      <c r="F1722" s="139">
        <v>0</v>
      </c>
      <c r="G1722" s="137" t="s">
        <v>3067</v>
      </c>
      <c r="H1722" s="137" t="s">
        <v>3068</v>
      </c>
      <c r="I1722" s="138" t="s">
        <v>3078</v>
      </c>
    </row>
    <row r="1723" spans="1:9" hidden="1">
      <c r="A1723" s="137" t="s">
        <v>9806</v>
      </c>
      <c r="B1723" s="138" t="s">
        <v>9807</v>
      </c>
      <c r="C1723" s="138" t="s">
        <v>9808</v>
      </c>
      <c r="D1723" s="138" t="s">
        <v>9809</v>
      </c>
      <c r="E1723" s="138" t="s">
        <v>9810</v>
      </c>
      <c r="F1723" s="139">
        <v>23.16</v>
      </c>
      <c r="G1723" s="137" t="s">
        <v>3067</v>
      </c>
      <c r="H1723" s="137" t="s">
        <v>3068</v>
      </c>
      <c r="I1723" s="138" t="s">
        <v>3078</v>
      </c>
    </row>
    <row r="1724" spans="1:9" hidden="1">
      <c r="A1724" s="137" t="s">
        <v>9811</v>
      </c>
      <c r="B1724" s="138" t="s">
        <v>9812</v>
      </c>
      <c r="C1724" s="138" t="s">
        <v>9813</v>
      </c>
      <c r="D1724" s="138" t="s">
        <v>9814</v>
      </c>
      <c r="E1724" s="138" t="s">
        <v>9815</v>
      </c>
      <c r="F1724" s="139">
        <v>0</v>
      </c>
      <c r="G1724" s="137" t="s">
        <v>3067</v>
      </c>
      <c r="H1724" s="137" t="s">
        <v>3068</v>
      </c>
      <c r="I1724" s="138" t="s">
        <v>3078</v>
      </c>
    </row>
    <row r="1725" spans="1:9" hidden="1">
      <c r="A1725" s="137" t="s">
        <v>9816</v>
      </c>
      <c r="B1725" s="138" t="s">
        <v>9817</v>
      </c>
      <c r="C1725" s="138" t="s">
        <v>9818</v>
      </c>
      <c r="D1725" s="138" t="s">
        <v>9819</v>
      </c>
      <c r="E1725" s="138" t="s">
        <v>9820</v>
      </c>
      <c r="F1725" s="139">
        <v>0</v>
      </c>
      <c r="G1725" s="137" t="s">
        <v>3067</v>
      </c>
      <c r="H1725" s="137" t="s">
        <v>3068</v>
      </c>
      <c r="I1725" s="138" t="s">
        <v>3084</v>
      </c>
    </row>
    <row r="1726" spans="1:9" hidden="1">
      <c r="A1726" s="137" t="s">
        <v>9821</v>
      </c>
      <c r="B1726" s="138" t="s">
        <v>9822</v>
      </c>
      <c r="C1726" s="138" t="s">
        <v>9823</v>
      </c>
      <c r="D1726" s="138" t="s">
        <v>9824</v>
      </c>
      <c r="E1726" s="138" t="s">
        <v>9825</v>
      </c>
      <c r="F1726" s="139">
        <v>17.850000000000001</v>
      </c>
      <c r="G1726" s="137" t="s">
        <v>3067</v>
      </c>
      <c r="H1726" s="137" t="s">
        <v>3068</v>
      </c>
      <c r="I1726" s="138" t="s">
        <v>3078</v>
      </c>
    </row>
    <row r="1727" spans="1:9" hidden="1">
      <c r="A1727" s="137" t="s">
        <v>9826</v>
      </c>
      <c r="B1727" s="138" t="s">
        <v>9827</v>
      </c>
      <c r="C1727" s="138" t="s">
        <v>9828</v>
      </c>
      <c r="D1727" s="138" t="s">
        <v>9829</v>
      </c>
      <c r="E1727" s="138" t="s">
        <v>9830</v>
      </c>
      <c r="F1727" s="139">
        <v>0</v>
      </c>
      <c r="G1727" s="137" t="s">
        <v>3067</v>
      </c>
      <c r="H1727" s="137" t="s">
        <v>3068</v>
      </c>
      <c r="I1727" s="138" t="s">
        <v>3084</v>
      </c>
    </row>
    <row r="1728" spans="1:9" hidden="1">
      <c r="A1728" s="137" t="s">
        <v>9831</v>
      </c>
      <c r="B1728" s="138" t="s">
        <v>9832</v>
      </c>
      <c r="C1728" s="138" t="s">
        <v>9833</v>
      </c>
      <c r="D1728" s="138" t="s">
        <v>9834</v>
      </c>
      <c r="E1728" s="138" t="s">
        <v>9835</v>
      </c>
      <c r="F1728" s="139">
        <v>0</v>
      </c>
      <c r="G1728" s="137" t="s">
        <v>3067</v>
      </c>
      <c r="H1728" s="137" t="s">
        <v>3068</v>
      </c>
      <c r="I1728" s="138" t="s">
        <v>3078</v>
      </c>
    </row>
    <row r="1729" spans="1:9" hidden="1">
      <c r="A1729" s="137" t="s">
        <v>9836</v>
      </c>
      <c r="B1729" s="138" t="s">
        <v>9837</v>
      </c>
      <c r="C1729" s="138" t="s">
        <v>9838</v>
      </c>
      <c r="D1729" s="138" t="s">
        <v>9839</v>
      </c>
      <c r="E1729" s="138" t="s">
        <v>9840</v>
      </c>
      <c r="F1729" s="139">
        <v>0</v>
      </c>
      <c r="G1729" s="137" t="s">
        <v>3067</v>
      </c>
      <c r="H1729" s="137" t="s">
        <v>3068</v>
      </c>
      <c r="I1729" s="138" t="s">
        <v>3078</v>
      </c>
    </row>
    <row r="1730" spans="1:9" hidden="1">
      <c r="A1730" s="137" t="s">
        <v>9841</v>
      </c>
      <c r="B1730" s="138" t="s">
        <v>9842</v>
      </c>
      <c r="C1730" s="138" t="s">
        <v>9843</v>
      </c>
      <c r="D1730" s="138" t="s">
        <v>9844</v>
      </c>
      <c r="E1730" s="138" t="s">
        <v>9845</v>
      </c>
      <c r="F1730" s="139">
        <v>0</v>
      </c>
      <c r="G1730" s="137" t="s">
        <v>3067</v>
      </c>
      <c r="H1730" s="137" t="s">
        <v>3068</v>
      </c>
      <c r="I1730" s="138" t="s">
        <v>3078</v>
      </c>
    </row>
    <row r="1731" spans="1:9" hidden="1">
      <c r="A1731" s="137" t="s">
        <v>9846</v>
      </c>
      <c r="B1731" s="138" t="s">
        <v>9847</v>
      </c>
      <c r="C1731" s="138" t="s">
        <v>9848</v>
      </c>
      <c r="D1731" s="138" t="s">
        <v>9849</v>
      </c>
      <c r="E1731" s="138" t="s">
        <v>9850</v>
      </c>
      <c r="F1731" s="139">
        <v>14.38</v>
      </c>
      <c r="G1731" s="137" t="s">
        <v>3067</v>
      </c>
      <c r="H1731" s="137" t="s">
        <v>3068</v>
      </c>
      <c r="I1731" s="138" t="s">
        <v>3084</v>
      </c>
    </row>
    <row r="1732" spans="1:9" hidden="1">
      <c r="A1732" s="137" t="s">
        <v>9851</v>
      </c>
      <c r="B1732" s="138" t="s">
        <v>9852</v>
      </c>
      <c r="C1732" s="138" t="s">
        <v>9853</v>
      </c>
      <c r="D1732" s="138" t="s">
        <v>9854</v>
      </c>
      <c r="E1732" s="138" t="s">
        <v>9855</v>
      </c>
      <c r="F1732" s="139">
        <v>0</v>
      </c>
      <c r="G1732" s="137" t="s">
        <v>7022</v>
      </c>
      <c r="H1732" s="137" t="s">
        <v>3068</v>
      </c>
      <c r="I1732" s="138" t="s">
        <v>7196</v>
      </c>
    </row>
    <row r="1733" spans="1:9" hidden="1">
      <c r="A1733" s="137" t="s">
        <v>9856</v>
      </c>
      <c r="B1733" s="138" t="s">
        <v>9852</v>
      </c>
      <c r="C1733" s="138" t="s">
        <v>9857</v>
      </c>
      <c r="D1733" s="138" t="s">
        <v>9858</v>
      </c>
      <c r="E1733" s="138" t="s">
        <v>9859</v>
      </c>
      <c r="F1733" s="139">
        <v>0</v>
      </c>
      <c r="G1733" s="137" t="s">
        <v>3067</v>
      </c>
      <c r="H1733" s="137" t="s">
        <v>3068</v>
      </c>
      <c r="I1733" s="138" t="s">
        <v>3084</v>
      </c>
    </row>
    <row r="1734" spans="1:9" hidden="1">
      <c r="A1734" s="137" t="s">
        <v>9860</v>
      </c>
      <c r="B1734" s="138" t="s">
        <v>9861</v>
      </c>
      <c r="C1734" s="138" t="s">
        <v>9862</v>
      </c>
      <c r="D1734" s="138" t="s">
        <v>9863</v>
      </c>
      <c r="E1734" s="138" t="s">
        <v>9864</v>
      </c>
      <c r="F1734" s="139">
        <v>0</v>
      </c>
      <c r="G1734" s="137" t="s">
        <v>7022</v>
      </c>
      <c r="H1734" s="137" t="s">
        <v>3068</v>
      </c>
      <c r="I1734" s="138" t="s">
        <v>7196</v>
      </c>
    </row>
    <row r="1735" spans="1:9" hidden="1">
      <c r="A1735" s="137" t="s">
        <v>9865</v>
      </c>
      <c r="B1735" s="138" t="s">
        <v>9861</v>
      </c>
      <c r="C1735" s="138" t="s">
        <v>9866</v>
      </c>
      <c r="D1735" s="138" t="s">
        <v>9185</v>
      </c>
      <c r="E1735" s="138" t="s">
        <v>9867</v>
      </c>
      <c r="F1735" s="139">
        <v>4.53</v>
      </c>
      <c r="G1735" s="137" t="s">
        <v>3067</v>
      </c>
      <c r="H1735" s="137" t="s">
        <v>3068</v>
      </c>
      <c r="I1735" s="138" t="s">
        <v>3084</v>
      </c>
    </row>
    <row r="1736" spans="1:9" hidden="1">
      <c r="A1736" s="137" t="s">
        <v>9868</v>
      </c>
      <c r="B1736" s="138" t="s">
        <v>9869</v>
      </c>
      <c r="C1736" s="138" t="s">
        <v>9870</v>
      </c>
      <c r="D1736" s="138" t="s">
        <v>9871</v>
      </c>
      <c r="E1736" s="138" t="s">
        <v>1756</v>
      </c>
      <c r="F1736" s="139">
        <v>18.399999999999999</v>
      </c>
      <c r="G1736" s="137" t="s">
        <v>3067</v>
      </c>
      <c r="H1736" s="137" t="s">
        <v>3068</v>
      </c>
      <c r="I1736" s="138" t="s">
        <v>3078</v>
      </c>
    </row>
    <row r="1737" spans="1:9" hidden="1">
      <c r="A1737" s="137" t="s">
        <v>9872</v>
      </c>
      <c r="B1737" s="138" t="s">
        <v>9873</v>
      </c>
      <c r="C1737" s="138" t="s">
        <v>9874</v>
      </c>
      <c r="D1737" s="138" t="s">
        <v>9875</v>
      </c>
      <c r="E1737" s="138" t="s">
        <v>9876</v>
      </c>
      <c r="F1737" s="139">
        <v>3.56</v>
      </c>
      <c r="G1737" s="137" t="s">
        <v>3067</v>
      </c>
      <c r="H1737" s="137" t="s">
        <v>3068</v>
      </c>
      <c r="I1737" s="138" t="s">
        <v>3084</v>
      </c>
    </row>
    <row r="1738" spans="1:9" hidden="1">
      <c r="A1738" s="137" t="s">
        <v>9877</v>
      </c>
      <c r="B1738" s="138" t="s">
        <v>9878</v>
      </c>
      <c r="C1738" s="138" t="s">
        <v>9879</v>
      </c>
      <c r="D1738" s="138" t="s">
        <v>9880</v>
      </c>
      <c r="E1738" s="138" t="s">
        <v>9881</v>
      </c>
      <c r="F1738" s="139">
        <v>0</v>
      </c>
      <c r="G1738" s="137" t="s">
        <v>3067</v>
      </c>
      <c r="H1738" s="137" t="s">
        <v>3068</v>
      </c>
      <c r="I1738" s="138" t="s">
        <v>3078</v>
      </c>
    </row>
    <row r="1739" spans="1:9" hidden="1">
      <c r="A1739" s="137" t="s">
        <v>9882</v>
      </c>
      <c r="B1739" s="138" t="s">
        <v>9883</v>
      </c>
      <c r="C1739" s="138" t="s">
        <v>9884</v>
      </c>
      <c r="D1739" s="138" t="s">
        <v>9885</v>
      </c>
      <c r="E1739" s="138" t="s">
        <v>9886</v>
      </c>
      <c r="F1739" s="139">
        <v>0</v>
      </c>
      <c r="G1739" s="137" t="s">
        <v>7022</v>
      </c>
      <c r="H1739" s="137" t="s">
        <v>3068</v>
      </c>
      <c r="I1739" s="138" t="s">
        <v>7023</v>
      </c>
    </row>
    <row r="1740" spans="1:9" hidden="1">
      <c r="A1740" s="137" t="s">
        <v>9887</v>
      </c>
      <c r="B1740" s="138" t="s">
        <v>9883</v>
      </c>
      <c r="C1740" s="138" t="s">
        <v>9888</v>
      </c>
      <c r="D1740" s="138" t="s">
        <v>9885</v>
      </c>
      <c r="E1740" s="138" t="s">
        <v>9889</v>
      </c>
      <c r="F1740" s="139">
        <v>4.21</v>
      </c>
      <c r="G1740" s="137" t="s">
        <v>3067</v>
      </c>
      <c r="H1740" s="137" t="s">
        <v>3068</v>
      </c>
      <c r="I1740" s="138" t="s">
        <v>3078</v>
      </c>
    </row>
    <row r="1741" spans="1:9" hidden="1">
      <c r="A1741" s="137" t="s">
        <v>9890</v>
      </c>
      <c r="B1741" s="138" t="s">
        <v>9891</v>
      </c>
      <c r="C1741" s="138" t="s">
        <v>9892</v>
      </c>
      <c r="D1741" s="138" t="s">
        <v>9893</v>
      </c>
      <c r="E1741" s="138" t="s">
        <v>9894</v>
      </c>
      <c r="F1741" s="139">
        <v>19.3</v>
      </c>
      <c r="G1741" s="137" t="s">
        <v>3067</v>
      </c>
      <c r="H1741" s="137" t="s">
        <v>3068</v>
      </c>
      <c r="I1741" s="138" t="s">
        <v>3084</v>
      </c>
    </row>
    <row r="1742" spans="1:9" hidden="1">
      <c r="A1742" s="137" t="s">
        <v>9895</v>
      </c>
      <c r="B1742" s="138" t="s">
        <v>9896</v>
      </c>
      <c r="C1742" s="138" t="s">
        <v>9897</v>
      </c>
      <c r="D1742" s="138" t="s">
        <v>9898</v>
      </c>
      <c r="E1742" s="138" t="s">
        <v>9899</v>
      </c>
      <c r="F1742" s="139">
        <v>0</v>
      </c>
      <c r="G1742" s="137" t="s">
        <v>3067</v>
      </c>
      <c r="H1742" s="137" t="s">
        <v>3068</v>
      </c>
      <c r="I1742" s="138" t="s">
        <v>3084</v>
      </c>
    </row>
    <row r="1743" spans="1:9" hidden="1">
      <c r="A1743" s="137" t="s">
        <v>9900</v>
      </c>
      <c r="B1743" s="138" t="s">
        <v>9901</v>
      </c>
      <c r="C1743" s="138" t="s">
        <v>9902</v>
      </c>
      <c r="D1743" s="138" t="s">
        <v>9903</v>
      </c>
      <c r="E1743" s="138" t="s">
        <v>9904</v>
      </c>
      <c r="F1743" s="139">
        <v>17.05</v>
      </c>
      <c r="G1743" s="137" t="s">
        <v>3067</v>
      </c>
      <c r="H1743" s="137" t="s">
        <v>3068</v>
      </c>
      <c r="I1743" s="138" t="s">
        <v>3078</v>
      </c>
    </row>
    <row r="1744" spans="1:9" hidden="1">
      <c r="A1744" s="137" t="s">
        <v>9905</v>
      </c>
      <c r="B1744" s="138" t="s">
        <v>9906</v>
      </c>
      <c r="C1744" s="138" t="s">
        <v>9907</v>
      </c>
      <c r="D1744" s="138" t="s">
        <v>9908</v>
      </c>
      <c r="E1744" s="138" t="s">
        <v>9909</v>
      </c>
      <c r="F1744" s="139">
        <v>0</v>
      </c>
      <c r="G1744" s="137" t="s">
        <v>3067</v>
      </c>
      <c r="H1744" s="137" t="s">
        <v>3068</v>
      </c>
      <c r="I1744" s="138" t="s">
        <v>3078</v>
      </c>
    </row>
    <row r="1745" spans="1:9" hidden="1">
      <c r="A1745" s="137" t="s">
        <v>9910</v>
      </c>
      <c r="B1745" s="138" t="s">
        <v>9911</v>
      </c>
      <c r="C1745" s="138" t="s">
        <v>9912</v>
      </c>
      <c r="D1745" s="138" t="s">
        <v>9913</v>
      </c>
      <c r="E1745" s="138" t="s">
        <v>9914</v>
      </c>
      <c r="F1745" s="139">
        <v>0</v>
      </c>
      <c r="G1745" s="137" t="s">
        <v>7022</v>
      </c>
      <c r="H1745" s="137" t="s">
        <v>3068</v>
      </c>
      <c r="I1745" s="138" t="s">
        <v>7196</v>
      </c>
    </row>
    <row r="1746" spans="1:9" hidden="1">
      <c r="A1746" s="137" t="s">
        <v>9915</v>
      </c>
      <c r="B1746" s="138" t="s">
        <v>9911</v>
      </c>
      <c r="C1746" s="138" t="s">
        <v>9916</v>
      </c>
      <c r="D1746" s="138" t="s">
        <v>9913</v>
      </c>
      <c r="E1746" s="138" t="s">
        <v>9917</v>
      </c>
      <c r="F1746" s="139">
        <v>66.75</v>
      </c>
      <c r="G1746" s="137" t="s">
        <v>3067</v>
      </c>
      <c r="H1746" s="137" t="s">
        <v>3068</v>
      </c>
      <c r="I1746" s="138" t="s">
        <v>3084</v>
      </c>
    </row>
    <row r="1747" spans="1:9" hidden="1">
      <c r="A1747" s="137" t="s">
        <v>9918</v>
      </c>
      <c r="B1747" s="138" t="s">
        <v>9919</v>
      </c>
      <c r="C1747" s="138" t="s">
        <v>9920</v>
      </c>
      <c r="D1747" s="138" t="s">
        <v>9921</v>
      </c>
      <c r="E1747" s="138" t="s">
        <v>9922</v>
      </c>
      <c r="F1747" s="139">
        <v>0</v>
      </c>
      <c r="G1747" s="137" t="s">
        <v>3067</v>
      </c>
      <c r="H1747" s="137" t="s">
        <v>3068</v>
      </c>
      <c r="I1747" s="138" t="s">
        <v>3078</v>
      </c>
    </row>
    <row r="1748" spans="1:9" hidden="1">
      <c r="A1748" s="137" t="s">
        <v>9923</v>
      </c>
      <c r="B1748" s="138" t="s">
        <v>9924</v>
      </c>
      <c r="C1748" s="138" t="s">
        <v>9925</v>
      </c>
      <c r="D1748" s="138" t="s">
        <v>9926</v>
      </c>
      <c r="E1748" s="138" t="s">
        <v>9927</v>
      </c>
      <c r="F1748" s="139">
        <v>3.29</v>
      </c>
      <c r="G1748" s="137" t="s">
        <v>3067</v>
      </c>
      <c r="H1748" s="137" t="s">
        <v>3068</v>
      </c>
      <c r="I1748" s="138" t="s">
        <v>3084</v>
      </c>
    </row>
    <row r="1749" spans="1:9" hidden="1">
      <c r="A1749" s="137" t="s">
        <v>9928</v>
      </c>
      <c r="B1749" s="138" t="s">
        <v>9929</v>
      </c>
      <c r="C1749" s="138" t="s">
        <v>9930</v>
      </c>
      <c r="D1749" s="138" t="s">
        <v>9931</v>
      </c>
      <c r="E1749" s="138" t="s">
        <v>9932</v>
      </c>
      <c r="F1749" s="139">
        <v>0</v>
      </c>
      <c r="G1749" s="137" t="s">
        <v>3067</v>
      </c>
      <c r="H1749" s="137" t="s">
        <v>3068</v>
      </c>
      <c r="I1749" s="138" t="s">
        <v>3084</v>
      </c>
    </row>
    <row r="1750" spans="1:9" hidden="1">
      <c r="A1750" s="137" t="s">
        <v>9933</v>
      </c>
      <c r="B1750" s="138" t="s">
        <v>9934</v>
      </c>
      <c r="C1750" s="138" t="s">
        <v>9935</v>
      </c>
      <c r="D1750" s="138" t="s">
        <v>9936</v>
      </c>
      <c r="E1750" s="138" t="s">
        <v>9937</v>
      </c>
      <c r="F1750" s="139">
        <v>94.97</v>
      </c>
      <c r="G1750" s="137" t="s">
        <v>7022</v>
      </c>
      <c r="H1750" s="137" t="s">
        <v>3068</v>
      </c>
      <c r="I1750" s="138" t="s">
        <v>7196</v>
      </c>
    </row>
    <row r="1751" spans="1:9" hidden="1">
      <c r="A1751" s="137" t="s">
        <v>9938</v>
      </c>
      <c r="B1751" s="138" t="s">
        <v>9934</v>
      </c>
      <c r="C1751" s="138" t="s">
        <v>9939</v>
      </c>
      <c r="D1751" s="138" t="s">
        <v>9936</v>
      </c>
      <c r="E1751" s="138" t="s">
        <v>9940</v>
      </c>
      <c r="F1751" s="139">
        <v>94.97</v>
      </c>
      <c r="G1751" s="137" t="s">
        <v>3067</v>
      </c>
      <c r="H1751" s="137" t="s">
        <v>3068</v>
      </c>
      <c r="I1751" s="138" t="s">
        <v>3084</v>
      </c>
    </row>
    <row r="1752" spans="1:9" hidden="1">
      <c r="A1752" s="137" t="s">
        <v>9941</v>
      </c>
      <c r="B1752" s="138" t="s">
        <v>9942</v>
      </c>
      <c r="C1752" s="138" t="s">
        <v>9943</v>
      </c>
      <c r="D1752" s="138" t="s">
        <v>9944</v>
      </c>
      <c r="E1752" s="138" t="s">
        <v>9945</v>
      </c>
      <c r="F1752" s="139">
        <v>0</v>
      </c>
      <c r="G1752" s="137" t="s">
        <v>7022</v>
      </c>
      <c r="H1752" s="137" t="s">
        <v>3068</v>
      </c>
      <c r="I1752" s="138" t="s">
        <v>7023</v>
      </c>
    </row>
    <row r="1753" spans="1:9" hidden="1">
      <c r="A1753" s="137" t="s">
        <v>9946</v>
      </c>
      <c r="B1753" s="138" t="s">
        <v>9942</v>
      </c>
      <c r="C1753" s="138" t="s">
        <v>9947</v>
      </c>
      <c r="D1753" s="138" t="s">
        <v>9944</v>
      </c>
      <c r="E1753" s="138" t="s">
        <v>9948</v>
      </c>
      <c r="F1753" s="139">
        <v>8.24</v>
      </c>
      <c r="G1753" s="137" t="s">
        <v>3067</v>
      </c>
      <c r="H1753" s="137" t="s">
        <v>3068</v>
      </c>
      <c r="I1753" s="138" t="s">
        <v>3078</v>
      </c>
    </row>
    <row r="1754" spans="1:9" hidden="1">
      <c r="A1754" s="137" t="s">
        <v>9949</v>
      </c>
      <c r="B1754" s="138" t="s">
        <v>9950</v>
      </c>
      <c r="C1754" s="138" t="s">
        <v>9951</v>
      </c>
      <c r="D1754" s="138" t="s">
        <v>9952</v>
      </c>
      <c r="E1754" s="138" t="s">
        <v>9953</v>
      </c>
      <c r="F1754" s="139">
        <v>0</v>
      </c>
      <c r="G1754" s="137" t="s">
        <v>3067</v>
      </c>
      <c r="H1754" s="137" t="s">
        <v>3068</v>
      </c>
      <c r="I1754" s="138" t="s">
        <v>3078</v>
      </c>
    </row>
    <row r="1755" spans="1:9" hidden="1">
      <c r="A1755" s="137" t="s">
        <v>9954</v>
      </c>
      <c r="B1755" s="138" t="s">
        <v>9955</v>
      </c>
      <c r="C1755" s="138" t="s">
        <v>9956</v>
      </c>
      <c r="D1755" s="138" t="s">
        <v>9957</v>
      </c>
      <c r="E1755" s="138" t="s">
        <v>9958</v>
      </c>
      <c r="F1755" s="139">
        <v>0</v>
      </c>
      <c r="G1755" s="137" t="s">
        <v>7022</v>
      </c>
      <c r="H1755" s="137" t="s">
        <v>3068</v>
      </c>
      <c r="I1755" s="138" t="s">
        <v>7196</v>
      </c>
    </row>
    <row r="1756" spans="1:9" hidden="1">
      <c r="A1756" s="137" t="s">
        <v>9959</v>
      </c>
      <c r="B1756" s="138" t="s">
        <v>9955</v>
      </c>
      <c r="C1756" s="138" t="s">
        <v>9960</v>
      </c>
      <c r="D1756" s="138" t="s">
        <v>9957</v>
      </c>
      <c r="E1756" s="138" t="s">
        <v>9961</v>
      </c>
      <c r="F1756" s="139">
        <v>3.88</v>
      </c>
      <c r="G1756" s="137" t="s">
        <v>3067</v>
      </c>
      <c r="H1756" s="137" t="s">
        <v>3068</v>
      </c>
      <c r="I1756" s="138" t="s">
        <v>3084</v>
      </c>
    </row>
    <row r="1757" spans="1:9" hidden="1">
      <c r="A1757" s="137" t="s">
        <v>9962</v>
      </c>
      <c r="B1757" s="138" t="s">
        <v>9963</v>
      </c>
      <c r="C1757" s="138" t="s">
        <v>9964</v>
      </c>
      <c r="D1757" s="138" t="s">
        <v>9965</v>
      </c>
      <c r="E1757" s="138" t="s">
        <v>9966</v>
      </c>
      <c r="F1757" s="139">
        <v>0</v>
      </c>
      <c r="G1757" s="137" t="s">
        <v>7022</v>
      </c>
      <c r="H1757" s="137" t="s">
        <v>3068</v>
      </c>
      <c r="I1757" s="138" t="s">
        <v>7196</v>
      </c>
    </row>
    <row r="1758" spans="1:9" hidden="1">
      <c r="A1758" s="137" t="s">
        <v>9967</v>
      </c>
      <c r="B1758" s="138" t="s">
        <v>9963</v>
      </c>
      <c r="C1758" s="138" t="s">
        <v>9968</v>
      </c>
      <c r="D1758" s="138" t="s">
        <v>9969</v>
      </c>
      <c r="E1758" s="138" t="s">
        <v>9970</v>
      </c>
      <c r="F1758" s="139">
        <v>0</v>
      </c>
      <c r="G1758" s="137" t="s">
        <v>3067</v>
      </c>
      <c r="H1758" s="137" t="s">
        <v>3068</v>
      </c>
      <c r="I1758" s="138" t="s">
        <v>3084</v>
      </c>
    </row>
    <row r="1759" spans="1:9" hidden="1">
      <c r="A1759" s="137" t="s">
        <v>9971</v>
      </c>
      <c r="B1759" s="138" t="s">
        <v>9972</v>
      </c>
      <c r="C1759" s="138" t="s">
        <v>9973</v>
      </c>
      <c r="D1759" s="138" t="s">
        <v>9974</v>
      </c>
      <c r="E1759" s="138" t="s">
        <v>9975</v>
      </c>
      <c r="F1759" s="139">
        <v>0</v>
      </c>
      <c r="G1759" s="137" t="s">
        <v>3067</v>
      </c>
      <c r="H1759" s="137" t="s">
        <v>3068</v>
      </c>
      <c r="I1759" s="138" t="s">
        <v>3084</v>
      </c>
    </row>
    <row r="1760" spans="1:9" hidden="1">
      <c r="A1760" s="137" t="s">
        <v>9976</v>
      </c>
      <c r="B1760" s="138" t="s">
        <v>9977</v>
      </c>
      <c r="C1760" s="138" t="s">
        <v>9978</v>
      </c>
      <c r="D1760" s="138" t="s">
        <v>9979</v>
      </c>
      <c r="E1760" s="138" t="s">
        <v>9980</v>
      </c>
      <c r="F1760" s="139">
        <v>0</v>
      </c>
      <c r="G1760" s="137" t="s">
        <v>3067</v>
      </c>
      <c r="H1760" s="137" t="s">
        <v>3068</v>
      </c>
      <c r="I1760" s="138" t="s">
        <v>3084</v>
      </c>
    </row>
    <row r="1761" spans="1:9" hidden="1">
      <c r="A1761" s="137" t="s">
        <v>9981</v>
      </c>
      <c r="B1761" s="138" t="s">
        <v>9982</v>
      </c>
      <c r="C1761" s="138" t="s">
        <v>9983</v>
      </c>
      <c r="D1761" s="138" t="s">
        <v>9984</v>
      </c>
      <c r="E1761" s="138" t="s">
        <v>9985</v>
      </c>
      <c r="F1761" s="139">
        <v>0</v>
      </c>
      <c r="G1761" s="137" t="s">
        <v>7022</v>
      </c>
      <c r="H1761" s="137" t="s">
        <v>3068</v>
      </c>
      <c r="I1761" s="138" t="s">
        <v>7196</v>
      </c>
    </row>
    <row r="1762" spans="1:9" hidden="1">
      <c r="A1762" s="137" t="s">
        <v>9986</v>
      </c>
      <c r="B1762" s="138" t="s">
        <v>9982</v>
      </c>
      <c r="C1762" s="138" t="s">
        <v>9987</v>
      </c>
      <c r="D1762" s="138" t="s">
        <v>9988</v>
      </c>
      <c r="E1762" s="138" t="s">
        <v>9989</v>
      </c>
      <c r="F1762" s="139">
        <v>3.8</v>
      </c>
      <c r="G1762" s="137" t="s">
        <v>3067</v>
      </c>
      <c r="H1762" s="137" t="s">
        <v>3068</v>
      </c>
      <c r="I1762" s="138" t="s">
        <v>3084</v>
      </c>
    </row>
    <row r="1763" spans="1:9" hidden="1">
      <c r="A1763" s="137" t="s">
        <v>9990</v>
      </c>
      <c r="B1763" s="138" t="s">
        <v>9991</v>
      </c>
      <c r="C1763" s="138" t="s">
        <v>9992</v>
      </c>
      <c r="D1763" s="138" t="s">
        <v>9993</v>
      </c>
      <c r="E1763" s="138" t="s">
        <v>9994</v>
      </c>
      <c r="F1763" s="139">
        <v>5.46</v>
      </c>
      <c r="G1763" s="137" t="s">
        <v>3067</v>
      </c>
      <c r="H1763" s="137" t="s">
        <v>3068</v>
      </c>
      <c r="I1763" s="138" t="s">
        <v>3078</v>
      </c>
    </row>
    <row r="1764" spans="1:9" hidden="1">
      <c r="A1764" s="137" t="s">
        <v>9995</v>
      </c>
      <c r="B1764" s="138" t="s">
        <v>9996</v>
      </c>
      <c r="C1764" s="138" t="s">
        <v>9997</v>
      </c>
      <c r="D1764" s="138" t="s">
        <v>9998</v>
      </c>
      <c r="E1764" s="138" t="s">
        <v>9999</v>
      </c>
      <c r="F1764" s="139">
        <v>0</v>
      </c>
      <c r="G1764" s="137" t="s">
        <v>7022</v>
      </c>
      <c r="H1764" s="137" t="s">
        <v>3068</v>
      </c>
      <c r="I1764" s="138" t="s">
        <v>7196</v>
      </c>
    </row>
    <row r="1765" spans="1:9" hidden="1">
      <c r="A1765" s="137" t="s">
        <v>10000</v>
      </c>
      <c r="B1765" s="138" t="s">
        <v>9996</v>
      </c>
      <c r="C1765" s="138" t="s">
        <v>10001</v>
      </c>
      <c r="D1765" s="138" t="s">
        <v>10002</v>
      </c>
      <c r="E1765" s="138" t="s">
        <v>10003</v>
      </c>
      <c r="F1765" s="139">
        <v>0</v>
      </c>
      <c r="G1765" s="137" t="s">
        <v>3067</v>
      </c>
      <c r="H1765" s="137" t="s">
        <v>3068</v>
      </c>
      <c r="I1765" s="138" t="s">
        <v>3084</v>
      </c>
    </row>
    <row r="1766" spans="1:9" hidden="1">
      <c r="A1766" s="137" t="s">
        <v>10004</v>
      </c>
      <c r="B1766" s="138" t="s">
        <v>10005</v>
      </c>
      <c r="C1766" s="138" t="s">
        <v>10006</v>
      </c>
      <c r="D1766" s="138" t="s">
        <v>10007</v>
      </c>
      <c r="E1766" s="138" t="s">
        <v>10008</v>
      </c>
      <c r="F1766" s="139">
        <v>0</v>
      </c>
      <c r="G1766" s="137" t="s">
        <v>3067</v>
      </c>
      <c r="H1766" s="137" t="s">
        <v>3068</v>
      </c>
      <c r="I1766" s="138" t="s">
        <v>3084</v>
      </c>
    </row>
    <row r="1767" spans="1:9" hidden="1">
      <c r="A1767" s="137" t="s">
        <v>10009</v>
      </c>
      <c r="B1767" s="138" t="s">
        <v>10010</v>
      </c>
      <c r="C1767" s="138" t="s">
        <v>10011</v>
      </c>
      <c r="D1767" s="138" t="s">
        <v>10012</v>
      </c>
      <c r="E1767" s="138" t="s">
        <v>10013</v>
      </c>
      <c r="F1767" s="139">
        <v>0</v>
      </c>
      <c r="G1767" s="137" t="s">
        <v>7022</v>
      </c>
      <c r="H1767" s="137" t="s">
        <v>3068</v>
      </c>
      <c r="I1767" s="138" t="s">
        <v>7196</v>
      </c>
    </row>
    <row r="1768" spans="1:9" hidden="1">
      <c r="A1768" s="137" t="s">
        <v>10014</v>
      </c>
      <c r="B1768" s="138" t="s">
        <v>10010</v>
      </c>
      <c r="C1768" s="138" t="s">
        <v>10015</v>
      </c>
      <c r="D1768" s="138" t="s">
        <v>10016</v>
      </c>
      <c r="E1768" s="138" t="s">
        <v>10017</v>
      </c>
      <c r="F1768" s="139">
        <v>0</v>
      </c>
      <c r="G1768" s="137" t="s">
        <v>3067</v>
      </c>
      <c r="H1768" s="137" t="s">
        <v>3068</v>
      </c>
      <c r="I1768" s="138" t="s">
        <v>3084</v>
      </c>
    </row>
    <row r="1769" spans="1:9" hidden="1">
      <c r="A1769" s="137" t="s">
        <v>10018</v>
      </c>
      <c r="B1769" s="138" t="s">
        <v>10019</v>
      </c>
      <c r="C1769" s="138" t="s">
        <v>10020</v>
      </c>
      <c r="D1769" s="138" t="s">
        <v>10021</v>
      </c>
      <c r="E1769" s="138" t="s">
        <v>10022</v>
      </c>
      <c r="F1769" s="139">
        <v>0</v>
      </c>
      <c r="G1769" s="137" t="s">
        <v>7022</v>
      </c>
      <c r="H1769" s="137" t="s">
        <v>3068</v>
      </c>
      <c r="I1769" s="138" t="s">
        <v>7196</v>
      </c>
    </row>
    <row r="1770" spans="1:9" hidden="1">
      <c r="A1770" s="137" t="s">
        <v>10023</v>
      </c>
      <c r="B1770" s="138" t="s">
        <v>10019</v>
      </c>
      <c r="C1770" s="138" t="s">
        <v>10024</v>
      </c>
      <c r="D1770" s="138" t="s">
        <v>10021</v>
      </c>
      <c r="E1770" s="138" t="s">
        <v>10025</v>
      </c>
      <c r="F1770" s="139">
        <v>4.92</v>
      </c>
      <c r="G1770" s="137" t="s">
        <v>3067</v>
      </c>
      <c r="H1770" s="137" t="s">
        <v>3068</v>
      </c>
      <c r="I1770" s="138" t="s">
        <v>3084</v>
      </c>
    </row>
    <row r="1771" spans="1:9" hidden="1">
      <c r="A1771" s="137" t="s">
        <v>10026</v>
      </c>
      <c r="B1771" s="138" t="s">
        <v>10027</v>
      </c>
      <c r="C1771" s="138" t="s">
        <v>10028</v>
      </c>
      <c r="D1771" s="138" t="s">
        <v>10029</v>
      </c>
      <c r="E1771" s="138" t="s">
        <v>10030</v>
      </c>
      <c r="F1771" s="139">
        <v>51.81</v>
      </c>
      <c r="G1771" s="137" t="s">
        <v>3067</v>
      </c>
      <c r="H1771" s="137" t="s">
        <v>3068</v>
      </c>
      <c r="I1771" s="138" t="s">
        <v>3084</v>
      </c>
    </row>
    <row r="1772" spans="1:9" hidden="1">
      <c r="A1772" s="137" t="s">
        <v>10031</v>
      </c>
      <c r="B1772" s="138" t="s">
        <v>10032</v>
      </c>
      <c r="C1772" s="138" t="s">
        <v>10033</v>
      </c>
      <c r="D1772" s="138" t="s">
        <v>10034</v>
      </c>
      <c r="E1772" s="138" t="s">
        <v>1756</v>
      </c>
      <c r="F1772" s="139">
        <v>11.17</v>
      </c>
      <c r="G1772" s="137" t="s">
        <v>3067</v>
      </c>
      <c r="H1772" s="137" t="s">
        <v>3068</v>
      </c>
      <c r="I1772" s="138" t="s">
        <v>3084</v>
      </c>
    </row>
    <row r="1773" spans="1:9" hidden="1">
      <c r="A1773" s="137" t="s">
        <v>10035</v>
      </c>
      <c r="B1773" s="138" t="s">
        <v>10036</v>
      </c>
      <c r="C1773" s="138" t="s">
        <v>10037</v>
      </c>
      <c r="D1773" s="138" t="s">
        <v>10038</v>
      </c>
      <c r="E1773" s="138" t="s">
        <v>10039</v>
      </c>
      <c r="F1773" s="139">
        <v>0</v>
      </c>
      <c r="G1773" s="137" t="s">
        <v>7022</v>
      </c>
      <c r="H1773" s="137" t="s">
        <v>3068</v>
      </c>
      <c r="I1773" s="138" t="s">
        <v>7196</v>
      </c>
    </row>
    <row r="1774" spans="1:9" hidden="1">
      <c r="A1774" s="137" t="s">
        <v>10040</v>
      </c>
      <c r="B1774" s="138" t="s">
        <v>10036</v>
      </c>
      <c r="C1774" s="138" t="s">
        <v>10041</v>
      </c>
      <c r="D1774" s="138" t="s">
        <v>10038</v>
      </c>
      <c r="E1774" s="138" t="s">
        <v>10042</v>
      </c>
      <c r="F1774" s="139">
        <v>5.54</v>
      </c>
      <c r="G1774" s="137" t="s">
        <v>3067</v>
      </c>
      <c r="H1774" s="137" t="s">
        <v>3068</v>
      </c>
      <c r="I1774" s="138" t="s">
        <v>3084</v>
      </c>
    </row>
    <row r="1775" spans="1:9" hidden="1">
      <c r="A1775" s="137" t="s">
        <v>10043</v>
      </c>
      <c r="B1775" s="138" t="s">
        <v>10044</v>
      </c>
      <c r="C1775" s="138" t="s">
        <v>10045</v>
      </c>
      <c r="D1775" s="138" t="s">
        <v>10046</v>
      </c>
      <c r="E1775" s="138" t="s">
        <v>10047</v>
      </c>
      <c r="F1775" s="139">
        <v>0</v>
      </c>
      <c r="G1775" s="137" t="s">
        <v>7022</v>
      </c>
      <c r="H1775" s="137" t="s">
        <v>3068</v>
      </c>
      <c r="I1775" s="138" t="s">
        <v>7196</v>
      </c>
    </row>
    <row r="1776" spans="1:9" hidden="1">
      <c r="A1776" s="137" t="s">
        <v>10048</v>
      </c>
      <c r="B1776" s="138" t="s">
        <v>10044</v>
      </c>
      <c r="C1776" s="138" t="s">
        <v>10049</v>
      </c>
      <c r="D1776" s="138" t="s">
        <v>10046</v>
      </c>
      <c r="E1776" s="138" t="s">
        <v>10050</v>
      </c>
      <c r="F1776" s="139">
        <v>0</v>
      </c>
      <c r="G1776" s="137" t="s">
        <v>3067</v>
      </c>
      <c r="H1776" s="137" t="s">
        <v>3068</v>
      </c>
      <c r="I1776" s="138" t="s">
        <v>3084</v>
      </c>
    </row>
    <row r="1777" spans="1:9" hidden="1">
      <c r="A1777" s="137" t="s">
        <v>10051</v>
      </c>
      <c r="B1777" s="138" t="s">
        <v>10052</v>
      </c>
      <c r="C1777" s="138" t="s">
        <v>10053</v>
      </c>
      <c r="D1777" s="138" t="s">
        <v>10054</v>
      </c>
      <c r="E1777" s="138" t="s">
        <v>10055</v>
      </c>
      <c r="F1777" s="139">
        <v>1.64</v>
      </c>
      <c r="G1777" s="137" t="s">
        <v>3067</v>
      </c>
      <c r="H1777" s="137" t="s">
        <v>3068</v>
      </c>
      <c r="I1777" s="138" t="s">
        <v>3084</v>
      </c>
    </row>
    <row r="1778" spans="1:9" hidden="1">
      <c r="A1778" s="137" t="s">
        <v>10056</v>
      </c>
      <c r="B1778" s="138" t="s">
        <v>10057</v>
      </c>
      <c r="C1778" s="138" t="s">
        <v>10058</v>
      </c>
      <c r="D1778" s="138" t="s">
        <v>10059</v>
      </c>
      <c r="E1778" s="138" t="s">
        <v>10060</v>
      </c>
      <c r="F1778" s="139">
        <v>0</v>
      </c>
      <c r="G1778" s="137" t="s">
        <v>3067</v>
      </c>
      <c r="H1778" s="137" t="s">
        <v>3068</v>
      </c>
      <c r="I1778" s="138" t="s">
        <v>3084</v>
      </c>
    </row>
    <row r="1779" spans="1:9" hidden="1">
      <c r="A1779" s="137" t="s">
        <v>10061</v>
      </c>
      <c r="B1779" s="138" t="s">
        <v>10062</v>
      </c>
      <c r="C1779" s="138" t="s">
        <v>10063</v>
      </c>
      <c r="D1779" s="138" t="s">
        <v>10064</v>
      </c>
      <c r="E1779" s="138" t="s">
        <v>10065</v>
      </c>
      <c r="F1779" s="139">
        <v>0</v>
      </c>
      <c r="G1779" s="137" t="s">
        <v>3067</v>
      </c>
      <c r="H1779" s="137" t="s">
        <v>3068</v>
      </c>
      <c r="I1779" s="138" t="s">
        <v>3078</v>
      </c>
    </row>
    <row r="1780" spans="1:9" hidden="1">
      <c r="A1780" s="137" t="s">
        <v>10066</v>
      </c>
      <c r="B1780" s="138" t="s">
        <v>10067</v>
      </c>
      <c r="C1780" s="138" t="s">
        <v>10068</v>
      </c>
      <c r="D1780" s="138" t="s">
        <v>10069</v>
      </c>
      <c r="E1780" s="138" t="s">
        <v>10070</v>
      </c>
      <c r="F1780" s="139">
        <v>26.87</v>
      </c>
      <c r="G1780" s="137" t="s">
        <v>3067</v>
      </c>
      <c r="H1780" s="137" t="s">
        <v>3068</v>
      </c>
      <c r="I1780" s="138" t="s">
        <v>3084</v>
      </c>
    </row>
    <row r="1781" spans="1:9" hidden="1">
      <c r="A1781" s="137" t="s">
        <v>10071</v>
      </c>
      <c r="B1781" s="138" t="s">
        <v>10072</v>
      </c>
      <c r="C1781" s="138" t="s">
        <v>10073</v>
      </c>
      <c r="D1781" s="138" t="s">
        <v>10074</v>
      </c>
      <c r="E1781" s="138" t="s">
        <v>10075</v>
      </c>
      <c r="F1781" s="139">
        <v>3.08</v>
      </c>
      <c r="G1781" s="137" t="s">
        <v>3067</v>
      </c>
      <c r="H1781" s="137" t="s">
        <v>3068</v>
      </c>
      <c r="I1781" s="138" t="s">
        <v>3084</v>
      </c>
    </row>
    <row r="1782" spans="1:9" hidden="1">
      <c r="A1782" s="137" t="s">
        <v>10076</v>
      </c>
      <c r="B1782" s="138" t="s">
        <v>10077</v>
      </c>
      <c r="C1782" s="138" t="s">
        <v>10078</v>
      </c>
      <c r="D1782" s="138" t="s">
        <v>10079</v>
      </c>
      <c r="E1782" s="138" t="s">
        <v>10080</v>
      </c>
      <c r="F1782" s="139">
        <v>0</v>
      </c>
      <c r="G1782" s="137" t="s">
        <v>3067</v>
      </c>
      <c r="H1782" s="137" t="s">
        <v>3068</v>
      </c>
      <c r="I1782" s="138" t="s">
        <v>3084</v>
      </c>
    </row>
    <row r="1783" spans="1:9" hidden="1">
      <c r="A1783" s="137" t="s">
        <v>10081</v>
      </c>
      <c r="B1783" s="138" t="s">
        <v>10082</v>
      </c>
      <c r="C1783" s="138" t="s">
        <v>10083</v>
      </c>
      <c r="D1783" s="138" t="s">
        <v>10084</v>
      </c>
      <c r="E1783" s="138" t="s">
        <v>10085</v>
      </c>
      <c r="F1783" s="139">
        <v>0</v>
      </c>
      <c r="G1783" s="137" t="s">
        <v>3067</v>
      </c>
      <c r="H1783" s="137" t="s">
        <v>3068</v>
      </c>
      <c r="I1783" s="138" t="s">
        <v>3084</v>
      </c>
    </row>
    <row r="1784" spans="1:9" hidden="1">
      <c r="A1784" s="137" t="s">
        <v>10086</v>
      </c>
      <c r="B1784" s="138" t="s">
        <v>10087</v>
      </c>
      <c r="C1784" s="138" t="s">
        <v>10088</v>
      </c>
      <c r="D1784" s="138" t="s">
        <v>10089</v>
      </c>
      <c r="E1784" s="138" t="s">
        <v>10090</v>
      </c>
      <c r="F1784" s="139">
        <v>0</v>
      </c>
      <c r="G1784" s="137" t="s">
        <v>7022</v>
      </c>
      <c r="H1784" s="137" t="s">
        <v>3068</v>
      </c>
      <c r="I1784" s="138" t="s">
        <v>7196</v>
      </c>
    </row>
    <row r="1785" spans="1:9" hidden="1">
      <c r="A1785" s="137" t="s">
        <v>10091</v>
      </c>
      <c r="B1785" s="138" t="s">
        <v>10087</v>
      </c>
      <c r="C1785" s="138" t="s">
        <v>10092</v>
      </c>
      <c r="D1785" s="138" t="s">
        <v>10093</v>
      </c>
      <c r="E1785" s="138" t="s">
        <v>10094</v>
      </c>
      <c r="F1785" s="139">
        <v>9.1199999999999992</v>
      </c>
      <c r="G1785" s="137" t="s">
        <v>3067</v>
      </c>
      <c r="H1785" s="137" t="s">
        <v>3068</v>
      </c>
      <c r="I1785" s="138" t="s">
        <v>3084</v>
      </c>
    </row>
    <row r="1786" spans="1:9" hidden="1">
      <c r="A1786" s="137" t="s">
        <v>10095</v>
      </c>
      <c r="B1786" s="138" t="s">
        <v>10096</v>
      </c>
      <c r="C1786" s="138" t="s">
        <v>10097</v>
      </c>
      <c r="D1786" s="138" t="s">
        <v>10098</v>
      </c>
      <c r="E1786" s="138" t="s">
        <v>10099</v>
      </c>
      <c r="F1786" s="139">
        <v>0</v>
      </c>
      <c r="G1786" s="137" t="s">
        <v>7022</v>
      </c>
      <c r="H1786" s="137" t="s">
        <v>3068</v>
      </c>
      <c r="I1786" s="138" t="s">
        <v>7196</v>
      </c>
    </row>
    <row r="1787" spans="1:9" hidden="1">
      <c r="A1787" s="137" t="s">
        <v>10100</v>
      </c>
      <c r="B1787" s="138" t="s">
        <v>10096</v>
      </c>
      <c r="C1787" s="138" t="s">
        <v>10101</v>
      </c>
      <c r="D1787" s="138" t="s">
        <v>10102</v>
      </c>
      <c r="E1787" s="138" t="s">
        <v>10103</v>
      </c>
      <c r="F1787" s="139">
        <v>6.11</v>
      </c>
      <c r="G1787" s="137" t="s">
        <v>3067</v>
      </c>
      <c r="H1787" s="137" t="s">
        <v>3068</v>
      </c>
      <c r="I1787" s="138" t="s">
        <v>3084</v>
      </c>
    </row>
    <row r="1788" spans="1:9" hidden="1">
      <c r="A1788" s="137" t="s">
        <v>10104</v>
      </c>
      <c r="B1788" s="138" t="s">
        <v>10105</v>
      </c>
      <c r="C1788" s="138" t="s">
        <v>10106</v>
      </c>
      <c r="D1788" s="138" t="s">
        <v>10107</v>
      </c>
      <c r="E1788" s="138" t="s">
        <v>10108</v>
      </c>
      <c r="F1788" s="139">
        <v>0</v>
      </c>
      <c r="G1788" s="137" t="s">
        <v>7022</v>
      </c>
      <c r="H1788" s="137" t="s">
        <v>3068</v>
      </c>
      <c r="I1788" s="138" t="s">
        <v>7196</v>
      </c>
    </row>
    <row r="1789" spans="1:9" hidden="1">
      <c r="A1789" s="137" t="s">
        <v>10109</v>
      </c>
      <c r="B1789" s="138" t="s">
        <v>10105</v>
      </c>
      <c r="C1789" s="138" t="s">
        <v>10110</v>
      </c>
      <c r="D1789" s="138" t="s">
        <v>10107</v>
      </c>
      <c r="E1789" s="138" t="s">
        <v>10111</v>
      </c>
      <c r="F1789" s="139">
        <v>67.069999999999993</v>
      </c>
      <c r="G1789" s="137" t="s">
        <v>3067</v>
      </c>
      <c r="H1789" s="137" t="s">
        <v>3068</v>
      </c>
      <c r="I1789" s="138" t="s">
        <v>3084</v>
      </c>
    </row>
    <row r="1790" spans="1:9" hidden="1">
      <c r="A1790" s="137" t="s">
        <v>10112</v>
      </c>
      <c r="B1790" s="138" t="s">
        <v>10113</v>
      </c>
      <c r="C1790" s="138" t="s">
        <v>10114</v>
      </c>
      <c r="D1790" s="138" t="s">
        <v>10115</v>
      </c>
      <c r="E1790" s="138" t="s">
        <v>10116</v>
      </c>
      <c r="F1790" s="139">
        <v>0</v>
      </c>
      <c r="G1790" s="137" t="s">
        <v>7022</v>
      </c>
      <c r="H1790" s="137" t="s">
        <v>3068</v>
      </c>
      <c r="I1790" s="138" t="s">
        <v>7023</v>
      </c>
    </row>
    <row r="1791" spans="1:9" hidden="1">
      <c r="A1791" s="137" t="s">
        <v>10117</v>
      </c>
      <c r="B1791" s="138" t="s">
        <v>10113</v>
      </c>
      <c r="C1791" s="138" t="s">
        <v>10118</v>
      </c>
      <c r="D1791" s="138" t="s">
        <v>10115</v>
      </c>
      <c r="E1791" s="138" t="s">
        <v>10119</v>
      </c>
      <c r="F1791" s="139">
        <v>4.59</v>
      </c>
      <c r="G1791" s="137" t="s">
        <v>3067</v>
      </c>
      <c r="H1791" s="137" t="s">
        <v>3068</v>
      </c>
      <c r="I1791" s="138" t="s">
        <v>3078</v>
      </c>
    </row>
    <row r="1792" spans="1:9" hidden="1">
      <c r="A1792" s="137" t="s">
        <v>10120</v>
      </c>
      <c r="B1792" s="138" t="s">
        <v>10121</v>
      </c>
      <c r="C1792" s="138" t="s">
        <v>10122</v>
      </c>
      <c r="D1792" s="138" t="s">
        <v>10123</v>
      </c>
      <c r="E1792" s="138" t="s">
        <v>10124</v>
      </c>
      <c r="F1792" s="139">
        <v>7.68</v>
      </c>
      <c r="G1792" s="137" t="s">
        <v>3067</v>
      </c>
      <c r="H1792" s="137" t="s">
        <v>3068</v>
      </c>
      <c r="I1792" s="138" t="s">
        <v>3084</v>
      </c>
    </row>
    <row r="1793" spans="1:9" hidden="1">
      <c r="A1793" s="137" t="s">
        <v>10125</v>
      </c>
      <c r="B1793" s="138" t="s">
        <v>10126</v>
      </c>
      <c r="C1793" s="138" t="s">
        <v>10127</v>
      </c>
      <c r="D1793" s="138" t="s">
        <v>10128</v>
      </c>
      <c r="E1793" s="138" t="s">
        <v>10129</v>
      </c>
      <c r="F1793" s="139">
        <v>5.71</v>
      </c>
      <c r="G1793" s="137" t="s">
        <v>3067</v>
      </c>
      <c r="H1793" s="137" t="s">
        <v>3068</v>
      </c>
      <c r="I1793" s="138" t="s">
        <v>3084</v>
      </c>
    </row>
    <row r="1794" spans="1:9" hidden="1">
      <c r="A1794" s="137" t="s">
        <v>10130</v>
      </c>
      <c r="B1794" s="138" t="s">
        <v>10131</v>
      </c>
      <c r="C1794" s="138" t="s">
        <v>10132</v>
      </c>
      <c r="D1794" s="138" t="s">
        <v>10133</v>
      </c>
      <c r="E1794" s="138" t="s">
        <v>10134</v>
      </c>
      <c r="F1794" s="139">
        <v>0</v>
      </c>
      <c r="G1794" s="137" t="s">
        <v>3067</v>
      </c>
      <c r="H1794" s="137" t="s">
        <v>3068</v>
      </c>
      <c r="I1794" s="138" t="s">
        <v>3084</v>
      </c>
    </row>
    <row r="1795" spans="1:9" hidden="1">
      <c r="A1795" s="137" t="s">
        <v>10135</v>
      </c>
      <c r="B1795" s="138" t="s">
        <v>10136</v>
      </c>
      <c r="C1795" s="138" t="s">
        <v>10137</v>
      </c>
      <c r="D1795" s="138" t="s">
        <v>10138</v>
      </c>
      <c r="E1795" s="138" t="s">
        <v>10139</v>
      </c>
      <c r="F1795" s="139">
        <v>0</v>
      </c>
      <c r="G1795" s="137" t="s">
        <v>3067</v>
      </c>
      <c r="H1795" s="137" t="s">
        <v>3068</v>
      </c>
      <c r="I1795" s="138" t="s">
        <v>3084</v>
      </c>
    </row>
    <row r="1796" spans="1:9" hidden="1">
      <c r="A1796" s="137" t="s">
        <v>10140</v>
      </c>
      <c r="B1796" s="138" t="s">
        <v>10141</v>
      </c>
      <c r="C1796" s="138" t="s">
        <v>10142</v>
      </c>
      <c r="D1796" s="138" t="s">
        <v>10143</v>
      </c>
      <c r="E1796" s="138" t="s">
        <v>10144</v>
      </c>
      <c r="F1796" s="139">
        <v>0</v>
      </c>
      <c r="G1796" s="137" t="s">
        <v>3067</v>
      </c>
      <c r="H1796" s="137" t="s">
        <v>3068</v>
      </c>
      <c r="I1796" s="138" t="s">
        <v>3084</v>
      </c>
    </row>
    <row r="1797" spans="1:9" hidden="1">
      <c r="A1797" s="137" t="s">
        <v>10145</v>
      </c>
      <c r="B1797" s="138" t="s">
        <v>10146</v>
      </c>
      <c r="C1797" s="138" t="s">
        <v>10147</v>
      </c>
      <c r="D1797" s="138" t="s">
        <v>10148</v>
      </c>
      <c r="E1797" s="138" t="s">
        <v>1756</v>
      </c>
      <c r="F1797" s="139">
        <v>34.6</v>
      </c>
      <c r="G1797" s="137" t="s">
        <v>3067</v>
      </c>
      <c r="H1797" s="137" t="s">
        <v>3068</v>
      </c>
      <c r="I1797" s="138" t="s">
        <v>3084</v>
      </c>
    </row>
    <row r="1798" spans="1:9" hidden="1">
      <c r="A1798" s="137" t="s">
        <v>10149</v>
      </c>
      <c r="B1798" s="138" t="s">
        <v>10150</v>
      </c>
      <c r="C1798" s="138" t="s">
        <v>10151</v>
      </c>
      <c r="D1798" s="138" t="s">
        <v>10152</v>
      </c>
      <c r="E1798" s="138" t="s">
        <v>10153</v>
      </c>
      <c r="F1798" s="139">
        <v>13.09</v>
      </c>
      <c r="G1798" s="137" t="s">
        <v>3067</v>
      </c>
      <c r="H1798" s="137" t="s">
        <v>3068</v>
      </c>
      <c r="I1798" s="138" t="s">
        <v>3084</v>
      </c>
    </row>
    <row r="1799" spans="1:9" hidden="1">
      <c r="A1799" s="137" t="s">
        <v>10154</v>
      </c>
      <c r="B1799" s="138" t="s">
        <v>10155</v>
      </c>
      <c r="C1799" s="138" t="s">
        <v>10156</v>
      </c>
      <c r="D1799" s="138" t="s">
        <v>10157</v>
      </c>
      <c r="E1799" s="138" t="s">
        <v>10158</v>
      </c>
      <c r="F1799" s="139">
        <v>0</v>
      </c>
      <c r="G1799" s="137" t="s">
        <v>3067</v>
      </c>
      <c r="H1799" s="137" t="s">
        <v>3068</v>
      </c>
      <c r="I1799" s="138" t="s">
        <v>3084</v>
      </c>
    </row>
    <row r="1800" spans="1:9" hidden="1">
      <c r="A1800" s="137" t="s">
        <v>10159</v>
      </c>
      <c r="B1800" s="138" t="s">
        <v>10160</v>
      </c>
      <c r="C1800" s="138" t="s">
        <v>10161</v>
      </c>
      <c r="D1800" s="138" t="s">
        <v>10162</v>
      </c>
      <c r="E1800" s="138" t="s">
        <v>10163</v>
      </c>
      <c r="F1800" s="139">
        <v>0</v>
      </c>
      <c r="G1800" s="137" t="s">
        <v>3067</v>
      </c>
      <c r="H1800" s="137" t="s">
        <v>3068</v>
      </c>
      <c r="I1800" s="138" t="s">
        <v>3084</v>
      </c>
    </row>
    <row r="1801" spans="1:9" hidden="1">
      <c r="A1801" s="137" t="s">
        <v>10164</v>
      </c>
      <c r="B1801" s="138" t="s">
        <v>10165</v>
      </c>
      <c r="C1801" s="138" t="s">
        <v>10166</v>
      </c>
      <c r="D1801" s="138" t="s">
        <v>10167</v>
      </c>
      <c r="E1801" s="138" t="s">
        <v>10168</v>
      </c>
      <c r="F1801" s="139">
        <v>0</v>
      </c>
      <c r="G1801" s="137" t="s">
        <v>7022</v>
      </c>
      <c r="H1801" s="137" t="s">
        <v>3068</v>
      </c>
      <c r="I1801" s="138" t="s">
        <v>7196</v>
      </c>
    </row>
    <row r="1802" spans="1:9" hidden="1">
      <c r="A1802" s="137" t="s">
        <v>10169</v>
      </c>
      <c r="B1802" s="138" t="s">
        <v>10165</v>
      </c>
      <c r="C1802" s="138" t="s">
        <v>10170</v>
      </c>
      <c r="D1802" s="138" t="s">
        <v>10171</v>
      </c>
      <c r="E1802" s="138" t="s">
        <v>10172</v>
      </c>
      <c r="F1802" s="139">
        <v>36.68</v>
      </c>
      <c r="G1802" s="137" t="s">
        <v>3067</v>
      </c>
      <c r="H1802" s="137" t="s">
        <v>3068</v>
      </c>
      <c r="I1802" s="138" t="s">
        <v>3084</v>
      </c>
    </row>
    <row r="1803" spans="1:9" hidden="1">
      <c r="A1803" s="137" t="s">
        <v>10173</v>
      </c>
      <c r="B1803" s="138" t="s">
        <v>10174</v>
      </c>
      <c r="C1803" s="138" t="s">
        <v>10175</v>
      </c>
      <c r="D1803" s="138" t="s">
        <v>10176</v>
      </c>
      <c r="E1803" s="138" t="s">
        <v>10177</v>
      </c>
      <c r="F1803" s="139">
        <v>0</v>
      </c>
      <c r="G1803" s="137" t="s">
        <v>3067</v>
      </c>
      <c r="H1803" s="137" t="s">
        <v>3068</v>
      </c>
      <c r="I1803" s="138" t="s">
        <v>3084</v>
      </c>
    </row>
    <row r="1804" spans="1:9" hidden="1">
      <c r="A1804" s="137" t="s">
        <v>10178</v>
      </c>
      <c r="B1804" s="138" t="s">
        <v>10179</v>
      </c>
      <c r="C1804" s="138" t="s">
        <v>10180</v>
      </c>
      <c r="D1804" s="138" t="s">
        <v>10181</v>
      </c>
      <c r="E1804" s="138" t="s">
        <v>10182</v>
      </c>
      <c r="F1804" s="139">
        <v>0</v>
      </c>
      <c r="G1804" s="137" t="s">
        <v>7022</v>
      </c>
      <c r="H1804" s="137" t="s">
        <v>3068</v>
      </c>
      <c r="I1804" s="138" t="s">
        <v>7196</v>
      </c>
    </row>
    <row r="1805" spans="1:9" hidden="1">
      <c r="A1805" s="137" t="s">
        <v>10183</v>
      </c>
      <c r="B1805" s="138" t="s">
        <v>10179</v>
      </c>
      <c r="C1805" s="138" t="s">
        <v>10184</v>
      </c>
      <c r="D1805" s="138" t="s">
        <v>10185</v>
      </c>
      <c r="E1805" s="138" t="s">
        <v>10186</v>
      </c>
      <c r="F1805" s="139">
        <v>8.24</v>
      </c>
      <c r="G1805" s="137" t="s">
        <v>3067</v>
      </c>
      <c r="H1805" s="137" t="s">
        <v>3068</v>
      </c>
      <c r="I1805" s="138" t="s">
        <v>3084</v>
      </c>
    </row>
    <row r="1806" spans="1:9" hidden="1">
      <c r="A1806" s="137" t="s">
        <v>10187</v>
      </c>
      <c r="B1806" s="138" t="s">
        <v>10188</v>
      </c>
      <c r="C1806" s="138" t="s">
        <v>10189</v>
      </c>
      <c r="D1806" s="138" t="s">
        <v>10190</v>
      </c>
      <c r="E1806" s="138" t="s">
        <v>10191</v>
      </c>
      <c r="F1806" s="139">
        <v>6.7</v>
      </c>
      <c r="G1806" s="137" t="s">
        <v>3067</v>
      </c>
      <c r="H1806" s="137" t="s">
        <v>3068</v>
      </c>
      <c r="I1806" s="138" t="s">
        <v>3084</v>
      </c>
    </row>
    <row r="1807" spans="1:9" hidden="1">
      <c r="A1807" s="137" t="s">
        <v>10192</v>
      </c>
      <c r="B1807" s="138" t="s">
        <v>10193</v>
      </c>
      <c r="C1807" s="138" t="s">
        <v>10194</v>
      </c>
      <c r="D1807" s="138" t="s">
        <v>10195</v>
      </c>
      <c r="E1807" s="138" t="s">
        <v>10196</v>
      </c>
      <c r="F1807" s="139">
        <v>0</v>
      </c>
      <c r="G1807" s="137" t="s">
        <v>7022</v>
      </c>
      <c r="H1807" s="137" t="s">
        <v>3068</v>
      </c>
      <c r="I1807" s="138" t="s">
        <v>7196</v>
      </c>
    </row>
    <row r="1808" spans="1:9" hidden="1">
      <c r="A1808" s="137" t="s">
        <v>10197</v>
      </c>
      <c r="B1808" s="138" t="s">
        <v>10193</v>
      </c>
      <c r="C1808" s="138" t="s">
        <v>10198</v>
      </c>
      <c r="D1808" s="138" t="s">
        <v>10195</v>
      </c>
      <c r="E1808" s="138" t="s">
        <v>10199</v>
      </c>
      <c r="F1808" s="139">
        <v>13.93</v>
      </c>
      <c r="G1808" s="137" t="s">
        <v>3067</v>
      </c>
      <c r="H1808" s="137" t="s">
        <v>3068</v>
      </c>
      <c r="I1808" s="138" t="s">
        <v>3084</v>
      </c>
    </row>
    <row r="1809" spans="1:9" hidden="1">
      <c r="A1809" s="137" t="s">
        <v>10200</v>
      </c>
      <c r="B1809" s="138" t="s">
        <v>10201</v>
      </c>
      <c r="C1809" s="138" t="s">
        <v>10202</v>
      </c>
      <c r="D1809" s="138" t="s">
        <v>10203</v>
      </c>
      <c r="E1809" s="138" t="s">
        <v>10204</v>
      </c>
      <c r="F1809" s="139">
        <v>5.34</v>
      </c>
      <c r="G1809" s="137" t="s">
        <v>3067</v>
      </c>
      <c r="H1809" s="137" t="s">
        <v>3068</v>
      </c>
      <c r="I1809" s="138" t="s">
        <v>3084</v>
      </c>
    </row>
    <row r="1810" spans="1:9" hidden="1">
      <c r="A1810" s="137" t="s">
        <v>10205</v>
      </c>
      <c r="B1810" s="138" t="s">
        <v>10206</v>
      </c>
      <c r="C1810" s="138" t="s">
        <v>10207</v>
      </c>
      <c r="D1810" s="138" t="s">
        <v>10208</v>
      </c>
      <c r="E1810" s="138" t="s">
        <v>1756</v>
      </c>
      <c r="F1810" s="139">
        <v>28.19</v>
      </c>
      <c r="G1810" s="137" t="s">
        <v>3067</v>
      </c>
      <c r="H1810" s="137" t="s">
        <v>3068</v>
      </c>
      <c r="I1810" s="138" t="s">
        <v>3084</v>
      </c>
    </row>
    <row r="1811" spans="1:9" hidden="1">
      <c r="A1811" s="137" t="s">
        <v>10209</v>
      </c>
      <c r="B1811" s="138" t="s">
        <v>10210</v>
      </c>
      <c r="C1811" s="138" t="s">
        <v>10211</v>
      </c>
      <c r="D1811" s="138" t="s">
        <v>10212</v>
      </c>
      <c r="E1811" s="138" t="s">
        <v>10213</v>
      </c>
      <c r="F1811" s="139">
        <v>0</v>
      </c>
      <c r="G1811" s="137" t="s">
        <v>7022</v>
      </c>
      <c r="H1811" s="137" t="s">
        <v>3068</v>
      </c>
      <c r="I1811" s="138" t="s">
        <v>7196</v>
      </c>
    </row>
    <row r="1812" spans="1:9" hidden="1">
      <c r="A1812" s="137" t="s">
        <v>10214</v>
      </c>
      <c r="B1812" s="138" t="s">
        <v>10210</v>
      </c>
      <c r="C1812" s="138" t="s">
        <v>10215</v>
      </c>
      <c r="D1812" s="138" t="s">
        <v>10212</v>
      </c>
      <c r="E1812" s="138" t="s">
        <v>10216</v>
      </c>
      <c r="F1812" s="139">
        <v>1.17</v>
      </c>
      <c r="G1812" s="137" t="s">
        <v>3067</v>
      </c>
      <c r="H1812" s="137" t="s">
        <v>3068</v>
      </c>
      <c r="I1812" s="138" t="s">
        <v>3084</v>
      </c>
    </row>
    <row r="1813" spans="1:9" hidden="1">
      <c r="A1813" s="137" t="s">
        <v>10217</v>
      </c>
      <c r="B1813" s="138" t="s">
        <v>10218</v>
      </c>
      <c r="C1813" s="138" t="s">
        <v>10219</v>
      </c>
      <c r="D1813" s="138" t="s">
        <v>10220</v>
      </c>
      <c r="E1813" s="138" t="s">
        <v>10221</v>
      </c>
      <c r="F1813" s="139">
        <v>0</v>
      </c>
      <c r="G1813" s="137" t="s">
        <v>7022</v>
      </c>
      <c r="H1813" s="137" t="s">
        <v>3068</v>
      </c>
      <c r="I1813" s="138" t="s">
        <v>7196</v>
      </c>
    </row>
    <row r="1814" spans="1:9" hidden="1">
      <c r="A1814" s="137" t="s">
        <v>10222</v>
      </c>
      <c r="B1814" s="138" t="s">
        <v>10218</v>
      </c>
      <c r="C1814" s="138" t="s">
        <v>10223</v>
      </c>
      <c r="D1814" s="138" t="s">
        <v>10224</v>
      </c>
      <c r="E1814" s="138" t="s">
        <v>10225</v>
      </c>
      <c r="F1814" s="139">
        <v>46.7</v>
      </c>
      <c r="G1814" s="137" t="s">
        <v>3067</v>
      </c>
      <c r="H1814" s="137" t="s">
        <v>3068</v>
      </c>
      <c r="I1814" s="138" t="s">
        <v>3084</v>
      </c>
    </row>
    <row r="1815" spans="1:9" hidden="1">
      <c r="A1815" s="137" t="s">
        <v>10226</v>
      </c>
      <c r="B1815" s="138" t="s">
        <v>10227</v>
      </c>
      <c r="C1815" s="138" t="s">
        <v>10228</v>
      </c>
      <c r="D1815" s="138" t="s">
        <v>10229</v>
      </c>
      <c r="E1815" s="138" t="s">
        <v>10230</v>
      </c>
      <c r="F1815" s="139">
        <v>0</v>
      </c>
      <c r="G1815" s="137" t="s">
        <v>7022</v>
      </c>
      <c r="H1815" s="137" t="s">
        <v>3068</v>
      </c>
      <c r="I1815" s="138" t="s">
        <v>7196</v>
      </c>
    </row>
    <row r="1816" spans="1:9" hidden="1">
      <c r="A1816" s="137" t="s">
        <v>10231</v>
      </c>
      <c r="B1816" s="138" t="s">
        <v>10227</v>
      </c>
      <c r="C1816" s="138" t="s">
        <v>10232</v>
      </c>
      <c r="D1816" s="138" t="s">
        <v>10229</v>
      </c>
      <c r="E1816" s="138" t="s">
        <v>10233</v>
      </c>
      <c r="F1816" s="139">
        <v>0</v>
      </c>
      <c r="G1816" s="137" t="s">
        <v>3067</v>
      </c>
      <c r="H1816" s="137" t="s">
        <v>3068</v>
      </c>
      <c r="I1816" s="138" t="s">
        <v>3084</v>
      </c>
    </row>
    <row r="1817" spans="1:9" hidden="1">
      <c r="A1817" s="137" t="s">
        <v>10234</v>
      </c>
      <c r="B1817" s="138" t="s">
        <v>10235</v>
      </c>
      <c r="C1817" s="138" t="s">
        <v>10236</v>
      </c>
      <c r="D1817" s="138" t="s">
        <v>10237</v>
      </c>
      <c r="E1817" s="138" t="s">
        <v>10238</v>
      </c>
      <c r="F1817" s="139">
        <v>0</v>
      </c>
      <c r="G1817" s="137" t="s">
        <v>3067</v>
      </c>
      <c r="H1817" s="137" t="s">
        <v>3068</v>
      </c>
      <c r="I1817" s="138" t="s">
        <v>3084</v>
      </c>
    </row>
    <row r="1818" spans="1:9" hidden="1">
      <c r="A1818" s="137" t="s">
        <v>10239</v>
      </c>
      <c r="B1818" s="138" t="s">
        <v>10240</v>
      </c>
      <c r="C1818" s="138" t="s">
        <v>10241</v>
      </c>
      <c r="D1818" s="138" t="s">
        <v>10242</v>
      </c>
      <c r="E1818" s="138" t="s">
        <v>10243</v>
      </c>
      <c r="F1818" s="139">
        <v>0</v>
      </c>
      <c r="G1818" s="137" t="s">
        <v>3067</v>
      </c>
      <c r="H1818" s="137" t="s">
        <v>3068</v>
      </c>
      <c r="I1818" s="138" t="s">
        <v>3084</v>
      </c>
    </row>
    <row r="1819" spans="1:9" hidden="1">
      <c r="A1819" s="137" t="s">
        <v>10244</v>
      </c>
      <c r="B1819" s="138" t="s">
        <v>10245</v>
      </c>
      <c r="C1819" s="138" t="s">
        <v>10246</v>
      </c>
      <c r="D1819" s="138" t="s">
        <v>10247</v>
      </c>
      <c r="E1819" s="138" t="s">
        <v>10248</v>
      </c>
      <c r="F1819" s="139">
        <v>0</v>
      </c>
      <c r="G1819" s="137" t="s">
        <v>3067</v>
      </c>
      <c r="H1819" s="137" t="s">
        <v>3068</v>
      </c>
      <c r="I1819" s="138" t="s">
        <v>3084</v>
      </c>
    </row>
    <row r="1820" spans="1:9" hidden="1">
      <c r="A1820" s="137" t="s">
        <v>10249</v>
      </c>
      <c r="B1820" s="138" t="s">
        <v>10250</v>
      </c>
      <c r="C1820" s="138" t="s">
        <v>10251</v>
      </c>
      <c r="D1820" s="138" t="s">
        <v>10252</v>
      </c>
      <c r="E1820" s="138" t="s">
        <v>10253</v>
      </c>
      <c r="F1820" s="139">
        <v>0</v>
      </c>
      <c r="G1820" s="137" t="s">
        <v>3067</v>
      </c>
      <c r="H1820" s="137" t="s">
        <v>3068</v>
      </c>
      <c r="I1820" s="138" t="s">
        <v>3084</v>
      </c>
    </row>
    <row r="1821" spans="1:9" hidden="1">
      <c r="A1821" s="137" t="s">
        <v>10254</v>
      </c>
      <c r="B1821" s="138" t="s">
        <v>10255</v>
      </c>
      <c r="C1821" s="138" t="s">
        <v>10256</v>
      </c>
      <c r="D1821" s="138" t="s">
        <v>10257</v>
      </c>
      <c r="E1821" s="138" t="s">
        <v>10258</v>
      </c>
      <c r="F1821" s="139">
        <v>46.88</v>
      </c>
      <c r="G1821" s="137" t="s">
        <v>7022</v>
      </c>
      <c r="H1821" s="137" t="s">
        <v>3068</v>
      </c>
      <c r="I1821" s="138" t="s">
        <v>7196</v>
      </c>
    </row>
    <row r="1822" spans="1:9" hidden="1">
      <c r="A1822" s="137" t="s">
        <v>10259</v>
      </c>
      <c r="B1822" s="138" t="s">
        <v>10255</v>
      </c>
      <c r="C1822" s="138" t="s">
        <v>10260</v>
      </c>
      <c r="D1822" s="138" t="s">
        <v>10257</v>
      </c>
      <c r="E1822" s="138" t="s">
        <v>10261</v>
      </c>
      <c r="F1822" s="139">
        <v>46.88</v>
      </c>
      <c r="G1822" s="137" t="s">
        <v>3067</v>
      </c>
      <c r="H1822" s="137" t="s">
        <v>3068</v>
      </c>
      <c r="I1822" s="138" t="s">
        <v>3084</v>
      </c>
    </row>
    <row r="1823" spans="1:9" hidden="1">
      <c r="A1823" s="137" t="s">
        <v>10262</v>
      </c>
      <c r="B1823" s="138" t="s">
        <v>10263</v>
      </c>
      <c r="C1823" s="138" t="s">
        <v>10264</v>
      </c>
      <c r="D1823" s="138" t="s">
        <v>10265</v>
      </c>
      <c r="E1823" s="138" t="s">
        <v>10266</v>
      </c>
      <c r="F1823" s="139">
        <v>9.4700000000000006</v>
      </c>
      <c r="G1823" s="137" t="s">
        <v>3067</v>
      </c>
      <c r="H1823" s="137" t="s">
        <v>3068</v>
      </c>
      <c r="I1823" s="138" t="s">
        <v>3084</v>
      </c>
    </row>
    <row r="1824" spans="1:9" hidden="1">
      <c r="A1824" s="137" t="s">
        <v>10267</v>
      </c>
      <c r="B1824" s="138" t="s">
        <v>10268</v>
      </c>
      <c r="C1824" s="138" t="s">
        <v>10269</v>
      </c>
      <c r="D1824" s="138" t="s">
        <v>10270</v>
      </c>
      <c r="E1824" s="138" t="s">
        <v>10271</v>
      </c>
      <c r="F1824" s="139">
        <v>0</v>
      </c>
      <c r="G1824" s="137" t="s">
        <v>3067</v>
      </c>
      <c r="H1824" s="137" t="s">
        <v>3068</v>
      </c>
      <c r="I1824" s="138" t="s">
        <v>3084</v>
      </c>
    </row>
    <row r="1825" spans="1:9" hidden="1">
      <c r="A1825" s="137" t="s">
        <v>10272</v>
      </c>
      <c r="B1825" s="138" t="s">
        <v>10273</v>
      </c>
      <c r="C1825" s="138" t="s">
        <v>10274</v>
      </c>
      <c r="D1825" s="138" t="s">
        <v>10275</v>
      </c>
      <c r="E1825" s="138" t="s">
        <v>10276</v>
      </c>
      <c r="F1825" s="139">
        <v>19.809999999999999</v>
      </c>
      <c r="G1825" s="137" t="s">
        <v>3067</v>
      </c>
      <c r="H1825" s="137" t="s">
        <v>3068</v>
      </c>
      <c r="I1825" s="138" t="s">
        <v>3084</v>
      </c>
    </row>
    <row r="1826" spans="1:9" hidden="1">
      <c r="A1826" s="137" t="s">
        <v>10277</v>
      </c>
      <c r="B1826" s="138" t="s">
        <v>10278</v>
      </c>
      <c r="C1826" s="138" t="s">
        <v>10279</v>
      </c>
      <c r="D1826" s="138" t="s">
        <v>10280</v>
      </c>
      <c r="E1826" s="138" t="s">
        <v>1756</v>
      </c>
      <c r="F1826" s="139">
        <v>22.25</v>
      </c>
      <c r="G1826" s="137" t="s">
        <v>3067</v>
      </c>
      <c r="H1826" s="137" t="s">
        <v>3068</v>
      </c>
      <c r="I1826" s="138" t="s">
        <v>3084</v>
      </c>
    </row>
    <row r="1827" spans="1:9" hidden="1">
      <c r="A1827" s="137" t="s">
        <v>10281</v>
      </c>
      <c r="B1827" s="138" t="s">
        <v>10282</v>
      </c>
      <c r="C1827" s="138" t="s">
        <v>10283</v>
      </c>
      <c r="D1827" s="138" t="s">
        <v>10284</v>
      </c>
      <c r="E1827" s="138" t="s">
        <v>1756</v>
      </c>
      <c r="F1827" s="139">
        <v>9.1</v>
      </c>
      <c r="G1827" s="137" t="s">
        <v>3067</v>
      </c>
      <c r="H1827" s="137" t="s">
        <v>3068</v>
      </c>
      <c r="I1827" s="138" t="s">
        <v>3084</v>
      </c>
    </row>
    <row r="1828" spans="1:9" hidden="1">
      <c r="A1828" s="137" t="s">
        <v>10285</v>
      </c>
      <c r="B1828" s="138" t="s">
        <v>10286</v>
      </c>
      <c r="C1828" s="138" t="s">
        <v>10287</v>
      </c>
      <c r="D1828" s="138" t="s">
        <v>10288</v>
      </c>
      <c r="E1828" s="138" t="s">
        <v>10289</v>
      </c>
      <c r="F1828" s="139">
        <v>0</v>
      </c>
      <c r="G1828" s="137" t="s">
        <v>3067</v>
      </c>
      <c r="H1828" s="137" t="s">
        <v>3068</v>
      </c>
      <c r="I1828" s="138" t="s">
        <v>3084</v>
      </c>
    </row>
    <row r="1829" spans="1:9" hidden="1">
      <c r="A1829" s="137" t="s">
        <v>10290</v>
      </c>
      <c r="B1829" s="138" t="s">
        <v>10291</v>
      </c>
      <c r="C1829" s="138" t="s">
        <v>10292</v>
      </c>
      <c r="D1829" s="138" t="s">
        <v>10293</v>
      </c>
      <c r="E1829" s="138" t="s">
        <v>10294</v>
      </c>
      <c r="F1829" s="139">
        <v>17.899999999999999</v>
      </c>
      <c r="G1829" s="137" t="s">
        <v>3067</v>
      </c>
      <c r="H1829" s="137" t="s">
        <v>3068</v>
      </c>
      <c r="I1829" s="138" t="s">
        <v>3084</v>
      </c>
    </row>
    <row r="1830" spans="1:9" hidden="1">
      <c r="A1830" s="137" t="s">
        <v>10295</v>
      </c>
      <c r="B1830" s="138" t="s">
        <v>10296</v>
      </c>
      <c r="C1830" s="138" t="s">
        <v>10297</v>
      </c>
      <c r="D1830" s="138" t="s">
        <v>10298</v>
      </c>
      <c r="E1830" s="138" t="s">
        <v>10299</v>
      </c>
      <c r="F1830" s="139">
        <v>0</v>
      </c>
      <c r="G1830" s="137" t="s">
        <v>7022</v>
      </c>
      <c r="H1830" s="137" t="s">
        <v>3068</v>
      </c>
      <c r="I1830" s="138" t="s">
        <v>7196</v>
      </c>
    </row>
    <row r="1831" spans="1:9" hidden="1">
      <c r="A1831" s="137" t="s">
        <v>10300</v>
      </c>
      <c r="B1831" s="138" t="s">
        <v>10296</v>
      </c>
      <c r="C1831" s="138" t="s">
        <v>10301</v>
      </c>
      <c r="D1831" s="138" t="s">
        <v>10302</v>
      </c>
      <c r="E1831" s="138" t="s">
        <v>10303</v>
      </c>
      <c r="F1831" s="139">
        <v>3.99</v>
      </c>
      <c r="G1831" s="137" t="s">
        <v>3067</v>
      </c>
      <c r="H1831" s="137" t="s">
        <v>3068</v>
      </c>
      <c r="I1831" s="138" t="s">
        <v>3084</v>
      </c>
    </row>
    <row r="1832" spans="1:9" hidden="1">
      <c r="A1832" s="137" t="s">
        <v>10304</v>
      </c>
      <c r="B1832" s="138" t="s">
        <v>10305</v>
      </c>
      <c r="C1832" s="138" t="s">
        <v>10306</v>
      </c>
      <c r="D1832" s="138" t="s">
        <v>10307</v>
      </c>
      <c r="E1832" s="138" t="s">
        <v>10308</v>
      </c>
      <c r="F1832" s="139">
        <v>0</v>
      </c>
      <c r="G1832" s="137" t="s">
        <v>7022</v>
      </c>
      <c r="H1832" s="137" t="s">
        <v>3068</v>
      </c>
      <c r="I1832" s="138" t="s">
        <v>7196</v>
      </c>
    </row>
    <row r="1833" spans="1:9" hidden="1">
      <c r="A1833" s="137" t="s">
        <v>10309</v>
      </c>
      <c r="B1833" s="138" t="s">
        <v>10305</v>
      </c>
      <c r="C1833" s="138" t="s">
        <v>10310</v>
      </c>
      <c r="D1833" s="138" t="s">
        <v>10311</v>
      </c>
      <c r="E1833" s="138" t="s">
        <v>10312</v>
      </c>
      <c r="F1833" s="139">
        <v>9.41</v>
      </c>
      <c r="G1833" s="137" t="s">
        <v>3067</v>
      </c>
      <c r="H1833" s="137" t="s">
        <v>3068</v>
      </c>
      <c r="I1833" s="138" t="s">
        <v>3084</v>
      </c>
    </row>
    <row r="1834" spans="1:9" hidden="1">
      <c r="A1834" s="137" t="s">
        <v>10313</v>
      </c>
      <c r="B1834" s="138" t="s">
        <v>10314</v>
      </c>
      <c r="C1834" s="138" t="s">
        <v>10315</v>
      </c>
      <c r="D1834" s="138" t="s">
        <v>10316</v>
      </c>
      <c r="E1834" s="138" t="s">
        <v>10317</v>
      </c>
      <c r="F1834" s="139">
        <v>28.31</v>
      </c>
      <c r="G1834" s="137" t="s">
        <v>3067</v>
      </c>
      <c r="H1834" s="137" t="s">
        <v>3068</v>
      </c>
      <c r="I1834" s="138" t="s">
        <v>3084</v>
      </c>
    </row>
    <row r="1835" spans="1:9" hidden="1">
      <c r="A1835" s="137" t="s">
        <v>10318</v>
      </c>
      <c r="B1835" s="138" t="s">
        <v>10319</v>
      </c>
      <c r="C1835" s="138" t="s">
        <v>10320</v>
      </c>
      <c r="D1835" s="138" t="s">
        <v>10321</v>
      </c>
      <c r="E1835" s="138" t="s">
        <v>10322</v>
      </c>
      <c r="F1835" s="139">
        <v>1680</v>
      </c>
      <c r="G1835" s="137" t="s">
        <v>7022</v>
      </c>
      <c r="H1835" s="137" t="s">
        <v>3068</v>
      </c>
      <c r="I1835" s="138" t="s">
        <v>7196</v>
      </c>
    </row>
    <row r="1836" spans="1:9" hidden="1">
      <c r="A1836" s="137" t="s">
        <v>10323</v>
      </c>
      <c r="B1836" s="138" t="s">
        <v>10319</v>
      </c>
      <c r="C1836" s="138" t="s">
        <v>10324</v>
      </c>
      <c r="D1836" s="138" t="s">
        <v>10321</v>
      </c>
      <c r="E1836" s="138" t="s">
        <v>10325</v>
      </c>
      <c r="F1836" s="139">
        <v>1680</v>
      </c>
      <c r="G1836" s="137" t="s">
        <v>3067</v>
      </c>
      <c r="H1836" s="137" t="s">
        <v>3068</v>
      </c>
      <c r="I1836" s="138" t="s">
        <v>3084</v>
      </c>
    </row>
    <row r="1837" spans="1:9" hidden="1">
      <c r="A1837" s="137" t="s">
        <v>10326</v>
      </c>
      <c r="B1837" s="138" t="s">
        <v>10327</v>
      </c>
      <c r="C1837" s="138" t="s">
        <v>10328</v>
      </c>
      <c r="D1837" s="138" t="s">
        <v>10329</v>
      </c>
      <c r="E1837" s="138" t="s">
        <v>10330</v>
      </c>
      <c r="F1837" s="139">
        <v>16.14</v>
      </c>
      <c r="G1837" s="137" t="s">
        <v>3067</v>
      </c>
      <c r="H1837" s="137" t="s">
        <v>3068</v>
      </c>
      <c r="I1837" s="138" t="s">
        <v>3084</v>
      </c>
    </row>
    <row r="1838" spans="1:9" hidden="1">
      <c r="A1838" s="137" t="s">
        <v>10331</v>
      </c>
      <c r="B1838" s="138" t="s">
        <v>10332</v>
      </c>
      <c r="C1838" s="138" t="s">
        <v>10333</v>
      </c>
      <c r="D1838" s="138" t="s">
        <v>10334</v>
      </c>
      <c r="E1838" s="138" t="s">
        <v>10335</v>
      </c>
      <c r="F1838" s="139">
        <v>25.13</v>
      </c>
      <c r="G1838" s="137" t="s">
        <v>3067</v>
      </c>
      <c r="H1838" s="137" t="s">
        <v>3068</v>
      </c>
      <c r="I1838" s="138" t="s">
        <v>3084</v>
      </c>
    </row>
    <row r="1839" spans="1:9" hidden="1">
      <c r="A1839" s="137" t="s">
        <v>10336</v>
      </c>
      <c r="B1839" s="138" t="s">
        <v>10337</v>
      </c>
      <c r="C1839" s="138" t="s">
        <v>10338</v>
      </c>
      <c r="D1839" s="138" t="s">
        <v>10339</v>
      </c>
      <c r="E1839" s="138" t="s">
        <v>1756</v>
      </c>
      <c r="F1839" s="139">
        <v>13.52</v>
      </c>
      <c r="G1839" s="137" t="s">
        <v>3067</v>
      </c>
      <c r="H1839" s="137" t="s">
        <v>3068</v>
      </c>
      <c r="I1839" s="138" t="s">
        <v>3084</v>
      </c>
    </row>
    <row r="1840" spans="1:9" hidden="1">
      <c r="A1840" s="137" t="s">
        <v>10340</v>
      </c>
      <c r="B1840" s="138" t="s">
        <v>10341</v>
      </c>
      <c r="C1840" s="138" t="s">
        <v>10342</v>
      </c>
      <c r="D1840" s="138" t="s">
        <v>10343</v>
      </c>
      <c r="E1840" s="138" t="s">
        <v>10344</v>
      </c>
      <c r="F1840" s="139">
        <v>0</v>
      </c>
      <c r="G1840" s="137" t="s">
        <v>3067</v>
      </c>
      <c r="H1840" s="137" t="s">
        <v>3068</v>
      </c>
      <c r="I1840" s="138" t="s">
        <v>3078</v>
      </c>
    </row>
    <row r="1841" spans="1:9" hidden="1">
      <c r="A1841" s="137" t="s">
        <v>10345</v>
      </c>
      <c r="B1841" s="138" t="s">
        <v>10346</v>
      </c>
      <c r="C1841" s="138" t="s">
        <v>10347</v>
      </c>
      <c r="D1841" s="138" t="s">
        <v>10348</v>
      </c>
      <c r="E1841" s="138" t="s">
        <v>10349</v>
      </c>
      <c r="F1841" s="139">
        <v>0</v>
      </c>
      <c r="G1841" s="137" t="s">
        <v>3067</v>
      </c>
      <c r="H1841" s="137" t="s">
        <v>3068</v>
      </c>
      <c r="I1841" s="138" t="s">
        <v>3084</v>
      </c>
    </row>
    <row r="1842" spans="1:9" hidden="1">
      <c r="A1842" s="137" t="s">
        <v>10350</v>
      </c>
      <c r="B1842" s="138" t="s">
        <v>10351</v>
      </c>
      <c r="C1842" s="138" t="s">
        <v>10352</v>
      </c>
      <c r="D1842" s="138" t="s">
        <v>10353</v>
      </c>
      <c r="E1842" s="138" t="s">
        <v>10354</v>
      </c>
      <c r="F1842" s="139">
        <v>0</v>
      </c>
      <c r="G1842" s="137" t="s">
        <v>7022</v>
      </c>
      <c r="H1842" s="137" t="s">
        <v>3068</v>
      </c>
      <c r="I1842" s="138" t="s">
        <v>7196</v>
      </c>
    </row>
    <row r="1843" spans="1:9" hidden="1">
      <c r="A1843" s="137" t="s">
        <v>10355</v>
      </c>
      <c r="B1843" s="138" t="s">
        <v>10351</v>
      </c>
      <c r="C1843" s="138" t="s">
        <v>10356</v>
      </c>
      <c r="D1843" s="138" t="s">
        <v>10353</v>
      </c>
      <c r="E1843" s="138" t="s">
        <v>10357</v>
      </c>
      <c r="F1843" s="139">
        <v>4.71</v>
      </c>
      <c r="G1843" s="137" t="s">
        <v>3067</v>
      </c>
      <c r="H1843" s="137" t="s">
        <v>3068</v>
      </c>
      <c r="I1843" s="138" t="s">
        <v>3084</v>
      </c>
    </row>
    <row r="1844" spans="1:9" hidden="1">
      <c r="A1844" s="137" t="s">
        <v>10358</v>
      </c>
      <c r="B1844" s="138" t="s">
        <v>10359</v>
      </c>
      <c r="C1844" s="138" t="s">
        <v>10360</v>
      </c>
      <c r="D1844" s="138" t="s">
        <v>10361</v>
      </c>
      <c r="E1844" s="138" t="s">
        <v>10362</v>
      </c>
      <c r="F1844" s="139">
        <v>3.18</v>
      </c>
      <c r="G1844" s="137" t="s">
        <v>3067</v>
      </c>
      <c r="H1844" s="137" t="s">
        <v>3068</v>
      </c>
      <c r="I1844" s="138" t="s">
        <v>3084</v>
      </c>
    </row>
    <row r="1845" spans="1:9" hidden="1">
      <c r="A1845" s="137" t="s">
        <v>10363</v>
      </c>
      <c r="B1845" s="138" t="s">
        <v>10364</v>
      </c>
      <c r="C1845" s="138" t="s">
        <v>10365</v>
      </c>
      <c r="D1845" s="138" t="s">
        <v>10366</v>
      </c>
      <c r="E1845" s="138" t="s">
        <v>10367</v>
      </c>
      <c r="F1845" s="139">
        <v>0</v>
      </c>
      <c r="G1845" s="137" t="s">
        <v>3067</v>
      </c>
      <c r="H1845" s="137" t="s">
        <v>3068</v>
      </c>
      <c r="I1845" s="138" t="s">
        <v>3084</v>
      </c>
    </row>
    <row r="1846" spans="1:9" hidden="1">
      <c r="A1846" s="137" t="s">
        <v>10368</v>
      </c>
      <c r="B1846" s="138" t="s">
        <v>10369</v>
      </c>
      <c r="C1846" s="138" t="s">
        <v>10370</v>
      </c>
      <c r="D1846" s="138" t="s">
        <v>10371</v>
      </c>
      <c r="E1846" s="138" t="s">
        <v>10372</v>
      </c>
      <c r="F1846" s="139">
        <v>0</v>
      </c>
      <c r="G1846" s="137" t="s">
        <v>3067</v>
      </c>
      <c r="H1846" s="137" t="s">
        <v>3068</v>
      </c>
      <c r="I1846" s="138" t="s">
        <v>3084</v>
      </c>
    </row>
    <row r="1847" spans="1:9" hidden="1">
      <c r="A1847" s="137" t="s">
        <v>10373</v>
      </c>
      <c r="B1847" s="138" t="s">
        <v>10374</v>
      </c>
      <c r="C1847" s="138" t="s">
        <v>10375</v>
      </c>
      <c r="D1847" s="138" t="s">
        <v>10376</v>
      </c>
      <c r="E1847" s="138" t="s">
        <v>10377</v>
      </c>
      <c r="F1847" s="139">
        <v>0</v>
      </c>
      <c r="G1847" s="137" t="s">
        <v>7022</v>
      </c>
      <c r="H1847" s="137" t="s">
        <v>3068</v>
      </c>
      <c r="I1847" s="138" t="s">
        <v>7196</v>
      </c>
    </row>
    <row r="1848" spans="1:9" hidden="1">
      <c r="A1848" s="137" t="s">
        <v>10378</v>
      </c>
      <c r="B1848" s="138" t="s">
        <v>10374</v>
      </c>
      <c r="C1848" s="138" t="s">
        <v>10379</v>
      </c>
      <c r="D1848" s="138" t="s">
        <v>10376</v>
      </c>
      <c r="E1848" s="138" t="s">
        <v>10380</v>
      </c>
      <c r="F1848" s="139">
        <v>15.69</v>
      </c>
      <c r="G1848" s="137" t="s">
        <v>3067</v>
      </c>
      <c r="H1848" s="137" t="s">
        <v>3068</v>
      </c>
      <c r="I1848" s="138" t="s">
        <v>3084</v>
      </c>
    </row>
    <row r="1849" spans="1:9" hidden="1">
      <c r="A1849" s="137" t="s">
        <v>10381</v>
      </c>
      <c r="B1849" s="138" t="s">
        <v>10382</v>
      </c>
      <c r="C1849" s="138" t="s">
        <v>10383</v>
      </c>
      <c r="D1849" s="138" t="s">
        <v>10384</v>
      </c>
      <c r="E1849" s="138" t="s">
        <v>10385</v>
      </c>
      <c r="F1849" s="139">
        <v>0</v>
      </c>
      <c r="G1849" s="137" t="s">
        <v>3067</v>
      </c>
      <c r="H1849" s="137" t="s">
        <v>3068</v>
      </c>
      <c r="I1849" s="138" t="s">
        <v>3084</v>
      </c>
    </row>
    <row r="1850" spans="1:9" hidden="1">
      <c r="A1850" s="137" t="s">
        <v>10386</v>
      </c>
      <c r="B1850" s="138" t="s">
        <v>10387</v>
      </c>
      <c r="C1850" s="138" t="s">
        <v>10388</v>
      </c>
      <c r="D1850" s="138" t="s">
        <v>10389</v>
      </c>
      <c r="E1850" s="138" t="s">
        <v>10390</v>
      </c>
      <c r="F1850" s="139">
        <v>0</v>
      </c>
      <c r="G1850" s="137" t="s">
        <v>7022</v>
      </c>
      <c r="H1850" s="137" t="s">
        <v>3068</v>
      </c>
      <c r="I1850" s="138" t="s">
        <v>7196</v>
      </c>
    </row>
    <row r="1851" spans="1:9" hidden="1">
      <c r="A1851" s="137" t="s">
        <v>10391</v>
      </c>
      <c r="B1851" s="138" t="s">
        <v>10387</v>
      </c>
      <c r="C1851" s="138" t="s">
        <v>10392</v>
      </c>
      <c r="D1851" s="138" t="s">
        <v>10389</v>
      </c>
      <c r="E1851" s="138" t="s">
        <v>10393</v>
      </c>
      <c r="F1851" s="139">
        <v>4.7699999999999996</v>
      </c>
      <c r="G1851" s="137" t="s">
        <v>3067</v>
      </c>
      <c r="H1851" s="137" t="s">
        <v>3068</v>
      </c>
      <c r="I1851" s="138" t="s">
        <v>3084</v>
      </c>
    </row>
    <row r="1852" spans="1:9" hidden="1">
      <c r="A1852" s="137" t="s">
        <v>10394</v>
      </c>
      <c r="B1852" s="138" t="s">
        <v>10395</v>
      </c>
      <c r="C1852" s="138" t="s">
        <v>10396</v>
      </c>
      <c r="D1852" s="138" t="s">
        <v>10397</v>
      </c>
      <c r="E1852" s="138" t="s">
        <v>10398</v>
      </c>
      <c r="F1852" s="139">
        <v>0</v>
      </c>
      <c r="G1852" s="137" t="s">
        <v>7022</v>
      </c>
      <c r="H1852" s="137" t="s">
        <v>3068</v>
      </c>
      <c r="I1852" s="138" t="s">
        <v>7196</v>
      </c>
    </row>
    <row r="1853" spans="1:9" hidden="1">
      <c r="A1853" s="137" t="s">
        <v>10399</v>
      </c>
      <c r="B1853" s="138" t="s">
        <v>10395</v>
      </c>
      <c r="C1853" s="138" t="s">
        <v>10400</v>
      </c>
      <c r="D1853" s="138" t="s">
        <v>10401</v>
      </c>
      <c r="E1853" s="138" t="s">
        <v>10402</v>
      </c>
      <c r="F1853" s="139">
        <v>61.45</v>
      </c>
      <c r="G1853" s="137" t="s">
        <v>3067</v>
      </c>
      <c r="H1853" s="137" t="s">
        <v>3068</v>
      </c>
      <c r="I1853" s="138" t="s">
        <v>3084</v>
      </c>
    </row>
    <row r="1854" spans="1:9" hidden="1">
      <c r="A1854" s="137" t="s">
        <v>10403</v>
      </c>
      <c r="B1854" s="138" t="s">
        <v>10404</v>
      </c>
      <c r="C1854" s="138" t="s">
        <v>10405</v>
      </c>
      <c r="D1854" s="138" t="s">
        <v>10406</v>
      </c>
      <c r="E1854" s="138" t="s">
        <v>1756</v>
      </c>
      <c r="F1854" s="139">
        <v>13.29</v>
      </c>
      <c r="G1854" s="137" t="s">
        <v>3067</v>
      </c>
      <c r="H1854" s="137" t="s">
        <v>3068</v>
      </c>
      <c r="I1854" s="138" t="s">
        <v>3084</v>
      </c>
    </row>
    <row r="1855" spans="1:9" hidden="1">
      <c r="A1855" s="137" t="s">
        <v>10407</v>
      </c>
      <c r="B1855" s="138" t="s">
        <v>10408</v>
      </c>
      <c r="C1855" s="138" t="s">
        <v>10409</v>
      </c>
      <c r="D1855" s="138" t="s">
        <v>10410</v>
      </c>
      <c r="E1855" s="138" t="s">
        <v>10411</v>
      </c>
      <c r="F1855" s="139">
        <v>12.63</v>
      </c>
      <c r="G1855" s="137" t="s">
        <v>3067</v>
      </c>
      <c r="H1855" s="137" t="s">
        <v>3068</v>
      </c>
      <c r="I1855" s="138" t="s">
        <v>3084</v>
      </c>
    </row>
    <row r="1856" spans="1:9" hidden="1">
      <c r="A1856" s="137" t="s">
        <v>10412</v>
      </c>
      <c r="B1856" s="138" t="s">
        <v>10413</v>
      </c>
      <c r="C1856" s="138" t="s">
        <v>10414</v>
      </c>
      <c r="D1856" s="138" t="s">
        <v>10415</v>
      </c>
      <c r="E1856" s="138" t="s">
        <v>10416</v>
      </c>
      <c r="F1856" s="139">
        <v>0</v>
      </c>
      <c r="G1856" s="137" t="s">
        <v>3067</v>
      </c>
      <c r="H1856" s="137" t="s">
        <v>3068</v>
      </c>
      <c r="I1856" s="138" t="s">
        <v>3084</v>
      </c>
    </row>
    <row r="1857" spans="1:9" hidden="1">
      <c r="A1857" s="137" t="s">
        <v>10417</v>
      </c>
      <c r="B1857" s="138" t="s">
        <v>10418</v>
      </c>
      <c r="C1857" s="138" t="s">
        <v>10419</v>
      </c>
      <c r="D1857" s="138" t="s">
        <v>10420</v>
      </c>
      <c r="E1857" s="138" t="s">
        <v>10421</v>
      </c>
      <c r="F1857" s="139">
        <v>19.45</v>
      </c>
      <c r="G1857" s="137" t="s">
        <v>3067</v>
      </c>
      <c r="H1857" s="137" t="s">
        <v>3068</v>
      </c>
      <c r="I1857" s="138" t="s">
        <v>3084</v>
      </c>
    </row>
    <row r="1858" spans="1:9" hidden="1">
      <c r="A1858" s="137" t="s">
        <v>10422</v>
      </c>
      <c r="B1858" s="138" t="s">
        <v>10423</v>
      </c>
      <c r="C1858" s="138" t="s">
        <v>10424</v>
      </c>
      <c r="D1858" s="138" t="s">
        <v>10425</v>
      </c>
      <c r="E1858" s="138" t="s">
        <v>10426</v>
      </c>
      <c r="F1858" s="139">
        <v>34.56</v>
      </c>
      <c r="G1858" s="137" t="s">
        <v>7022</v>
      </c>
      <c r="H1858" s="137" t="s">
        <v>3068</v>
      </c>
      <c r="I1858" s="138" t="s">
        <v>7196</v>
      </c>
    </row>
    <row r="1859" spans="1:9" hidden="1">
      <c r="A1859" s="137" t="s">
        <v>10427</v>
      </c>
      <c r="B1859" s="138" t="s">
        <v>10423</v>
      </c>
      <c r="C1859" s="138" t="s">
        <v>10428</v>
      </c>
      <c r="D1859" s="138" t="s">
        <v>10429</v>
      </c>
      <c r="E1859" s="138" t="s">
        <v>10430</v>
      </c>
      <c r="F1859" s="139">
        <v>34.56</v>
      </c>
      <c r="G1859" s="137" t="s">
        <v>3067</v>
      </c>
      <c r="H1859" s="137" t="s">
        <v>3068</v>
      </c>
      <c r="I1859" s="138" t="s">
        <v>3084</v>
      </c>
    </row>
    <row r="1860" spans="1:9" hidden="1">
      <c r="A1860" s="137" t="s">
        <v>10431</v>
      </c>
      <c r="B1860" s="138" t="s">
        <v>10432</v>
      </c>
      <c r="C1860" s="138" t="s">
        <v>10433</v>
      </c>
      <c r="D1860" s="138" t="s">
        <v>10434</v>
      </c>
      <c r="E1860" s="138" t="s">
        <v>1756</v>
      </c>
      <c r="F1860" s="139">
        <v>24.31</v>
      </c>
      <c r="G1860" s="137" t="s">
        <v>3067</v>
      </c>
      <c r="H1860" s="137" t="s">
        <v>3068</v>
      </c>
      <c r="I1860" s="138" t="s">
        <v>3084</v>
      </c>
    </row>
    <row r="1861" spans="1:9" hidden="1">
      <c r="A1861" s="137" t="s">
        <v>10435</v>
      </c>
      <c r="B1861" s="138" t="s">
        <v>10436</v>
      </c>
      <c r="C1861" s="138" t="s">
        <v>10437</v>
      </c>
      <c r="D1861" s="138" t="s">
        <v>10438</v>
      </c>
      <c r="E1861" s="138" t="s">
        <v>10439</v>
      </c>
      <c r="F1861" s="139">
        <v>0</v>
      </c>
      <c r="G1861" s="137" t="s">
        <v>3067</v>
      </c>
      <c r="H1861" s="137" t="s">
        <v>3068</v>
      </c>
      <c r="I1861" s="138" t="s">
        <v>3084</v>
      </c>
    </row>
    <row r="1862" spans="1:9" hidden="1">
      <c r="A1862" s="137" t="s">
        <v>10440</v>
      </c>
      <c r="B1862" s="138" t="s">
        <v>10441</v>
      </c>
      <c r="C1862" s="138" t="s">
        <v>10442</v>
      </c>
      <c r="D1862" s="138" t="s">
        <v>10443</v>
      </c>
      <c r="E1862" s="138" t="s">
        <v>10444</v>
      </c>
      <c r="F1862" s="139">
        <v>93</v>
      </c>
      <c r="G1862" s="137" t="s">
        <v>3067</v>
      </c>
      <c r="H1862" s="137" t="s">
        <v>3068</v>
      </c>
      <c r="I1862" s="138" t="s">
        <v>3084</v>
      </c>
    </row>
    <row r="1863" spans="1:9" hidden="1">
      <c r="A1863" s="137" t="s">
        <v>10445</v>
      </c>
      <c r="B1863" s="138" t="s">
        <v>10446</v>
      </c>
      <c r="C1863" s="138" t="s">
        <v>10447</v>
      </c>
      <c r="D1863" s="138" t="s">
        <v>10448</v>
      </c>
      <c r="E1863" s="138" t="s">
        <v>10449</v>
      </c>
      <c r="F1863" s="139">
        <v>0</v>
      </c>
      <c r="G1863" s="137" t="s">
        <v>3067</v>
      </c>
      <c r="H1863" s="137" t="s">
        <v>3068</v>
      </c>
      <c r="I1863" s="138" t="s">
        <v>3084</v>
      </c>
    </row>
    <row r="1864" spans="1:9" hidden="1">
      <c r="A1864" s="137" t="s">
        <v>10450</v>
      </c>
      <c r="B1864" s="138" t="s">
        <v>10451</v>
      </c>
      <c r="C1864" s="138" t="s">
        <v>10452</v>
      </c>
      <c r="D1864" s="138" t="s">
        <v>10453</v>
      </c>
      <c r="E1864" s="138" t="s">
        <v>10454</v>
      </c>
      <c r="F1864" s="139">
        <v>0</v>
      </c>
      <c r="G1864" s="137" t="s">
        <v>7022</v>
      </c>
      <c r="H1864" s="137" t="s">
        <v>3068</v>
      </c>
      <c r="I1864" s="138" t="s">
        <v>7196</v>
      </c>
    </row>
    <row r="1865" spans="1:9" hidden="1">
      <c r="A1865" s="137" t="s">
        <v>10455</v>
      </c>
      <c r="B1865" s="138" t="s">
        <v>10451</v>
      </c>
      <c r="C1865" s="138" t="s">
        <v>10456</v>
      </c>
      <c r="D1865" s="138" t="s">
        <v>10457</v>
      </c>
      <c r="E1865" s="138" t="s">
        <v>10458</v>
      </c>
      <c r="F1865" s="139">
        <v>3.1</v>
      </c>
      <c r="G1865" s="137" t="s">
        <v>3067</v>
      </c>
      <c r="H1865" s="137" t="s">
        <v>3068</v>
      </c>
      <c r="I1865" s="138" t="s">
        <v>3084</v>
      </c>
    </row>
    <row r="1866" spans="1:9" hidden="1">
      <c r="A1866" s="137" t="s">
        <v>10459</v>
      </c>
      <c r="B1866" s="138" t="s">
        <v>10460</v>
      </c>
      <c r="C1866" s="138" t="s">
        <v>10461</v>
      </c>
      <c r="D1866" s="138" t="s">
        <v>10462</v>
      </c>
      <c r="E1866" s="138" t="s">
        <v>10463</v>
      </c>
      <c r="F1866" s="139">
        <v>93.17</v>
      </c>
      <c r="G1866" s="137" t="s">
        <v>3067</v>
      </c>
      <c r="H1866" s="137" t="s">
        <v>3068</v>
      </c>
      <c r="I1866" s="138" t="s">
        <v>3084</v>
      </c>
    </row>
    <row r="1867" spans="1:9" hidden="1">
      <c r="A1867" s="137" t="s">
        <v>10464</v>
      </c>
      <c r="B1867" s="138" t="s">
        <v>10465</v>
      </c>
      <c r="C1867" s="138" t="s">
        <v>10466</v>
      </c>
      <c r="D1867" s="138" t="s">
        <v>10467</v>
      </c>
      <c r="E1867" s="138" t="s">
        <v>10468</v>
      </c>
      <c r="F1867" s="139">
        <v>0</v>
      </c>
      <c r="G1867" s="137" t="s">
        <v>7022</v>
      </c>
      <c r="H1867" s="137" t="s">
        <v>3068</v>
      </c>
      <c r="I1867" s="138" t="s">
        <v>7196</v>
      </c>
    </row>
    <row r="1868" spans="1:9" hidden="1">
      <c r="A1868" s="137" t="s">
        <v>10469</v>
      </c>
      <c r="B1868" s="138" t="s">
        <v>10465</v>
      </c>
      <c r="C1868" s="138" t="s">
        <v>10470</v>
      </c>
      <c r="D1868" s="138" t="s">
        <v>10467</v>
      </c>
      <c r="E1868" s="138" t="s">
        <v>10471</v>
      </c>
      <c r="F1868" s="139">
        <v>7.11</v>
      </c>
      <c r="G1868" s="137" t="s">
        <v>3067</v>
      </c>
      <c r="H1868" s="137" t="s">
        <v>3068</v>
      </c>
      <c r="I1868" s="138" t="s">
        <v>3084</v>
      </c>
    </row>
    <row r="1869" spans="1:9" hidden="1">
      <c r="A1869" s="137" t="s">
        <v>10472</v>
      </c>
      <c r="B1869" s="138" t="s">
        <v>10473</v>
      </c>
      <c r="C1869" s="138" t="s">
        <v>10474</v>
      </c>
      <c r="D1869" s="138" t="s">
        <v>10475</v>
      </c>
      <c r="E1869" s="138" t="s">
        <v>10476</v>
      </c>
      <c r="F1869" s="139">
        <v>7.24</v>
      </c>
      <c r="G1869" s="137" t="s">
        <v>3067</v>
      </c>
      <c r="H1869" s="137" t="s">
        <v>3068</v>
      </c>
      <c r="I1869" s="138" t="s">
        <v>3084</v>
      </c>
    </row>
    <row r="1870" spans="1:9" hidden="1">
      <c r="A1870" s="137" t="s">
        <v>10477</v>
      </c>
      <c r="B1870" s="138" t="s">
        <v>10478</v>
      </c>
      <c r="C1870" s="138" t="s">
        <v>10479</v>
      </c>
      <c r="D1870" s="138" t="s">
        <v>10480</v>
      </c>
      <c r="E1870" s="138" t="s">
        <v>10481</v>
      </c>
      <c r="F1870" s="139">
        <v>67.099999999999994</v>
      </c>
      <c r="G1870" s="137" t="s">
        <v>3067</v>
      </c>
      <c r="H1870" s="137" t="s">
        <v>3068</v>
      </c>
      <c r="I1870" s="138" t="s">
        <v>3084</v>
      </c>
    </row>
    <row r="1871" spans="1:9" hidden="1">
      <c r="A1871" s="137" t="s">
        <v>10482</v>
      </c>
      <c r="B1871" s="138" t="s">
        <v>10483</v>
      </c>
      <c r="C1871" s="138" t="s">
        <v>10484</v>
      </c>
      <c r="D1871" s="138" t="s">
        <v>10485</v>
      </c>
      <c r="E1871" s="138" t="s">
        <v>1756</v>
      </c>
      <c r="F1871" s="139">
        <v>17.66</v>
      </c>
      <c r="G1871" s="137" t="s">
        <v>3067</v>
      </c>
      <c r="H1871" s="137" t="s">
        <v>3068</v>
      </c>
      <c r="I1871" s="138" t="s">
        <v>3084</v>
      </c>
    </row>
    <row r="1872" spans="1:9" hidden="1">
      <c r="A1872" s="137" t="s">
        <v>10486</v>
      </c>
      <c r="B1872" s="138" t="s">
        <v>10487</v>
      </c>
      <c r="C1872" s="138" t="s">
        <v>10488</v>
      </c>
      <c r="D1872" s="138" t="s">
        <v>10489</v>
      </c>
      <c r="E1872" s="138" t="s">
        <v>10490</v>
      </c>
      <c r="F1872" s="139">
        <v>0</v>
      </c>
      <c r="G1872" s="137" t="s">
        <v>3067</v>
      </c>
      <c r="H1872" s="137" t="s">
        <v>3068</v>
      </c>
      <c r="I1872" s="138" t="s">
        <v>3084</v>
      </c>
    </row>
    <row r="1873" spans="1:9" hidden="1">
      <c r="A1873" s="137" t="s">
        <v>10491</v>
      </c>
      <c r="B1873" s="138" t="s">
        <v>10492</v>
      </c>
      <c r="C1873" s="138" t="s">
        <v>10493</v>
      </c>
      <c r="D1873" s="138" t="s">
        <v>10494</v>
      </c>
      <c r="E1873" s="138" t="s">
        <v>1756</v>
      </c>
      <c r="F1873" s="139">
        <v>16.05</v>
      </c>
      <c r="G1873" s="137" t="s">
        <v>3067</v>
      </c>
      <c r="H1873" s="137" t="s">
        <v>3068</v>
      </c>
      <c r="I1873" s="138" t="s">
        <v>3084</v>
      </c>
    </row>
    <row r="1874" spans="1:9" hidden="1">
      <c r="A1874" s="137" t="s">
        <v>10495</v>
      </c>
      <c r="B1874" s="138" t="s">
        <v>10496</v>
      </c>
      <c r="C1874" s="138" t="s">
        <v>10497</v>
      </c>
      <c r="D1874" s="138" t="s">
        <v>10498</v>
      </c>
      <c r="E1874" s="138" t="s">
        <v>10499</v>
      </c>
      <c r="F1874" s="139">
        <v>0</v>
      </c>
      <c r="G1874" s="137" t="s">
        <v>7022</v>
      </c>
      <c r="H1874" s="137" t="s">
        <v>3068</v>
      </c>
      <c r="I1874" s="138" t="s">
        <v>7196</v>
      </c>
    </row>
    <row r="1875" spans="1:9" hidden="1">
      <c r="A1875" s="137" t="s">
        <v>10500</v>
      </c>
      <c r="B1875" s="138" t="s">
        <v>10496</v>
      </c>
      <c r="C1875" s="138" t="s">
        <v>10501</v>
      </c>
      <c r="D1875" s="138" t="s">
        <v>10502</v>
      </c>
      <c r="E1875" s="138" t="s">
        <v>10503</v>
      </c>
      <c r="F1875" s="139">
        <v>23.4</v>
      </c>
      <c r="G1875" s="137" t="s">
        <v>3067</v>
      </c>
      <c r="H1875" s="137" t="s">
        <v>3068</v>
      </c>
      <c r="I1875" s="138" t="s">
        <v>3084</v>
      </c>
    </row>
    <row r="1876" spans="1:9" hidden="1">
      <c r="A1876" s="137" t="s">
        <v>10504</v>
      </c>
      <c r="B1876" s="138" t="s">
        <v>10505</v>
      </c>
      <c r="C1876" s="138" t="s">
        <v>10506</v>
      </c>
      <c r="D1876" s="138" t="s">
        <v>10507</v>
      </c>
      <c r="E1876" s="138" t="s">
        <v>10508</v>
      </c>
      <c r="F1876" s="139">
        <v>0</v>
      </c>
      <c r="G1876" s="137" t="s">
        <v>3067</v>
      </c>
      <c r="H1876" s="137" t="s">
        <v>3068</v>
      </c>
      <c r="I1876" s="138" t="s">
        <v>3084</v>
      </c>
    </row>
    <row r="1877" spans="1:9" hidden="1">
      <c r="A1877" s="137" t="s">
        <v>10509</v>
      </c>
      <c r="B1877" s="138" t="s">
        <v>10510</v>
      </c>
      <c r="C1877" s="138" t="s">
        <v>10511</v>
      </c>
      <c r="D1877" s="138" t="s">
        <v>10512</v>
      </c>
      <c r="E1877" s="138" t="s">
        <v>1756</v>
      </c>
      <c r="F1877" s="139">
        <v>9.9</v>
      </c>
      <c r="G1877" s="137" t="s">
        <v>3067</v>
      </c>
      <c r="H1877" s="137" t="s">
        <v>3068</v>
      </c>
      <c r="I1877" s="138" t="s">
        <v>3084</v>
      </c>
    </row>
    <row r="1878" spans="1:9" hidden="1">
      <c r="A1878" s="137" t="s">
        <v>10513</v>
      </c>
      <c r="B1878" s="138" t="s">
        <v>10514</v>
      </c>
      <c r="C1878" s="138" t="s">
        <v>10515</v>
      </c>
      <c r="D1878" s="138" t="s">
        <v>10516</v>
      </c>
      <c r="E1878" s="138" t="s">
        <v>10517</v>
      </c>
      <c r="F1878" s="139">
        <v>0</v>
      </c>
      <c r="G1878" s="137" t="s">
        <v>3067</v>
      </c>
      <c r="H1878" s="137" t="s">
        <v>3068</v>
      </c>
      <c r="I1878" s="138" t="s">
        <v>3084</v>
      </c>
    </row>
    <row r="1879" spans="1:9" hidden="1">
      <c r="A1879" s="137" t="s">
        <v>10518</v>
      </c>
      <c r="B1879" s="138" t="s">
        <v>10519</v>
      </c>
      <c r="C1879" s="138" t="s">
        <v>10520</v>
      </c>
      <c r="D1879" s="138" t="s">
        <v>10521</v>
      </c>
      <c r="E1879" s="138" t="s">
        <v>10522</v>
      </c>
      <c r="F1879" s="139">
        <v>0</v>
      </c>
      <c r="G1879" s="137" t="s">
        <v>3067</v>
      </c>
      <c r="H1879" s="137" t="s">
        <v>3068</v>
      </c>
      <c r="I1879" s="138" t="s">
        <v>3084</v>
      </c>
    </row>
    <row r="1880" spans="1:9" hidden="1">
      <c r="A1880" s="137" t="s">
        <v>10523</v>
      </c>
      <c r="B1880" s="138" t="s">
        <v>10524</v>
      </c>
      <c r="C1880" s="138" t="s">
        <v>10525</v>
      </c>
      <c r="D1880" s="138" t="s">
        <v>10526</v>
      </c>
      <c r="E1880" s="138" t="s">
        <v>10527</v>
      </c>
      <c r="F1880" s="139">
        <v>0</v>
      </c>
      <c r="G1880" s="137" t="s">
        <v>3067</v>
      </c>
      <c r="H1880" s="137" t="s">
        <v>3068</v>
      </c>
      <c r="I1880" s="138" t="s">
        <v>3084</v>
      </c>
    </row>
    <row r="1881" spans="1:9" hidden="1">
      <c r="A1881" s="137" t="s">
        <v>10528</v>
      </c>
      <c r="B1881" s="138" t="s">
        <v>10529</v>
      </c>
      <c r="C1881" s="138" t="s">
        <v>10530</v>
      </c>
      <c r="D1881" s="138" t="s">
        <v>10531</v>
      </c>
      <c r="E1881" s="138" t="s">
        <v>10532</v>
      </c>
      <c r="F1881" s="139">
        <v>7.27</v>
      </c>
      <c r="G1881" s="137" t="s">
        <v>3067</v>
      </c>
      <c r="H1881" s="137" t="s">
        <v>3068</v>
      </c>
      <c r="I1881" s="138" t="s">
        <v>3084</v>
      </c>
    </row>
    <row r="1882" spans="1:9" hidden="1">
      <c r="A1882" s="137" t="s">
        <v>10533</v>
      </c>
      <c r="B1882" s="138" t="s">
        <v>10534</v>
      </c>
      <c r="C1882" s="138" t="s">
        <v>10535</v>
      </c>
      <c r="D1882" s="138" t="s">
        <v>10536</v>
      </c>
      <c r="E1882" s="138" t="s">
        <v>10537</v>
      </c>
      <c r="F1882" s="139">
        <v>0</v>
      </c>
      <c r="G1882" s="137" t="s">
        <v>3067</v>
      </c>
      <c r="H1882" s="137" t="s">
        <v>3068</v>
      </c>
      <c r="I1882" s="138" t="s">
        <v>3084</v>
      </c>
    </row>
    <row r="1883" spans="1:9" hidden="1">
      <c r="A1883" s="137" t="s">
        <v>10538</v>
      </c>
      <c r="B1883" s="138" t="s">
        <v>10539</v>
      </c>
      <c r="C1883" s="138" t="s">
        <v>10540</v>
      </c>
      <c r="D1883" s="138" t="s">
        <v>10541</v>
      </c>
      <c r="E1883" s="138" t="s">
        <v>10542</v>
      </c>
      <c r="F1883" s="139">
        <v>0</v>
      </c>
      <c r="G1883" s="137" t="s">
        <v>3067</v>
      </c>
      <c r="H1883" s="137" t="s">
        <v>3068</v>
      </c>
      <c r="I1883" s="138" t="s">
        <v>3084</v>
      </c>
    </row>
    <row r="1884" spans="1:9" hidden="1">
      <c r="A1884" s="137" t="s">
        <v>10543</v>
      </c>
      <c r="B1884" s="138" t="s">
        <v>10544</v>
      </c>
      <c r="C1884" s="138" t="s">
        <v>10545</v>
      </c>
      <c r="D1884" s="138" t="s">
        <v>10546</v>
      </c>
      <c r="E1884" s="138" t="s">
        <v>10547</v>
      </c>
      <c r="F1884" s="139">
        <v>0</v>
      </c>
      <c r="G1884" s="137" t="s">
        <v>7022</v>
      </c>
      <c r="H1884" s="137" t="s">
        <v>3068</v>
      </c>
      <c r="I1884" s="138" t="s">
        <v>7196</v>
      </c>
    </row>
    <row r="1885" spans="1:9" hidden="1">
      <c r="A1885" s="137" t="s">
        <v>10548</v>
      </c>
      <c r="B1885" s="138" t="s">
        <v>10544</v>
      </c>
      <c r="C1885" s="138" t="s">
        <v>10549</v>
      </c>
      <c r="D1885" s="138" t="s">
        <v>10550</v>
      </c>
      <c r="E1885" s="138" t="s">
        <v>10551</v>
      </c>
      <c r="F1885" s="139">
        <v>17.22</v>
      </c>
      <c r="G1885" s="137" t="s">
        <v>3067</v>
      </c>
      <c r="H1885" s="137" t="s">
        <v>3068</v>
      </c>
      <c r="I1885" s="138" t="s">
        <v>3084</v>
      </c>
    </row>
    <row r="1886" spans="1:9" hidden="1">
      <c r="A1886" s="137" t="s">
        <v>10552</v>
      </c>
      <c r="B1886" s="138" t="s">
        <v>10553</v>
      </c>
      <c r="C1886" s="138" t="s">
        <v>10554</v>
      </c>
      <c r="D1886" s="138" t="s">
        <v>10555</v>
      </c>
      <c r="E1886" s="138" t="s">
        <v>10556</v>
      </c>
      <c r="F1886" s="139">
        <v>18.75</v>
      </c>
      <c r="G1886" s="137" t="s">
        <v>3067</v>
      </c>
      <c r="H1886" s="137" t="s">
        <v>3068</v>
      </c>
      <c r="I1886" s="138" t="s">
        <v>3084</v>
      </c>
    </row>
    <row r="1887" spans="1:9" hidden="1">
      <c r="A1887" s="137" t="s">
        <v>10557</v>
      </c>
      <c r="B1887" s="138" t="s">
        <v>10558</v>
      </c>
      <c r="C1887" s="138" t="s">
        <v>10559</v>
      </c>
      <c r="D1887" s="138" t="s">
        <v>10560</v>
      </c>
      <c r="E1887" s="138" t="s">
        <v>10561</v>
      </c>
      <c r="F1887" s="139">
        <v>0</v>
      </c>
      <c r="G1887" s="137" t="s">
        <v>7022</v>
      </c>
      <c r="H1887" s="137" t="s">
        <v>3068</v>
      </c>
      <c r="I1887" s="138" t="s">
        <v>7196</v>
      </c>
    </row>
    <row r="1888" spans="1:9" hidden="1">
      <c r="A1888" s="137" t="s">
        <v>10562</v>
      </c>
      <c r="B1888" s="138" t="s">
        <v>10558</v>
      </c>
      <c r="C1888" s="138" t="s">
        <v>10563</v>
      </c>
      <c r="D1888" s="138" t="s">
        <v>10560</v>
      </c>
      <c r="E1888" s="138" t="s">
        <v>10564</v>
      </c>
      <c r="F1888" s="139">
        <v>6.8</v>
      </c>
      <c r="G1888" s="137" t="s">
        <v>3067</v>
      </c>
      <c r="H1888" s="137" t="s">
        <v>3068</v>
      </c>
      <c r="I1888" s="138" t="s">
        <v>3084</v>
      </c>
    </row>
    <row r="1889" spans="1:9" hidden="1">
      <c r="A1889" s="137" t="s">
        <v>10565</v>
      </c>
      <c r="B1889" s="138" t="s">
        <v>10566</v>
      </c>
      <c r="C1889" s="138" t="s">
        <v>10567</v>
      </c>
      <c r="D1889" s="138" t="s">
        <v>10568</v>
      </c>
      <c r="E1889" s="138" t="s">
        <v>1756</v>
      </c>
      <c r="F1889" s="139">
        <v>25.17</v>
      </c>
      <c r="G1889" s="137" t="s">
        <v>3067</v>
      </c>
      <c r="H1889" s="137" t="s">
        <v>3068</v>
      </c>
      <c r="I1889" s="138" t="s">
        <v>3084</v>
      </c>
    </row>
    <row r="1890" spans="1:9" hidden="1">
      <c r="A1890" s="137" t="s">
        <v>10569</v>
      </c>
      <c r="B1890" s="138" t="s">
        <v>10570</v>
      </c>
      <c r="C1890" s="138" t="s">
        <v>10571</v>
      </c>
      <c r="D1890" s="138" t="s">
        <v>10572</v>
      </c>
      <c r="E1890" s="138" t="s">
        <v>10573</v>
      </c>
      <c r="F1890" s="139">
        <v>0</v>
      </c>
      <c r="G1890" s="137" t="s">
        <v>3067</v>
      </c>
      <c r="H1890" s="137" t="s">
        <v>3068</v>
      </c>
      <c r="I1890" s="138" t="s">
        <v>3084</v>
      </c>
    </row>
    <row r="1891" spans="1:9" hidden="1">
      <c r="A1891" s="137" t="s">
        <v>10574</v>
      </c>
      <c r="B1891" s="138" t="s">
        <v>10575</v>
      </c>
      <c r="C1891" s="138" t="s">
        <v>10576</v>
      </c>
      <c r="D1891" s="138" t="s">
        <v>10577</v>
      </c>
      <c r="E1891" s="138" t="s">
        <v>10578</v>
      </c>
      <c r="F1891" s="139">
        <v>0</v>
      </c>
      <c r="G1891" s="137" t="s">
        <v>3067</v>
      </c>
      <c r="H1891" s="137" t="s">
        <v>3068</v>
      </c>
      <c r="I1891" s="138" t="s">
        <v>3084</v>
      </c>
    </row>
    <row r="1892" spans="1:9" hidden="1">
      <c r="A1892" s="137" t="s">
        <v>10579</v>
      </c>
      <c r="B1892" s="138" t="s">
        <v>10580</v>
      </c>
      <c r="C1892" s="138" t="s">
        <v>10581</v>
      </c>
      <c r="D1892" s="138" t="s">
        <v>10582</v>
      </c>
      <c r="E1892" s="138" t="s">
        <v>1756</v>
      </c>
      <c r="F1892" s="139">
        <v>14</v>
      </c>
      <c r="G1892" s="137" t="s">
        <v>3067</v>
      </c>
      <c r="H1892" s="137" t="s">
        <v>3068</v>
      </c>
      <c r="I1892" s="138" t="s">
        <v>3084</v>
      </c>
    </row>
    <row r="1893" spans="1:9" hidden="1">
      <c r="A1893" s="137" t="s">
        <v>10583</v>
      </c>
      <c r="B1893" s="138" t="s">
        <v>10584</v>
      </c>
      <c r="C1893" s="138" t="s">
        <v>10585</v>
      </c>
      <c r="D1893" s="138" t="s">
        <v>10586</v>
      </c>
      <c r="E1893" s="138" t="s">
        <v>10587</v>
      </c>
      <c r="F1893" s="139">
        <v>0</v>
      </c>
      <c r="G1893" s="137" t="s">
        <v>3067</v>
      </c>
      <c r="H1893" s="137" t="s">
        <v>3068</v>
      </c>
      <c r="I1893" s="138" t="s">
        <v>3084</v>
      </c>
    </row>
    <row r="1894" spans="1:9" hidden="1">
      <c r="A1894" s="137" t="s">
        <v>10588</v>
      </c>
      <c r="B1894" s="138" t="s">
        <v>10589</v>
      </c>
      <c r="C1894" s="138" t="s">
        <v>10590</v>
      </c>
      <c r="D1894" s="138" t="s">
        <v>10591</v>
      </c>
      <c r="E1894" s="138" t="s">
        <v>10592</v>
      </c>
      <c r="F1894" s="139">
        <v>0</v>
      </c>
      <c r="G1894" s="137" t="s">
        <v>7022</v>
      </c>
      <c r="H1894" s="137" t="s">
        <v>3068</v>
      </c>
      <c r="I1894" s="138" t="s">
        <v>7196</v>
      </c>
    </row>
    <row r="1895" spans="1:9" hidden="1">
      <c r="A1895" s="137" t="s">
        <v>10593</v>
      </c>
      <c r="B1895" s="138" t="s">
        <v>10589</v>
      </c>
      <c r="C1895" s="138" t="s">
        <v>10594</v>
      </c>
      <c r="D1895" s="138" t="s">
        <v>10595</v>
      </c>
      <c r="E1895" s="138" t="s">
        <v>10596</v>
      </c>
      <c r="F1895" s="139">
        <v>0</v>
      </c>
      <c r="G1895" s="137" t="s">
        <v>3067</v>
      </c>
      <c r="H1895" s="137" t="s">
        <v>3068</v>
      </c>
      <c r="I1895" s="138" t="s">
        <v>3084</v>
      </c>
    </row>
    <row r="1896" spans="1:9" hidden="1">
      <c r="A1896" s="137" t="s">
        <v>10597</v>
      </c>
      <c r="B1896" s="138" t="s">
        <v>10598</v>
      </c>
      <c r="C1896" s="138" t="s">
        <v>10599</v>
      </c>
      <c r="D1896" s="138" t="s">
        <v>10600</v>
      </c>
      <c r="E1896" s="138" t="s">
        <v>10601</v>
      </c>
      <c r="F1896" s="139">
        <v>0</v>
      </c>
      <c r="G1896" s="137" t="s">
        <v>3067</v>
      </c>
      <c r="H1896" s="137" t="s">
        <v>3068</v>
      </c>
      <c r="I1896" s="138" t="s">
        <v>3078</v>
      </c>
    </row>
    <row r="1897" spans="1:9" hidden="1">
      <c r="A1897" s="137" t="s">
        <v>10602</v>
      </c>
      <c r="B1897" s="138" t="s">
        <v>10603</v>
      </c>
      <c r="C1897" s="138" t="s">
        <v>10604</v>
      </c>
      <c r="D1897" s="138" t="s">
        <v>10605</v>
      </c>
      <c r="E1897" s="138" t="s">
        <v>10606</v>
      </c>
      <c r="F1897" s="139">
        <v>5.09</v>
      </c>
      <c r="G1897" s="137" t="s">
        <v>3067</v>
      </c>
      <c r="H1897" s="137" t="s">
        <v>3068</v>
      </c>
      <c r="I1897" s="138" t="s">
        <v>3084</v>
      </c>
    </row>
    <row r="1898" spans="1:9" hidden="1">
      <c r="A1898" s="137" t="s">
        <v>10607</v>
      </c>
      <c r="B1898" s="138" t="s">
        <v>10608</v>
      </c>
      <c r="C1898" s="138" t="s">
        <v>10609</v>
      </c>
      <c r="D1898" s="138" t="s">
        <v>10610</v>
      </c>
      <c r="E1898" s="138" t="s">
        <v>10611</v>
      </c>
      <c r="F1898" s="139">
        <v>11.57</v>
      </c>
      <c r="G1898" s="137" t="s">
        <v>3067</v>
      </c>
      <c r="H1898" s="137" t="s">
        <v>3068</v>
      </c>
      <c r="I1898" s="138" t="s">
        <v>3084</v>
      </c>
    </row>
    <row r="1899" spans="1:9" hidden="1">
      <c r="A1899" s="137" t="s">
        <v>10612</v>
      </c>
      <c r="B1899" s="138" t="s">
        <v>10613</v>
      </c>
      <c r="C1899" s="138" t="s">
        <v>10614</v>
      </c>
      <c r="D1899" s="138" t="s">
        <v>10615</v>
      </c>
      <c r="E1899" s="138" t="s">
        <v>10616</v>
      </c>
      <c r="F1899" s="139">
        <v>12.93</v>
      </c>
      <c r="G1899" s="137" t="s">
        <v>3067</v>
      </c>
      <c r="H1899" s="137" t="s">
        <v>3068</v>
      </c>
      <c r="I1899" s="138" t="s">
        <v>3084</v>
      </c>
    </row>
    <row r="1900" spans="1:9" hidden="1">
      <c r="A1900" s="137" t="s">
        <v>10617</v>
      </c>
      <c r="B1900" s="138" t="s">
        <v>10618</v>
      </c>
      <c r="C1900" s="138" t="s">
        <v>10619</v>
      </c>
      <c r="D1900" s="138" t="s">
        <v>10620</v>
      </c>
      <c r="E1900" s="138" t="s">
        <v>10621</v>
      </c>
      <c r="F1900" s="139">
        <v>0</v>
      </c>
      <c r="G1900" s="137" t="s">
        <v>3067</v>
      </c>
      <c r="H1900" s="137" t="s">
        <v>3068</v>
      </c>
      <c r="I1900" s="138" t="s">
        <v>3084</v>
      </c>
    </row>
    <row r="1901" spans="1:9" hidden="1">
      <c r="A1901" s="137" t="s">
        <v>10622</v>
      </c>
      <c r="B1901" s="138" t="s">
        <v>10623</v>
      </c>
      <c r="C1901" s="138" t="s">
        <v>10624</v>
      </c>
      <c r="D1901" s="138" t="s">
        <v>10625</v>
      </c>
      <c r="E1901" s="138" t="s">
        <v>10626</v>
      </c>
      <c r="F1901" s="139">
        <v>15.21</v>
      </c>
      <c r="G1901" s="137" t="s">
        <v>3067</v>
      </c>
      <c r="H1901" s="137" t="s">
        <v>3068</v>
      </c>
      <c r="I1901" s="138" t="s">
        <v>3084</v>
      </c>
    </row>
    <row r="1902" spans="1:9" hidden="1">
      <c r="A1902" s="137" t="s">
        <v>10627</v>
      </c>
      <c r="B1902" s="138" t="s">
        <v>10628</v>
      </c>
      <c r="C1902" s="138" t="s">
        <v>10629</v>
      </c>
      <c r="D1902" s="138" t="s">
        <v>10630</v>
      </c>
      <c r="E1902" s="138" t="s">
        <v>10631</v>
      </c>
      <c r="F1902" s="139">
        <v>0</v>
      </c>
      <c r="G1902" s="137" t="s">
        <v>7022</v>
      </c>
      <c r="H1902" s="137" t="s">
        <v>3068</v>
      </c>
      <c r="I1902" s="138" t="s">
        <v>7196</v>
      </c>
    </row>
    <row r="1903" spans="1:9" hidden="1">
      <c r="A1903" s="137" t="s">
        <v>10632</v>
      </c>
      <c r="B1903" s="138" t="s">
        <v>10628</v>
      </c>
      <c r="C1903" s="138" t="s">
        <v>10633</v>
      </c>
      <c r="D1903" s="138" t="s">
        <v>10630</v>
      </c>
      <c r="E1903" s="138" t="s">
        <v>10634</v>
      </c>
      <c r="F1903" s="139">
        <v>42.17</v>
      </c>
      <c r="G1903" s="137" t="s">
        <v>3067</v>
      </c>
      <c r="H1903" s="137" t="s">
        <v>3068</v>
      </c>
      <c r="I1903" s="138" t="s">
        <v>3084</v>
      </c>
    </row>
    <row r="1904" spans="1:9" hidden="1">
      <c r="A1904" s="137" t="s">
        <v>10635</v>
      </c>
      <c r="B1904" s="138" t="s">
        <v>10636</v>
      </c>
      <c r="C1904" s="138" t="s">
        <v>10637</v>
      </c>
      <c r="D1904" s="138" t="s">
        <v>10638</v>
      </c>
      <c r="E1904" s="138" t="s">
        <v>10639</v>
      </c>
      <c r="F1904" s="139">
        <v>0</v>
      </c>
      <c r="G1904" s="137" t="s">
        <v>7022</v>
      </c>
      <c r="H1904" s="137" t="s">
        <v>3068</v>
      </c>
      <c r="I1904" s="138" t="s">
        <v>7196</v>
      </c>
    </row>
    <row r="1905" spans="1:9" hidden="1">
      <c r="A1905" s="137" t="s">
        <v>10640</v>
      </c>
      <c r="B1905" s="138" t="s">
        <v>10636</v>
      </c>
      <c r="C1905" s="138" t="s">
        <v>10641</v>
      </c>
      <c r="D1905" s="138" t="s">
        <v>10642</v>
      </c>
      <c r="E1905" s="138" t="s">
        <v>10643</v>
      </c>
      <c r="F1905" s="139">
        <v>0</v>
      </c>
      <c r="G1905" s="137" t="s">
        <v>3067</v>
      </c>
      <c r="H1905" s="137" t="s">
        <v>3068</v>
      </c>
      <c r="I1905" s="138" t="s">
        <v>3084</v>
      </c>
    </row>
    <row r="1906" spans="1:9" hidden="1">
      <c r="A1906" s="137" t="s">
        <v>10644</v>
      </c>
      <c r="B1906" s="138" t="s">
        <v>10645</v>
      </c>
      <c r="C1906" s="138" t="s">
        <v>10646</v>
      </c>
      <c r="D1906" s="138" t="s">
        <v>10647</v>
      </c>
      <c r="E1906" s="138" t="s">
        <v>1756</v>
      </c>
      <c r="F1906" s="139">
        <v>35.1</v>
      </c>
      <c r="G1906" s="137" t="s">
        <v>3067</v>
      </c>
      <c r="H1906" s="137" t="s">
        <v>3068</v>
      </c>
      <c r="I1906" s="138" t="s">
        <v>3084</v>
      </c>
    </row>
    <row r="1907" spans="1:9" hidden="1">
      <c r="A1907" s="137" t="s">
        <v>10648</v>
      </c>
      <c r="B1907" s="138" t="s">
        <v>10649</v>
      </c>
      <c r="C1907" s="138" t="s">
        <v>10650</v>
      </c>
      <c r="D1907" s="138" t="s">
        <v>10651</v>
      </c>
      <c r="E1907" s="138" t="s">
        <v>10652</v>
      </c>
      <c r="F1907" s="139">
        <v>0</v>
      </c>
      <c r="G1907" s="137" t="s">
        <v>3067</v>
      </c>
      <c r="H1907" s="137" t="s">
        <v>3068</v>
      </c>
      <c r="I1907" s="138" t="s">
        <v>3084</v>
      </c>
    </row>
    <row r="1908" spans="1:9" hidden="1">
      <c r="A1908" s="137" t="s">
        <v>10653</v>
      </c>
      <c r="B1908" s="138" t="s">
        <v>10654</v>
      </c>
      <c r="C1908" s="138" t="s">
        <v>10655</v>
      </c>
      <c r="D1908" s="138" t="s">
        <v>10656</v>
      </c>
      <c r="E1908" s="138" t="s">
        <v>10657</v>
      </c>
      <c r="F1908" s="139">
        <v>29.56</v>
      </c>
      <c r="G1908" s="137" t="s">
        <v>7022</v>
      </c>
      <c r="H1908" s="137" t="s">
        <v>3068</v>
      </c>
      <c r="I1908" s="138" t="s">
        <v>7196</v>
      </c>
    </row>
    <row r="1909" spans="1:9" hidden="1">
      <c r="A1909" s="137" t="s">
        <v>10658</v>
      </c>
      <c r="B1909" s="138" t="s">
        <v>10654</v>
      </c>
      <c r="C1909" s="138" t="s">
        <v>10659</v>
      </c>
      <c r="D1909" s="138" t="s">
        <v>10656</v>
      </c>
      <c r="E1909" s="138" t="s">
        <v>10660</v>
      </c>
      <c r="F1909" s="139">
        <v>29.56</v>
      </c>
      <c r="G1909" s="137" t="s">
        <v>3067</v>
      </c>
      <c r="H1909" s="137" t="s">
        <v>3068</v>
      </c>
      <c r="I1909" s="138" t="s">
        <v>3084</v>
      </c>
    </row>
    <row r="1910" spans="1:9" hidden="1">
      <c r="A1910" s="137" t="s">
        <v>10661</v>
      </c>
      <c r="B1910" s="138" t="s">
        <v>10662</v>
      </c>
      <c r="C1910" s="138" t="s">
        <v>10663</v>
      </c>
      <c r="D1910" s="138" t="s">
        <v>10664</v>
      </c>
      <c r="E1910" s="138" t="s">
        <v>1756</v>
      </c>
      <c r="F1910" s="139">
        <v>20.3</v>
      </c>
      <c r="G1910" s="137" t="s">
        <v>3067</v>
      </c>
      <c r="H1910" s="137" t="s">
        <v>3068</v>
      </c>
      <c r="I1910" s="138" t="s">
        <v>3084</v>
      </c>
    </row>
    <row r="1911" spans="1:9" hidden="1">
      <c r="A1911" s="137" t="s">
        <v>10665</v>
      </c>
      <c r="B1911" s="138" t="s">
        <v>10666</v>
      </c>
      <c r="C1911" s="138" t="s">
        <v>10667</v>
      </c>
      <c r="D1911" s="138" t="s">
        <v>10668</v>
      </c>
      <c r="E1911" s="138" t="s">
        <v>10669</v>
      </c>
      <c r="F1911" s="139">
        <v>0</v>
      </c>
      <c r="G1911" s="137" t="s">
        <v>7022</v>
      </c>
      <c r="H1911" s="137" t="s">
        <v>3068</v>
      </c>
      <c r="I1911" s="138" t="s">
        <v>7196</v>
      </c>
    </row>
    <row r="1912" spans="1:9" hidden="1">
      <c r="A1912" s="137" t="s">
        <v>10670</v>
      </c>
      <c r="B1912" s="138" t="s">
        <v>10666</v>
      </c>
      <c r="C1912" s="138" t="s">
        <v>10671</v>
      </c>
      <c r="D1912" s="138" t="s">
        <v>10672</v>
      </c>
      <c r="E1912" s="138" t="s">
        <v>10673</v>
      </c>
      <c r="F1912" s="139">
        <v>0</v>
      </c>
      <c r="G1912" s="137" t="s">
        <v>3067</v>
      </c>
      <c r="H1912" s="137" t="s">
        <v>3068</v>
      </c>
      <c r="I1912" s="138" t="s">
        <v>3084</v>
      </c>
    </row>
    <row r="1913" spans="1:9" hidden="1">
      <c r="A1913" s="137" t="s">
        <v>10674</v>
      </c>
      <c r="B1913" s="138" t="s">
        <v>10675</v>
      </c>
      <c r="C1913" s="138" t="s">
        <v>10676</v>
      </c>
      <c r="D1913" s="138" t="s">
        <v>10677</v>
      </c>
      <c r="E1913" s="138" t="s">
        <v>1756</v>
      </c>
      <c r="F1913" s="139">
        <v>22.35</v>
      </c>
      <c r="G1913" s="137" t="s">
        <v>3067</v>
      </c>
      <c r="H1913" s="137" t="s">
        <v>3068</v>
      </c>
      <c r="I1913" s="138" t="s">
        <v>3084</v>
      </c>
    </row>
    <row r="1914" spans="1:9" hidden="1">
      <c r="A1914" s="137" t="s">
        <v>10678</v>
      </c>
      <c r="B1914" s="138" t="s">
        <v>10679</v>
      </c>
      <c r="C1914" s="138" t="s">
        <v>10680</v>
      </c>
      <c r="D1914" s="138" t="s">
        <v>10681</v>
      </c>
      <c r="E1914" s="138" t="s">
        <v>10682</v>
      </c>
      <c r="F1914" s="139">
        <v>0</v>
      </c>
      <c r="G1914" s="137" t="s">
        <v>7022</v>
      </c>
      <c r="H1914" s="137" t="s">
        <v>3068</v>
      </c>
      <c r="I1914" s="138" t="s">
        <v>7196</v>
      </c>
    </row>
    <row r="1915" spans="1:9" hidden="1">
      <c r="A1915" s="137" t="s">
        <v>10683</v>
      </c>
      <c r="B1915" s="138" t="s">
        <v>10679</v>
      </c>
      <c r="C1915" s="138" t="s">
        <v>10684</v>
      </c>
      <c r="D1915" s="138" t="s">
        <v>10685</v>
      </c>
      <c r="E1915" s="138" t="s">
        <v>10686</v>
      </c>
      <c r="F1915" s="139">
        <v>38.950000000000003</v>
      </c>
      <c r="G1915" s="137" t="s">
        <v>3067</v>
      </c>
      <c r="H1915" s="137" t="s">
        <v>3068</v>
      </c>
      <c r="I1915" s="138" t="s">
        <v>3084</v>
      </c>
    </row>
    <row r="1916" spans="1:9" hidden="1">
      <c r="A1916" s="137" t="s">
        <v>10687</v>
      </c>
      <c r="B1916" s="138" t="s">
        <v>10688</v>
      </c>
      <c r="C1916" s="138" t="s">
        <v>10689</v>
      </c>
      <c r="D1916" s="138" t="s">
        <v>10690</v>
      </c>
      <c r="E1916" s="138" t="s">
        <v>10691</v>
      </c>
      <c r="F1916" s="139">
        <v>19.71</v>
      </c>
      <c r="G1916" s="137" t="s">
        <v>3067</v>
      </c>
      <c r="H1916" s="137" t="s">
        <v>3068</v>
      </c>
      <c r="I1916" s="138" t="s">
        <v>3084</v>
      </c>
    </row>
    <row r="1917" spans="1:9" hidden="1">
      <c r="A1917" s="137" t="s">
        <v>10692</v>
      </c>
      <c r="B1917" s="138" t="s">
        <v>10693</v>
      </c>
      <c r="C1917" s="138" t="s">
        <v>10694</v>
      </c>
      <c r="D1917" s="138" t="s">
        <v>10695</v>
      </c>
      <c r="E1917" s="138" t="s">
        <v>10696</v>
      </c>
      <c r="F1917" s="139">
        <v>4.29</v>
      </c>
      <c r="G1917" s="137" t="s">
        <v>3067</v>
      </c>
      <c r="H1917" s="137" t="s">
        <v>3068</v>
      </c>
      <c r="I1917" s="138" t="s">
        <v>3084</v>
      </c>
    </row>
    <row r="1918" spans="1:9" hidden="1">
      <c r="A1918" s="137" t="s">
        <v>10697</v>
      </c>
      <c r="B1918" s="138" t="s">
        <v>10698</v>
      </c>
      <c r="C1918" s="138" t="s">
        <v>10699</v>
      </c>
      <c r="D1918" s="138" t="s">
        <v>10700</v>
      </c>
      <c r="E1918" s="138" t="s">
        <v>10701</v>
      </c>
      <c r="F1918" s="139">
        <v>0</v>
      </c>
      <c r="G1918" s="137" t="s">
        <v>3067</v>
      </c>
      <c r="H1918" s="137" t="s">
        <v>3068</v>
      </c>
      <c r="I1918" s="138" t="s">
        <v>3084</v>
      </c>
    </row>
    <row r="1919" spans="1:9" hidden="1">
      <c r="A1919" s="137" t="s">
        <v>10702</v>
      </c>
      <c r="B1919" s="138" t="s">
        <v>10703</v>
      </c>
      <c r="C1919" s="138" t="s">
        <v>10704</v>
      </c>
      <c r="D1919" s="138" t="s">
        <v>10705</v>
      </c>
      <c r="E1919" s="138" t="s">
        <v>10706</v>
      </c>
      <c r="F1919" s="139">
        <v>0</v>
      </c>
      <c r="G1919" s="137" t="s">
        <v>3067</v>
      </c>
      <c r="H1919" s="137" t="s">
        <v>3068</v>
      </c>
      <c r="I1919" s="138" t="s">
        <v>3084</v>
      </c>
    </row>
    <row r="1920" spans="1:9" hidden="1">
      <c r="A1920" s="137" t="s">
        <v>10707</v>
      </c>
      <c r="B1920" s="138" t="s">
        <v>10708</v>
      </c>
      <c r="C1920" s="138" t="s">
        <v>10709</v>
      </c>
      <c r="D1920" s="138" t="s">
        <v>10710</v>
      </c>
      <c r="E1920" s="138" t="s">
        <v>10711</v>
      </c>
      <c r="F1920" s="139">
        <v>0</v>
      </c>
      <c r="G1920" s="137" t="s">
        <v>3067</v>
      </c>
      <c r="H1920" s="137" t="s">
        <v>3068</v>
      </c>
      <c r="I1920" s="138" t="s">
        <v>3084</v>
      </c>
    </row>
    <row r="1921" spans="1:9" hidden="1">
      <c r="A1921" s="137" t="s">
        <v>10712</v>
      </c>
      <c r="B1921" s="138" t="s">
        <v>10713</v>
      </c>
      <c r="C1921" s="138" t="s">
        <v>10714</v>
      </c>
      <c r="D1921" s="138" t="s">
        <v>10715</v>
      </c>
      <c r="E1921" s="138" t="s">
        <v>10716</v>
      </c>
      <c r="F1921" s="139">
        <v>0</v>
      </c>
      <c r="G1921" s="137" t="s">
        <v>7022</v>
      </c>
      <c r="H1921" s="137" t="s">
        <v>3068</v>
      </c>
      <c r="I1921" s="138" t="s">
        <v>7196</v>
      </c>
    </row>
    <row r="1922" spans="1:9" hidden="1">
      <c r="A1922" s="137" t="s">
        <v>10717</v>
      </c>
      <c r="B1922" s="138" t="s">
        <v>10713</v>
      </c>
      <c r="C1922" s="138" t="s">
        <v>10718</v>
      </c>
      <c r="D1922" s="138" t="s">
        <v>10719</v>
      </c>
      <c r="E1922" s="138" t="s">
        <v>10720</v>
      </c>
      <c r="F1922" s="139">
        <v>0</v>
      </c>
      <c r="G1922" s="137" t="s">
        <v>3067</v>
      </c>
      <c r="H1922" s="137" t="s">
        <v>3068</v>
      </c>
      <c r="I1922" s="138" t="s">
        <v>3084</v>
      </c>
    </row>
    <row r="1923" spans="1:9" hidden="1">
      <c r="A1923" s="137" t="s">
        <v>10721</v>
      </c>
      <c r="B1923" s="138" t="s">
        <v>10722</v>
      </c>
      <c r="C1923" s="138" t="s">
        <v>10723</v>
      </c>
      <c r="D1923" s="138" t="s">
        <v>10724</v>
      </c>
      <c r="E1923" s="138" t="s">
        <v>10725</v>
      </c>
      <c r="F1923" s="139">
        <v>14.04</v>
      </c>
      <c r="G1923" s="137" t="s">
        <v>7022</v>
      </c>
      <c r="H1923" s="137" t="s">
        <v>3068</v>
      </c>
      <c r="I1923" s="138" t="s">
        <v>7196</v>
      </c>
    </row>
    <row r="1924" spans="1:9" hidden="1">
      <c r="A1924" s="137" t="s">
        <v>10726</v>
      </c>
      <c r="B1924" s="138" t="s">
        <v>10722</v>
      </c>
      <c r="C1924" s="138" t="s">
        <v>10727</v>
      </c>
      <c r="D1924" s="138" t="s">
        <v>10724</v>
      </c>
      <c r="E1924" s="138" t="s">
        <v>10728</v>
      </c>
      <c r="F1924" s="139">
        <v>14.04</v>
      </c>
      <c r="G1924" s="137" t="s">
        <v>3067</v>
      </c>
      <c r="H1924" s="137" t="s">
        <v>3068</v>
      </c>
      <c r="I1924" s="138" t="s">
        <v>3084</v>
      </c>
    </row>
    <row r="1925" spans="1:9" hidden="1">
      <c r="A1925" s="137" t="s">
        <v>10729</v>
      </c>
      <c r="B1925" s="138" t="s">
        <v>10730</v>
      </c>
      <c r="C1925" s="138" t="s">
        <v>10731</v>
      </c>
      <c r="D1925" s="138" t="s">
        <v>10732</v>
      </c>
      <c r="E1925" s="138" t="s">
        <v>10733</v>
      </c>
      <c r="F1925" s="139">
        <v>8.6</v>
      </c>
      <c r="G1925" s="137" t="s">
        <v>3067</v>
      </c>
      <c r="H1925" s="137" t="s">
        <v>3068</v>
      </c>
      <c r="I1925" s="138" t="s">
        <v>3084</v>
      </c>
    </row>
    <row r="1926" spans="1:9" hidden="1">
      <c r="A1926" s="137" t="s">
        <v>10734</v>
      </c>
      <c r="B1926" s="138" t="s">
        <v>10735</v>
      </c>
      <c r="C1926" s="138" t="s">
        <v>10736</v>
      </c>
      <c r="D1926" s="138" t="s">
        <v>10737</v>
      </c>
      <c r="E1926" s="138" t="s">
        <v>10738</v>
      </c>
      <c r="F1926" s="139">
        <v>41.88</v>
      </c>
      <c r="G1926" s="137" t="s">
        <v>3067</v>
      </c>
      <c r="H1926" s="137" t="s">
        <v>3068</v>
      </c>
      <c r="I1926" s="138" t="s">
        <v>3084</v>
      </c>
    </row>
    <row r="1927" spans="1:9" hidden="1">
      <c r="A1927" s="137" t="s">
        <v>10739</v>
      </c>
      <c r="B1927" s="138" t="s">
        <v>10740</v>
      </c>
      <c r="C1927" s="138" t="s">
        <v>10741</v>
      </c>
      <c r="D1927" s="138" t="s">
        <v>10742</v>
      </c>
      <c r="E1927" s="138" t="s">
        <v>1756</v>
      </c>
      <c r="F1927" s="139">
        <v>26.56</v>
      </c>
      <c r="G1927" s="137" t="s">
        <v>3067</v>
      </c>
      <c r="H1927" s="137" t="s">
        <v>3068</v>
      </c>
      <c r="I1927" s="138" t="s">
        <v>3084</v>
      </c>
    </row>
    <row r="1928" spans="1:9" hidden="1">
      <c r="A1928" s="137" t="s">
        <v>10743</v>
      </c>
      <c r="B1928" s="138" t="s">
        <v>10744</v>
      </c>
      <c r="C1928" s="138" t="s">
        <v>10745</v>
      </c>
      <c r="D1928" s="138" t="s">
        <v>10746</v>
      </c>
      <c r="E1928" s="138" t="s">
        <v>10747</v>
      </c>
      <c r="F1928" s="139">
        <v>0</v>
      </c>
      <c r="G1928" s="137" t="s">
        <v>7022</v>
      </c>
      <c r="H1928" s="137" t="s">
        <v>3068</v>
      </c>
      <c r="I1928" s="138" t="s">
        <v>7196</v>
      </c>
    </row>
    <row r="1929" spans="1:9" hidden="1">
      <c r="A1929" s="137" t="s">
        <v>10748</v>
      </c>
      <c r="B1929" s="138" t="s">
        <v>10744</v>
      </c>
      <c r="C1929" s="138" t="s">
        <v>10749</v>
      </c>
      <c r="D1929" s="138" t="s">
        <v>10750</v>
      </c>
      <c r="E1929" s="138" t="s">
        <v>10751</v>
      </c>
      <c r="F1929" s="139">
        <v>201.7</v>
      </c>
      <c r="G1929" s="137" t="s">
        <v>3067</v>
      </c>
      <c r="H1929" s="137" t="s">
        <v>3068</v>
      </c>
      <c r="I1929" s="138" t="s">
        <v>3084</v>
      </c>
    </row>
    <row r="1930" spans="1:9" hidden="1">
      <c r="A1930" s="137" t="s">
        <v>10752</v>
      </c>
      <c r="B1930" s="138" t="s">
        <v>10753</v>
      </c>
      <c r="C1930" s="138" t="s">
        <v>10754</v>
      </c>
      <c r="D1930" s="138" t="s">
        <v>10755</v>
      </c>
      <c r="E1930" s="138" t="s">
        <v>10756</v>
      </c>
      <c r="F1930" s="139">
        <v>6.25</v>
      </c>
      <c r="G1930" s="137" t="s">
        <v>3067</v>
      </c>
      <c r="H1930" s="137" t="s">
        <v>3068</v>
      </c>
      <c r="I1930" s="138" t="s">
        <v>3084</v>
      </c>
    </row>
    <row r="1931" spans="1:9" hidden="1">
      <c r="A1931" s="137" t="s">
        <v>10757</v>
      </c>
      <c r="B1931" s="138" t="s">
        <v>10758</v>
      </c>
      <c r="C1931" s="138" t="s">
        <v>10759</v>
      </c>
      <c r="D1931" s="138" t="s">
        <v>10760</v>
      </c>
      <c r="E1931" s="138" t="s">
        <v>10761</v>
      </c>
      <c r="F1931" s="139">
        <v>0</v>
      </c>
      <c r="G1931" s="137" t="s">
        <v>7022</v>
      </c>
      <c r="H1931" s="137" t="s">
        <v>3068</v>
      </c>
      <c r="I1931" s="138" t="s">
        <v>7196</v>
      </c>
    </row>
    <row r="1932" spans="1:9" hidden="1">
      <c r="A1932" s="137" t="s">
        <v>10762</v>
      </c>
      <c r="B1932" s="138" t="s">
        <v>10758</v>
      </c>
      <c r="C1932" s="138" t="s">
        <v>10763</v>
      </c>
      <c r="D1932" s="138" t="s">
        <v>10764</v>
      </c>
      <c r="E1932" s="138" t="s">
        <v>10765</v>
      </c>
      <c r="F1932" s="139">
        <v>0</v>
      </c>
      <c r="G1932" s="137" t="s">
        <v>3067</v>
      </c>
      <c r="H1932" s="137" t="s">
        <v>3068</v>
      </c>
      <c r="I1932" s="138" t="s">
        <v>3084</v>
      </c>
    </row>
    <row r="1933" spans="1:9" hidden="1">
      <c r="A1933" s="137" t="s">
        <v>10766</v>
      </c>
      <c r="B1933" s="138" t="s">
        <v>10767</v>
      </c>
      <c r="C1933" s="138" t="s">
        <v>10768</v>
      </c>
      <c r="D1933" s="138" t="s">
        <v>10769</v>
      </c>
      <c r="E1933" s="138" t="s">
        <v>10770</v>
      </c>
      <c r="F1933" s="139">
        <v>0</v>
      </c>
      <c r="G1933" s="137" t="s">
        <v>3067</v>
      </c>
      <c r="H1933" s="137" t="s">
        <v>3068</v>
      </c>
      <c r="I1933" s="138" t="s">
        <v>3084</v>
      </c>
    </row>
    <row r="1934" spans="1:9" hidden="1">
      <c r="A1934" s="137" t="s">
        <v>10771</v>
      </c>
      <c r="B1934" s="138" t="s">
        <v>10772</v>
      </c>
      <c r="C1934" s="138" t="s">
        <v>10773</v>
      </c>
      <c r="D1934" s="138" t="s">
        <v>10774</v>
      </c>
      <c r="E1934" s="138" t="s">
        <v>10775</v>
      </c>
      <c r="F1934" s="139">
        <v>13.08</v>
      </c>
      <c r="G1934" s="137" t="s">
        <v>3067</v>
      </c>
      <c r="H1934" s="137" t="s">
        <v>3068</v>
      </c>
      <c r="I1934" s="138" t="s">
        <v>3084</v>
      </c>
    </row>
    <row r="1935" spans="1:9" hidden="1">
      <c r="A1935" s="137" t="s">
        <v>10776</v>
      </c>
      <c r="B1935" s="138" t="s">
        <v>10777</v>
      </c>
      <c r="C1935" s="138" t="s">
        <v>10778</v>
      </c>
      <c r="D1935" s="138" t="s">
        <v>10779</v>
      </c>
      <c r="E1935" s="138" t="s">
        <v>10780</v>
      </c>
      <c r="F1935" s="139">
        <v>21.31</v>
      </c>
      <c r="G1935" s="137" t="s">
        <v>7022</v>
      </c>
      <c r="H1935" s="137" t="s">
        <v>3068</v>
      </c>
      <c r="I1935" s="138" t="s">
        <v>7196</v>
      </c>
    </row>
    <row r="1936" spans="1:9" hidden="1">
      <c r="A1936" s="137" t="s">
        <v>10781</v>
      </c>
      <c r="B1936" s="138" t="s">
        <v>10777</v>
      </c>
      <c r="C1936" s="138" t="s">
        <v>10782</v>
      </c>
      <c r="D1936" s="138" t="s">
        <v>10779</v>
      </c>
      <c r="E1936" s="138" t="s">
        <v>10783</v>
      </c>
      <c r="F1936" s="139">
        <v>21.31</v>
      </c>
      <c r="G1936" s="137" t="s">
        <v>3067</v>
      </c>
      <c r="H1936" s="137" t="s">
        <v>3068</v>
      </c>
      <c r="I1936" s="138" t="s">
        <v>3084</v>
      </c>
    </row>
    <row r="1937" spans="1:9" hidden="1">
      <c r="A1937" s="137" t="s">
        <v>10784</v>
      </c>
      <c r="B1937" s="138" t="s">
        <v>10785</v>
      </c>
      <c r="C1937" s="138" t="s">
        <v>10786</v>
      </c>
      <c r="D1937" s="138" t="s">
        <v>10787</v>
      </c>
      <c r="E1937" s="138" t="s">
        <v>10788</v>
      </c>
      <c r="F1937" s="139">
        <v>9.0399999999999991</v>
      </c>
      <c r="G1937" s="137" t="s">
        <v>3067</v>
      </c>
      <c r="H1937" s="137" t="s">
        <v>3068</v>
      </c>
      <c r="I1937" s="138" t="s">
        <v>3084</v>
      </c>
    </row>
    <row r="1938" spans="1:9" hidden="1">
      <c r="A1938" s="137" t="s">
        <v>10789</v>
      </c>
      <c r="B1938" s="138" t="s">
        <v>10790</v>
      </c>
      <c r="C1938" s="138" t="s">
        <v>10791</v>
      </c>
      <c r="D1938" s="138" t="s">
        <v>10792</v>
      </c>
      <c r="E1938" s="138" t="s">
        <v>10793</v>
      </c>
      <c r="F1938" s="139">
        <v>0</v>
      </c>
      <c r="G1938" s="137" t="s">
        <v>3067</v>
      </c>
      <c r="H1938" s="137" t="s">
        <v>3068</v>
      </c>
      <c r="I1938" s="138" t="s">
        <v>3084</v>
      </c>
    </row>
    <row r="1939" spans="1:9" hidden="1">
      <c r="A1939" s="137" t="s">
        <v>10794</v>
      </c>
      <c r="B1939" s="138" t="s">
        <v>10795</v>
      </c>
      <c r="C1939" s="138" t="s">
        <v>10796</v>
      </c>
      <c r="D1939" s="138" t="s">
        <v>10797</v>
      </c>
      <c r="E1939" s="138" t="s">
        <v>10798</v>
      </c>
      <c r="F1939" s="139">
        <v>0</v>
      </c>
      <c r="G1939" s="137" t="s">
        <v>7022</v>
      </c>
      <c r="H1939" s="137" t="s">
        <v>3068</v>
      </c>
      <c r="I1939" s="138" t="s">
        <v>7196</v>
      </c>
    </row>
    <row r="1940" spans="1:9" hidden="1">
      <c r="A1940" s="137" t="s">
        <v>10799</v>
      </c>
      <c r="B1940" s="138" t="s">
        <v>10795</v>
      </c>
      <c r="C1940" s="138" t="s">
        <v>10800</v>
      </c>
      <c r="D1940" s="138" t="s">
        <v>10801</v>
      </c>
      <c r="E1940" s="138" t="s">
        <v>10802</v>
      </c>
      <c r="F1940" s="139">
        <v>17.420000000000002</v>
      </c>
      <c r="G1940" s="137" t="s">
        <v>3067</v>
      </c>
      <c r="H1940" s="137" t="s">
        <v>3068</v>
      </c>
      <c r="I1940" s="138" t="s">
        <v>3084</v>
      </c>
    </row>
    <row r="1941" spans="1:9" hidden="1">
      <c r="A1941" s="137" t="s">
        <v>10803</v>
      </c>
      <c r="B1941" s="138" t="s">
        <v>10804</v>
      </c>
      <c r="C1941" s="138" t="s">
        <v>10805</v>
      </c>
      <c r="D1941" s="138" t="s">
        <v>10806</v>
      </c>
      <c r="E1941" s="138" t="s">
        <v>1756</v>
      </c>
      <c r="F1941" s="139">
        <v>9.93</v>
      </c>
      <c r="G1941" s="137" t="s">
        <v>3067</v>
      </c>
      <c r="H1941" s="137" t="s">
        <v>3068</v>
      </c>
      <c r="I1941" s="138" t="s">
        <v>3084</v>
      </c>
    </row>
    <row r="1942" spans="1:9" hidden="1">
      <c r="A1942" s="137" t="s">
        <v>10807</v>
      </c>
      <c r="B1942" s="138" t="s">
        <v>10808</v>
      </c>
      <c r="C1942" s="138" t="s">
        <v>10809</v>
      </c>
      <c r="D1942" s="138" t="s">
        <v>10810</v>
      </c>
      <c r="E1942" s="138" t="s">
        <v>10811</v>
      </c>
      <c r="F1942" s="139">
        <v>0</v>
      </c>
      <c r="G1942" s="137" t="s">
        <v>7022</v>
      </c>
      <c r="H1942" s="137" t="s">
        <v>3068</v>
      </c>
      <c r="I1942" s="138" t="s">
        <v>7196</v>
      </c>
    </row>
    <row r="1943" spans="1:9" hidden="1">
      <c r="A1943" s="137" t="s">
        <v>10812</v>
      </c>
      <c r="B1943" s="138" t="s">
        <v>10808</v>
      </c>
      <c r="C1943" s="138" t="s">
        <v>10813</v>
      </c>
      <c r="D1943" s="138" t="s">
        <v>10810</v>
      </c>
      <c r="E1943" s="138" t="s">
        <v>10814</v>
      </c>
      <c r="F1943" s="139">
        <v>5.35</v>
      </c>
      <c r="G1943" s="137" t="s">
        <v>3067</v>
      </c>
      <c r="H1943" s="137" t="s">
        <v>3068</v>
      </c>
      <c r="I1943" s="138" t="s">
        <v>3084</v>
      </c>
    </row>
    <row r="1944" spans="1:9" hidden="1">
      <c r="A1944" s="137" t="s">
        <v>10815</v>
      </c>
      <c r="B1944" s="138" t="s">
        <v>10816</v>
      </c>
      <c r="C1944" s="138" t="s">
        <v>10817</v>
      </c>
      <c r="D1944" s="138" t="s">
        <v>10818</v>
      </c>
      <c r="E1944" s="138" t="s">
        <v>10819</v>
      </c>
      <c r="F1944" s="139">
        <v>14.1</v>
      </c>
      <c r="G1944" s="137" t="s">
        <v>3067</v>
      </c>
      <c r="H1944" s="137" t="s">
        <v>3068</v>
      </c>
      <c r="I1944" s="138" t="s">
        <v>3084</v>
      </c>
    </row>
    <row r="1945" spans="1:9" hidden="1">
      <c r="A1945" s="137" t="s">
        <v>10820</v>
      </c>
      <c r="B1945" s="138" t="s">
        <v>10821</v>
      </c>
      <c r="C1945" s="138" t="s">
        <v>10822</v>
      </c>
      <c r="D1945" s="138" t="s">
        <v>10823</v>
      </c>
      <c r="E1945" s="138" t="s">
        <v>10824</v>
      </c>
      <c r="F1945" s="139">
        <v>0</v>
      </c>
      <c r="G1945" s="137" t="s">
        <v>7022</v>
      </c>
      <c r="H1945" s="137" t="s">
        <v>3068</v>
      </c>
      <c r="I1945" s="138" t="s">
        <v>7196</v>
      </c>
    </row>
    <row r="1946" spans="1:9" hidden="1">
      <c r="A1946" s="137" t="s">
        <v>10825</v>
      </c>
      <c r="B1946" s="138" t="s">
        <v>10821</v>
      </c>
      <c r="C1946" s="138" t="s">
        <v>10826</v>
      </c>
      <c r="D1946" s="138" t="s">
        <v>10827</v>
      </c>
      <c r="E1946" s="138" t="s">
        <v>10828</v>
      </c>
      <c r="F1946" s="139">
        <v>14.78</v>
      </c>
      <c r="G1946" s="137" t="s">
        <v>3067</v>
      </c>
      <c r="H1946" s="137" t="s">
        <v>3068</v>
      </c>
      <c r="I1946" s="138" t="s">
        <v>3084</v>
      </c>
    </row>
    <row r="1947" spans="1:9" hidden="1">
      <c r="A1947" s="137" t="s">
        <v>10829</v>
      </c>
      <c r="B1947" s="138" t="s">
        <v>10830</v>
      </c>
      <c r="C1947" s="138" t="s">
        <v>10831</v>
      </c>
      <c r="D1947" s="138" t="s">
        <v>10832</v>
      </c>
      <c r="E1947" s="138" t="s">
        <v>10833</v>
      </c>
      <c r="F1947" s="139">
        <v>0</v>
      </c>
      <c r="G1947" s="137" t="s">
        <v>3067</v>
      </c>
      <c r="H1947" s="137" t="s">
        <v>3068</v>
      </c>
      <c r="I1947" s="138" t="s">
        <v>3084</v>
      </c>
    </row>
    <row r="1948" spans="1:9" hidden="1">
      <c r="A1948" s="137" t="s">
        <v>10834</v>
      </c>
      <c r="B1948" s="138" t="s">
        <v>10835</v>
      </c>
      <c r="C1948" s="138" t="s">
        <v>10836</v>
      </c>
      <c r="D1948" s="138" t="s">
        <v>10837</v>
      </c>
      <c r="E1948" s="138" t="s">
        <v>10838</v>
      </c>
      <c r="F1948" s="139">
        <v>0</v>
      </c>
      <c r="G1948" s="137" t="s">
        <v>3067</v>
      </c>
      <c r="H1948" s="137" t="s">
        <v>3068</v>
      </c>
      <c r="I1948" s="138" t="s">
        <v>3084</v>
      </c>
    </row>
    <row r="1949" spans="1:9" hidden="1">
      <c r="A1949" s="137" t="s">
        <v>10839</v>
      </c>
      <c r="B1949" s="138" t="s">
        <v>10840</v>
      </c>
      <c r="C1949" s="138" t="s">
        <v>10841</v>
      </c>
      <c r="D1949" s="138" t="s">
        <v>10842</v>
      </c>
      <c r="E1949" s="138" t="s">
        <v>10843</v>
      </c>
      <c r="F1949" s="139">
        <v>0</v>
      </c>
      <c r="G1949" s="137" t="s">
        <v>7022</v>
      </c>
      <c r="H1949" s="137" t="s">
        <v>3068</v>
      </c>
      <c r="I1949" s="138" t="s">
        <v>7196</v>
      </c>
    </row>
    <row r="1950" spans="1:9" hidden="1">
      <c r="A1950" s="137" t="s">
        <v>10844</v>
      </c>
      <c r="B1950" s="138" t="s">
        <v>10840</v>
      </c>
      <c r="C1950" s="138" t="s">
        <v>10845</v>
      </c>
      <c r="D1950" s="138" t="s">
        <v>10842</v>
      </c>
      <c r="E1950" s="138" t="s">
        <v>10846</v>
      </c>
      <c r="F1950" s="139">
        <v>10.92</v>
      </c>
      <c r="G1950" s="137" t="s">
        <v>3067</v>
      </c>
      <c r="H1950" s="137" t="s">
        <v>3068</v>
      </c>
      <c r="I1950" s="138" t="s">
        <v>3084</v>
      </c>
    </row>
    <row r="1951" spans="1:9" hidden="1">
      <c r="A1951" s="137" t="s">
        <v>10847</v>
      </c>
      <c r="B1951" s="138" t="s">
        <v>10848</v>
      </c>
      <c r="C1951" s="138" t="s">
        <v>10849</v>
      </c>
      <c r="D1951" s="138" t="s">
        <v>10850</v>
      </c>
      <c r="E1951" s="138" t="s">
        <v>10851</v>
      </c>
      <c r="F1951" s="139">
        <v>0</v>
      </c>
      <c r="G1951" s="137" t="s">
        <v>3067</v>
      </c>
      <c r="H1951" s="137" t="s">
        <v>3068</v>
      </c>
      <c r="I1951" s="138" t="s">
        <v>3084</v>
      </c>
    </row>
    <row r="1952" spans="1:9" hidden="1">
      <c r="A1952" s="137" t="s">
        <v>10852</v>
      </c>
      <c r="B1952" s="138" t="s">
        <v>10853</v>
      </c>
      <c r="C1952" s="138" t="s">
        <v>10854</v>
      </c>
      <c r="D1952" s="138" t="s">
        <v>10855</v>
      </c>
      <c r="E1952" s="138" t="s">
        <v>10856</v>
      </c>
      <c r="F1952" s="139">
        <v>4.8600000000000003</v>
      </c>
      <c r="G1952" s="137" t="s">
        <v>3067</v>
      </c>
      <c r="H1952" s="137" t="s">
        <v>3068</v>
      </c>
      <c r="I1952" s="138" t="s">
        <v>3084</v>
      </c>
    </row>
    <row r="1953" spans="1:9" hidden="1">
      <c r="A1953" s="137" t="s">
        <v>10857</v>
      </c>
      <c r="B1953" s="138" t="s">
        <v>10858</v>
      </c>
      <c r="C1953" s="138" t="s">
        <v>10859</v>
      </c>
      <c r="D1953" s="138" t="s">
        <v>10860</v>
      </c>
      <c r="E1953" s="138" t="s">
        <v>10861</v>
      </c>
      <c r="F1953" s="139">
        <v>16.47</v>
      </c>
      <c r="G1953" s="137" t="s">
        <v>3067</v>
      </c>
      <c r="H1953" s="137" t="s">
        <v>3068</v>
      </c>
      <c r="I1953" s="138" t="s">
        <v>3084</v>
      </c>
    </row>
    <row r="1954" spans="1:9" hidden="1">
      <c r="A1954" s="137" t="s">
        <v>10862</v>
      </c>
      <c r="B1954" s="138" t="s">
        <v>10863</v>
      </c>
      <c r="C1954" s="138" t="s">
        <v>10864</v>
      </c>
      <c r="D1954" s="138" t="s">
        <v>10865</v>
      </c>
      <c r="E1954" s="138" t="s">
        <v>10866</v>
      </c>
      <c r="F1954" s="139">
        <v>0</v>
      </c>
      <c r="G1954" s="137" t="s">
        <v>7022</v>
      </c>
      <c r="H1954" s="137" t="s">
        <v>3068</v>
      </c>
      <c r="I1954" s="138" t="s">
        <v>7196</v>
      </c>
    </row>
    <row r="1955" spans="1:9" hidden="1">
      <c r="A1955" s="137" t="s">
        <v>10867</v>
      </c>
      <c r="B1955" s="138" t="s">
        <v>10863</v>
      </c>
      <c r="C1955" s="138" t="s">
        <v>10868</v>
      </c>
      <c r="D1955" s="138" t="s">
        <v>10865</v>
      </c>
      <c r="E1955" s="138" t="s">
        <v>10869</v>
      </c>
      <c r="F1955" s="139">
        <v>41.35</v>
      </c>
      <c r="G1955" s="137" t="s">
        <v>3067</v>
      </c>
      <c r="H1955" s="137" t="s">
        <v>3068</v>
      </c>
      <c r="I1955" s="138" t="s">
        <v>3084</v>
      </c>
    </row>
    <row r="1956" spans="1:9" hidden="1">
      <c r="A1956" s="137" t="s">
        <v>10870</v>
      </c>
      <c r="B1956" s="138" t="s">
        <v>10871</v>
      </c>
      <c r="C1956" s="138" t="s">
        <v>10872</v>
      </c>
      <c r="D1956" s="138" t="s">
        <v>10873</v>
      </c>
      <c r="E1956" s="138" t="s">
        <v>10874</v>
      </c>
      <c r="F1956" s="139">
        <v>0</v>
      </c>
      <c r="G1956" s="137" t="s">
        <v>3067</v>
      </c>
      <c r="H1956" s="137" t="s">
        <v>3068</v>
      </c>
      <c r="I1956" s="138" t="s">
        <v>3084</v>
      </c>
    </row>
    <row r="1957" spans="1:9" hidden="1">
      <c r="A1957" s="137" t="s">
        <v>10875</v>
      </c>
      <c r="B1957" s="138" t="s">
        <v>10876</v>
      </c>
      <c r="C1957" s="138" t="s">
        <v>10877</v>
      </c>
      <c r="D1957" s="138" t="s">
        <v>10878</v>
      </c>
      <c r="E1957" s="138" t="s">
        <v>10879</v>
      </c>
      <c r="F1957" s="139">
        <v>0</v>
      </c>
      <c r="G1957" s="137" t="s">
        <v>3067</v>
      </c>
      <c r="H1957" s="137" t="s">
        <v>3068</v>
      </c>
      <c r="I1957" s="138" t="s">
        <v>3084</v>
      </c>
    </row>
    <row r="1958" spans="1:9" hidden="1">
      <c r="A1958" s="137" t="s">
        <v>10880</v>
      </c>
      <c r="B1958" s="138" t="s">
        <v>10881</v>
      </c>
      <c r="C1958" s="138" t="s">
        <v>10882</v>
      </c>
      <c r="D1958" s="138" t="s">
        <v>10883</v>
      </c>
      <c r="E1958" s="138" t="s">
        <v>10884</v>
      </c>
      <c r="F1958" s="139">
        <v>0</v>
      </c>
      <c r="G1958" s="137" t="s">
        <v>7022</v>
      </c>
      <c r="H1958" s="137" t="s">
        <v>3068</v>
      </c>
      <c r="I1958" s="138" t="s">
        <v>7196</v>
      </c>
    </row>
    <row r="1959" spans="1:9" hidden="1">
      <c r="A1959" s="137" t="s">
        <v>10885</v>
      </c>
      <c r="B1959" s="138" t="s">
        <v>10881</v>
      </c>
      <c r="C1959" s="138" t="s">
        <v>10886</v>
      </c>
      <c r="D1959" s="138" t="s">
        <v>10883</v>
      </c>
      <c r="E1959" s="138" t="s">
        <v>10887</v>
      </c>
      <c r="F1959" s="139">
        <v>6.37</v>
      </c>
      <c r="G1959" s="137" t="s">
        <v>3067</v>
      </c>
      <c r="H1959" s="137" t="s">
        <v>3068</v>
      </c>
      <c r="I1959" s="138" t="s">
        <v>3084</v>
      </c>
    </row>
    <row r="1960" spans="1:9" hidden="1">
      <c r="A1960" s="137" t="s">
        <v>10888</v>
      </c>
      <c r="B1960" s="138" t="s">
        <v>10889</v>
      </c>
      <c r="C1960" s="138" t="s">
        <v>10890</v>
      </c>
      <c r="D1960" s="138" t="s">
        <v>10891</v>
      </c>
      <c r="E1960" s="138" t="s">
        <v>1756</v>
      </c>
      <c r="F1960" s="139">
        <v>11.13</v>
      </c>
      <c r="G1960" s="137" t="s">
        <v>3067</v>
      </c>
      <c r="H1960" s="137" t="s">
        <v>3068</v>
      </c>
      <c r="I1960" s="138" t="s">
        <v>3084</v>
      </c>
    </row>
    <row r="1961" spans="1:9" hidden="1">
      <c r="A1961" s="137" t="s">
        <v>10892</v>
      </c>
      <c r="B1961" s="138" t="s">
        <v>10893</v>
      </c>
      <c r="C1961" s="138" t="s">
        <v>10894</v>
      </c>
      <c r="D1961" s="138" t="s">
        <v>10895</v>
      </c>
      <c r="E1961" s="138" t="s">
        <v>10896</v>
      </c>
      <c r="F1961" s="139">
        <v>0</v>
      </c>
      <c r="G1961" s="137" t="s">
        <v>3067</v>
      </c>
      <c r="H1961" s="137" t="s">
        <v>3068</v>
      </c>
      <c r="I1961" s="138" t="s">
        <v>3084</v>
      </c>
    </row>
    <row r="1962" spans="1:9" hidden="1">
      <c r="A1962" s="137" t="s">
        <v>10897</v>
      </c>
      <c r="B1962" s="138" t="s">
        <v>10898</v>
      </c>
      <c r="C1962" s="138" t="s">
        <v>10899</v>
      </c>
      <c r="D1962" s="138" t="s">
        <v>10900</v>
      </c>
      <c r="E1962" s="138" t="s">
        <v>10901</v>
      </c>
      <c r="F1962" s="139">
        <v>0</v>
      </c>
      <c r="G1962" s="137" t="s">
        <v>3067</v>
      </c>
      <c r="H1962" s="137" t="s">
        <v>3068</v>
      </c>
      <c r="I1962" s="138" t="s">
        <v>3084</v>
      </c>
    </row>
    <row r="1963" spans="1:9" hidden="1">
      <c r="A1963" s="137" t="s">
        <v>10902</v>
      </c>
      <c r="B1963" s="138" t="s">
        <v>10903</v>
      </c>
      <c r="C1963" s="138" t="s">
        <v>10904</v>
      </c>
      <c r="D1963" s="138" t="s">
        <v>10905</v>
      </c>
      <c r="E1963" s="138" t="s">
        <v>10906</v>
      </c>
      <c r="F1963" s="139">
        <v>5.66</v>
      </c>
      <c r="G1963" s="137" t="s">
        <v>3067</v>
      </c>
      <c r="H1963" s="137" t="s">
        <v>3068</v>
      </c>
      <c r="I1963" s="138" t="s">
        <v>3084</v>
      </c>
    </row>
    <row r="1964" spans="1:9" hidden="1">
      <c r="A1964" s="137" t="s">
        <v>10907</v>
      </c>
      <c r="B1964" s="138" t="s">
        <v>10908</v>
      </c>
      <c r="C1964" s="138" t="s">
        <v>10909</v>
      </c>
      <c r="D1964" s="138" t="s">
        <v>10910</v>
      </c>
      <c r="E1964" s="138" t="s">
        <v>10911</v>
      </c>
      <c r="F1964" s="139">
        <v>0</v>
      </c>
      <c r="G1964" s="137" t="s">
        <v>3067</v>
      </c>
      <c r="H1964" s="137" t="s">
        <v>3068</v>
      </c>
      <c r="I1964" s="138" t="s">
        <v>3084</v>
      </c>
    </row>
    <row r="1965" spans="1:9" hidden="1">
      <c r="A1965" s="137" t="s">
        <v>10912</v>
      </c>
      <c r="B1965" s="138" t="s">
        <v>10913</v>
      </c>
      <c r="C1965" s="138" t="s">
        <v>10914</v>
      </c>
      <c r="D1965" s="138" t="s">
        <v>10915</v>
      </c>
      <c r="E1965" s="138" t="s">
        <v>10916</v>
      </c>
      <c r="F1965" s="139">
        <v>0</v>
      </c>
      <c r="G1965" s="137" t="s">
        <v>7022</v>
      </c>
      <c r="H1965" s="137" t="s">
        <v>3068</v>
      </c>
      <c r="I1965" s="138" t="s">
        <v>7196</v>
      </c>
    </row>
    <row r="1966" spans="1:9" hidden="1">
      <c r="A1966" s="137" t="s">
        <v>10917</v>
      </c>
      <c r="B1966" s="138" t="s">
        <v>10913</v>
      </c>
      <c r="C1966" s="138" t="s">
        <v>10918</v>
      </c>
      <c r="D1966" s="138" t="s">
        <v>10919</v>
      </c>
      <c r="E1966" s="138" t="s">
        <v>10920</v>
      </c>
      <c r="F1966" s="139">
        <v>0</v>
      </c>
      <c r="G1966" s="137" t="s">
        <v>3067</v>
      </c>
      <c r="H1966" s="137" t="s">
        <v>3068</v>
      </c>
      <c r="I1966" s="138" t="s">
        <v>3084</v>
      </c>
    </row>
    <row r="1967" spans="1:9" hidden="1">
      <c r="A1967" s="137" t="s">
        <v>10921</v>
      </c>
      <c r="B1967" s="138" t="s">
        <v>10922</v>
      </c>
      <c r="C1967" s="138" t="s">
        <v>10923</v>
      </c>
      <c r="D1967" s="138" t="s">
        <v>10924</v>
      </c>
      <c r="E1967" s="138" t="s">
        <v>10925</v>
      </c>
      <c r="F1967" s="139">
        <v>0</v>
      </c>
      <c r="G1967" s="137" t="s">
        <v>7022</v>
      </c>
      <c r="H1967" s="137" t="s">
        <v>3068</v>
      </c>
      <c r="I1967" s="138" t="s">
        <v>7196</v>
      </c>
    </row>
    <row r="1968" spans="1:9" hidden="1">
      <c r="A1968" s="137" t="s">
        <v>10926</v>
      </c>
      <c r="B1968" s="138" t="s">
        <v>10922</v>
      </c>
      <c r="C1968" s="138" t="s">
        <v>10927</v>
      </c>
      <c r="D1968" s="138" t="s">
        <v>10924</v>
      </c>
      <c r="E1968" s="138" t="s">
        <v>10928</v>
      </c>
      <c r="F1968" s="139">
        <v>21.14</v>
      </c>
      <c r="G1968" s="137" t="s">
        <v>3067</v>
      </c>
      <c r="H1968" s="137" t="s">
        <v>3068</v>
      </c>
      <c r="I1968" s="138" t="s">
        <v>3084</v>
      </c>
    </row>
    <row r="1969" spans="1:9" hidden="1">
      <c r="A1969" s="137" t="s">
        <v>10929</v>
      </c>
      <c r="B1969" s="138" t="s">
        <v>10930</v>
      </c>
      <c r="C1969" s="138" t="s">
        <v>10931</v>
      </c>
      <c r="D1969" s="138" t="s">
        <v>10932</v>
      </c>
      <c r="E1969" s="138" t="s">
        <v>10933</v>
      </c>
      <c r="F1969" s="139">
        <v>7.74</v>
      </c>
      <c r="G1969" s="137" t="s">
        <v>3067</v>
      </c>
      <c r="H1969" s="137" t="s">
        <v>3068</v>
      </c>
      <c r="I1969" s="138" t="s">
        <v>3084</v>
      </c>
    </row>
    <row r="1970" spans="1:9" hidden="1">
      <c r="A1970" s="137" t="s">
        <v>10934</v>
      </c>
      <c r="B1970" s="138" t="s">
        <v>10935</v>
      </c>
      <c r="C1970" s="138" t="s">
        <v>10936</v>
      </c>
      <c r="D1970" s="138" t="s">
        <v>10937</v>
      </c>
      <c r="E1970" s="138" t="s">
        <v>1756</v>
      </c>
      <c r="F1970" s="139">
        <v>28.48</v>
      </c>
      <c r="G1970" s="137" t="s">
        <v>3067</v>
      </c>
      <c r="H1970" s="137" t="s">
        <v>3068</v>
      </c>
      <c r="I1970" s="138" t="s">
        <v>3084</v>
      </c>
    </row>
    <row r="1971" spans="1:9" hidden="1">
      <c r="A1971" s="137" t="s">
        <v>10938</v>
      </c>
      <c r="B1971" s="138" t="s">
        <v>10939</v>
      </c>
      <c r="C1971" s="138" t="s">
        <v>10940</v>
      </c>
      <c r="D1971" s="138" t="s">
        <v>10941</v>
      </c>
      <c r="E1971" s="138" t="s">
        <v>10942</v>
      </c>
      <c r="F1971" s="139">
        <v>0</v>
      </c>
      <c r="G1971" s="137" t="s">
        <v>3067</v>
      </c>
      <c r="H1971" s="137" t="s">
        <v>3068</v>
      </c>
      <c r="I1971" s="138" t="s">
        <v>3084</v>
      </c>
    </row>
    <row r="1972" spans="1:9" hidden="1">
      <c r="A1972" s="137" t="s">
        <v>10943</v>
      </c>
      <c r="B1972" s="138" t="s">
        <v>10944</v>
      </c>
      <c r="C1972" s="138" t="s">
        <v>10945</v>
      </c>
      <c r="D1972" s="138" t="s">
        <v>10946</v>
      </c>
      <c r="E1972" s="138" t="s">
        <v>10947</v>
      </c>
      <c r="F1972" s="139">
        <v>0</v>
      </c>
      <c r="G1972" s="137" t="s">
        <v>7022</v>
      </c>
      <c r="H1972" s="137" t="s">
        <v>3068</v>
      </c>
      <c r="I1972" s="138" t="s">
        <v>7196</v>
      </c>
    </row>
    <row r="1973" spans="1:9" hidden="1">
      <c r="A1973" s="137" t="s">
        <v>10948</v>
      </c>
      <c r="B1973" s="138" t="s">
        <v>10944</v>
      </c>
      <c r="C1973" s="138" t="s">
        <v>10949</v>
      </c>
      <c r="D1973" s="138" t="s">
        <v>10946</v>
      </c>
      <c r="E1973" s="138" t="s">
        <v>10950</v>
      </c>
      <c r="F1973" s="139">
        <v>18.329999999999998</v>
      </c>
      <c r="G1973" s="137" t="s">
        <v>3067</v>
      </c>
      <c r="H1973" s="137" t="s">
        <v>3068</v>
      </c>
      <c r="I1973" s="138" t="s">
        <v>3084</v>
      </c>
    </row>
    <row r="1974" spans="1:9" hidden="1">
      <c r="A1974" s="137" t="s">
        <v>10951</v>
      </c>
      <c r="B1974" s="138" t="s">
        <v>10952</v>
      </c>
      <c r="C1974" s="138" t="s">
        <v>10953</v>
      </c>
      <c r="D1974" s="138" t="s">
        <v>10954</v>
      </c>
      <c r="E1974" s="138" t="s">
        <v>10955</v>
      </c>
      <c r="F1974" s="139">
        <v>0</v>
      </c>
      <c r="G1974" s="137" t="s">
        <v>3067</v>
      </c>
      <c r="H1974" s="137" t="s">
        <v>3068</v>
      </c>
      <c r="I1974" s="138" t="s">
        <v>3084</v>
      </c>
    </row>
    <row r="1975" spans="1:9" hidden="1">
      <c r="A1975" s="137" t="s">
        <v>10956</v>
      </c>
      <c r="B1975" s="138" t="s">
        <v>10957</v>
      </c>
      <c r="C1975" s="138" t="s">
        <v>10958</v>
      </c>
      <c r="D1975" s="138" t="s">
        <v>10959</v>
      </c>
      <c r="E1975" s="138" t="s">
        <v>10960</v>
      </c>
      <c r="F1975" s="139">
        <v>0</v>
      </c>
      <c r="G1975" s="137" t="s">
        <v>7022</v>
      </c>
      <c r="H1975" s="137" t="s">
        <v>3068</v>
      </c>
      <c r="I1975" s="138" t="s">
        <v>7196</v>
      </c>
    </row>
    <row r="1976" spans="1:9" hidden="1">
      <c r="A1976" s="137" t="s">
        <v>10961</v>
      </c>
      <c r="B1976" s="138" t="s">
        <v>10957</v>
      </c>
      <c r="C1976" s="138" t="s">
        <v>10962</v>
      </c>
      <c r="D1976" s="138" t="s">
        <v>10959</v>
      </c>
      <c r="E1976" s="138" t="s">
        <v>10963</v>
      </c>
      <c r="F1976" s="139">
        <v>107.11</v>
      </c>
      <c r="G1976" s="137" t="s">
        <v>3067</v>
      </c>
      <c r="H1976" s="137" t="s">
        <v>3068</v>
      </c>
      <c r="I1976" s="138" t="s">
        <v>3084</v>
      </c>
    </row>
    <row r="1977" spans="1:9" hidden="1">
      <c r="A1977" s="137" t="s">
        <v>10964</v>
      </c>
      <c r="B1977" s="138" t="s">
        <v>10965</v>
      </c>
      <c r="C1977" s="138" t="s">
        <v>10966</v>
      </c>
      <c r="D1977" s="138" t="s">
        <v>10967</v>
      </c>
      <c r="E1977" s="138" t="s">
        <v>10968</v>
      </c>
      <c r="F1977" s="139">
        <v>0</v>
      </c>
      <c r="G1977" s="137" t="s">
        <v>7022</v>
      </c>
      <c r="H1977" s="137" t="s">
        <v>3068</v>
      </c>
      <c r="I1977" s="138" t="s">
        <v>7196</v>
      </c>
    </row>
    <row r="1978" spans="1:9" hidden="1">
      <c r="A1978" s="137" t="s">
        <v>10969</v>
      </c>
      <c r="B1978" s="138" t="s">
        <v>10965</v>
      </c>
      <c r="C1978" s="138" t="s">
        <v>10970</v>
      </c>
      <c r="D1978" s="138" t="s">
        <v>10967</v>
      </c>
      <c r="E1978" s="138" t="s">
        <v>10971</v>
      </c>
      <c r="F1978" s="139">
        <v>19.27</v>
      </c>
      <c r="G1978" s="137" t="s">
        <v>3067</v>
      </c>
      <c r="H1978" s="137" t="s">
        <v>3068</v>
      </c>
      <c r="I1978" s="138" t="s">
        <v>3084</v>
      </c>
    </row>
    <row r="1979" spans="1:9" hidden="1">
      <c r="A1979" s="137" t="s">
        <v>10972</v>
      </c>
      <c r="B1979" s="138" t="s">
        <v>10973</v>
      </c>
      <c r="C1979" s="138" t="s">
        <v>10974</v>
      </c>
      <c r="D1979" s="138" t="s">
        <v>10975</v>
      </c>
      <c r="E1979" s="138" t="s">
        <v>10976</v>
      </c>
      <c r="F1979" s="139">
        <v>0</v>
      </c>
      <c r="G1979" s="137" t="s">
        <v>7022</v>
      </c>
      <c r="H1979" s="137" t="s">
        <v>3068</v>
      </c>
      <c r="I1979" s="138" t="s">
        <v>7196</v>
      </c>
    </row>
    <row r="1980" spans="1:9" hidden="1">
      <c r="A1980" s="137" t="s">
        <v>10977</v>
      </c>
      <c r="B1980" s="138" t="s">
        <v>10973</v>
      </c>
      <c r="C1980" s="138" t="s">
        <v>10978</v>
      </c>
      <c r="D1980" s="138" t="s">
        <v>10975</v>
      </c>
      <c r="E1980" s="138" t="s">
        <v>10979</v>
      </c>
      <c r="F1980" s="139">
        <v>17.329999999999998</v>
      </c>
      <c r="G1980" s="137" t="s">
        <v>3067</v>
      </c>
      <c r="H1980" s="137" t="s">
        <v>3068</v>
      </c>
      <c r="I1980" s="138" t="s">
        <v>3084</v>
      </c>
    </row>
    <row r="1981" spans="1:9" hidden="1">
      <c r="A1981" s="137" t="s">
        <v>10980</v>
      </c>
      <c r="B1981" s="138" t="s">
        <v>10981</v>
      </c>
      <c r="C1981" s="138" t="s">
        <v>10982</v>
      </c>
      <c r="D1981" s="138" t="s">
        <v>10983</v>
      </c>
      <c r="E1981" s="138" t="s">
        <v>10984</v>
      </c>
      <c r="F1981" s="139">
        <v>6.16</v>
      </c>
      <c r="G1981" s="137" t="s">
        <v>3067</v>
      </c>
      <c r="H1981" s="137" t="s">
        <v>3068</v>
      </c>
      <c r="I1981" s="138" t="s">
        <v>3078</v>
      </c>
    </row>
    <row r="1982" spans="1:9" hidden="1">
      <c r="A1982" s="137" t="s">
        <v>10985</v>
      </c>
      <c r="B1982" s="138" t="s">
        <v>10986</v>
      </c>
      <c r="C1982" s="138" t="s">
        <v>10987</v>
      </c>
      <c r="D1982" s="138" t="s">
        <v>10988</v>
      </c>
      <c r="E1982" s="138" t="s">
        <v>1756</v>
      </c>
      <c r="F1982" s="139">
        <v>22.53</v>
      </c>
      <c r="G1982" s="137" t="s">
        <v>3067</v>
      </c>
      <c r="H1982" s="137" t="s">
        <v>3068</v>
      </c>
      <c r="I1982" s="138" t="s">
        <v>3084</v>
      </c>
    </row>
    <row r="1983" spans="1:9" hidden="1">
      <c r="A1983" s="137" t="s">
        <v>10989</v>
      </c>
      <c r="B1983" s="138" t="s">
        <v>10990</v>
      </c>
      <c r="C1983" s="138" t="s">
        <v>10991</v>
      </c>
      <c r="D1983" s="138" t="s">
        <v>10992</v>
      </c>
      <c r="E1983" s="138" t="s">
        <v>10993</v>
      </c>
      <c r="F1983" s="139">
        <v>7.07</v>
      </c>
      <c r="G1983" s="137" t="s">
        <v>3067</v>
      </c>
      <c r="H1983" s="137" t="s">
        <v>3068</v>
      </c>
      <c r="I1983" s="138" t="s">
        <v>3084</v>
      </c>
    </row>
    <row r="1984" spans="1:9" hidden="1">
      <c r="A1984" s="137" t="s">
        <v>10994</v>
      </c>
      <c r="B1984" s="138" t="s">
        <v>10995</v>
      </c>
      <c r="C1984" s="138" t="s">
        <v>10996</v>
      </c>
      <c r="D1984" s="138" t="s">
        <v>10997</v>
      </c>
      <c r="E1984" s="138" t="s">
        <v>10998</v>
      </c>
      <c r="F1984" s="139">
        <v>27.25</v>
      </c>
      <c r="G1984" s="137" t="s">
        <v>7022</v>
      </c>
      <c r="H1984" s="137" t="s">
        <v>3068</v>
      </c>
      <c r="I1984" s="138" t="s">
        <v>7196</v>
      </c>
    </row>
    <row r="1985" spans="1:9" hidden="1">
      <c r="A1985" s="137" t="s">
        <v>10999</v>
      </c>
      <c r="B1985" s="138" t="s">
        <v>10995</v>
      </c>
      <c r="C1985" s="138" t="s">
        <v>11000</v>
      </c>
      <c r="D1985" s="138" t="s">
        <v>10997</v>
      </c>
      <c r="E1985" s="138" t="s">
        <v>11001</v>
      </c>
      <c r="F1985" s="139">
        <v>27.25</v>
      </c>
      <c r="G1985" s="137" t="s">
        <v>3067</v>
      </c>
      <c r="H1985" s="137" t="s">
        <v>3068</v>
      </c>
      <c r="I1985" s="138" t="s">
        <v>3084</v>
      </c>
    </row>
    <row r="1986" spans="1:9" hidden="1">
      <c r="A1986" s="137" t="s">
        <v>11002</v>
      </c>
      <c r="B1986" s="138" t="s">
        <v>11003</v>
      </c>
      <c r="C1986" s="138" t="s">
        <v>11004</v>
      </c>
      <c r="D1986" s="138" t="s">
        <v>11005</v>
      </c>
      <c r="E1986" s="138" t="s">
        <v>11006</v>
      </c>
      <c r="F1986" s="139">
        <v>0</v>
      </c>
      <c r="G1986" s="137" t="s">
        <v>3067</v>
      </c>
      <c r="H1986" s="137" t="s">
        <v>3068</v>
      </c>
      <c r="I1986" s="138" t="s">
        <v>3084</v>
      </c>
    </row>
    <row r="1987" spans="1:9" hidden="1">
      <c r="A1987" s="137" t="s">
        <v>11007</v>
      </c>
      <c r="B1987" s="138" t="s">
        <v>11008</v>
      </c>
      <c r="C1987" s="138" t="s">
        <v>11009</v>
      </c>
      <c r="D1987" s="138" t="s">
        <v>11010</v>
      </c>
      <c r="E1987" s="138" t="s">
        <v>11011</v>
      </c>
      <c r="F1987" s="139">
        <v>0</v>
      </c>
      <c r="G1987" s="137" t="s">
        <v>3067</v>
      </c>
      <c r="H1987" s="137" t="s">
        <v>3068</v>
      </c>
      <c r="I1987" s="138" t="s">
        <v>3084</v>
      </c>
    </row>
    <row r="1988" spans="1:9" hidden="1">
      <c r="A1988" s="137" t="s">
        <v>11012</v>
      </c>
      <c r="B1988" s="138" t="s">
        <v>11013</v>
      </c>
      <c r="C1988" s="138" t="s">
        <v>11014</v>
      </c>
      <c r="D1988" s="138" t="s">
        <v>11015</v>
      </c>
      <c r="E1988" s="138" t="s">
        <v>11016</v>
      </c>
      <c r="F1988" s="139">
        <v>0</v>
      </c>
      <c r="G1988" s="137" t="s">
        <v>3067</v>
      </c>
      <c r="H1988" s="137" t="s">
        <v>3068</v>
      </c>
      <c r="I1988" s="138" t="s">
        <v>3084</v>
      </c>
    </row>
    <row r="1989" spans="1:9" hidden="1">
      <c r="A1989" s="137" t="s">
        <v>11017</v>
      </c>
      <c r="B1989" s="138" t="s">
        <v>11018</v>
      </c>
      <c r="C1989" s="138" t="s">
        <v>11019</v>
      </c>
      <c r="D1989" s="138" t="s">
        <v>11020</v>
      </c>
      <c r="E1989" s="138" t="s">
        <v>11021</v>
      </c>
      <c r="F1989" s="139">
        <v>0</v>
      </c>
      <c r="G1989" s="137" t="s">
        <v>7022</v>
      </c>
      <c r="H1989" s="137" t="s">
        <v>3068</v>
      </c>
      <c r="I1989" s="138" t="s">
        <v>7196</v>
      </c>
    </row>
    <row r="1990" spans="1:9" hidden="1">
      <c r="A1990" s="137" t="s">
        <v>11022</v>
      </c>
      <c r="B1990" s="138" t="s">
        <v>11018</v>
      </c>
      <c r="C1990" s="138" t="s">
        <v>11023</v>
      </c>
      <c r="D1990" s="138" t="s">
        <v>11024</v>
      </c>
      <c r="E1990" s="138" t="s">
        <v>11025</v>
      </c>
      <c r="F1990" s="139">
        <v>5.92</v>
      </c>
      <c r="G1990" s="137" t="s">
        <v>3067</v>
      </c>
      <c r="H1990" s="137" t="s">
        <v>3068</v>
      </c>
      <c r="I1990" s="138" t="s">
        <v>3084</v>
      </c>
    </row>
    <row r="1991" spans="1:9" hidden="1">
      <c r="A1991" s="137" t="s">
        <v>11026</v>
      </c>
      <c r="B1991" s="138" t="s">
        <v>11027</v>
      </c>
      <c r="C1991" s="138" t="s">
        <v>11028</v>
      </c>
      <c r="D1991" s="138" t="s">
        <v>11029</v>
      </c>
      <c r="E1991" s="138" t="s">
        <v>11030</v>
      </c>
      <c r="F1991" s="139">
        <v>4.22</v>
      </c>
      <c r="G1991" s="137" t="s">
        <v>3067</v>
      </c>
      <c r="H1991" s="137" t="s">
        <v>3068</v>
      </c>
      <c r="I1991" s="138" t="s">
        <v>3084</v>
      </c>
    </row>
    <row r="1992" spans="1:9" hidden="1">
      <c r="A1992" s="137" t="s">
        <v>11031</v>
      </c>
      <c r="B1992" s="138" t="s">
        <v>11032</v>
      </c>
      <c r="C1992" s="138" t="s">
        <v>11033</v>
      </c>
      <c r="D1992" s="138" t="s">
        <v>11034</v>
      </c>
      <c r="E1992" s="138" t="s">
        <v>11035</v>
      </c>
      <c r="F1992" s="139">
        <v>0</v>
      </c>
      <c r="G1992" s="137" t="s">
        <v>3067</v>
      </c>
      <c r="H1992" s="137" t="s">
        <v>3068</v>
      </c>
      <c r="I1992" s="138" t="s">
        <v>3084</v>
      </c>
    </row>
    <row r="1993" spans="1:9" hidden="1">
      <c r="A1993" s="137" t="s">
        <v>11036</v>
      </c>
      <c r="B1993" s="138" t="s">
        <v>11037</v>
      </c>
      <c r="C1993" s="138" t="s">
        <v>11038</v>
      </c>
      <c r="D1993" s="138" t="s">
        <v>11039</v>
      </c>
      <c r="E1993" s="138" t="s">
        <v>11040</v>
      </c>
      <c r="F1993" s="139">
        <v>0</v>
      </c>
      <c r="G1993" s="137" t="s">
        <v>3067</v>
      </c>
      <c r="H1993" s="137" t="s">
        <v>3068</v>
      </c>
      <c r="I1993" s="138" t="s">
        <v>3084</v>
      </c>
    </row>
    <row r="1994" spans="1:9" hidden="1">
      <c r="A1994" s="137" t="s">
        <v>11041</v>
      </c>
      <c r="B1994" s="138" t="s">
        <v>11042</v>
      </c>
      <c r="C1994" s="138" t="s">
        <v>11043</v>
      </c>
      <c r="D1994" s="138" t="s">
        <v>11044</v>
      </c>
      <c r="E1994" s="138" t="s">
        <v>1756</v>
      </c>
      <c r="F1994" s="139">
        <v>30.93</v>
      </c>
      <c r="G1994" s="137" t="s">
        <v>3067</v>
      </c>
      <c r="H1994" s="137" t="s">
        <v>3068</v>
      </c>
      <c r="I1994" s="138" t="s">
        <v>3084</v>
      </c>
    </row>
    <row r="1995" spans="1:9" hidden="1">
      <c r="A1995" s="137" t="s">
        <v>11045</v>
      </c>
      <c r="B1995" s="138" t="s">
        <v>11046</v>
      </c>
      <c r="C1995" s="138" t="s">
        <v>11047</v>
      </c>
      <c r="D1995" s="138" t="s">
        <v>11048</v>
      </c>
      <c r="E1995" s="138" t="s">
        <v>11049</v>
      </c>
      <c r="F1995" s="139">
        <v>10.89</v>
      </c>
      <c r="G1995" s="137" t="s">
        <v>3067</v>
      </c>
      <c r="H1995" s="137" t="s">
        <v>3068</v>
      </c>
      <c r="I1995" s="138" t="s">
        <v>3084</v>
      </c>
    </row>
    <row r="1996" spans="1:9" hidden="1">
      <c r="A1996" s="137" t="s">
        <v>11050</v>
      </c>
      <c r="B1996" s="138" t="s">
        <v>11051</v>
      </c>
      <c r="C1996" s="138" t="s">
        <v>11052</v>
      </c>
      <c r="D1996" s="138" t="s">
        <v>11053</v>
      </c>
      <c r="E1996" s="138" t="s">
        <v>11054</v>
      </c>
      <c r="F1996" s="139">
        <v>8.56</v>
      </c>
      <c r="G1996" s="137" t="s">
        <v>3067</v>
      </c>
      <c r="H1996" s="137" t="s">
        <v>3068</v>
      </c>
      <c r="I1996" s="138" t="s">
        <v>3084</v>
      </c>
    </row>
    <row r="1997" spans="1:9" hidden="1">
      <c r="A1997" s="137" t="s">
        <v>11055</v>
      </c>
      <c r="B1997" s="138" t="s">
        <v>11056</v>
      </c>
      <c r="C1997" s="138" t="s">
        <v>11057</v>
      </c>
      <c r="D1997" s="138" t="s">
        <v>11058</v>
      </c>
      <c r="E1997" s="138" t="s">
        <v>11059</v>
      </c>
      <c r="F1997" s="139">
        <v>0</v>
      </c>
      <c r="G1997" s="137" t="s">
        <v>3067</v>
      </c>
      <c r="H1997" s="137" t="s">
        <v>3068</v>
      </c>
      <c r="I1997" s="138" t="s">
        <v>3084</v>
      </c>
    </row>
    <row r="1998" spans="1:9" hidden="1">
      <c r="A1998" s="137" t="s">
        <v>11060</v>
      </c>
      <c r="B1998" s="138" t="s">
        <v>11061</v>
      </c>
      <c r="C1998" s="138" t="s">
        <v>11062</v>
      </c>
      <c r="D1998" s="138" t="s">
        <v>11063</v>
      </c>
      <c r="E1998" s="138" t="s">
        <v>11064</v>
      </c>
      <c r="F1998" s="139">
        <v>0</v>
      </c>
      <c r="G1998" s="137" t="s">
        <v>3067</v>
      </c>
      <c r="H1998" s="137" t="s">
        <v>3068</v>
      </c>
      <c r="I1998" s="138" t="s">
        <v>3084</v>
      </c>
    </row>
    <row r="1999" spans="1:9" hidden="1">
      <c r="A1999" s="137" t="s">
        <v>11065</v>
      </c>
      <c r="B1999" s="138" t="s">
        <v>11066</v>
      </c>
      <c r="C1999" s="138" t="s">
        <v>11067</v>
      </c>
      <c r="D1999" s="138" t="s">
        <v>11068</v>
      </c>
      <c r="E1999" s="138" t="s">
        <v>11069</v>
      </c>
      <c r="F1999" s="139">
        <v>29.5</v>
      </c>
      <c r="G1999" s="137" t="s">
        <v>3067</v>
      </c>
      <c r="H1999" s="137" t="s">
        <v>3068</v>
      </c>
      <c r="I1999" s="138" t="s">
        <v>3078</v>
      </c>
    </row>
    <row r="2000" spans="1:9" hidden="1">
      <c r="A2000" s="137" t="s">
        <v>11070</v>
      </c>
      <c r="B2000" s="138" t="s">
        <v>11071</v>
      </c>
      <c r="C2000" s="138" t="s">
        <v>11072</v>
      </c>
      <c r="D2000" s="138" t="s">
        <v>11073</v>
      </c>
      <c r="E2000" s="138" t="s">
        <v>11074</v>
      </c>
      <c r="F2000" s="139">
        <v>0</v>
      </c>
      <c r="G2000" s="137" t="s">
        <v>3067</v>
      </c>
      <c r="H2000" s="137" t="s">
        <v>3068</v>
      </c>
      <c r="I2000" s="138" t="s">
        <v>3078</v>
      </c>
    </row>
    <row r="2001" spans="1:9" hidden="1">
      <c r="A2001" s="137" t="s">
        <v>11075</v>
      </c>
      <c r="B2001" s="138" t="s">
        <v>11076</v>
      </c>
      <c r="C2001" s="138" t="s">
        <v>11077</v>
      </c>
      <c r="D2001" s="138" t="s">
        <v>11078</v>
      </c>
      <c r="E2001" s="138" t="s">
        <v>11079</v>
      </c>
      <c r="F2001" s="139">
        <v>0</v>
      </c>
      <c r="G2001" s="137" t="s">
        <v>3067</v>
      </c>
      <c r="H2001" s="137" t="s">
        <v>3068</v>
      </c>
      <c r="I2001" s="138" t="s">
        <v>3084</v>
      </c>
    </row>
    <row r="2002" spans="1:9" hidden="1">
      <c r="A2002" s="137" t="s">
        <v>11080</v>
      </c>
      <c r="B2002" s="138" t="s">
        <v>11081</v>
      </c>
      <c r="C2002" s="138" t="s">
        <v>11082</v>
      </c>
      <c r="D2002" s="138" t="s">
        <v>11083</v>
      </c>
      <c r="E2002" s="138" t="s">
        <v>11084</v>
      </c>
      <c r="F2002" s="139">
        <v>0</v>
      </c>
      <c r="G2002" s="137" t="s">
        <v>3067</v>
      </c>
      <c r="H2002" s="137" t="s">
        <v>3068</v>
      </c>
      <c r="I2002" s="138" t="s">
        <v>3078</v>
      </c>
    </row>
    <row r="2003" spans="1:9" hidden="1">
      <c r="A2003" s="137" t="s">
        <v>11085</v>
      </c>
      <c r="B2003" s="138" t="s">
        <v>11086</v>
      </c>
      <c r="C2003" s="138" t="s">
        <v>11087</v>
      </c>
      <c r="D2003" s="138" t="s">
        <v>11088</v>
      </c>
      <c r="E2003" s="138" t="s">
        <v>11089</v>
      </c>
      <c r="F2003" s="139">
        <v>0</v>
      </c>
      <c r="G2003" s="137" t="s">
        <v>3067</v>
      </c>
      <c r="H2003" s="137" t="s">
        <v>3068</v>
      </c>
      <c r="I2003" s="138" t="s">
        <v>3078</v>
      </c>
    </row>
    <row r="2004" spans="1:9" hidden="1">
      <c r="A2004" s="137" t="s">
        <v>11090</v>
      </c>
      <c r="B2004" s="138" t="s">
        <v>11091</v>
      </c>
      <c r="C2004" s="138" t="s">
        <v>11092</v>
      </c>
      <c r="D2004" s="138" t="s">
        <v>11093</v>
      </c>
      <c r="E2004" s="138" t="s">
        <v>11094</v>
      </c>
      <c r="F2004" s="139">
        <v>0</v>
      </c>
      <c r="G2004" s="137" t="s">
        <v>3067</v>
      </c>
      <c r="H2004" s="137" t="s">
        <v>3068</v>
      </c>
      <c r="I2004" s="138" t="s">
        <v>3078</v>
      </c>
    </row>
    <row r="2005" spans="1:9" hidden="1">
      <c r="A2005" s="137" t="s">
        <v>11095</v>
      </c>
      <c r="B2005" s="138" t="s">
        <v>11096</v>
      </c>
      <c r="C2005" s="138" t="s">
        <v>11097</v>
      </c>
      <c r="D2005" s="138" t="s">
        <v>11098</v>
      </c>
      <c r="E2005" s="138" t="s">
        <v>11099</v>
      </c>
      <c r="F2005" s="139">
        <v>60.98</v>
      </c>
      <c r="G2005" s="137" t="s">
        <v>3067</v>
      </c>
      <c r="H2005" s="137" t="s">
        <v>3068</v>
      </c>
      <c r="I2005" s="138" t="s">
        <v>3078</v>
      </c>
    </row>
    <row r="2006" spans="1:9" hidden="1">
      <c r="A2006" s="137" t="s">
        <v>11100</v>
      </c>
      <c r="B2006" s="138" t="s">
        <v>11101</v>
      </c>
      <c r="C2006" s="138" t="s">
        <v>11102</v>
      </c>
      <c r="D2006" s="138" t="s">
        <v>11103</v>
      </c>
      <c r="E2006" s="138" t="s">
        <v>11104</v>
      </c>
      <c r="F2006" s="139">
        <v>0</v>
      </c>
      <c r="G2006" s="137" t="s">
        <v>7022</v>
      </c>
      <c r="H2006" s="137" t="s">
        <v>3068</v>
      </c>
      <c r="I2006" s="138" t="s">
        <v>7196</v>
      </c>
    </row>
    <row r="2007" spans="1:9" hidden="1">
      <c r="A2007" s="137" t="s">
        <v>11105</v>
      </c>
      <c r="B2007" s="138" t="s">
        <v>11101</v>
      </c>
      <c r="C2007" s="138" t="s">
        <v>11106</v>
      </c>
      <c r="D2007" s="138" t="s">
        <v>11107</v>
      </c>
      <c r="E2007" s="138" t="s">
        <v>11108</v>
      </c>
      <c r="F2007" s="139">
        <v>16.05</v>
      </c>
      <c r="G2007" s="137" t="s">
        <v>3067</v>
      </c>
      <c r="H2007" s="137" t="s">
        <v>3068</v>
      </c>
      <c r="I2007" s="138" t="s">
        <v>3084</v>
      </c>
    </row>
    <row r="2008" spans="1:9" hidden="1">
      <c r="A2008" s="137" t="s">
        <v>11109</v>
      </c>
      <c r="B2008" s="138" t="s">
        <v>11110</v>
      </c>
      <c r="C2008" s="138" t="s">
        <v>11111</v>
      </c>
      <c r="D2008" s="138" t="s">
        <v>11112</v>
      </c>
      <c r="E2008" s="138" t="s">
        <v>11113</v>
      </c>
      <c r="F2008" s="139">
        <v>38.479999999999997</v>
      </c>
      <c r="G2008" s="137" t="s">
        <v>7022</v>
      </c>
      <c r="H2008" s="137" t="s">
        <v>3068</v>
      </c>
      <c r="I2008" s="138" t="s">
        <v>7023</v>
      </c>
    </row>
    <row r="2009" spans="1:9" hidden="1">
      <c r="A2009" s="137" t="s">
        <v>11114</v>
      </c>
      <c r="B2009" s="138" t="s">
        <v>11110</v>
      </c>
      <c r="C2009" s="138" t="s">
        <v>11115</v>
      </c>
      <c r="D2009" s="138" t="s">
        <v>11112</v>
      </c>
      <c r="E2009" s="138" t="s">
        <v>11116</v>
      </c>
      <c r="F2009" s="139">
        <v>38.479999999999997</v>
      </c>
      <c r="G2009" s="137" t="s">
        <v>3067</v>
      </c>
      <c r="H2009" s="137" t="s">
        <v>3068</v>
      </c>
      <c r="I2009" s="138" t="s">
        <v>3078</v>
      </c>
    </row>
    <row r="2010" spans="1:9" hidden="1">
      <c r="A2010" s="137" t="s">
        <v>11117</v>
      </c>
      <c r="B2010" s="138" t="s">
        <v>11118</v>
      </c>
      <c r="C2010" s="138" t="s">
        <v>11119</v>
      </c>
      <c r="D2010" s="138" t="s">
        <v>11120</v>
      </c>
      <c r="E2010" s="138" t="s">
        <v>11121</v>
      </c>
      <c r="F2010" s="139">
        <v>5.71</v>
      </c>
      <c r="G2010" s="137" t="s">
        <v>3067</v>
      </c>
      <c r="H2010" s="137" t="s">
        <v>3068</v>
      </c>
      <c r="I2010" s="138" t="s">
        <v>3078</v>
      </c>
    </row>
    <row r="2011" spans="1:9" hidden="1">
      <c r="A2011" s="137" t="s">
        <v>11122</v>
      </c>
      <c r="B2011" s="138" t="s">
        <v>11123</v>
      </c>
      <c r="C2011" s="138" t="s">
        <v>11124</v>
      </c>
      <c r="D2011" s="138" t="s">
        <v>11125</v>
      </c>
      <c r="E2011" s="138" t="s">
        <v>11126</v>
      </c>
      <c r="F2011" s="139">
        <v>0</v>
      </c>
      <c r="G2011" s="137" t="s">
        <v>3067</v>
      </c>
      <c r="H2011" s="137" t="s">
        <v>3068</v>
      </c>
      <c r="I2011" s="138" t="s">
        <v>3078</v>
      </c>
    </row>
    <row r="2012" spans="1:9" hidden="1">
      <c r="A2012" s="137" t="s">
        <v>11127</v>
      </c>
      <c r="B2012" s="138" t="s">
        <v>11128</v>
      </c>
      <c r="C2012" s="138" t="s">
        <v>11129</v>
      </c>
      <c r="D2012" s="138" t="s">
        <v>11130</v>
      </c>
      <c r="E2012" s="138" t="s">
        <v>11131</v>
      </c>
      <c r="F2012" s="139">
        <v>1.37</v>
      </c>
      <c r="G2012" s="137" t="s">
        <v>3067</v>
      </c>
      <c r="H2012" s="137" t="s">
        <v>3068</v>
      </c>
      <c r="I2012" s="138" t="s">
        <v>3084</v>
      </c>
    </row>
    <row r="2013" spans="1:9" hidden="1">
      <c r="A2013" s="137" t="s">
        <v>11132</v>
      </c>
      <c r="B2013" s="138" t="s">
        <v>11133</v>
      </c>
      <c r="C2013" s="138" t="s">
        <v>11134</v>
      </c>
      <c r="D2013" s="138" t="s">
        <v>11135</v>
      </c>
      <c r="E2013" s="138" t="s">
        <v>11136</v>
      </c>
      <c r="F2013" s="139">
        <v>10.3</v>
      </c>
      <c r="G2013" s="137" t="s">
        <v>3067</v>
      </c>
      <c r="H2013" s="137" t="s">
        <v>3068</v>
      </c>
      <c r="I2013" s="138" t="s">
        <v>3078</v>
      </c>
    </row>
    <row r="2014" spans="1:9" hidden="1">
      <c r="A2014" s="137" t="s">
        <v>11137</v>
      </c>
      <c r="B2014" s="138" t="s">
        <v>11138</v>
      </c>
      <c r="C2014" s="138" t="s">
        <v>11139</v>
      </c>
      <c r="D2014" s="138" t="s">
        <v>11140</v>
      </c>
      <c r="E2014" s="138" t="s">
        <v>11141</v>
      </c>
      <c r="F2014" s="139">
        <v>0</v>
      </c>
      <c r="G2014" s="137" t="s">
        <v>3067</v>
      </c>
      <c r="H2014" s="137" t="s">
        <v>3068</v>
      </c>
      <c r="I2014" s="138" t="s">
        <v>3078</v>
      </c>
    </row>
    <row r="2015" spans="1:9" hidden="1">
      <c r="A2015" s="137" t="s">
        <v>11142</v>
      </c>
      <c r="B2015" s="138" t="s">
        <v>11143</v>
      </c>
      <c r="C2015" s="138" t="s">
        <v>11144</v>
      </c>
      <c r="D2015" s="138" t="s">
        <v>11145</v>
      </c>
      <c r="E2015" s="138" t="s">
        <v>11146</v>
      </c>
      <c r="F2015" s="139">
        <v>29.62</v>
      </c>
      <c r="G2015" s="137" t="s">
        <v>3067</v>
      </c>
      <c r="H2015" s="137" t="s">
        <v>3068</v>
      </c>
      <c r="I2015" s="138" t="s">
        <v>3078</v>
      </c>
    </row>
    <row r="2016" spans="1:9" hidden="1">
      <c r="A2016" s="137" t="s">
        <v>11147</v>
      </c>
      <c r="B2016" s="138" t="s">
        <v>11148</v>
      </c>
      <c r="C2016" s="138" t="s">
        <v>11149</v>
      </c>
      <c r="D2016" s="138" t="s">
        <v>11150</v>
      </c>
      <c r="E2016" s="138" t="s">
        <v>11151</v>
      </c>
      <c r="F2016" s="139">
        <v>0</v>
      </c>
      <c r="G2016" s="137" t="s">
        <v>7022</v>
      </c>
      <c r="H2016" s="137" t="s">
        <v>3068</v>
      </c>
      <c r="I2016" s="138" t="s">
        <v>7196</v>
      </c>
    </row>
    <row r="2017" spans="1:9" hidden="1">
      <c r="A2017" s="137" t="s">
        <v>11152</v>
      </c>
      <c r="B2017" s="138" t="s">
        <v>11148</v>
      </c>
      <c r="C2017" s="138" t="s">
        <v>11153</v>
      </c>
      <c r="D2017" s="138" t="s">
        <v>11150</v>
      </c>
      <c r="E2017" s="138" t="s">
        <v>11154</v>
      </c>
      <c r="F2017" s="139">
        <v>19.440000000000001</v>
      </c>
      <c r="G2017" s="137" t="s">
        <v>3067</v>
      </c>
      <c r="H2017" s="137" t="s">
        <v>3068</v>
      </c>
      <c r="I2017" s="138" t="s">
        <v>3084</v>
      </c>
    </row>
    <row r="2018" spans="1:9" hidden="1">
      <c r="A2018" s="137" t="s">
        <v>11155</v>
      </c>
      <c r="B2018" s="138" t="s">
        <v>11156</v>
      </c>
      <c r="C2018" s="138" t="s">
        <v>11157</v>
      </c>
      <c r="D2018" s="138" t="s">
        <v>11158</v>
      </c>
      <c r="E2018" s="138" t="s">
        <v>11159</v>
      </c>
      <c r="F2018" s="139">
        <v>0</v>
      </c>
      <c r="G2018" s="137" t="s">
        <v>3067</v>
      </c>
      <c r="H2018" s="137" t="s">
        <v>3068</v>
      </c>
      <c r="I2018" s="138" t="s">
        <v>3078</v>
      </c>
    </row>
    <row r="2019" spans="1:9" hidden="1">
      <c r="A2019" s="137" t="s">
        <v>11160</v>
      </c>
      <c r="B2019" s="138" t="s">
        <v>11161</v>
      </c>
      <c r="C2019" s="138" t="s">
        <v>11162</v>
      </c>
      <c r="D2019" s="138" t="s">
        <v>11163</v>
      </c>
      <c r="E2019" s="138" t="s">
        <v>11164</v>
      </c>
      <c r="F2019" s="139">
        <v>0</v>
      </c>
      <c r="G2019" s="137" t="s">
        <v>3067</v>
      </c>
      <c r="H2019" s="137" t="s">
        <v>3068</v>
      </c>
      <c r="I2019" s="138" t="s">
        <v>3078</v>
      </c>
    </row>
    <row r="2020" spans="1:9" hidden="1">
      <c r="A2020" s="137" t="s">
        <v>11165</v>
      </c>
      <c r="B2020" s="138" t="s">
        <v>11166</v>
      </c>
      <c r="C2020" s="138" t="s">
        <v>11167</v>
      </c>
      <c r="D2020" s="138" t="s">
        <v>11168</v>
      </c>
      <c r="E2020" s="138" t="s">
        <v>11169</v>
      </c>
      <c r="F2020" s="139">
        <v>0</v>
      </c>
      <c r="G2020" s="137" t="s">
        <v>7022</v>
      </c>
      <c r="H2020" s="137" t="s">
        <v>3068</v>
      </c>
      <c r="I2020" s="138" t="s">
        <v>7023</v>
      </c>
    </row>
    <row r="2021" spans="1:9" hidden="1">
      <c r="A2021" s="137" t="s">
        <v>11170</v>
      </c>
      <c r="B2021" s="138" t="s">
        <v>11166</v>
      </c>
      <c r="C2021" s="138" t="s">
        <v>11171</v>
      </c>
      <c r="D2021" s="138" t="s">
        <v>11168</v>
      </c>
      <c r="E2021" s="138" t="s">
        <v>11172</v>
      </c>
      <c r="F2021" s="139">
        <v>10.68</v>
      </c>
      <c r="G2021" s="137" t="s">
        <v>3067</v>
      </c>
      <c r="H2021" s="137" t="s">
        <v>3068</v>
      </c>
      <c r="I2021" s="138" t="s">
        <v>3078</v>
      </c>
    </row>
    <row r="2022" spans="1:9" hidden="1">
      <c r="A2022" s="137" t="s">
        <v>11173</v>
      </c>
      <c r="B2022" s="138" t="s">
        <v>11174</v>
      </c>
      <c r="C2022" s="138" t="s">
        <v>11175</v>
      </c>
      <c r="D2022" s="138" t="s">
        <v>11176</v>
      </c>
      <c r="E2022" s="138" t="s">
        <v>11177</v>
      </c>
      <c r="F2022" s="139">
        <v>44.68</v>
      </c>
      <c r="G2022" s="137" t="s">
        <v>3067</v>
      </c>
      <c r="H2022" s="137" t="s">
        <v>3068</v>
      </c>
      <c r="I2022" s="138" t="s">
        <v>3078</v>
      </c>
    </row>
    <row r="2023" spans="1:9" hidden="1">
      <c r="A2023" s="137" t="s">
        <v>11178</v>
      </c>
      <c r="B2023" s="138" t="s">
        <v>11179</v>
      </c>
      <c r="C2023" s="138" t="s">
        <v>11180</v>
      </c>
      <c r="D2023" s="138" t="s">
        <v>11181</v>
      </c>
      <c r="E2023" s="138" t="s">
        <v>1756</v>
      </c>
      <c r="F2023" s="139">
        <v>16.2</v>
      </c>
      <c r="G2023" s="137" t="s">
        <v>3067</v>
      </c>
      <c r="H2023" s="137" t="s">
        <v>3068</v>
      </c>
      <c r="I2023" s="138" t="s">
        <v>3084</v>
      </c>
    </row>
    <row r="2024" spans="1:9" hidden="1">
      <c r="A2024" s="137" t="s">
        <v>11182</v>
      </c>
      <c r="B2024" s="138" t="s">
        <v>11183</v>
      </c>
      <c r="C2024" s="138" t="s">
        <v>11184</v>
      </c>
      <c r="D2024" s="138" t="s">
        <v>11185</v>
      </c>
      <c r="E2024" s="138" t="s">
        <v>11186</v>
      </c>
      <c r="F2024" s="139">
        <v>0</v>
      </c>
      <c r="G2024" s="137" t="s">
        <v>7022</v>
      </c>
      <c r="H2024" s="137" t="s">
        <v>3068</v>
      </c>
      <c r="I2024" s="138" t="s">
        <v>7023</v>
      </c>
    </row>
    <row r="2025" spans="1:9" hidden="1">
      <c r="A2025" s="137" t="s">
        <v>11187</v>
      </c>
      <c r="B2025" s="138" t="s">
        <v>11183</v>
      </c>
      <c r="C2025" s="138" t="s">
        <v>11188</v>
      </c>
      <c r="D2025" s="138" t="s">
        <v>11185</v>
      </c>
      <c r="E2025" s="138" t="s">
        <v>11189</v>
      </c>
      <c r="F2025" s="139">
        <v>6.19</v>
      </c>
      <c r="G2025" s="137" t="s">
        <v>3067</v>
      </c>
      <c r="H2025" s="137" t="s">
        <v>3068</v>
      </c>
      <c r="I2025" s="138" t="s">
        <v>3078</v>
      </c>
    </row>
    <row r="2026" spans="1:9" hidden="1">
      <c r="A2026" s="137" t="s">
        <v>11190</v>
      </c>
      <c r="B2026" s="138" t="s">
        <v>11191</v>
      </c>
      <c r="C2026" s="138" t="s">
        <v>11192</v>
      </c>
      <c r="D2026" s="138" t="s">
        <v>11193</v>
      </c>
      <c r="E2026" s="138" t="s">
        <v>11194</v>
      </c>
      <c r="F2026" s="139">
        <v>0</v>
      </c>
      <c r="G2026" s="137" t="s">
        <v>3067</v>
      </c>
      <c r="H2026" s="137" t="s">
        <v>3068</v>
      </c>
      <c r="I2026" s="138" t="s">
        <v>3078</v>
      </c>
    </row>
    <row r="2027" spans="1:9" hidden="1">
      <c r="A2027" s="137" t="s">
        <v>11195</v>
      </c>
      <c r="B2027" s="138" t="s">
        <v>11196</v>
      </c>
      <c r="C2027" s="138" t="s">
        <v>11197</v>
      </c>
      <c r="D2027" s="138" t="s">
        <v>11198</v>
      </c>
      <c r="E2027" s="138" t="s">
        <v>11199</v>
      </c>
      <c r="F2027" s="139">
        <v>0</v>
      </c>
      <c r="G2027" s="137" t="s">
        <v>3067</v>
      </c>
      <c r="H2027" s="137" t="s">
        <v>3068</v>
      </c>
      <c r="I2027" s="138" t="s">
        <v>3078</v>
      </c>
    </row>
    <row r="2028" spans="1:9" hidden="1">
      <c r="A2028" s="137" t="s">
        <v>11200</v>
      </c>
      <c r="B2028" s="138" t="s">
        <v>11201</v>
      </c>
      <c r="C2028" s="138" t="s">
        <v>11202</v>
      </c>
      <c r="D2028" s="138" t="s">
        <v>11203</v>
      </c>
      <c r="E2028" s="138" t="s">
        <v>11204</v>
      </c>
      <c r="F2028" s="139">
        <v>40.83</v>
      </c>
      <c r="G2028" s="137" t="s">
        <v>3067</v>
      </c>
      <c r="H2028" s="137" t="s">
        <v>3068</v>
      </c>
      <c r="I2028" s="138" t="s">
        <v>3078</v>
      </c>
    </row>
    <row r="2029" spans="1:9" hidden="1">
      <c r="A2029" s="137" t="s">
        <v>11205</v>
      </c>
      <c r="B2029" s="138" t="s">
        <v>11206</v>
      </c>
      <c r="C2029" s="138" t="s">
        <v>11207</v>
      </c>
      <c r="D2029" s="138" t="s">
        <v>11208</v>
      </c>
      <c r="E2029" s="138" t="s">
        <v>11209</v>
      </c>
      <c r="F2029" s="139">
        <v>0</v>
      </c>
      <c r="G2029" s="137" t="s">
        <v>7022</v>
      </c>
      <c r="H2029" s="137" t="s">
        <v>3068</v>
      </c>
      <c r="I2029" s="138" t="s">
        <v>7196</v>
      </c>
    </row>
    <row r="2030" spans="1:9" hidden="1">
      <c r="A2030" s="137" t="s">
        <v>11210</v>
      </c>
      <c r="B2030" s="138" t="s">
        <v>11211</v>
      </c>
      <c r="C2030" s="138" t="s">
        <v>11212</v>
      </c>
      <c r="D2030" s="138" t="s">
        <v>11213</v>
      </c>
      <c r="E2030" s="138" t="s">
        <v>11214</v>
      </c>
      <c r="F2030" s="139">
        <v>85.28</v>
      </c>
      <c r="G2030" s="137" t="s">
        <v>3067</v>
      </c>
      <c r="H2030" s="137" t="s">
        <v>3068</v>
      </c>
      <c r="I2030" s="138" t="s">
        <v>3078</v>
      </c>
    </row>
    <row r="2031" spans="1:9" hidden="1">
      <c r="A2031" s="137" t="s">
        <v>11215</v>
      </c>
      <c r="B2031" s="138" t="s">
        <v>11216</v>
      </c>
      <c r="C2031" s="138" t="s">
        <v>11217</v>
      </c>
      <c r="D2031" s="138" t="s">
        <v>11218</v>
      </c>
      <c r="E2031" s="138" t="s">
        <v>11219</v>
      </c>
      <c r="F2031" s="139">
        <v>0</v>
      </c>
      <c r="G2031" s="137" t="s">
        <v>3067</v>
      </c>
      <c r="H2031" s="137" t="s">
        <v>3068</v>
      </c>
      <c r="I2031" s="138" t="s">
        <v>3084</v>
      </c>
    </row>
    <row r="2032" spans="1:9" hidden="1">
      <c r="A2032" s="137" t="s">
        <v>11220</v>
      </c>
      <c r="B2032" s="138" t="s">
        <v>11221</v>
      </c>
      <c r="C2032" s="138" t="s">
        <v>11222</v>
      </c>
      <c r="D2032" s="138" t="s">
        <v>11223</v>
      </c>
      <c r="E2032" s="138" t="s">
        <v>11224</v>
      </c>
      <c r="F2032" s="139">
        <v>0</v>
      </c>
      <c r="G2032" s="137" t="s">
        <v>7022</v>
      </c>
      <c r="H2032" s="137" t="s">
        <v>3068</v>
      </c>
      <c r="I2032" s="138" t="s">
        <v>7196</v>
      </c>
    </row>
    <row r="2033" spans="1:9" hidden="1">
      <c r="A2033" s="137" t="s">
        <v>11225</v>
      </c>
      <c r="B2033" s="138" t="s">
        <v>11221</v>
      </c>
      <c r="C2033" s="138" t="s">
        <v>11226</v>
      </c>
      <c r="D2033" s="138" t="s">
        <v>11227</v>
      </c>
      <c r="E2033" s="138" t="s">
        <v>11228</v>
      </c>
      <c r="F2033" s="139">
        <v>0</v>
      </c>
      <c r="G2033" s="137" t="s">
        <v>3067</v>
      </c>
      <c r="H2033" s="137" t="s">
        <v>3068</v>
      </c>
      <c r="I2033" s="138" t="s">
        <v>3084</v>
      </c>
    </row>
    <row r="2034" spans="1:9" hidden="1">
      <c r="A2034" s="137" t="s">
        <v>11229</v>
      </c>
      <c r="B2034" s="138" t="s">
        <v>11230</v>
      </c>
      <c r="C2034" s="138" t="s">
        <v>11231</v>
      </c>
      <c r="D2034" s="138" t="s">
        <v>11232</v>
      </c>
      <c r="E2034" s="138" t="s">
        <v>11233</v>
      </c>
      <c r="F2034" s="139">
        <v>0</v>
      </c>
      <c r="G2034" s="137" t="s">
        <v>3067</v>
      </c>
      <c r="H2034" s="137" t="s">
        <v>3068</v>
      </c>
      <c r="I2034" s="138" t="s">
        <v>3078</v>
      </c>
    </row>
    <row r="2035" spans="1:9" hidden="1">
      <c r="A2035" s="137" t="s">
        <v>11234</v>
      </c>
      <c r="B2035" s="138" t="s">
        <v>11235</v>
      </c>
      <c r="C2035" s="138" t="s">
        <v>11236</v>
      </c>
      <c r="D2035" s="138" t="s">
        <v>11237</v>
      </c>
      <c r="E2035" s="138" t="s">
        <v>11238</v>
      </c>
      <c r="F2035" s="139">
        <v>0</v>
      </c>
      <c r="G2035" s="137" t="s">
        <v>3067</v>
      </c>
      <c r="H2035" s="137" t="s">
        <v>3068</v>
      </c>
      <c r="I2035" s="138" t="s">
        <v>3078</v>
      </c>
    </row>
    <row r="2036" spans="1:9" hidden="1">
      <c r="A2036" s="137" t="s">
        <v>11239</v>
      </c>
      <c r="B2036" s="138" t="s">
        <v>11240</v>
      </c>
      <c r="C2036" s="138" t="s">
        <v>11241</v>
      </c>
      <c r="D2036" s="138" t="s">
        <v>11242</v>
      </c>
      <c r="E2036" s="138" t="s">
        <v>11243</v>
      </c>
      <c r="F2036" s="139">
        <v>0</v>
      </c>
      <c r="G2036" s="137" t="s">
        <v>3067</v>
      </c>
      <c r="H2036" s="137" t="s">
        <v>3068</v>
      </c>
      <c r="I2036" s="138" t="s">
        <v>3078</v>
      </c>
    </row>
    <row r="2037" spans="1:9" hidden="1">
      <c r="A2037" s="137" t="s">
        <v>11244</v>
      </c>
      <c r="B2037" s="138" t="s">
        <v>11245</v>
      </c>
      <c r="C2037" s="138" t="s">
        <v>11246</v>
      </c>
      <c r="D2037" s="138" t="s">
        <v>11247</v>
      </c>
      <c r="E2037" s="138" t="s">
        <v>11248</v>
      </c>
      <c r="F2037" s="139">
        <v>13.78</v>
      </c>
      <c r="G2037" s="137" t="s">
        <v>3067</v>
      </c>
      <c r="H2037" s="137" t="s">
        <v>3068</v>
      </c>
      <c r="I2037" s="138" t="s">
        <v>3078</v>
      </c>
    </row>
    <row r="2038" spans="1:9" hidden="1">
      <c r="A2038" s="137" t="s">
        <v>11249</v>
      </c>
      <c r="B2038" s="138" t="s">
        <v>11250</v>
      </c>
      <c r="C2038" s="138" t="s">
        <v>11251</v>
      </c>
      <c r="D2038" s="138" t="s">
        <v>11252</v>
      </c>
      <c r="E2038" s="138" t="s">
        <v>11253</v>
      </c>
      <c r="F2038" s="139">
        <v>0</v>
      </c>
      <c r="G2038" s="137" t="s">
        <v>7022</v>
      </c>
      <c r="H2038" s="137" t="s">
        <v>3068</v>
      </c>
      <c r="I2038" s="138" t="s">
        <v>7196</v>
      </c>
    </row>
    <row r="2039" spans="1:9" hidden="1">
      <c r="A2039" s="137" t="s">
        <v>11254</v>
      </c>
      <c r="B2039" s="138" t="s">
        <v>11250</v>
      </c>
      <c r="C2039" s="138" t="s">
        <v>11255</v>
      </c>
      <c r="D2039" s="138" t="s">
        <v>11252</v>
      </c>
      <c r="E2039" s="138" t="s">
        <v>11256</v>
      </c>
      <c r="F2039" s="139">
        <v>3.69</v>
      </c>
      <c r="G2039" s="137" t="s">
        <v>3067</v>
      </c>
      <c r="H2039" s="137" t="s">
        <v>3068</v>
      </c>
      <c r="I2039" s="138" t="s">
        <v>3084</v>
      </c>
    </row>
    <row r="2040" spans="1:9" hidden="1">
      <c r="A2040" s="137" t="s">
        <v>11257</v>
      </c>
      <c r="B2040" s="138" t="s">
        <v>11258</v>
      </c>
      <c r="C2040" s="138" t="s">
        <v>11259</v>
      </c>
      <c r="D2040" s="138" t="s">
        <v>11260</v>
      </c>
      <c r="E2040" s="138" t="s">
        <v>11261</v>
      </c>
      <c r="F2040" s="139">
        <v>0</v>
      </c>
      <c r="G2040" s="137" t="s">
        <v>3067</v>
      </c>
      <c r="H2040" s="137" t="s">
        <v>3068</v>
      </c>
      <c r="I2040" s="138" t="s">
        <v>3084</v>
      </c>
    </row>
    <row r="2041" spans="1:9" hidden="1">
      <c r="A2041" s="137" t="s">
        <v>11262</v>
      </c>
      <c r="B2041" s="138" t="s">
        <v>11263</v>
      </c>
      <c r="C2041" s="138" t="s">
        <v>11264</v>
      </c>
      <c r="D2041" s="138" t="s">
        <v>11265</v>
      </c>
      <c r="E2041" s="138" t="s">
        <v>11266</v>
      </c>
      <c r="F2041" s="139">
        <v>0</v>
      </c>
      <c r="G2041" s="137" t="s">
        <v>3067</v>
      </c>
      <c r="H2041" s="137" t="s">
        <v>3068</v>
      </c>
      <c r="I2041" s="138" t="s">
        <v>3078</v>
      </c>
    </row>
    <row r="2042" spans="1:9" hidden="1">
      <c r="A2042" s="137" t="s">
        <v>11267</v>
      </c>
      <c r="B2042" s="138" t="s">
        <v>11268</v>
      </c>
      <c r="C2042" s="138" t="s">
        <v>11269</v>
      </c>
      <c r="D2042" s="138" t="s">
        <v>11270</v>
      </c>
      <c r="E2042" s="138" t="s">
        <v>11271</v>
      </c>
      <c r="F2042" s="139">
        <v>0</v>
      </c>
      <c r="G2042" s="137" t="s">
        <v>7022</v>
      </c>
      <c r="H2042" s="137" t="s">
        <v>3068</v>
      </c>
      <c r="I2042" s="138" t="s">
        <v>7196</v>
      </c>
    </row>
    <row r="2043" spans="1:9" hidden="1">
      <c r="A2043" s="137" t="s">
        <v>11272</v>
      </c>
      <c r="B2043" s="138" t="s">
        <v>11268</v>
      </c>
      <c r="C2043" s="138" t="s">
        <v>11273</v>
      </c>
      <c r="D2043" s="138" t="s">
        <v>11274</v>
      </c>
      <c r="E2043" s="138" t="s">
        <v>11275</v>
      </c>
      <c r="F2043" s="139">
        <v>5.99</v>
      </c>
      <c r="G2043" s="137" t="s">
        <v>3067</v>
      </c>
      <c r="H2043" s="137" t="s">
        <v>3068</v>
      </c>
      <c r="I2043" s="138" t="s">
        <v>3084</v>
      </c>
    </row>
    <row r="2044" spans="1:9" hidden="1">
      <c r="A2044" s="137" t="s">
        <v>11276</v>
      </c>
      <c r="B2044" s="138" t="s">
        <v>11277</v>
      </c>
      <c r="C2044" s="138" t="s">
        <v>11278</v>
      </c>
      <c r="D2044" s="138" t="s">
        <v>11279</v>
      </c>
      <c r="E2044" s="138" t="s">
        <v>11280</v>
      </c>
      <c r="F2044" s="139">
        <v>0</v>
      </c>
      <c r="G2044" s="137" t="s">
        <v>7022</v>
      </c>
      <c r="H2044" s="137" t="s">
        <v>3068</v>
      </c>
      <c r="I2044" s="138" t="s">
        <v>7023</v>
      </c>
    </row>
    <row r="2045" spans="1:9" hidden="1">
      <c r="A2045" s="137" t="s">
        <v>11281</v>
      </c>
      <c r="B2045" s="138" t="s">
        <v>11277</v>
      </c>
      <c r="C2045" s="138" t="s">
        <v>11282</v>
      </c>
      <c r="D2045" s="138" t="s">
        <v>11279</v>
      </c>
      <c r="E2045" s="138" t="s">
        <v>11283</v>
      </c>
      <c r="F2045" s="139">
        <v>15.72</v>
      </c>
      <c r="G2045" s="137" t="s">
        <v>3067</v>
      </c>
      <c r="H2045" s="137" t="s">
        <v>3068</v>
      </c>
      <c r="I2045" s="138" t="s">
        <v>3078</v>
      </c>
    </row>
    <row r="2046" spans="1:9" hidden="1">
      <c r="A2046" s="137" t="s">
        <v>11284</v>
      </c>
      <c r="B2046" s="138" t="s">
        <v>11285</v>
      </c>
      <c r="C2046" s="138" t="s">
        <v>11286</v>
      </c>
      <c r="D2046" s="138" t="s">
        <v>11287</v>
      </c>
      <c r="E2046" s="138" t="s">
        <v>11288</v>
      </c>
      <c r="F2046" s="139">
        <v>0</v>
      </c>
      <c r="G2046" s="137" t="s">
        <v>3067</v>
      </c>
      <c r="H2046" s="137" t="s">
        <v>3068</v>
      </c>
      <c r="I2046" s="138" t="s">
        <v>3078</v>
      </c>
    </row>
    <row r="2047" spans="1:9" hidden="1">
      <c r="A2047" s="137" t="s">
        <v>11289</v>
      </c>
      <c r="B2047" s="138" t="s">
        <v>11290</v>
      </c>
      <c r="C2047" s="138" t="s">
        <v>11291</v>
      </c>
      <c r="D2047" s="138" t="s">
        <v>11292</v>
      </c>
      <c r="E2047" s="138" t="s">
        <v>1756</v>
      </c>
      <c r="F2047" s="139">
        <v>24.08</v>
      </c>
      <c r="G2047" s="137" t="s">
        <v>3067</v>
      </c>
      <c r="H2047" s="137" t="s">
        <v>3068</v>
      </c>
      <c r="I2047" s="138" t="s">
        <v>3078</v>
      </c>
    </row>
    <row r="2048" spans="1:9" hidden="1">
      <c r="A2048" s="137" t="s">
        <v>11293</v>
      </c>
      <c r="B2048" s="138" t="s">
        <v>11294</v>
      </c>
      <c r="C2048" s="138" t="s">
        <v>11295</v>
      </c>
      <c r="D2048" s="138" t="s">
        <v>11296</v>
      </c>
      <c r="E2048" s="138" t="s">
        <v>11297</v>
      </c>
      <c r="F2048" s="139">
        <v>123.98</v>
      </c>
      <c r="G2048" s="137" t="s">
        <v>3067</v>
      </c>
      <c r="H2048" s="137" t="s">
        <v>3068</v>
      </c>
      <c r="I2048" s="138" t="s">
        <v>3078</v>
      </c>
    </row>
    <row r="2049" spans="1:9" hidden="1">
      <c r="A2049" s="137" t="s">
        <v>11298</v>
      </c>
      <c r="B2049" s="138" t="s">
        <v>11299</v>
      </c>
      <c r="C2049" s="138" t="s">
        <v>11300</v>
      </c>
      <c r="D2049" s="138" t="s">
        <v>11301</v>
      </c>
      <c r="E2049" s="138" t="s">
        <v>11302</v>
      </c>
      <c r="F2049" s="139">
        <v>23.21</v>
      </c>
      <c r="G2049" s="137" t="s">
        <v>3067</v>
      </c>
      <c r="H2049" s="137" t="s">
        <v>3068</v>
      </c>
      <c r="I2049" s="138" t="s">
        <v>3078</v>
      </c>
    </row>
    <row r="2050" spans="1:9" hidden="1">
      <c r="A2050" s="137" t="s">
        <v>11303</v>
      </c>
      <c r="B2050" s="138" t="s">
        <v>11304</v>
      </c>
      <c r="C2050" s="138" t="s">
        <v>11305</v>
      </c>
      <c r="D2050" s="138" t="s">
        <v>11306</v>
      </c>
      <c r="E2050" s="138" t="s">
        <v>11307</v>
      </c>
      <c r="F2050" s="139">
        <v>6.8369999999999997</v>
      </c>
      <c r="G2050" s="137" t="s">
        <v>3067</v>
      </c>
      <c r="H2050" s="137" t="s">
        <v>3068</v>
      </c>
      <c r="I2050" s="138" t="s">
        <v>3078</v>
      </c>
    </row>
    <row r="2051" spans="1:9" hidden="1">
      <c r="A2051" s="137" t="s">
        <v>11308</v>
      </c>
      <c r="B2051" s="138" t="s">
        <v>11309</v>
      </c>
      <c r="C2051" s="138" t="s">
        <v>11310</v>
      </c>
      <c r="D2051" s="138" t="s">
        <v>11311</v>
      </c>
      <c r="E2051" s="138" t="s">
        <v>11312</v>
      </c>
      <c r="F2051" s="139">
        <v>0</v>
      </c>
      <c r="G2051" s="137" t="s">
        <v>3067</v>
      </c>
      <c r="H2051" s="137" t="s">
        <v>3068</v>
      </c>
      <c r="I2051" s="138" t="s">
        <v>3078</v>
      </c>
    </row>
    <row r="2052" spans="1:9" hidden="1">
      <c r="A2052" s="137" t="s">
        <v>11313</v>
      </c>
      <c r="B2052" s="138" t="s">
        <v>11314</v>
      </c>
      <c r="C2052" s="138" t="s">
        <v>11315</v>
      </c>
      <c r="D2052" s="138" t="s">
        <v>11316</v>
      </c>
      <c r="E2052" s="138" t="s">
        <v>11317</v>
      </c>
      <c r="F2052" s="139">
        <v>0</v>
      </c>
      <c r="G2052" s="137" t="s">
        <v>3067</v>
      </c>
      <c r="H2052" s="137" t="s">
        <v>3068</v>
      </c>
      <c r="I2052" s="138" t="s">
        <v>3084</v>
      </c>
    </row>
    <row r="2053" spans="1:9" hidden="1">
      <c r="A2053" s="137" t="s">
        <v>11318</v>
      </c>
      <c r="B2053" s="138" t="s">
        <v>11319</v>
      </c>
      <c r="C2053" s="138" t="s">
        <v>11320</v>
      </c>
      <c r="D2053" s="138" t="s">
        <v>11321</v>
      </c>
      <c r="E2053" s="138" t="s">
        <v>11322</v>
      </c>
      <c r="F2053" s="139">
        <v>0</v>
      </c>
      <c r="G2053" s="137" t="s">
        <v>7022</v>
      </c>
      <c r="H2053" s="137" t="s">
        <v>3068</v>
      </c>
      <c r="I2053" s="138" t="s">
        <v>7196</v>
      </c>
    </row>
    <row r="2054" spans="1:9" hidden="1">
      <c r="A2054" s="137" t="s">
        <v>11323</v>
      </c>
      <c r="B2054" s="138" t="s">
        <v>11319</v>
      </c>
      <c r="C2054" s="138" t="s">
        <v>11324</v>
      </c>
      <c r="D2054" s="138" t="s">
        <v>11321</v>
      </c>
      <c r="E2054" s="138" t="s">
        <v>11325</v>
      </c>
      <c r="F2054" s="139">
        <v>3.34</v>
      </c>
      <c r="G2054" s="137" t="s">
        <v>3067</v>
      </c>
      <c r="H2054" s="137" t="s">
        <v>3068</v>
      </c>
      <c r="I2054" s="138" t="s">
        <v>3084</v>
      </c>
    </row>
    <row r="2055" spans="1:9" hidden="1">
      <c r="A2055" s="137" t="s">
        <v>11326</v>
      </c>
      <c r="B2055" s="138" t="s">
        <v>11327</v>
      </c>
      <c r="C2055" s="138" t="s">
        <v>11328</v>
      </c>
      <c r="D2055" s="138" t="s">
        <v>11329</v>
      </c>
      <c r="E2055" s="138" t="s">
        <v>11330</v>
      </c>
      <c r="F2055" s="139">
        <v>7.94</v>
      </c>
      <c r="G2055" s="137" t="s">
        <v>3067</v>
      </c>
      <c r="H2055" s="137" t="s">
        <v>3068</v>
      </c>
      <c r="I2055" s="138" t="s">
        <v>3078</v>
      </c>
    </row>
    <row r="2056" spans="1:9" hidden="1">
      <c r="A2056" s="137" t="s">
        <v>11331</v>
      </c>
      <c r="B2056" s="138" t="s">
        <v>11332</v>
      </c>
      <c r="C2056" s="138" t="s">
        <v>11333</v>
      </c>
      <c r="D2056" s="138" t="s">
        <v>11334</v>
      </c>
      <c r="E2056" s="138" t="s">
        <v>1756</v>
      </c>
      <c r="F2056" s="139">
        <v>14.74</v>
      </c>
      <c r="G2056" s="137" t="s">
        <v>3067</v>
      </c>
      <c r="H2056" s="137" t="s">
        <v>3068</v>
      </c>
      <c r="I2056" s="138" t="s">
        <v>3078</v>
      </c>
    </row>
    <row r="2057" spans="1:9" hidden="1">
      <c r="A2057" s="137" t="s">
        <v>11335</v>
      </c>
      <c r="B2057" s="138" t="s">
        <v>11336</v>
      </c>
      <c r="C2057" s="138" t="s">
        <v>11337</v>
      </c>
      <c r="D2057" s="138" t="s">
        <v>11338</v>
      </c>
      <c r="E2057" s="138" t="s">
        <v>11339</v>
      </c>
      <c r="F2057" s="139">
        <v>0</v>
      </c>
      <c r="G2057" s="137" t="s">
        <v>3067</v>
      </c>
      <c r="H2057" s="137" t="s">
        <v>3068</v>
      </c>
      <c r="I2057" s="138" t="s">
        <v>3078</v>
      </c>
    </row>
    <row r="2058" spans="1:9" hidden="1">
      <c r="A2058" s="137" t="s">
        <v>11340</v>
      </c>
      <c r="B2058" s="138" t="s">
        <v>11341</v>
      </c>
      <c r="C2058" s="138" t="s">
        <v>11342</v>
      </c>
      <c r="D2058" s="138" t="s">
        <v>11343</v>
      </c>
      <c r="E2058" s="138" t="s">
        <v>11344</v>
      </c>
      <c r="F2058" s="139">
        <v>11.64</v>
      </c>
      <c r="G2058" s="137" t="s">
        <v>3067</v>
      </c>
      <c r="H2058" s="137" t="s">
        <v>3068</v>
      </c>
      <c r="I2058" s="138" t="s">
        <v>3078</v>
      </c>
    </row>
    <row r="2059" spans="1:9" hidden="1">
      <c r="A2059" s="137" t="s">
        <v>11345</v>
      </c>
      <c r="B2059" s="138" t="s">
        <v>11346</v>
      </c>
      <c r="C2059" s="138" t="s">
        <v>11347</v>
      </c>
      <c r="D2059" s="138" t="s">
        <v>11348</v>
      </c>
      <c r="E2059" s="138" t="s">
        <v>11349</v>
      </c>
      <c r="F2059" s="139">
        <v>0</v>
      </c>
      <c r="G2059" s="137" t="s">
        <v>7022</v>
      </c>
      <c r="H2059" s="137" t="s">
        <v>3068</v>
      </c>
      <c r="I2059" s="138" t="s">
        <v>7196</v>
      </c>
    </row>
    <row r="2060" spans="1:9" hidden="1">
      <c r="A2060" s="137" t="s">
        <v>11350</v>
      </c>
      <c r="B2060" s="138" t="s">
        <v>11346</v>
      </c>
      <c r="C2060" s="138" t="s">
        <v>11351</v>
      </c>
      <c r="D2060" s="138" t="s">
        <v>11352</v>
      </c>
      <c r="E2060" s="138" t="s">
        <v>11353</v>
      </c>
      <c r="F2060" s="139">
        <v>15.52</v>
      </c>
      <c r="G2060" s="137" t="s">
        <v>3067</v>
      </c>
      <c r="H2060" s="137" t="s">
        <v>3068</v>
      </c>
      <c r="I2060" s="138" t="s">
        <v>3084</v>
      </c>
    </row>
    <row r="2061" spans="1:9" hidden="1">
      <c r="A2061" s="137" t="s">
        <v>11354</v>
      </c>
      <c r="B2061" s="138" t="s">
        <v>11355</v>
      </c>
      <c r="C2061" s="138" t="s">
        <v>11356</v>
      </c>
      <c r="D2061" s="138" t="s">
        <v>11357</v>
      </c>
      <c r="E2061" s="138" t="s">
        <v>11358</v>
      </c>
      <c r="F2061" s="139">
        <v>0</v>
      </c>
      <c r="G2061" s="137" t="s">
        <v>7022</v>
      </c>
      <c r="H2061" s="137" t="s">
        <v>3068</v>
      </c>
      <c r="I2061" s="138" t="s">
        <v>7196</v>
      </c>
    </row>
    <row r="2062" spans="1:9" hidden="1">
      <c r="A2062" s="137" t="s">
        <v>11359</v>
      </c>
      <c r="B2062" s="138" t="s">
        <v>11355</v>
      </c>
      <c r="C2062" s="138" t="s">
        <v>11360</v>
      </c>
      <c r="D2062" s="138" t="s">
        <v>11357</v>
      </c>
      <c r="E2062" s="138" t="s">
        <v>11361</v>
      </c>
      <c r="F2062" s="139">
        <v>6.54</v>
      </c>
      <c r="G2062" s="137" t="s">
        <v>3067</v>
      </c>
      <c r="H2062" s="137" t="s">
        <v>3068</v>
      </c>
      <c r="I2062" s="138" t="s">
        <v>3084</v>
      </c>
    </row>
    <row r="2063" spans="1:9" hidden="1">
      <c r="A2063" s="137" t="s">
        <v>11362</v>
      </c>
      <c r="B2063" s="138" t="s">
        <v>11363</v>
      </c>
      <c r="C2063" s="138" t="s">
        <v>11364</v>
      </c>
      <c r="D2063" s="138" t="s">
        <v>11365</v>
      </c>
      <c r="E2063" s="138" t="s">
        <v>11366</v>
      </c>
      <c r="F2063" s="139">
        <v>0</v>
      </c>
      <c r="G2063" s="137" t="s">
        <v>3067</v>
      </c>
      <c r="H2063" s="137" t="s">
        <v>3068</v>
      </c>
      <c r="I2063" s="138" t="s">
        <v>3078</v>
      </c>
    </row>
    <row r="2064" spans="1:9" hidden="1">
      <c r="A2064" s="137" t="s">
        <v>11367</v>
      </c>
      <c r="B2064" s="138" t="s">
        <v>11368</v>
      </c>
      <c r="C2064" s="138" t="s">
        <v>11369</v>
      </c>
      <c r="D2064" s="138" t="s">
        <v>11370</v>
      </c>
      <c r="E2064" s="138" t="s">
        <v>11371</v>
      </c>
      <c r="F2064" s="139">
        <v>0</v>
      </c>
      <c r="G2064" s="137" t="s">
        <v>3067</v>
      </c>
      <c r="H2064" s="137" t="s">
        <v>3068</v>
      </c>
      <c r="I2064" s="138" t="s">
        <v>3078</v>
      </c>
    </row>
    <row r="2065" spans="1:9" hidden="1">
      <c r="A2065" s="137" t="s">
        <v>11372</v>
      </c>
      <c r="B2065" s="138" t="s">
        <v>11373</v>
      </c>
      <c r="C2065" s="138" t="s">
        <v>11374</v>
      </c>
      <c r="D2065" s="138" t="s">
        <v>11375</v>
      </c>
      <c r="E2065" s="138" t="s">
        <v>11376</v>
      </c>
      <c r="F2065" s="139">
        <v>0</v>
      </c>
      <c r="G2065" s="137" t="s">
        <v>7022</v>
      </c>
      <c r="H2065" s="137" t="s">
        <v>3068</v>
      </c>
      <c r="I2065" s="138" t="s">
        <v>7023</v>
      </c>
    </row>
    <row r="2066" spans="1:9" hidden="1">
      <c r="A2066" s="137" t="s">
        <v>11377</v>
      </c>
      <c r="B2066" s="138" t="s">
        <v>11373</v>
      </c>
      <c r="C2066" s="138" t="s">
        <v>11378</v>
      </c>
      <c r="D2066" s="138" t="s">
        <v>11375</v>
      </c>
      <c r="E2066" s="138" t="s">
        <v>11379</v>
      </c>
      <c r="F2066" s="139">
        <v>12.09</v>
      </c>
      <c r="G2066" s="137" t="s">
        <v>3067</v>
      </c>
      <c r="H2066" s="137" t="s">
        <v>3068</v>
      </c>
      <c r="I2066" s="138" t="s">
        <v>3078</v>
      </c>
    </row>
    <row r="2067" spans="1:9" hidden="1">
      <c r="A2067" s="137" t="s">
        <v>11380</v>
      </c>
      <c r="B2067" s="138" t="s">
        <v>11381</v>
      </c>
      <c r="C2067" s="138" t="s">
        <v>11382</v>
      </c>
      <c r="D2067" s="138" t="s">
        <v>11383</v>
      </c>
      <c r="E2067" s="138" t="s">
        <v>11384</v>
      </c>
      <c r="F2067" s="139">
        <v>0</v>
      </c>
      <c r="G2067" s="137" t="s">
        <v>7022</v>
      </c>
      <c r="H2067" s="137" t="s">
        <v>3068</v>
      </c>
      <c r="I2067" s="138" t="s">
        <v>7196</v>
      </c>
    </row>
    <row r="2068" spans="1:9" hidden="1">
      <c r="A2068" s="137" t="s">
        <v>11385</v>
      </c>
      <c r="B2068" s="138" t="s">
        <v>11381</v>
      </c>
      <c r="C2068" s="138" t="s">
        <v>11386</v>
      </c>
      <c r="D2068" s="138" t="s">
        <v>11383</v>
      </c>
      <c r="E2068" s="138" t="s">
        <v>11387</v>
      </c>
      <c r="F2068" s="139">
        <v>6.84</v>
      </c>
      <c r="G2068" s="137" t="s">
        <v>3067</v>
      </c>
      <c r="H2068" s="137" t="s">
        <v>3068</v>
      </c>
      <c r="I2068" s="138" t="s">
        <v>3084</v>
      </c>
    </row>
    <row r="2069" spans="1:9" hidden="1">
      <c r="A2069" s="137" t="s">
        <v>11388</v>
      </c>
      <c r="B2069" s="138" t="s">
        <v>11389</v>
      </c>
      <c r="C2069" s="138" t="s">
        <v>11390</v>
      </c>
      <c r="D2069" s="138" t="s">
        <v>11391</v>
      </c>
      <c r="E2069" s="138" t="s">
        <v>11392</v>
      </c>
      <c r="F2069" s="139">
        <v>0</v>
      </c>
      <c r="G2069" s="137" t="s">
        <v>3067</v>
      </c>
      <c r="H2069" s="137" t="s">
        <v>3068</v>
      </c>
      <c r="I2069" s="138" t="s">
        <v>3078</v>
      </c>
    </row>
    <row r="2070" spans="1:9" hidden="1">
      <c r="A2070" s="137" t="s">
        <v>11393</v>
      </c>
      <c r="B2070" s="138" t="s">
        <v>11394</v>
      </c>
      <c r="C2070" s="138" t="s">
        <v>11395</v>
      </c>
      <c r="D2070" s="138" t="s">
        <v>11396</v>
      </c>
      <c r="E2070" s="138" t="s">
        <v>11397</v>
      </c>
      <c r="F2070" s="139">
        <v>0</v>
      </c>
      <c r="G2070" s="137" t="s">
        <v>3067</v>
      </c>
      <c r="H2070" s="137" t="s">
        <v>3068</v>
      </c>
      <c r="I2070" s="138" t="s">
        <v>3078</v>
      </c>
    </row>
    <row r="2071" spans="1:9" hidden="1">
      <c r="A2071" s="137" t="s">
        <v>11398</v>
      </c>
      <c r="B2071" s="138" t="s">
        <v>11399</v>
      </c>
      <c r="C2071" s="138" t="s">
        <v>11400</v>
      </c>
      <c r="D2071" s="138" t="s">
        <v>11401</v>
      </c>
      <c r="E2071" s="138" t="s">
        <v>11402</v>
      </c>
      <c r="F2071" s="139">
        <v>0</v>
      </c>
      <c r="G2071" s="137" t="s">
        <v>3067</v>
      </c>
      <c r="H2071" s="137" t="s">
        <v>3068</v>
      </c>
      <c r="I2071" s="138" t="s">
        <v>3078</v>
      </c>
    </row>
    <row r="2072" spans="1:9" hidden="1">
      <c r="A2072" s="137" t="s">
        <v>11403</v>
      </c>
      <c r="B2072" s="138" t="s">
        <v>11404</v>
      </c>
      <c r="C2072" s="138" t="s">
        <v>11405</v>
      </c>
      <c r="D2072" s="138" t="s">
        <v>11406</v>
      </c>
      <c r="E2072" s="138" t="s">
        <v>11407</v>
      </c>
      <c r="F2072" s="139">
        <v>0</v>
      </c>
      <c r="G2072" s="137" t="s">
        <v>7022</v>
      </c>
      <c r="H2072" s="137" t="s">
        <v>3068</v>
      </c>
      <c r="I2072" s="138" t="s">
        <v>7196</v>
      </c>
    </row>
    <row r="2073" spans="1:9" hidden="1">
      <c r="A2073" s="137" t="s">
        <v>11408</v>
      </c>
      <c r="B2073" s="138" t="s">
        <v>11404</v>
      </c>
      <c r="C2073" s="138" t="s">
        <v>11409</v>
      </c>
      <c r="D2073" s="138" t="s">
        <v>11406</v>
      </c>
      <c r="E2073" s="138" t="s">
        <v>11410</v>
      </c>
      <c r="F2073" s="139">
        <v>6.4</v>
      </c>
      <c r="G2073" s="137" t="s">
        <v>3067</v>
      </c>
      <c r="H2073" s="137" t="s">
        <v>3068</v>
      </c>
      <c r="I2073" s="138" t="s">
        <v>3084</v>
      </c>
    </row>
    <row r="2074" spans="1:9" hidden="1">
      <c r="A2074" s="137" t="s">
        <v>11411</v>
      </c>
      <c r="B2074" s="138" t="s">
        <v>11412</v>
      </c>
      <c r="C2074" s="138" t="s">
        <v>11413</v>
      </c>
      <c r="D2074" s="138" t="s">
        <v>11414</v>
      </c>
      <c r="E2074" s="138" t="s">
        <v>11415</v>
      </c>
      <c r="F2074" s="139">
        <v>0</v>
      </c>
      <c r="G2074" s="137" t="s">
        <v>3067</v>
      </c>
      <c r="H2074" s="137" t="s">
        <v>3068</v>
      </c>
      <c r="I2074" s="138" t="s">
        <v>3078</v>
      </c>
    </row>
    <row r="2075" spans="1:9" hidden="1">
      <c r="A2075" s="137" t="s">
        <v>11416</v>
      </c>
      <c r="B2075" s="138" t="s">
        <v>11417</v>
      </c>
      <c r="C2075" s="138" t="s">
        <v>11418</v>
      </c>
      <c r="D2075" s="138" t="s">
        <v>11419</v>
      </c>
      <c r="E2075" s="138" t="s">
        <v>11420</v>
      </c>
      <c r="F2075" s="139">
        <v>25.15</v>
      </c>
      <c r="G2075" s="137" t="s">
        <v>3067</v>
      </c>
      <c r="H2075" s="137" t="s">
        <v>3068</v>
      </c>
      <c r="I2075" s="138" t="s">
        <v>3078</v>
      </c>
    </row>
    <row r="2076" spans="1:9" hidden="1">
      <c r="A2076" s="137" t="s">
        <v>11421</v>
      </c>
      <c r="B2076" s="138" t="s">
        <v>11422</v>
      </c>
      <c r="C2076" s="138" t="s">
        <v>11423</v>
      </c>
      <c r="D2076" s="138" t="s">
        <v>11424</v>
      </c>
      <c r="E2076" s="138" t="s">
        <v>11425</v>
      </c>
      <c r="F2076" s="139">
        <v>0</v>
      </c>
      <c r="G2076" s="137" t="s">
        <v>3067</v>
      </c>
      <c r="H2076" s="137" t="s">
        <v>3068</v>
      </c>
      <c r="I2076" s="138" t="s">
        <v>3084</v>
      </c>
    </row>
    <row r="2077" spans="1:9" hidden="1">
      <c r="A2077" s="137" t="s">
        <v>11426</v>
      </c>
      <c r="B2077" s="138" t="s">
        <v>11427</v>
      </c>
      <c r="C2077" s="138" t="s">
        <v>11428</v>
      </c>
      <c r="D2077" s="138" t="s">
        <v>11429</v>
      </c>
      <c r="E2077" s="138" t="s">
        <v>11430</v>
      </c>
      <c r="F2077" s="139">
        <v>0</v>
      </c>
      <c r="G2077" s="137" t="s">
        <v>3067</v>
      </c>
      <c r="H2077" s="137" t="s">
        <v>3068</v>
      </c>
      <c r="I2077" s="138" t="s">
        <v>3084</v>
      </c>
    </row>
    <row r="2078" spans="1:9" hidden="1">
      <c r="A2078" s="137" t="s">
        <v>11431</v>
      </c>
      <c r="B2078" s="138" t="s">
        <v>11432</v>
      </c>
      <c r="C2078" s="138" t="s">
        <v>11433</v>
      </c>
      <c r="D2078" s="138" t="s">
        <v>11434</v>
      </c>
      <c r="E2078" s="138" t="s">
        <v>11435</v>
      </c>
      <c r="F2078" s="139">
        <v>10.69</v>
      </c>
      <c r="G2078" s="137" t="s">
        <v>3067</v>
      </c>
      <c r="H2078" s="137" t="s">
        <v>3068</v>
      </c>
      <c r="I2078" s="138" t="s">
        <v>3078</v>
      </c>
    </row>
    <row r="2079" spans="1:9" hidden="1">
      <c r="A2079" s="137" t="s">
        <v>11436</v>
      </c>
      <c r="B2079" s="138" t="s">
        <v>11437</v>
      </c>
      <c r="C2079" s="138" t="s">
        <v>11438</v>
      </c>
      <c r="D2079" s="138" t="s">
        <v>11439</v>
      </c>
      <c r="E2079" s="138" t="s">
        <v>11440</v>
      </c>
      <c r="F2079" s="139">
        <v>0</v>
      </c>
      <c r="G2079" s="137" t="s">
        <v>7022</v>
      </c>
      <c r="H2079" s="137" t="s">
        <v>3068</v>
      </c>
      <c r="I2079" s="138" t="s">
        <v>7196</v>
      </c>
    </row>
    <row r="2080" spans="1:9" hidden="1">
      <c r="A2080" s="137" t="s">
        <v>11441</v>
      </c>
      <c r="B2080" s="138" t="s">
        <v>11437</v>
      </c>
      <c r="C2080" s="138" t="s">
        <v>11442</v>
      </c>
      <c r="D2080" s="138" t="s">
        <v>11439</v>
      </c>
      <c r="E2080" s="138" t="s">
        <v>11443</v>
      </c>
      <c r="F2080" s="139">
        <v>4.9800000000000004</v>
      </c>
      <c r="G2080" s="137" t="s">
        <v>3067</v>
      </c>
      <c r="H2080" s="137" t="s">
        <v>3068</v>
      </c>
      <c r="I2080" s="138" t="s">
        <v>3084</v>
      </c>
    </row>
    <row r="2081" spans="1:9" hidden="1">
      <c r="A2081" s="137" t="s">
        <v>11444</v>
      </c>
      <c r="B2081" s="138" t="s">
        <v>11445</v>
      </c>
      <c r="C2081" s="138" t="s">
        <v>11446</v>
      </c>
      <c r="D2081" s="138" t="s">
        <v>11447</v>
      </c>
      <c r="E2081" s="138" t="s">
        <v>11448</v>
      </c>
      <c r="F2081" s="139">
        <v>12.68</v>
      </c>
      <c r="G2081" s="137" t="s">
        <v>3067</v>
      </c>
      <c r="H2081" s="137" t="s">
        <v>3068</v>
      </c>
      <c r="I2081" s="138" t="s">
        <v>3078</v>
      </c>
    </row>
    <row r="2082" spans="1:9" hidden="1">
      <c r="A2082" s="137" t="s">
        <v>11449</v>
      </c>
      <c r="B2082" s="138" t="s">
        <v>11450</v>
      </c>
      <c r="C2082" s="138" t="s">
        <v>11451</v>
      </c>
      <c r="D2082" s="138" t="s">
        <v>11452</v>
      </c>
      <c r="E2082" s="138" t="s">
        <v>11453</v>
      </c>
      <c r="F2082" s="139">
        <v>21.41</v>
      </c>
      <c r="G2082" s="137" t="s">
        <v>3067</v>
      </c>
      <c r="H2082" s="137" t="s">
        <v>3068</v>
      </c>
      <c r="I2082" s="138" t="s">
        <v>3078</v>
      </c>
    </row>
    <row r="2083" spans="1:9" hidden="1">
      <c r="A2083" s="137" t="s">
        <v>11454</v>
      </c>
      <c r="B2083" s="138" t="s">
        <v>11455</v>
      </c>
      <c r="C2083" s="138" t="s">
        <v>11456</v>
      </c>
      <c r="D2083" s="138" t="s">
        <v>11457</v>
      </c>
      <c r="E2083" s="138" t="s">
        <v>11458</v>
      </c>
      <c r="F2083" s="139">
        <v>0</v>
      </c>
      <c r="G2083" s="137" t="s">
        <v>7022</v>
      </c>
      <c r="H2083" s="137" t="s">
        <v>3068</v>
      </c>
      <c r="I2083" s="138" t="s">
        <v>7023</v>
      </c>
    </row>
    <row r="2084" spans="1:9" hidden="1">
      <c r="A2084" s="137" t="s">
        <v>11459</v>
      </c>
      <c r="B2084" s="138" t="s">
        <v>11455</v>
      </c>
      <c r="C2084" s="138" t="s">
        <v>11460</v>
      </c>
      <c r="D2084" s="138" t="s">
        <v>11457</v>
      </c>
      <c r="E2084" s="138" t="s">
        <v>11461</v>
      </c>
      <c r="F2084" s="139">
        <v>9</v>
      </c>
      <c r="G2084" s="137" t="s">
        <v>3067</v>
      </c>
      <c r="H2084" s="137" t="s">
        <v>3068</v>
      </c>
      <c r="I2084" s="138" t="s">
        <v>3078</v>
      </c>
    </row>
    <row r="2085" spans="1:9" hidden="1">
      <c r="A2085" s="137" t="s">
        <v>11462</v>
      </c>
      <c r="B2085" s="138" t="s">
        <v>11463</v>
      </c>
      <c r="C2085" s="138" t="s">
        <v>11464</v>
      </c>
      <c r="D2085" s="138" t="s">
        <v>11465</v>
      </c>
      <c r="E2085" s="138" t="s">
        <v>1756</v>
      </c>
      <c r="F2085" s="139">
        <v>7.72</v>
      </c>
      <c r="G2085" s="137" t="s">
        <v>3067</v>
      </c>
      <c r="H2085" s="137" t="s">
        <v>3068</v>
      </c>
      <c r="I2085" s="138" t="s">
        <v>3078</v>
      </c>
    </row>
    <row r="2086" spans="1:9" hidden="1">
      <c r="A2086" s="137" t="s">
        <v>11466</v>
      </c>
      <c r="B2086" s="138" t="s">
        <v>11467</v>
      </c>
      <c r="C2086" s="138" t="s">
        <v>11468</v>
      </c>
      <c r="D2086" s="138" t="s">
        <v>11469</v>
      </c>
      <c r="E2086" s="138" t="s">
        <v>11470</v>
      </c>
      <c r="F2086" s="139">
        <v>6.85</v>
      </c>
      <c r="G2086" s="137" t="s">
        <v>3067</v>
      </c>
      <c r="H2086" s="137" t="s">
        <v>3068</v>
      </c>
      <c r="I2086" s="138" t="s">
        <v>3078</v>
      </c>
    </row>
    <row r="2087" spans="1:9" hidden="1">
      <c r="A2087" s="137" t="s">
        <v>11471</v>
      </c>
      <c r="B2087" s="138" t="s">
        <v>11472</v>
      </c>
      <c r="C2087" s="138" t="s">
        <v>11473</v>
      </c>
      <c r="D2087" s="138" t="s">
        <v>11474</v>
      </c>
      <c r="E2087" s="138" t="s">
        <v>11475</v>
      </c>
      <c r="F2087" s="139">
        <v>0</v>
      </c>
      <c r="G2087" s="137" t="s">
        <v>3067</v>
      </c>
      <c r="H2087" s="137" t="s">
        <v>3068</v>
      </c>
      <c r="I2087" s="138" t="s">
        <v>3084</v>
      </c>
    </row>
    <row r="2088" spans="1:9" hidden="1">
      <c r="A2088" s="137" t="s">
        <v>11476</v>
      </c>
      <c r="B2088" s="138" t="s">
        <v>11477</v>
      </c>
      <c r="C2088" s="138" t="s">
        <v>11478</v>
      </c>
      <c r="D2088" s="138" t="s">
        <v>11479</v>
      </c>
      <c r="E2088" s="138" t="s">
        <v>11480</v>
      </c>
      <c r="F2088" s="139">
        <v>0</v>
      </c>
      <c r="G2088" s="137" t="s">
        <v>3067</v>
      </c>
      <c r="H2088" s="137" t="s">
        <v>3068</v>
      </c>
      <c r="I2088" s="138" t="s">
        <v>3078</v>
      </c>
    </row>
    <row r="2089" spans="1:9" hidden="1">
      <c r="A2089" s="137" t="s">
        <v>11481</v>
      </c>
      <c r="B2089" s="138" t="s">
        <v>11482</v>
      </c>
      <c r="C2089" s="138" t="s">
        <v>11483</v>
      </c>
      <c r="D2089" s="138" t="s">
        <v>11484</v>
      </c>
      <c r="E2089" s="138" t="s">
        <v>11485</v>
      </c>
      <c r="F2089" s="139">
        <v>0</v>
      </c>
      <c r="G2089" s="137" t="s">
        <v>3067</v>
      </c>
      <c r="H2089" s="137" t="s">
        <v>3068</v>
      </c>
      <c r="I2089" s="138" t="s">
        <v>3078</v>
      </c>
    </row>
    <row r="2090" spans="1:9" hidden="1">
      <c r="A2090" s="137" t="s">
        <v>11486</v>
      </c>
      <c r="B2090" s="138" t="s">
        <v>11487</v>
      </c>
      <c r="C2090" s="138" t="s">
        <v>11488</v>
      </c>
      <c r="D2090" s="138" t="s">
        <v>11489</v>
      </c>
      <c r="E2090" s="138" t="s">
        <v>11490</v>
      </c>
      <c r="F2090" s="139">
        <v>5.73</v>
      </c>
      <c r="G2090" s="137" t="s">
        <v>3067</v>
      </c>
      <c r="H2090" s="137" t="s">
        <v>3068</v>
      </c>
      <c r="I2090" s="138" t="s">
        <v>3078</v>
      </c>
    </row>
    <row r="2091" spans="1:9" hidden="1">
      <c r="A2091" s="137" t="s">
        <v>11491</v>
      </c>
      <c r="B2091" s="138" t="s">
        <v>11492</v>
      </c>
      <c r="C2091" s="138" t="s">
        <v>11493</v>
      </c>
      <c r="D2091" s="138" t="s">
        <v>11494</v>
      </c>
      <c r="E2091" s="138" t="s">
        <v>11495</v>
      </c>
      <c r="F2091" s="139">
        <v>6.24</v>
      </c>
      <c r="G2091" s="137" t="s">
        <v>7022</v>
      </c>
      <c r="H2091" s="137" t="s">
        <v>3068</v>
      </c>
      <c r="I2091" s="138" t="s">
        <v>7196</v>
      </c>
    </row>
    <row r="2092" spans="1:9" hidden="1">
      <c r="A2092" s="137" t="s">
        <v>11496</v>
      </c>
      <c r="B2092" s="138" t="s">
        <v>11492</v>
      </c>
      <c r="C2092" s="138" t="s">
        <v>11497</v>
      </c>
      <c r="D2092" s="138" t="s">
        <v>11494</v>
      </c>
      <c r="E2092" s="138" t="s">
        <v>11498</v>
      </c>
      <c r="F2092" s="139">
        <v>6.24</v>
      </c>
      <c r="G2092" s="137" t="s">
        <v>3067</v>
      </c>
      <c r="H2092" s="137" t="s">
        <v>3068</v>
      </c>
      <c r="I2092" s="138" t="s">
        <v>3084</v>
      </c>
    </row>
    <row r="2093" spans="1:9" hidden="1">
      <c r="A2093" s="137" t="s">
        <v>11499</v>
      </c>
      <c r="B2093" s="138" t="s">
        <v>11500</v>
      </c>
      <c r="C2093" s="138" t="s">
        <v>11501</v>
      </c>
      <c r="D2093" s="138" t="s">
        <v>11502</v>
      </c>
      <c r="E2093" s="138" t="s">
        <v>11503</v>
      </c>
      <c r="F2093" s="139">
        <v>0</v>
      </c>
      <c r="G2093" s="137" t="s">
        <v>3067</v>
      </c>
      <c r="H2093" s="137" t="s">
        <v>3068</v>
      </c>
      <c r="I2093" s="138" t="s">
        <v>3078</v>
      </c>
    </row>
    <row r="2094" spans="1:9" hidden="1">
      <c r="A2094" s="137" t="s">
        <v>11504</v>
      </c>
      <c r="B2094" s="138" t="s">
        <v>11505</v>
      </c>
      <c r="C2094" s="138" t="s">
        <v>11506</v>
      </c>
      <c r="D2094" s="138" t="s">
        <v>11507</v>
      </c>
      <c r="E2094" s="138" t="s">
        <v>11508</v>
      </c>
      <c r="F2094" s="139">
        <v>0</v>
      </c>
      <c r="G2094" s="137" t="s">
        <v>3067</v>
      </c>
      <c r="H2094" s="137" t="s">
        <v>3068</v>
      </c>
      <c r="I2094" s="138" t="s">
        <v>3078</v>
      </c>
    </row>
    <row r="2095" spans="1:9" hidden="1">
      <c r="A2095" s="137" t="s">
        <v>11509</v>
      </c>
      <c r="B2095" s="138" t="s">
        <v>11510</v>
      </c>
      <c r="C2095" s="138" t="s">
        <v>11511</v>
      </c>
      <c r="D2095" s="138" t="s">
        <v>11512</v>
      </c>
      <c r="E2095" s="138" t="s">
        <v>11513</v>
      </c>
      <c r="F2095" s="139">
        <v>0</v>
      </c>
      <c r="G2095" s="137" t="s">
        <v>3067</v>
      </c>
      <c r="H2095" s="137" t="s">
        <v>3068</v>
      </c>
      <c r="I2095" s="138" t="s">
        <v>3078</v>
      </c>
    </row>
    <row r="2096" spans="1:9" hidden="1">
      <c r="A2096" s="137" t="s">
        <v>11514</v>
      </c>
      <c r="B2096" s="138" t="s">
        <v>11515</v>
      </c>
      <c r="C2096" s="138" t="s">
        <v>11516</v>
      </c>
      <c r="D2096" s="138" t="s">
        <v>11517</v>
      </c>
      <c r="E2096" s="138" t="s">
        <v>11518</v>
      </c>
      <c r="F2096" s="139">
        <v>8.1300000000000008</v>
      </c>
      <c r="G2096" s="137" t="s">
        <v>3067</v>
      </c>
      <c r="H2096" s="137" t="s">
        <v>3068</v>
      </c>
      <c r="I2096" s="138" t="s">
        <v>3078</v>
      </c>
    </row>
    <row r="2097" spans="1:9" hidden="1">
      <c r="A2097" s="137" t="s">
        <v>11519</v>
      </c>
      <c r="B2097" s="138" t="s">
        <v>11520</v>
      </c>
      <c r="C2097" s="138" t="s">
        <v>11521</v>
      </c>
      <c r="D2097" s="138" t="s">
        <v>11522</v>
      </c>
      <c r="E2097" s="138" t="s">
        <v>11523</v>
      </c>
      <c r="F2097" s="139">
        <v>0</v>
      </c>
      <c r="G2097" s="137" t="s">
        <v>3067</v>
      </c>
      <c r="H2097" s="137" t="s">
        <v>3068</v>
      </c>
      <c r="I2097" s="138" t="s">
        <v>3084</v>
      </c>
    </row>
    <row r="2098" spans="1:9" hidden="1">
      <c r="A2098" s="137" t="s">
        <v>11524</v>
      </c>
      <c r="B2098" s="138" t="s">
        <v>11525</v>
      </c>
      <c r="C2098" s="138" t="s">
        <v>11526</v>
      </c>
      <c r="D2098" s="138" t="s">
        <v>11527</v>
      </c>
      <c r="E2098" s="138" t="s">
        <v>11528</v>
      </c>
      <c r="F2098" s="139">
        <v>0</v>
      </c>
      <c r="G2098" s="137" t="s">
        <v>7022</v>
      </c>
      <c r="H2098" s="137" t="s">
        <v>3068</v>
      </c>
      <c r="I2098" s="138" t="s">
        <v>7196</v>
      </c>
    </row>
    <row r="2099" spans="1:9" hidden="1">
      <c r="A2099" s="137" t="s">
        <v>11529</v>
      </c>
      <c r="B2099" s="138" t="s">
        <v>11525</v>
      </c>
      <c r="C2099" s="138" t="s">
        <v>11530</v>
      </c>
      <c r="D2099" s="138" t="s">
        <v>11527</v>
      </c>
      <c r="E2099" s="138" t="s">
        <v>11531</v>
      </c>
      <c r="F2099" s="139">
        <v>2.4300000000000002</v>
      </c>
      <c r="G2099" s="137" t="s">
        <v>3067</v>
      </c>
      <c r="H2099" s="137" t="s">
        <v>3068</v>
      </c>
      <c r="I2099" s="138" t="s">
        <v>3084</v>
      </c>
    </row>
    <row r="2100" spans="1:9" hidden="1">
      <c r="A2100" s="137" t="s">
        <v>11532</v>
      </c>
      <c r="B2100" s="138" t="s">
        <v>11533</v>
      </c>
      <c r="C2100" s="138" t="s">
        <v>11534</v>
      </c>
      <c r="D2100" s="138" t="s">
        <v>11535</v>
      </c>
      <c r="E2100" s="138" t="s">
        <v>11536</v>
      </c>
      <c r="F2100" s="139">
        <v>0</v>
      </c>
      <c r="G2100" s="137" t="s">
        <v>3067</v>
      </c>
      <c r="H2100" s="137" t="s">
        <v>3068</v>
      </c>
      <c r="I2100" s="138" t="s">
        <v>3078</v>
      </c>
    </row>
    <row r="2101" spans="1:9" hidden="1">
      <c r="A2101" s="137" t="s">
        <v>11537</v>
      </c>
      <c r="B2101" s="138" t="s">
        <v>11538</v>
      </c>
      <c r="C2101" s="138" t="s">
        <v>11539</v>
      </c>
      <c r="D2101" s="138" t="s">
        <v>11540</v>
      </c>
      <c r="E2101" s="138" t="s">
        <v>11541</v>
      </c>
      <c r="F2101" s="139">
        <v>0</v>
      </c>
      <c r="G2101" s="137" t="s">
        <v>3067</v>
      </c>
      <c r="H2101" s="137" t="s">
        <v>3068</v>
      </c>
      <c r="I2101" s="138" t="s">
        <v>3078</v>
      </c>
    </row>
    <row r="2102" spans="1:9" hidden="1">
      <c r="A2102" s="137" t="s">
        <v>11542</v>
      </c>
      <c r="B2102" s="138" t="s">
        <v>11543</v>
      </c>
      <c r="C2102" s="138" t="s">
        <v>11544</v>
      </c>
      <c r="D2102" s="138" t="s">
        <v>11545</v>
      </c>
      <c r="E2102" s="138" t="s">
        <v>11546</v>
      </c>
      <c r="F2102" s="139">
        <v>0</v>
      </c>
      <c r="G2102" s="137" t="s">
        <v>7022</v>
      </c>
      <c r="H2102" s="137" t="s">
        <v>3068</v>
      </c>
      <c r="I2102" s="138" t="s">
        <v>7196</v>
      </c>
    </row>
    <row r="2103" spans="1:9" hidden="1">
      <c r="A2103" s="137" t="s">
        <v>11547</v>
      </c>
      <c r="B2103" s="138" t="s">
        <v>11543</v>
      </c>
      <c r="C2103" s="138" t="s">
        <v>11548</v>
      </c>
      <c r="D2103" s="138" t="s">
        <v>11545</v>
      </c>
      <c r="E2103" s="138" t="s">
        <v>11549</v>
      </c>
      <c r="F2103" s="139">
        <v>36.14</v>
      </c>
      <c r="G2103" s="137" t="s">
        <v>3067</v>
      </c>
      <c r="H2103" s="137" t="s">
        <v>3068</v>
      </c>
      <c r="I2103" s="138" t="s">
        <v>3084</v>
      </c>
    </row>
    <row r="2104" spans="1:9" hidden="1">
      <c r="A2104" s="137" t="s">
        <v>11550</v>
      </c>
      <c r="B2104" s="138" t="s">
        <v>11551</v>
      </c>
      <c r="C2104" s="138" t="s">
        <v>11552</v>
      </c>
      <c r="D2104" s="138" t="s">
        <v>11553</v>
      </c>
      <c r="E2104" s="138" t="s">
        <v>11554</v>
      </c>
      <c r="F2104" s="139">
        <v>0</v>
      </c>
      <c r="G2104" s="137" t="s">
        <v>3067</v>
      </c>
      <c r="H2104" s="137" t="s">
        <v>3068</v>
      </c>
      <c r="I2104" s="138" t="s">
        <v>3078</v>
      </c>
    </row>
    <row r="2105" spans="1:9" hidden="1">
      <c r="A2105" s="137" t="s">
        <v>11555</v>
      </c>
      <c r="B2105" s="138" t="s">
        <v>11556</v>
      </c>
      <c r="C2105" s="138" t="s">
        <v>11557</v>
      </c>
      <c r="D2105" s="138" t="s">
        <v>11558</v>
      </c>
      <c r="E2105" s="138" t="s">
        <v>11559</v>
      </c>
      <c r="F2105" s="139">
        <v>7.06</v>
      </c>
      <c r="G2105" s="137" t="s">
        <v>3067</v>
      </c>
      <c r="H2105" s="137" t="s">
        <v>3068</v>
      </c>
      <c r="I2105" s="138" t="s">
        <v>3078</v>
      </c>
    </row>
    <row r="2106" spans="1:9" hidden="1">
      <c r="A2106" s="137" t="s">
        <v>11560</v>
      </c>
      <c r="B2106" s="138" t="s">
        <v>11561</v>
      </c>
      <c r="C2106" s="138" t="s">
        <v>11562</v>
      </c>
      <c r="D2106" s="138" t="s">
        <v>11563</v>
      </c>
      <c r="E2106" s="138" t="s">
        <v>11564</v>
      </c>
      <c r="F2106" s="139">
        <v>26.25</v>
      </c>
      <c r="G2106" s="137" t="s">
        <v>3067</v>
      </c>
      <c r="H2106" s="137" t="s">
        <v>3068</v>
      </c>
      <c r="I2106" s="138" t="s">
        <v>3078</v>
      </c>
    </row>
    <row r="2107" spans="1:9" hidden="1">
      <c r="A2107" s="137" t="s">
        <v>11565</v>
      </c>
      <c r="B2107" s="138" t="s">
        <v>11566</v>
      </c>
      <c r="C2107" s="138" t="s">
        <v>11567</v>
      </c>
      <c r="D2107" s="138" t="s">
        <v>11568</v>
      </c>
      <c r="E2107" s="138" t="s">
        <v>11569</v>
      </c>
      <c r="F2107" s="139">
        <v>0</v>
      </c>
      <c r="G2107" s="137" t="s">
        <v>3067</v>
      </c>
      <c r="H2107" s="137" t="s">
        <v>3068</v>
      </c>
      <c r="I2107" s="138" t="s">
        <v>3078</v>
      </c>
    </row>
    <row r="2108" spans="1:9" hidden="1">
      <c r="A2108" s="137" t="s">
        <v>11570</v>
      </c>
      <c r="B2108" s="138" t="s">
        <v>11571</v>
      </c>
      <c r="C2108" s="138" t="s">
        <v>11572</v>
      </c>
      <c r="D2108" s="138" t="s">
        <v>11573</v>
      </c>
      <c r="E2108" s="138" t="s">
        <v>11574</v>
      </c>
      <c r="F2108" s="139">
        <v>0</v>
      </c>
      <c r="G2108" s="137" t="s">
        <v>3067</v>
      </c>
      <c r="H2108" s="137" t="s">
        <v>3068</v>
      </c>
      <c r="I2108" s="138" t="s">
        <v>3084</v>
      </c>
    </row>
    <row r="2109" spans="1:9" hidden="1">
      <c r="A2109" s="137" t="s">
        <v>11575</v>
      </c>
      <c r="B2109" s="138" t="s">
        <v>11576</v>
      </c>
      <c r="C2109" s="138" t="s">
        <v>11577</v>
      </c>
      <c r="D2109" s="138" t="s">
        <v>11578</v>
      </c>
      <c r="E2109" s="138" t="s">
        <v>11579</v>
      </c>
      <c r="F2109" s="139">
        <v>0</v>
      </c>
      <c r="G2109" s="137" t="s">
        <v>7022</v>
      </c>
      <c r="H2109" s="137" t="s">
        <v>3068</v>
      </c>
      <c r="I2109" s="138" t="s">
        <v>7196</v>
      </c>
    </row>
    <row r="2110" spans="1:9" hidden="1">
      <c r="A2110" s="137" t="s">
        <v>11580</v>
      </c>
      <c r="B2110" s="138" t="s">
        <v>11576</v>
      </c>
      <c r="C2110" s="138" t="s">
        <v>11581</v>
      </c>
      <c r="D2110" s="138" t="s">
        <v>11578</v>
      </c>
      <c r="E2110" s="138" t="s">
        <v>11582</v>
      </c>
      <c r="F2110" s="139">
        <v>15.65</v>
      </c>
      <c r="G2110" s="137" t="s">
        <v>3067</v>
      </c>
      <c r="H2110" s="137" t="s">
        <v>3068</v>
      </c>
      <c r="I2110" s="138" t="s">
        <v>3084</v>
      </c>
    </row>
    <row r="2111" spans="1:9" hidden="1">
      <c r="A2111" s="137" t="s">
        <v>11583</v>
      </c>
      <c r="B2111" s="138" t="s">
        <v>11584</v>
      </c>
      <c r="C2111" s="138" t="s">
        <v>11585</v>
      </c>
      <c r="D2111" s="138" t="s">
        <v>11586</v>
      </c>
      <c r="E2111" s="138" t="s">
        <v>11587</v>
      </c>
      <c r="F2111" s="139">
        <v>0</v>
      </c>
      <c r="G2111" s="137" t="s">
        <v>3067</v>
      </c>
      <c r="H2111" s="137" t="s">
        <v>3068</v>
      </c>
      <c r="I2111" s="138" t="s">
        <v>3078</v>
      </c>
    </row>
    <row r="2112" spans="1:9" hidden="1">
      <c r="A2112" s="137" t="s">
        <v>11588</v>
      </c>
      <c r="B2112" s="138" t="s">
        <v>11589</v>
      </c>
      <c r="C2112" s="138" t="s">
        <v>11590</v>
      </c>
      <c r="D2112" s="138" t="s">
        <v>11591</v>
      </c>
      <c r="E2112" s="138" t="s">
        <v>11592</v>
      </c>
      <c r="F2112" s="139">
        <v>0</v>
      </c>
      <c r="G2112" s="137" t="s">
        <v>3067</v>
      </c>
      <c r="H2112" s="137" t="s">
        <v>3068</v>
      </c>
      <c r="I2112" s="138" t="s">
        <v>3078</v>
      </c>
    </row>
    <row r="2113" spans="1:9" hidden="1">
      <c r="A2113" s="137" t="s">
        <v>11593</v>
      </c>
      <c r="B2113" s="138" t="s">
        <v>11594</v>
      </c>
      <c r="C2113" s="138" t="s">
        <v>11595</v>
      </c>
      <c r="D2113" s="138" t="s">
        <v>11596</v>
      </c>
      <c r="E2113" s="138" t="s">
        <v>11597</v>
      </c>
      <c r="F2113" s="139">
        <v>1.51</v>
      </c>
      <c r="G2113" s="137" t="s">
        <v>3067</v>
      </c>
      <c r="H2113" s="137" t="s">
        <v>3068</v>
      </c>
      <c r="I2113" s="138" t="s">
        <v>3084</v>
      </c>
    </row>
    <row r="2114" spans="1:9" hidden="1">
      <c r="A2114" s="137" t="s">
        <v>11598</v>
      </c>
      <c r="B2114" s="138" t="s">
        <v>11599</v>
      </c>
      <c r="C2114" s="138" t="s">
        <v>11600</v>
      </c>
      <c r="D2114" s="138" t="s">
        <v>11601</v>
      </c>
      <c r="E2114" s="138" t="s">
        <v>11602</v>
      </c>
      <c r="F2114" s="139">
        <v>0</v>
      </c>
      <c r="G2114" s="137" t="s">
        <v>7022</v>
      </c>
      <c r="H2114" s="137" t="s">
        <v>3068</v>
      </c>
      <c r="I2114" s="138" t="s">
        <v>7196</v>
      </c>
    </row>
    <row r="2115" spans="1:9" hidden="1">
      <c r="A2115" s="137" t="s">
        <v>11603</v>
      </c>
      <c r="B2115" s="138" t="s">
        <v>11599</v>
      </c>
      <c r="C2115" s="138" t="s">
        <v>11604</v>
      </c>
      <c r="D2115" s="138" t="s">
        <v>11601</v>
      </c>
      <c r="E2115" s="138" t="s">
        <v>11605</v>
      </c>
      <c r="F2115" s="139">
        <v>76.03</v>
      </c>
      <c r="G2115" s="137" t="s">
        <v>3067</v>
      </c>
      <c r="H2115" s="137" t="s">
        <v>3068</v>
      </c>
      <c r="I2115" s="138" t="s">
        <v>3084</v>
      </c>
    </row>
    <row r="2116" spans="1:9" hidden="1">
      <c r="A2116" s="137" t="s">
        <v>11606</v>
      </c>
      <c r="B2116" s="138" t="s">
        <v>11607</v>
      </c>
      <c r="C2116" s="138" t="s">
        <v>11608</v>
      </c>
      <c r="D2116" s="138" t="s">
        <v>11609</v>
      </c>
      <c r="E2116" s="138" t="s">
        <v>11610</v>
      </c>
      <c r="F2116" s="139">
        <v>100.004</v>
      </c>
      <c r="G2116" s="137" t="s">
        <v>3067</v>
      </c>
      <c r="H2116" s="137" t="s">
        <v>3068</v>
      </c>
      <c r="I2116" s="138" t="s">
        <v>3084</v>
      </c>
    </row>
    <row r="2117" spans="1:9" hidden="1">
      <c r="A2117" s="137" t="s">
        <v>11611</v>
      </c>
      <c r="B2117" s="138" t="s">
        <v>11612</v>
      </c>
      <c r="C2117" s="138" t="s">
        <v>11613</v>
      </c>
      <c r="D2117" s="138" t="s">
        <v>11614</v>
      </c>
      <c r="E2117" s="138" t="s">
        <v>11615</v>
      </c>
      <c r="F2117" s="139">
        <v>7.149</v>
      </c>
      <c r="G2117" s="137" t="s">
        <v>3067</v>
      </c>
      <c r="H2117" s="137" t="s">
        <v>3068</v>
      </c>
      <c r="I2117" s="138" t="s">
        <v>3084</v>
      </c>
    </row>
    <row r="2118" spans="1:9" hidden="1">
      <c r="A2118" s="137" t="s">
        <v>11616</v>
      </c>
      <c r="B2118" s="138" t="s">
        <v>11617</v>
      </c>
      <c r="C2118" s="138" t="s">
        <v>11618</v>
      </c>
      <c r="D2118" s="138" t="s">
        <v>11619</v>
      </c>
      <c r="E2118" s="138" t="s">
        <v>11620</v>
      </c>
      <c r="F2118" s="139">
        <v>0</v>
      </c>
      <c r="G2118" s="137" t="s">
        <v>3067</v>
      </c>
      <c r="H2118" s="137" t="s">
        <v>3068</v>
      </c>
      <c r="I2118" s="138" t="s">
        <v>3084</v>
      </c>
    </row>
    <row r="2119" spans="1:9" hidden="1">
      <c r="A2119" s="137" t="s">
        <v>11621</v>
      </c>
      <c r="B2119" s="138" t="s">
        <v>11622</v>
      </c>
      <c r="C2119" s="138" t="s">
        <v>11623</v>
      </c>
      <c r="D2119" s="138" t="s">
        <v>11624</v>
      </c>
      <c r="E2119" s="138" t="s">
        <v>11625</v>
      </c>
      <c r="F2119" s="139">
        <v>24.11</v>
      </c>
      <c r="G2119" s="137" t="s">
        <v>3067</v>
      </c>
      <c r="H2119" s="137" t="s">
        <v>3068</v>
      </c>
      <c r="I2119" s="138" t="s">
        <v>3078</v>
      </c>
    </row>
    <row r="2120" spans="1:9" hidden="1">
      <c r="A2120" s="137" t="s">
        <v>11626</v>
      </c>
      <c r="B2120" s="138" t="s">
        <v>11627</v>
      </c>
      <c r="C2120" s="138" t="s">
        <v>11628</v>
      </c>
      <c r="D2120" s="138" t="s">
        <v>11629</v>
      </c>
      <c r="E2120" s="138" t="s">
        <v>11630</v>
      </c>
      <c r="F2120" s="139">
        <v>0</v>
      </c>
      <c r="G2120" s="137" t="s">
        <v>3067</v>
      </c>
      <c r="H2120" s="137" t="s">
        <v>3068</v>
      </c>
      <c r="I2120" s="138" t="s">
        <v>3078</v>
      </c>
    </row>
    <row r="2121" spans="1:9" hidden="1">
      <c r="A2121" s="137" t="s">
        <v>11631</v>
      </c>
      <c r="B2121" s="138" t="s">
        <v>11632</v>
      </c>
      <c r="C2121" s="138" t="s">
        <v>11633</v>
      </c>
      <c r="D2121" s="138" t="s">
        <v>11634</v>
      </c>
      <c r="E2121" s="138" t="s">
        <v>11635</v>
      </c>
      <c r="F2121" s="139">
        <v>19.57</v>
      </c>
      <c r="G2121" s="137" t="s">
        <v>3067</v>
      </c>
      <c r="H2121" s="137" t="s">
        <v>3068</v>
      </c>
      <c r="I2121" s="138" t="s">
        <v>3078</v>
      </c>
    </row>
    <row r="2122" spans="1:9" hidden="1">
      <c r="A2122" s="137" t="s">
        <v>11636</v>
      </c>
      <c r="B2122" s="138" t="s">
        <v>11637</v>
      </c>
      <c r="C2122" s="138" t="s">
        <v>11638</v>
      </c>
      <c r="D2122" s="138" t="s">
        <v>11639</v>
      </c>
      <c r="E2122" s="138" t="s">
        <v>11640</v>
      </c>
      <c r="F2122" s="139">
        <v>18.88</v>
      </c>
      <c r="G2122" s="137" t="s">
        <v>3067</v>
      </c>
      <c r="H2122" s="137" t="s">
        <v>3068</v>
      </c>
      <c r="I2122" s="138" t="s">
        <v>3078</v>
      </c>
    </row>
    <row r="2123" spans="1:9" hidden="1">
      <c r="A2123" s="137" t="s">
        <v>11641</v>
      </c>
      <c r="B2123" s="138" t="s">
        <v>11642</v>
      </c>
      <c r="C2123" s="138" t="s">
        <v>11643</v>
      </c>
      <c r="D2123" s="138" t="s">
        <v>11644</v>
      </c>
      <c r="E2123" s="138" t="s">
        <v>11645</v>
      </c>
      <c r="F2123" s="139">
        <v>19.27</v>
      </c>
      <c r="G2123" s="137" t="s">
        <v>3067</v>
      </c>
      <c r="H2123" s="137" t="s">
        <v>3068</v>
      </c>
      <c r="I2123" s="138" t="s">
        <v>3078</v>
      </c>
    </row>
    <row r="2124" spans="1:9" hidden="1">
      <c r="A2124" s="137" t="s">
        <v>11646</v>
      </c>
      <c r="B2124" s="138" t="s">
        <v>11647</v>
      </c>
      <c r="C2124" s="138" t="s">
        <v>11648</v>
      </c>
      <c r="D2124" s="138" t="s">
        <v>11649</v>
      </c>
      <c r="E2124" s="138" t="s">
        <v>11650</v>
      </c>
      <c r="F2124" s="139">
        <v>11.92</v>
      </c>
      <c r="G2124" s="137" t="s">
        <v>3067</v>
      </c>
      <c r="H2124" s="137" t="s">
        <v>3068</v>
      </c>
      <c r="I2124" s="138" t="s">
        <v>3078</v>
      </c>
    </row>
    <row r="2125" spans="1:9" hidden="1">
      <c r="A2125" s="137" t="s">
        <v>11651</v>
      </c>
      <c r="B2125" s="138" t="s">
        <v>11652</v>
      </c>
      <c r="C2125" s="138" t="s">
        <v>11653</v>
      </c>
      <c r="D2125" s="138" t="s">
        <v>11654</v>
      </c>
      <c r="E2125" s="138" t="s">
        <v>11655</v>
      </c>
      <c r="F2125" s="139">
        <v>23.92</v>
      </c>
      <c r="G2125" s="137" t="s">
        <v>3067</v>
      </c>
      <c r="H2125" s="137" t="s">
        <v>3068</v>
      </c>
      <c r="I2125" s="138" t="s">
        <v>3078</v>
      </c>
    </row>
    <row r="2126" spans="1:9" hidden="1">
      <c r="A2126" s="137" t="s">
        <v>11656</v>
      </c>
      <c r="B2126" s="138" t="s">
        <v>11657</v>
      </c>
      <c r="C2126" s="138" t="s">
        <v>11658</v>
      </c>
      <c r="D2126" s="138" t="s">
        <v>11659</v>
      </c>
      <c r="E2126" s="138" t="s">
        <v>11660</v>
      </c>
      <c r="F2126" s="139">
        <v>0</v>
      </c>
      <c r="G2126" s="137" t="s">
        <v>3067</v>
      </c>
      <c r="H2126" s="137" t="s">
        <v>3068</v>
      </c>
      <c r="I2126" s="138" t="s">
        <v>3078</v>
      </c>
    </row>
    <row r="2127" spans="1:9" hidden="1">
      <c r="A2127" s="137" t="s">
        <v>11661</v>
      </c>
      <c r="B2127" s="138" t="s">
        <v>11662</v>
      </c>
      <c r="C2127" s="138" t="s">
        <v>11663</v>
      </c>
      <c r="D2127" s="138" t="s">
        <v>369</v>
      </c>
      <c r="E2127" s="138" t="s">
        <v>11664</v>
      </c>
      <c r="F2127" s="139">
        <v>0</v>
      </c>
      <c r="G2127" s="137" t="s">
        <v>7022</v>
      </c>
      <c r="H2127" s="137" t="s">
        <v>3068</v>
      </c>
      <c r="I2127" s="138" t="s">
        <v>7023</v>
      </c>
    </row>
    <row r="2128" spans="1:9" hidden="1">
      <c r="A2128" s="137" t="s">
        <v>11665</v>
      </c>
      <c r="B2128" s="138" t="s">
        <v>11662</v>
      </c>
      <c r="C2128" s="138" t="s">
        <v>11666</v>
      </c>
      <c r="D2128" s="138" t="s">
        <v>369</v>
      </c>
      <c r="E2128" s="138" t="s">
        <v>11667</v>
      </c>
      <c r="F2128" s="139">
        <v>16.22</v>
      </c>
      <c r="G2128" s="137" t="s">
        <v>3067</v>
      </c>
      <c r="H2128" s="137" t="s">
        <v>3068</v>
      </c>
      <c r="I2128" s="138" t="s">
        <v>3078</v>
      </c>
    </row>
    <row r="2129" spans="1:9" hidden="1">
      <c r="A2129" s="137" t="s">
        <v>11668</v>
      </c>
      <c r="B2129" s="138" t="s">
        <v>11669</v>
      </c>
      <c r="C2129" s="138" t="s">
        <v>11670</v>
      </c>
      <c r="D2129" s="138" t="s">
        <v>11671</v>
      </c>
      <c r="E2129" s="138" t="s">
        <v>11672</v>
      </c>
      <c r="F2129" s="139">
        <v>3.59</v>
      </c>
      <c r="G2129" s="137" t="s">
        <v>3067</v>
      </c>
      <c r="H2129" s="137" t="s">
        <v>3068</v>
      </c>
      <c r="I2129" s="138" t="s">
        <v>3078</v>
      </c>
    </row>
    <row r="2130" spans="1:9" hidden="1">
      <c r="A2130" s="137" t="s">
        <v>11673</v>
      </c>
      <c r="B2130" s="138" t="s">
        <v>11674</v>
      </c>
      <c r="C2130" s="138" t="s">
        <v>11675</v>
      </c>
      <c r="D2130" s="138" t="s">
        <v>11676</v>
      </c>
      <c r="E2130" s="138" t="s">
        <v>11677</v>
      </c>
      <c r="F2130" s="139">
        <v>24.88</v>
      </c>
      <c r="G2130" s="137" t="s">
        <v>3067</v>
      </c>
      <c r="H2130" s="137" t="s">
        <v>3068</v>
      </c>
      <c r="I2130" s="138" t="s">
        <v>3078</v>
      </c>
    </row>
    <row r="2131" spans="1:9" hidden="1">
      <c r="A2131" s="137" t="s">
        <v>11678</v>
      </c>
      <c r="B2131" s="138" t="s">
        <v>11679</v>
      </c>
      <c r="C2131" s="138" t="s">
        <v>11680</v>
      </c>
      <c r="D2131" s="138" t="s">
        <v>11681</v>
      </c>
      <c r="E2131" s="138" t="s">
        <v>11682</v>
      </c>
      <c r="F2131" s="139">
        <v>0</v>
      </c>
      <c r="G2131" s="137" t="s">
        <v>7022</v>
      </c>
      <c r="H2131" s="137" t="s">
        <v>3068</v>
      </c>
      <c r="I2131" s="138" t="s">
        <v>7196</v>
      </c>
    </row>
    <row r="2132" spans="1:9" hidden="1">
      <c r="A2132" s="137" t="s">
        <v>11683</v>
      </c>
      <c r="B2132" s="138" t="s">
        <v>11679</v>
      </c>
      <c r="C2132" s="138" t="s">
        <v>11684</v>
      </c>
      <c r="D2132" s="138" t="s">
        <v>11681</v>
      </c>
      <c r="E2132" s="138" t="s">
        <v>11685</v>
      </c>
      <c r="F2132" s="139">
        <v>5.16</v>
      </c>
      <c r="G2132" s="137" t="s">
        <v>3067</v>
      </c>
      <c r="H2132" s="137" t="s">
        <v>3068</v>
      </c>
      <c r="I2132" s="138" t="s">
        <v>3084</v>
      </c>
    </row>
    <row r="2133" spans="1:9" hidden="1">
      <c r="A2133" s="137" t="s">
        <v>11686</v>
      </c>
      <c r="B2133" s="138" t="s">
        <v>11687</v>
      </c>
      <c r="C2133" s="138" t="s">
        <v>11688</v>
      </c>
      <c r="D2133" s="138" t="s">
        <v>11689</v>
      </c>
      <c r="E2133" s="138" t="s">
        <v>11690</v>
      </c>
      <c r="F2133" s="139">
        <v>0</v>
      </c>
      <c r="G2133" s="137" t="s">
        <v>7022</v>
      </c>
      <c r="H2133" s="137" t="s">
        <v>3068</v>
      </c>
      <c r="I2133" s="138" t="s">
        <v>7196</v>
      </c>
    </row>
    <row r="2134" spans="1:9" hidden="1">
      <c r="A2134" s="137" t="s">
        <v>11691</v>
      </c>
      <c r="B2134" s="138" t="s">
        <v>11687</v>
      </c>
      <c r="C2134" s="138" t="s">
        <v>11692</v>
      </c>
      <c r="D2134" s="138" t="s">
        <v>11689</v>
      </c>
      <c r="E2134" s="138" t="s">
        <v>11693</v>
      </c>
      <c r="F2134" s="139">
        <v>4.7699999999999996</v>
      </c>
      <c r="G2134" s="137" t="s">
        <v>3067</v>
      </c>
      <c r="H2134" s="137" t="s">
        <v>3068</v>
      </c>
      <c r="I2134" s="138" t="s">
        <v>3084</v>
      </c>
    </row>
    <row r="2135" spans="1:9" hidden="1">
      <c r="A2135" s="137" t="s">
        <v>11694</v>
      </c>
      <c r="B2135" s="138" t="s">
        <v>11695</v>
      </c>
      <c r="C2135" s="138" t="s">
        <v>11696</v>
      </c>
      <c r="D2135" s="138" t="s">
        <v>11697</v>
      </c>
      <c r="E2135" s="138" t="s">
        <v>11698</v>
      </c>
      <c r="F2135" s="139">
        <v>3.3</v>
      </c>
      <c r="G2135" s="137" t="s">
        <v>3067</v>
      </c>
      <c r="H2135" s="137" t="s">
        <v>3068</v>
      </c>
      <c r="I2135" s="138" t="s">
        <v>3084</v>
      </c>
    </row>
    <row r="2136" spans="1:9" hidden="1">
      <c r="A2136" s="137" t="s">
        <v>11699</v>
      </c>
      <c r="B2136" s="138" t="s">
        <v>11700</v>
      </c>
      <c r="C2136" s="138" t="s">
        <v>11701</v>
      </c>
      <c r="D2136" s="138" t="s">
        <v>11702</v>
      </c>
      <c r="E2136" s="138" t="s">
        <v>11703</v>
      </c>
      <c r="F2136" s="139">
        <v>0</v>
      </c>
      <c r="G2136" s="137" t="s">
        <v>332</v>
      </c>
      <c r="H2136" s="137" t="s">
        <v>1762</v>
      </c>
      <c r="I2136" s="138" t="s">
        <v>1103</v>
      </c>
    </row>
    <row r="2137" spans="1:9" hidden="1">
      <c r="A2137" s="137" t="s">
        <v>11704</v>
      </c>
      <c r="B2137" s="138" t="s">
        <v>11705</v>
      </c>
      <c r="C2137" s="138" t="s">
        <v>11706</v>
      </c>
      <c r="D2137" s="138" t="s">
        <v>11707</v>
      </c>
      <c r="E2137" s="138" t="s">
        <v>11708</v>
      </c>
      <c r="F2137" s="139">
        <v>0</v>
      </c>
      <c r="G2137" s="137" t="s">
        <v>332</v>
      </c>
      <c r="H2137" s="137" t="s">
        <v>1762</v>
      </c>
      <c r="I2137" s="138" t="s">
        <v>1103</v>
      </c>
    </row>
    <row r="2138" spans="1:9" hidden="1">
      <c r="A2138" s="137" t="s">
        <v>11709</v>
      </c>
      <c r="B2138" s="138" t="s">
        <v>11710</v>
      </c>
      <c r="C2138" s="138" t="s">
        <v>11711</v>
      </c>
      <c r="D2138" s="138" t="s">
        <v>11712</v>
      </c>
      <c r="E2138" s="138" t="s">
        <v>11713</v>
      </c>
      <c r="F2138" s="139">
        <v>0</v>
      </c>
      <c r="G2138" s="137" t="s">
        <v>332</v>
      </c>
      <c r="H2138" s="137" t="s">
        <v>1762</v>
      </c>
      <c r="I2138" s="138" t="s">
        <v>1103</v>
      </c>
    </row>
    <row r="2139" spans="1:9" hidden="1">
      <c r="A2139" s="137" t="s">
        <v>11714</v>
      </c>
      <c r="B2139" s="138" t="s">
        <v>11715</v>
      </c>
      <c r="C2139" s="138" t="s">
        <v>11716</v>
      </c>
      <c r="D2139" s="138" t="s">
        <v>11717</v>
      </c>
      <c r="E2139" s="138" t="s">
        <v>11718</v>
      </c>
      <c r="F2139" s="139">
        <v>3.39</v>
      </c>
      <c r="G2139" s="137" t="s">
        <v>332</v>
      </c>
      <c r="H2139" s="137" t="s">
        <v>1762</v>
      </c>
      <c r="I2139" s="138" t="s">
        <v>1103</v>
      </c>
    </row>
    <row r="2140" spans="1:9" hidden="1">
      <c r="A2140" s="137" t="s">
        <v>11719</v>
      </c>
      <c r="B2140" s="138" t="s">
        <v>11720</v>
      </c>
      <c r="C2140" s="138" t="s">
        <v>11721</v>
      </c>
      <c r="D2140" s="138" t="s">
        <v>11383</v>
      </c>
      <c r="E2140" s="138" t="s">
        <v>11722</v>
      </c>
      <c r="F2140" s="139">
        <v>0</v>
      </c>
      <c r="G2140" s="137" t="s">
        <v>332</v>
      </c>
      <c r="H2140" s="137" t="s">
        <v>1762</v>
      </c>
      <c r="I2140" s="138" t="s">
        <v>1103</v>
      </c>
    </row>
    <row r="2141" spans="1:9" hidden="1">
      <c r="A2141" s="137" t="s">
        <v>11723</v>
      </c>
      <c r="B2141" s="138" t="s">
        <v>11724</v>
      </c>
      <c r="C2141" s="138" t="s">
        <v>11725</v>
      </c>
      <c r="D2141" s="138" t="s">
        <v>11697</v>
      </c>
      <c r="E2141" s="138" t="s">
        <v>11726</v>
      </c>
      <c r="F2141" s="139">
        <v>0</v>
      </c>
      <c r="G2141" s="137" t="s">
        <v>332</v>
      </c>
      <c r="H2141" s="137" t="s">
        <v>1762</v>
      </c>
      <c r="I2141" s="138" t="s">
        <v>1103</v>
      </c>
    </row>
    <row r="2142" spans="1:9" hidden="1">
      <c r="A2142" s="137" t="s">
        <v>11727</v>
      </c>
      <c r="B2142" s="138" t="s">
        <v>11728</v>
      </c>
      <c r="C2142" s="138" t="s">
        <v>11729</v>
      </c>
      <c r="D2142" s="138" t="s">
        <v>9051</v>
      </c>
      <c r="E2142" s="138" t="s">
        <v>11730</v>
      </c>
      <c r="F2142" s="139">
        <v>0</v>
      </c>
      <c r="G2142" s="137" t="s">
        <v>332</v>
      </c>
      <c r="H2142" s="137" t="s">
        <v>1762</v>
      </c>
      <c r="I2142" s="138" t="s">
        <v>1103</v>
      </c>
    </row>
    <row r="2143" spans="1:9" hidden="1">
      <c r="A2143" s="137" t="s">
        <v>11731</v>
      </c>
      <c r="B2143" s="138" t="s">
        <v>11732</v>
      </c>
      <c r="C2143" s="138" t="s">
        <v>11733</v>
      </c>
      <c r="D2143" s="138" t="s">
        <v>10401</v>
      </c>
      <c r="E2143" s="138" t="s">
        <v>11734</v>
      </c>
      <c r="F2143" s="139">
        <v>59.3</v>
      </c>
      <c r="G2143" s="137" t="s">
        <v>332</v>
      </c>
      <c r="H2143" s="137" t="s">
        <v>1762</v>
      </c>
      <c r="I2143" s="138" t="s">
        <v>1103</v>
      </c>
    </row>
    <row r="2144" spans="1:9" hidden="1">
      <c r="A2144" s="137" t="s">
        <v>11735</v>
      </c>
      <c r="B2144" s="138" t="s">
        <v>11736</v>
      </c>
      <c r="C2144" s="138" t="s">
        <v>11737</v>
      </c>
      <c r="D2144" s="138" t="s">
        <v>11738</v>
      </c>
      <c r="E2144" s="138" t="s">
        <v>11739</v>
      </c>
      <c r="F2144" s="139">
        <v>0</v>
      </c>
      <c r="G2144" s="137" t="s">
        <v>332</v>
      </c>
      <c r="H2144" s="137" t="s">
        <v>1762</v>
      </c>
      <c r="I2144" s="138" t="s">
        <v>1103</v>
      </c>
    </row>
    <row r="2145" spans="1:9" hidden="1">
      <c r="A2145" s="137" t="s">
        <v>11740</v>
      </c>
      <c r="B2145" s="138" t="s">
        <v>11741</v>
      </c>
      <c r="C2145" s="138" t="s">
        <v>11742</v>
      </c>
      <c r="D2145" s="138" t="s">
        <v>11743</v>
      </c>
      <c r="E2145" s="138" t="s">
        <v>11744</v>
      </c>
      <c r="F2145" s="139">
        <v>0</v>
      </c>
      <c r="G2145" s="137" t="s">
        <v>332</v>
      </c>
      <c r="H2145" s="137" t="s">
        <v>1762</v>
      </c>
      <c r="I2145" s="138" t="s">
        <v>1103</v>
      </c>
    </row>
    <row r="2146" spans="1:9" hidden="1">
      <c r="A2146" s="137" t="s">
        <v>11745</v>
      </c>
      <c r="B2146" s="138" t="s">
        <v>11746</v>
      </c>
      <c r="C2146" s="138" t="s">
        <v>11747</v>
      </c>
      <c r="D2146" s="138" t="s">
        <v>11748</v>
      </c>
      <c r="E2146" s="138" t="s">
        <v>11749</v>
      </c>
      <c r="F2146" s="139">
        <v>2.62</v>
      </c>
      <c r="G2146" s="137" t="s">
        <v>332</v>
      </c>
      <c r="H2146" s="137" t="s">
        <v>1762</v>
      </c>
      <c r="I2146" s="138" t="s">
        <v>1103</v>
      </c>
    </row>
    <row r="2147" spans="1:9" hidden="1">
      <c r="A2147" s="137" t="s">
        <v>11750</v>
      </c>
      <c r="B2147" s="138" t="s">
        <v>11751</v>
      </c>
      <c r="C2147" s="138" t="s">
        <v>11752</v>
      </c>
      <c r="D2147" s="138" t="s">
        <v>11753</v>
      </c>
      <c r="E2147" s="138" t="s">
        <v>11754</v>
      </c>
      <c r="F2147" s="139">
        <v>4.33</v>
      </c>
      <c r="G2147" s="137" t="s">
        <v>332</v>
      </c>
      <c r="H2147" s="137" t="s">
        <v>1762</v>
      </c>
      <c r="I2147" s="138" t="s">
        <v>1103</v>
      </c>
    </row>
    <row r="2148" spans="1:9" hidden="1">
      <c r="A2148" s="137" t="s">
        <v>11755</v>
      </c>
      <c r="B2148" s="138" t="s">
        <v>11756</v>
      </c>
      <c r="C2148" s="138" t="s">
        <v>11757</v>
      </c>
      <c r="D2148" s="138" t="s">
        <v>11758</v>
      </c>
      <c r="E2148" s="138" t="s">
        <v>11759</v>
      </c>
      <c r="F2148" s="139">
        <v>0</v>
      </c>
      <c r="G2148" s="137" t="s">
        <v>332</v>
      </c>
      <c r="H2148" s="137" t="s">
        <v>1762</v>
      </c>
      <c r="I2148" s="138" t="s">
        <v>1103</v>
      </c>
    </row>
    <row r="2149" spans="1:9" hidden="1">
      <c r="A2149" s="137" t="s">
        <v>11760</v>
      </c>
      <c r="B2149" s="138" t="s">
        <v>11761</v>
      </c>
      <c r="C2149" s="138" t="s">
        <v>11762</v>
      </c>
      <c r="D2149" s="138" t="s">
        <v>11763</v>
      </c>
      <c r="E2149" s="138" t="s">
        <v>11764</v>
      </c>
      <c r="F2149" s="139">
        <v>0</v>
      </c>
      <c r="G2149" s="137" t="s">
        <v>332</v>
      </c>
      <c r="H2149" s="137" t="s">
        <v>1762</v>
      </c>
      <c r="I2149" s="138" t="s">
        <v>1103</v>
      </c>
    </row>
    <row r="2150" spans="1:9" hidden="1">
      <c r="A2150" s="137" t="s">
        <v>11765</v>
      </c>
      <c r="B2150" s="138" t="s">
        <v>11766</v>
      </c>
      <c r="C2150" s="138" t="s">
        <v>11767</v>
      </c>
      <c r="D2150" s="138" t="s">
        <v>11768</v>
      </c>
      <c r="E2150" s="138" t="s">
        <v>11769</v>
      </c>
      <c r="F2150" s="139">
        <v>0</v>
      </c>
      <c r="G2150" s="137" t="s">
        <v>332</v>
      </c>
      <c r="H2150" s="137" t="s">
        <v>1762</v>
      </c>
      <c r="I2150" s="138" t="s">
        <v>1103</v>
      </c>
    </row>
    <row r="2151" spans="1:9" hidden="1">
      <c r="A2151" s="137" t="s">
        <v>11770</v>
      </c>
      <c r="B2151" s="138" t="s">
        <v>11771</v>
      </c>
      <c r="C2151" s="138" t="s">
        <v>11772</v>
      </c>
      <c r="D2151" s="138" t="s">
        <v>11773</v>
      </c>
      <c r="E2151" s="138" t="s">
        <v>11774</v>
      </c>
      <c r="F2151" s="139">
        <v>73.55</v>
      </c>
      <c r="G2151" s="137" t="s">
        <v>332</v>
      </c>
      <c r="H2151" s="137" t="s">
        <v>1762</v>
      </c>
      <c r="I2151" s="138" t="s">
        <v>1103</v>
      </c>
    </row>
    <row r="2152" spans="1:9" hidden="1">
      <c r="A2152" s="137" t="s">
        <v>11775</v>
      </c>
      <c r="B2152" s="138" t="s">
        <v>11776</v>
      </c>
      <c r="C2152" s="138" t="s">
        <v>11777</v>
      </c>
      <c r="D2152" s="138" t="s">
        <v>11778</v>
      </c>
      <c r="E2152" s="138" t="s">
        <v>11779</v>
      </c>
      <c r="F2152" s="139">
        <v>0</v>
      </c>
      <c r="G2152" s="137" t="s">
        <v>332</v>
      </c>
      <c r="H2152" s="137" t="s">
        <v>1762</v>
      </c>
      <c r="I2152" s="138" t="s">
        <v>1103</v>
      </c>
    </row>
    <row r="2153" spans="1:9" hidden="1">
      <c r="A2153" s="137" t="s">
        <v>11780</v>
      </c>
      <c r="B2153" s="138" t="s">
        <v>11781</v>
      </c>
      <c r="C2153" s="138" t="s">
        <v>11782</v>
      </c>
      <c r="D2153" s="138" t="s">
        <v>11783</v>
      </c>
      <c r="E2153" s="138" t="s">
        <v>11784</v>
      </c>
      <c r="F2153" s="139">
        <v>4.5</v>
      </c>
      <c r="G2153" s="137" t="s">
        <v>332</v>
      </c>
      <c r="H2153" s="137" t="s">
        <v>1762</v>
      </c>
      <c r="I2153" s="138" t="s">
        <v>1103</v>
      </c>
    </row>
    <row r="2154" spans="1:9" hidden="1">
      <c r="A2154" s="137" t="s">
        <v>11785</v>
      </c>
      <c r="B2154" s="138" t="s">
        <v>11786</v>
      </c>
      <c r="C2154" s="138" t="s">
        <v>11787</v>
      </c>
      <c r="D2154" s="138" t="s">
        <v>11788</v>
      </c>
      <c r="E2154" s="138" t="s">
        <v>11789</v>
      </c>
      <c r="F2154" s="139">
        <v>0</v>
      </c>
      <c r="G2154" s="137" t="s">
        <v>332</v>
      </c>
      <c r="H2154" s="137" t="s">
        <v>1762</v>
      </c>
      <c r="I2154" s="138" t="s">
        <v>1103</v>
      </c>
    </row>
    <row r="2155" spans="1:9" hidden="1">
      <c r="A2155" s="137" t="s">
        <v>11790</v>
      </c>
      <c r="B2155" s="138" t="s">
        <v>11791</v>
      </c>
      <c r="C2155" s="138" t="s">
        <v>11792</v>
      </c>
      <c r="D2155" s="138" t="s">
        <v>11793</v>
      </c>
      <c r="E2155" s="138" t="s">
        <v>11794</v>
      </c>
      <c r="F2155" s="139">
        <v>5.77</v>
      </c>
      <c r="G2155" s="137" t="s">
        <v>332</v>
      </c>
      <c r="H2155" s="137" t="s">
        <v>1762</v>
      </c>
      <c r="I2155" s="138" t="s">
        <v>1103</v>
      </c>
    </row>
    <row r="2156" spans="1:9" hidden="1">
      <c r="A2156" s="137" t="s">
        <v>11795</v>
      </c>
      <c r="B2156" s="138" t="s">
        <v>11796</v>
      </c>
      <c r="C2156" s="138" t="s">
        <v>11797</v>
      </c>
      <c r="D2156" s="138" t="s">
        <v>11798</v>
      </c>
      <c r="E2156" s="138" t="s">
        <v>11799</v>
      </c>
      <c r="F2156" s="139">
        <v>0</v>
      </c>
      <c r="G2156" s="137" t="s">
        <v>332</v>
      </c>
      <c r="H2156" s="137" t="s">
        <v>1762</v>
      </c>
      <c r="I2156" s="138" t="s">
        <v>1103</v>
      </c>
    </row>
    <row r="2157" spans="1:9" hidden="1">
      <c r="A2157" s="137" t="s">
        <v>11800</v>
      </c>
      <c r="B2157" s="138" t="s">
        <v>11801</v>
      </c>
      <c r="C2157" s="138" t="s">
        <v>11802</v>
      </c>
      <c r="D2157" s="138" t="s">
        <v>9146</v>
      </c>
      <c r="E2157" s="138" t="s">
        <v>11803</v>
      </c>
      <c r="F2157" s="139">
        <v>0</v>
      </c>
      <c r="G2157" s="137" t="s">
        <v>332</v>
      </c>
      <c r="H2157" s="137" t="s">
        <v>1762</v>
      </c>
      <c r="I2157" s="138" t="s">
        <v>1103</v>
      </c>
    </row>
    <row r="2158" spans="1:9" hidden="1">
      <c r="A2158" s="137" t="s">
        <v>11804</v>
      </c>
      <c r="B2158" s="138" t="s">
        <v>11805</v>
      </c>
      <c r="C2158" s="138" t="s">
        <v>11806</v>
      </c>
      <c r="D2158" s="138" t="s">
        <v>11545</v>
      </c>
      <c r="E2158" s="138" t="s">
        <v>11807</v>
      </c>
      <c r="F2158" s="139">
        <v>17.899999999999999</v>
      </c>
      <c r="G2158" s="137" t="s">
        <v>332</v>
      </c>
      <c r="H2158" s="137" t="s">
        <v>1762</v>
      </c>
      <c r="I2158" s="138" t="s">
        <v>1103</v>
      </c>
    </row>
    <row r="2159" spans="1:9" hidden="1">
      <c r="A2159" s="137" t="s">
        <v>11808</v>
      </c>
      <c r="B2159" s="138" t="s">
        <v>11809</v>
      </c>
      <c r="C2159" s="138" t="s">
        <v>11810</v>
      </c>
      <c r="D2159" s="138" t="s">
        <v>10429</v>
      </c>
      <c r="E2159" s="138" t="s">
        <v>11811</v>
      </c>
      <c r="F2159" s="139">
        <v>36.299999999999997</v>
      </c>
      <c r="G2159" s="137" t="s">
        <v>332</v>
      </c>
      <c r="H2159" s="137" t="s">
        <v>1762</v>
      </c>
      <c r="I2159" s="138" t="s">
        <v>1103</v>
      </c>
    </row>
    <row r="2160" spans="1:9" hidden="1">
      <c r="A2160" s="137" t="s">
        <v>11812</v>
      </c>
      <c r="B2160" s="138" t="s">
        <v>11813</v>
      </c>
      <c r="C2160" s="138" t="s">
        <v>11814</v>
      </c>
      <c r="D2160" s="138" t="s">
        <v>11815</v>
      </c>
      <c r="E2160" s="138" t="s">
        <v>11816</v>
      </c>
      <c r="F2160" s="139">
        <v>11.96</v>
      </c>
      <c r="G2160" s="137" t="s">
        <v>332</v>
      </c>
      <c r="H2160" s="137" t="s">
        <v>1762</v>
      </c>
      <c r="I2160" s="138" t="s">
        <v>1103</v>
      </c>
    </row>
    <row r="2161" spans="1:9" hidden="1">
      <c r="A2161" s="137" t="s">
        <v>11817</v>
      </c>
      <c r="B2161" s="138" t="s">
        <v>11818</v>
      </c>
      <c r="C2161" s="138" t="s">
        <v>11819</v>
      </c>
      <c r="D2161" s="138" t="s">
        <v>11820</v>
      </c>
      <c r="E2161" s="138" t="s">
        <v>11821</v>
      </c>
      <c r="F2161" s="139">
        <v>6.21</v>
      </c>
      <c r="G2161" s="137" t="s">
        <v>332</v>
      </c>
      <c r="H2161" s="137" t="s">
        <v>1762</v>
      </c>
      <c r="I2161" s="138" t="s">
        <v>1103</v>
      </c>
    </row>
    <row r="2162" spans="1:9" hidden="1">
      <c r="A2162" s="137" t="s">
        <v>11822</v>
      </c>
      <c r="B2162" s="138" t="s">
        <v>11823</v>
      </c>
      <c r="C2162" s="138" t="s">
        <v>11824</v>
      </c>
      <c r="D2162" s="138" t="s">
        <v>10302</v>
      </c>
      <c r="E2162" s="138" t="s">
        <v>11825</v>
      </c>
      <c r="F2162" s="139">
        <v>3.4</v>
      </c>
      <c r="G2162" s="137" t="s">
        <v>332</v>
      </c>
      <c r="H2162" s="137" t="s">
        <v>1762</v>
      </c>
      <c r="I2162" s="138" t="s">
        <v>1103</v>
      </c>
    </row>
    <row r="2163" spans="1:9" hidden="1">
      <c r="A2163" s="137" t="s">
        <v>11826</v>
      </c>
      <c r="B2163" s="138" t="s">
        <v>11827</v>
      </c>
      <c r="C2163" s="138" t="s">
        <v>11828</v>
      </c>
      <c r="D2163" s="138" t="s">
        <v>11829</v>
      </c>
      <c r="E2163" s="138" t="s">
        <v>11830</v>
      </c>
      <c r="F2163" s="139">
        <v>12.88</v>
      </c>
      <c r="G2163" s="137" t="s">
        <v>332</v>
      </c>
      <c r="H2163" s="137" t="s">
        <v>1762</v>
      </c>
      <c r="I2163" s="138" t="s">
        <v>1103</v>
      </c>
    </row>
    <row r="2164" spans="1:9" hidden="1">
      <c r="A2164" s="137" t="s">
        <v>11831</v>
      </c>
      <c r="B2164" s="138" t="s">
        <v>11832</v>
      </c>
      <c r="C2164" s="138" t="s">
        <v>11833</v>
      </c>
      <c r="D2164" s="138" t="s">
        <v>10475</v>
      </c>
      <c r="E2164" s="138" t="s">
        <v>11834</v>
      </c>
      <c r="F2164" s="139">
        <v>0</v>
      </c>
      <c r="G2164" s="137" t="s">
        <v>332</v>
      </c>
      <c r="H2164" s="137" t="s">
        <v>1762</v>
      </c>
      <c r="I2164" s="138" t="s">
        <v>1103</v>
      </c>
    </row>
    <row r="2165" spans="1:9" hidden="1">
      <c r="A2165" s="137" t="s">
        <v>11835</v>
      </c>
      <c r="B2165" s="138" t="s">
        <v>11836</v>
      </c>
      <c r="C2165" s="138" t="s">
        <v>11837</v>
      </c>
      <c r="D2165" s="138" t="s">
        <v>11838</v>
      </c>
      <c r="E2165" s="138" t="s">
        <v>11839</v>
      </c>
      <c r="F2165" s="139">
        <v>0</v>
      </c>
      <c r="G2165" s="137" t="s">
        <v>332</v>
      </c>
      <c r="H2165" s="137" t="s">
        <v>1762</v>
      </c>
      <c r="I2165" s="138" t="s">
        <v>1103</v>
      </c>
    </row>
    <row r="2166" spans="1:9" hidden="1">
      <c r="A2166" s="137" t="s">
        <v>11840</v>
      </c>
      <c r="B2166" s="138" t="s">
        <v>11841</v>
      </c>
      <c r="C2166" s="138" t="s">
        <v>11842</v>
      </c>
      <c r="D2166" s="138" t="s">
        <v>11843</v>
      </c>
      <c r="E2166" s="138" t="s">
        <v>11844</v>
      </c>
      <c r="F2166" s="139">
        <v>2.29</v>
      </c>
      <c r="G2166" s="137" t="s">
        <v>332</v>
      </c>
      <c r="H2166" s="137" t="s">
        <v>1762</v>
      </c>
      <c r="I2166" s="138" t="s">
        <v>1103</v>
      </c>
    </row>
    <row r="2167" spans="1:9" hidden="1">
      <c r="A2167" s="137" t="s">
        <v>11845</v>
      </c>
      <c r="B2167" s="138" t="s">
        <v>11846</v>
      </c>
      <c r="C2167" s="138" t="s">
        <v>11847</v>
      </c>
      <c r="D2167" s="138" t="s">
        <v>11848</v>
      </c>
      <c r="E2167" s="138" t="s">
        <v>11849</v>
      </c>
      <c r="F2167" s="139">
        <v>0</v>
      </c>
      <c r="G2167" s="137" t="s">
        <v>332</v>
      </c>
      <c r="H2167" s="137" t="s">
        <v>1762</v>
      </c>
      <c r="I2167" s="138" t="s">
        <v>1103</v>
      </c>
    </row>
    <row r="2168" spans="1:9" hidden="1">
      <c r="A2168" s="137" t="s">
        <v>11850</v>
      </c>
      <c r="B2168" s="138" t="s">
        <v>11851</v>
      </c>
      <c r="C2168" s="138" t="s">
        <v>11852</v>
      </c>
      <c r="D2168" s="138" t="s">
        <v>11853</v>
      </c>
      <c r="E2168" s="138" t="s">
        <v>11854</v>
      </c>
      <c r="F2168" s="139">
        <v>0</v>
      </c>
      <c r="G2168" s="137" t="s">
        <v>332</v>
      </c>
      <c r="H2168" s="137" t="s">
        <v>1762</v>
      </c>
      <c r="I2168" s="138" t="s">
        <v>1103</v>
      </c>
    </row>
    <row r="2169" spans="1:9" hidden="1">
      <c r="A2169" s="137" t="s">
        <v>11855</v>
      </c>
      <c r="B2169" s="138" t="s">
        <v>11856</v>
      </c>
      <c r="C2169" s="138" t="s">
        <v>11857</v>
      </c>
      <c r="D2169" s="138" t="s">
        <v>11858</v>
      </c>
      <c r="E2169" s="138" t="s">
        <v>11859</v>
      </c>
      <c r="F2169" s="139">
        <v>0</v>
      </c>
      <c r="G2169" s="137" t="s">
        <v>332</v>
      </c>
      <c r="H2169" s="137" t="s">
        <v>1762</v>
      </c>
      <c r="I2169" s="138" t="s">
        <v>1103</v>
      </c>
    </row>
    <row r="2170" spans="1:9" hidden="1">
      <c r="A2170" s="137" t="s">
        <v>11860</v>
      </c>
      <c r="B2170" s="138" t="s">
        <v>11861</v>
      </c>
      <c r="C2170" s="138" t="s">
        <v>11862</v>
      </c>
      <c r="D2170" s="138" t="s">
        <v>11863</v>
      </c>
      <c r="E2170" s="138" t="s">
        <v>11864</v>
      </c>
      <c r="F2170" s="139">
        <v>0</v>
      </c>
      <c r="G2170" s="137" t="s">
        <v>332</v>
      </c>
      <c r="H2170" s="137" t="s">
        <v>1762</v>
      </c>
      <c r="I2170" s="138" t="s">
        <v>1103</v>
      </c>
    </row>
    <row r="2171" spans="1:9" hidden="1">
      <c r="A2171" s="137" t="s">
        <v>11865</v>
      </c>
      <c r="B2171" s="138" t="s">
        <v>11866</v>
      </c>
      <c r="C2171" s="138" t="s">
        <v>11867</v>
      </c>
      <c r="D2171" s="138" t="s">
        <v>11868</v>
      </c>
      <c r="E2171" s="138" t="s">
        <v>11869</v>
      </c>
      <c r="F2171" s="139">
        <v>0</v>
      </c>
      <c r="G2171" s="137" t="s">
        <v>332</v>
      </c>
      <c r="H2171" s="137" t="s">
        <v>1762</v>
      </c>
      <c r="I2171" s="138" t="s">
        <v>1103</v>
      </c>
    </row>
    <row r="2172" spans="1:9" hidden="1">
      <c r="A2172" s="137" t="s">
        <v>11870</v>
      </c>
      <c r="B2172" s="138" t="s">
        <v>11871</v>
      </c>
      <c r="C2172" s="138" t="s">
        <v>11872</v>
      </c>
      <c r="D2172" s="138" t="s">
        <v>11873</v>
      </c>
      <c r="E2172" s="138" t="s">
        <v>11874</v>
      </c>
      <c r="F2172" s="139">
        <v>0</v>
      </c>
      <c r="G2172" s="137" t="s">
        <v>332</v>
      </c>
      <c r="H2172" s="137" t="s">
        <v>1762</v>
      </c>
      <c r="I2172" s="138" t="s">
        <v>1103</v>
      </c>
    </row>
    <row r="2173" spans="1:9" hidden="1">
      <c r="A2173" s="137" t="s">
        <v>11875</v>
      </c>
      <c r="B2173" s="138" t="s">
        <v>11876</v>
      </c>
      <c r="C2173" s="138" t="s">
        <v>11877</v>
      </c>
      <c r="D2173" s="138" t="s">
        <v>8479</v>
      </c>
      <c r="E2173" s="138" t="s">
        <v>11878</v>
      </c>
      <c r="F2173" s="139">
        <v>8.42</v>
      </c>
      <c r="G2173" s="137" t="s">
        <v>332</v>
      </c>
      <c r="H2173" s="137" t="s">
        <v>1762</v>
      </c>
      <c r="I2173" s="138" t="s">
        <v>1103</v>
      </c>
    </row>
    <row r="2174" spans="1:9" hidden="1">
      <c r="A2174" s="137" t="s">
        <v>11879</v>
      </c>
      <c r="B2174" s="138" t="s">
        <v>11880</v>
      </c>
      <c r="C2174" s="138" t="s">
        <v>11881</v>
      </c>
      <c r="D2174" s="138" t="s">
        <v>11882</v>
      </c>
      <c r="E2174" s="138" t="s">
        <v>11883</v>
      </c>
      <c r="F2174" s="139">
        <v>0</v>
      </c>
      <c r="G2174" s="137" t="s">
        <v>332</v>
      </c>
      <c r="H2174" s="137" t="s">
        <v>1762</v>
      </c>
      <c r="I2174" s="138" t="s">
        <v>1103</v>
      </c>
    </row>
    <row r="2175" spans="1:9" hidden="1">
      <c r="A2175" s="137" t="s">
        <v>11884</v>
      </c>
      <c r="B2175" s="138" t="s">
        <v>11885</v>
      </c>
      <c r="C2175" s="138" t="s">
        <v>11886</v>
      </c>
      <c r="D2175" s="138" t="s">
        <v>11887</v>
      </c>
      <c r="E2175" s="138" t="s">
        <v>11888</v>
      </c>
      <c r="F2175" s="139">
        <v>0</v>
      </c>
      <c r="G2175" s="137" t="s">
        <v>332</v>
      </c>
      <c r="H2175" s="137" t="s">
        <v>1762</v>
      </c>
      <c r="I2175" s="138" t="s">
        <v>1103</v>
      </c>
    </row>
    <row r="2176" spans="1:9" hidden="1">
      <c r="A2176" s="137" t="s">
        <v>11889</v>
      </c>
      <c r="B2176" s="138" t="s">
        <v>11890</v>
      </c>
      <c r="C2176" s="138" t="s">
        <v>11891</v>
      </c>
      <c r="D2176" s="138" t="s">
        <v>11892</v>
      </c>
      <c r="E2176" s="138" t="s">
        <v>11893</v>
      </c>
      <c r="F2176" s="139">
        <v>0</v>
      </c>
      <c r="G2176" s="137" t="s">
        <v>332</v>
      </c>
      <c r="H2176" s="137" t="s">
        <v>1762</v>
      </c>
      <c r="I2176" s="138" t="s">
        <v>1103</v>
      </c>
    </row>
    <row r="2177" spans="1:9" hidden="1">
      <c r="A2177" s="137" t="s">
        <v>11894</v>
      </c>
      <c r="B2177" s="138" t="s">
        <v>11895</v>
      </c>
      <c r="C2177" s="138" t="s">
        <v>11896</v>
      </c>
      <c r="D2177" s="138" t="s">
        <v>11897</v>
      </c>
      <c r="E2177" s="138" t="s">
        <v>11898</v>
      </c>
      <c r="F2177" s="139">
        <v>0</v>
      </c>
      <c r="G2177" s="137" t="s">
        <v>332</v>
      </c>
      <c r="H2177" s="137" t="s">
        <v>1762</v>
      </c>
      <c r="I2177" s="138" t="s">
        <v>1103</v>
      </c>
    </row>
    <row r="2178" spans="1:9" hidden="1">
      <c r="A2178" s="137" t="s">
        <v>11899</v>
      </c>
      <c r="B2178" s="138" t="s">
        <v>11900</v>
      </c>
      <c r="C2178" s="138" t="s">
        <v>11901</v>
      </c>
      <c r="D2178" s="138" t="s">
        <v>11252</v>
      </c>
      <c r="E2178" s="138" t="s">
        <v>11902</v>
      </c>
      <c r="F2178" s="139">
        <v>0</v>
      </c>
      <c r="G2178" s="137" t="s">
        <v>332</v>
      </c>
      <c r="H2178" s="137" t="s">
        <v>1762</v>
      </c>
      <c r="I2178" s="138" t="s">
        <v>1103</v>
      </c>
    </row>
    <row r="2179" spans="1:9" hidden="1">
      <c r="A2179" s="137" t="s">
        <v>11903</v>
      </c>
      <c r="B2179" s="138" t="s">
        <v>11904</v>
      </c>
      <c r="C2179" s="138" t="s">
        <v>11905</v>
      </c>
      <c r="D2179" s="138" t="s">
        <v>11906</v>
      </c>
      <c r="E2179" s="138" t="s">
        <v>11907</v>
      </c>
      <c r="F2179" s="139">
        <v>4.6500000000000004</v>
      </c>
      <c r="G2179" s="137" t="s">
        <v>332</v>
      </c>
      <c r="H2179" s="137" t="s">
        <v>1762</v>
      </c>
      <c r="I2179" s="138" t="s">
        <v>1103</v>
      </c>
    </row>
    <row r="2180" spans="1:9" hidden="1">
      <c r="A2180" s="137" t="s">
        <v>11908</v>
      </c>
      <c r="B2180" s="138" t="s">
        <v>11909</v>
      </c>
      <c r="C2180" s="138" t="s">
        <v>11910</v>
      </c>
      <c r="D2180" s="138" t="s">
        <v>10138</v>
      </c>
      <c r="E2180" s="138" t="s">
        <v>11911</v>
      </c>
      <c r="F2180" s="139">
        <v>8.59</v>
      </c>
      <c r="G2180" s="137" t="s">
        <v>332</v>
      </c>
      <c r="H2180" s="137" t="s">
        <v>1762</v>
      </c>
      <c r="I2180" s="138" t="s">
        <v>1103</v>
      </c>
    </row>
    <row r="2181" spans="1:9" hidden="1">
      <c r="A2181" s="137" t="s">
        <v>11912</v>
      </c>
      <c r="B2181" s="138" t="s">
        <v>11913</v>
      </c>
      <c r="C2181" s="138" t="s">
        <v>11914</v>
      </c>
      <c r="D2181" s="138" t="s">
        <v>10376</v>
      </c>
      <c r="E2181" s="138" t="s">
        <v>11915</v>
      </c>
      <c r="F2181" s="139">
        <v>0</v>
      </c>
      <c r="G2181" s="137" t="s">
        <v>332</v>
      </c>
      <c r="H2181" s="137" t="s">
        <v>1762</v>
      </c>
      <c r="I2181" s="138" t="s">
        <v>1103</v>
      </c>
    </row>
    <row r="2182" spans="1:9" hidden="1">
      <c r="A2182" s="137" t="s">
        <v>11916</v>
      </c>
      <c r="B2182" s="138" t="s">
        <v>11917</v>
      </c>
      <c r="C2182" s="138" t="s">
        <v>11918</v>
      </c>
      <c r="D2182" s="138" t="s">
        <v>11919</v>
      </c>
      <c r="E2182" s="138" t="s">
        <v>11920</v>
      </c>
      <c r="F2182" s="139">
        <v>0</v>
      </c>
      <c r="G2182" s="137" t="s">
        <v>332</v>
      </c>
      <c r="H2182" s="137" t="s">
        <v>1762</v>
      </c>
      <c r="I2182" s="138" t="s">
        <v>1103</v>
      </c>
    </row>
    <row r="2183" spans="1:9" hidden="1">
      <c r="A2183" s="137" t="s">
        <v>11921</v>
      </c>
      <c r="B2183" s="138" t="s">
        <v>11922</v>
      </c>
      <c r="C2183" s="138" t="s">
        <v>11923</v>
      </c>
      <c r="D2183" s="138" t="s">
        <v>11924</v>
      </c>
      <c r="E2183" s="138" t="s">
        <v>11925</v>
      </c>
      <c r="F2183" s="139">
        <v>0</v>
      </c>
      <c r="G2183" s="137" t="s">
        <v>332</v>
      </c>
      <c r="H2183" s="137" t="s">
        <v>1762</v>
      </c>
      <c r="I2183" s="138" t="s">
        <v>1103</v>
      </c>
    </row>
    <row r="2184" spans="1:9" hidden="1">
      <c r="A2184" s="137" t="s">
        <v>11926</v>
      </c>
      <c r="B2184" s="138" t="s">
        <v>11927</v>
      </c>
      <c r="C2184" s="138" t="s">
        <v>11928</v>
      </c>
      <c r="D2184" s="138" t="s">
        <v>11929</v>
      </c>
      <c r="E2184" s="138" t="s">
        <v>11930</v>
      </c>
      <c r="F2184" s="139">
        <v>0</v>
      </c>
      <c r="G2184" s="137" t="s">
        <v>332</v>
      </c>
      <c r="H2184" s="137" t="s">
        <v>1762</v>
      </c>
      <c r="I2184" s="138" t="s">
        <v>1103</v>
      </c>
    </row>
    <row r="2185" spans="1:9" hidden="1">
      <c r="A2185" s="137" t="s">
        <v>11931</v>
      </c>
      <c r="B2185" s="138" t="s">
        <v>11932</v>
      </c>
      <c r="C2185" s="138" t="s">
        <v>11933</v>
      </c>
      <c r="D2185" s="138" t="s">
        <v>11934</v>
      </c>
      <c r="E2185" s="138" t="s">
        <v>11935</v>
      </c>
      <c r="F2185" s="139">
        <v>0</v>
      </c>
      <c r="G2185" s="137" t="s">
        <v>332</v>
      </c>
      <c r="H2185" s="137" t="s">
        <v>1762</v>
      </c>
      <c r="I2185" s="138" t="s">
        <v>1103</v>
      </c>
    </row>
    <row r="2186" spans="1:9" hidden="1">
      <c r="A2186" s="137" t="s">
        <v>11936</v>
      </c>
      <c r="B2186" s="138" t="s">
        <v>11937</v>
      </c>
      <c r="C2186" s="138" t="s">
        <v>11938</v>
      </c>
      <c r="D2186" s="138" t="s">
        <v>11939</v>
      </c>
      <c r="E2186" s="138" t="s">
        <v>11940</v>
      </c>
      <c r="F2186" s="139">
        <v>2.69</v>
      </c>
      <c r="G2186" s="137" t="s">
        <v>332</v>
      </c>
      <c r="H2186" s="137" t="s">
        <v>1762</v>
      </c>
      <c r="I2186" s="138" t="s">
        <v>1103</v>
      </c>
    </row>
    <row r="2187" spans="1:9" hidden="1">
      <c r="A2187" s="137" t="s">
        <v>11941</v>
      </c>
      <c r="B2187" s="138" t="s">
        <v>11942</v>
      </c>
      <c r="C2187" s="138" t="s">
        <v>11943</v>
      </c>
      <c r="D2187" s="138" t="s">
        <v>11601</v>
      </c>
      <c r="E2187" s="138" t="s">
        <v>11944</v>
      </c>
      <c r="F2187" s="139">
        <v>82.65</v>
      </c>
      <c r="G2187" s="137" t="s">
        <v>332</v>
      </c>
      <c r="H2187" s="137" t="s">
        <v>1762</v>
      </c>
      <c r="I2187" s="138" t="s">
        <v>1103</v>
      </c>
    </row>
    <row r="2188" spans="1:9" hidden="1">
      <c r="A2188" s="137" t="s">
        <v>11945</v>
      </c>
      <c r="B2188" s="138" t="s">
        <v>11946</v>
      </c>
      <c r="C2188" s="138" t="s">
        <v>11947</v>
      </c>
      <c r="D2188" s="138" t="s">
        <v>11948</v>
      </c>
      <c r="E2188" s="138" t="s">
        <v>11949</v>
      </c>
      <c r="F2188" s="139">
        <v>0</v>
      </c>
      <c r="G2188" s="137" t="s">
        <v>332</v>
      </c>
      <c r="H2188" s="137" t="s">
        <v>1762</v>
      </c>
      <c r="I2188" s="138" t="s">
        <v>1103</v>
      </c>
    </row>
    <row r="2189" spans="1:9" hidden="1">
      <c r="A2189" s="137" t="s">
        <v>11950</v>
      </c>
      <c r="B2189" s="138" t="s">
        <v>11951</v>
      </c>
      <c r="C2189" s="138" t="s">
        <v>11952</v>
      </c>
      <c r="D2189" s="138" t="s">
        <v>11953</v>
      </c>
      <c r="E2189" s="138" t="s">
        <v>11954</v>
      </c>
      <c r="F2189" s="139">
        <v>0</v>
      </c>
      <c r="G2189" s="137" t="s">
        <v>332</v>
      </c>
      <c r="H2189" s="137" t="s">
        <v>1762</v>
      </c>
      <c r="I2189" s="138" t="s">
        <v>1103</v>
      </c>
    </row>
    <row r="2190" spans="1:9" hidden="1">
      <c r="A2190" s="137" t="s">
        <v>11955</v>
      </c>
      <c r="B2190" s="138" t="s">
        <v>11956</v>
      </c>
      <c r="C2190" s="138" t="s">
        <v>11957</v>
      </c>
      <c r="D2190" s="138" t="s">
        <v>11958</v>
      </c>
      <c r="E2190" s="138" t="s">
        <v>11959</v>
      </c>
      <c r="F2190" s="139">
        <v>0</v>
      </c>
      <c r="G2190" s="137" t="s">
        <v>332</v>
      </c>
      <c r="H2190" s="137" t="s">
        <v>1762</v>
      </c>
      <c r="I2190" s="138" t="s">
        <v>1103</v>
      </c>
    </row>
    <row r="2191" spans="1:9" hidden="1">
      <c r="A2191" s="137" t="s">
        <v>11960</v>
      </c>
      <c r="B2191" s="138" t="s">
        <v>11961</v>
      </c>
      <c r="C2191" s="138" t="s">
        <v>11962</v>
      </c>
      <c r="D2191" s="138" t="s">
        <v>11963</v>
      </c>
      <c r="E2191" s="138" t="s">
        <v>11964</v>
      </c>
      <c r="F2191" s="139">
        <v>0</v>
      </c>
      <c r="G2191" s="137" t="s">
        <v>332</v>
      </c>
      <c r="H2191" s="137" t="s">
        <v>1762</v>
      </c>
      <c r="I2191" s="138" t="s">
        <v>1103</v>
      </c>
    </row>
    <row r="2192" spans="1:9" hidden="1">
      <c r="A2192" s="137" t="s">
        <v>11965</v>
      </c>
      <c r="B2192" s="138" t="s">
        <v>11966</v>
      </c>
      <c r="C2192" s="138" t="s">
        <v>11967</v>
      </c>
      <c r="D2192" s="138" t="s">
        <v>11968</v>
      </c>
      <c r="E2192" s="138" t="s">
        <v>11969</v>
      </c>
      <c r="F2192" s="139">
        <v>7.37</v>
      </c>
      <c r="G2192" s="137" t="s">
        <v>332</v>
      </c>
      <c r="H2192" s="137" t="s">
        <v>1762</v>
      </c>
      <c r="I2192" s="138" t="s">
        <v>1103</v>
      </c>
    </row>
    <row r="2193" spans="1:9" hidden="1">
      <c r="A2193" s="137" t="s">
        <v>11970</v>
      </c>
      <c r="B2193" s="138" t="s">
        <v>11971</v>
      </c>
      <c r="C2193" s="138" t="s">
        <v>11972</v>
      </c>
      <c r="D2193" s="138" t="s">
        <v>11973</v>
      </c>
      <c r="E2193" s="138" t="s">
        <v>11974</v>
      </c>
      <c r="F2193" s="139">
        <v>0</v>
      </c>
      <c r="G2193" s="137" t="s">
        <v>332</v>
      </c>
      <c r="H2193" s="137" t="s">
        <v>1762</v>
      </c>
      <c r="I2193" s="138" t="s">
        <v>1103</v>
      </c>
    </row>
    <row r="2194" spans="1:9" hidden="1">
      <c r="A2194" s="137" t="s">
        <v>11975</v>
      </c>
      <c r="B2194" s="138" t="s">
        <v>11976</v>
      </c>
      <c r="C2194" s="138" t="s">
        <v>11977</v>
      </c>
      <c r="D2194" s="138" t="s">
        <v>7814</v>
      </c>
      <c r="E2194" s="138" t="s">
        <v>11978</v>
      </c>
      <c r="F2194" s="139">
        <v>1.72</v>
      </c>
      <c r="G2194" s="137" t="s">
        <v>332</v>
      </c>
      <c r="H2194" s="137" t="s">
        <v>1762</v>
      </c>
      <c r="I2194" s="138" t="s">
        <v>1103</v>
      </c>
    </row>
    <row r="2195" spans="1:9" hidden="1">
      <c r="A2195" s="137" t="s">
        <v>11979</v>
      </c>
      <c r="B2195" s="138" t="s">
        <v>11980</v>
      </c>
      <c r="C2195" s="138" t="s">
        <v>11981</v>
      </c>
      <c r="D2195" s="138" t="s">
        <v>11982</v>
      </c>
      <c r="E2195" s="138" t="s">
        <v>11983</v>
      </c>
      <c r="F2195" s="139">
        <v>0</v>
      </c>
      <c r="G2195" s="137" t="s">
        <v>332</v>
      </c>
      <c r="H2195" s="137" t="s">
        <v>1762</v>
      </c>
      <c r="I2195" s="138" t="s">
        <v>1103</v>
      </c>
    </row>
    <row r="2196" spans="1:9" hidden="1">
      <c r="A2196" s="137" t="s">
        <v>11984</v>
      </c>
      <c r="B2196" s="138" t="s">
        <v>11985</v>
      </c>
      <c r="C2196" s="138" t="s">
        <v>11986</v>
      </c>
      <c r="D2196" s="138" t="s">
        <v>11987</v>
      </c>
      <c r="E2196" s="138" t="s">
        <v>11988</v>
      </c>
      <c r="F2196" s="139">
        <v>0</v>
      </c>
      <c r="G2196" s="137" t="s">
        <v>332</v>
      </c>
      <c r="H2196" s="137" t="s">
        <v>1762</v>
      </c>
      <c r="I2196" s="138" t="s">
        <v>1103</v>
      </c>
    </row>
    <row r="2197" spans="1:9" hidden="1">
      <c r="A2197" s="137" t="s">
        <v>11989</v>
      </c>
      <c r="B2197" s="138" t="s">
        <v>11990</v>
      </c>
      <c r="C2197" s="138" t="s">
        <v>11991</v>
      </c>
      <c r="D2197" s="138" t="s">
        <v>11992</v>
      </c>
      <c r="E2197" s="138" t="s">
        <v>11993</v>
      </c>
      <c r="F2197" s="139">
        <v>0</v>
      </c>
      <c r="G2197" s="137" t="s">
        <v>332</v>
      </c>
      <c r="H2197" s="137" t="s">
        <v>1762</v>
      </c>
      <c r="I2197" s="138" t="s">
        <v>1103</v>
      </c>
    </row>
    <row r="2198" spans="1:9" hidden="1">
      <c r="A2198" s="137" t="s">
        <v>11994</v>
      </c>
      <c r="B2198" s="138" t="s">
        <v>11995</v>
      </c>
      <c r="C2198" s="138" t="s">
        <v>11996</v>
      </c>
      <c r="D2198" s="138" t="s">
        <v>11997</v>
      </c>
      <c r="E2198" s="138" t="s">
        <v>11998</v>
      </c>
      <c r="F2198" s="139">
        <v>0</v>
      </c>
      <c r="G2198" s="137" t="s">
        <v>332</v>
      </c>
      <c r="H2198" s="137" t="s">
        <v>1762</v>
      </c>
      <c r="I2198" s="138" t="s">
        <v>1103</v>
      </c>
    </row>
    <row r="2199" spans="1:9" hidden="1">
      <c r="A2199" s="137" t="s">
        <v>11999</v>
      </c>
      <c r="B2199" s="138" t="s">
        <v>12000</v>
      </c>
      <c r="C2199" s="138" t="s">
        <v>12001</v>
      </c>
      <c r="D2199" s="138" t="s">
        <v>7768</v>
      </c>
      <c r="E2199" s="138" t="s">
        <v>12002</v>
      </c>
      <c r="F2199" s="139">
        <v>0</v>
      </c>
      <c r="G2199" s="137" t="s">
        <v>332</v>
      </c>
      <c r="H2199" s="137" t="s">
        <v>1762</v>
      </c>
      <c r="I2199" s="138" t="s">
        <v>1103</v>
      </c>
    </row>
    <row r="2200" spans="1:9" hidden="1">
      <c r="A2200" s="137" t="s">
        <v>12003</v>
      </c>
      <c r="B2200" s="138" t="s">
        <v>368</v>
      </c>
      <c r="C2200" s="138" t="s">
        <v>370</v>
      </c>
      <c r="D2200" s="138" t="s">
        <v>369</v>
      </c>
      <c r="E2200" s="138" t="s">
        <v>1336</v>
      </c>
      <c r="F2200" s="139">
        <v>17.04</v>
      </c>
      <c r="G2200" s="137" t="s">
        <v>332</v>
      </c>
      <c r="H2200" s="137" t="s">
        <v>1762</v>
      </c>
      <c r="I2200" s="138" t="s">
        <v>1103</v>
      </c>
    </row>
    <row r="2201" spans="1:9" hidden="1">
      <c r="A2201" s="137" t="s">
        <v>12004</v>
      </c>
      <c r="B2201" s="138" t="s">
        <v>12005</v>
      </c>
      <c r="C2201" s="138" t="s">
        <v>12006</v>
      </c>
      <c r="D2201" s="138" t="s">
        <v>12007</v>
      </c>
      <c r="E2201" s="138" t="s">
        <v>12008</v>
      </c>
      <c r="F2201" s="139">
        <v>0</v>
      </c>
      <c r="G2201" s="137" t="s">
        <v>332</v>
      </c>
      <c r="H2201" s="137" t="s">
        <v>1762</v>
      </c>
      <c r="I2201" s="138" t="s">
        <v>1103</v>
      </c>
    </row>
    <row r="2202" spans="1:9" hidden="1">
      <c r="A2202" s="137" t="s">
        <v>12009</v>
      </c>
      <c r="B2202" s="138" t="s">
        <v>12010</v>
      </c>
      <c r="C2202" s="138" t="s">
        <v>12011</v>
      </c>
      <c r="D2202" s="138" t="s">
        <v>12012</v>
      </c>
      <c r="E2202" s="138" t="s">
        <v>12013</v>
      </c>
      <c r="F2202" s="139">
        <v>0</v>
      </c>
      <c r="G2202" s="137" t="s">
        <v>332</v>
      </c>
      <c r="H2202" s="137" t="s">
        <v>1762</v>
      </c>
      <c r="I2202" s="138" t="s">
        <v>1103</v>
      </c>
    </row>
    <row r="2203" spans="1:9" hidden="1">
      <c r="A2203" s="137" t="s">
        <v>12014</v>
      </c>
      <c r="B2203" s="138" t="s">
        <v>12015</v>
      </c>
      <c r="C2203" s="138" t="s">
        <v>12016</v>
      </c>
      <c r="D2203" s="138" t="s">
        <v>9338</v>
      </c>
      <c r="E2203" s="138" t="s">
        <v>12017</v>
      </c>
      <c r="F2203" s="139">
        <v>6.08</v>
      </c>
      <c r="G2203" s="137" t="s">
        <v>332</v>
      </c>
      <c r="H2203" s="137" t="s">
        <v>1762</v>
      </c>
      <c r="I2203" s="138" t="s">
        <v>1103</v>
      </c>
    </row>
    <row r="2204" spans="1:9" hidden="1">
      <c r="A2204" s="137" t="s">
        <v>12018</v>
      </c>
      <c r="B2204" s="138" t="s">
        <v>12019</v>
      </c>
      <c r="C2204" s="138" t="s">
        <v>12020</v>
      </c>
      <c r="D2204" s="138" t="s">
        <v>12021</v>
      </c>
      <c r="E2204" s="138" t="s">
        <v>12022</v>
      </c>
      <c r="F2204" s="139">
        <v>0</v>
      </c>
      <c r="G2204" s="137" t="s">
        <v>332</v>
      </c>
      <c r="H2204" s="137" t="s">
        <v>1762</v>
      </c>
      <c r="I2204" s="138" t="s">
        <v>1103</v>
      </c>
    </row>
    <row r="2205" spans="1:9" hidden="1">
      <c r="A2205" s="137" t="s">
        <v>12023</v>
      </c>
      <c r="B2205" s="138" t="s">
        <v>12024</v>
      </c>
      <c r="C2205" s="138" t="s">
        <v>12025</v>
      </c>
      <c r="D2205" s="138" t="s">
        <v>12026</v>
      </c>
      <c r="E2205" s="138" t="s">
        <v>12027</v>
      </c>
      <c r="F2205" s="139">
        <v>0</v>
      </c>
      <c r="G2205" s="137" t="s">
        <v>332</v>
      </c>
      <c r="H2205" s="137" t="s">
        <v>1762</v>
      </c>
      <c r="I2205" s="138" t="s">
        <v>1103</v>
      </c>
    </row>
    <row r="2206" spans="1:9" hidden="1">
      <c r="A2206" s="137" t="s">
        <v>12028</v>
      </c>
      <c r="B2206" s="138" t="s">
        <v>12029</v>
      </c>
      <c r="C2206" s="138" t="s">
        <v>12030</v>
      </c>
      <c r="D2206" s="138" t="s">
        <v>12031</v>
      </c>
      <c r="E2206" s="138" t="s">
        <v>12032</v>
      </c>
      <c r="F2206" s="139">
        <v>0</v>
      </c>
      <c r="G2206" s="137" t="s">
        <v>332</v>
      </c>
      <c r="H2206" s="137" t="s">
        <v>1762</v>
      </c>
      <c r="I2206" s="138" t="s">
        <v>1103</v>
      </c>
    </row>
    <row r="2207" spans="1:9" hidden="1">
      <c r="A2207" s="137" t="s">
        <v>12033</v>
      </c>
      <c r="B2207" s="138" t="s">
        <v>12034</v>
      </c>
      <c r="C2207" s="138" t="s">
        <v>12035</v>
      </c>
      <c r="D2207" s="138" t="s">
        <v>9131</v>
      </c>
      <c r="E2207" s="138" t="s">
        <v>12036</v>
      </c>
      <c r="F2207" s="139">
        <v>22.9</v>
      </c>
      <c r="G2207" s="137" t="s">
        <v>332</v>
      </c>
      <c r="H2207" s="137" t="s">
        <v>1762</v>
      </c>
      <c r="I2207" s="138" t="s">
        <v>1103</v>
      </c>
    </row>
    <row r="2208" spans="1:9" hidden="1">
      <c r="A2208" s="137" t="s">
        <v>12037</v>
      </c>
      <c r="B2208" s="138" t="s">
        <v>12038</v>
      </c>
      <c r="C2208" s="138" t="s">
        <v>12039</v>
      </c>
      <c r="D2208" s="138" t="s">
        <v>12040</v>
      </c>
      <c r="E2208" s="138" t="s">
        <v>12041</v>
      </c>
      <c r="F2208" s="139">
        <v>4.5999999999999996</v>
      </c>
      <c r="G2208" s="137" t="s">
        <v>332</v>
      </c>
      <c r="H2208" s="137" t="s">
        <v>1762</v>
      </c>
      <c r="I2208" s="138" t="s">
        <v>1103</v>
      </c>
    </row>
    <row r="2209" spans="1:9" hidden="1">
      <c r="A2209" s="137" t="s">
        <v>12042</v>
      </c>
      <c r="B2209" s="138" t="s">
        <v>12043</v>
      </c>
      <c r="C2209" s="138" t="s">
        <v>12044</v>
      </c>
      <c r="D2209" s="138" t="s">
        <v>12045</v>
      </c>
      <c r="E2209" s="138" t="s">
        <v>12046</v>
      </c>
      <c r="F2209" s="139">
        <v>0</v>
      </c>
      <c r="G2209" s="137" t="s">
        <v>332</v>
      </c>
      <c r="H2209" s="137" t="s">
        <v>1762</v>
      </c>
      <c r="I2209" s="138" t="s">
        <v>1103</v>
      </c>
    </row>
    <row r="2210" spans="1:9" hidden="1">
      <c r="A2210" s="137" t="s">
        <v>12047</v>
      </c>
      <c r="B2210" s="138" t="s">
        <v>12048</v>
      </c>
      <c r="C2210" s="138" t="s">
        <v>12049</v>
      </c>
      <c r="D2210" s="138" t="s">
        <v>12050</v>
      </c>
      <c r="E2210" s="138" t="s">
        <v>12051</v>
      </c>
      <c r="F2210" s="139">
        <v>0</v>
      </c>
      <c r="G2210" s="137" t="s">
        <v>332</v>
      </c>
      <c r="H2210" s="137" t="s">
        <v>1762</v>
      </c>
      <c r="I2210" s="138" t="s">
        <v>1103</v>
      </c>
    </row>
    <row r="2211" spans="1:9" hidden="1">
      <c r="A2211" s="137" t="s">
        <v>12052</v>
      </c>
      <c r="B2211" s="138" t="s">
        <v>12053</v>
      </c>
      <c r="C2211" s="138" t="s">
        <v>12054</v>
      </c>
      <c r="D2211" s="138" t="s">
        <v>12055</v>
      </c>
      <c r="E2211" s="138" t="s">
        <v>12056</v>
      </c>
      <c r="F2211" s="139">
        <v>0</v>
      </c>
      <c r="G2211" s="137" t="s">
        <v>332</v>
      </c>
      <c r="H2211" s="137" t="s">
        <v>1762</v>
      </c>
      <c r="I2211" s="138" t="s">
        <v>1103</v>
      </c>
    </row>
    <row r="2212" spans="1:9" hidden="1">
      <c r="A2212" s="137" t="s">
        <v>12057</v>
      </c>
      <c r="B2212" s="138" t="s">
        <v>12058</v>
      </c>
      <c r="C2212" s="138" t="s">
        <v>12059</v>
      </c>
      <c r="D2212" s="138" t="s">
        <v>12060</v>
      </c>
      <c r="E2212" s="138" t="s">
        <v>12061</v>
      </c>
      <c r="F2212" s="139">
        <v>0</v>
      </c>
      <c r="G2212" s="137" t="s">
        <v>332</v>
      </c>
      <c r="H2212" s="137" t="s">
        <v>1762</v>
      </c>
      <c r="I2212" s="138" t="s">
        <v>1103</v>
      </c>
    </row>
    <row r="2213" spans="1:9" hidden="1">
      <c r="A2213" s="137" t="s">
        <v>12062</v>
      </c>
      <c r="B2213" s="138" t="s">
        <v>12063</v>
      </c>
      <c r="C2213" s="138" t="s">
        <v>12064</v>
      </c>
      <c r="D2213" s="138" t="s">
        <v>12065</v>
      </c>
      <c r="E2213" s="138" t="s">
        <v>12066</v>
      </c>
      <c r="F2213" s="139">
        <v>6.16</v>
      </c>
      <c r="G2213" s="137" t="s">
        <v>332</v>
      </c>
      <c r="H2213" s="137" t="s">
        <v>1762</v>
      </c>
      <c r="I2213" s="138" t="s">
        <v>1103</v>
      </c>
    </row>
    <row r="2214" spans="1:9" hidden="1">
      <c r="A2214" s="137" t="s">
        <v>12067</v>
      </c>
      <c r="B2214" s="138" t="s">
        <v>12068</v>
      </c>
      <c r="C2214" s="138" t="s">
        <v>12069</v>
      </c>
      <c r="D2214" s="138" t="s">
        <v>12070</v>
      </c>
      <c r="E2214" s="138" t="s">
        <v>12071</v>
      </c>
      <c r="F2214" s="139">
        <v>0</v>
      </c>
      <c r="G2214" s="137" t="s">
        <v>3067</v>
      </c>
      <c r="H2214" s="137" t="s">
        <v>3068</v>
      </c>
      <c r="I2214" s="138" t="s">
        <v>3078</v>
      </c>
    </row>
    <row r="2215" spans="1:9" hidden="1">
      <c r="A2215" s="137" t="s">
        <v>12072</v>
      </c>
      <c r="B2215" s="138" t="s">
        <v>12073</v>
      </c>
      <c r="C2215" s="138" t="s">
        <v>12074</v>
      </c>
      <c r="D2215" s="138" t="s">
        <v>12075</v>
      </c>
      <c r="E2215" s="138" t="s">
        <v>12076</v>
      </c>
      <c r="F2215" s="139">
        <v>0</v>
      </c>
      <c r="G2215" s="137" t="s">
        <v>7022</v>
      </c>
      <c r="H2215" s="137" t="s">
        <v>3068</v>
      </c>
      <c r="I2215" s="138" t="s">
        <v>7023</v>
      </c>
    </row>
    <row r="2216" spans="1:9" hidden="1">
      <c r="A2216" s="137" t="s">
        <v>12077</v>
      </c>
      <c r="B2216" s="138" t="s">
        <v>12073</v>
      </c>
      <c r="C2216" s="138" t="s">
        <v>12078</v>
      </c>
      <c r="D2216" s="138" t="s">
        <v>12075</v>
      </c>
      <c r="E2216" s="138" t="s">
        <v>12079</v>
      </c>
      <c r="F2216" s="139">
        <v>29.15</v>
      </c>
      <c r="G2216" s="137" t="s">
        <v>3067</v>
      </c>
      <c r="H2216" s="137" t="s">
        <v>3068</v>
      </c>
      <c r="I2216" s="138" t="s">
        <v>3078</v>
      </c>
    </row>
    <row r="2217" spans="1:9" hidden="1">
      <c r="A2217" s="137" t="s">
        <v>12080</v>
      </c>
      <c r="B2217" s="138" t="s">
        <v>12081</v>
      </c>
      <c r="C2217" s="138" t="s">
        <v>12082</v>
      </c>
      <c r="D2217" s="138" t="s">
        <v>12083</v>
      </c>
      <c r="E2217" s="138" t="s">
        <v>12084</v>
      </c>
      <c r="F2217" s="139">
        <v>0</v>
      </c>
      <c r="G2217" s="137" t="s">
        <v>7022</v>
      </c>
      <c r="H2217" s="137" t="s">
        <v>3068</v>
      </c>
      <c r="I2217" s="138" t="s">
        <v>7023</v>
      </c>
    </row>
    <row r="2218" spans="1:9" hidden="1">
      <c r="A2218" s="137" t="s">
        <v>12085</v>
      </c>
      <c r="B2218" s="138" t="s">
        <v>12081</v>
      </c>
      <c r="C2218" s="138" t="s">
        <v>12086</v>
      </c>
      <c r="D2218" s="138" t="s">
        <v>12083</v>
      </c>
      <c r="E2218" s="138" t="s">
        <v>12087</v>
      </c>
      <c r="F2218" s="139">
        <v>8.19</v>
      </c>
      <c r="G2218" s="137" t="s">
        <v>3067</v>
      </c>
      <c r="H2218" s="137" t="s">
        <v>3068</v>
      </c>
      <c r="I2218" s="138" t="s">
        <v>3078</v>
      </c>
    </row>
    <row r="2219" spans="1:9" hidden="1">
      <c r="A2219" s="137" t="s">
        <v>12088</v>
      </c>
      <c r="B2219" s="138" t="s">
        <v>12089</v>
      </c>
      <c r="C2219" s="138" t="s">
        <v>12090</v>
      </c>
      <c r="D2219" s="138" t="s">
        <v>12091</v>
      </c>
      <c r="E2219" s="138" t="s">
        <v>12092</v>
      </c>
      <c r="F2219" s="139">
        <v>0</v>
      </c>
      <c r="G2219" s="137" t="s">
        <v>7022</v>
      </c>
      <c r="H2219" s="137" t="s">
        <v>3068</v>
      </c>
      <c r="I2219" s="138" t="s">
        <v>7196</v>
      </c>
    </row>
    <row r="2220" spans="1:9" hidden="1">
      <c r="A2220" s="137" t="s">
        <v>12093</v>
      </c>
      <c r="B2220" s="138" t="s">
        <v>12089</v>
      </c>
      <c r="C2220" s="138" t="s">
        <v>12094</v>
      </c>
      <c r="D2220" s="138" t="s">
        <v>12091</v>
      </c>
      <c r="E2220" s="138" t="s">
        <v>12095</v>
      </c>
      <c r="F2220" s="139">
        <v>4.37</v>
      </c>
      <c r="G2220" s="137" t="s">
        <v>3067</v>
      </c>
      <c r="H2220" s="137" t="s">
        <v>3068</v>
      </c>
      <c r="I2220" s="138" t="s">
        <v>3084</v>
      </c>
    </row>
    <row r="2221" spans="1:9" hidden="1">
      <c r="A2221" s="137" t="s">
        <v>12096</v>
      </c>
      <c r="B2221" s="138" t="s">
        <v>12097</v>
      </c>
      <c r="C2221" s="138" t="s">
        <v>12098</v>
      </c>
      <c r="D2221" s="138" t="s">
        <v>12099</v>
      </c>
      <c r="E2221" s="138" t="s">
        <v>12100</v>
      </c>
      <c r="F2221" s="139">
        <v>7.95</v>
      </c>
      <c r="G2221" s="137" t="s">
        <v>3067</v>
      </c>
      <c r="H2221" s="137" t="s">
        <v>3068</v>
      </c>
      <c r="I2221" s="138" t="s">
        <v>3084</v>
      </c>
    </row>
    <row r="2222" spans="1:9" hidden="1">
      <c r="A2222" s="137" t="s">
        <v>12101</v>
      </c>
      <c r="B2222" s="138" t="s">
        <v>12102</v>
      </c>
      <c r="C2222" s="138" t="s">
        <v>12103</v>
      </c>
      <c r="D2222" s="138" t="s">
        <v>12104</v>
      </c>
      <c r="E2222" s="138" t="s">
        <v>12105</v>
      </c>
      <c r="F2222" s="139">
        <v>0</v>
      </c>
      <c r="G2222" s="137" t="s">
        <v>7022</v>
      </c>
      <c r="H2222" s="137" t="s">
        <v>3068</v>
      </c>
      <c r="I2222" s="138" t="s">
        <v>7196</v>
      </c>
    </row>
    <row r="2223" spans="1:9" hidden="1">
      <c r="A2223" s="137" t="s">
        <v>12106</v>
      </c>
      <c r="B2223" s="138" t="s">
        <v>12102</v>
      </c>
      <c r="C2223" s="138" t="s">
        <v>12107</v>
      </c>
      <c r="D2223" s="138" t="s">
        <v>12104</v>
      </c>
      <c r="E2223" s="138" t="s">
        <v>12108</v>
      </c>
      <c r="F2223" s="139">
        <v>7.82</v>
      </c>
      <c r="G2223" s="137" t="s">
        <v>3067</v>
      </c>
      <c r="H2223" s="137" t="s">
        <v>3068</v>
      </c>
      <c r="I2223" s="138" t="s">
        <v>3084</v>
      </c>
    </row>
    <row r="2224" spans="1:9" hidden="1">
      <c r="A2224" s="137" t="s">
        <v>12109</v>
      </c>
      <c r="B2224" s="138" t="s">
        <v>12110</v>
      </c>
      <c r="C2224" s="138" t="s">
        <v>12111</v>
      </c>
      <c r="D2224" s="138" t="s">
        <v>12112</v>
      </c>
      <c r="E2224" s="138" t="s">
        <v>12113</v>
      </c>
      <c r="F2224" s="139">
        <v>45.93</v>
      </c>
      <c r="G2224" s="137" t="s">
        <v>3067</v>
      </c>
      <c r="H2224" s="137" t="s">
        <v>3068</v>
      </c>
      <c r="I2224" s="138" t="s">
        <v>3078</v>
      </c>
    </row>
    <row r="2225" spans="1:9" hidden="1">
      <c r="A2225" s="137" t="s">
        <v>12114</v>
      </c>
      <c r="B2225" s="138" t="s">
        <v>12115</v>
      </c>
      <c r="C2225" s="138" t="s">
        <v>12116</v>
      </c>
      <c r="D2225" s="138" t="s">
        <v>12117</v>
      </c>
      <c r="E2225" s="138" t="s">
        <v>12118</v>
      </c>
      <c r="F2225" s="139">
        <v>14.18</v>
      </c>
      <c r="G2225" s="137" t="s">
        <v>3067</v>
      </c>
      <c r="H2225" s="137" t="s">
        <v>3068</v>
      </c>
      <c r="I2225" s="138" t="s">
        <v>3078</v>
      </c>
    </row>
    <row r="2226" spans="1:9" hidden="1">
      <c r="A2226" s="137" t="s">
        <v>12119</v>
      </c>
      <c r="B2226" s="138" t="s">
        <v>12120</v>
      </c>
      <c r="C2226" s="138" t="s">
        <v>12121</v>
      </c>
      <c r="D2226" s="138" t="s">
        <v>12122</v>
      </c>
      <c r="E2226" s="138" t="s">
        <v>12123</v>
      </c>
      <c r="F2226" s="139">
        <v>36.65</v>
      </c>
      <c r="G2226" s="137" t="s">
        <v>3067</v>
      </c>
      <c r="H2226" s="137" t="s">
        <v>3068</v>
      </c>
      <c r="I2226" s="138" t="s">
        <v>3078</v>
      </c>
    </row>
    <row r="2227" spans="1:9" hidden="1">
      <c r="A2227" s="137" t="s">
        <v>12124</v>
      </c>
      <c r="B2227" s="138" t="s">
        <v>12125</v>
      </c>
      <c r="C2227" s="138" t="s">
        <v>12126</v>
      </c>
      <c r="D2227" s="138" t="s">
        <v>12127</v>
      </c>
      <c r="E2227" s="138" t="s">
        <v>12128</v>
      </c>
      <c r="F2227" s="139">
        <v>5.22</v>
      </c>
      <c r="G2227" s="137" t="s">
        <v>3067</v>
      </c>
      <c r="H2227" s="137" t="s">
        <v>3068</v>
      </c>
      <c r="I2227" s="138" t="s">
        <v>3078</v>
      </c>
    </row>
    <row r="2228" spans="1:9" hidden="1">
      <c r="A2228" s="137" t="s">
        <v>12129</v>
      </c>
      <c r="B2228" s="138" t="s">
        <v>12130</v>
      </c>
      <c r="C2228" s="138" t="s">
        <v>12131</v>
      </c>
      <c r="D2228" s="138" t="s">
        <v>12132</v>
      </c>
      <c r="E2228" s="138" t="s">
        <v>12133</v>
      </c>
      <c r="F2228" s="139">
        <v>0</v>
      </c>
      <c r="G2228" s="137" t="s">
        <v>3067</v>
      </c>
      <c r="H2228" s="137" t="s">
        <v>3068</v>
      </c>
      <c r="I2228" s="138" t="s">
        <v>3078</v>
      </c>
    </row>
    <row r="2229" spans="1:9" hidden="1">
      <c r="A2229" s="137" t="s">
        <v>12134</v>
      </c>
      <c r="B2229" s="138" t="s">
        <v>12135</v>
      </c>
      <c r="C2229" s="138" t="s">
        <v>12136</v>
      </c>
      <c r="D2229" s="138" t="s">
        <v>12137</v>
      </c>
      <c r="E2229" s="138" t="s">
        <v>12138</v>
      </c>
      <c r="F2229" s="139">
        <v>26.68</v>
      </c>
      <c r="G2229" s="137" t="s">
        <v>3067</v>
      </c>
      <c r="H2229" s="137" t="s">
        <v>3068</v>
      </c>
      <c r="I2229" s="138" t="s">
        <v>3078</v>
      </c>
    </row>
    <row r="2230" spans="1:9" hidden="1">
      <c r="A2230" s="137" t="s">
        <v>12139</v>
      </c>
      <c r="B2230" s="138" t="s">
        <v>12140</v>
      </c>
      <c r="C2230" s="138" t="s">
        <v>12141</v>
      </c>
      <c r="D2230" s="138" t="s">
        <v>12142</v>
      </c>
      <c r="E2230" s="138" t="s">
        <v>12143</v>
      </c>
      <c r="F2230" s="139">
        <v>0</v>
      </c>
      <c r="G2230" s="137" t="s">
        <v>3067</v>
      </c>
      <c r="H2230" s="137" t="s">
        <v>3068</v>
      </c>
      <c r="I2230" s="138" t="s">
        <v>3078</v>
      </c>
    </row>
    <row r="2231" spans="1:9" hidden="1">
      <c r="A2231" s="137" t="s">
        <v>12144</v>
      </c>
      <c r="B2231" s="138" t="s">
        <v>12145</v>
      </c>
      <c r="C2231" s="138" t="s">
        <v>12146</v>
      </c>
      <c r="D2231" s="138" t="s">
        <v>12147</v>
      </c>
      <c r="E2231" s="138" t="s">
        <v>12148</v>
      </c>
      <c r="F2231" s="139">
        <v>21.26</v>
      </c>
      <c r="G2231" s="137" t="s">
        <v>3067</v>
      </c>
      <c r="H2231" s="137" t="s">
        <v>3068</v>
      </c>
      <c r="I2231" s="138" t="s">
        <v>3078</v>
      </c>
    </row>
    <row r="2232" spans="1:9" hidden="1">
      <c r="A2232" s="137" t="s">
        <v>12149</v>
      </c>
      <c r="B2232" s="138" t="s">
        <v>12150</v>
      </c>
      <c r="C2232" s="138" t="s">
        <v>12151</v>
      </c>
      <c r="D2232" s="138" t="s">
        <v>12152</v>
      </c>
      <c r="E2232" s="138" t="s">
        <v>12153</v>
      </c>
      <c r="F2232" s="139">
        <v>0</v>
      </c>
      <c r="G2232" s="137" t="s">
        <v>3067</v>
      </c>
      <c r="H2232" s="137" t="s">
        <v>3068</v>
      </c>
      <c r="I2232" s="138" t="s">
        <v>3078</v>
      </c>
    </row>
    <row r="2233" spans="1:9" hidden="1">
      <c r="A2233" s="137" t="s">
        <v>12154</v>
      </c>
      <c r="B2233" s="138" t="s">
        <v>12155</v>
      </c>
      <c r="C2233" s="138" t="s">
        <v>12156</v>
      </c>
      <c r="D2233" s="138" t="s">
        <v>12157</v>
      </c>
      <c r="E2233" s="138" t="s">
        <v>12158</v>
      </c>
      <c r="F2233" s="139">
        <v>0</v>
      </c>
      <c r="G2233" s="137" t="s">
        <v>3067</v>
      </c>
      <c r="H2233" s="137" t="s">
        <v>3068</v>
      </c>
      <c r="I2233" s="138" t="s">
        <v>3078</v>
      </c>
    </row>
    <row r="2234" spans="1:9" hidden="1">
      <c r="A2234" s="137" t="s">
        <v>12159</v>
      </c>
      <c r="B2234" s="138" t="s">
        <v>12160</v>
      </c>
      <c r="C2234" s="138" t="s">
        <v>12161</v>
      </c>
      <c r="D2234" s="138" t="s">
        <v>12162</v>
      </c>
      <c r="E2234" s="138" t="s">
        <v>1756</v>
      </c>
      <c r="F2234" s="139">
        <v>13.9</v>
      </c>
      <c r="G2234" s="137" t="s">
        <v>3067</v>
      </c>
      <c r="H2234" s="137" t="s">
        <v>3068</v>
      </c>
      <c r="I2234" s="138" t="s">
        <v>3078</v>
      </c>
    </row>
    <row r="2235" spans="1:9" hidden="1">
      <c r="A2235" s="137" t="s">
        <v>12163</v>
      </c>
      <c r="B2235" s="138" t="s">
        <v>12164</v>
      </c>
      <c r="C2235" s="138" t="s">
        <v>12165</v>
      </c>
      <c r="D2235" s="138" t="s">
        <v>12166</v>
      </c>
      <c r="E2235" s="138" t="s">
        <v>12167</v>
      </c>
      <c r="F2235" s="139">
        <v>0</v>
      </c>
      <c r="G2235" s="137" t="s">
        <v>3067</v>
      </c>
      <c r="H2235" s="137" t="s">
        <v>3068</v>
      </c>
      <c r="I2235" s="138" t="s">
        <v>3078</v>
      </c>
    </row>
    <row r="2236" spans="1:9" hidden="1">
      <c r="A2236" s="137" t="s">
        <v>12168</v>
      </c>
      <c r="B2236" s="138" t="s">
        <v>12169</v>
      </c>
      <c r="C2236" s="138" t="s">
        <v>12170</v>
      </c>
      <c r="D2236" s="138" t="s">
        <v>12171</v>
      </c>
      <c r="E2236" s="138" t="s">
        <v>12172</v>
      </c>
      <c r="F2236" s="139">
        <v>0</v>
      </c>
      <c r="G2236" s="137" t="s">
        <v>3067</v>
      </c>
      <c r="H2236" s="137" t="s">
        <v>3068</v>
      </c>
      <c r="I2236" s="138" t="s">
        <v>3078</v>
      </c>
    </row>
    <row r="2237" spans="1:9" hidden="1">
      <c r="A2237" s="137" t="s">
        <v>12173</v>
      </c>
      <c r="B2237" s="138" t="s">
        <v>12174</v>
      </c>
      <c r="C2237" s="138" t="s">
        <v>12175</v>
      </c>
      <c r="D2237" s="138" t="s">
        <v>10353</v>
      </c>
      <c r="E2237" s="138" t="s">
        <v>12176</v>
      </c>
      <c r="F2237" s="139">
        <v>3.3</v>
      </c>
      <c r="G2237" s="137" t="s">
        <v>332</v>
      </c>
      <c r="H2237" s="137" t="s">
        <v>1762</v>
      </c>
      <c r="I2237" s="138" t="s">
        <v>1103</v>
      </c>
    </row>
    <row r="2238" spans="1:9" hidden="1">
      <c r="A2238" s="137" t="s">
        <v>12177</v>
      </c>
      <c r="B2238" s="138" t="s">
        <v>12178</v>
      </c>
      <c r="C2238" s="138" t="s">
        <v>12179</v>
      </c>
      <c r="D2238" s="138" t="s">
        <v>12180</v>
      </c>
      <c r="E2238" s="138" t="s">
        <v>12181</v>
      </c>
      <c r="F2238" s="139">
        <v>0</v>
      </c>
      <c r="G2238" s="137" t="s">
        <v>7022</v>
      </c>
      <c r="H2238" s="137" t="s">
        <v>3068</v>
      </c>
      <c r="I2238" s="138" t="s">
        <v>7196</v>
      </c>
    </row>
    <row r="2239" spans="1:9" hidden="1">
      <c r="A2239" s="137" t="s">
        <v>12182</v>
      </c>
      <c r="B2239" s="138" t="s">
        <v>12178</v>
      </c>
      <c r="C2239" s="138" t="s">
        <v>12183</v>
      </c>
      <c r="D2239" s="138" t="s">
        <v>12180</v>
      </c>
      <c r="E2239" s="138" t="s">
        <v>12184</v>
      </c>
      <c r="F2239" s="139">
        <v>4.84</v>
      </c>
      <c r="G2239" s="137" t="s">
        <v>3067</v>
      </c>
      <c r="H2239" s="137" t="s">
        <v>3068</v>
      </c>
      <c r="I2239" s="138" t="s">
        <v>3084</v>
      </c>
    </row>
    <row r="2240" spans="1:9" hidden="1">
      <c r="A2240" s="137" t="s">
        <v>12185</v>
      </c>
      <c r="B2240" s="138" t="s">
        <v>12186</v>
      </c>
      <c r="C2240" s="138" t="s">
        <v>12187</v>
      </c>
      <c r="D2240" s="138" t="s">
        <v>12188</v>
      </c>
      <c r="E2240" s="138" t="s">
        <v>12189</v>
      </c>
      <c r="F2240" s="139">
        <v>0</v>
      </c>
      <c r="G2240" s="137" t="s">
        <v>7022</v>
      </c>
      <c r="H2240" s="137" t="s">
        <v>3068</v>
      </c>
      <c r="I2240" s="138" t="s">
        <v>7196</v>
      </c>
    </row>
    <row r="2241" spans="1:9" hidden="1">
      <c r="A2241" s="137" t="s">
        <v>12190</v>
      </c>
      <c r="B2241" s="138" t="s">
        <v>12186</v>
      </c>
      <c r="C2241" s="138" t="s">
        <v>12191</v>
      </c>
      <c r="D2241" s="138" t="s">
        <v>12188</v>
      </c>
      <c r="E2241" s="138" t="s">
        <v>12192</v>
      </c>
      <c r="F2241" s="139">
        <v>6.12</v>
      </c>
      <c r="G2241" s="137" t="s">
        <v>3067</v>
      </c>
      <c r="H2241" s="137" t="s">
        <v>3068</v>
      </c>
      <c r="I2241" s="138" t="s">
        <v>3084</v>
      </c>
    </row>
    <row r="2242" spans="1:9" hidden="1">
      <c r="A2242" s="137" t="s">
        <v>12193</v>
      </c>
      <c r="B2242" s="138" t="s">
        <v>12194</v>
      </c>
      <c r="C2242" s="138" t="s">
        <v>12195</v>
      </c>
      <c r="D2242" s="138" t="s">
        <v>12196</v>
      </c>
      <c r="E2242" s="138" t="s">
        <v>12197</v>
      </c>
      <c r="F2242" s="139">
        <v>0</v>
      </c>
      <c r="G2242" s="137" t="s">
        <v>7022</v>
      </c>
      <c r="H2242" s="137" t="s">
        <v>3068</v>
      </c>
      <c r="I2242" s="138" t="s">
        <v>7196</v>
      </c>
    </row>
    <row r="2243" spans="1:9" hidden="1">
      <c r="A2243" s="137" t="s">
        <v>12198</v>
      </c>
      <c r="B2243" s="138" t="s">
        <v>12194</v>
      </c>
      <c r="C2243" s="138" t="s">
        <v>12199</v>
      </c>
      <c r="D2243" s="138" t="s">
        <v>11820</v>
      </c>
      <c r="E2243" s="138" t="s">
        <v>12200</v>
      </c>
      <c r="F2243" s="139">
        <v>13.85</v>
      </c>
      <c r="G2243" s="137" t="s">
        <v>3067</v>
      </c>
      <c r="H2243" s="137" t="s">
        <v>3068</v>
      </c>
      <c r="I2243" s="138" t="s">
        <v>3084</v>
      </c>
    </row>
    <row r="2244" spans="1:9" hidden="1">
      <c r="A2244" s="137" t="s">
        <v>12201</v>
      </c>
      <c r="B2244" s="138" t="s">
        <v>12202</v>
      </c>
      <c r="C2244" s="138" t="s">
        <v>12203</v>
      </c>
      <c r="D2244" s="138" t="s">
        <v>11829</v>
      </c>
      <c r="E2244" s="138" t="s">
        <v>12204</v>
      </c>
      <c r="F2244" s="139">
        <v>0</v>
      </c>
      <c r="G2244" s="137" t="s">
        <v>7022</v>
      </c>
      <c r="H2244" s="137" t="s">
        <v>3068</v>
      </c>
      <c r="I2244" s="138" t="s">
        <v>7196</v>
      </c>
    </row>
    <row r="2245" spans="1:9" hidden="1">
      <c r="A2245" s="137" t="s">
        <v>12205</v>
      </c>
      <c r="B2245" s="138" t="s">
        <v>12202</v>
      </c>
      <c r="C2245" s="138" t="s">
        <v>12206</v>
      </c>
      <c r="D2245" s="138" t="s">
        <v>11829</v>
      </c>
      <c r="E2245" s="138" t="s">
        <v>12207</v>
      </c>
      <c r="F2245" s="139">
        <v>15.45</v>
      </c>
      <c r="G2245" s="137" t="s">
        <v>3067</v>
      </c>
      <c r="H2245" s="137" t="s">
        <v>3068</v>
      </c>
      <c r="I2245" s="138" t="s">
        <v>3084</v>
      </c>
    </row>
    <row r="2246" spans="1:9" hidden="1">
      <c r="A2246" s="137" t="s">
        <v>12208</v>
      </c>
      <c r="B2246" s="138" t="s">
        <v>12209</v>
      </c>
      <c r="C2246" s="138" t="s">
        <v>12210</v>
      </c>
      <c r="D2246" s="138" t="s">
        <v>12211</v>
      </c>
      <c r="E2246" s="138" t="s">
        <v>1756</v>
      </c>
      <c r="F2246" s="139">
        <v>46.09</v>
      </c>
      <c r="G2246" s="137" t="s">
        <v>3067</v>
      </c>
      <c r="H2246" s="137" t="s">
        <v>3068</v>
      </c>
      <c r="I2246" s="138" t="s">
        <v>3078</v>
      </c>
    </row>
    <row r="2247" spans="1:9" hidden="1">
      <c r="A2247" s="137" t="s">
        <v>12212</v>
      </c>
      <c r="B2247" s="138" t="s">
        <v>12213</v>
      </c>
      <c r="C2247" s="138" t="s">
        <v>12214</v>
      </c>
      <c r="D2247" s="138" t="s">
        <v>12215</v>
      </c>
      <c r="E2247" s="138" t="s">
        <v>12216</v>
      </c>
      <c r="F2247" s="139">
        <v>0</v>
      </c>
      <c r="G2247" s="137" t="s">
        <v>3067</v>
      </c>
      <c r="H2247" s="137" t="s">
        <v>3068</v>
      </c>
      <c r="I2247" s="138" t="s">
        <v>3078</v>
      </c>
    </row>
    <row r="2248" spans="1:9" hidden="1">
      <c r="A2248" s="137" t="s">
        <v>12217</v>
      </c>
      <c r="B2248" s="138" t="s">
        <v>12218</v>
      </c>
      <c r="C2248" s="138" t="s">
        <v>12219</v>
      </c>
      <c r="D2248" s="138" t="s">
        <v>12220</v>
      </c>
      <c r="E2248" s="138" t="s">
        <v>12221</v>
      </c>
      <c r="F2248" s="139">
        <v>0</v>
      </c>
      <c r="G2248" s="137" t="s">
        <v>332</v>
      </c>
      <c r="H2248" s="137" t="s">
        <v>1762</v>
      </c>
      <c r="I2248" s="138" t="s">
        <v>1103</v>
      </c>
    </row>
    <row r="2249" spans="1:9" hidden="1">
      <c r="A2249" s="137" t="s">
        <v>12222</v>
      </c>
      <c r="B2249" s="138" t="s">
        <v>12223</v>
      </c>
      <c r="C2249" s="138" t="s">
        <v>12224</v>
      </c>
      <c r="D2249" s="138" t="s">
        <v>12225</v>
      </c>
      <c r="E2249" s="138" t="s">
        <v>12226</v>
      </c>
      <c r="F2249" s="139">
        <v>21.73</v>
      </c>
      <c r="G2249" s="137" t="s">
        <v>3067</v>
      </c>
      <c r="H2249" s="137" t="s">
        <v>3068</v>
      </c>
      <c r="I2249" s="138" t="s">
        <v>3078</v>
      </c>
    </row>
    <row r="2250" spans="1:9" hidden="1">
      <c r="A2250" s="137" t="s">
        <v>12227</v>
      </c>
      <c r="B2250" s="138" t="s">
        <v>12228</v>
      </c>
      <c r="C2250" s="138" t="s">
        <v>12229</v>
      </c>
      <c r="D2250" s="138" t="s">
        <v>12230</v>
      </c>
      <c r="E2250" s="138" t="s">
        <v>12231</v>
      </c>
      <c r="F2250" s="139">
        <v>0</v>
      </c>
      <c r="G2250" s="137" t="s">
        <v>7022</v>
      </c>
      <c r="H2250" s="137" t="s">
        <v>3068</v>
      </c>
      <c r="I2250" s="138" t="s">
        <v>7196</v>
      </c>
    </row>
    <row r="2251" spans="1:9" hidden="1">
      <c r="A2251" s="137" t="s">
        <v>12232</v>
      </c>
      <c r="B2251" s="138" t="s">
        <v>12228</v>
      </c>
      <c r="C2251" s="138" t="s">
        <v>12233</v>
      </c>
      <c r="D2251" s="138" t="s">
        <v>11939</v>
      </c>
      <c r="E2251" s="138" t="s">
        <v>12234</v>
      </c>
      <c r="F2251" s="139">
        <v>4.46</v>
      </c>
      <c r="G2251" s="137" t="s">
        <v>3067</v>
      </c>
      <c r="H2251" s="137" t="s">
        <v>3068</v>
      </c>
      <c r="I2251" s="138" t="s">
        <v>3084</v>
      </c>
    </row>
    <row r="2252" spans="1:9" hidden="1">
      <c r="A2252" s="137" t="s">
        <v>12235</v>
      </c>
      <c r="B2252" s="138" t="s">
        <v>12236</v>
      </c>
      <c r="C2252" s="138" t="s">
        <v>12237</v>
      </c>
      <c r="D2252" s="138" t="s">
        <v>12238</v>
      </c>
      <c r="E2252" s="138" t="s">
        <v>12239</v>
      </c>
      <c r="F2252" s="139">
        <v>44.29</v>
      </c>
      <c r="G2252" s="137" t="s">
        <v>3067</v>
      </c>
      <c r="H2252" s="137" t="s">
        <v>3068</v>
      </c>
      <c r="I2252" s="138" t="s">
        <v>3078</v>
      </c>
    </row>
    <row r="2253" spans="1:9" hidden="1">
      <c r="A2253" s="137" t="s">
        <v>12240</v>
      </c>
      <c r="B2253" s="138" t="s">
        <v>12241</v>
      </c>
      <c r="C2253" s="138" t="s">
        <v>12242</v>
      </c>
      <c r="D2253" s="138" t="s">
        <v>12243</v>
      </c>
      <c r="E2253" s="138" t="s">
        <v>12244</v>
      </c>
      <c r="F2253" s="139">
        <v>35.619999999999997</v>
      </c>
      <c r="G2253" s="137" t="s">
        <v>3067</v>
      </c>
      <c r="H2253" s="137" t="s">
        <v>3068</v>
      </c>
      <c r="I2253" s="138" t="s">
        <v>3078</v>
      </c>
    </row>
    <row r="2254" spans="1:9" hidden="1">
      <c r="A2254" s="137" t="s">
        <v>12245</v>
      </c>
      <c r="B2254" s="138" t="s">
        <v>12246</v>
      </c>
      <c r="C2254" s="138" t="s">
        <v>12247</v>
      </c>
      <c r="D2254" s="138" t="s">
        <v>12248</v>
      </c>
      <c r="E2254" s="138" t="s">
        <v>12249</v>
      </c>
      <c r="F2254" s="139">
        <v>0</v>
      </c>
      <c r="G2254" s="137" t="s">
        <v>3067</v>
      </c>
      <c r="H2254" s="137" t="s">
        <v>3068</v>
      </c>
      <c r="I2254" s="138" t="s">
        <v>3078</v>
      </c>
    </row>
    <row r="2255" spans="1:9" hidden="1">
      <c r="A2255" s="137" t="s">
        <v>12250</v>
      </c>
      <c r="B2255" s="138" t="s">
        <v>12251</v>
      </c>
      <c r="C2255" s="138" t="s">
        <v>12252</v>
      </c>
      <c r="D2255" s="138" t="s">
        <v>12253</v>
      </c>
      <c r="E2255" s="138" t="s">
        <v>12254</v>
      </c>
      <c r="F2255" s="139">
        <v>3.94</v>
      </c>
      <c r="G2255" s="137" t="s">
        <v>332</v>
      </c>
      <c r="H2255" s="137" t="s">
        <v>1762</v>
      </c>
      <c r="I2255" s="138" t="s">
        <v>1103</v>
      </c>
    </row>
    <row r="2256" spans="1:9" hidden="1">
      <c r="A2256" s="137" t="s">
        <v>12255</v>
      </c>
      <c r="B2256" s="138" t="s">
        <v>12256</v>
      </c>
      <c r="C2256" s="138" t="s">
        <v>12257</v>
      </c>
      <c r="D2256" s="138" t="s">
        <v>12258</v>
      </c>
      <c r="E2256" s="138" t="s">
        <v>12259</v>
      </c>
      <c r="F2256" s="139">
        <v>15.93</v>
      </c>
      <c r="G2256" s="137" t="s">
        <v>3067</v>
      </c>
      <c r="H2256" s="137" t="s">
        <v>3068</v>
      </c>
      <c r="I2256" s="138" t="s">
        <v>3078</v>
      </c>
    </row>
    <row r="2257" spans="1:9" hidden="1">
      <c r="A2257" s="137" t="s">
        <v>12260</v>
      </c>
      <c r="B2257" s="138" t="s">
        <v>12261</v>
      </c>
      <c r="C2257" s="138" t="s">
        <v>12262</v>
      </c>
      <c r="D2257" s="138" t="s">
        <v>12253</v>
      </c>
      <c r="E2257" s="138" t="s">
        <v>12263</v>
      </c>
      <c r="F2257" s="139">
        <v>5.55</v>
      </c>
      <c r="G2257" s="137" t="s">
        <v>3067</v>
      </c>
      <c r="H2257" s="137" t="s">
        <v>3068</v>
      </c>
      <c r="I2257" s="138" t="s">
        <v>3084</v>
      </c>
    </row>
    <row r="2258" spans="1:9" hidden="1">
      <c r="A2258" s="137" t="s">
        <v>12264</v>
      </c>
      <c r="B2258" s="138" t="s">
        <v>12265</v>
      </c>
      <c r="C2258" s="138" t="s">
        <v>12266</v>
      </c>
      <c r="D2258" s="138" t="s">
        <v>12267</v>
      </c>
      <c r="E2258" s="138" t="s">
        <v>12268</v>
      </c>
      <c r="F2258" s="139">
        <v>0</v>
      </c>
      <c r="G2258" s="137" t="s">
        <v>332</v>
      </c>
      <c r="H2258" s="137" t="s">
        <v>1762</v>
      </c>
      <c r="I2258" s="138" t="s">
        <v>1103</v>
      </c>
    </row>
    <row r="2259" spans="1:9" hidden="1">
      <c r="A2259" s="137" t="s">
        <v>12269</v>
      </c>
      <c r="B2259" s="138" t="s">
        <v>12270</v>
      </c>
      <c r="C2259" s="138" t="s">
        <v>12271</v>
      </c>
      <c r="D2259" s="138" t="s">
        <v>12272</v>
      </c>
      <c r="E2259" s="138" t="s">
        <v>12273</v>
      </c>
      <c r="F2259" s="139">
        <v>0</v>
      </c>
      <c r="G2259" s="137" t="s">
        <v>3067</v>
      </c>
      <c r="H2259" s="137" t="s">
        <v>3068</v>
      </c>
      <c r="I2259" s="138" t="s">
        <v>3078</v>
      </c>
    </row>
    <row r="2260" spans="1:9" hidden="1">
      <c r="A2260" s="137" t="s">
        <v>12274</v>
      </c>
      <c r="B2260" s="138" t="s">
        <v>12275</v>
      </c>
      <c r="C2260" s="138" t="s">
        <v>12276</v>
      </c>
      <c r="D2260" s="138" t="s">
        <v>12277</v>
      </c>
      <c r="E2260" s="138" t="s">
        <v>12278</v>
      </c>
      <c r="F2260" s="139">
        <v>11.59</v>
      </c>
      <c r="G2260" s="137" t="s">
        <v>3067</v>
      </c>
      <c r="H2260" s="137" t="s">
        <v>3068</v>
      </c>
      <c r="I2260" s="138" t="s">
        <v>3078</v>
      </c>
    </row>
    <row r="2261" spans="1:9" hidden="1">
      <c r="A2261" s="137" t="s">
        <v>12279</v>
      </c>
      <c r="B2261" s="138" t="s">
        <v>12280</v>
      </c>
      <c r="C2261" s="138" t="s">
        <v>12281</v>
      </c>
      <c r="D2261" s="138" t="s">
        <v>12282</v>
      </c>
      <c r="E2261" s="138" t="s">
        <v>12283</v>
      </c>
      <c r="F2261" s="139">
        <v>0</v>
      </c>
      <c r="G2261" s="137" t="s">
        <v>3067</v>
      </c>
      <c r="H2261" s="137" t="s">
        <v>3068</v>
      </c>
      <c r="I2261" s="138" t="s">
        <v>3078</v>
      </c>
    </row>
    <row r="2262" spans="1:9" hidden="1">
      <c r="A2262" s="137" t="s">
        <v>12284</v>
      </c>
      <c r="B2262" s="138" t="s">
        <v>12285</v>
      </c>
      <c r="C2262" s="138" t="s">
        <v>12286</v>
      </c>
      <c r="D2262" s="138" t="s">
        <v>12287</v>
      </c>
      <c r="E2262" s="138" t="s">
        <v>12288</v>
      </c>
      <c r="F2262" s="139">
        <v>0</v>
      </c>
      <c r="G2262" s="137" t="s">
        <v>3067</v>
      </c>
      <c r="H2262" s="137" t="s">
        <v>3068</v>
      </c>
      <c r="I2262" s="138" t="s">
        <v>3084</v>
      </c>
    </row>
    <row r="2263" spans="1:9" hidden="1">
      <c r="A2263" s="137" t="s">
        <v>12289</v>
      </c>
      <c r="B2263" s="138" t="s">
        <v>12290</v>
      </c>
      <c r="C2263" s="138" t="s">
        <v>12291</v>
      </c>
      <c r="D2263" s="138" t="s">
        <v>12292</v>
      </c>
      <c r="E2263" s="138" t="s">
        <v>12293</v>
      </c>
      <c r="F2263" s="139">
        <v>0</v>
      </c>
      <c r="G2263" s="137" t="s">
        <v>7022</v>
      </c>
      <c r="H2263" s="137" t="s">
        <v>3068</v>
      </c>
      <c r="I2263" s="138" t="s">
        <v>7196</v>
      </c>
    </row>
    <row r="2264" spans="1:9" hidden="1">
      <c r="A2264" s="137" t="s">
        <v>12294</v>
      </c>
      <c r="B2264" s="138" t="s">
        <v>12290</v>
      </c>
      <c r="C2264" s="138" t="s">
        <v>12295</v>
      </c>
      <c r="D2264" s="138" t="s">
        <v>12292</v>
      </c>
      <c r="E2264" s="138" t="s">
        <v>12296</v>
      </c>
      <c r="F2264" s="139">
        <v>2.04</v>
      </c>
      <c r="G2264" s="137" t="s">
        <v>3067</v>
      </c>
      <c r="H2264" s="137" t="s">
        <v>3068</v>
      </c>
      <c r="I2264" s="138" t="s">
        <v>3084</v>
      </c>
    </row>
    <row r="2265" spans="1:9" hidden="1">
      <c r="A2265" s="137" t="s">
        <v>12297</v>
      </c>
      <c r="B2265" s="138" t="s">
        <v>12298</v>
      </c>
      <c r="C2265" s="138" t="s">
        <v>12299</v>
      </c>
      <c r="D2265" s="138" t="s">
        <v>12300</v>
      </c>
      <c r="E2265" s="138" t="s">
        <v>1756</v>
      </c>
      <c r="F2265" s="139">
        <v>16.149999999999999</v>
      </c>
      <c r="G2265" s="137" t="s">
        <v>3067</v>
      </c>
      <c r="H2265" s="137" t="s">
        <v>3068</v>
      </c>
      <c r="I2265" s="138" t="s">
        <v>3078</v>
      </c>
    </row>
    <row r="2266" spans="1:9" hidden="1">
      <c r="A2266" s="137" t="s">
        <v>12301</v>
      </c>
      <c r="B2266" s="138" t="s">
        <v>12302</v>
      </c>
      <c r="C2266" s="138" t="s">
        <v>12303</v>
      </c>
      <c r="D2266" s="138" t="s">
        <v>12304</v>
      </c>
      <c r="E2266" s="138" t="s">
        <v>1756</v>
      </c>
      <c r="F2266" s="139">
        <v>15.35</v>
      </c>
      <c r="G2266" s="137" t="s">
        <v>3067</v>
      </c>
      <c r="H2266" s="137" t="s">
        <v>3068</v>
      </c>
      <c r="I2266" s="138" t="s">
        <v>3084</v>
      </c>
    </row>
    <row r="2267" spans="1:9" hidden="1">
      <c r="A2267" s="137" t="s">
        <v>12305</v>
      </c>
      <c r="B2267" s="138" t="s">
        <v>12306</v>
      </c>
      <c r="C2267" s="138" t="s">
        <v>12307</v>
      </c>
      <c r="D2267" s="138" t="s">
        <v>12308</v>
      </c>
      <c r="E2267" s="138" t="s">
        <v>12309</v>
      </c>
      <c r="F2267" s="139">
        <v>0</v>
      </c>
      <c r="G2267" s="137" t="s">
        <v>7022</v>
      </c>
      <c r="H2267" s="137" t="s">
        <v>3068</v>
      </c>
      <c r="I2267" s="138" t="s">
        <v>7023</v>
      </c>
    </row>
    <row r="2268" spans="1:9" hidden="1">
      <c r="A2268" s="137" t="s">
        <v>12310</v>
      </c>
      <c r="B2268" s="138" t="s">
        <v>12306</v>
      </c>
      <c r="C2268" s="138" t="s">
        <v>12311</v>
      </c>
      <c r="D2268" s="138" t="s">
        <v>12308</v>
      </c>
      <c r="E2268" s="138" t="s">
        <v>12312</v>
      </c>
      <c r="F2268" s="139">
        <v>3.01</v>
      </c>
      <c r="G2268" s="137" t="s">
        <v>3067</v>
      </c>
      <c r="H2268" s="137" t="s">
        <v>3068</v>
      </c>
      <c r="I2268" s="138" t="s">
        <v>3078</v>
      </c>
    </row>
    <row r="2269" spans="1:9" hidden="1">
      <c r="A2269" s="137" t="s">
        <v>12313</v>
      </c>
      <c r="B2269" s="138" t="s">
        <v>12314</v>
      </c>
      <c r="C2269" s="138" t="s">
        <v>12315</v>
      </c>
      <c r="D2269" s="138" t="s">
        <v>12316</v>
      </c>
      <c r="E2269" s="138" t="s">
        <v>12317</v>
      </c>
      <c r="F2269" s="139">
        <v>0</v>
      </c>
      <c r="G2269" s="137" t="s">
        <v>7022</v>
      </c>
      <c r="H2269" s="137" t="s">
        <v>3068</v>
      </c>
      <c r="I2269" s="138" t="s">
        <v>7196</v>
      </c>
    </row>
    <row r="2270" spans="1:9" hidden="1">
      <c r="A2270" s="137" t="s">
        <v>12318</v>
      </c>
      <c r="B2270" s="138" t="s">
        <v>12314</v>
      </c>
      <c r="C2270" s="138" t="s">
        <v>12319</v>
      </c>
      <c r="D2270" s="138" t="s">
        <v>12316</v>
      </c>
      <c r="E2270" s="138" t="s">
        <v>12320</v>
      </c>
      <c r="F2270" s="139">
        <v>29.47</v>
      </c>
      <c r="G2270" s="137" t="s">
        <v>3067</v>
      </c>
      <c r="H2270" s="137" t="s">
        <v>3068</v>
      </c>
      <c r="I2270" s="138" t="s">
        <v>3084</v>
      </c>
    </row>
    <row r="2271" spans="1:9" hidden="1">
      <c r="A2271" s="137" t="s">
        <v>12321</v>
      </c>
      <c r="B2271" s="138" t="s">
        <v>12322</v>
      </c>
      <c r="C2271" s="138" t="s">
        <v>12323</v>
      </c>
      <c r="D2271" s="138" t="s">
        <v>12324</v>
      </c>
      <c r="E2271" s="138" t="s">
        <v>12325</v>
      </c>
      <c r="F2271" s="139">
        <v>0</v>
      </c>
      <c r="G2271" s="137" t="s">
        <v>7022</v>
      </c>
      <c r="H2271" s="137" t="s">
        <v>3068</v>
      </c>
      <c r="I2271" s="138" t="s">
        <v>7023</v>
      </c>
    </row>
    <row r="2272" spans="1:9" hidden="1">
      <c r="A2272" s="137" t="s">
        <v>12326</v>
      </c>
      <c r="B2272" s="138" t="s">
        <v>12322</v>
      </c>
      <c r="C2272" s="138" t="s">
        <v>12327</v>
      </c>
      <c r="D2272" s="138" t="s">
        <v>12324</v>
      </c>
      <c r="E2272" s="138" t="s">
        <v>12328</v>
      </c>
      <c r="F2272" s="139">
        <v>11.85</v>
      </c>
      <c r="G2272" s="137" t="s">
        <v>3067</v>
      </c>
      <c r="H2272" s="137" t="s">
        <v>3068</v>
      </c>
      <c r="I2272" s="138" t="s">
        <v>3078</v>
      </c>
    </row>
    <row r="2273" spans="1:9" hidden="1">
      <c r="A2273" s="137" t="s">
        <v>12329</v>
      </c>
      <c r="B2273" s="138" t="s">
        <v>12330</v>
      </c>
      <c r="C2273" s="138" t="s">
        <v>12331</v>
      </c>
      <c r="D2273" s="138" t="s">
        <v>12332</v>
      </c>
      <c r="E2273" s="138" t="s">
        <v>12333</v>
      </c>
      <c r="F2273" s="139">
        <v>4.1399999999999997</v>
      </c>
      <c r="G2273" s="137" t="s">
        <v>3067</v>
      </c>
      <c r="H2273" s="137" t="s">
        <v>3068</v>
      </c>
      <c r="I2273" s="138" t="s">
        <v>3084</v>
      </c>
    </row>
    <row r="2274" spans="1:9" hidden="1">
      <c r="A2274" s="137" t="s">
        <v>12334</v>
      </c>
      <c r="B2274" s="138" t="s">
        <v>12335</v>
      </c>
      <c r="C2274" s="138" t="s">
        <v>12336</v>
      </c>
      <c r="D2274" s="138" t="s">
        <v>12337</v>
      </c>
      <c r="E2274" s="138" t="s">
        <v>12338</v>
      </c>
      <c r="F2274" s="139">
        <v>8.89</v>
      </c>
      <c r="G2274" s="137" t="s">
        <v>3067</v>
      </c>
      <c r="H2274" s="137" t="s">
        <v>3068</v>
      </c>
      <c r="I2274" s="138" t="s">
        <v>3078</v>
      </c>
    </row>
    <row r="2275" spans="1:9" hidden="1">
      <c r="A2275" s="137" t="s">
        <v>12339</v>
      </c>
      <c r="B2275" s="138" t="s">
        <v>12340</v>
      </c>
      <c r="C2275" s="138" t="s">
        <v>12341</v>
      </c>
      <c r="D2275" s="138" t="s">
        <v>12342</v>
      </c>
      <c r="E2275" s="138" t="s">
        <v>1756</v>
      </c>
      <c r="F2275" s="139">
        <v>17.18</v>
      </c>
      <c r="G2275" s="137" t="s">
        <v>3067</v>
      </c>
      <c r="H2275" s="137" t="s">
        <v>3068</v>
      </c>
      <c r="I2275" s="138" t="s">
        <v>3078</v>
      </c>
    </row>
    <row r="2276" spans="1:9" hidden="1">
      <c r="A2276" s="137" t="s">
        <v>12343</v>
      </c>
      <c r="B2276" s="138" t="s">
        <v>12344</v>
      </c>
      <c r="C2276" s="138" t="s">
        <v>12345</v>
      </c>
      <c r="D2276" s="138" t="s">
        <v>12045</v>
      </c>
      <c r="E2276" s="138" t="s">
        <v>12346</v>
      </c>
      <c r="F2276" s="139">
        <v>4.16</v>
      </c>
      <c r="G2276" s="137" t="s">
        <v>3067</v>
      </c>
      <c r="H2276" s="137" t="s">
        <v>3068</v>
      </c>
      <c r="I2276" s="138" t="s">
        <v>3084</v>
      </c>
    </row>
    <row r="2277" spans="1:9" hidden="1">
      <c r="A2277" s="137" t="s">
        <v>12347</v>
      </c>
      <c r="B2277" s="138" t="s">
        <v>12348</v>
      </c>
      <c r="C2277" s="138" t="s">
        <v>12349</v>
      </c>
      <c r="D2277" s="138" t="s">
        <v>12350</v>
      </c>
      <c r="E2277" s="138" t="s">
        <v>12351</v>
      </c>
      <c r="F2277" s="139">
        <v>0</v>
      </c>
      <c r="G2277" s="137" t="s">
        <v>3067</v>
      </c>
      <c r="H2277" s="137" t="s">
        <v>3068</v>
      </c>
      <c r="I2277" s="138" t="s">
        <v>3078</v>
      </c>
    </row>
    <row r="2278" spans="1:9" hidden="1">
      <c r="A2278" s="137" t="s">
        <v>12352</v>
      </c>
      <c r="B2278" s="138" t="s">
        <v>12353</v>
      </c>
      <c r="C2278" s="138" t="s">
        <v>12354</v>
      </c>
      <c r="D2278" s="138" t="s">
        <v>12355</v>
      </c>
      <c r="E2278" s="138" t="s">
        <v>12356</v>
      </c>
      <c r="F2278" s="139">
        <v>0</v>
      </c>
      <c r="G2278" s="137" t="s">
        <v>3067</v>
      </c>
      <c r="H2278" s="137" t="s">
        <v>3068</v>
      </c>
      <c r="I2278" s="138" t="s">
        <v>3078</v>
      </c>
    </row>
    <row r="2279" spans="1:9" hidden="1">
      <c r="A2279" s="137" t="s">
        <v>12357</v>
      </c>
      <c r="B2279" s="138" t="s">
        <v>12358</v>
      </c>
      <c r="C2279" s="138" t="s">
        <v>12359</v>
      </c>
      <c r="D2279" s="138" t="s">
        <v>12360</v>
      </c>
      <c r="E2279" s="138" t="s">
        <v>12361</v>
      </c>
      <c r="F2279" s="139">
        <v>6.24</v>
      </c>
      <c r="G2279" s="137" t="s">
        <v>332</v>
      </c>
      <c r="H2279" s="137" t="s">
        <v>1762</v>
      </c>
      <c r="I2279" s="138" t="s">
        <v>1103</v>
      </c>
    </row>
    <row r="2280" spans="1:9" hidden="1">
      <c r="A2280" s="137" t="s">
        <v>12362</v>
      </c>
      <c r="B2280" s="138" t="s">
        <v>12363</v>
      </c>
      <c r="C2280" s="138" t="s">
        <v>12364</v>
      </c>
      <c r="D2280" s="138" t="s">
        <v>12365</v>
      </c>
      <c r="E2280" s="138" t="s">
        <v>12366</v>
      </c>
      <c r="F2280" s="139">
        <v>23.36</v>
      </c>
      <c r="G2280" s="137" t="s">
        <v>3067</v>
      </c>
      <c r="H2280" s="137" t="s">
        <v>3068</v>
      </c>
      <c r="I2280" s="138" t="s">
        <v>3078</v>
      </c>
    </row>
    <row r="2281" spans="1:9" hidden="1">
      <c r="A2281" s="137" t="s">
        <v>12367</v>
      </c>
      <c r="B2281" s="138" t="s">
        <v>12368</v>
      </c>
      <c r="C2281" s="138" t="s">
        <v>12369</v>
      </c>
      <c r="D2281" s="138" t="s">
        <v>12370</v>
      </c>
      <c r="E2281" s="138" t="s">
        <v>12371</v>
      </c>
      <c r="F2281" s="139">
        <v>0</v>
      </c>
      <c r="G2281" s="137" t="s">
        <v>3067</v>
      </c>
      <c r="H2281" s="137" t="s">
        <v>3068</v>
      </c>
      <c r="I2281" s="138" t="s">
        <v>3078</v>
      </c>
    </row>
    <row r="2282" spans="1:9" hidden="1">
      <c r="A2282" s="137" t="s">
        <v>12372</v>
      </c>
      <c r="B2282" s="138" t="s">
        <v>12373</v>
      </c>
      <c r="C2282" s="138" t="s">
        <v>12374</v>
      </c>
      <c r="D2282" s="138" t="s">
        <v>12375</v>
      </c>
      <c r="E2282" s="138" t="s">
        <v>12376</v>
      </c>
      <c r="F2282" s="139">
        <v>27.52</v>
      </c>
      <c r="G2282" s="137" t="s">
        <v>3067</v>
      </c>
      <c r="H2282" s="137" t="s">
        <v>3068</v>
      </c>
      <c r="I2282" s="138" t="s">
        <v>3078</v>
      </c>
    </row>
    <row r="2283" spans="1:9" hidden="1">
      <c r="A2283" s="137" t="s">
        <v>12377</v>
      </c>
      <c r="B2283" s="138" t="s">
        <v>12378</v>
      </c>
      <c r="C2283" s="138" t="s">
        <v>12379</v>
      </c>
      <c r="D2283" s="138" t="s">
        <v>12380</v>
      </c>
      <c r="E2283" s="138" t="s">
        <v>12381</v>
      </c>
      <c r="F2283" s="139">
        <v>5.17</v>
      </c>
      <c r="G2283" s="137" t="s">
        <v>3067</v>
      </c>
      <c r="H2283" s="137" t="s">
        <v>3068</v>
      </c>
      <c r="I2283" s="138" t="s">
        <v>3078</v>
      </c>
    </row>
    <row r="2284" spans="1:9" hidden="1">
      <c r="A2284" s="137" t="s">
        <v>12382</v>
      </c>
      <c r="B2284" s="138" t="s">
        <v>12383</v>
      </c>
      <c r="C2284" s="138" t="s">
        <v>12384</v>
      </c>
      <c r="D2284" s="138" t="s">
        <v>12316</v>
      </c>
      <c r="E2284" s="138" t="s">
        <v>12385</v>
      </c>
      <c r="F2284" s="139">
        <v>22.45</v>
      </c>
      <c r="G2284" s="137" t="s">
        <v>332</v>
      </c>
      <c r="H2284" s="137" t="s">
        <v>1762</v>
      </c>
      <c r="I2284" s="138" t="s">
        <v>1103</v>
      </c>
    </row>
    <row r="2285" spans="1:9" hidden="1">
      <c r="A2285" s="137" t="s">
        <v>12386</v>
      </c>
      <c r="B2285" s="138" t="s">
        <v>12387</v>
      </c>
      <c r="C2285" s="138" t="s">
        <v>12388</v>
      </c>
      <c r="D2285" s="138" t="s">
        <v>12389</v>
      </c>
      <c r="E2285" s="138" t="s">
        <v>12390</v>
      </c>
      <c r="F2285" s="139">
        <v>0</v>
      </c>
      <c r="G2285" s="137" t="s">
        <v>3067</v>
      </c>
      <c r="H2285" s="137" t="s">
        <v>3068</v>
      </c>
      <c r="I2285" s="138" t="s">
        <v>3078</v>
      </c>
    </row>
    <row r="2286" spans="1:9" hidden="1">
      <c r="A2286" s="137" t="s">
        <v>12391</v>
      </c>
      <c r="B2286" s="138" t="s">
        <v>12392</v>
      </c>
      <c r="C2286" s="138" t="s">
        <v>12393</v>
      </c>
      <c r="D2286" s="138" t="s">
        <v>12394</v>
      </c>
      <c r="E2286" s="138" t="s">
        <v>12395</v>
      </c>
      <c r="F2286" s="139">
        <v>9.81</v>
      </c>
      <c r="G2286" s="137" t="s">
        <v>3067</v>
      </c>
      <c r="H2286" s="137" t="s">
        <v>3068</v>
      </c>
      <c r="I2286" s="138" t="s">
        <v>3078</v>
      </c>
    </row>
    <row r="2287" spans="1:9" hidden="1">
      <c r="A2287" s="137" t="s">
        <v>12396</v>
      </c>
      <c r="B2287" s="138" t="s">
        <v>12397</v>
      </c>
      <c r="C2287" s="138" t="s">
        <v>12398</v>
      </c>
      <c r="D2287" s="138" t="s">
        <v>12360</v>
      </c>
      <c r="E2287" s="138" t="s">
        <v>12399</v>
      </c>
      <c r="F2287" s="139">
        <v>0</v>
      </c>
      <c r="G2287" s="137" t="s">
        <v>7022</v>
      </c>
      <c r="H2287" s="137" t="s">
        <v>3068</v>
      </c>
      <c r="I2287" s="138" t="s">
        <v>7196</v>
      </c>
    </row>
    <row r="2288" spans="1:9" hidden="1">
      <c r="A2288" s="137" t="s">
        <v>12400</v>
      </c>
      <c r="B2288" s="138" t="s">
        <v>12397</v>
      </c>
      <c r="C2288" s="138" t="s">
        <v>12401</v>
      </c>
      <c r="D2288" s="138" t="s">
        <v>12360</v>
      </c>
      <c r="E2288" s="138" t="s">
        <v>12402</v>
      </c>
      <c r="F2288" s="139">
        <v>8.82</v>
      </c>
      <c r="G2288" s="137" t="s">
        <v>3067</v>
      </c>
      <c r="H2288" s="137" t="s">
        <v>3068</v>
      </c>
      <c r="I2288" s="138" t="s">
        <v>3084</v>
      </c>
    </row>
    <row r="2289" spans="1:9" hidden="1">
      <c r="A2289" s="137" t="s">
        <v>12403</v>
      </c>
      <c r="B2289" s="138" t="s">
        <v>12404</v>
      </c>
      <c r="C2289" s="138" t="s">
        <v>12405</v>
      </c>
      <c r="D2289" s="138" t="s">
        <v>12406</v>
      </c>
      <c r="E2289" s="138" t="s">
        <v>12407</v>
      </c>
      <c r="F2289" s="139">
        <v>0</v>
      </c>
      <c r="G2289" s="137" t="s">
        <v>332</v>
      </c>
      <c r="H2289" s="137" t="s">
        <v>1762</v>
      </c>
      <c r="I2289" s="138" t="s">
        <v>1103</v>
      </c>
    </row>
    <row r="2290" spans="1:9" hidden="1">
      <c r="A2290" s="137" t="s">
        <v>12408</v>
      </c>
      <c r="B2290" s="138" t="s">
        <v>12409</v>
      </c>
      <c r="C2290" s="138" t="s">
        <v>12410</v>
      </c>
      <c r="D2290" s="138" t="s">
        <v>12411</v>
      </c>
      <c r="E2290" s="138" t="s">
        <v>12412</v>
      </c>
      <c r="F2290" s="139">
        <v>36.42</v>
      </c>
      <c r="G2290" s="137" t="s">
        <v>3067</v>
      </c>
      <c r="H2290" s="137" t="s">
        <v>3068</v>
      </c>
      <c r="I2290" s="138" t="s">
        <v>3078</v>
      </c>
    </row>
    <row r="2291" spans="1:9" hidden="1">
      <c r="A2291" s="137" t="s">
        <v>12413</v>
      </c>
      <c r="B2291" s="138" t="s">
        <v>12414</v>
      </c>
      <c r="C2291" s="138" t="s">
        <v>12415</v>
      </c>
      <c r="D2291" s="138" t="s">
        <v>12416</v>
      </c>
      <c r="E2291" s="138" t="s">
        <v>12417</v>
      </c>
      <c r="F2291" s="139">
        <v>0</v>
      </c>
      <c r="G2291" s="137" t="s">
        <v>7022</v>
      </c>
      <c r="H2291" s="137" t="s">
        <v>3068</v>
      </c>
      <c r="I2291" s="138" t="s">
        <v>7196</v>
      </c>
    </row>
    <row r="2292" spans="1:9" hidden="1">
      <c r="A2292" s="137" t="s">
        <v>12418</v>
      </c>
      <c r="B2292" s="138" t="s">
        <v>12414</v>
      </c>
      <c r="C2292" s="138" t="s">
        <v>12419</v>
      </c>
      <c r="D2292" s="138" t="s">
        <v>12416</v>
      </c>
      <c r="E2292" s="138" t="s">
        <v>12420</v>
      </c>
      <c r="F2292" s="139">
        <v>6.67</v>
      </c>
      <c r="G2292" s="137" t="s">
        <v>3067</v>
      </c>
      <c r="H2292" s="137" t="s">
        <v>3068</v>
      </c>
      <c r="I2292" s="138" t="s">
        <v>3084</v>
      </c>
    </row>
    <row r="2293" spans="1:9" hidden="1">
      <c r="A2293" s="137" t="s">
        <v>12421</v>
      </c>
      <c r="B2293" s="138" t="s">
        <v>12422</v>
      </c>
      <c r="C2293" s="138" t="s">
        <v>12423</v>
      </c>
      <c r="D2293" s="138" t="s">
        <v>12424</v>
      </c>
      <c r="E2293" s="138" t="s">
        <v>1756</v>
      </c>
      <c r="F2293" s="139">
        <v>9.85</v>
      </c>
      <c r="G2293" s="137" t="s">
        <v>3067</v>
      </c>
      <c r="H2293" s="137" t="s">
        <v>3068</v>
      </c>
      <c r="I2293" s="138" t="s">
        <v>3078</v>
      </c>
    </row>
    <row r="2294" spans="1:9" hidden="1">
      <c r="A2294" s="137" t="s">
        <v>12425</v>
      </c>
      <c r="B2294" s="138" t="s">
        <v>12426</v>
      </c>
      <c r="C2294" s="138" t="s">
        <v>12427</v>
      </c>
      <c r="D2294" s="138" t="s">
        <v>12040</v>
      </c>
      <c r="E2294" s="138" t="s">
        <v>12428</v>
      </c>
      <c r="F2294" s="139">
        <v>0</v>
      </c>
      <c r="G2294" s="137" t="s">
        <v>7022</v>
      </c>
      <c r="H2294" s="137" t="s">
        <v>3068</v>
      </c>
      <c r="I2294" s="138" t="s">
        <v>7196</v>
      </c>
    </row>
    <row r="2295" spans="1:9" hidden="1">
      <c r="A2295" s="137" t="s">
        <v>12429</v>
      </c>
      <c r="B2295" s="138" t="s">
        <v>12426</v>
      </c>
      <c r="C2295" s="138" t="s">
        <v>12430</v>
      </c>
      <c r="D2295" s="138" t="s">
        <v>12040</v>
      </c>
      <c r="E2295" s="138" t="s">
        <v>12431</v>
      </c>
      <c r="F2295" s="139">
        <v>5.65</v>
      </c>
      <c r="G2295" s="137" t="s">
        <v>3067</v>
      </c>
      <c r="H2295" s="137" t="s">
        <v>3068</v>
      </c>
      <c r="I2295" s="138" t="s">
        <v>3084</v>
      </c>
    </row>
    <row r="2296" spans="1:9" hidden="1">
      <c r="A2296" s="137" t="s">
        <v>12432</v>
      </c>
      <c r="B2296" s="138" t="s">
        <v>12433</v>
      </c>
      <c r="C2296" s="138" t="s">
        <v>12434</v>
      </c>
      <c r="D2296" s="138" t="s">
        <v>12435</v>
      </c>
      <c r="E2296" s="138" t="s">
        <v>1756</v>
      </c>
      <c r="F2296" s="139">
        <v>21.51</v>
      </c>
      <c r="G2296" s="137" t="s">
        <v>3067</v>
      </c>
      <c r="H2296" s="137" t="s">
        <v>3068</v>
      </c>
      <c r="I2296" s="138" t="s">
        <v>3078</v>
      </c>
    </row>
    <row r="2297" spans="1:9" hidden="1">
      <c r="A2297" s="137" t="s">
        <v>12436</v>
      </c>
      <c r="B2297" s="138" t="s">
        <v>12437</v>
      </c>
      <c r="C2297" s="138" t="s">
        <v>12438</v>
      </c>
      <c r="D2297" s="138" t="s">
        <v>12439</v>
      </c>
      <c r="E2297" s="138" t="s">
        <v>12440</v>
      </c>
      <c r="F2297" s="139">
        <v>0</v>
      </c>
      <c r="G2297" s="137" t="s">
        <v>3067</v>
      </c>
      <c r="H2297" s="137" t="s">
        <v>3068</v>
      </c>
      <c r="I2297" s="138" t="s">
        <v>3078</v>
      </c>
    </row>
    <row r="2298" spans="1:9" hidden="1">
      <c r="A2298" s="137" t="s">
        <v>12441</v>
      </c>
      <c r="B2298" s="138" t="s">
        <v>12442</v>
      </c>
      <c r="C2298" s="138" t="s">
        <v>12443</v>
      </c>
      <c r="D2298" s="138" t="s">
        <v>12444</v>
      </c>
      <c r="E2298" s="138" t="s">
        <v>12445</v>
      </c>
      <c r="F2298" s="139">
        <v>0</v>
      </c>
      <c r="G2298" s="137" t="s">
        <v>7022</v>
      </c>
      <c r="H2298" s="137" t="s">
        <v>3068</v>
      </c>
      <c r="I2298" s="138" t="s">
        <v>7023</v>
      </c>
    </row>
    <row r="2299" spans="1:9" hidden="1">
      <c r="A2299" s="137" t="s">
        <v>12446</v>
      </c>
      <c r="B2299" s="138" t="s">
        <v>12442</v>
      </c>
      <c r="C2299" s="138" t="s">
        <v>12447</v>
      </c>
      <c r="D2299" s="138" t="s">
        <v>12444</v>
      </c>
      <c r="E2299" s="138" t="s">
        <v>12448</v>
      </c>
      <c r="F2299" s="139">
        <v>36.229999999999997</v>
      </c>
      <c r="G2299" s="137" t="s">
        <v>3067</v>
      </c>
      <c r="H2299" s="137" t="s">
        <v>3068</v>
      </c>
      <c r="I2299" s="138" t="s">
        <v>3078</v>
      </c>
    </row>
    <row r="2300" spans="1:9" hidden="1">
      <c r="A2300" s="137" t="s">
        <v>12449</v>
      </c>
      <c r="B2300" s="138" t="s">
        <v>12450</v>
      </c>
      <c r="C2300" s="138" t="s">
        <v>12451</v>
      </c>
      <c r="D2300" s="138" t="s">
        <v>12452</v>
      </c>
      <c r="E2300" s="138" t="s">
        <v>12453</v>
      </c>
      <c r="F2300" s="139">
        <v>14.32</v>
      </c>
      <c r="G2300" s="137" t="s">
        <v>3067</v>
      </c>
      <c r="H2300" s="137" t="s">
        <v>3068</v>
      </c>
      <c r="I2300" s="138" t="s">
        <v>3078</v>
      </c>
    </row>
    <row r="2301" spans="1:9" hidden="1">
      <c r="A2301" s="137" t="s">
        <v>12454</v>
      </c>
      <c r="B2301" s="138" t="s">
        <v>12455</v>
      </c>
      <c r="C2301" s="138" t="s">
        <v>12456</v>
      </c>
      <c r="D2301" s="138" t="s">
        <v>12457</v>
      </c>
      <c r="E2301" s="138" t="s">
        <v>12458</v>
      </c>
      <c r="F2301" s="139">
        <v>0</v>
      </c>
      <c r="G2301" s="137" t="s">
        <v>3067</v>
      </c>
      <c r="H2301" s="137" t="s">
        <v>3068</v>
      </c>
      <c r="I2301" s="138" t="s">
        <v>3078</v>
      </c>
    </row>
    <row r="2302" spans="1:9" hidden="1">
      <c r="A2302" s="137" t="s">
        <v>12459</v>
      </c>
      <c r="B2302" s="138" t="s">
        <v>12460</v>
      </c>
      <c r="C2302" s="138" t="s">
        <v>12461</v>
      </c>
      <c r="D2302" s="138" t="s">
        <v>12462</v>
      </c>
      <c r="E2302" s="138" t="s">
        <v>12463</v>
      </c>
      <c r="F2302" s="139">
        <v>3.41</v>
      </c>
      <c r="G2302" s="137" t="s">
        <v>332</v>
      </c>
      <c r="H2302" s="137" t="s">
        <v>1762</v>
      </c>
      <c r="I2302" s="138" t="s">
        <v>1103</v>
      </c>
    </row>
    <row r="2303" spans="1:9" hidden="1">
      <c r="A2303" s="137" t="s">
        <v>12464</v>
      </c>
      <c r="B2303" s="138" t="s">
        <v>12465</v>
      </c>
      <c r="C2303" s="138" t="s">
        <v>12466</v>
      </c>
      <c r="D2303" s="138" t="s">
        <v>12467</v>
      </c>
      <c r="E2303" s="138" t="s">
        <v>12468</v>
      </c>
      <c r="F2303" s="139">
        <v>0</v>
      </c>
      <c r="G2303" s="137" t="s">
        <v>3067</v>
      </c>
      <c r="H2303" s="137" t="s">
        <v>3068</v>
      </c>
      <c r="I2303" s="138" t="s">
        <v>3078</v>
      </c>
    </row>
    <row r="2304" spans="1:9" hidden="1">
      <c r="A2304" s="137" t="s">
        <v>12469</v>
      </c>
      <c r="B2304" s="138" t="s">
        <v>12470</v>
      </c>
      <c r="C2304" s="138" t="s">
        <v>12471</v>
      </c>
      <c r="D2304" s="138" t="s">
        <v>12472</v>
      </c>
      <c r="E2304" s="138" t="s">
        <v>12473</v>
      </c>
      <c r="F2304" s="139">
        <v>0</v>
      </c>
      <c r="G2304" s="137" t="s">
        <v>7022</v>
      </c>
      <c r="H2304" s="137" t="s">
        <v>3068</v>
      </c>
      <c r="I2304" s="138" t="s">
        <v>7023</v>
      </c>
    </row>
    <row r="2305" spans="1:9" hidden="1">
      <c r="A2305" s="137" t="s">
        <v>12474</v>
      </c>
      <c r="B2305" s="138" t="s">
        <v>12470</v>
      </c>
      <c r="C2305" s="138" t="s">
        <v>12475</v>
      </c>
      <c r="D2305" s="138" t="s">
        <v>12472</v>
      </c>
      <c r="E2305" s="138" t="s">
        <v>12476</v>
      </c>
      <c r="F2305" s="139">
        <v>21.16</v>
      </c>
      <c r="G2305" s="137" t="s">
        <v>3067</v>
      </c>
      <c r="H2305" s="137" t="s">
        <v>3068</v>
      </c>
      <c r="I2305" s="138" t="s">
        <v>3078</v>
      </c>
    </row>
    <row r="2306" spans="1:9" hidden="1">
      <c r="A2306" s="137" t="s">
        <v>12477</v>
      </c>
      <c r="B2306" s="138" t="s">
        <v>12478</v>
      </c>
      <c r="C2306" s="138" t="s">
        <v>12479</v>
      </c>
      <c r="D2306" s="138" t="s">
        <v>8852</v>
      </c>
      <c r="E2306" s="138" t="s">
        <v>12480</v>
      </c>
      <c r="F2306" s="139">
        <v>0</v>
      </c>
      <c r="G2306" s="137" t="s">
        <v>332</v>
      </c>
      <c r="H2306" s="137" t="s">
        <v>1762</v>
      </c>
      <c r="I2306" s="138" t="s">
        <v>1103</v>
      </c>
    </row>
    <row r="2307" spans="1:9" hidden="1">
      <c r="A2307" s="137" t="s">
        <v>12481</v>
      </c>
      <c r="B2307" s="138" t="s">
        <v>12482</v>
      </c>
      <c r="C2307" s="138" t="s">
        <v>12483</v>
      </c>
      <c r="D2307" s="138" t="s">
        <v>12484</v>
      </c>
      <c r="E2307" s="138" t="s">
        <v>12485</v>
      </c>
      <c r="F2307" s="139">
        <v>0</v>
      </c>
      <c r="G2307" s="137" t="s">
        <v>3067</v>
      </c>
      <c r="H2307" s="137" t="s">
        <v>3068</v>
      </c>
      <c r="I2307" s="138" t="s">
        <v>3078</v>
      </c>
    </row>
    <row r="2308" spans="1:9" hidden="1">
      <c r="A2308" s="137" t="s">
        <v>12486</v>
      </c>
      <c r="B2308" s="138" t="s">
        <v>12487</v>
      </c>
      <c r="C2308" s="138" t="s">
        <v>12488</v>
      </c>
      <c r="D2308" s="138" t="s">
        <v>12489</v>
      </c>
      <c r="E2308" s="138" t="s">
        <v>1756</v>
      </c>
      <c r="F2308" s="139">
        <v>25.34</v>
      </c>
      <c r="G2308" s="137" t="s">
        <v>3067</v>
      </c>
      <c r="H2308" s="137" t="s">
        <v>3068</v>
      </c>
      <c r="I2308" s="138" t="s">
        <v>3078</v>
      </c>
    </row>
    <row r="2309" spans="1:9" hidden="1">
      <c r="A2309" s="137" t="s">
        <v>12490</v>
      </c>
      <c r="B2309" s="138" t="s">
        <v>12491</v>
      </c>
      <c r="C2309" s="138" t="s">
        <v>12492</v>
      </c>
      <c r="D2309" s="138" t="s">
        <v>12493</v>
      </c>
      <c r="E2309" s="138" t="s">
        <v>12494</v>
      </c>
      <c r="F2309" s="139">
        <v>0</v>
      </c>
      <c r="G2309" s="137" t="s">
        <v>3067</v>
      </c>
      <c r="H2309" s="137" t="s">
        <v>3068</v>
      </c>
      <c r="I2309" s="138" t="s">
        <v>3078</v>
      </c>
    </row>
    <row r="2310" spans="1:9" hidden="1">
      <c r="A2310" s="137" t="s">
        <v>12495</v>
      </c>
      <c r="B2310" s="138" t="s">
        <v>12496</v>
      </c>
      <c r="C2310" s="138" t="s">
        <v>12497</v>
      </c>
      <c r="D2310" s="138" t="s">
        <v>12498</v>
      </c>
      <c r="E2310" s="138" t="s">
        <v>12499</v>
      </c>
      <c r="F2310" s="139">
        <v>0</v>
      </c>
      <c r="G2310" s="137" t="s">
        <v>7022</v>
      </c>
      <c r="H2310" s="137" t="s">
        <v>3068</v>
      </c>
      <c r="I2310" s="138" t="s">
        <v>7023</v>
      </c>
    </row>
    <row r="2311" spans="1:9" hidden="1">
      <c r="A2311" s="137" t="s">
        <v>12500</v>
      </c>
      <c r="B2311" s="138" t="s">
        <v>12496</v>
      </c>
      <c r="C2311" s="138" t="s">
        <v>12501</v>
      </c>
      <c r="D2311" s="138" t="s">
        <v>12498</v>
      </c>
      <c r="E2311" s="138" t="s">
        <v>12502</v>
      </c>
      <c r="F2311" s="139">
        <v>38.89</v>
      </c>
      <c r="G2311" s="137" t="s">
        <v>3067</v>
      </c>
      <c r="H2311" s="137" t="s">
        <v>3068</v>
      </c>
      <c r="I2311" s="138" t="s">
        <v>3078</v>
      </c>
    </row>
    <row r="2312" spans="1:9" hidden="1">
      <c r="A2312" s="137" t="s">
        <v>12503</v>
      </c>
      <c r="B2312" s="138" t="s">
        <v>12504</v>
      </c>
      <c r="C2312" s="138" t="s">
        <v>12505</v>
      </c>
      <c r="D2312" s="138" t="s">
        <v>12506</v>
      </c>
      <c r="E2312" s="138" t="s">
        <v>12507</v>
      </c>
      <c r="F2312" s="139">
        <v>38.85</v>
      </c>
      <c r="G2312" s="137" t="s">
        <v>3067</v>
      </c>
      <c r="H2312" s="137" t="s">
        <v>3068</v>
      </c>
      <c r="I2312" s="138" t="s">
        <v>3078</v>
      </c>
    </row>
    <row r="2313" spans="1:9" hidden="1">
      <c r="A2313" s="137" t="s">
        <v>12508</v>
      </c>
      <c r="B2313" s="138" t="s">
        <v>12509</v>
      </c>
      <c r="C2313" s="138" t="s">
        <v>12510</v>
      </c>
      <c r="D2313" s="138" t="s">
        <v>12511</v>
      </c>
      <c r="E2313" s="138" t="s">
        <v>12512</v>
      </c>
      <c r="F2313" s="139">
        <v>4.62</v>
      </c>
      <c r="G2313" s="137" t="s">
        <v>3067</v>
      </c>
      <c r="H2313" s="137" t="s">
        <v>3068</v>
      </c>
      <c r="I2313" s="138" t="s">
        <v>3078</v>
      </c>
    </row>
    <row r="2314" spans="1:9" hidden="1">
      <c r="A2314" s="137" t="s">
        <v>12513</v>
      </c>
      <c r="B2314" s="138" t="s">
        <v>12514</v>
      </c>
      <c r="C2314" s="138" t="s">
        <v>12515</v>
      </c>
      <c r="D2314" s="138" t="s">
        <v>12516</v>
      </c>
      <c r="E2314" s="138" t="s">
        <v>12517</v>
      </c>
      <c r="F2314" s="139">
        <v>0</v>
      </c>
      <c r="G2314" s="137" t="s">
        <v>3067</v>
      </c>
      <c r="H2314" s="137" t="s">
        <v>3068</v>
      </c>
      <c r="I2314" s="138" t="s">
        <v>3078</v>
      </c>
    </row>
    <row r="2315" spans="1:9" hidden="1">
      <c r="A2315" s="137" t="s">
        <v>12518</v>
      </c>
      <c r="B2315" s="138" t="s">
        <v>12519</v>
      </c>
      <c r="C2315" s="138" t="s">
        <v>12520</v>
      </c>
      <c r="D2315" s="138" t="s">
        <v>12521</v>
      </c>
      <c r="E2315" s="138" t="s">
        <v>12522</v>
      </c>
      <c r="F2315" s="139">
        <v>0</v>
      </c>
      <c r="G2315" s="137" t="s">
        <v>3067</v>
      </c>
      <c r="H2315" s="137" t="s">
        <v>3068</v>
      </c>
      <c r="I2315" s="138" t="s">
        <v>3078</v>
      </c>
    </row>
    <row r="2316" spans="1:9" hidden="1">
      <c r="A2316" s="137" t="s">
        <v>12523</v>
      </c>
      <c r="B2316" s="138" t="s">
        <v>12524</v>
      </c>
      <c r="C2316" s="138" t="s">
        <v>12525</v>
      </c>
      <c r="D2316" s="138" t="s">
        <v>12526</v>
      </c>
      <c r="E2316" s="138" t="s">
        <v>12527</v>
      </c>
      <c r="F2316" s="139">
        <v>0</v>
      </c>
      <c r="G2316" s="137" t="s">
        <v>3067</v>
      </c>
      <c r="H2316" s="137" t="s">
        <v>3068</v>
      </c>
      <c r="I2316" s="138" t="s">
        <v>3078</v>
      </c>
    </row>
    <row r="2317" spans="1:9" hidden="1">
      <c r="A2317" s="137" t="s">
        <v>12528</v>
      </c>
      <c r="B2317" s="138" t="s">
        <v>12529</v>
      </c>
      <c r="C2317" s="138" t="s">
        <v>12530</v>
      </c>
      <c r="D2317" s="138" t="s">
        <v>12531</v>
      </c>
      <c r="E2317" s="138" t="s">
        <v>12532</v>
      </c>
      <c r="F2317" s="139">
        <v>9.98</v>
      </c>
      <c r="G2317" s="137" t="s">
        <v>3067</v>
      </c>
      <c r="H2317" s="137" t="s">
        <v>3068</v>
      </c>
      <c r="I2317" s="138" t="s">
        <v>3078</v>
      </c>
    </row>
    <row r="2318" spans="1:9" hidden="1">
      <c r="A2318" s="137" t="s">
        <v>12533</v>
      </c>
      <c r="B2318" s="138" t="s">
        <v>12534</v>
      </c>
      <c r="C2318" s="138" t="s">
        <v>12535</v>
      </c>
      <c r="D2318" s="138" t="s">
        <v>12536</v>
      </c>
      <c r="E2318" s="138" t="s">
        <v>1756</v>
      </c>
      <c r="F2318" s="139">
        <v>17.760000000000002</v>
      </c>
      <c r="G2318" s="137" t="s">
        <v>3067</v>
      </c>
      <c r="H2318" s="137" t="s">
        <v>3068</v>
      </c>
      <c r="I2318" s="138" t="s">
        <v>3078</v>
      </c>
    </row>
    <row r="2319" spans="1:9" hidden="1">
      <c r="A2319" s="137" t="s">
        <v>12537</v>
      </c>
      <c r="B2319" s="138" t="s">
        <v>12538</v>
      </c>
      <c r="C2319" s="138" t="s">
        <v>12539</v>
      </c>
      <c r="D2319" s="138" t="s">
        <v>12540</v>
      </c>
      <c r="E2319" s="138" t="s">
        <v>12541</v>
      </c>
      <c r="F2319" s="139">
        <v>0</v>
      </c>
      <c r="G2319" s="137" t="s">
        <v>3067</v>
      </c>
      <c r="H2319" s="137" t="s">
        <v>3068</v>
      </c>
      <c r="I2319" s="138" t="s">
        <v>3078</v>
      </c>
    </row>
    <row r="2320" spans="1:9" hidden="1">
      <c r="A2320" s="137" t="s">
        <v>12542</v>
      </c>
      <c r="B2320" s="138" t="s">
        <v>12543</v>
      </c>
      <c r="C2320" s="138" t="s">
        <v>12544</v>
      </c>
      <c r="D2320" s="138" t="s">
        <v>12545</v>
      </c>
      <c r="E2320" s="138" t="s">
        <v>12546</v>
      </c>
      <c r="F2320" s="139">
        <v>0</v>
      </c>
      <c r="G2320" s="137" t="s">
        <v>3067</v>
      </c>
      <c r="H2320" s="137" t="s">
        <v>3068</v>
      </c>
      <c r="I2320" s="138" t="s">
        <v>3078</v>
      </c>
    </row>
    <row r="2321" spans="1:9" hidden="1">
      <c r="A2321" s="137" t="s">
        <v>12547</v>
      </c>
      <c r="B2321" s="138" t="s">
        <v>12548</v>
      </c>
      <c r="C2321" s="138" t="s">
        <v>12549</v>
      </c>
      <c r="D2321" s="138" t="s">
        <v>12550</v>
      </c>
      <c r="E2321" s="138" t="s">
        <v>12551</v>
      </c>
      <c r="F2321" s="139">
        <v>0</v>
      </c>
      <c r="G2321" s="137" t="s">
        <v>3067</v>
      </c>
      <c r="H2321" s="137" t="s">
        <v>3068</v>
      </c>
      <c r="I2321" s="138" t="s">
        <v>3078</v>
      </c>
    </row>
    <row r="2322" spans="1:9" hidden="1">
      <c r="A2322" s="137" t="s">
        <v>12552</v>
      </c>
      <c r="B2322" s="138" t="s">
        <v>12553</v>
      </c>
      <c r="C2322" s="138" t="s">
        <v>12554</v>
      </c>
      <c r="D2322" s="138" t="s">
        <v>12555</v>
      </c>
      <c r="E2322" s="138" t="s">
        <v>12556</v>
      </c>
      <c r="F2322" s="139">
        <v>17.739999999999998</v>
      </c>
      <c r="G2322" s="137" t="s">
        <v>3067</v>
      </c>
      <c r="H2322" s="137" t="s">
        <v>3068</v>
      </c>
      <c r="I2322" s="138" t="s">
        <v>3078</v>
      </c>
    </row>
    <row r="2323" spans="1:9" hidden="1">
      <c r="A2323" s="137" t="s">
        <v>12557</v>
      </c>
      <c r="B2323" s="138" t="s">
        <v>12558</v>
      </c>
      <c r="C2323" s="138" t="s">
        <v>12559</v>
      </c>
      <c r="D2323" s="138" t="s">
        <v>12560</v>
      </c>
      <c r="E2323" s="138" t="s">
        <v>12561</v>
      </c>
      <c r="F2323" s="139">
        <v>0</v>
      </c>
      <c r="G2323" s="137" t="s">
        <v>3067</v>
      </c>
      <c r="H2323" s="137" t="s">
        <v>3068</v>
      </c>
      <c r="I2323" s="138" t="s">
        <v>3078</v>
      </c>
    </row>
    <row r="2324" spans="1:9" hidden="1">
      <c r="A2324" s="137" t="s">
        <v>12562</v>
      </c>
      <c r="B2324" s="138" t="s">
        <v>12563</v>
      </c>
      <c r="C2324" s="138" t="s">
        <v>12564</v>
      </c>
      <c r="D2324" s="138" t="s">
        <v>12565</v>
      </c>
      <c r="E2324" s="138" t="s">
        <v>12566</v>
      </c>
      <c r="F2324" s="139">
        <v>21.62</v>
      </c>
      <c r="G2324" s="137" t="s">
        <v>3067</v>
      </c>
      <c r="H2324" s="137" t="s">
        <v>3068</v>
      </c>
      <c r="I2324" s="138" t="s">
        <v>3078</v>
      </c>
    </row>
    <row r="2325" spans="1:9" hidden="1">
      <c r="A2325" s="137" t="s">
        <v>12567</v>
      </c>
      <c r="B2325" s="138" t="s">
        <v>12568</v>
      </c>
      <c r="C2325" s="138" t="s">
        <v>12569</v>
      </c>
      <c r="D2325" s="138" t="s">
        <v>12570</v>
      </c>
      <c r="E2325" s="138" t="s">
        <v>1756</v>
      </c>
      <c r="F2325" s="139">
        <v>16.2</v>
      </c>
      <c r="G2325" s="137" t="s">
        <v>3067</v>
      </c>
      <c r="H2325" s="137" t="s">
        <v>3068</v>
      </c>
      <c r="I2325" s="138" t="s">
        <v>3078</v>
      </c>
    </row>
    <row r="2326" spans="1:9" hidden="1">
      <c r="A2326" s="137" t="s">
        <v>12571</v>
      </c>
      <c r="B2326" s="138" t="s">
        <v>12572</v>
      </c>
      <c r="C2326" s="138" t="s">
        <v>12573</v>
      </c>
      <c r="D2326" s="138" t="s">
        <v>12574</v>
      </c>
      <c r="E2326" s="138" t="s">
        <v>12575</v>
      </c>
      <c r="F2326" s="139">
        <v>0</v>
      </c>
      <c r="G2326" s="137" t="s">
        <v>7022</v>
      </c>
      <c r="H2326" s="137" t="s">
        <v>3068</v>
      </c>
      <c r="I2326" s="138" t="s">
        <v>7196</v>
      </c>
    </row>
    <row r="2327" spans="1:9" hidden="1">
      <c r="A2327" s="137" t="s">
        <v>12576</v>
      </c>
      <c r="B2327" s="138" t="s">
        <v>12572</v>
      </c>
      <c r="C2327" s="138" t="s">
        <v>12577</v>
      </c>
      <c r="D2327" s="138" t="s">
        <v>12462</v>
      </c>
      <c r="E2327" s="138" t="s">
        <v>12578</v>
      </c>
      <c r="F2327" s="139">
        <v>5.85</v>
      </c>
      <c r="G2327" s="137" t="s">
        <v>3067</v>
      </c>
      <c r="H2327" s="137" t="s">
        <v>3068</v>
      </c>
      <c r="I2327" s="138" t="s">
        <v>3084</v>
      </c>
    </row>
    <row r="2328" spans="1:9" hidden="1">
      <c r="A2328" s="137" t="s">
        <v>12579</v>
      </c>
      <c r="B2328" s="138" t="s">
        <v>12580</v>
      </c>
      <c r="C2328" s="138" t="s">
        <v>12581</v>
      </c>
      <c r="D2328" s="138" t="s">
        <v>12582</v>
      </c>
      <c r="E2328" s="138" t="s">
        <v>12583</v>
      </c>
      <c r="F2328" s="139">
        <v>0</v>
      </c>
      <c r="G2328" s="137" t="s">
        <v>3067</v>
      </c>
      <c r="H2328" s="137" t="s">
        <v>3068</v>
      </c>
      <c r="I2328" s="138" t="s">
        <v>3078</v>
      </c>
    </row>
    <row r="2329" spans="1:9" hidden="1">
      <c r="A2329" s="137" t="s">
        <v>12584</v>
      </c>
      <c r="B2329" s="138" t="s">
        <v>12585</v>
      </c>
      <c r="C2329" s="138" t="s">
        <v>12586</v>
      </c>
      <c r="D2329" s="138" t="s">
        <v>12587</v>
      </c>
      <c r="E2329" s="138" t="s">
        <v>12588</v>
      </c>
      <c r="F2329" s="139">
        <v>54.4</v>
      </c>
      <c r="G2329" s="137" t="s">
        <v>3067</v>
      </c>
      <c r="H2329" s="137" t="s">
        <v>3068</v>
      </c>
      <c r="I2329" s="138" t="s">
        <v>3078</v>
      </c>
    </row>
    <row r="2330" spans="1:9" hidden="1">
      <c r="A2330" s="137" t="s">
        <v>12589</v>
      </c>
      <c r="B2330" s="138" t="s">
        <v>12590</v>
      </c>
      <c r="C2330" s="138" t="s">
        <v>12591</v>
      </c>
      <c r="D2330" s="138" t="s">
        <v>12592</v>
      </c>
      <c r="E2330" s="138" t="s">
        <v>12593</v>
      </c>
      <c r="F2330" s="139">
        <v>15.39</v>
      </c>
      <c r="G2330" s="137" t="s">
        <v>3067</v>
      </c>
      <c r="H2330" s="137" t="s">
        <v>3068</v>
      </c>
      <c r="I2330" s="138" t="s">
        <v>3078</v>
      </c>
    </row>
    <row r="2331" spans="1:9" hidden="1">
      <c r="A2331" s="137" t="s">
        <v>12594</v>
      </c>
      <c r="B2331" s="138" t="s">
        <v>12595</v>
      </c>
      <c r="C2331" s="138" t="s">
        <v>12596</v>
      </c>
      <c r="D2331" s="138" t="s">
        <v>11958</v>
      </c>
      <c r="E2331" s="138" t="s">
        <v>12597</v>
      </c>
      <c r="F2331" s="139">
        <v>5.43</v>
      </c>
      <c r="G2331" s="137" t="s">
        <v>3067</v>
      </c>
      <c r="H2331" s="137" t="s">
        <v>3068</v>
      </c>
      <c r="I2331" s="138" t="s">
        <v>3084</v>
      </c>
    </row>
    <row r="2332" spans="1:9" hidden="1">
      <c r="A2332" s="137" t="s">
        <v>12598</v>
      </c>
      <c r="B2332" s="138" t="s">
        <v>12599</v>
      </c>
      <c r="C2332" s="138" t="s">
        <v>12600</v>
      </c>
      <c r="D2332" s="138" t="s">
        <v>12601</v>
      </c>
      <c r="E2332" s="138" t="s">
        <v>12602</v>
      </c>
      <c r="F2332" s="139">
        <v>0</v>
      </c>
      <c r="G2332" s="137" t="s">
        <v>3067</v>
      </c>
      <c r="H2332" s="137" t="s">
        <v>3068</v>
      </c>
      <c r="I2332" s="138" t="s">
        <v>3078</v>
      </c>
    </row>
    <row r="2333" spans="1:9" hidden="1">
      <c r="A2333" s="137" t="s">
        <v>12603</v>
      </c>
      <c r="B2333" s="138" t="s">
        <v>12604</v>
      </c>
      <c r="C2333" s="138" t="s">
        <v>12605</v>
      </c>
      <c r="D2333" s="138" t="s">
        <v>12606</v>
      </c>
      <c r="E2333" s="138" t="s">
        <v>12607</v>
      </c>
      <c r="F2333" s="139">
        <v>0</v>
      </c>
      <c r="G2333" s="137" t="s">
        <v>3067</v>
      </c>
      <c r="H2333" s="137" t="s">
        <v>3068</v>
      </c>
      <c r="I2333" s="138" t="s">
        <v>3078</v>
      </c>
    </row>
    <row r="2334" spans="1:9" hidden="1">
      <c r="A2334" s="137" t="s">
        <v>12608</v>
      </c>
      <c r="B2334" s="138" t="s">
        <v>12609</v>
      </c>
      <c r="C2334" s="138" t="s">
        <v>12610</v>
      </c>
      <c r="D2334" s="138" t="s">
        <v>12611</v>
      </c>
      <c r="E2334" s="138" t="s">
        <v>12612</v>
      </c>
      <c r="F2334" s="139">
        <v>0</v>
      </c>
      <c r="G2334" s="137" t="s">
        <v>3067</v>
      </c>
      <c r="H2334" s="137" t="s">
        <v>3068</v>
      </c>
      <c r="I2334" s="138" t="s">
        <v>3078</v>
      </c>
    </row>
    <row r="2335" spans="1:9" hidden="1">
      <c r="A2335" s="137" t="s">
        <v>12613</v>
      </c>
      <c r="B2335" s="138" t="s">
        <v>12614</v>
      </c>
      <c r="C2335" s="138" t="s">
        <v>12615</v>
      </c>
      <c r="D2335" s="138" t="s">
        <v>12616</v>
      </c>
      <c r="E2335" s="138" t="s">
        <v>12617</v>
      </c>
      <c r="F2335" s="139">
        <v>0</v>
      </c>
      <c r="G2335" s="137" t="s">
        <v>332</v>
      </c>
      <c r="H2335" s="137" t="s">
        <v>1762</v>
      </c>
      <c r="I2335" s="138" t="s">
        <v>1103</v>
      </c>
    </row>
    <row r="2336" spans="1:9" hidden="1">
      <c r="A2336" s="137" t="s">
        <v>12618</v>
      </c>
      <c r="B2336" s="138" t="s">
        <v>12619</v>
      </c>
      <c r="C2336" s="138" t="s">
        <v>12620</v>
      </c>
      <c r="D2336" s="138" t="s">
        <v>12621</v>
      </c>
      <c r="E2336" s="138" t="s">
        <v>12622</v>
      </c>
      <c r="F2336" s="139">
        <v>0</v>
      </c>
      <c r="G2336" s="137" t="s">
        <v>7022</v>
      </c>
      <c r="H2336" s="137" t="s">
        <v>3068</v>
      </c>
      <c r="I2336" s="138" t="s">
        <v>7196</v>
      </c>
    </row>
    <row r="2337" spans="1:9" hidden="1">
      <c r="A2337" s="137" t="s">
        <v>12623</v>
      </c>
      <c r="B2337" s="138" t="s">
        <v>12619</v>
      </c>
      <c r="C2337" s="138" t="s">
        <v>12624</v>
      </c>
      <c r="D2337" s="138" t="s">
        <v>12621</v>
      </c>
      <c r="E2337" s="138" t="s">
        <v>12625</v>
      </c>
      <c r="F2337" s="139">
        <v>5.04</v>
      </c>
      <c r="G2337" s="137" t="s">
        <v>3067</v>
      </c>
      <c r="H2337" s="137" t="s">
        <v>3068</v>
      </c>
      <c r="I2337" s="138" t="s">
        <v>3084</v>
      </c>
    </row>
    <row r="2338" spans="1:9" hidden="1">
      <c r="A2338" s="137" t="s">
        <v>12626</v>
      </c>
      <c r="B2338" s="138" t="s">
        <v>12627</v>
      </c>
      <c r="C2338" s="138" t="s">
        <v>12628</v>
      </c>
      <c r="D2338" s="138" t="s">
        <v>12629</v>
      </c>
      <c r="E2338" s="138" t="s">
        <v>12630</v>
      </c>
      <c r="F2338" s="139">
        <v>0</v>
      </c>
      <c r="G2338" s="137" t="s">
        <v>3067</v>
      </c>
      <c r="H2338" s="137" t="s">
        <v>3068</v>
      </c>
      <c r="I2338" s="138" t="s">
        <v>3078</v>
      </c>
    </row>
    <row r="2339" spans="1:9" hidden="1">
      <c r="A2339" s="137" t="s">
        <v>12631</v>
      </c>
      <c r="B2339" s="138" t="s">
        <v>12632</v>
      </c>
      <c r="C2339" s="138" t="s">
        <v>12633</v>
      </c>
      <c r="D2339" s="138" t="s">
        <v>12634</v>
      </c>
      <c r="E2339" s="138" t="s">
        <v>12635</v>
      </c>
      <c r="F2339" s="139">
        <v>32.11</v>
      </c>
      <c r="G2339" s="137" t="s">
        <v>3067</v>
      </c>
      <c r="H2339" s="137" t="s">
        <v>3068</v>
      </c>
      <c r="I2339" s="138" t="s">
        <v>3078</v>
      </c>
    </row>
    <row r="2340" spans="1:9" hidden="1">
      <c r="A2340" s="137" t="s">
        <v>12636</v>
      </c>
      <c r="B2340" s="138" t="s">
        <v>12637</v>
      </c>
      <c r="C2340" s="138" t="s">
        <v>12638</v>
      </c>
      <c r="D2340" s="138" t="s">
        <v>12639</v>
      </c>
      <c r="E2340" s="138" t="s">
        <v>12640</v>
      </c>
      <c r="F2340" s="139">
        <v>0</v>
      </c>
      <c r="G2340" s="137" t="s">
        <v>3067</v>
      </c>
      <c r="H2340" s="137" t="s">
        <v>3068</v>
      </c>
      <c r="I2340" s="138" t="s">
        <v>3078</v>
      </c>
    </row>
    <row r="2341" spans="1:9" hidden="1">
      <c r="A2341" s="137" t="s">
        <v>12641</v>
      </c>
      <c r="B2341" s="138" t="s">
        <v>12642</v>
      </c>
      <c r="C2341" s="138" t="s">
        <v>12643</v>
      </c>
      <c r="D2341" s="138" t="s">
        <v>12644</v>
      </c>
      <c r="E2341" s="138" t="s">
        <v>12645</v>
      </c>
      <c r="F2341" s="139">
        <v>0</v>
      </c>
      <c r="G2341" s="137" t="s">
        <v>7022</v>
      </c>
      <c r="H2341" s="137" t="s">
        <v>3068</v>
      </c>
      <c r="I2341" s="138" t="s">
        <v>7196</v>
      </c>
    </row>
    <row r="2342" spans="1:9" hidden="1">
      <c r="A2342" s="137" t="s">
        <v>12646</v>
      </c>
      <c r="B2342" s="138" t="s">
        <v>12642</v>
      </c>
      <c r="C2342" s="138" t="s">
        <v>12647</v>
      </c>
      <c r="D2342" s="138" t="s">
        <v>12644</v>
      </c>
      <c r="E2342" s="138" t="s">
        <v>12648</v>
      </c>
      <c r="F2342" s="139">
        <v>23.25</v>
      </c>
      <c r="G2342" s="137" t="s">
        <v>3067</v>
      </c>
      <c r="H2342" s="137" t="s">
        <v>3068</v>
      </c>
      <c r="I2342" s="138" t="s">
        <v>3084</v>
      </c>
    </row>
    <row r="2343" spans="1:9" hidden="1">
      <c r="A2343" s="137" t="s">
        <v>12649</v>
      </c>
      <c r="B2343" s="138" t="s">
        <v>12650</v>
      </c>
      <c r="C2343" s="138" t="s">
        <v>12651</v>
      </c>
      <c r="D2343" s="138" t="s">
        <v>12652</v>
      </c>
      <c r="E2343" s="138" t="s">
        <v>12653</v>
      </c>
      <c r="F2343" s="139">
        <v>0</v>
      </c>
      <c r="G2343" s="137" t="s">
        <v>332</v>
      </c>
      <c r="H2343" s="137" t="s">
        <v>1762</v>
      </c>
      <c r="I2343" s="138" t="s">
        <v>1103</v>
      </c>
    </row>
    <row r="2344" spans="1:9" hidden="1">
      <c r="A2344" s="137" t="s">
        <v>12654</v>
      </c>
      <c r="B2344" s="138" t="s">
        <v>12655</v>
      </c>
      <c r="C2344" s="138" t="s">
        <v>12656</v>
      </c>
      <c r="D2344" s="138" t="s">
        <v>12657</v>
      </c>
      <c r="E2344" s="138" t="s">
        <v>12658</v>
      </c>
      <c r="F2344" s="139">
        <v>0</v>
      </c>
      <c r="G2344" s="137" t="s">
        <v>3067</v>
      </c>
      <c r="H2344" s="137" t="s">
        <v>3068</v>
      </c>
      <c r="I2344" s="138" t="s">
        <v>3078</v>
      </c>
    </row>
    <row r="2345" spans="1:9" hidden="1">
      <c r="A2345" s="137" t="s">
        <v>12659</v>
      </c>
      <c r="B2345" s="138" t="s">
        <v>12660</v>
      </c>
      <c r="C2345" s="138" t="s">
        <v>12661</v>
      </c>
      <c r="D2345" s="138" t="s">
        <v>12662</v>
      </c>
      <c r="E2345" s="138" t="s">
        <v>12663</v>
      </c>
      <c r="F2345" s="139">
        <v>0</v>
      </c>
      <c r="G2345" s="137" t="s">
        <v>3067</v>
      </c>
      <c r="H2345" s="137" t="s">
        <v>3068</v>
      </c>
      <c r="I2345" s="138" t="s">
        <v>3078</v>
      </c>
    </row>
    <row r="2346" spans="1:9" hidden="1">
      <c r="A2346" s="137" t="s">
        <v>12664</v>
      </c>
      <c r="B2346" s="138" t="s">
        <v>12665</v>
      </c>
      <c r="C2346" s="138" t="s">
        <v>12666</v>
      </c>
      <c r="D2346" s="138" t="s">
        <v>12667</v>
      </c>
      <c r="E2346" s="138" t="s">
        <v>12668</v>
      </c>
      <c r="F2346" s="139">
        <v>18.559999999999999</v>
      </c>
      <c r="G2346" s="137" t="s">
        <v>332</v>
      </c>
      <c r="H2346" s="137" t="s">
        <v>1762</v>
      </c>
      <c r="I2346" s="138" t="s">
        <v>1103</v>
      </c>
    </row>
    <row r="2347" spans="1:9" hidden="1">
      <c r="A2347" s="137" t="s">
        <v>12669</v>
      </c>
      <c r="B2347" s="138" t="s">
        <v>12670</v>
      </c>
      <c r="C2347" s="138" t="s">
        <v>12671</v>
      </c>
      <c r="D2347" s="138" t="s">
        <v>12672</v>
      </c>
      <c r="E2347" s="138" t="s">
        <v>12673</v>
      </c>
      <c r="F2347" s="139">
        <v>0</v>
      </c>
      <c r="G2347" s="137" t="s">
        <v>3067</v>
      </c>
      <c r="H2347" s="137" t="s">
        <v>3068</v>
      </c>
      <c r="I2347" s="138" t="s">
        <v>3078</v>
      </c>
    </row>
    <row r="2348" spans="1:9" hidden="1">
      <c r="A2348" s="137" t="s">
        <v>12674</v>
      </c>
      <c r="B2348" s="138" t="s">
        <v>12675</v>
      </c>
      <c r="C2348" s="138" t="s">
        <v>12676</v>
      </c>
      <c r="D2348" s="138" t="s">
        <v>12677</v>
      </c>
      <c r="E2348" s="138" t="s">
        <v>12678</v>
      </c>
      <c r="F2348" s="139">
        <v>0</v>
      </c>
      <c r="G2348" s="137" t="s">
        <v>3067</v>
      </c>
      <c r="H2348" s="137" t="s">
        <v>3068</v>
      </c>
      <c r="I2348" s="138" t="s">
        <v>3078</v>
      </c>
    </row>
    <row r="2349" spans="1:9" hidden="1">
      <c r="A2349" s="137" t="s">
        <v>12679</v>
      </c>
      <c r="B2349" s="138" t="s">
        <v>12680</v>
      </c>
      <c r="C2349" s="138" t="s">
        <v>12681</v>
      </c>
      <c r="D2349" s="138" t="s">
        <v>12682</v>
      </c>
      <c r="E2349" s="138" t="s">
        <v>12683</v>
      </c>
      <c r="F2349" s="139">
        <v>0</v>
      </c>
      <c r="G2349" s="137" t="s">
        <v>7022</v>
      </c>
      <c r="H2349" s="137" t="s">
        <v>3068</v>
      </c>
      <c r="I2349" s="138" t="s">
        <v>7023</v>
      </c>
    </row>
    <row r="2350" spans="1:9" hidden="1">
      <c r="A2350" s="137" t="s">
        <v>12684</v>
      </c>
      <c r="B2350" s="138" t="s">
        <v>12680</v>
      </c>
      <c r="C2350" s="138" t="s">
        <v>12685</v>
      </c>
      <c r="D2350" s="138" t="s">
        <v>12686</v>
      </c>
      <c r="E2350" s="138" t="s">
        <v>12687</v>
      </c>
      <c r="F2350" s="139">
        <v>34.340000000000003</v>
      </c>
      <c r="G2350" s="137" t="s">
        <v>3067</v>
      </c>
      <c r="H2350" s="137" t="s">
        <v>3068</v>
      </c>
      <c r="I2350" s="138" t="s">
        <v>3078</v>
      </c>
    </row>
    <row r="2351" spans="1:9" hidden="1">
      <c r="A2351" s="137" t="s">
        <v>12688</v>
      </c>
      <c r="B2351" s="138" t="s">
        <v>12689</v>
      </c>
      <c r="C2351" s="138" t="s">
        <v>12690</v>
      </c>
      <c r="D2351" s="138" t="s">
        <v>12652</v>
      </c>
      <c r="E2351" s="138" t="s">
        <v>12691</v>
      </c>
      <c r="F2351" s="139">
        <v>0</v>
      </c>
      <c r="G2351" s="137" t="s">
        <v>7022</v>
      </c>
      <c r="H2351" s="137" t="s">
        <v>3068</v>
      </c>
      <c r="I2351" s="138" t="s">
        <v>7196</v>
      </c>
    </row>
    <row r="2352" spans="1:9" hidden="1">
      <c r="A2352" s="137" t="s">
        <v>12692</v>
      </c>
      <c r="B2352" s="138" t="s">
        <v>12689</v>
      </c>
      <c r="C2352" s="138" t="s">
        <v>12693</v>
      </c>
      <c r="D2352" s="138" t="s">
        <v>12652</v>
      </c>
      <c r="E2352" s="138" t="s">
        <v>12694</v>
      </c>
      <c r="F2352" s="139">
        <v>2.82</v>
      </c>
      <c r="G2352" s="137" t="s">
        <v>3067</v>
      </c>
      <c r="H2352" s="137" t="s">
        <v>3068</v>
      </c>
      <c r="I2352" s="138" t="s">
        <v>3084</v>
      </c>
    </row>
    <row r="2353" spans="1:9" hidden="1">
      <c r="A2353" s="137" t="s">
        <v>12695</v>
      </c>
      <c r="B2353" s="138" t="s">
        <v>12696</v>
      </c>
      <c r="C2353" s="138" t="s">
        <v>12697</v>
      </c>
      <c r="D2353" s="138" t="s">
        <v>12698</v>
      </c>
      <c r="E2353" s="138" t="s">
        <v>12699</v>
      </c>
      <c r="F2353" s="139">
        <v>0</v>
      </c>
      <c r="G2353" s="137" t="s">
        <v>3067</v>
      </c>
      <c r="H2353" s="137" t="s">
        <v>3068</v>
      </c>
      <c r="I2353" s="138" t="s">
        <v>3078</v>
      </c>
    </row>
    <row r="2354" spans="1:9" hidden="1">
      <c r="A2354" s="137" t="s">
        <v>12700</v>
      </c>
      <c r="B2354" s="138" t="s">
        <v>12701</v>
      </c>
      <c r="C2354" s="138" t="s">
        <v>12702</v>
      </c>
      <c r="D2354" s="138" t="s">
        <v>12703</v>
      </c>
      <c r="E2354" s="138" t="s">
        <v>12704</v>
      </c>
      <c r="F2354" s="139">
        <v>223.3</v>
      </c>
      <c r="G2354" s="137" t="s">
        <v>7022</v>
      </c>
      <c r="H2354" s="137" t="s">
        <v>3068</v>
      </c>
      <c r="I2354" s="138" t="s">
        <v>7196</v>
      </c>
    </row>
    <row r="2355" spans="1:9" hidden="1">
      <c r="A2355" s="137" t="s">
        <v>12705</v>
      </c>
      <c r="B2355" s="138" t="s">
        <v>12701</v>
      </c>
      <c r="C2355" s="138" t="s">
        <v>12706</v>
      </c>
      <c r="D2355" s="138" t="s">
        <v>12703</v>
      </c>
      <c r="E2355" s="138" t="s">
        <v>12707</v>
      </c>
      <c r="F2355" s="139">
        <v>223.3</v>
      </c>
      <c r="G2355" s="137" t="s">
        <v>3067</v>
      </c>
      <c r="H2355" s="137" t="s">
        <v>3068</v>
      </c>
      <c r="I2355" s="138" t="s">
        <v>3084</v>
      </c>
    </row>
    <row r="2356" spans="1:9" hidden="1">
      <c r="A2356" s="137" t="s">
        <v>12708</v>
      </c>
      <c r="B2356" s="138" t="s">
        <v>12709</v>
      </c>
      <c r="C2356" s="138" t="s">
        <v>12710</v>
      </c>
      <c r="D2356" s="138" t="s">
        <v>12711</v>
      </c>
      <c r="E2356" s="138" t="s">
        <v>12712</v>
      </c>
      <c r="F2356" s="139">
        <v>28.93</v>
      </c>
      <c r="G2356" s="137" t="s">
        <v>3067</v>
      </c>
      <c r="H2356" s="137" t="s">
        <v>3068</v>
      </c>
      <c r="I2356" s="138" t="s">
        <v>3078</v>
      </c>
    </row>
    <row r="2357" spans="1:9" hidden="1">
      <c r="A2357" s="137" t="s">
        <v>12713</v>
      </c>
      <c r="B2357" s="138" t="s">
        <v>12714</v>
      </c>
      <c r="C2357" s="138" t="s">
        <v>12715</v>
      </c>
      <c r="D2357" s="138" t="s">
        <v>12716</v>
      </c>
      <c r="E2357" s="138" t="s">
        <v>12717</v>
      </c>
      <c r="F2357" s="139">
        <v>0</v>
      </c>
      <c r="G2357" s="137" t="s">
        <v>3067</v>
      </c>
      <c r="H2357" s="137" t="s">
        <v>3068</v>
      </c>
      <c r="I2357" s="138" t="s">
        <v>3078</v>
      </c>
    </row>
    <row r="2358" spans="1:9" hidden="1">
      <c r="A2358" s="137" t="s">
        <v>12718</v>
      </c>
      <c r="B2358" s="138" t="s">
        <v>12719</v>
      </c>
      <c r="C2358" s="138" t="s">
        <v>12720</v>
      </c>
      <c r="D2358" s="138" t="s">
        <v>12721</v>
      </c>
      <c r="E2358" s="138" t="s">
        <v>12722</v>
      </c>
      <c r="F2358" s="139">
        <v>4.7699999999999996</v>
      </c>
      <c r="G2358" s="137" t="s">
        <v>3067</v>
      </c>
      <c r="H2358" s="137" t="s">
        <v>3068</v>
      </c>
      <c r="I2358" s="138" t="s">
        <v>3078</v>
      </c>
    </row>
    <row r="2359" spans="1:9" hidden="1">
      <c r="A2359" s="137" t="s">
        <v>12723</v>
      </c>
      <c r="B2359" s="138" t="s">
        <v>12724</v>
      </c>
      <c r="C2359" s="138" t="s">
        <v>12725</v>
      </c>
      <c r="D2359" s="138" t="s">
        <v>12726</v>
      </c>
      <c r="E2359" s="138" t="s">
        <v>12727</v>
      </c>
      <c r="F2359" s="139">
        <v>5.46</v>
      </c>
      <c r="G2359" s="137" t="s">
        <v>3067</v>
      </c>
      <c r="H2359" s="137" t="s">
        <v>3068</v>
      </c>
      <c r="I2359" s="138" t="s">
        <v>3078</v>
      </c>
    </row>
    <row r="2360" spans="1:9" hidden="1">
      <c r="A2360" s="137" t="s">
        <v>12728</v>
      </c>
      <c r="B2360" s="138" t="s">
        <v>12729</v>
      </c>
      <c r="C2360" s="138" t="s">
        <v>12730</v>
      </c>
      <c r="D2360" s="138" t="s">
        <v>12731</v>
      </c>
      <c r="E2360" s="138" t="s">
        <v>12732</v>
      </c>
      <c r="F2360" s="139">
        <v>0</v>
      </c>
      <c r="G2360" s="137" t="s">
        <v>3067</v>
      </c>
      <c r="H2360" s="137" t="s">
        <v>3068</v>
      </c>
      <c r="I2360" s="138" t="s">
        <v>3078</v>
      </c>
    </row>
    <row r="2361" spans="1:9" hidden="1">
      <c r="A2361" s="137" t="s">
        <v>12733</v>
      </c>
      <c r="B2361" s="138" t="s">
        <v>12734</v>
      </c>
      <c r="C2361" s="138" t="s">
        <v>12735</v>
      </c>
      <c r="D2361" s="138" t="s">
        <v>12736</v>
      </c>
      <c r="E2361" s="138" t="s">
        <v>12737</v>
      </c>
      <c r="F2361" s="139">
        <v>15.62</v>
      </c>
      <c r="G2361" s="137" t="s">
        <v>3067</v>
      </c>
      <c r="H2361" s="137" t="s">
        <v>3068</v>
      </c>
      <c r="I2361" s="138" t="s">
        <v>3078</v>
      </c>
    </row>
    <row r="2362" spans="1:9" hidden="1">
      <c r="A2362" s="137" t="s">
        <v>12738</v>
      </c>
      <c r="B2362" s="138" t="s">
        <v>12739</v>
      </c>
      <c r="C2362" s="138" t="s">
        <v>12740</v>
      </c>
      <c r="D2362" s="138" t="s">
        <v>12741</v>
      </c>
      <c r="E2362" s="138" t="s">
        <v>12742</v>
      </c>
      <c r="F2362" s="139">
        <v>0</v>
      </c>
      <c r="G2362" s="137" t="s">
        <v>3067</v>
      </c>
      <c r="H2362" s="137" t="s">
        <v>3068</v>
      </c>
      <c r="I2362" s="138" t="s">
        <v>3078</v>
      </c>
    </row>
    <row r="2363" spans="1:9" hidden="1">
      <c r="A2363" s="137" t="s">
        <v>12743</v>
      </c>
      <c r="B2363" s="138" t="s">
        <v>12744</v>
      </c>
      <c r="C2363" s="138" t="s">
        <v>12745</v>
      </c>
      <c r="D2363" s="138" t="s">
        <v>12746</v>
      </c>
      <c r="E2363" s="138" t="s">
        <v>12747</v>
      </c>
      <c r="F2363" s="139">
        <v>0</v>
      </c>
      <c r="G2363" s="137" t="s">
        <v>3067</v>
      </c>
      <c r="H2363" s="137" t="s">
        <v>3068</v>
      </c>
      <c r="I2363" s="138" t="s">
        <v>3078</v>
      </c>
    </row>
    <row r="2364" spans="1:9" hidden="1">
      <c r="A2364" s="137" t="s">
        <v>12748</v>
      </c>
      <c r="B2364" s="138" t="s">
        <v>12749</v>
      </c>
      <c r="C2364" s="138" t="s">
        <v>12750</v>
      </c>
      <c r="D2364" s="138" t="s">
        <v>12751</v>
      </c>
      <c r="E2364" s="138" t="s">
        <v>12752</v>
      </c>
      <c r="F2364" s="139">
        <v>0</v>
      </c>
      <c r="G2364" s="137" t="s">
        <v>7022</v>
      </c>
      <c r="H2364" s="137" t="s">
        <v>3068</v>
      </c>
      <c r="I2364" s="138" t="s">
        <v>7023</v>
      </c>
    </row>
    <row r="2365" spans="1:9" hidden="1">
      <c r="A2365" s="137" t="s">
        <v>12753</v>
      </c>
      <c r="B2365" s="138" t="s">
        <v>12749</v>
      </c>
      <c r="C2365" s="138" t="s">
        <v>12754</v>
      </c>
      <c r="D2365" s="138" t="s">
        <v>12755</v>
      </c>
      <c r="E2365" s="138" t="s">
        <v>12756</v>
      </c>
      <c r="F2365" s="139">
        <v>8.7799999999999994</v>
      </c>
      <c r="G2365" s="137" t="s">
        <v>3067</v>
      </c>
      <c r="H2365" s="137" t="s">
        <v>3068</v>
      </c>
      <c r="I2365" s="138" t="s">
        <v>3078</v>
      </c>
    </row>
    <row r="2366" spans="1:9" hidden="1">
      <c r="A2366" s="137" t="s">
        <v>12757</v>
      </c>
      <c r="B2366" s="138" t="s">
        <v>12758</v>
      </c>
      <c r="C2366" s="138" t="s">
        <v>12759</v>
      </c>
      <c r="D2366" s="138" t="s">
        <v>12760</v>
      </c>
      <c r="E2366" s="138" t="s">
        <v>12761</v>
      </c>
      <c r="F2366" s="139">
        <v>45.32</v>
      </c>
      <c r="G2366" s="137" t="s">
        <v>7022</v>
      </c>
      <c r="H2366" s="137" t="s">
        <v>3068</v>
      </c>
      <c r="I2366" s="138" t="s">
        <v>7023</v>
      </c>
    </row>
    <row r="2367" spans="1:9" hidden="1">
      <c r="A2367" s="137" t="s">
        <v>12762</v>
      </c>
      <c r="B2367" s="138" t="s">
        <v>12758</v>
      </c>
      <c r="C2367" s="138" t="s">
        <v>12763</v>
      </c>
      <c r="D2367" s="138" t="s">
        <v>12760</v>
      </c>
      <c r="E2367" s="138" t="s">
        <v>12764</v>
      </c>
      <c r="F2367" s="139">
        <v>45.32</v>
      </c>
      <c r="G2367" s="137" t="s">
        <v>3067</v>
      </c>
      <c r="H2367" s="137" t="s">
        <v>3068</v>
      </c>
      <c r="I2367" s="138" t="s">
        <v>3078</v>
      </c>
    </row>
    <row r="2368" spans="1:9" hidden="1">
      <c r="A2368" s="137" t="s">
        <v>12765</v>
      </c>
      <c r="B2368" s="138" t="s">
        <v>12766</v>
      </c>
      <c r="C2368" s="138" t="s">
        <v>12767</v>
      </c>
      <c r="D2368" s="138" t="s">
        <v>12768</v>
      </c>
      <c r="E2368" s="138" t="s">
        <v>12769</v>
      </c>
      <c r="F2368" s="139">
        <v>57.81</v>
      </c>
      <c r="G2368" s="137" t="s">
        <v>3067</v>
      </c>
      <c r="H2368" s="137" t="s">
        <v>3068</v>
      </c>
      <c r="I2368" s="138" t="s">
        <v>3078</v>
      </c>
    </row>
    <row r="2369" spans="1:9" hidden="1">
      <c r="A2369" s="137" t="s">
        <v>12770</v>
      </c>
      <c r="B2369" s="138" t="s">
        <v>12771</v>
      </c>
      <c r="C2369" s="138" t="s">
        <v>12772</v>
      </c>
      <c r="D2369" s="138" t="s">
        <v>12773</v>
      </c>
      <c r="E2369" s="138" t="s">
        <v>12774</v>
      </c>
      <c r="F2369" s="139">
        <v>23.55</v>
      </c>
      <c r="G2369" s="137" t="s">
        <v>7022</v>
      </c>
      <c r="H2369" s="137" t="s">
        <v>3068</v>
      </c>
      <c r="I2369" s="138" t="s">
        <v>7023</v>
      </c>
    </row>
    <row r="2370" spans="1:9" hidden="1">
      <c r="A2370" s="137" t="s">
        <v>12775</v>
      </c>
      <c r="B2370" s="138" t="s">
        <v>12771</v>
      </c>
      <c r="C2370" s="138" t="s">
        <v>12776</v>
      </c>
      <c r="D2370" s="138" t="s">
        <v>12773</v>
      </c>
      <c r="E2370" s="138" t="s">
        <v>12777</v>
      </c>
      <c r="F2370" s="139">
        <v>23.55</v>
      </c>
      <c r="G2370" s="137" t="s">
        <v>3067</v>
      </c>
      <c r="H2370" s="137" t="s">
        <v>3068</v>
      </c>
      <c r="I2370" s="138" t="s">
        <v>3078</v>
      </c>
    </row>
    <row r="2371" spans="1:9" hidden="1">
      <c r="A2371" s="137" t="s">
        <v>12778</v>
      </c>
      <c r="B2371" s="138" t="s">
        <v>12779</v>
      </c>
      <c r="C2371" s="138" t="s">
        <v>12780</v>
      </c>
      <c r="D2371" s="138" t="s">
        <v>12781</v>
      </c>
      <c r="E2371" s="138" t="s">
        <v>12782</v>
      </c>
      <c r="F2371" s="139">
        <v>0</v>
      </c>
      <c r="G2371" s="137" t="s">
        <v>3067</v>
      </c>
      <c r="H2371" s="137" t="s">
        <v>3068</v>
      </c>
      <c r="I2371" s="138" t="s">
        <v>3078</v>
      </c>
    </row>
    <row r="2372" spans="1:9" hidden="1">
      <c r="A2372" s="137" t="s">
        <v>12783</v>
      </c>
      <c r="B2372" s="138" t="s">
        <v>12784</v>
      </c>
      <c r="C2372" s="138" t="s">
        <v>12785</v>
      </c>
      <c r="D2372" s="138" t="s">
        <v>12786</v>
      </c>
      <c r="E2372" s="138" t="s">
        <v>12787</v>
      </c>
      <c r="F2372" s="139">
        <v>21.37</v>
      </c>
      <c r="G2372" s="137" t="s">
        <v>3067</v>
      </c>
      <c r="H2372" s="137" t="s">
        <v>3068</v>
      </c>
      <c r="I2372" s="138" t="s">
        <v>3078</v>
      </c>
    </row>
    <row r="2373" spans="1:9" hidden="1">
      <c r="A2373" s="137" t="s">
        <v>12788</v>
      </c>
      <c r="B2373" s="138" t="s">
        <v>12789</v>
      </c>
      <c r="C2373" s="138" t="s">
        <v>12790</v>
      </c>
      <c r="D2373" s="138" t="s">
        <v>12791</v>
      </c>
      <c r="E2373" s="138" t="s">
        <v>12792</v>
      </c>
      <c r="F2373" s="139">
        <v>0</v>
      </c>
      <c r="G2373" s="137" t="s">
        <v>3067</v>
      </c>
      <c r="H2373" s="137" t="s">
        <v>3068</v>
      </c>
      <c r="I2373" s="138" t="s">
        <v>3078</v>
      </c>
    </row>
    <row r="2374" spans="1:9" hidden="1">
      <c r="A2374" s="137" t="s">
        <v>12793</v>
      </c>
      <c r="B2374" s="138" t="s">
        <v>12794</v>
      </c>
      <c r="C2374" s="138" t="s">
        <v>12795</v>
      </c>
      <c r="D2374" s="138" t="s">
        <v>12796</v>
      </c>
      <c r="E2374" s="138" t="s">
        <v>12797</v>
      </c>
      <c r="F2374" s="139">
        <v>0</v>
      </c>
      <c r="G2374" s="137" t="s">
        <v>3067</v>
      </c>
      <c r="H2374" s="137" t="s">
        <v>3068</v>
      </c>
      <c r="I2374" s="138" t="s">
        <v>3078</v>
      </c>
    </row>
    <row r="2375" spans="1:9" hidden="1">
      <c r="A2375" s="137" t="s">
        <v>12798</v>
      </c>
      <c r="B2375" s="138" t="s">
        <v>12799</v>
      </c>
      <c r="C2375" s="138" t="s">
        <v>12800</v>
      </c>
      <c r="D2375" s="138" t="s">
        <v>12801</v>
      </c>
      <c r="E2375" s="138" t="s">
        <v>12802</v>
      </c>
      <c r="F2375" s="139">
        <v>42.82</v>
      </c>
      <c r="G2375" s="137" t="s">
        <v>3067</v>
      </c>
      <c r="H2375" s="137" t="s">
        <v>3068</v>
      </c>
      <c r="I2375" s="138" t="s">
        <v>3078</v>
      </c>
    </row>
    <row r="2376" spans="1:9" hidden="1">
      <c r="A2376" s="137" t="s">
        <v>12803</v>
      </c>
      <c r="B2376" s="138" t="s">
        <v>12804</v>
      </c>
      <c r="C2376" s="138" t="s">
        <v>12805</v>
      </c>
      <c r="D2376" s="138" t="s">
        <v>12806</v>
      </c>
      <c r="E2376" s="138" t="s">
        <v>12807</v>
      </c>
      <c r="F2376" s="139">
        <v>0</v>
      </c>
      <c r="G2376" s="137" t="s">
        <v>3067</v>
      </c>
      <c r="H2376" s="137" t="s">
        <v>3068</v>
      </c>
      <c r="I2376" s="138" t="s">
        <v>3078</v>
      </c>
    </row>
    <row r="2377" spans="1:9" hidden="1">
      <c r="A2377" s="137" t="s">
        <v>12808</v>
      </c>
      <c r="B2377" s="138" t="s">
        <v>12809</v>
      </c>
      <c r="C2377" s="138" t="s">
        <v>12810</v>
      </c>
      <c r="D2377" s="138" t="s">
        <v>12811</v>
      </c>
      <c r="E2377" s="138" t="s">
        <v>12812</v>
      </c>
      <c r="F2377" s="139">
        <v>20.79</v>
      </c>
      <c r="G2377" s="137" t="s">
        <v>3067</v>
      </c>
      <c r="H2377" s="137" t="s">
        <v>3068</v>
      </c>
      <c r="I2377" s="138" t="s">
        <v>3078</v>
      </c>
    </row>
    <row r="2378" spans="1:9" hidden="1">
      <c r="A2378" s="137" t="s">
        <v>12813</v>
      </c>
      <c r="B2378" s="138" t="s">
        <v>12814</v>
      </c>
      <c r="C2378" s="138" t="s">
        <v>12815</v>
      </c>
      <c r="D2378" s="138" t="s">
        <v>12816</v>
      </c>
      <c r="E2378" s="138" t="s">
        <v>12817</v>
      </c>
      <c r="F2378" s="139">
        <v>10.38</v>
      </c>
      <c r="G2378" s="137" t="s">
        <v>3067</v>
      </c>
      <c r="H2378" s="137" t="s">
        <v>3068</v>
      </c>
      <c r="I2378" s="138" t="s">
        <v>3078</v>
      </c>
    </row>
    <row r="2379" spans="1:9" hidden="1">
      <c r="A2379" s="137" t="s">
        <v>12818</v>
      </c>
      <c r="B2379" s="138" t="s">
        <v>12819</v>
      </c>
      <c r="C2379" s="138" t="s">
        <v>12820</v>
      </c>
      <c r="D2379" s="138" t="s">
        <v>12821</v>
      </c>
      <c r="E2379" s="138" t="s">
        <v>12822</v>
      </c>
      <c r="F2379" s="139">
        <v>0</v>
      </c>
      <c r="G2379" s="137" t="s">
        <v>3067</v>
      </c>
      <c r="H2379" s="137" t="s">
        <v>3068</v>
      </c>
      <c r="I2379" s="138" t="s">
        <v>3078</v>
      </c>
    </row>
    <row r="2380" spans="1:9" hidden="1">
      <c r="A2380" s="137" t="s">
        <v>12823</v>
      </c>
      <c r="B2380" s="138" t="s">
        <v>12824</v>
      </c>
      <c r="C2380" s="138" t="s">
        <v>12825</v>
      </c>
      <c r="D2380" s="138" t="s">
        <v>12826</v>
      </c>
      <c r="E2380" s="138" t="s">
        <v>12827</v>
      </c>
      <c r="F2380" s="139">
        <v>136.61000000000001</v>
      </c>
      <c r="G2380" s="137" t="s">
        <v>3067</v>
      </c>
      <c r="H2380" s="137" t="s">
        <v>3068</v>
      </c>
      <c r="I2380" s="138" t="s">
        <v>3078</v>
      </c>
    </row>
    <row r="2381" spans="1:9" hidden="1">
      <c r="A2381" s="137" t="s">
        <v>12828</v>
      </c>
      <c r="B2381" s="138" t="s">
        <v>12829</v>
      </c>
      <c r="C2381" s="138" t="s">
        <v>12830</v>
      </c>
      <c r="D2381" s="138" t="s">
        <v>12831</v>
      </c>
      <c r="E2381" s="138" t="s">
        <v>12832</v>
      </c>
      <c r="F2381" s="139">
        <v>0</v>
      </c>
      <c r="G2381" s="137" t="s">
        <v>332</v>
      </c>
      <c r="H2381" s="137" t="s">
        <v>1762</v>
      </c>
      <c r="I2381" s="138" t="s">
        <v>1103</v>
      </c>
    </row>
    <row r="2382" spans="1:9" hidden="1">
      <c r="A2382" s="137" t="s">
        <v>12833</v>
      </c>
      <c r="B2382" s="138" t="s">
        <v>12834</v>
      </c>
      <c r="C2382" s="138" t="s">
        <v>12835</v>
      </c>
      <c r="D2382" s="138" t="s">
        <v>10038</v>
      </c>
      <c r="E2382" s="138" t="s">
        <v>12836</v>
      </c>
      <c r="F2382" s="139">
        <v>4.93</v>
      </c>
      <c r="G2382" s="137" t="s">
        <v>332</v>
      </c>
      <c r="H2382" s="137" t="s">
        <v>1762</v>
      </c>
      <c r="I2382" s="138" t="s">
        <v>1103</v>
      </c>
    </row>
    <row r="2383" spans="1:9" hidden="1">
      <c r="A2383" s="137" t="s">
        <v>12837</v>
      </c>
      <c r="B2383" s="138" t="s">
        <v>12838</v>
      </c>
      <c r="C2383" s="138" t="s">
        <v>12839</v>
      </c>
      <c r="D2383" s="138" t="s">
        <v>12840</v>
      </c>
      <c r="E2383" s="138" t="s">
        <v>12841</v>
      </c>
      <c r="F2383" s="139">
        <v>0</v>
      </c>
      <c r="G2383" s="137" t="s">
        <v>7022</v>
      </c>
      <c r="H2383" s="137" t="s">
        <v>3068</v>
      </c>
      <c r="I2383" s="138" t="s">
        <v>7196</v>
      </c>
    </row>
    <row r="2384" spans="1:9" hidden="1">
      <c r="A2384" s="137" t="s">
        <v>12842</v>
      </c>
      <c r="B2384" s="138" t="s">
        <v>12838</v>
      </c>
      <c r="C2384" s="138" t="s">
        <v>12843</v>
      </c>
      <c r="D2384" s="138" t="s">
        <v>12840</v>
      </c>
      <c r="E2384" s="138" t="s">
        <v>12844</v>
      </c>
      <c r="F2384" s="139">
        <v>21.66</v>
      </c>
      <c r="G2384" s="137" t="s">
        <v>3067</v>
      </c>
      <c r="H2384" s="137" t="s">
        <v>3068</v>
      </c>
      <c r="I2384" s="138" t="s">
        <v>3084</v>
      </c>
    </row>
    <row r="2385" spans="1:9" hidden="1">
      <c r="A2385" s="137" t="s">
        <v>12845</v>
      </c>
      <c r="B2385" s="138" t="s">
        <v>12846</v>
      </c>
      <c r="C2385" s="138" t="s">
        <v>12847</v>
      </c>
      <c r="D2385" s="138" t="s">
        <v>12848</v>
      </c>
      <c r="E2385" s="138" t="s">
        <v>12849</v>
      </c>
      <c r="F2385" s="139">
        <v>0</v>
      </c>
      <c r="G2385" s="137" t="s">
        <v>3067</v>
      </c>
      <c r="H2385" s="137" t="s">
        <v>3068</v>
      </c>
      <c r="I2385" s="138" t="s">
        <v>3078</v>
      </c>
    </row>
    <row r="2386" spans="1:9" hidden="1">
      <c r="A2386" s="137" t="s">
        <v>12850</v>
      </c>
      <c r="B2386" s="138" t="s">
        <v>12851</v>
      </c>
      <c r="C2386" s="138" t="s">
        <v>12852</v>
      </c>
      <c r="D2386" s="138" t="s">
        <v>12853</v>
      </c>
      <c r="E2386" s="138" t="s">
        <v>12854</v>
      </c>
      <c r="F2386" s="139">
        <v>0</v>
      </c>
      <c r="G2386" s="137" t="s">
        <v>3067</v>
      </c>
      <c r="H2386" s="137" t="s">
        <v>3068</v>
      </c>
      <c r="I2386" s="138" t="s">
        <v>3078</v>
      </c>
    </row>
    <row r="2387" spans="1:9" hidden="1">
      <c r="A2387" s="137" t="s">
        <v>12855</v>
      </c>
      <c r="B2387" s="138" t="s">
        <v>12856</v>
      </c>
      <c r="C2387" s="138" t="s">
        <v>12857</v>
      </c>
      <c r="D2387" s="138" t="s">
        <v>12858</v>
      </c>
      <c r="E2387" s="138" t="s">
        <v>12859</v>
      </c>
      <c r="F2387" s="139">
        <v>5.09</v>
      </c>
      <c r="G2387" s="137" t="s">
        <v>3067</v>
      </c>
      <c r="H2387" s="137" t="s">
        <v>3068</v>
      </c>
      <c r="I2387" s="138" t="s">
        <v>3078</v>
      </c>
    </row>
    <row r="2388" spans="1:9" hidden="1">
      <c r="A2388" s="137" t="s">
        <v>12860</v>
      </c>
      <c r="B2388" s="138" t="s">
        <v>12861</v>
      </c>
      <c r="C2388" s="138" t="s">
        <v>12862</v>
      </c>
      <c r="D2388" s="138" t="s">
        <v>12863</v>
      </c>
      <c r="E2388" s="138" t="s">
        <v>12864</v>
      </c>
      <c r="F2388" s="139">
        <v>62</v>
      </c>
      <c r="G2388" s="137" t="s">
        <v>3067</v>
      </c>
      <c r="H2388" s="137" t="s">
        <v>3068</v>
      </c>
      <c r="I2388" s="138" t="s">
        <v>3078</v>
      </c>
    </row>
    <row r="2389" spans="1:9" hidden="1">
      <c r="A2389" s="137" t="s">
        <v>12865</v>
      </c>
      <c r="B2389" s="138" t="s">
        <v>12866</v>
      </c>
      <c r="C2389" s="138" t="s">
        <v>12867</v>
      </c>
      <c r="D2389" s="138" t="s">
        <v>12868</v>
      </c>
      <c r="E2389" s="138" t="s">
        <v>12869</v>
      </c>
      <c r="F2389" s="139">
        <v>0</v>
      </c>
      <c r="G2389" s="137" t="s">
        <v>3067</v>
      </c>
      <c r="H2389" s="137" t="s">
        <v>3068</v>
      </c>
      <c r="I2389" s="138" t="s">
        <v>3078</v>
      </c>
    </row>
    <row r="2390" spans="1:9" hidden="1">
      <c r="A2390" s="137" t="s">
        <v>12870</v>
      </c>
      <c r="B2390" s="138" t="s">
        <v>12871</v>
      </c>
      <c r="C2390" s="138" t="s">
        <v>12872</v>
      </c>
      <c r="D2390" s="138" t="s">
        <v>12873</v>
      </c>
      <c r="E2390" s="138" t="s">
        <v>12874</v>
      </c>
      <c r="F2390" s="139">
        <v>0</v>
      </c>
      <c r="G2390" s="137" t="s">
        <v>3067</v>
      </c>
      <c r="H2390" s="137" t="s">
        <v>3068</v>
      </c>
      <c r="I2390" s="138" t="s">
        <v>3078</v>
      </c>
    </row>
    <row r="2391" spans="1:9" hidden="1">
      <c r="A2391" s="137" t="s">
        <v>12875</v>
      </c>
      <c r="B2391" s="138" t="s">
        <v>12876</v>
      </c>
      <c r="C2391" s="138" t="s">
        <v>12877</v>
      </c>
      <c r="D2391" s="138" t="s">
        <v>12878</v>
      </c>
      <c r="E2391" s="138" t="s">
        <v>12879</v>
      </c>
      <c r="F2391" s="139">
        <v>0</v>
      </c>
      <c r="G2391" s="137" t="s">
        <v>3067</v>
      </c>
      <c r="H2391" s="137" t="s">
        <v>3068</v>
      </c>
      <c r="I2391" s="138" t="s">
        <v>3078</v>
      </c>
    </row>
    <row r="2392" spans="1:9" hidden="1">
      <c r="A2392" s="137" t="s">
        <v>12880</v>
      </c>
      <c r="B2392" s="138" t="s">
        <v>12881</v>
      </c>
      <c r="C2392" s="138" t="s">
        <v>12882</v>
      </c>
      <c r="D2392" s="138" t="s">
        <v>12883</v>
      </c>
      <c r="E2392" s="138" t="s">
        <v>12884</v>
      </c>
      <c r="F2392" s="139">
        <v>0</v>
      </c>
      <c r="G2392" s="137" t="s">
        <v>3067</v>
      </c>
      <c r="H2392" s="137" t="s">
        <v>3068</v>
      </c>
      <c r="I2392" s="138" t="s">
        <v>3078</v>
      </c>
    </row>
    <row r="2393" spans="1:9" hidden="1">
      <c r="A2393" s="137" t="s">
        <v>12885</v>
      </c>
      <c r="B2393" s="138" t="s">
        <v>12886</v>
      </c>
      <c r="C2393" s="138" t="s">
        <v>12887</v>
      </c>
      <c r="D2393" s="138" t="s">
        <v>12888</v>
      </c>
      <c r="E2393" s="138" t="s">
        <v>12889</v>
      </c>
      <c r="F2393" s="139">
        <v>0</v>
      </c>
      <c r="G2393" s="137" t="s">
        <v>3067</v>
      </c>
      <c r="H2393" s="137" t="s">
        <v>3068</v>
      </c>
      <c r="I2393" s="138" t="s">
        <v>3078</v>
      </c>
    </row>
    <row r="2394" spans="1:9" hidden="1">
      <c r="A2394" s="137" t="s">
        <v>12890</v>
      </c>
      <c r="B2394" s="138" t="s">
        <v>12891</v>
      </c>
      <c r="C2394" s="138" t="s">
        <v>12892</v>
      </c>
      <c r="D2394" s="138" t="s">
        <v>12893</v>
      </c>
      <c r="E2394" s="138" t="s">
        <v>12894</v>
      </c>
      <c r="F2394" s="139">
        <v>0</v>
      </c>
      <c r="G2394" s="137" t="s">
        <v>3067</v>
      </c>
      <c r="H2394" s="137" t="s">
        <v>3068</v>
      </c>
      <c r="I2394" s="138" t="s">
        <v>3078</v>
      </c>
    </row>
    <row r="2395" spans="1:9" hidden="1">
      <c r="A2395" s="137" t="s">
        <v>12895</v>
      </c>
      <c r="B2395" s="138" t="s">
        <v>12896</v>
      </c>
      <c r="C2395" s="138" t="s">
        <v>12897</v>
      </c>
      <c r="D2395" s="138" t="s">
        <v>12898</v>
      </c>
      <c r="E2395" s="138" t="s">
        <v>12899</v>
      </c>
      <c r="F2395" s="139">
        <v>0</v>
      </c>
      <c r="G2395" s="137" t="s">
        <v>3067</v>
      </c>
      <c r="H2395" s="137" t="s">
        <v>3068</v>
      </c>
      <c r="I2395" s="138" t="s">
        <v>3078</v>
      </c>
    </row>
    <row r="2396" spans="1:9" hidden="1">
      <c r="A2396" s="137" t="s">
        <v>12900</v>
      </c>
      <c r="B2396" s="138" t="s">
        <v>12901</v>
      </c>
      <c r="C2396" s="138" t="s">
        <v>12902</v>
      </c>
      <c r="D2396" s="138" t="s">
        <v>11150</v>
      </c>
      <c r="E2396" s="138" t="s">
        <v>12903</v>
      </c>
      <c r="F2396" s="139">
        <v>4.8499999999999996</v>
      </c>
      <c r="G2396" s="137" t="s">
        <v>3067</v>
      </c>
      <c r="H2396" s="137" t="s">
        <v>3068</v>
      </c>
      <c r="I2396" s="138" t="s">
        <v>3084</v>
      </c>
    </row>
    <row r="2397" spans="1:9" hidden="1">
      <c r="A2397" s="137" t="s">
        <v>12904</v>
      </c>
      <c r="B2397" s="138" t="s">
        <v>12905</v>
      </c>
      <c r="C2397" s="138" t="s">
        <v>12906</v>
      </c>
      <c r="D2397" s="138" t="s">
        <v>12907</v>
      </c>
      <c r="E2397" s="138" t="s">
        <v>1756</v>
      </c>
      <c r="F2397" s="139">
        <v>1.107</v>
      </c>
      <c r="G2397" s="137" t="s">
        <v>3067</v>
      </c>
      <c r="H2397" s="137" t="s">
        <v>3068</v>
      </c>
      <c r="I2397" s="138" t="s">
        <v>3078</v>
      </c>
    </row>
    <row r="2398" spans="1:9" hidden="1">
      <c r="A2398" s="137" t="s">
        <v>12908</v>
      </c>
      <c r="B2398" s="138" t="s">
        <v>12909</v>
      </c>
      <c r="C2398" s="138" t="s">
        <v>12910</v>
      </c>
      <c r="D2398" s="138" t="s">
        <v>12911</v>
      </c>
      <c r="E2398" s="138" t="s">
        <v>12912</v>
      </c>
      <c r="F2398" s="139">
        <v>0</v>
      </c>
      <c r="G2398" s="137" t="s">
        <v>3067</v>
      </c>
      <c r="H2398" s="137" t="s">
        <v>3068</v>
      </c>
      <c r="I2398" s="138" t="s">
        <v>3078</v>
      </c>
    </row>
    <row r="2399" spans="1:9" hidden="1">
      <c r="A2399" s="137" t="s">
        <v>12913</v>
      </c>
      <c r="B2399" s="138" t="s">
        <v>12914</v>
      </c>
      <c r="C2399" s="138" t="s">
        <v>12915</v>
      </c>
      <c r="D2399" s="138" t="s">
        <v>12916</v>
      </c>
      <c r="E2399" s="138" t="s">
        <v>12917</v>
      </c>
      <c r="F2399" s="139">
        <v>0</v>
      </c>
      <c r="G2399" s="137" t="s">
        <v>7022</v>
      </c>
      <c r="H2399" s="137" t="s">
        <v>3068</v>
      </c>
      <c r="I2399" s="138" t="s">
        <v>7023</v>
      </c>
    </row>
    <row r="2400" spans="1:9" hidden="1">
      <c r="A2400" s="137" t="s">
        <v>12918</v>
      </c>
      <c r="B2400" s="138" t="s">
        <v>12914</v>
      </c>
      <c r="C2400" s="138" t="s">
        <v>12919</v>
      </c>
      <c r="D2400" s="138" t="s">
        <v>12916</v>
      </c>
      <c r="E2400" s="138" t="s">
        <v>12920</v>
      </c>
      <c r="F2400" s="139">
        <v>138.87</v>
      </c>
      <c r="G2400" s="137" t="s">
        <v>3067</v>
      </c>
      <c r="H2400" s="137" t="s">
        <v>3068</v>
      </c>
      <c r="I2400" s="138" t="s">
        <v>3078</v>
      </c>
    </row>
    <row r="2401" spans="1:9" hidden="1">
      <c r="A2401" s="137" t="s">
        <v>12921</v>
      </c>
      <c r="B2401" s="138" t="s">
        <v>12922</v>
      </c>
      <c r="C2401" s="138" t="s">
        <v>12923</v>
      </c>
      <c r="D2401" s="138" t="s">
        <v>12924</v>
      </c>
      <c r="E2401" s="138" t="s">
        <v>12925</v>
      </c>
      <c r="F2401" s="139">
        <v>0</v>
      </c>
      <c r="G2401" s="137" t="s">
        <v>3067</v>
      </c>
      <c r="H2401" s="137" t="s">
        <v>3068</v>
      </c>
      <c r="I2401" s="138" t="s">
        <v>3078</v>
      </c>
    </row>
    <row r="2402" spans="1:9" hidden="1">
      <c r="A2402" s="137" t="s">
        <v>12926</v>
      </c>
      <c r="B2402" s="138" t="s">
        <v>12927</v>
      </c>
      <c r="C2402" s="138" t="s">
        <v>12928</v>
      </c>
      <c r="D2402" s="138" t="s">
        <v>12929</v>
      </c>
      <c r="E2402" s="138" t="s">
        <v>12930</v>
      </c>
      <c r="F2402" s="139">
        <v>0</v>
      </c>
      <c r="G2402" s="137" t="s">
        <v>3067</v>
      </c>
      <c r="H2402" s="137" t="s">
        <v>3068</v>
      </c>
      <c r="I2402" s="138" t="s">
        <v>3078</v>
      </c>
    </row>
    <row r="2403" spans="1:9" hidden="1">
      <c r="A2403" s="137" t="s">
        <v>12931</v>
      </c>
      <c r="B2403" s="138" t="s">
        <v>12932</v>
      </c>
      <c r="C2403" s="138" t="s">
        <v>12933</v>
      </c>
      <c r="D2403" s="138" t="s">
        <v>12934</v>
      </c>
      <c r="E2403" s="138" t="s">
        <v>12935</v>
      </c>
      <c r="F2403" s="139">
        <v>0</v>
      </c>
      <c r="G2403" s="137" t="s">
        <v>3067</v>
      </c>
      <c r="H2403" s="137" t="s">
        <v>3068</v>
      </c>
      <c r="I2403" s="138" t="s">
        <v>3084</v>
      </c>
    </row>
    <row r="2404" spans="1:9" hidden="1">
      <c r="A2404" s="137" t="s">
        <v>12936</v>
      </c>
      <c r="B2404" s="138" t="s">
        <v>12937</v>
      </c>
      <c r="C2404" s="138" t="s">
        <v>12938</v>
      </c>
      <c r="D2404" s="138" t="s">
        <v>12939</v>
      </c>
      <c r="E2404" s="138" t="s">
        <v>12940</v>
      </c>
      <c r="F2404" s="139">
        <v>0</v>
      </c>
      <c r="G2404" s="137" t="s">
        <v>3067</v>
      </c>
      <c r="H2404" s="137" t="s">
        <v>3068</v>
      </c>
      <c r="I2404" s="138" t="s">
        <v>3078</v>
      </c>
    </row>
    <row r="2405" spans="1:9" hidden="1">
      <c r="A2405" s="137" t="s">
        <v>12941</v>
      </c>
      <c r="B2405" s="138" t="s">
        <v>12942</v>
      </c>
      <c r="C2405" s="138" t="s">
        <v>12943</v>
      </c>
      <c r="D2405" s="138" t="s">
        <v>12944</v>
      </c>
      <c r="E2405" s="138" t="s">
        <v>12945</v>
      </c>
      <c r="F2405" s="139">
        <v>0</v>
      </c>
      <c r="G2405" s="137" t="s">
        <v>3067</v>
      </c>
      <c r="H2405" s="137" t="s">
        <v>3068</v>
      </c>
      <c r="I2405" s="138" t="s">
        <v>3078</v>
      </c>
    </row>
    <row r="2406" spans="1:9" hidden="1">
      <c r="A2406" s="137" t="s">
        <v>12946</v>
      </c>
      <c r="B2406" s="138" t="s">
        <v>12947</v>
      </c>
      <c r="C2406" s="138" t="s">
        <v>12948</v>
      </c>
      <c r="D2406" s="138" t="s">
        <v>12949</v>
      </c>
      <c r="E2406" s="138" t="s">
        <v>12950</v>
      </c>
      <c r="F2406" s="139">
        <v>0</v>
      </c>
      <c r="G2406" s="137" t="s">
        <v>3067</v>
      </c>
      <c r="H2406" s="137" t="s">
        <v>3068</v>
      </c>
      <c r="I2406" s="138" t="s">
        <v>3078</v>
      </c>
    </row>
    <row r="2407" spans="1:9" hidden="1">
      <c r="A2407" s="137" t="s">
        <v>12951</v>
      </c>
      <c r="B2407" s="138" t="s">
        <v>12952</v>
      </c>
      <c r="C2407" s="138" t="s">
        <v>12953</v>
      </c>
      <c r="D2407" s="138" t="s">
        <v>12954</v>
      </c>
      <c r="E2407" s="138" t="s">
        <v>12955</v>
      </c>
      <c r="F2407" s="139">
        <v>0</v>
      </c>
      <c r="G2407" s="137" t="s">
        <v>3067</v>
      </c>
      <c r="H2407" s="137" t="s">
        <v>3068</v>
      </c>
      <c r="I2407" s="138" t="s">
        <v>3078</v>
      </c>
    </row>
    <row r="2408" spans="1:9" hidden="1">
      <c r="A2408" s="137" t="s">
        <v>12956</v>
      </c>
      <c r="B2408" s="138" t="s">
        <v>12957</v>
      </c>
      <c r="C2408" s="138" t="s">
        <v>12958</v>
      </c>
      <c r="D2408" s="138" t="s">
        <v>12959</v>
      </c>
      <c r="E2408" s="138" t="s">
        <v>12960</v>
      </c>
      <c r="F2408" s="139">
        <v>0</v>
      </c>
      <c r="G2408" s="137" t="s">
        <v>3067</v>
      </c>
      <c r="H2408" s="137" t="s">
        <v>3068</v>
      </c>
      <c r="I2408" s="138" t="s">
        <v>3078</v>
      </c>
    </row>
    <row r="2409" spans="1:9" hidden="1">
      <c r="A2409" s="137" t="s">
        <v>12961</v>
      </c>
      <c r="B2409" s="138" t="s">
        <v>12962</v>
      </c>
      <c r="C2409" s="138" t="s">
        <v>12963</v>
      </c>
      <c r="D2409" s="138" t="s">
        <v>12964</v>
      </c>
      <c r="E2409" s="138" t="s">
        <v>12965</v>
      </c>
      <c r="F2409" s="139">
        <v>8.2899999999999991</v>
      </c>
      <c r="G2409" s="137" t="s">
        <v>3067</v>
      </c>
      <c r="H2409" s="137" t="s">
        <v>3068</v>
      </c>
      <c r="I2409" s="138" t="s">
        <v>3078</v>
      </c>
    </row>
    <row r="2410" spans="1:9" hidden="1">
      <c r="A2410" s="137" t="s">
        <v>12966</v>
      </c>
      <c r="B2410" s="138" t="s">
        <v>12967</v>
      </c>
      <c r="C2410" s="138" t="s">
        <v>12968</v>
      </c>
      <c r="D2410" s="138" t="s">
        <v>12969</v>
      </c>
      <c r="E2410" s="138" t="s">
        <v>12970</v>
      </c>
      <c r="F2410" s="139">
        <v>56.02</v>
      </c>
      <c r="G2410" s="137" t="s">
        <v>3067</v>
      </c>
      <c r="H2410" s="137" t="s">
        <v>3068</v>
      </c>
      <c r="I2410" s="138" t="s">
        <v>3078</v>
      </c>
    </row>
    <row r="2411" spans="1:9" hidden="1">
      <c r="A2411" s="137" t="s">
        <v>12971</v>
      </c>
      <c r="B2411" s="138" t="s">
        <v>12972</v>
      </c>
      <c r="C2411" s="138" t="s">
        <v>12973</v>
      </c>
      <c r="D2411" s="138" t="s">
        <v>12974</v>
      </c>
      <c r="E2411" s="138" t="s">
        <v>12975</v>
      </c>
      <c r="F2411" s="139">
        <v>0</v>
      </c>
      <c r="G2411" s="137" t="s">
        <v>3067</v>
      </c>
      <c r="H2411" s="137" t="s">
        <v>3068</v>
      </c>
      <c r="I2411" s="138" t="s">
        <v>3078</v>
      </c>
    </row>
    <row r="2412" spans="1:9" hidden="1">
      <c r="A2412" s="137" t="s">
        <v>12976</v>
      </c>
      <c r="B2412" s="138" t="s">
        <v>12977</v>
      </c>
      <c r="C2412" s="138" t="s">
        <v>12978</v>
      </c>
      <c r="D2412" s="138" t="s">
        <v>12979</v>
      </c>
      <c r="E2412" s="138" t="s">
        <v>12980</v>
      </c>
      <c r="F2412" s="139">
        <v>0</v>
      </c>
      <c r="G2412" s="137" t="s">
        <v>3067</v>
      </c>
      <c r="H2412" s="137" t="s">
        <v>3068</v>
      </c>
      <c r="I2412" s="138" t="s">
        <v>3084</v>
      </c>
    </row>
    <row r="2413" spans="1:9" hidden="1">
      <c r="A2413" s="137" t="s">
        <v>12981</v>
      </c>
      <c r="B2413" s="138" t="s">
        <v>12982</v>
      </c>
      <c r="C2413" s="138" t="s">
        <v>12983</v>
      </c>
      <c r="D2413" s="138" t="s">
        <v>12984</v>
      </c>
      <c r="E2413" s="138" t="s">
        <v>12985</v>
      </c>
      <c r="F2413" s="139">
        <v>0</v>
      </c>
      <c r="G2413" s="137" t="s">
        <v>7022</v>
      </c>
      <c r="H2413" s="137" t="s">
        <v>3068</v>
      </c>
      <c r="I2413" s="138" t="s">
        <v>7196</v>
      </c>
    </row>
    <row r="2414" spans="1:9" hidden="1">
      <c r="A2414" s="137" t="s">
        <v>12986</v>
      </c>
      <c r="B2414" s="138" t="s">
        <v>12982</v>
      </c>
      <c r="C2414" s="138" t="s">
        <v>12987</v>
      </c>
      <c r="D2414" s="138" t="s">
        <v>12988</v>
      </c>
      <c r="E2414" s="138" t="s">
        <v>12989</v>
      </c>
      <c r="F2414" s="139">
        <v>5.72</v>
      </c>
      <c r="G2414" s="137" t="s">
        <v>3067</v>
      </c>
      <c r="H2414" s="137" t="s">
        <v>3068</v>
      </c>
      <c r="I2414" s="138" t="s">
        <v>3084</v>
      </c>
    </row>
    <row r="2415" spans="1:9" hidden="1">
      <c r="A2415" s="137" t="s">
        <v>12990</v>
      </c>
      <c r="B2415" s="138" t="s">
        <v>12991</v>
      </c>
      <c r="C2415" s="138" t="s">
        <v>12992</v>
      </c>
      <c r="D2415" s="138" t="s">
        <v>12993</v>
      </c>
      <c r="E2415" s="138" t="s">
        <v>12994</v>
      </c>
      <c r="F2415" s="139">
        <v>0</v>
      </c>
      <c r="G2415" s="137" t="s">
        <v>7022</v>
      </c>
      <c r="H2415" s="137" t="s">
        <v>3068</v>
      </c>
      <c r="I2415" s="138" t="s">
        <v>7196</v>
      </c>
    </row>
    <row r="2416" spans="1:9" hidden="1">
      <c r="A2416" s="137" t="s">
        <v>12995</v>
      </c>
      <c r="B2416" s="138" t="s">
        <v>12991</v>
      </c>
      <c r="C2416" s="138" t="s">
        <v>12996</v>
      </c>
      <c r="D2416" s="138" t="s">
        <v>12993</v>
      </c>
      <c r="E2416" s="138" t="s">
        <v>12997</v>
      </c>
      <c r="F2416" s="139">
        <v>31.1</v>
      </c>
      <c r="G2416" s="137" t="s">
        <v>3067</v>
      </c>
      <c r="H2416" s="137" t="s">
        <v>3068</v>
      </c>
      <c r="I2416" s="138" t="s">
        <v>3084</v>
      </c>
    </row>
    <row r="2417" spans="1:9" hidden="1">
      <c r="A2417" s="137" t="s">
        <v>12998</v>
      </c>
      <c r="B2417" s="138" t="s">
        <v>12999</v>
      </c>
      <c r="C2417" s="138" t="s">
        <v>13000</v>
      </c>
      <c r="D2417" s="138" t="s">
        <v>13001</v>
      </c>
      <c r="E2417" s="138" t="s">
        <v>13002</v>
      </c>
      <c r="F2417" s="139">
        <v>0</v>
      </c>
      <c r="G2417" s="137" t="s">
        <v>3067</v>
      </c>
      <c r="H2417" s="137" t="s">
        <v>3068</v>
      </c>
      <c r="I2417" s="138" t="s">
        <v>3078</v>
      </c>
    </row>
    <row r="2418" spans="1:9" hidden="1">
      <c r="A2418" s="137" t="s">
        <v>13003</v>
      </c>
      <c r="B2418" s="138" t="s">
        <v>13004</v>
      </c>
      <c r="C2418" s="138" t="s">
        <v>13005</v>
      </c>
      <c r="D2418" s="138" t="s">
        <v>13006</v>
      </c>
      <c r="E2418" s="138" t="s">
        <v>13007</v>
      </c>
      <c r="F2418" s="139">
        <v>0</v>
      </c>
      <c r="G2418" s="137" t="s">
        <v>3067</v>
      </c>
      <c r="H2418" s="137" t="s">
        <v>3068</v>
      </c>
      <c r="I2418" s="138" t="s">
        <v>3078</v>
      </c>
    </row>
    <row r="2419" spans="1:9" hidden="1">
      <c r="A2419" s="137" t="s">
        <v>13008</v>
      </c>
      <c r="B2419" s="138" t="s">
        <v>13009</v>
      </c>
      <c r="C2419" s="138" t="s">
        <v>13010</v>
      </c>
      <c r="D2419" s="138" t="s">
        <v>13011</v>
      </c>
      <c r="E2419" s="138" t="s">
        <v>13012</v>
      </c>
      <c r="F2419" s="139">
        <v>0</v>
      </c>
      <c r="G2419" s="137" t="s">
        <v>3067</v>
      </c>
      <c r="H2419" s="137" t="s">
        <v>3068</v>
      </c>
      <c r="I2419" s="138" t="s">
        <v>3078</v>
      </c>
    </row>
    <row r="2420" spans="1:9" hidden="1">
      <c r="A2420" s="137" t="s">
        <v>13013</v>
      </c>
      <c r="B2420" s="138" t="s">
        <v>13014</v>
      </c>
      <c r="C2420" s="138" t="s">
        <v>13015</v>
      </c>
      <c r="D2420" s="138" t="s">
        <v>13016</v>
      </c>
      <c r="E2420" s="138" t="s">
        <v>1756</v>
      </c>
      <c r="F2420" s="139">
        <v>9.5</v>
      </c>
      <c r="G2420" s="137" t="s">
        <v>3067</v>
      </c>
      <c r="H2420" s="137" t="s">
        <v>3068</v>
      </c>
      <c r="I2420" s="138" t="s">
        <v>3078</v>
      </c>
    </row>
    <row r="2421" spans="1:9" hidden="1">
      <c r="A2421" s="137" t="s">
        <v>13017</v>
      </c>
      <c r="B2421" s="138" t="s">
        <v>13018</v>
      </c>
      <c r="C2421" s="138" t="s">
        <v>13019</v>
      </c>
      <c r="D2421" s="138" t="s">
        <v>13020</v>
      </c>
      <c r="E2421" s="138" t="s">
        <v>13021</v>
      </c>
      <c r="F2421" s="139">
        <v>5.44</v>
      </c>
      <c r="G2421" s="137" t="s">
        <v>3067</v>
      </c>
      <c r="H2421" s="137" t="s">
        <v>3068</v>
      </c>
      <c r="I2421" s="138" t="s">
        <v>3078</v>
      </c>
    </row>
    <row r="2422" spans="1:9" hidden="1">
      <c r="A2422" s="137" t="s">
        <v>13022</v>
      </c>
      <c r="B2422" s="138" t="s">
        <v>13023</v>
      </c>
      <c r="C2422" s="138" t="s">
        <v>13024</v>
      </c>
      <c r="D2422" s="138" t="s">
        <v>13025</v>
      </c>
      <c r="E2422" s="138" t="s">
        <v>13026</v>
      </c>
      <c r="F2422" s="139">
        <v>5.4</v>
      </c>
      <c r="G2422" s="137" t="s">
        <v>3067</v>
      </c>
      <c r="H2422" s="137" t="s">
        <v>3068</v>
      </c>
      <c r="I2422" s="138" t="s">
        <v>3084</v>
      </c>
    </row>
    <row r="2423" spans="1:9" hidden="1">
      <c r="A2423" s="137" t="s">
        <v>13027</v>
      </c>
      <c r="B2423" s="138" t="s">
        <v>13028</v>
      </c>
      <c r="C2423" s="138" t="s">
        <v>13029</v>
      </c>
      <c r="D2423" s="138" t="s">
        <v>13030</v>
      </c>
      <c r="E2423" s="138" t="s">
        <v>13031</v>
      </c>
      <c r="F2423" s="139">
        <v>0</v>
      </c>
      <c r="G2423" s="137" t="s">
        <v>3067</v>
      </c>
      <c r="H2423" s="137" t="s">
        <v>3068</v>
      </c>
      <c r="I2423" s="138" t="s">
        <v>3078</v>
      </c>
    </row>
    <row r="2424" spans="1:9" hidden="1">
      <c r="A2424" s="137" t="s">
        <v>13032</v>
      </c>
      <c r="B2424" s="138" t="s">
        <v>13033</v>
      </c>
      <c r="C2424" s="138" t="s">
        <v>13034</v>
      </c>
      <c r="D2424" s="138" t="s">
        <v>13035</v>
      </c>
      <c r="E2424" s="138" t="s">
        <v>13036</v>
      </c>
      <c r="F2424" s="139">
        <v>3.23</v>
      </c>
      <c r="G2424" s="137" t="s">
        <v>3067</v>
      </c>
      <c r="H2424" s="137" t="s">
        <v>3068</v>
      </c>
      <c r="I2424" s="138" t="s">
        <v>3084</v>
      </c>
    </row>
    <row r="2425" spans="1:9" hidden="1">
      <c r="A2425" s="137" t="s">
        <v>13037</v>
      </c>
      <c r="B2425" s="138" t="s">
        <v>13038</v>
      </c>
      <c r="C2425" s="138" t="s">
        <v>13039</v>
      </c>
      <c r="D2425" s="138" t="s">
        <v>13040</v>
      </c>
      <c r="E2425" s="138" t="s">
        <v>13041</v>
      </c>
      <c r="F2425" s="139">
        <v>32</v>
      </c>
      <c r="G2425" s="137" t="s">
        <v>3067</v>
      </c>
      <c r="H2425" s="137" t="s">
        <v>3068</v>
      </c>
      <c r="I2425" s="138" t="s">
        <v>3078</v>
      </c>
    </row>
    <row r="2426" spans="1:9" hidden="1">
      <c r="A2426" s="137" t="s">
        <v>13042</v>
      </c>
      <c r="B2426" s="138" t="s">
        <v>13043</v>
      </c>
      <c r="C2426" s="138" t="s">
        <v>13044</v>
      </c>
      <c r="D2426" s="138" t="s">
        <v>13045</v>
      </c>
      <c r="E2426" s="138" t="s">
        <v>13046</v>
      </c>
      <c r="F2426" s="139">
        <v>70.290000000000006</v>
      </c>
      <c r="G2426" s="137" t="s">
        <v>3067</v>
      </c>
      <c r="H2426" s="137" t="s">
        <v>3068</v>
      </c>
      <c r="I2426" s="138" t="s">
        <v>3078</v>
      </c>
    </row>
    <row r="2427" spans="1:9" hidden="1">
      <c r="A2427" s="137" t="s">
        <v>13047</v>
      </c>
      <c r="B2427" s="138" t="s">
        <v>13048</v>
      </c>
      <c r="C2427" s="138" t="s">
        <v>13049</v>
      </c>
      <c r="D2427" s="138" t="s">
        <v>13050</v>
      </c>
      <c r="E2427" s="138" t="s">
        <v>13051</v>
      </c>
      <c r="F2427" s="139">
        <v>0</v>
      </c>
      <c r="G2427" s="137" t="s">
        <v>3067</v>
      </c>
      <c r="H2427" s="137" t="s">
        <v>3068</v>
      </c>
      <c r="I2427" s="138" t="s">
        <v>3078</v>
      </c>
    </row>
    <row r="2428" spans="1:9" hidden="1">
      <c r="A2428" s="137" t="s">
        <v>13052</v>
      </c>
      <c r="B2428" s="138" t="s">
        <v>13053</v>
      </c>
      <c r="C2428" s="138" t="s">
        <v>13054</v>
      </c>
      <c r="D2428" s="138" t="s">
        <v>13055</v>
      </c>
      <c r="E2428" s="138" t="s">
        <v>13056</v>
      </c>
      <c r="F2428" s="139">
        <v>0</v>
      </c>
      <c r="G2428" s="137" t="s">
        <v>3067</v>
      </c>
      <c r="H2428" s="137" t="s">
        <v>3068</v>
      </c>
      <c r="I2428" s="138" t="s">
        <v>3078</v>
      </c>
    </row>
    <row r="2429" spans="1:9" hidden="1">
      <c r="A2429" s="137" t="s">
        <v>13057</v>
      </c>
      <c r="B2429" s="138" t="s">
        <v>13058</v>
      </c>
      <c r="C2429" s="138" t="s">
        <v>13059</v>
      </c>
      <c r="D2429" s="138" t="s">
        <v>13060</v>
      </c>
      <c r="E2429" s="138" t="s">
        <v>13061</v>
      </c>
      <c r="F2429" s="139">
        <v>0</v>
      </c>
      <c r="G2429" s="137" t="s">
        <v>3067</v>
      </c>
      <c r="H2429" s="137" t="s">
        <v>3068</v>
      </c>
      <c r="I2429" s="138" t="s">
        <v>3078</v>
      </c>
    </row>
    <row r="2430" spans="1:9" hidden="1">
      <c r="A2430" s="137" t="s">
        <v>13062</v>
      </c>
      <c r="B2430" s="138" t="s">
        <v>13063</v>
      </c>
      <c r="C2430" s="138" t="s">
        <v>13064</v>
      </c>
      <c r="D2430" s="138" t="s">
        <v>13065</v>
      </c>
      <c r="E2430" s="138" t="s">
        <v>13066</v>
      </c>
      <c r="F2430" s="139">
        <v>0</v>
      </c>
      <c r="G2430" s="137" t="s">
        <v>7022</v>
      </c>
      <c r="H2430" s="137" t="s">
        <v>3068</v>
      </c>
      <c r="I2430" s="138" t="s">
        <v>7196</v>
      </c>
    </row>
    <row r="2431" spans="1:9" hidden="1">
      <c r="A2431" s="137" t="s">
        <v>13067</v>
      </c>
      <c r="B2431" s="138" t="s">
        <v>13063</v>
      </c>
      <c r="C2431" s="138" t="s">
        <v>13068</v>
      </c>
      <c r="D2431" s="138" t="s">
        <v>13065</v>
      </c>
      <c r="E2431" s="138" t="s">
        <v>13069</v>
      </c>
      <c r="F2431" s="139">
        <v>20.63</v>
      </c>
      <c r="G2431" s="137" t="s">
        <v>3067</v>
      </c>
      <c r="H2431" s="137" t="s">
        <v>3068</v>
      </c>
      <c r="I2431" s="138" t="s">
        <v>3084</v>
      </c>
    </row>
    <row r="2432" spans="1:9" hidden="1">
      <c r="A2432" s="137" t="s">
        <v>13070</v>
      </c>
      <c r="B2432" s="138" t="s">
        <v>13071</v>
      </c>
      <c r="C2432" s="138" t="s">
        <v>13072</v>
      </c>
      <c r="D2432" s="138" t="s">
        <v>13073</v>
      </c>
      <c r="E2432" s="138" t="s">
        <v>13074</v>
      </c>
      <c r="F2432" s="139">
        <v>0</v>
      </c>
      <c r="G2432" s="137" t="s">
        <v>3067</v>
      </c>
      <c r="H2432" s="137" t="s">
        <v>3068</v>
      </c>
      <c r="I2432" s="138" t="s">
        <v>3078</v>
      </c>
    </row>
    <row r="2433" spans="1:9" hidden="1">
      <c r="A2433" s="137" t="s">
        <v>13075</v>
      </c>
      <c r="B2433" s="138" t="s">
        <v>13076</v>
      </c>
      <c r="C2433" s="138" t="s">
        <v>13077</v>
      </c>
      <c r="D2433" s="138" t="s">
        <v>13078</v>
      </c>
      <c r="E2433" s="138" t="s">
        <v>13079</v>
      </c>
      <c r="F2433" s="139">
        <v>7.06</v>
      </c>
      <c r="G2433" s="137" t="s">
        <v>3067</v>
      </c>
      <c r="H2433" s="137" t="s">
        <v>3068</v>
      </c>
      <c r="I2433" s="138" t="s">
        <v>3078</v>
      </c>
    </row>
    <row r="2434" spans="1:9" hidden="1">
      <c r="A2434" s="137" t="s">
        <v>13080</v>
      </c>
      <c r="B2434" s="138" t="s">
        <v>13081</v>
      </c>
      <c r="C2434" s="138" t="s">
        <v>13082</v>
      </c>
      <c r="D2434" s="138" t="s">
        <v>13083</v>
      </c>
      <c r="E2434" s="138" t="s">
        <v>13084</v>
      </c>
      <c r="F2434" s="139">
        <v>0</v>
      </c>
      <c r="G2434" s="137" t="s">
        <v>3067</v>
      </c>
      <c r="H2434" s="137" t="s">
        <v>3068</v>
      </c>
      <c r="I2434" s="138" t="s">
        <v>3078</v>
      </c>
    </row>
    <row r="2435" spans="1:9" hidden="1">
      <c r="A2435" s="137" t="s">
        <v>13085</v>
      </c>
      <c r="B2435" s="138" t="s">
        <v>13086</v>
      </c>
      <c r="C2435" s="138" t="s">
        <v>13087</v>
      </c>
      <c r="D2435" s="138" t="s">
        <v>13088</v>
      </c>
      <c r="E2435" s="138" t="s">
        <v>13089</v>
      </c>
      <c r="F2435" s="139">
        <v>0</v>
      </c>
      <c r="G2435" s="137" t="s">
        <v>3067</v>
      </c>
      <c r="H2435" s="137" t="s">
        <v>3068</v>
      </c>
      <c r="I2435" s="138" t="s">
        <v>3078</v>
      </c>
    </row>
    <row r="2436" spans="1:9" hidden="1">
      <c r="A2436" s="137" t="s">
        <v>13090</v>
      </c>
      <c r="B2436" s="138" t="s">
        <v>13091</v>
      </c>
      <c r="C2436" s="138" t="s">
        <v>13092</v>
      </c>
      <c r="D2436" s="138" t="s">
        <v>13093</v>
      </c>
      <c r="E2436" s="138" t="s">
        <v>13094</v>
      </c>
      <c r="F2436" s="139">
        <v>0</v>
      </c>
      <c r="G2436" s="137" t="s">
        <v>3067</v>
      </c>
      <c r="H2436" s="137" t="s">
        <v>3068</v>
      </c>
      <c r="I2436" s="138" t="s">
        <v>3078</v>
      </c>
    </row>
    <row r="2437" spans="1:9" hidden="1">
      <c r="A2437" s="137" t="s">
        <v>13095</v>
      </c>
      <c r="B2437" s="138" t="s">
        <v>13096</v>
      </c>
      <c r="C2437" s="138" t="s">
        <v>13097</v>
      </c>
      <c r="D2437" s="138" t="s">
        <v>13098</v>
      </c>
      <c r="E2437" s="138" t="s">
        <v>13099</v>
      </c>
      <c r="F2437" s="139">
        <v>0</v>
      </c>
      <c r="G2437" s="137" t="s">
        <v>3067</v>
      </c>
      <c r="H2437" s="137" t="s">
        <v>3068</v>
      </c>
      <c r="I2437" s="138" t="s">
        <v>3078</v>
      </c>
    </row>
    <row r="2438" spans="1:9" hidden="1">
      <c r="A2438" s="137" t="s">
        <v>13100</v>
      </c>
      <c r="B2438" s="138" t="s">
        <v>13101</v>
      </c>
      <c r="C2438" s="138" t="s">
        <v>13102</v>
      </c>
      <c r="D2438" s="138" t="s">
        <v>13103</v>
      </c>
      <c r="E2438" s="138" t="s">
        <v>13104</v>
      </c>
      <c r="F2438" s="139">
        <v>5.62</v>
      </c>
      <c r="G2438" s="137" t="s">
        <v>3067</v>
      </c>
      <c r="H2438" s="137" t="s">
        <v>3068</v>
      </c>
      <c r="I2438" s="138" t="s">
        <v>3078</v>
      </c>
    </row>
    <row r="2439" spans="1:9" hidden="1">
      <c r="A2439" s="137" t="s">
        <v>13105</v>
      </c>
      <c r="B2439" s="138" t="s">
        <v>13106</v>
      </c>
      <c r="C2439" s="138" t="s">
        <v>13107</v>
      </c>
      <c r="D2439" s="138" t="s">
        <v>13108</v>
      </c>
      <c r="E2439" s="138" t="s">
        <v>13109</v>
      </c>
      <c r="F2439" s="139">
        <v>0</v>
      </c>
      <c r="G2439" s="137" t="s">
        <v>3067</v>
      </c>
      <c r="H2439" s="137" t="s">
        <v>3068</v>
      </c>
      <c r="I2439" s="138" t="s">
        <v>3078</v>
      </c>
    </row>
    <row r="2440" spans="1:9" hidden="1">
      <c r="A2440" s="137" t="s">
        <v>13110</v>
      </c>
      <c r="B2440" s="138" t="s">
        <v>13111</v>
      </c>
      <c r="C2440" s="138" t="s">
        <v>13112</v>
      </c>
      <c r="D2440" s="138" t="s">
        <v>13113</v>
      </c>
      <c r="E2440" s="138" t="s">
        <v>13114</v>
      </c>
      <c r="F2440" s="139">
        <v>32.340000000000003</v>
      </c>
      <c r="G2440" s="137" t="s">
        <v>3067</v>
      </c>
      <c r="H2440" s="137" t="s">
        <v>3068</v>
      </c>
      <c r="I2440" s="138" t="s">
        <v>3078</v>
      </c>
    </row>
    <row r="2441" spans="1:9" hidden="1">
      <c r="A2441" s="137" t="s">
        <v>13115</v>
      </c>
      <c r="B2441" s="138" t="s">
        <v>13116</v>
      </c>
      <c r="C2441" s="138" t="s">
        <v>13117</v>
      </c>
      <c r="D2441" s="138" t="s">
        <v>13118</v>
      </c>
      <c r="E2441" s="138" t="s">
        <v>13119</v>
      </c>
      <c r="F2441" s="139">
        <v>0</v>
      </c>
      <c r="G2441" s="137" t="s">
        <v>3067</v>
      </c>
      <c r="H2441" s="137" t="s">
        <v>3068</v>
      </c>
      <c r="I2441" s="138" t="s">
        <v>3078</v>
      </c>
    </row>
    <row r="2442" spans="1:9" hidden="1">
      <c r="A2442" s="137" t="s">
        <v>13120</v>
      </c>
      <c r="B2442" s="138" t="s">
        <v>13121</v>
      </c>
      <c r="C2442" s="138" t="s">
        <v>13122</v>
      </c>
      <c r="D2442" s="138" t="s">
        <v>13123</v>
      </c>
      <c r="E2442" s="138" t="s">
        <v>13124</v>
      </c>
      <c r="F2442" s="139">
        <v>0</v>
      </c>
      <c r="G2442" s="137" t="s">
        <v>3067</v>
      </c>
      <c r="H2442" s="137" t="s">
        <v>3068</v>
      </c>
      <c r="I2442" s="138" t="s">
        <v>3078</v>
      </c>
    </row>
    <row r="2443" spans="1:9" hidden="1">
      <c r="A2443" s="137" t="s">
        <v>13125</v>
      </c>
      <c r="B2443" s="138" t="s">
        <v>13126</v>
      </c>
      <c r="C2443" s="138" t="s">
        <v>13127</v>
      </c>
      <c r="D2443" s="138" t="s">
        <v>13128</v>
      </c>
      <c r="E2443" s="138" t="s">
        <v>13129</v>
      </c>
      <c r="F2443" s="139">
        <v>0</v>
      </c>
      <c r="G2443" s="137" t="s">
        <v>7022</v>
      </c>
      <c r="H2443" s="137" t="s">
        <v>3068</v>
      </c>
      <c r="I2443" s="138" t="s">
        <v>7023</v>
      </c>
    </row>
    <row r="2444" spans="1:9" hidden="1">
      <c r="A2444" s="137" t="s">
        <v>13130</v>
      </c>
      <c r="B2444" s="138" t="s">
        <v>13126</v>
      </c>
      <c r="C2444" s="138" t="s">
        <v>13131</v>
      </c>
      <c r="D2444" s="138" t="s">
        <v>13128</v>
      </c>
      <c r="E2444" s="138" t="s">
        <v>13132</v>
      </c>
      <c r="F2444" s="139">
        <v>26.11</v>
      </c>
      <c r="G2444" s="137" t="s">
        <v>3067</v>
      </c>
      <c r="H2444" s="137" t="s">
        <v>3068</v>
      </c>
      <c r="I2444" s="138" t="s">
        <v>3078</v>
      </c>
    </row>
    <row r="2445" spans="1:9" hidden="1">
      <c r="A2445" s="137" t="s">
        <v>13133</v>
      </c>
      <c r="B2445" s="138" t="s">
        <v>13134</v>
      </c>
      <c r="C2445" s="138" t="s">
        <v>13135</v>
      </c>
      <c r="D2445" s="138" t="s">
        <v>13136</v>
      </c>
      <c r="E2445" s="138" t="s">
        <v>13137</v>
      </c>
      <c r="F2445" s="139">
        <v>23.32</v>
      </c>
      <c r="G2445" s="137" t="s">
        <v>3067</v>
      </c>
      <c r="H2445" s="137" t="s">
        <v>3068</v>
      </c>
      <c r="I2445" s="138" t="s">
        <v>3078</v>
      </c>
    </row>
    <row r="2446" spans="1:9" hidden="1">
      <c r="A2446" s="137" t="s">
        <v>13138</v>
      </c>
      <c r="B2446" s="138" t="s">
        <v>13139</v>
      </c>
      <c r="C2446" s="138" t="s">
        <v>13140</v>
      </c>
      <c r="D2446" s="138" t="s">
        <v>13141</v>
      </c>
      <c r="E2446" s="138" t="s">
        <v>13142</v>
      </c>
      <c r="F2446" s="139">
        <v>13.52</v>
      </c>
      <c r="G2446" s="137" t="s">
        <v>3067</v>
      </c>
      <c r="H2446" s="137" t="s">
        <v>3068</v>
      </c>
      <c r="I2446" s="138" t="s">
        <v>3078</v>
      </c>
    </row>
    <row r="2447" spans="1:9" hidden="1">
      <c r="A2447" s="137" t="s">
        <v>13143</v>
      </c>
      <c r="B2447" s="138" t="s">
        <v>13144</v>
      </c>
      <c r="C2447" s="138" t="s">
        <v>13145</v>
      </c>
      <c r="D2447" s="138" t="s">
        <v>13146</v>
      </c>
      <c r="E2447" s="138" t="s">
        <v>13147</v>
      </c>
      <c r="F2447" s="139">
        <v>0</v>
      </c>
      <c r="G2447" s="137" t="s">
        <v>7022</v>
      </c>
      <c r="H2447" s="137" t="s">
        <v>3068</v>
      </c>
      <c r="I2447" s="138" t="s">
        <v>7023</v>
      </c>
    </row>
    <row r="2448" spans="1:9" hidden="1">
      <c r="A2448" s="137" t="s">
        <v>13148</v>
      </c>
      <c r="B2448" s="138" t="s">
        <v>13144</v>
      </c>
      <c r="C2448" s="138" t="s">
        <v>13149</v>
      </c>
      <c r="D2448" s="138" t="s">
        <v>13146</v>
      </c>
      <c r="E2448" s="138" t="s">
        <v>13150</v>
      </c>
      <c r="F2448" s="139">
        <v>189.54</v>
      </c>
      <c r="G2448" s="137" t="s">
        <v>3067</v>
      </c>
      <c r="H2448" s="137" t="s">
        <v>3068</v>
      </c>
      <c r="I2448" s="138" t="s">
        <v>3078</v>
      </c>
    </row>
    <row r="2449" spans="1:9" hidden="1">
      <c r="A2449" s="137" t="s">
        <v>13151</v>
      </c>
      <c r="B2449" s="138" t="s">
        <v>13152</v>
      </c>
      <c r="C2449" s="138" t="s">
        <v>13153</v>
      </c>
      <c r="D2449" s="138" t="s">
        <v>13154</v>
      </c>
      <c r="E2449" s="138" t="s">
        <v>13155</v>
      </c>
      <c r="F2449" s="139">
        <v>0</v>
      </c>
      <c r="G2449" s="137" t="s">
        <v>3067</v>
      </c>
      <c r="H2449" s="137" t="s">
        <v>3068</v>
      </c>
      <c r="I2449" s="138" t="s">
        <v>3078</v>
      </c>
    </row>
    <row r="2450" spans="1:9" hidden="1">
      <c r="A2450" s="137" t="s">
        <v>13156</v>
      </c>
      <c r="B2450" s="138" t="s">
        <v>13157</v>
      </c>
      <c r="C2450" s="138" t="s">
        <v>13158</v>
      </c>
      <c r="D2450" s="138" t="s">
        <v>13159</v>
      </c>
      <c r="E2450" s="138" t="s">
        <v>13160</v>
      </c>
      <c r="F2450" s="139">
        <v>0</v>
      </c>
      <c r="G2450" s="137" t="s">
        <v>3067</v>
      </c>
      <c r="H2450" s="137" t="s">
        <v>3068</v>
      </c>
      <c r="I2450" s="138" t="s">
        <v>3084</v>
      </c>
    </row>
    <row r="2451" spans="1:9" hidden="1">
      <c r="A2451" s="137" t="s">
        <v>13161</v>
      </c>
      <c r="B2451" s="138" t="s">
        <v>13162</v>
      </c>
      <c r="C2451" s="138" t="s">
        <v>13163</v>
      </c>
      <c r="D2451" s="138" t="s">
        <v>13164</v>
      </c>
      <c r="E2451" s="138" t="s">
        <v>13165</v>
      </c>
      <c r="F2451" s="139">
        <v>0</v>
      </c>
      <c r="G2451" s="137" t="s">
        <v>3067</v>
      </c>
      <c r="H2451" s="137" t="s">
        <v>3068</v>
      </c>
      <c r="I2451" s="138" t="s">
        <v>3078</v>
      </c>
    </row>
    <row r="2452" spans="1:9" hidden="1">
      <c r="A2452" s="137" t="s">
        <v>13166</v>
      </c>
      <c r="B2452" s="138" t="s">
        <v>13167</v>
      </c>
      <c r="C2452" s="138" t="s">
        <v>13168</v>
      </c>
      <c r="D2452" s="138" t="s">
        <v>13169</v>
      </c>
      <c r="E2452" s="138" t="s">
        <v>13170</v>
      </c>
      <c r="F2452" s="139">
        <v>0</v>
      </c>
      <c r="G2452" s="137" t="s">
        <v>3067</v>
      </c>
      <c r="H2452" s="137" t="s">
        <v>3068</v>
      </c>
      <c r="I2452" s="138" t="s">
        <v>3084</v>
      </c>
    </row>
    <row r="2453" spans="1:9" hidden="1">
      <c r="A2453" s="137" t="s">
        <v>13171</v>
      </c>
      <c r="B2453" s="138" t="s">
        <v>13172</v>
      </c>
      <c r="C2453" s="138" t="s">
        <v>13173</v>
      </c>
      <c r="D2453" s="138" t="s">
        <v>13174</v>
      </c>
      <c r="E2453" s="138" t="s">
        <v>13175</v>
      </c>
      <c r="F2453" s="139">
        <v>0</v>
      </c>
      <c r="G2453" s="137" t="s">
        <v>3067</v>
      </c>
      <c r="H2453" s="137" t="s">
        <v>3068</v>
      </c>
      <c r="I2453" s="138" t="s">
        <v>3078</v>
      </c>
    </row>
    <row r="2454" spans="1:9" hidden="1">
      <c r="A2454" s="137" t="s">
        <v>13176</v>
      </c>
      <c r="B2454" s="138" t="s">
        <v>13177</v>
      </c>
      <c r="C2454" s="138" t="s">
        <v>13178</v>
      </c>
      <c r="D2454" s="138" t="s">
        <v>13179</v>
      </c>
      <c r="E2454" s="138" t="s">
        <v>13180</v>
      </c>
      <c r="F2454" s="139">
        <v>16.45</v>
      </c>
      <c r="G2454" s="137" t="s">
        <v>3067</v>
      </c>
      <c r="H2454" s="137" t="s">
        <v>3068</v>
      </c>
      <c r="I2454" s="138" t="s">
        <v>3078</v>
      </c>
    </row>
    <row r="2455" spans="1:9" hidden="1">
      <c r="A2455" s="137" t="s">
        <v>13181</v>
      </c>
      <c r="B2455" s="138" t="s">
        <v>13182</v>
      </c>
      <c r="C2455" s="138" t="s">
        <v>13183</v>
      </c>
      <c r="D2455" s="138" t="s">
        <v>13184</v>
      </c>
      <c r="E2455" s="138" t="s">
        <v>13185</v>
      </c>
      <c r="F2455" s="139">
        <v>0</v>
      </c>
      <c r="G2455" s="137" t="s">
        <v>7022</v>
      </c>
      <c r="H2455" s="137" t="s">
        <v>3068</v>
      </c>
      <c r="I2455" s="138" t="s">
        <v>7023</v>
      </c>
    </row>
    <row r="2456" spans="1:9" hidden="1">
      <c r="A2456" s="137" t="s">
        <v>13186</v>
      </c>
      <c r="B2456" s="138" t="s">
        <v>13182</v>
      </c>
      <c r="C2456" s="138" t="s">
        <v>13187</v>
      </c>
      <c r="D2456" s="138" t="s">
        <v>13184</v>
      </c>
      <c r="E2456" s="138" t="s">
        <v>13188</v>
      </c>
      <c r="F2456" s="139">
        <v>10.89</v>
      </c>
      <c r="G2456" s="137" t="s">
        <v>3067</v>
      </c>
      <c r="H2456" s="137" t="s">
        <v>3068</v>
      </c>
      <c r="I2456" s="138" t="s">
        <v>3078</v>
      </c>
    </row>
    <row r="2457" spans="1:9" hidden="1">
      <c r="A2457" s="137" t="s">
        <v>13189</v>
      </c>
      <c r="B2457" s="138" t="s">
        <v>13190</v>
      </c>
      <c r="C2457" s="138" t="s">
        <v>13191</v>
      </c>
      <c r="D2457" s="138" t="s">
        <v>13192</v>
      </c>
      <c r="E2457" s="138" t="s">
        <v>13193</v>
      </c>
      <c r="F2457" s="139">
        <v>27.43</v>
      </c>
      <c r="G2457" s="137" t="s">
        <v>3067</v>
      </c>
      <c r="H2457" s="137" t="s">
        <v>3068</v>
      </c>
      <c r="I2457" s="138" t="s">
        <v>3078</v>
      </c>
    </row>
    <row r="2458" spans="1:9" hidden="1">
      <c r="A2458" s="137" t="s">
        <v>13194</v>
      </c>
      <c r="B2458" s="138" t="s">
        <v>13195</v>
      </c>
      <c r="C2458" s="138" t="s">
        <v>13196</v>
      </c>
      <c r="D2458" s="138" t="s">
        <v>13197</v>
      </c>
      <c r="E2458" s="138" t="s">
        <v>13198</v>
      </c>
      <c r="F2458" s="139">
        <v>8.52</v>
      </c>
      <c r="G2458" s="137" t="s">
        <v>3067</v>
      </c>
      <c r="H2458" s="137" t="s">
        <v>3068</v>
      </c>
      <c r="I2458" s="138" t="s">
        <v>3078</v>
      </c>
    </row>
    <row r="2459" spans="1:9" hidden="1">
      <c r="A2459" s="137" t="s">
        <v>13199</v>
      </c>
      <c r="B2459" s="138" t="s">
        <v>13200</v>
      </c>
      <c r="C2459" s="138" t="s">
        <v>13201</v>
      </c>
      <c r="D2459" s="138" t="s">
        <v>13202</v>
      </c>
      <c r="E2459" s="138" t="s">
        <v>13203</v>
      </c>
      <c r="F2459" s="139">
        <v>0</v>
      </c>
      <c r="G2459" s="137" t="s">
        <v>3067</v>
      </c>
      <c r="H2459" s="137" t="s">
        <v>3068</v>
      </c>
      <c r="I2459" s="138" t="s">
        <v>3078</v>
      </c>
    </row>
    <row r="2460" spans="1:9" hidden="1">
      <c r="A2460" s="137" t="s">
        <v>13204</v>
      </c>
      <c r="B2460" s="138" t="s">
        <v>13205</v>
      </c>
      <c r="C2460" s="138" t="s">
        <v>13206</v>
      </c>
      <c r="D2460" s="138" t="s">
        <v>13207</v>
      </c>
      <c r="E2460" s="138" t="s">
        <v>13208</v>
      </c>
      <c r="F2460" s="139">
        <v>14.08</v>
      </c>
      <c r="G2460" s="137" t="s">
        <v>3067</v>
      </c>
      <c r="H2460" s="137" t="s">
        <v>3068</v>
      </c>
      <c r="I2460" s="138" t="s">
        <v>3078</v>
      </c>
    </row>
    <row r="2461" spans="1:9" hidden="1">
      <c r="A2461" s="137" t="s">
        <v>13209</v>
      </c>
      <c r="B2461" s="138" t="s">
        <v>13210</v>
      </c>
      <c r="C2461" s="138" t="s">
        <v>13211</v>
      </c>
      <c r="D2461" s="138" t="s">
        <v>13212</v>
      </c>
      <c r="E2461" s="138" t="s">
        <v>13213</v>
      </c>
      <c r="F2461" s="139">
        <v>0</v>
      </c>
      <c r="G2461" s="137" t="s">
        <v>3067</v>
      </c>
      <c r="H2461" s="137" t="s">
        <v>3068</v>
      </c>
      <c r="I2461" s="138" t="s">
        <v>3078</v>
      </c>
    </row>
    <row r="2462" spans="1:9" hidden="1">
      <c r="A2462" s="137" t="s">
        <v>13214</v>
      </c>
      <c r="B2462" s="138" t="s">
        <v>13215</v>
      </c>
      <c r="C2462" s="138" t="s">
        <v>13216</v>
      </c>
      <c r="D2462" s="138" t="s">
        <v>13217</v>
      </c>
      <c r="E2462" s="138" t="s">
        <v>1756</v>
      </c>
      <c r="F2462" s="139">
        <v>42.76</v>
      </c>
      <c r="G2462" s="137" t="s">
        <v>3067</v>
      </c>
      <c r="H2462" s="137" t="s">
        <v>3068</v>
      </c>
      <c r="I2462" s="138" t="s">
        <v>3078</v>
      </c>
    </row>
    <row r="2463" spans="1:9" hidden="1">
      <c r="A2463" s="137" t="s">
        <v>13218</v>
      </c>
      <c r="B2463" s="138" t="s">
        <v>13219</v>
      </c>
      <c r="C2463" s="138" t="s">
        <v>13220</v>
      </c>
      <c r="D2463" s="138" t="s">
        <v>13221</v>
      </c>
      <c r="E2463" s="138" t="s">
        <v>1756</v>
      </c>
      <c r="F2463" s="139">
        <v>17.91</v>
      </c>
      <c r="G2463" s="137" t="s">
        <v>3067</v>
      </c>
      <c r="H2463" s="137" t="s">
        <v>3068</v>
      </c>
      <c r="I2463" s="138" t="s">
        <v>3078</v>
      </c>
    </row>
    <row r="2464" spans="1:9" hidden="1">
      <c r="A2464" s="137" t="s">
        <v>13222</v>
      </c>
      <c r="B2464" s="138" t="s">
        <v>13223</v>
      </c>
      <c r="C2464" s="138" t="s">
        <v>13224</v>
      </c>
      <c r="D2464" s="138" t="s">
        <v>13225</v>
      </c>
      <c r="E2464" s="138" t="s">
        <v>13226</v>
      </c>
      <c r="F2464" s="139">
        <v>0</v>
      </c>
      <c r="G2464" s="137" t="s">
        <v>3067</v>
      </c>
      <c r="H2464" s="137" t="s">
        <v>3068</v>
      </c>
      <c r="I2464" s="138" t="s">
        <v>3078</v>
      </c>
    </row>
    <row r="2465" spans="1:9" hidden="1">
      <c r="A2465" s="137" t="s">
        <v>13227</v>
      </c>
      <c r="B2465" s="138" t="s">
        <v>13228</v>
      </c>
      <c r="C2465" s="138" t="s">
        <v>13229</v>
      </c>
      <c r="D2465" s="138" t="s">
        <v>13230</v>
      </c>
      <c r="E2465" s="138" t="s">
        <v>13231</v>
      </c>
      <c r="F2465" s="139">
        <v>0</v>
      </c>
      <c r="G2465" s="137" t="s">
        <v>7022</v>
      </c>
      <c r="H2465" s="137" t="s">
        <v>3068</v>
      </c>
      <c r="I2465" s="138" t="s">
        <v>7023</v>
      </c>
    </row>
    <row r="2466" spans="1:9" hidden="1">
      <c r="A2466" s="137" t="s">
        <v>13232</v>
      </c>
      <c r="B2466" s="138" t="s">
        <v>13228</v>
      </c>
      <c r="C2466" s="138" t="s">
        <v>13233</v>
      </c>
      <c r="D2466" s="138" t="s">
        <v>13230</v>
      </c>
      <c r="E2466" s="138" t="s">
        <v>13234</v>
      </c>
      <c r="F2466" s="139">
        <v>34.61</v>
      </c>
      <c r="G2466" s="137" t="s">
        <v>3067</v>
      </c>
      <c r="H2466" s="137" t="s">
        <v>3068</v>
      </c>
      <c r="I2466" s="138" t="s">
        <v>3078</v>
      </c>
    </row>
    <row r="2467" spans="1:9" hidden="1">
      <c r="A2467" s="137" t="s">
        <v>13235</v>
      </c>
      <c r="B2467" s="138" t="s">
        <v>13236</v>
      </c>
      <c r="C2467" s="138" t="s">
        <v>13237</v>
      </c>
      <c r="D2467" s="138" t="s">
        <v>13238</v>
      </c>
      <c r="E2467" s="138" t="s">
        <v>13239</v>
      </c>
      <c r="F2467" s="139">
        <v>6.06</v>
      </c>
      <c r="G2467" s="137" t="s">
        <v>3067</v>
      </c>
      <c r="H2467" s="137" t="s">
        <v>3068</v>
      </c>
      <c r="I2467" s="138" t="s">
        <v>3078</v>
      </c>
    </row>
    <row r="2468" spans="1:9" hidden="1">
      <c r="A2468" s="137" t="s">
        <v>13240</v>
      </c>
      <c r="B2468" s="138" t="s">
        <v>13241</v>
      </c>
      <c r="C2468" s="138" t="s">
        <v>13242</v>
      </c>
      <c r="D2468" s="138" t="s">
        <v>13243</v>
      </c>
      <c r="E2468" s="138" t="s">
        <v>13244</v>
      </c>
      <c r="F2468" s="139">
        <v>12.89</v>
      </c>
      <c r="G2468" s="137" t="s">
        <v>3067</v>
      </c>
      <c r="H2468" s="137" t="s">
        <v>3068</v>
      </c>
      <c r="I2468" s="138" t="s">
        <v>3078</v>
      </c>
    </row>
    <row r="2469" spans="1:9" hidden="1">
      <c r="A2469" s="137" t="s">
        <v>13245</v>
      </c>
      <c r="B2469" s="138" t="s">
        <v>13246</v>
      </c>
      <c r="C2469" s="138" t="s">
        <v>13247</v>
      </c>
      <c r="D2469" s="138" t="s">
        <v>13248</v>
      </c>
      <c r="E2469" s="138" t="s">
        <v>13249</v>
      </c>
      <c r="F2469" s="139">
        <v>24.42</v>
      </c>
      <c r="G2469" s="137" t="s">
        <v>3067</v>
      </c>
      <c r="H2469" s="137" t="s">
        <v>3068</v>
      </c>
      <c r="I2469" s="138" t="s">
        <v>3078</v>
      </c>
    </row>
    <row r="2470" spans="1:9" hidden="1">
      <c r="A2470" s="137" t="s">
        <v>13250</v>
      </c>
      <c r="B2470" s="138" t="s">
        <v>13251</v>
      </c>
      <c r="C2470" s="138" t="s">
        <v>13252</v>
      </c>
      <c r="D2470" s="138" t="s">
        <v>13253</v>
      </c>
      <c r="E2470" s="138" t="s">
        <v>13254</v>
      </c>
      <c r="F2470" s="139">
        <v>0</v>
      </c>
      <c r="G2470" s="137" t="s">
        <v>3067</v>
      </c>
      <c r="H2470" s="137" t="s">
        <v>3068</v>
      </c>
      <c r="I2470" s="138" t="s">
        <v>3078</v>
      </c>
    </row>
    <row r="2471" spans="1:9" hidden="1">
      <c r="A2471" s="137" t="s">
        <v>13255</v>
      </c>
      <c r="B2471" s="138" t="s">
        <v>13256</v>
      </c>
      <c r="C2471" s="138" t="s">
        <v>13257</v>
      </c>
      <c r="D2471" s="138" t="s">
        <v>13258</v>
      </c>
      <c r="E2471" s="138" t="s">
        <v>13259</v>
      </c>
      <c r="F2471" s="139">
        <v>18.440000000000001</v>
      </c>
      <c r="G2471" s="137" t="s">
        <v>3067</v>
      </c>
      <c r="H2471" s="137" t="s">
        <v>3068</v>
      </c>
      <c r="I2471" s="138" t="s">
        <v>3078</v>
      </c>
    </row>
    <row r="2472" spans="1:9" hidden="1">
      <c r="A2472" s="137" t="s">
        <v>13260</v>
      </c>
      <c r="B2472" s="138" t="s">
        <v>13261</v>
      </c>
      <c r="C2472" s="138" t="s">
        <v>13262</v>
      </c>
      <c r="D2472" s="138" t="s">
        <v>13263</v>
      </c>
      <c r="E2472" s="138" t="s">
        <v>13264</v>
      </c>
      <c r="F2472" s="139">
        <v>0</v>
      </c>
      <c r="G2472" s="137" t="s">
        <v>3067</v>
      </c>
      <c r="H2472" s="137" t="s">
        <v>3068</v>
      </c>
      <c r="I2472" s="138" t="s">
        <v>3078</v>
      </c>
    </row>
    <row r="2473" spans="1:9" hidden="1">
      <c r="A2473" s="137" t="s">
        <v>13265</v>
      </c>
      <c r="B2473" s="138" t="s">
        <v>13266</v>
      </c>
      <c r="C2473" s="138" t="s">
        <v>13267</v>
      </c>
      <c r="D2473" s="138" t="s">
        <v>13268</v>
      </c>
      <c r="E2473" s="138" t="s">
        <v>13269</v>
      </c>
      <c r="F2473" s="139">
        <v>0</v>
      </c>
      <c r="G2473" s="137" t="s">
        <v>3067</v>
      </c>
      <c r="H2473" s="137" t="s">
        <v>3068</v>
      </c>
      <c r="I2473" s="138" t="s">
        <v>3078</v>
      </c>
    </row>
    <row r="2474" spans="1:9" hidden="1">
      <c r="A2474" s="137" t="s">
        <v>13270</v>
      </c>
      <c r="B2474" s="138" t="s">
        <v>13271</v>
      </c>
      <c r="C2474" s="138" t="s">
        <v>13272</v>
      </c>
      <c r="D2474" s="138" t="s">
        <v>13273</v>
      </c>
      <c r="E2474" s="138" t="s">
        <v>13274</v>
      </c>
      <c r="F2474" s="139">
        <v>0</v>
      </c>
      <c r="G2474" s="137" t="s">
        <v>3067</v>
      </c>
      <c r="H2474" s="137" t="s">
        <v>3068</v>
      </c>
      <c r="I2474" s="138" t="s">
        <v>3078</v>
      </c>
    </row>
    <row r="2475" spans="1:9" hidden="1">
      <c r="A2475" s="137" t="s">
        <v>13275</v>
      </c>
      <c r="B2475" s="138" t="s">
        <v>13276</v>
      </c>
      <c r="C2475" s="138" t="s">
        <v>13277</v>
      </c>
      <c r="D2475" s="138" t="s">
        <v>13278</v>
      </c>
      <c r="E2475" s="138" t="s">
        <v>13279</v>
      </c>
      <c r="F2475" s="139">
        <v>74.680000000000007</v>
      </c>
      <c r="G2475" s="137" t="s">
        <v>7022</v>
      </c>
      <c r="H2475" s="137" t="s">
        <v>3068</v>
      </c>
      <c r="I2475" s="138" t="s">
        <v>7023</v>
      </c>
    </row>
    <row r="2476" spans="1:9" hidden="1">
      <c r="A2476" s="137" t="s">
        <v>13280</v>
      </c>
      <c r="B2476" s="138" t="s">
        <v>13276</v>
      </c>
      <c r="C2476" s="138" t="s">
        <v>13281</v>
      </c>
      <c r="D2476" s="138" t="s">
        <v>13278</v>
      </c>
      <c r="E2476" s="138" t="s">
        <v>13282</v>
      </c>
      <c r="F2476" s="139">
        <v>74.680000000000007</v>
      </c>
      <c r="G2476" s="137" t="s">
        <v>3067</v>
      </c>
      <c r="H2476" s="137" t="s">
        <v>3068</v>
      </c>
      <c r="I2476" s="138" t="s">
        <v>3078</v>
      </c>
    </row>
    <row r="2477" spans="1:9" hidden="1">
      <c r="A2477" s="137" t="s">
        <v>13283</v>
      </c>
      <c r="B2477" s="138" t="s">
        <v>13284</v>
      </c>
      <c r="C2477" s="138" t="s">
        <v>13285</v>
      </c>
      <c r="D2477" s="138" t="s">
        <v>13286</v>
      </c>
      <c r="E2477" s="138" t="s">
        <v>13287</v>
      </c>
      <c r="F2477" s="139">
        <v>7.79</v>
      </c>
      <c r="G2477" s="137" t="s">
        <v>3067</v>
      </c>
      <c r="H2477" s="137" t="s">
        <v>3068</v>
      </c>
      <c r="I2477" s="138" t="s">
        <v>3078</v>
      </c>
    </row>
    <row r="2478" spans="1:9" hidden="1">
      <c r="A2478" s="137" t="s">
        <v>13288</v>
      </c>
      <c r="B2478" s="138" t="s">
        <v>13289</v>
      </c>
      <c r="C2478" s="138" t="s">
        <v>13290</v>
      </c>
      <c r="D2478" s="138" t="s">
        <v>13291</v>
      </c>
      <c r="E2478" s="138" t="s">
        <v>13292</v>
      </c>
      <c r="F2478" s="139">
        <v>0</v>
      </c>
      <c r="G2478" s="137" t="s">
        <v>3067</v>
      </c>
      <c r="H2478" s="137" t="s">
        <v>3068</v>
      </c>
      <c r="I2478" s="138" t="s">
        <v>3078</v>
      </c>
    </row>
    <row r="2479" spans="1:9" hidden="1">
      <c r="A2479" s="137" t="s">
        <v>13293</v>
      </c>
      <c r="B2479" s="138" t="s">
        <v>13294</v>
      </c>
      <c r="C2479" s="138" t="s">
        <v>13295</v>
      </c>
      <c r="D2479" s="138" t="s">
        <v>13296</v>
      </c>
      <c r="E2479" s="138" t="s">
        <v>13297</v>
      </c>
      <c r="F2479" s="139">
        <v>37.29</v>
      </c>
      <c r="G2479" s="137" t="s">
        <v>7022</v>
      </c>
      <c r="H2479" s="137" t="s">
        <v>3068</v>
      </c>
      <c r="I2479" s="138" t="s">
        <v>7023</v>
      </c>
    </row>
    <row r="2480" spans="1:9" hidden="1">
      <c r="A2480" s="137" t="s">
        <v>13298</v>
      </c>
      <c r="B2480" s="138" t="s">
        <v>13294</v>
      </c>
      <c r="C2480" s="138" t="s">
        <v>13299</v>
      </c>
      <c r="D2480" s="138" t="s">
        <v>13296</v>
      </c>
      <c r="E2480" s="138" t="s">
        <v>13300</v>
      </c>
      <c r="F2480" s="139">
        <v>37.29</v>
      </c>
      <c r="G2480" s="137" t="s">
        <v>3067</v>
      </c>
      <c r="H2480" s="137" t="s">
        <v>3068</v>
      </c>
      <c r="I2480" s="138" t="s">
        <v>3078</v>
      </c>
    </row>
    <row r="2481" spans="1:9" hidden="1">
      <c r="A2481" s="137" t="s">
        <v>13301</v>
      </c>
      <c r="B2481" s="138" t="s">
        <v>13302</v>
      </c>
      <c r="C2481" s="138" t="s">
        <v>13303</v>
      </c>
      <c r="D2481" s="138" t="s">
        <v>13304</v>
      </c>
      <c r="E2481" s="138" t="s">
        <v>13305</v>
      </c>
      <c r="F2481" s="139">
        <v>0</v>
      </c>
      <c r="G2481" s="137" t="s">
        <v>3067</v>
      </c>
      <c r="H2481" s="137" t="s">
        <v>3068</v>
      </c>
      <c r="I2481" s="138" t="s">
        <v>3078</v>
      </c>
    </row>
    <row r="2482" spans="1:9" hidden="1">
      <c r="A2482" s="137" t="s">
        <v>13306</v>
      </c>
      <c r="B2482" s="138" t="s">
        <v>13307</v>
      </c>
      <c r="C2482" s="138" t="s">
        <v>13308</v>
      </c>
      <c r="D2482" s="138" t="s">
        <v>12324</v>
      </c>
      <c r="E2482" s="138" t="s">
        <v>13309</v>
      </c>
      <c r="F2482" s="139">
        <v>7.32</v>
      </c>
      <c r="G2482" s="137" t="s">
        <v>332</v>
      </c>
      <c r="H2482" s="137" t="s">
        <v>1762</v>
      </c>
      <c r="I2482" s="138" t="s">
        <v>1103</v>
      </c>
    </row>
    <row r="2483" spans="1:9" hidden="1">
      <c r="A2483" s="137" t="s">
        <v>13310</v>
      </c>
      <c r="B2483" s="138" t="s">
        <v>13311</v>
      </c>
      <c r="C2483" s="138" t="s">
        <v>13312</v>
      </c>
      <c r="D2483" s="138" t="s">
        <v>13313</v>
      </c>
      <c r="E2483" s="138" t="s">
        <v>13314</v>
      </c>
      <c r="F2483" s="139">
        <v>0</v>
      </c>
      <c r="G2483" s="137" t="s">
        <v>3067</v>
      </c>
      <c r="H2483" s="137" t="s">
        <v>3068</v>
      </c>
      <c r="I2483" s="138" t="s">
        <v>3078</v>
      </c>
    </row>
    <row r="2484" spans="1:9" hidden="1">
      <c r="A2484" s="137" t="s">
        <v>13315</v>
      </c>
      <c r="B2484" s="138" t="s">
        <v>13316</v>
      </c>
      <c r="C2484" s="138" t="s">
        <v>13317</v>
      </c>
      <c r="D2484" s="138" t="s">
        <v>13318</v>
      </c>
      <c r="E2484" s="138" t="s">
        <v>1756</v>
      </c>
      <c r="F2484" s="139">
        <v>17.47</v>
      </c>
      <c r="G2484" s="137" t="s">
        <v>3067</v>
      </c>
      <c r="H2484" s="137" t="s">
        <v>3068</v>
      </c>
      <c r="I2484" s="138" t="s">
        <v>3078</v>
      </c>
    </row>
    <row r="2485" spans="1:9" hidden="1">
      <c r="A2485" s="137" t="s">
        <v>13319</v>
      </c>
      <c r="B2485" s="138" t="s">
        <v>13320</v>
      </c>
      <c r="C2485" s="138" t="s">
        <v>13321</v>
      </c>
      <c r="D2485" s="138" t="s">
        <v>13322</v>
      </c>
      <c r="E2485" s="138" t="s">
        <v>13323</v>
      </c>
      <c r="F2485" s="139">
        <v>0</v>
      </c>
      <c r="G2485" s="137" t="s">
        <v>3067</v>
      </c>
      <c r="H2485" s="137" t="s">
        <v>3068</v>
      </c>
      <c r="I2485" s="138" t="s">
        <v>3078</v>
      </c>
    </row>
    <row r="2486" spans="1:9" hidden="1">
      <c r="A2486" s="137" t="s">
        <v>13324</v>
      </c>
      <c r="B2486" s="138" t="s">
        <v>13325</v>
      </c>
      <c r="C2486" s="138" t="s">
        <v>13326</v>
      </c>
      <c r="D2486" s="138" t="s">
        <v>13327</v>
      </c>
      <c r="E2486" s="138" t="s">
        <v>13328</v>
      </c>
      <c r="F2486" s="139">
        <v>22.71</v>
      </c>
      <c r="G2486" s="137" t="s">
        <v>3067</v>
      </c>
      <c r="H2486" s="137" t="s">
        <v>3068</v>
      </c>
      <c r="I2486" s="138" t="s">
        <v>3078</v>
      </c>
    </row>
    <row r="2487" spans="1:9" hidden="1">
      <c r="A2487" s="137" t="s">
        <v>13329</v>
      </c>
      <c r="B2487" s="138" t="s">
        <v>13330</v>
      </c>
      <c r="C2487" s="138" t="s">
        <v>13331</v>
      </c>
      <c r="D2487" s="138" t="s">
        <v>13332</v>
      </c>
      <c r="E2487" s="138" t="s">
        <v>13333</v>
      </c>
      <c r="F2487" s="139">
        <v>0</v>
      </c>
      <c r="G2487" s="137" t="s">
        <v>3067</v>
      </c>
      <c r="H2487" s="137" t="s">
        <v>3068</v>
      </c>
      <c r="I2487" s="138" t="s">
        <v>3078</v>
      </c>
    </row>
    <row r="2488" spans="1:9" hidden="1">
      <c r="A2488" s="137" t="s">
        <v>13334</v>
      </c>
      <c r="B2488" s="138" t="s">
        <v>13335</v>
      </c>
      <c r="C2488" s="138" t="s">
        <v>13336</v>
      </c>
      <c r="D2488" s="138" t="s">
        <v>13337</v>
      </c>
      <c r="E2488" s="138" t="s">
        <v>13338</v>
      </c>
      <c r="F2488" s="139">
        <v>0</v>
      </c>
      <c r="G2488" s="137" t="s">
        <v>3067</v>
      </c>
      <c r="H2488" s="137" t="s">
        <v>3068</v>
      </c>
      <c r="I2488" s="138" t="s">
        <v>3078</v>
      </c>
    </row>
    <row r="2489" spans="1:9" hidden="1">
      <c r="A2489" s="137" t="s">
        <v>13339</v>
      </c>
      <c r="B2489" s="138" t="s">
        <v>13340</v>
      </c>
      <c r="C2489" s="138" t="s">
        <v>13341</v>
      </c>
      <c r="D2489" s="138" t="s">
        <v>13342</v>
      </c>
      <c r="E2489" s="138" t="s">
        <v>13343</v>
      </c>
      <c r="F2489" s="139">
        <v>0</v>
      </c>
      <c r="G2489" s="137" t="s">
        <v>3067</v>
      </c>
      <c r="H2489" s="137" t="s">
        <v>3068</v>
      </c>
      <c r="I2489" s="138" t="s">
        <v>3078</v>
      </c>
    </row>
    <row r="2490" spans="1:9" hidden="1">
      <c r="A2490" s="137" t="s">
        <v>13344</v>
      </c>
      <c r="B2490" s="138" t="s">
        <v>13345</v>
      </c>
      <c r="C2490" s="138" t="s">
        <v>13346</v>
      </c>
      <c r="D2490" s="138" t="s">
        <v>13347</v>
      </c>
      <c r="E2490" s="138" t="s">
        <v>13348</v>
      </c>
      <c r="F2490" s="139">
        <v>7.28</v>
      </c>
      <c r="G2490" s="137" t="s">
        <v>332</v>
      </c>
      <c r="H2490" s="137" t="s">
        <v>1762</v>
      </c>
      <c r="I2490" s="138" t="s">
        <v>1103</v>
      </c>
    </row>
    <row r="2491" spans="1:9" hidden="1">
      <c r="A2491" s="137" t="s">
        <v>13349</v>
      </c>
      <c r="B2491" s="138" t="s">
        <v>13350</v>
      </c>
      <c r="C2491" s="138" t="s">
        <v>13351</v>
      </c>
      <c r="D2491" s="138" t="s">
        <v>13352</v>
      </c>
      <c r="E2491" s="138" t="s">
        <v>13353</v>
      </c>
      <c r="F2491" s="139">
        <v>2.77</v>
      </c>
      <c r="G2491" s="137" t="s">
        <v>332</v>
      </c>
      <c r="H2491" s="137" t="s">
        <v>1762</v>
      </c>
      <c r="I2491" s="138" t="s">
        <v>1103</v>
      </c>
    </row>
    <row r="2492" spans="1:9" hidden="1">
      <c r="A2492" s="137" t="s">
        <v>13354</v>
      </c>
      <c r="B2492" s="138" t="s">
        <v>13355</v>
      </c>
      <c r="C2492" s="138" t="s">
        <v>13356</v>
      </c>
      <c r="D2492" s="138" t="s">
        <v>13357</v>
      </c>
      <c r="E2492" s="138" t="s">
        <v>13358</v>
      </c>
      <c r="F2492" s="139">
        <v>6.97</v>
      </c>
      <c r="G2492" s="137" t="s">
        <v>3067</v>
      </c>
      <c r="H2492" s="137" t="s">
        <v>3068</v>
      </c>
      <c r="I2492" s="138" t="s">
        <v>3078</v>
      </c>
    </row>
    <row r="2493" spans="1:9" hidden="1">
      <c r="A2493" s="137" t="s">
        <v>13359</v>
      </c>
      <c r="B2493" s="138" t="s">
        <v>13360</v>
      </c>
      <c r="C2493" s="138" t="s">
        <v>13361</v>
      </c>
      <c r="D2493" s="138" t="s">
        <v>13362</v>
      </c>
      <c r="E2493" s="138" t="s">
        <v>1756</v>
      </c>
      <c r="F2493" s="139">
        <v>12.6</v>
      </c>
      <c r="G2493" s="137" t="s">
        <v>3067</v>
      </c>
      <c r="H2493" s="137" t="s">
        <v>3068</v>
      </c>
      <c r="I2493" s="138" t="s">
        <v>3078</v>
      </c>
    </row>
    <row r="2494" spans="1:9" hidden="1">
      <c r="A2494" s="137" t="s">
        <v>13363</v>
      </c>
      <c r="B2494" s="138" t="s">
        <v>13364</v>
      </c>
      <c r="C2494" s="138" t="s">
        <v>13365</v>
      </c>
      <c r="D2494" s="138" t="s">
        <v>13366</v>
      </c>
      <c r="E2494" s="138" t="s">
        <v>13367</v>
      </c>
      <c r="F2494" s="139">
        <v>0</v>
      </c>
      <c r="G2494" s="137" t="s">
        <v>3067</v>
      </c>
      <c r="H2494" s="137" t="s">
        <v>3068</v>
      </c>
      <c r="I2494" s="138" t="s">
        <v>3078</v>
      </c>
    </row>
    <row r="2495" spans="1:9" hidden="1">
      <c r="A2495" s="137" t="s">
        <v>13368</v>
      </c>
      <c r="B2495" s="138" t="s">
        <v>13369</v>
      </c>
      <c r="C2495" s="138" t="s">
        <v>13370</v>
      </c>
      <c r="D2495" s="138" t="s">
        <v>13371</v>
      </c>
      <c r="E2495" s="138" t="s">
        <v>13372</v>
      </c>
      <c r="F2495" s="139">
        <v>0</v>
      </c>
      <c r="G2495" s="137" t="s">
        <v>3067</v>
      </c>
      <c r="H2495" s="137" t="s">
        <v>3068</v>
      </c>
      <c r="I2495" s="138" t="s">
        <v>3078</v>
      </c>
    </row>
    <row r="2496" spans="1:9" hidden="1">
      <c r="A2496" s="137" t="s">
        <v>13373</v>
      </c>
      <c r="B2496" s="138" t="s">
        <v>13374</v>
      </c>
      <c r="C2496" s="138" t="s">
        <v>13375</v>
      </c>
      <c r="D2496" s="138" t="s">
        <v>13376</v>
      </c>
      <c r="E2496" s="138" t="s">
        <v>13377</v>
      </c>
      <c r="F2496" s="139">
        <v>0</v>
      </c>
      <c r="G2496" s="137" t="s">
        <v>3067</v>
      </c>
      <c r="H2496" s="137" t="s">
        <v>3068</v>
      </c>
      <c r="I2496" s="138" t="s">
        <v>3078</v>
      </c>
    </row>
    <row r="2497" spans="1:9" hidden="1">
      <c r="A2497" s="137" t="s">
        <v>13378</v>
      </c>
      <c r="B2497" s="138" t="s">
        <v>13379</v>
      </c>
      <c r="C2497" s="138" t="s">
        <v>13380</v>
      </c>
      <c r="D2497" s="138" t="s">
        <v>13381</v>
      </c>
      <c r="E2497" s="138" t="s">
        <v>13382</v>
      </c>
      <c r="F2497" s="139">
        <v>0</v>
      </c>
      <c r="G2497" s="137" t="s">
        <v>3067</v>
      </c>
      <c r="H2497" s="137" t="s">
        <v>3068</v>
      </c>
      <c r="I2497" s="138" t="s">
        <v>3078</v>
      </c>
    </row>
    <row r="2498" spans="1:9" hidden="1">
      <c r="A2498" s="137" t="s">
        <v>13383</v>
      </c>
      <c r="B2498" s="138" t="s">
        <v>13384</v>
      </c>
      <c r="C2498" s="138" t="s">
        <v>13385</v>
      </c>
      <c r="D2498" s="138" t="s">
        <v>13386</v>
      </c>
      <c r="E2498" s="138" t="s">
        <v>13387</v>
      </c>
      <c r="F2498" s="139">
        <v>12.63</v>
      </c>
      <c r="G2498" s="137" t="s">
        <v>3067</v>
      </c>
      <c r="H2498" s="137" t="s">
        <v>3068</v>
      </c>
      <c r="I2498" s="138" t="s">
        <v>3078</v>
      </c>
    </row>
    <row r="2499" spans="1:9" hidden="1">
      <c r="A2499" s="137" t="s">
        <v>13388</v>
      </c>
      <c r="B2499" s="138" t="s">
        <v>13389</v>
      </c>
      <c r="C2499" s="138" t="s">
        <v>13390</v>
      </c>
      <c r="D2499" s="138" t="s">
        <v>13391</v>
      </c>
      <c r="E2499" s="138" t="s">
        <v>13392</v>
      </c>
      <c r="F2499" s="139">
        <v>32.32</v>
      </c>
      <c r="G2499" s="137" t="s">
        <v>3067</v>
      </c>
      <c r="H2499" s="137" t="s">
        <v>3068</v>
      </c>
      <c r="I2499" s="138" t="s">
        <v>3078</v>
      </c>
    </row>
    <row r="2500" spans="1:9" hidden="1">
      <c r="A2500" s="137" t="s">
        <v>13393</v>
      </c>
      <c r="B2500" s="138" t="s">
        <v>13394</v>
      </c>
      <c r="C2500" s="138" t="s">
        <v>13395</v>
      </c>
      <c r="D2500" s="138" t="s">
        <v>13396</v>
      </c>
      <c r="E2500" s="138" t="s">
        <v>13397</v>
      </c>
      <c r="F2500" s="139">
        <v>0</v>
      </c>
      <c r="G2500" s="137" t="s">
        <v>3067</v>
      </c>
      <c r="H2500" s="137" t="s">
        <v>3068</v>
      </c>
      <c r="I2500" s="138" t="s">
        <v>3078</v>
      </c>
    </row>
    <row r="2501" spans="1:9" hidden="1">
      <c r="A2501" s="137" t="s">
        <v>13398</v>
      </c>
      <c r="B2501" s="138" t="s">
        <v>13399</v>
      </c>
      <c r="C2501" s="138" t="s">
        <v>13400</v>
      </c>
      <c r="D2501" s="138" t="s">
        <v>13401</v>
      </c>
      <c r="E2501" s="138" t="s">
        <v>13402</v>
      </c>
      <c r="F2501" s="139">
        <v>39.28</v>
      </c>
      <c r="G2501" s="137" t="s">
        <v>7022</v>
      </c>
      <c r="H2501" s="137" t="s">
        <v>3068</v>
      </c>
      <c r="I2501" s="138" t="s">
        <v>7023</v>
      </c>
    </row>
    <row r="2502" spans="1:9" hidden="1">
      <c r="A2502" s="137" t="s">
        <v>13403</v>
      </c>
      <c r="B2502" s="138" t="s">
        <v>13399</v>
      </c>
      <c r="C2502" s="138" t="s">
        <v>13404</v>
      </c>
      <c r="D2502" s="138" t="s">
        <v>13401</v>
      </c>
      <c r="E2502" s="138" t="s">
        <v>13405</v>
      </c>
      <c r="F2502" s="139">
        <v>39.28</v>
      </c>
      <c r="G2502" s="137" t="s">
        <v>3067</v>
      </c>
      <c r="H2502" s="137" t="s">
        <v>3068</v>
      </c>
      <c r="I2502" s="138" t="s">
        <v>3078</v>
      </c>
    </row>
    <row r="2503" spans="1:9" hidden="1">
      <c r="A2503" s="137" t="s">
        <v>13406</v>
      </c>
      <c r="B2503" s="138" t="s">
        <v>13407</v>
      </c>
      <c r="C2503" s="138" t="s">
        <v>13408</v>
      </c>
      <c r="D2503" s="138" t="s">
        <v>13409</v>
      </c>
      <c r="E2503" s="138" t="s">
        <v>13410</v>
      </c>
      <c r="F2503" s="139">
        <v>0</v>
      </c>
      <c r="G2503" s="137" t="s">
        <v>3067</v>
      </c>
      <c r="H2503" s="137" t="s">
        <v>3068</v>
      </c>
      <c r="I2503" s="138" t="s">
        <v>3078</v>
      </c>
    </row>
    <row r="2504" spans="1:9" hidden="1">
      <c r="A2504" s="137" t="s">
        <v>13411</v>
      </c>
      <c r="B2504" s="138" t="s">
        <v>13412</v>
      </c>
      <c r="C2504" s="138" t="s">
        <v>13413</v>
      </c>
      <c r="D2504" s="138" t="s">
        <v>13414</v>
      </c>
      <c r="E2504" s="138" t="s">
        <v>13415</v>
      </c>
      <c r="F2504" s="139">
        <v>11.88</v>
      </c>
      <c r="G2504" s="137" t="s">
        <v>3067</v>
      </c>
      <c r="H2504" s="137" t="s">
        <v>3068</v>
      </c>
      <c r="I2504" s="138" t="s">
        <v>3078</v>
      </c>
    </row>
    <row r="2505" spans="1:9" hidden="1">
      <c r="A2505" s="137" t="s">
        <v>13416</v>
      </c>
      <c r="B2505" s="138" t="s">
        <v>13417</v>
      </c>
      <c r="C2505" s="138" t="s">
        <v>13418</v>
      </c>
      <c r="D2505" s="138" t="s">
        <v>13419</v>
      </c>
      <c r="E2505" s="138" t="s">
        <v>13420</v>
      </c>
      <c r="F2505" s="139">
        <v>0</v>
      </c>
      <c r="G2505" s="137" t="s">
        <v>3067</v>
      </c>
      <c r="H2505" s="137" t="s">
        <v>3068</v>
      </c>
      <c r="I2505" s="138" t="s">
        <v>3084</v>
      </c>
    </row>
    <row r="2506" spans="1:9" hidden="1">
      <c r="A2506" s="137" t="s">
        <v>13421</v>
      </c>
      <c r="B2506" s="138" t="s">
        <v>13422</v>
      </c>
      <c r="C2506" s="138" t="s">
        <v>13423</v>
      </c>
      <c r="D2506" s="138" t="s">
        <v>13424</v>
      </c>
      <c r="E2506" s="138" t="s">
        <v>13425</v>
      </c>
      <c r="F2506" s="139">
        <v>9.5299999999999994</v>
      </c>
      <c r="G2506" s="137" t="s">
        <v>3067</v>
      </c>
      <c r="H2506" s="137" t="s">
        <v>3068</v>
      </c>
      <c r="I2506" s="138" t="s">
        <v>3078</v>
      </c>
    </row>
    <row r="2507" spans="1:9" hidden="1">
      <c r="A2507" s="137" t="s">
        <v>13426</v>
      </c>
      <c r="B2507" s="138" t="s">
        <v>13427</v>
      </c>
      <c r="C2507" s="138" t="s">
        <v>13428</v>
      </c>
      <c r="D2507" s="138" t="s">
        <v>13429</v>
      </c>
      <c r="E2507" s="138" t="s">
        <v>13430</v>
      </c>
      <c r="F2507" s="139">
        <v>2.4300000000000002</v>
      </c>
      <c r="G2507" s="137" t="s">
        <v>3067</v>
      </c>
      <c r="H2507" s="137" t="s">
        <v>3068</v>
      </c>
      <c r="I2507" s="138" t="s">
        <v>3084</v>
      </c>
    </row>
    <row r="2508" spans="1:9" hidden="1">
      <c r="A2508" s="137" t="s">
        <v>13431</v>
      </c>
      <c r="B2508" s="138" t="s">
        <v>13432</v>
      </c>
      <c r="C2508" s="138" t="s">
        <v>13433</v>
      </c>
      <c r="D2508" s="138" t="s">
        <v>13434</v>
      </c>
      <c r="E2508" s="138" t="s">
        <v>1756</v>
      </c>
      <c r="F2508" s="139">
        <v>1.042</v>
      </c>
      <c r="G2508" s="137" t="s">
        <v>3067</v>
      </c>
      <c r="H2508" s="137" t="s">
        <v>3068</v>
      </c>
      <c r="I2508" s="138" t="s">
        <v>3078</v>
      </c>
    </row>
    <row r="2509" spans="1:9" hidden="1">
      <c r="A2509" s="137" t="s">
        <v>13435</v>
      </c>
      <c r="B2509" s="138" t="s">
        <v>13436</v>
      </c>
      <c r="C2509" s="138" t="s">
        <v>13437</v>
      </c>
      <c r="D2509" s="138" t="s">
        <v>13438</v>
      </c>
      <c r="E2509" s="138" t="s">
        <v>13439</v>
      </c>
      <c r="F2509" s="139">
        <v>17.43</v>
      </c>
      <c r="G2509" s="137" t="s">
        <v>3067</v>
      </c>
      <c r="H2509" s="137" t="s">
        <v>3068</v>
      </c>
      <c r="I2509" s="138" t="s">
        <v>3078</v>
      </c>
    </row>
    <row r="2510" spans="1:9" hidden="1">
      <c r="A2510" s="137" t="s">
        <v>13440</v>
      </c>
      <c r="B2510" s="138" t="s">
        <v>13441</v>
      </c>
      <c r="C2510" s="138" t="s">
        <v>13442</v>
      </c>
      <c r="D2510" s="138" t="s">
        <v>13443</v>
      </c>
      <c r="E2510" s="138" t="s">
        <v>13444</v>
      </c>
      <c r="F2510" s="139">
        <v>0</v>
      </c>
      <c r="G2510" s="137" t="s">
        <v>3067</v>
      </c>
      <c r="H2510" s="137" t="s">
        <v>3068</v>
      </c>
      <c r="I2510" s="138" t="s">
        <v>3078</v>
      </c>
    </row>
    <row r="2511" spans="1:9" hidden="1">
      <c r="A2511" s="137" t="s">
        <v>13445</v>
      </c>
      <c r="B2511" s="138" t="s">
        <v>13446</v>
      </c>
      <c r="C2511" s="138" t="s">
        <v>13447</v>
      </c>
      <c r="D2511" s="138" t="s">
        <v>13352</v>
      </c>
      <c r="E2511" s="138" t="s">
        <v>13448</v>
      </c>
      <c r="F2511" s="139">
        <v>0</v>
      </c>
      <c r="G2511" s="137" t="s">
        <v>7022</v>
      </c>
      <c r="H2511" s="137" t="s">
        <v>3068</v>
      </c>
      <c r="I2511" s="138" t="s">
        <v>7196</v>
      </c>
    </row>
    <row r="2512" spans="1:9" hidden="1">
      <c r="A2512" s="137" t="s">
        <v>13449</v>
      </c>
      <c r="B2512" s="138" t="s">
        <v>13446</v>
      </c>
      <c r="C2512" s="138" t="s">
        <v>13450</v>
      </c>
      <c r="D2512" s="138" t="s">
        <v>13352</v>
      </c>
      <c r="E2512" s="138" t="s">
        <v>13451</v>
      </c>
      <c r="F2512" s="139">
        <v>3.23</v>
      </c>
      <c r="G2512" s="137" t="s">
        <v>3067</v>
      </c>
      <c r="H2512" s="137" t="s">
        <v>3068</v>
      </c>
      <c r="I2512" s="138" t="s">
        <v>3084</v>
      </c>
    </row>
    <row r="2513" spans="1:9" hidden="1">
      <c r="A2513" s="137" t="s">
        <v>13452</v>
      </c>
      <c r="B2513" s="138" t="s">
        <v>13453</v>
      </c>
      <c r="C2513" s="138" t="s">
        <v>13454</v>
      </c>
      <c r="D2513" s="138" t="s">
        <v>13455</v>
      </c>
      <c r="E2513" s="138" t="s">
        <v>13456</v>
      </c>
      <c r="F2513" s="139">
        <v>39.479999999999997</v>
      </c>
      <c r="G2513" s="137" t="s">
        <v>3067</v>
      </c>
      <c r="H2513" s="137" t="s">
        <v>3068</v>
      </c>
      <c r="I2513" s="138" t="s">
        <v>3078</v>
      </c>
    </row>
    <row r="2514" spans="1:9" hidden="1">
      <c r="A2514" s="137" t="s">
        <v>13457</v>
      </c>
      <c r="B2514" s="138" t="s">
        <v>13458</v>
      </c>
      <c r="C2514" s="138" t="s">
        <v>13459</v>
      </c>
      <c r="D2514" s="138" t="s">
        <v>13460</v>
      </c>
      <c r="E2514" s="138" t="s">
        <v>13461</v>
      </c>
      <c r="F2514" s="139">
        <v>3.52</v>
      </c>
      <c r="G2514" s="137" t="s">
        <v>3067</v>
      </c>
      <c r="H2514" s="137" t="s">
        <v>3068</v>
      </c>
      <c r="I2514" s="138" t="s">
        <v>3078</v>
      </c>
    </row>
    <row r="2515" spans="1:9" hidden="1">
      <c r="A2515" s="137" t="s">
        <v>13462</v>
      </c>
      <c r="B2515" s="138" t="s">
        <v>13463</v>
      </c>
      <c r="C2515" s="138" t="s">
        <v>13464</v>
      </c>
      <c r="D2515" s="138" t="s">
        <v>13465</v>
      </c>
      <c r="E2515" s="138" t="s">
        <v>1756</v>
      </c>
      <c r="F2515" s="139">
        <v>1.026</v>
      </c>
      <c r="G2515" s="137" t="s">
        <v>3067</v>
      </c>
      <c r="H2515" s="137" t="s">
        <v>3068</v>
      </c>
      <c r="I2515" s="138" t="s">
        <v>3078</v>
      </c>
    </row>
    <row r="2516" spans="1:9" hidden="1">
      <c r="A2516" s="137" t="s">
        <v>13466</v>
      </c>
      <c r="B2516" s="138" t="s">
        <v>13467</v>
      </c>
      <c r="C2516" s="138" t="s">
        <v>13468</v>
      </c>
      <c r="D2516" s="138" t="s">
        <v>13469</v>
      </c>
      <c r="E2516" s="138" t="s">
        <v>1756</v>
      </c>
      <c r="F2516" s="139">
        <v>0</v>
      </c>
      <c r="G2516" s="137" t="s">
        <v>3067</v>
      </c>
      <c r="H2516" s="137" t="s">
        <v>3068</v>
      </c>
      <c r="I2516" s="138" t="s">
        <v>3078</v>
      </c>
    </row>
    <row r="2517" spans="1:9" hidden="1">
      <c r="A2517" s="137" t="s">
        <v>13470</v>
      </c>
      <c r="B2517" s="138" t="s">
        <v>13471</v>
      </c>
      <c r="C2517" s="138" t="s">
        <v>13472</v>
      </c>
      <c r="D2517" s="138" t="s">
        <v>13473</v>
      </c>
      <c r="E2517" s="138" t="s">
        <v>13474</v>
      </c>
      <c r="F2517" s="139">
        <v>6.46</v>
      </c>
      <c r="G2517" s="137" t="s">
        <v>3067</v>
      </c>
      <c r="H2517" s="137" t="s">
        <v>3068</v>
      </c>
      <c r="I2517" s="138" t="s">
        <v>3078</v>
      </c>
    </row>
    <row r="2518" spans="1:9" hidden="1">
      <c r="A2518" s="137" t="s">
        <v>13475</v>
      </c>
      <c r="B2518" s="138" t="s">
        <v>13476</v>
      </c>
      <c r="C2518" s="138" t="s">
        <v>13477</v>
      </c>
      <c r="D2518" s="138" t="s">
        <v>13478</v>
      </c>
      <c r="E2518" s="138" t="s">
        <v>13479</v>
      </c>
      <c r="F2518" s="139">
        <v>0</v>
      </c>
      <c r="G2518" s="137" t="s">
        <v>7022</v>
      </c>
      <c r="H2518" s="137" t="s">
        <v>3068</v>
      </c>
      <c r="I2518" s="138" t="s">
        <v>7023</v>
      </c>
    </row>
    <row r="2519" spans="1:9" hidden="1">
      <c r="A2519" s="137" t="s">
        <v>13480</v>
      </c>
      <c r="B2519" s="138" t="s">
        <v>13476</v>
      </c>
      <c r="C2519" s="138" t="s">
        <v>13481</v>
      </c>
      <c r="D2519" s="138" t="s">
        <v>13482</v>
      </c>
      <c r="E2519" s="138" t="s">
        <v>13483</v>
      </c>
      <c r="F2519" s="139">
        <v>18.71</v>
      </c>
      <c r="G2519" s="137" t="s">
        <v>3067</v>
      </c>
      <c r="H2519" s="137" t="s">
        <v>3068</v>
      </c>
      <c r="I2519" s="138" t="s">
        <v>3078</v>
      </c>
    </row>
    <row r="2520" spans="1:9" hidden="1">
      <c r="A2520" s="137" t="s">
        <v>13484</v>
      </c>
      <c r="B2520" s="138" t="s">
        <v>13485</v>
      </c>
      <c r="C2520" s="138" t="s">
        <v>13486</v>
      </c>
      <c r="D2520" s="138" t="s">
        <v>13487</v>
      </c>
      <c r="E2520" s="138" t="s">
        <v>13488</v>
      </c>
      <c r="F2520" s="139">
        <v>6.46</v>
      </c>
      <c r="G2520" s="137" t="s">
        <v>3067</v>
      </c>
      <c r="H2520" s="137" t="s">
        <v>3068</v>
      </c>
      <c r="I2520" s="138" t="s">
        <v>3084</v>
      </c>
    </row>
    <row r="2521" spans="1:9" hidden="1">
      <c r="A2521" s="137" t="s">
        <v>13489</v>
      </c>
      <c r="B2521" s="138" t="s">
        <v>13490</v>
      </c>
      <c r="C2521" s="138" t="s">
        <v>13491</v>
      </c>
      <c r="D2521" s="138" t="s">
        <v>13492</v>
      </c>
      <c r="E2521" s="138" t="s">
        <v>13493</v>
      </c>
      <c r="F2521" s="139">
        <v>15.84</v>
      </c>
      <c r="G2521" s="137" t="s">
        <v>3067</v>
      </c>
      <c r="H2521" s="137" t="s">
        <v>3068</v>
      </c>
      <c r="I2521" s="138" t="s">
        <v>3078</v>
      </c>
    </row>
    <row r="2522" spans="1:9" hidden="1">
      <c r="A2522" s="137" t="s">
        <v>13494</v>
      </c>
      <c r="B2522" s="138" t="s">
        <v>13495</v>
      </c>
      <c r="C2522" s="138" t="s">
        <v>13496</v>
      </c>
      <c r="D2522" s="138" t="s">
        <v>13497</v>
      </c>
      <c r="E2522" s="138" t="s">
        <v>13498</v>
      </c>
      <c r="F2522" s="139">
        <v>55.27</v>
      </c>
      <c r="G2522" s="137" t="s">
        <v>3067</v>
      </c>
      <c r="H2522" s="137" t="s">
        <v>3068</v>
      </c>
      <c r="I2522" s="138" t="s">
        <v>3078</v>
      </c>
    </row>
    <row r="2523" spans="1:9" hidden="1">
      <c r="A2523" s="137" t="s">
        <v>13499</v>
      </c>
      <c r="B2523" s="138" t="s">
        <v>13500</v>
      </c>
      <c r="C2523" s="138" t="s">
        <v>13501</v>
      </c>
      <c r="D2523" s="138" t="s">
        <v>13502</v>
      </c>
      <c r="E2523" s="138" t="s">
        <v>13503</v>
      </c>
      <c r="F2523" s="139">
        <v>0</v>
      </c>
      <c r="G2523" s="137" t="s">
        <v>3067</v>
      </c>
      <c r="H2523" s="137" t="s">
        <v>3068</v>
      </c>
      <c r="I2523" s="138" t="s">
        <v>3078</v>
      </c>
    </row>
    <row r="2524" spans="1:9" hidden="1">
      <c r="A2524" s="137" t="s">
        <v>13504</v>
      </c>
      <c r="B2524" s="138" t="s">
        <v>13505</v>
      </c>
      <c r="C2524" s="138" t="s">
        <v>13506</v>
      </c>
      <c r="D2524" s="138" t="s">
        <v>13507</v>
      </c>
      <c r="E2524" s="138" t="s">
        <v>13508</v>
      </c>
      <c r="F2524" s="139">
        <v>0</v>
      </c>
      <c r="G2524" s="137" t="s">
        <v>7022</v>
      </c>
      <c r="H2524" s="137" t="s">
        <v>3068</v>
      </c>
      <c r="I2524" s="138" t="s">
        <v>7196</v>
      </c>
    </row>
    <row r="2525" spans="1:9" hidden="1">
      <c r="A2525" s="137" t="s">
        <v>13509</v>
      </c>
      <c r="B2525" s="138" t="s">
        <v>13505</v>
      </c>
      <c r="C2525" s="138" t="s">
        <v>13510</v>
      </c>
      <c r="D2525" s="138" t="s">
        <v>13507</v>
      </c>
      <c r="E2525" s="138" t="s">
        <v>13511</v>
      </c>
      <c r="F2525" s="139">
        <v>3.67</v>
      </c>
      <c r="G2525" s="137" t="s">
        <v>3067</v>
      </c>
      <c r="H2525" s="137" t="s">
        <v>3068</v>
      </c>
      <c r="I2525" s="138" t="s">
        <v>3084</v>
      </c>
    </row>
    <row r="2526" spans="1:9" hidden="1">
      <c r="A2526" s="137" t="s">
        <v>13512</v>
      </c>
      <c r="B2526" s="138" t="s">
        <v>13513</v>
      </c>
      <c r="C2526" s="138" t="s">
        <v>13514</v>
      </c>
      <c r="D2526" s="138" t="s">
        <v>13515</v>
      </c>
      <c r="E2526" s="138" t="s">
        <v>13516</v>
      </c>
      <c r="F2526" s="139">
        <v>0</v>
      </c>
      <c r="G2526" s="137" t="s">
        <v>7022</v>
      </c>
      <c r="H2526" s="137" t="s">
        <v>3068</v>
      </c>
      <c r="I2526" s="138" t="s">
        <v>7196</v>
      </c>
    </row>
    <row r="2527" spans="1:9" hidden="1">
      <c r="A2527" s="137" t="s">
        <v>13517</v>
      </c>
      <c r="B2527" s="138" t="s">
        <v>13513</v>
      </c>
      <c r="C2527" s="138" t="s">
        <v>13518</v>
      </c>
      <c r="D2527" s="138" t="s">
        <v>13515</v>
      </c>
      <c r="E2527" s="138" t="s">
        <v>13519</v>
      </c>
      <c r="F2527" s="139">
        <v>3.77</v>
      </c>
      <c r="G2527" s="137" t="s">
        <v>3067</v>
      </c>
      <c r="H2527" s="137" t="s">
        <v>3068</v>
      </c>
      <c r="I2527" s="138" t="s">
        <v>3084</v>
      </c>
    </row>
    <row r="2528" spans="1:9" hidden="1">
      <c r="A2528" s="137" t="s">
        <v>13520</v>
      </c>
      <c r="B2528" s="138" t="s">
        <v>13521</v>
      </c>
      <c r="C2528" s="138" t="s">
        <v>13522</v>
      </c>
      <c r="D2528" s="138" t="s">
        <v>13523</v>
      </c>
      <c r="E2528" s="138" t="s">
        <v>13524</v>
      </c>
      <c r="F2528" s="139">
        <v>0</v>
      </c>
      <c r="G2528" s="137" t="s">
        <v>3067</v>
      </c>
      <c r="H2528" s="137" t="s">
        <v>3068</v>
      </c>
      <c r="I2528" s="138" t="s">
        <v>3078</v>
      </c>
    </row>
    <row r="2529" spans="1:9" hidden="1">
      <c r="A2529" s="137" t="s">
        <v>13525</v>
      </c>
      <c r="B2529" s="138" t="s">
        <v>13526</v>
      </c>
      <c r="C2529" s="138" t="s">
        <v>13527</v>
      </c>
      <c r="D2529" s="138" t="s">
        <v>13528</v>
      </c>
      <c r="E2529" s="138" t="s">
        <v>13529</v>
      </c>
      <c r="F2529" s="139">
        <v>0</v>
      </c>
      <c r="G2529" s="137" t="s">
        <v>3067</v>
      </c>
      <c r="H2529" s="137" t="s">
        <v>3068</v>
      </c>
      <c r="I2529" s="138" t="s">
        <v>3078</v>
      </c>
    </row>
    <row r="2530" spans="1:9" hidden="1">
      <c r="A2530" s="137" t="s">
        <v>13530</v>
      </c>
      <c r="B2530" s="138" t="s">
        <v>13531</v>
      </c>
      <c r="C2530" s="138" t="s">
        <v>13532</v>
      </c>
      <c r="D2530" s="138" t="s">
        <v>13533</v>
      </c>
      <c r="E2530" s="138" t="s">
        <v>13534</v>
      </c>
      <c r="F2530" s="139">
        <v>23.95</v>
      </c>
      <c r="G2530" s="137" t="s">
        <v>3067</v>
      </c>
      <c r="H2530" s="137" t="s">
        <v>3068</v>
      </c>
      <c r="I2530" s="138" t="s">
        <v>3078</v>
      </c>
    </row>
    <row r="2531" spans="1:9" hidden="1">
      <c r="A2531" s="137" t="s">
        <v>13535</v>
      </c>
      <c r="B2531" s="138" t="s">
        <v>13536</v>
      </c>
      <c r="C2531" s="138" t="s">
        <v>13537</v>
      </c>
      <c r="D2531" s="138" t="s">
        <v>13538</v>
      </c>
      <c r="E2531" s="138" t="s">
        <v>13539</v>
      </c>
      <c r="F2531" s="139">
        <v>24.77</v>
      </c>
      <c r="G2531" s="137" t="s">
        <v>3067</v>
      </c>
      <c r="H2531" s="137" t="s">
        <v>3068</v>
      </c>
      <c r="I2531" s="138" t="s">
        <v>3078</v>
      </c>
    </row>
    <row r="2532" spans="1:9" hidden="1">
      <c r="A2532" s="137" t="s">
        <v>13540</v>
      </c>
      <c r="B2532" s="138" t="s">
        <v>13541</v>
      </c>
      <c r="C2532" s="138" t="s">
        <v>13542</v>
      </c>
      <c r="D2532" s="138" t="s">
        <v>13543</v>
      </c>
      <c r="E2532" s="138" t="s">
        <v>13544</v>
      </c>
      <c r="F2532" s="139">
        <v>0</v>
      </c>
      <c r="G2532" s="137" t="s">
        <v>7022</v>
      </c>
      <c r="H2532" s="137" t="s">
        <v>3068</v>
      </c>
      <c r="I2532" s="138" t="s">
        <v>7023</v>
      </c>
    </row>
    <row r="2533" spans="1:9" hidden="1">
      <c r="A2533" s="137" t="s">
        <v>13545</v>
      </c>
      <c r="B2533" s="138" t="s">
        <v>13541</v>
      </c>
      <c r="C2533" s="138" t="s">
        <v>13546</v>
      </c>
      <c r="D2533" s="138" t="s">
        <v>13547</v>
      </c>
      <c r="E2533" s="138" t="s">
        <v>13548</v>
      </c>
      <c r="F2533" s="139">
        <v>14.6</v>
      </c>
      <c r="G2533" s="137" t="s">
        <v>3067</v>
      </c>
      <c r="H2533" s="137" t="s">
        <v>3068</v>
      </c>
      <c r="I2533" s="138" t="s">
        <v>3078</v>
      </c>
    </row>
    <row r="2534" spans="1:9" hidden="1">
      <c r="A2534" s="137" t="s">
        <v>13549</v>
      </c>
      <c r="B2534" s="138" t="s">
        <v>13550</v>
      </c>
      <c r="C2534" s="138" t="s">
        <v>13551</v>
      </c>
      <c r="D2534" s="138" t="s">
        <v>13552</v>
      </c>
      <c r="E2534" s="138" t="s">
        <v>13553</v>
      </c>
      <c r="F2534" s="139">
        <v>0</v>
      </c>
      <c r="G2534" s="137" t="s">
        <v>7022</v>
      </c>
      <c r="H2534" s="137" t="s">
        <v>3068</v>
      </c>
      <c r="I2534" s="138" t="s">
        <v>7023</v>
      </c>
    </row>
    <row r="2535" spans="1:9" hidden="1">
      <c r="A2535" s="137" t="s">
        <v>13554</v>
      </c>
      <c r="B2535" s="138" t="s">
        <v>13550</v>
      </c>
      <c r="C2535" s="138" t="s">
        <v>13555</v>
      </c>
      <c r="D2535" s="138" t="s">
        <v>13552</v>
      </c>
      <c r="E2535" s="138" t="s">
        <v>13553</v>
      </c>
      <c r="F2535" s="139">
        <v>25.14</v>
      </c>
      <c r="G2535" s="137" t="s">
        <v>3067</v>
      </c>
      <c r="H2535" s="137" t="s">
        <v>3068</v>
      </c>
      <c r="I2535" s="138" t="s">
        <v>3078</v>
      </c>
    </row>
    <row r="2536" spans="1:9" hidden="1">
      <c r="A2536" s="137" t="s">
        <v>13556</v>
      </c>
      <c r="B2536" s="138" t="s">
        <v>13557</v>
      </c>
      <c r="C2536" s="138" t="s">
        <v>13558</v>
      </c>
      <c r="D2536" s="138" t="s">
        <v>13559</v>
      </c>
      <c r="E2536" s="138" t="s">
        <v>13560</v>
      </c>
      <c r="F2536" s="139">
        <v>0</v>
      </c>
      <c r="G2536" s="137" t="s">
        <v>7022</v>
      </c>
      <c r="H2536" s="137" t="s">
        <v>3068</v>
      </c>
      <c r="I2536" s="138" t="s">
        <v>7023</v>
      </c>
    </row>
    <row r="2537" spans="1:9" hidden="1">
      <c r="A2537" s="137" t="s">
        <v>13561</v>
      </c>
      <c r="B2537" s="138" t="s">
        <v>13557</v>
      </c>
      <c r="C2537" s="138" t="s">
        <v>13562</v>
      </c>
      <c r="D2537" s="138" t="s">
        <v>13563</v>
      </c>
      <c r="E2537" s="138" t="s">
        <v>13564</v>
      </c>
      <c r="F2537" s="139">
        <v>22.92</v>
      </c>
      <c r="G2537" s="137" t="s">
        <v>3067</v>
      </c>
      <c r="H2537" s="137" t="s">
        <v>3068</v>
      </c>
      <c r="I2537" s="138" t="s">
        <v>3078</v>
      </c>
    </row>
    <row r="2538" spans="1:9" hidden="1">
      <c r="A2538" s="137" t="s">
        <v>13565</v>
      </c>
      <c r="B2538" s="138" t="s">
        <v>13566</v>
      </c>
      <c r="C2538" s="138" t="s">
        <v>13567</v>
      </c>
      <c r="D2538" s="138" t="s">
        <v>13568</v>
      </c>
      <c r="E2538" s="138" t="s">
        <v>13569</v>
      </c>
      <c r="F2538" s="139">
        <v>0</v>
      </c>
      <c r="G2538" s="137" t="s">
        <v>3067</v>
      </c>
      <c r="H2538" s="137" t="s">
        <v>3068</v>
      </c>
      <c r="I2538" s="138" t="s">
        <v>3078</v>
      </c>
    </row>
    <row r="2539" spans="1:9" hidden="1">
      <c r="A2539" s="137" t="s">
        <v>13570</v>
      </c>
      <c r="B2539" s="138" t="s">
        <v>13571</v>
      </c>
      <c r="C2539" s="138" t="s">
        <v>13572</v>
      </c>
      <c r="D2539" s="138" t="s">
        <v>13573</v>
      </c>
      <c r="E2539" s="138" t="s">
        <v>13574</v>
      </c>
      <c r="F2539" s="139">
        <v>16.43</v>
      </c>
      <c r="G2539" s="137" t="s">
        <v>3067</v>
      </c>
      <c r="H2539" s="137" t="s">
        <v>3068</v>
      </c>
      <c r="I2539" s="138" t="s">
        <v>3078</v>
      </c>
    </row>
    <row r="2540" spans="1:9" hidden="1">
      <c r="A2540" s="137" t="s">
        <v>13575</v>
      </c>
      <c r="B2540" s="138" t="s">
        <v>13576</v>
      </c>
      <c r="C2540" s="138" t="s">
        <v>13577</v>
      </c>
      <c r="D2540" s="138" t="s">
        <v>13578</v>
      </c>
      <c r="E2540" s="138" t="s">
        <v>13579</v>
      </c>
      <c r="F2540" s="139">
        <v>0</v>
      </c>
      <c r="G2540" s="137" t="s">
        <v>3067</v>
      </c>
      <c r="H2540" s="137" t="s">
        <v>3068</v>
      </c>
      <c r="I2540" s="138" t="s">
        <v>3078</v>
      </c>
    </row>
    <row r="2541" spans="1:9" hidden="1">
      <c r="A2541" s="137" t="s">
        <v>13580</v>
      </c>
      <c r="B2541" s="138" t="s">
        <v>13581</v>
      </c>
      <c r="C2541" s="138" t="s">
        <v>13582</v>
      </c>
      <c r="D2541" s="138" t="s">
        <v>13583</v>
      </c>
      <c r="E2541" s="138" t="s">
        <v>13584</v>
      </c>
      <c r="F2541" s="139">
        <v>0</v>
      </c>
      <c r="G2541" s="137" t="s">
        <v>7022</v>
      </c>
      <c r="H2541" s="137" t="s">
        <v>3068</v>
      </c>
      <c r="I2541" s="138" t="s">
        <v>7023</v>
      </c>
    </row>
    <row r="2542" spans="1:9" hidden="1">
      <c r="A2542" s="137" t="s">
        <v>13585</v>
      </c>
      <c r="B2542" s="138" t="s">
        <v>13581</v>
      </c>
      <c r="C2542" s="138" t="s">
        <v>13586</v>
      </c>
      <c r="D2542" s="138" t="s">
        <v>13587</v>
      </c>
      <c r="E2542" s="138" t="s">
        <v>13588</v>
      </c>
      <c r="F2542" s="139">
        <v>0</v>
      </c>
      <c r="G2542" s="137" t="s">
        <v>3067</v>
      </c>
      <c r="H2542" s="137" t="s">
        <v>3068</v>
      </c>
      <c r="I2542" s="138" t="s">
        <v>3078</v>
      </c>
    </row>
    <row r="2543" spans="1:9" hidden="1">
      <c r="A2543" s="137" t="s">
        <v>13589</v>
      </c>
      <c r="B2543" s="138" t="s">
        <v>13590</v>
      </c>
      <c r="C2543" s="138" t="s">
        <v>13591</v>
      </c>
      <c r="D2543" s="138" t="s">
        <v>13592</v>
      </c>
      <c r="E2543" s="138" t="s">
        <v>13593</v>
      </c>
      <c r="F2543" s="139">
        <v>0</v>
      </c>
      <c r="G2543" s="137" t="s">
        <v>3067</v>
      </c>
      <c r="H2543" s="137" t="s">
        <v>3068</v>
      </c>
      <c r="I2543" s="138" t="s">
        <v>3078</v>
      </c>
    </row>
    <row r="2544" spans="1:9" hidden="1">
      <c r="A2544" s="137" t="s">
        <v>13594</v>
      </c>
      <c r="B2544" s="138" t="s">
        <v>13595</v>
      </c>
      <c r="C2544" s="138" t="s">
        <v>13596</v>
      </c>
      <c r="D2544" s="138" t="s">
        <v>13597</v>
      </c>
      <c r="E2544" s="138" t="s">
        <v>13598</v>
      </c>
      <c r="F2544" s="139">
        <v>0</v>
      </c>
      <c r="G2544" s="137" t="s">
        <v>3067</v>
      </c>
      <c r="H2544" s="137" t="s">
        <v>3068</v>
      </c>
      <c r="I2544" s="138" t="s">
        <v>3078</v>
      </c>
    </row>
    <row r="2545" spans="1:9" hidden="1">
      <c r="A2545" s="137" t="s">
        <v>13599</v>
      </c>
      <c r="B2545" s="138" t="s">
        <v>13600</v>
      </c>
      <c r="C2545" s="138" t="s">
        <v>13601</v>
      </c>
      <c r="D2545" s="138" t="s">
        <v>13602</v>
      </c>
      <c r="E2545" s="138" t="s">
        <v>13603</v>
      </c>
      <c r="F2545" s="139">
        <v>56.6</v>
      </c>
      <c r="G2545" s="137" t="s">
        <v>7022</v>
      </c>
      <c r="H2545" s="137" t="s">
        <v>3068</v>
      </c>
      <c r="I2545" s="138" t="s">
        <v>7023</v>
      </c>
    </row>
    <row r="2546" spans="1:9" hidden="1">
      <c r="A2546" s="137" t="s">
        <v>13604</v>
      </c>
      <c r="B2546" s="138" t="s">
        <v>13600</v>
      </c>
      <c r="C2546" s="138" t="s">
        <v>13605</v>
      </c>
      <c r="D2546" s="138" t="s">
        <v>13602</v>
      </c>
      <c r="E2546" s="138" t="s">
        <v>13606</v>
      </c>
      <c r="F2546" s="139">
        <v>56.6</v>
      </c>
      <c r="G2546" s="137" t="s">
        <v>3067</v>
      </c>
      <c r="H2546" s="137" t="s">
        <v>3068</v>
      </c>
      <c r="I2546" s="138" t="s">
        <v>3078</v>
      </c>
    </row>
    <row r="2547" spans="1:9" hidden="1">
      <c r="A2547" s="137" t="s">
        <v>13607</v>
      </c>
      <c r="B2547" s="138" t="s">
        <v>13608</v>
      </c>
      <c r="C2547" s="138" t="s">
        <v>13609</v>
      </c>
      <c r="D2547" s="138" t="s">
        <v>13610</v>
      </c>
      <c r="E2547" s="138" t="s">
        <v>13611</v>
      </c>
      <c r="F2547" s="139">
        <v>0</v>
      </c>
      <c r="G2547" s="137" t="s">
        <v>3067</v>
      </c>
      <c r="H2547" s="137" t="s">
        <v>3068</v>
      </c>
      <c r="I2547" s="138" t="s">
        <v>3078</v>
      </c>
    </row>
    <row r="2548" spans="1:9" hidden="1">
      <c r="A2548" s="137" t="s">
        <v>13612</v>
      </c>
      <c r="B2548" s="138" t="s">
        <v>13613</v>
      </c>
      <c r="C2548" s="138" t="s">
        <v>13614</v>
      </c>
      <c r="D2548" s="138" t="s">
        <v>13615</v>
      </c>
      <c r="E2548" s="138" t="s">
        <v>13616</v>
      </c>
      <c r="F2548" s="139">
        <v>0</v>
      </c>
      <c r="G2548" s="137" t="s">
        <v>332</v>
      </c>
      <c r="H2548" s="137" t="s">
        <v>1762</v>
      </c>
      <c r="I2548" s="138" t="s">
        <v>1103</v>
      </c>
    </row>
    <row r="2549" spans="1:9" hidden="1">
      <c r="A2549" s="137" t="s">
        <v>13617</v>
      </c>
      <c r="B2549" s="138" t="s">
        <v>13618</v>
      </c>
      <c r="C2549" s="138" t="s">
        <v>13619</v>
      </c>
      <c r="D2549" s="138" t="s">
        <v>13620</v>
      </c>
      <c r="E2549" s="138" t="s">
        <v>13621</v>
      </c>
      <c r="F2549" s="139">
        <v>0</v>
      </c>
      <c r="G2549" s="137" t="s">
        <v>3067</v>
      </c>
      <c r="H2549" s="137" t="s">
        <v>3068</v>
      </c>
      <c r="I2549" s="138" t="s">
        <v>3078</v>
      </c>
    </row>
    <row r="2550" spans="1:9" hidden="1">
      <c r="A2550" s="137" t="s">
        <v>13622</v>
      </c>
      <c r="B2550" s="138" t="s">
        <v>13623</v>
      </c>
      <c r="C2550" s="138" t="s">
        <v>13624</v>
      </c>
      <c r="D2550" s="138" t="s">
        <v>13625</v>
      </c>
      <c r="E2550" s="138" t="s">
        <v>1756</v>
      </c>
      <c r="F2550" s="139">
        <v>16.14</v>
      </c>
      <c r="G2550" s="137" t="s">
        <v>3067</v>
      </c>
      <c r="H2550" s="137" t="s">
        <v>3068</v>
      </c>
      <c r="I2550" s="138" t="s">
        <v>3078</v>
      </c>
    </row>
    <row r="2551" spans="1:9" hidden="1">
      <c r="A2551" s="137" t="s">
        <v>13626</v>
      </c>
      <c r="B2551" s="138" t="s">
        <v>13627</v>
      </c>
      <c r="C2551" s="138" t="s">
        <v>13628</v>
      </c>
      <c r="D2551" s="138" t="s">
        <v>13629</v>
      </c>
      <c r="E2551" s="138" t="s">
        <v>13630</v>
      </c>
      <c r="F2551" s="139">
        <v>0</v>
      </c>
      <c r="G2551" s="137" t="s">
        <v>3067</v>
      </c>
      <c r="H2551" s="137" t="s">
        <v>3068</v>
      </c>
      <c r="I2551" s="138" t="s">
        <v>3078</v>
      </c>
    </row>
    <row r="2552" spans="1:9" hidden="1">
      <c r="A2552" s="137" t="s">
        <v>13631</v>
      </c>
      <c r="B2552" s="138" t="s">
        <v>13632</v>
      </c>
      <c r="C2552" s="138" t="s">
        <v>13633</v>
      </c>
      <c r="D2552" s="138" t="s">
        <v>13634</v>
      </c>
      <c r="E2552" s="138" t="s">
        <v>13635</v>
      </c>
      <c r="F2552" s="139">
        <v>0</v>
      </c>
      <c r="G2552" s="137" t="s">
        <v>7022</v>
      </c>
      <c r="H2552" s="137" t="s">
        <v>3068</v>
      </c>
      <c r="I2552" s="138" t="s">
        <v>7196</v>
      </c>
    </row>
    <row r="2553" spans="1:9" hidden="1">
      <c r="A2553" s="137" t="s">
        <v>13636</v>
      </c>
      <c r="B2553" s="138" t="s">
        <v>13632</v>
      </c>
      <c r="C2553" s="138" t="s">
        <v>13637</v>
      </c>
      <c r="D2553" s="138" t="s">
        <v>13634</v>
      </c>
      <c r="E2553" s="138" t="s">
        <v>13638</v>
      </c>
      <c r="F2553" s="139">
        <v>4.17</v>
      </c>
      <c r="G2553" s="137" t="s">
        <v>3067</v>
      </c>
      <c r="H2553" s="137" t="s">
        <v>3068</v>
      </c>
      <c r="I2553" s="138" t="s">
        <v>3084</v>
      </c>
    </row>
    <row r="2554" spans="1:9" hidden="1">
      <c r="A2554" s="137" t="s">
        <v>13639</v>
      </c>
      <c r="B2554" s="138" t="s">
        <v>13640</v>
      </c>
      <c r="C2554" s="138" t="s">
        <v>13641</v>
      </c>
      <c r="D2554" s="138" t="s">
        <v>13642</v>
      </c>
      <c r="E2554" s="138" t="s">
        <v>13643</v>
      </c>
      <c r="F2554" s="139">
        <v>0</v>
      </c>
      <c r="G2554" s="137" t="s">
        <v>7022</v>
      </c>
      <c r="H2554" s="137" t="s">
        <v>3068</v>
      </c>
      <c r="I2554" s="138" t="s">
        <v>7023</v>
      </c>
    </row>
    <row r="2555" spans="1:9" hidden="1">
      <c r="A2555" s="137" t="s">
        <v>13644</v>
      </c>
      <c r="B2555" s="138" t="s">
        <v>13640</v>
      </c>
      <c r="C2555" s="138" t="s">
        <v>13645</v>
      </c>
      <c r="D2555" s="138" t="s">
        <v>13642</v>
      </c>
      <c r="E2555" s="138" t="s">
        <v>13646</v>
      </c>
      <c r="F2555" s="139">
        <v>182.03</v>
      </c>
      <c r="G2555" s="137" t="s">
        <v>3067</v>
      </c>
      <c r="H2555" s="137" t="s">
        <v>3068</v>
      </c>
      <c r="I2555" s="138" t="s">
        <v>3078</v>
      </c>
    </row>
    <row r="2556" spans="1:9" hidden="1">
      <c r="A2556" s="137" t="s">
        <v>13647</v>
      </c>
      <c r="B2556" s="138" t="s">
        <v>13648</v>
      </c>
      <c r="C2556" s="138" t="s">
        <v>13649</v>
      </c>
      <c r="D2556" s="138" t="s">
        <v>13650</v>
      </c>
      <c r="E2556" s="138" t="s">
        <v>13651</v>
      </c>
      <c r="F2556" s="139">
        <v>49.89</v>
      </c>
      <c r="G2556" s="137" t="s">
        <v>7022</v>
      </c>
      <c r="H2556" s="137" t="s">
        <v>3068</v>
      </c>
      <c r="I2556" s="138" t="s">
        <v>7023</v>
      </c>
    </row>
    <row r="2557" spans="1:9" hidden="1">
      <c r="A2557" s="137" t="s">
        <v>13652</v>
      </c>
      <c r="B2557" s="138" t="s">
        <v>13648</v>
      </c>
      <c r="C2557" s="138" t="s">
        <v>13653</v>
      </c>
      <c r="D2557" s="138" t="s">
        <v>13650</v>
      </c>
      <c r="E2557" s="138" t="s">
        <v>13654</v>
      </c>
      <c r="F2557" s="139">
        <v>49.89</v>
      </c>
      <c r="G2557" s="137" t="s">
        <v>3067</v>
      </c>
      <c r="H2557" s="137" t="s">
        <v>3068</v>
      </c>
      <c r="I2557" s="138" t="s">
        <v>3078</v>
      </c>
    </row>
    <row r="2558" spans="1:9" hidden="1">
      <c r="A2558" s="137" t="s">
        <v>13655</v>
      </c>
      <c r="B2558" s="138" t="s">
        <v>13656</v>
      </c>
      <c r="C2558" s="138" t="s">
        <v>13657</v>
      </c>
      <c r="D2558" s="138" t="s">
        <v>13658</v>
      </c>
      <c r="E2558" s="138" t="s">
        <v>13659</v>
      </c>
      <c r="F2558" s="139">
        <v>0</v>
      </c>
      <c r="G2558" s="137" t="s">
        <v>3067</v>
      </c>
      <c r="H2558" s="137" t="s">
        <v>3068</v>
      </c>
      <c r="I2558" s="138" t="s">
        <v>3078</v>
      </c>
    </row>
    <row r="2559" spans="1:9" hidden="1">
      <c r="A2559" s="137" t="s">
        <v>13660</v>
      </c>
      <c r="B2559" s="138" t="s">
        <v>13661</v>
      </c>
      <c r="C2559" s="138" t="s">
        <v>13662</v>
      </c>
      <c r="D2559" s="138" t="s">
        <v>13663</v>
      </c>
      <c r="E2559" s="138" t="s">
        <v>13664</v>
      </c>
      <c r="F2559" s="139">
        <v>0</v>
      </c>
      <c r="G2559" s="137" t="s">
        <v>7022</v>
      </c>
      <c r="H2559" s="137" t="s">
        <v>3068</v>
      </c>
      <c r="I2559" s="138" t="s">
        <v>7196</v>
      </c>
    </row>
    <row r="2560" spans="1:9" hidden="1">
      <c r="A2560" s="137" t="s">
        <v>13665</v>
      </c>
      <c r="B2560" s="138" t="s">
        <v>13661</v>
      </c>
      <c r="C2560" s="138" t="s">
        <v>13666</v>
      </c>
      <c r="D2560" s="138" t="s">
        <v>13663</v>
      </c>
      <c r="E2560" s="138" t="s">
        <v>13667</v>
      </c>
      <c r="F2560" s="139">
        <v>8.08</v>
      </c>
      <c r="G2560" s="137" t="s">
        <v>3067</v>
      </c>
      <c r="H2560" s="137" t="s">
        <v>3068</v>
      </c>
      <c r="I2560" s="138" t="s">
        <v>3084</v>
      </c>
    </row>
    <row r="2561" spans="1:9" hidden="1">
      <c r="A2561" s="137" t="s">
        <v>13668</v>
      </c>
      <c r="B2561" s="138" t="s">
        <v>13669</v>
      </c>
      <c r="C2561" s="138" t="s">
        <v>13670</v>
      </c>
      <c r="D2561" s="138" t="s">
        <v>13671</v>
      </c>
      <c r="E2561" s="138" t="s">
        <v>1756</v>
      </c>
      <c r="F2561" s="139">
        <v>1.036</v>
      </c>
      <c r="G2561" s="137" t="s">
        <v>3067</v>
      </c>
      <c r="H2561" s="137" t="s">
        <v>3068</v>
      </c>
      <c r="I2561" s="138" t="s">
        <v>3078</v>
      </c>
    </row>
    <row r="2562" spans="1:9" hidden="1">
      <c r="A2562" s="137" t="s">
        <v>13672</v>
      </c>
      <c r="B2562" s="138" t="s">
        <v>13673</v>
      </c>
      <c r="C2562" s="138" t="s">
        <v>13674</v>
      </c>
      <c r="D2562" s="138" t="s">
        <v>13675</v>
      </c>
      <c r="E2562" s="138" t="s">
        <v>13676</v>
      </c>
      <c r="F2562" s="139">
        <v>0</v>
      </c>
      <c r="G2562" s="137" t="s">
        <v>3067</v>
      </c>
      <c r="H2562" s="137" t="s">
        <v>3068</v>
      </c>
      <c r="I2562" s="138" t="s">
        <v>3078</v>
      </c>
    </row>
    <row r="2563" spans="1:9" hidden="1">
      <c r="A2563" s="137" t="s">
        <v>13677</v>
      </c>
      <c r="B2563" s="138" t="s">
        <v>13678</v>
      </c>
      <c r="C2563" s="138" t="s">
        <v>13679</v>
      </c>
      <c r="D2563" s="138" t="s">
        <v>13680</v>
      </c>
      <c r="E2563" s="138" t="s">
        <v>13681</v>
      </c>
      <c r="F2563" s="139">
        <v>0</v>
      </c>
      <c r="G2563" s="137" t="s">
        <v>3067</v>
      </c>
      <c r="H2563" s="137" t="s">
        <v>3068</v>
      </c>
      <c r="I2563" s="138" t="s">
        <v>3078</v>
      </c>
    </row>
    <row r="2564" spans="1:9" hidden="1">
      <c r="A2564" s="137" t="s">
        <v>13682</v>
      </c>
      <c r="B2564" s="138" t="s">
        <v>13683</v>
      </c>
      <c r="C2564" s="138" t="s">
        <v>13684</v>
      </c>
      <c r="D2564" s="138" t="s">
        <v>13685</v>
      </c>
      <c r="E2564" s="138" t="s">
        <v>1756</v>
      </c>
      <c r="F2564" s="139">
        <v>12.93</v>
      </c>
      <c r="G2564" s="137" t="s">
        <v>3067</v>
      </c>
      <c r="H2564" s="137" t="s">
        <v>3068</v>
      </c>
      <c r="I2564" s="138" t="s">
        <v>3078</v>
      </c>
    </row>
    <row r="2565" spans="1:9" hidden="1">
      <c r="A2565" s="137" t="s">
        <v>13686</v>
      </c>
      <c r="B2565" s="138" t="s">
        <v>13687</v>
      </c>
      <c r="C2565" s="138" t="s">
        <v>13688</v>
      </c>
      <c r="D2565" s="138" t="s">
        <v>13689</v>
      </c>
      <c r="E2565" s="138" t="s">
        <v>13690</v>
      </c>
      <c r="F2565" s="139">
        <v>0</v>
      </c>
      <c r="G2565" s="137" t="s">
        <v>3067</v>
      </c>
      <c r="H2565" s="137" t="s">
        <v>3068</v>
      </c>
      <c r="I2565" s="138" t="s">
        <v>3078</v>
      </c>
    </row>
    <row r="2566" spans="1:9" hidden="1">
      <c r="A2566" s="137" t="s">
        <v>13691</v>
      </c>
      <c r="B2566" s="138" t="s">
        <v>13692</v>
      </c>
      <c r="C2566" s="138" t="s">
        <v>13693</v>
      </c>
      <c r="D2566" s="138" t="s">
        <v>13694</v>
      </c>
      <c r="E2566" s="138" t="s">
        <v>13695</v>
      </c>
      <c r="F2566" s="139">
        <v>7.25</v>
      </c>
      <c r="G2566" s="137" t="s">
        <v>3067</v>
      </c>
      <c r="H2566" s="137" t="s">
        <v>3068</v>
      </c>
      <c r="I2566" s="138" t="s">
        <v>3078</v>
      </c>
    </row>
    <row r="2567" spans="1:9" hidden="1">
      <c r="A2567" s="137" t="s">
        <v>13696</v>
      </c>
      <c r="B2567" s="138" t="s">
        <v>13697</v>
      </c>
      <c r="C2567" s="138" t="s">
        <v>13698</v>
      </c>
      <c r="D2567" s="138" t="s">
        <v>13699</v>
      </c>
      <c r="E2567" s="138" t="s">
        <v>1756</v>
      </c>
      <c r="F2567" s="139">
        <v>33.299999999999997</v>
      </c>
      <c r="G2567" s="137" t="s">
        <v>3067</v>
      </c>
      <c r="H2567" s="137" t="s">
        <v>3068</v>
      </c>
      <c r="I2567" s="138" t="s">
        <v>3078</v>
      </c>
    </row>
    <row r="2568" spans="1:9" hidden="1">
      <c r="A2568" s="137" t="s">
        <v>13700</v>
      </c>
      <c r="B2568" s="138" t="s">
        <v>13701</v>
      </c>
      <c r="C2568" s="138" t="s">
        <v>13702</v>
      </c>
      <c r="D2568" s="138" t="s">
        <v>13703</v>
      </c>
      <c r="E2568" s="138" t="s">
        <v>13704</v>
      </c>
      <c r="F2568" s="139">
        <v>0</v>
      </c>
      <c r="G2568" s="137" t="s">
        <v>7022</v>
      </c>
      <c r="H2568" s="137" t="s">
        <v>3068</v>
      </c>
      <c r="I2568" s="138" t="s">
        <v>7196</v>
      </c>
    </row>
    <row r="2569" spans="1:9" hidden="1">
      <c r="A2569" s="137" t="s">
        <v>13705</v>
      </c>
      <c r="B2569" s="138" t="s">
        <v>13701</v>
      </c>
      <c r="C2569" s="138" t="s">
        <v>13706</v>
      </c>
      <c r="D2569" s="138" t="s">
        <v>13707</v>
      </c>
      <c r="E2569" s="138" t="s">
        <v>13708</v>
      </c>
      <c r="F2569" s="139">
        <v>10.59</v>
      </c>
      <c r="G2569" s="137" t="s">
        <v>3067</v>
      </c>
      <c r="H2569" s="137" t="s">
        <v>3068</v>
      </c>
      <c r="I2569" s="138" t="s">
        <v>3084</v>
      </c>
    </row>
    <row r="2570" spans="1:9" hidden="1">
      <c r="A2570" s="137" t="s">
        <v>13709</v>
      </c>
      <c r="B2570" s="138" t="s">
        <v>13710</v>
      </c>
      <c r="C2570" s="138" t="s">
        <v>13711</v>
      </c>
      <c r="D2570" s="138" t="s">
        <v>13712</v>
      </c>
      <c r="E2570" s="138" t="s">
        <v>13713</v>
      </c>
      <c r="F2570" s="139">
        <v>0</v>
      </c>
      <c r="G2570" s="137" t="s">
        <v>7022</v>
      </c>
      <c r="H2570" s="137" t="s">
        <v>3068</v>
      </c>
      <c r="I2570" s="138" t="s">
        <v>7196</v>
      </c>
    </row>
    <row r="2571" spans="1:9" hidden="1">
      <c r="A2571" s="137" t="s">
        <v>13714</v>
      </c>
      <c r="B2571" s="138" t="s">
        <v>13710</v>
      </c>
      <c r="C2571" s="138" t="s">
        <v>13715</v>
      </c>
      <c r="D2571" s="138" t="s">
        <v>13712</v>
      </c>
      <c r="E2571" s="138" t="s">
        <v>13716</v>
      </c>
      <c r="F2571" s="139">
        <v>17.89</v>
      </c>
      <c r="G2571" s="137" t="s">
        <v>3067</v>
      </c>
      <c r="H2571" s="137" t="s">
        <v>3068</v>
      </c>
      <c r="I2571" s="138" t="s">
        <v>3084</v>
      </c>
    </row>
    <row r="2572" spans="1:9" hidden="1">
      <c r="A2572" s="137" t="s">
        <v>13717</v>
      </c>
      <c r="B2572" s="138" t="s">
        <v>13718</v>
      </c>
      <c r="C2572" s="138" t="s">
        <v>13719</v>
      </c>
      <c r="D2572" s="138" t="s">
        <v>13720</v>
      </c>
      <c r="E2572" s="138" t="s">
        <v>13721</v>
      </c>
      <c r="F2572" s="139">
        <v>0</v>
      </c>
      <c r="G2572" s="137" t="s">
        <v>7022</v>
      </c>
      <c r="H2572" s="137" t="s">
        <v>3068</v>
      </c>
      <c r="I2572" s="138" t="s">
        <v>7023</v>
      </c>
    </row>
    <row r="2573" spans="1:9" hidden="1">
      <c r="A2573" s="137" t="s">
        <v>13722</v>
      </c>
      <c r="B2573" s="138" t="s">
        <v>13718</v>
      </c>
      <c r="C2573" s="138" t="s">
        <v>13723</v>
      </c>
      <c r="D2573" s="138" t="s">
        <v>13724</v>
      </c>
      <c r="E2573" s="138" t="s">
        <v>13725</v>
      </c>
      <c r="F2573" s="139">
        <v>16.2</v>
      </c>
      <c r="G2573" s="137" t="s">
        <v>3067</v>
      </c>
      <c r="H2573" s="137" t="s">
        <v>3068</v>
      </c>
      <c r="I2573" s="138" t="s">
        <v>3078</v>
      </c>
    </row>
    <row r="2574" spans="1:9" hidden="1">
      <c r="A2574" s="137" t="s">
        <v>13726</v>
      </c>
      <c r="B2574" s="138" t="s">
        <v>13727</v>
      </c>
      <c r="C2574" s="138" t="s">
        <v>13728</v>
      </c>
      <c r="D2574" s="138" t="s">
        <v>13729</v>
      </c>
      <c r="E2574" s="138" t="s">
        <v>13730</v>
      </c>
      <c r="F2574" s="139">
        <v>50.28</v>
      </c>
      <c r="G2574" s="137" t="s">
        <v>3067</v>
      </c>
      <c r="H2574" s="137" t="s">
        <v>3068</v>
      </c>
      <c r="I2574" s="138" t="s">
        <v>3078</v>
      </c>
    </row>
    <row r="2575" spans="1:9" hidden="1">
      <c r="A2575" s="137" t="s">
        <v>13731</v>
      </c>
      <c r="B2575" s="138" t="s">
        <v>13732</v>
      </c>
      <c r="C2575" s="138" t="s">
        <v>13733</v>
      </c>
      <c r="D2575" s="138" t="s">
        <v>13734</v>
      </c>
      <c r="E2575" s="138" t="s">
        <v>13735</v>
      </c>
      <c r="F2575" s="139">
        <v>0</v>
      </c>
      <c r="G2575" s="137" t="s">
        <v>3067</v>
      </c>
      <c r="H2575" s="137" t="s">
        <v>3068</v>
      </c>
      <c r="I2575" s="138" t="s">
        <v>3078</v>
      </c>
    </row>
    <row r="2576" spans="1:9" hidden="1">
      <c r="A2576" s="137" t="s">
        <v>13736</v>
      </c>
      <c r="B2576" s="138" t="s">
        <v>13737</v>
      </c>
      <c r="C2576" s="138" t="s">
        <v>13738</v>
      </c>
      <c r="D2576" s="138" t="s">
        <v>13739</v>
      </c>
      <c r="E2576" s="138" t="s">
        <v>13740</v>
      </c>
      <c r="F2576" s="139">
        <v>0</v>
      </c>
      <c r="G2576" s="137" t="s">
        <v>3067</v>
      </c>
      <c r="H2576" s="137" t="s">
        <v>3068</v>
      </c>
      <c r="I2576" s="138" t="s">
        <v>3078</v>
      </c>
    </row>
    <row r="2577" spans="1:9" hidden="1">
      <c r="A2577" s="137" t="s">
        <v>13741</v>
      </c>
      <c r="B2577" s="138" t="s">
        <v>13742</v>
      </c>
      <c r="C2577" s="138" t="s">
        <v>13743</v>
      </c>
      <c r="D2577" s="138" t="s">
        <v>13744</v>
      </c>
      <c r="E2577" s="138" t="s">
        <v>13745</v>
      </c>
      <c r="F2577" s="139">
        <v>0</v>
      </c>
      <c r="G2577" s="137" t="s">
        <v>7022</v>
      </c>
      <c r="H2577" s="137" t="s">
        <v>3068</v>
      </c>
      <c r="I2577" s="138" t="s">
        <v>7023</v>
      </c>
    </row>
    <row r="2578" spans="1:9" hidden="1">
      <c r="A2578" s="137" t="s">
        <v>13746</v>
      </c>
      <c r="B2578" s="138" t="s">
        <v>13742</v>
      </c>
      <c r="C2578" s="138" t="s">
        <v>13747</v>
      </c>
      <c r="D2578" s="138" t="s">
        <v>13744</v>
      </c>
      <c r="E2578" s="138" t="s">
        <v>13748</v>
      </c>
      <c r="F2578" s="139">
        <v>8.18</v>
      </c>
      <c r="G2578" s="137" t="s">
        <v>3067</v>
      </c>
      <c r="H2578" s="137" t="s">
        <v>3068</v>
      </c>
      <c r="I2578" s="138" t="s">
        <v>3078</v>
      </c>
    </row>
    <row r="2579" spans="1:9" hidden="1">
      <c r="A2579" s="137" t="s">
        <v>13749</v>
      </c>
      <c r="B2579" s="138" t="s">
        <v>13750</v>
      </c>
      <c r="C2579" s="138" t="s">
        <v>13751</v>
      </c>
      <c r="D2579" s="138" t="s">
        <v>13752</v>
      </c>
      <c r="E2579" s="138" t="s">
        <v>13753</v>
      </c>
      <c r="F2579" s="139">
        <v>73.510000000000005</v>
      </c>
      <c r="G2579" s="137" t="s">
        <v>3067</v>
      </c>
      <c r="H2579" s="137" t="s">
        <v>3068</v>
      </c>
      <c r="I2579" s="138" t="s">
        <v>3078</v>
      </c>
    </row>
    <row r="2580" spans="1:9" hidden="1">
      <c r="A2580" s="137" t="s">
        <v>13754</v>
      </c>
      <c r="B2580" s="138" t="s">
        <v>13755</v>
      </c>
      <c r="C2580" s="138" t="s">
        <v>13756</v>
      </c>
      <c r="D2580" s="138" t="s">
        <v>13757</v>
      </c>
      <c r="E2580" s="138" t="s">
        <v>13758</v>
      </c>
      <c r="F2580" s="139">
        <v>0</v>
      </c>
      <c r="G2580" s="137" t="s">
        <v>3067</v>
      </c>
      <c r="H2580" s="137" t="s">
        <v>3068</v>
      </c>
      <c r="I2580" s="138" t="s">
        <v>3078</v>
      </c>
    </row>
    <row r="2581" spans="1:9" hidden="1">
      <c r="A2581" s="137" t="s">
        <v>13759</v>
      </c>
      <c r="B2581" s="138" t="s">
        <v>13760</v>
      </c>
      <c r="C2581" s="138" t="s">
        <v>13761</v>
      </c>
      <c r="D2581" s="138" t="s">
        <v>13762</v>
      </c>
      <c r="E2581" s="138" t="s">
        <v>13763</v>
      </c>
      <c r="F2581" s="139">
        <v>0</v>
      </c>
      <c r="G2581" s="137" t="s">
        <v>3067</v>
      </c>
      <c r="H2581" s="137" t="s">
        <v>3068</v>
      </c>
      <c r="I2581" s="138" t="s">
        <v>3078</v>
      </c>
    </row>
    <row r="2582" spans="1:9" hidden="1">
      <c r="A2582" s="137" t="s">
        <v>13764</v>
      </c>
      <c r="B2582" s="138" t="s">
        <v>13765</v>
      </c>
      <c r="C2582" s="138" t="s">
        <v>13766</v>
      </c>
      <c r="D2582" s="138" t="s">
        <v>13767</v>
      </c>
      <c r="E2582" s="138" t="s">
        <v>13768</v>
      </c>
      <c r="F2582" s="139">
        <v>0</v>
      </c>
      <c r="G2582" s="137" t="s">
        <v>332</v>
      </c>
      <c r="H2582" s="137" t="s">
        <v>1762</v>
      </c>
      <c r="I2582" s="138" t="s">
        <v>1103</v>
      </c>
    </row>
    <row r="2583" spans="1:9" hidden="1">
      <c r="A2583" s="137" t="s">
        <v>13769</v>
      </c>
      <c r="B2583" s="138" t="s">
        <v>13770</v>
      </c>
      <c r="C2583" s="138" t="s">
        <v>13771</v>
      </c>
      <c r="D2583" s="138" t="s">
        <v>13772</v>
      </c>
      <c r="E2583" s="138" t="s">
        <v>13773</v>
      </c>
      <c r="F2583" s="139">
        <v>0</v>
      </c>
      <c r="G2583" s="137" t="s">
        <v>3067</v>
      </c>
      <c r="H2583" s="137" t="s">
        <v>3068</v>
      </c>
      <c r="I2583" s="138" t="s">
        <v>3078</v>
      </c>
    </row>
    <row r="2584" spans="1:9" hidden="1">
      <c r="A2584" s="137" t="s">
        <v>13774</v>
      </c>
      <c r="B2584" s="138" t="s">
        <v>13775</v>
      </c>
      <c r="C2584" s="138" t="s">
        <v>13776</v>
      </c>
      <c r="D2584" s="138" t="s">
        <v>13777</v>
      </c>
      <c r="E2584" s="138" t="s">
        <v>13778</v>
      </c>
      <c r="F2584" s="139">
        <v>3.09</v>
      </c>
      <c r="G2584" s="137" t="s">
        <v>3067</v>
      </c>
      <c r="H2584" s="137" t="s">
        <v>3068</v>
      </c>
      <c r="I2584" s="138" t="s">
        <v>3078</v>
      </c>
    </row>
    <row r="2585" spans="1:9" hidden="1">
      <c r="A2585" s="137" t="s">
        <v>13779</v>
      </c>
      <c r="B2585" s="138" t="s">
        <v>13780</v>
      </c>
      <c r="C2585" s="138" t="s">
        <v>13781</v>
      </c>
      <c r="D2585" s="138" t="s">
        <v>13782</v>
      </c>
      <c r="E2585" s="138" t="s">
        <v>13783</v>
      </c>
      <c r="F2585" s="139">
        <v>39.450000000000003</v>
      </c>
      <c r="G2585" s="137" t="s">
        <v>7022</v>
      </c>
      <c r="H2585" s="137" t="s">
        <v>3068</v>
      </c>
      <c r="I2585" s="138" t="s">
        <v>7023</v>
      </c>
    </row>
    <row r="2586" spans="1:9" hidden="1">
      <c r="A2586" s="137" t="s">
        <v>13784</v>
      </c>
      <c r="B2586" s="138" t="s">
        <v>13780</v>
      </c>
      <c r="C2586" s="138" t="s">
        <v>13785</v>
      </c>
      <c r="D2586" s="138" t="s">
        <v>13782</v>
      </c>
      <c r="E2586" s="138" t="s">
        <v>13786</v>
      </c>
      <c r="F2586" s="139">
        <v>39.450000000000003</v>
      </c>
      <c r="G2586" s="137" t="s">
        <v>3067</v>
      </c>
      <c r="H2586" s="137" t="s">
        <v>3068</v>
      </c>
      <c r="I2586" s="138" t="s">
        <v>3078</v>
      </c>
    </row>
    <row r="2587" spans="1:9" hidden="1">
      <c r="A2587" s="137" t="s">
        <v>13787</v>
      </c>
      <c r="B2587" s="138" t="s">
        <v>13788</v>
      </c>
      <c r="C2587" s="138" t="s">
        <v>13789</v>
      </c>
      <c r="D2587" s="138" t="s">
        <v>13790</v>
      </c>
      <c r="E2587" s="138" t="s">
        <v>13791</v>
      </c>
      <c r="F2587" s="139">
        <v>0</v>
      </c>
      <c r="G2587" s="137" t="s">
        <v>7022</v>
      </c>
      <c r="H2587" s="137" t="s">
        <v>3068</v>
      </c>
      <c r="I2587" s="138" t="s">
        <v>7023</v>
      </c>
    </row>
    <row r="2588" spans="1:9" hidden="1">
      <c r="A2588" s="137" t="s">
        <v>13792</v>
      </c>
      <c r="B2588" s="138" t="s">
        <v>13788</v>
      </c>
      <c r="C2588" s="138" t="s">
        <v>13793</v>
      </c>
      <c r="D2588" s="138" t="s">
        <v>13790</v>
      </c>
      <c r="E2588" s="138" t="s">
        <v>13794</v>
      </c>
      <c r="F2588" s="139">
        <v>38.270000000000003</v>
      </c>
      <c r="G2588" s="137" t="s">
        <v>3067</v>
      </c>
      <c r="H2588" s="137" t="s">
        <v>3068</v>
      </c>
      <c r="I2588" s="138" t="s">
        <v>3078</v>
      </c>
    </row>
    <row r="2589" spans="1:9" hidden="1">
      <c r="A2589" s="137" t="s">
        <v>13795</v>
      </c>
      <c r="B2589" s="138" t="s">
        <v>13796</v>
      </c>
      <c r="C2589" s="138" t="s">
        <v>13797</v>
      </c>
      <c r="D2589" s="138" t="s">
        <v>13798</v>
      </c>
      <c r="E2589" s="138" t="s">
        <v>13799</v>
      </c>
      <c r="F2589" s="139">
        <v>0</v>
      </c>
      <c r="G2589" s="137" t="s">
        <v>3067</v>
      </c>
      <c r="H2589" s="137" t="s">
        <v>3068</v>
      </c>
      <c r="I2589" s="138" t="s">
        <v>3078</v>
      </c>
    </row>
    <row r="2590" spans="1:9" hidden="1">
      <c r="A2590" s="137" t="s">
        <v>13800</v>
      </c>
      <c r="B2590" s="138" t="s">
        <v>13801</v>
      </c>
      <c r="C2590" s="138" t="s">
        <v>13802</v>
      </c>
      <c r="D2590" s="138" t="s">
        <v>13803</v>
      </c>
      <c r="E2590" s="138" t="s">
        <v>13804</v>
      </c>
      <c r="F2590" s="139">
        <v>0</v>
      </c>
      <c r="G2590" s="137" t="s">
        <v>3067</v>
      </c>
      <c r="H2590" s="137" t="s">
        <v>3068</v>
      </c>
      <c r="I2590" s="138" t="s">
        <v>3084</v>
      </c>
    </row>
    <row r="2591" spans="1:9" hidden="1">
      <c r="A2591" s="137" t="s">
        <v>13805</v>
      </c>
      <c r="B2591" s="138" t="s">
        <v>13806</v>
      </c>
      <c r="C2591" s="138" t="s">
        <v>13807</v>
      </c>
      <c r="D2591" s="138" t="s">
        <v>13808</v>
      </c>
      <c r="E2591" s="138" t="s">
        <v>13809</v>
      </c>
      <c r="F2591" s="139">
        <v>24.3</v>
      </c>
      <c r="G2591" s="137" t="s">
        <v>3067</v>
      </c>
      <c r="H2591" s="137" t="s">
        <v>3068</v>
      </c>
      <c r="I2591" s="138" t="s">
        <v>3078</v>
      </c>
    </row>
    <row r="2592" spans="1:9" hidden="1">
      <c r="A2592" s="137" t="s">
        <v>13810</v>
      </c>
      <c r="B2592" s="138" t="s">
        <v>13811</v>
      </c>
      <c r="C2592" s="138" t="s">
        <v>13812</v>
      </c>
      <c r="D2592" s="138" t="s">
        <v>13813</v>
      </c>
      <c r="E2592" s="138" t="s">
        <v>13814</v>
      </c>
      <c r="F2592" s="139">
        <v>0</v>
      </c>
      <c r="G2592" s="137" t="s">
        <v>332</v>
      </c>
      <c r="H2592" s="137" t="s">
        <v>1762</v>
      </c>
      <c r="I2592" s="138" t="s">
        <v>1103</v>
      </c>
    </row>
    <row r="2593" spans="1:9" hidden="1">
      <c r="A2593" s="137" t="s">
        <v>13815</v>
      </c>
      <c r="B2593" s="138" t="s">
        <v>13816</v>
      </c>
      <c r="C2593" s="138" t="s">
        <v>13817</v>
      </c>
      <c r="D2593" s="138" t="s">
        <v>13818</v>
      </c>
      <c r="E2593" s="138" t="s">
        <v>13819</v>
      </c>
      <c r="F2593" s="139">
        <v>0</v>
      </c>
      <c r="G2593" s="137" t="s">
        <v>332</v>
      </c>
      <c r="H2593" s="137" t="s">
        <v>1762</v>
      </c>
      <c r="I2593" s="138" t="s">
        <v>1103</v>
      </c>
    </row>
    <row r="2594" spans="1:9" hidden="1">
      <c r="A2594" s="137" t="s">
        <v>13820</v>
      </c>
      <c r="B2594" s="138" t="s">
        <v>13821</v>
      </c>
      <c r="C2594" s="138" t="s">
        <v>13822</v>
      </c>
      <c r="D2594" s="138" t="s">
        <v>13823</v>
      </c>
      <c r="E2594" s="138" t="s">
        <v>13824</v>
      </c>
      <c r="F2594" s="139">
        <v>2</v>
      </c>
      <c r="G2594" s="137" t="s">
        <v>3067</v>
      </c>
      <c r="H2594" s="137" t="s">
        <v>3068</v>
      </c>
      <c r="I2594" s="138" t="s">
        <v>3084</v>
      </c>
    </row>
    <row r="2595" spans="1:9" hidden="1">
      <c r="A2595" s="137" t="s">
        <v>13825</v>
      </c>
      <c r="B2595" s="138" t="s">
        <v>13826</v>
      </c>
      <c r="C2595" s="138" t="s">
        <v>13827</v>
      </c>
      <c r="D2595" s="138" t="s">
        <v>9944</v>
      </c>
      <c r="E2595" s="138" t="s">
        <v>13828</v>
      </c>
      <c r="F2595" s="139">
        <v>8.07</v>
      </c>
      <c r="G2595" s="137" t="s">
        <v>332</v>
      </c>
      <c r="H2595" s="137" t="s">
        <v>1762</v>
      </c>
      <c r="I2595" s="138" t="s">
        <v>1103</v>
      </c>
    </row>
    <row r="2596" spans="1:9" hidden="1">
      <c r="A2596" s="137" t="s">
        <v>13829</v>
      </c>
      <c r="B2596" s="138" t="s">
        <v>13830</v>
      </c>
      <c r="C2596" s="138" t="s">
        <v>13831</v>
      </c>
      <c r="D2596" s="138" t="s">
        <v>13832</v>
      </c>
      <c r="E2596" s="138" t="s">
        <v>13833</v>
      </c>
      <c r="F2596" s="139">
        <v>0</v>
      </c>
      <c r="G2596" s="137" t="s">
        <v>3067</v>
      </c>
      <c r="H2596" s="137" t="s">
        <v>3068</v>
      </c>
      <c r="I2596" s="138" t="s">
        <v>3078</v>
      </c>
    </row>
    <row r="2597" spans="1:9" hidden="1">
      <c r="A2597" s="137" t="s">
        <v>13834</v>
      </c>
      <c r="B2597" s="138" t="s">
        <v>13835</v>
      </c>
      <c r="C2597" s="138" t="s">
        <v>13836</v>
      </c>
      <c r="D2597" s="138" t="s">
        <v>13837</v>
      </c>
      <c r="E2597" s="138" t="s">
        <v>13838</v>
      </c>
      <c r="F2597" s="139">
        <v>0</v>
      </c>
      <c r="G2597" s="137" t="s">
        <v>3067</v>
      </c>
      <c r="H2597" s="137" t="s">
        <v>3068</v>
      </c>
      <c r="I2597" s="138" t="s">
        <v>3078</v>
      </c>
    </row>
    <row r="2598" spans="1:9" hidden="1">
      <c r="A2598" s="137" t="s">
        <v>13839</v>
      </c>
      <c r="B2598" s="138" t="s">
        <v>13840</v>
      </c>
      <c r="C2598" s="138" t="s">
        <v>13841</v>
      </c>
      <c r="D2598" s="138" t="s">
        <v>13842</v>
      </c>
      <c r="E2598" s="138" t="s">
        <v>13843</v>
      </c>
      <c r="F2598" s="139">
        <v>0</v>
      </c>
      <c r="G2598" s="137" t="s">
        <v>3067</v>
      </c>
      <c r="H2598" s="137" t="s">
        <v>3068</v>
      </c>
      <c r="I2598" s="138" t="s">
        <v>3078</v>
      </c>
    </row>
    <row r="2599" spans="1:9" hidden="1">
      <c r="A2599" s="137" t="s">
        <v>13844</v>
      </c>
      <c r="B2599" s="138" t="s">
        <v>13845</v>
      </c>
      <c r="C2599" s="138" t="s">
        <v>13846</v>
      </c>
      <c r="D2599" s="138" t="s">
        <v>13847</v>
      </c>
      <c r="E2599" s="138" t="s">
        <v>13848</v>
      </c>
      <c r="F2599" s="139">
        <v>18.46</v>
      </c>
      <c r="G2599" s="137" t="s">
        <v>3067</v>
      </c>
      <c r="H2599" s="137" t="s">
        <v>3068</v>
      </c>
      <c r="I2599" s="138" t="s">
        <v>3078</v>
      </c>
    </row>
    <row r="2600" spans="1:9" hidden="1">
      <c r="A2600" s="137" t="s">
        <v>13849</v>
      </c>
      <c r="B2600" s="138" t="s">
        <v>13850</v>
      </c>
      <c r="C2600" s="138" t="s">
        <v>13851</v>
      </c>
      <c r="D2600" s="138" t="s">
        <v>13852</v>
      </c>
      <c r="E2600" s="138" t="s">
        <v>13853</v>
      </c>
      <c r="F2600" s="139">
        <v>0</v>
      </c>
      <c r="G2600" s="137" t="s">
        <v>3067</v>
      </c>
      <c r="H2600" s="137" t="s">
        <v>3068</v>
      </c>
      <c r="I2600" s="138" t="s">
        <v>3084</v>
      </c>
    </row>
    <row r="2601" spans="1:9" hidden="1">
      <c r="A2601" s="137" t="s">
        <v>13854</v>
      </c>
      <c r="B2601" s="138" t="s">
        <v>13855</v>
      </c>
      <c r="C2601" s="138" t="s">
        <v>13856</v>
      </c>
      <c r="D2601" s="138" t="s">
        <v>13857</v>
      </c>
      <c r="E2601" s="138" t="s">
        <v>13858</v>
      </c>
      <c r="F2601" s="139">
        <v>0</v>
      </c>
      <c r="G2601" s="137" t="s">
        <v>3067</v>
      </c>
      <c r="H2601" s="137" t="s">
        <v>3068</v>
      </c>
      <c r="I2601" s="138" t="s">
        <v>3078</v>
      </c>
    </row>
    <row r="2602" spans="1:9" hidden="1">
      <c r="A2602" s="137" t="s">
        <v>13859</v>
      </c>
      <c r="B2602" s="138" t="s">
        <v>13860</v>
      </c>
      <c r="C2602" s="138" t="s">
        <v>13861</v>
      </c>
      <c r="D2602" s="138" t="s">
        <v>13862</v>
      </c>
      <c r="E2602" s="138" t="s">
        <v>13863</v>
      </c>
      <c r="F2602" s="139">
        <v>0</v>
      </c>
      <c r="G2602" s="137" t="s">
        <v>3067</v>
      </c>
      <c r="H2602" s="137" t="s">
        <v>3068</v>
      </c>
      <c r="I2602" s="138" t="s">
        <v>3078</v>
      </c>
    </row>
    <row r="2603" spans="1:9" hidden="1">
      <c r="A2603" s="137" t="s">
        <v>13864</v>
      </c>
      <c r="B2603" s="138" t="s">
        <v>13865</v>
      </c>
      <c r="C2603" s="138" t="s">
        <v>13866</v>
      </c>
      <c r="D2603" s="138" t="s">
        <v>13867</v>
      </c>
      <c r="E2603" s="138" t="s">
        <v>13868</v>
      </c>
      <c r="F2603" s="139">
        <v>0</v>
      </c>
      <c r="G2603" s="137" t="s">
        <v>7022</v>
      </c>
      <c r="H2603" s="137" t="s">
        <v>3068</v>
      </c>
      <c r="I2603" s="138" t="s">
        <v>7196</v>
      </c>
    </row>
    <row r="2604" spans="1:9" hidden="1">
      <c r="A2604" s="137" t="s">
        <v>13869</v>
      </c>
      <c r="B2604" s="138" t="s">
        <v>13865</v>
      </c>
      <c r="C2604" s="138" t="s">
        <v>13870</v>
      </c>
      <c r="D2604" s="138" t="s">
        <v>13867</v>
      </c>
      <c r="E2604" s="138" t="s">
        <v>13871</v>
      </c>
      <c r="F2604" s="139">
        <v>9.02</v>
      </c>
      <c r="G2604" s="137" t="s">
        <v>3067</v>
      </c>
      <c r="H2604" s="137" t="s">
        <v>3068</v>
      </c>
      <c r="I2604" s="138" t="s">
        <v>3084</v>
      </c>
    </row>
    <row r="2605" spans="1:9" hidden="1">
      <c r="A2605" s="137" t="s">
        <v>13872</v>
      </c>
      <c r="B2605" s="138" t="s">
        <v>13873</v>
      </c>
      <c r="C2605" s="138" t="s">
        <v>13874</v>
      </c>
      <c r="D2605" s="138" t="s">
        <v>13875</v>
      </c>
      <c r="E2605" s="138" t="s">
        <v>13876</v>
      </c>
      <c r="F2605" s="139">
        <v>0</v>
      </c>
      <c r="G2605" s="137" t="s">
        <v>3067</v>
      </c>
      <c r="H2605" s="137" t="s">
        <v>3068</v>
      </c>
      <c r="I2605" s="138" t="s">
        <v>3078</v>
      </c>
    </row>
    <row r="2606" spans="1:9" hidden="1">
      <c r="A2606" s="137" t="s">
        <v>13877</v>
      </c>
      <c r="B2606" s="138" t="s">
        <v>13878</v>
      </c>
      <c r="C2606" s="138" t="s">
        <v>13879</v>
      </c>
      <c r="D2606" s="138" t="s">
        <v>13880</v>
      </c>
      <c r="E2606" s="138" t="s">
        <v>13881</v>
      </c>
      <c r="F2606" s="139">
        <v>0</v>
      </c>
      <c r="G2606" s="137" t="s">
        <v>3067</v>
      </c>
      <c r="H2606" s="137" t="s">
        <v>3068</v>
      </c>
      <c r="I2606" s="138" t="s">
        <v>3084</v>
      </c>
    </row>
    <row r="2607" spans="1:9" hidden="1">
      <c r="A2607" s="137" t="s">
        <v>13882</v>
      </c>
      <c r="B2607" s="138" t="s">
        <v>13883</v>
      </c>
      <c r="C2607" s="138" t="s">
        <v>13884</v>
      </c>
      <c r="D2607" s="138" t="s">
        <v>13885</v>
      </c>
      <c r="E2607" s="138" t="s">
        <v>13886</v>
      </c>
      <c r="F2607" s="139">
        <v>23.69</v>
      </c>
      <c r="G2607" s="137" t="s">
        <v>3067</v>
      </c>
      <c r="H2607" s="137" t="s">
        <v>3068</v>
      </c>
      <c r="I2607" s="138" t="s">
        <v>3078</v>
      </c>
    </row>
    <row r="2608" spans="1:9" hidden="1">
      <c r="A2608" s="137" t="s">
        <v>13887</v>
      </c>
      <c r="B2608" s="138" t="s">
        <v>13888</v>
      </c>
      <c r="C2608" s="138" t="s">
        <v>13889</v>
      </c>
      <c r="D2608" s="138" t="s">
        <v>13890</v>
      </c>
      <c r="E2608" s="138" t="s">
        <v>1756</v>
      </c>
      <c r="F2608" s="139">
        <v>29.07</v>
      </c>
      <c r="G2608" s="137" t="s">
        <v>3067</v>
      </c>
      <c r="H2608" s="137" t="s">
        <v>3068</v>
      </c>
      <c r="I2608" s="138" t="s">
        <v>3078</v>
      </c>
    </row>
    <row r="2609" spans="1:9" hidden="1">
      <c r="A2609" s="137" t="s">
        <v>13891</v>
      </c>
      <c r="B2609" s="138" t="s">
        <v>13892</v>
      </c>
      <c r="C2609" s="138" t="s">
        <v>13893</v>
      </c>
      <c r="D2609" s="138" t="s">
        <v>13894</v>
      </c>
      <c r="E2609" s="138" t="s">
        <v>1756</v>
      </c>
      <c r="F2609" s="139">
        <v>30.85</v>
      </c>
      <c r="G2609" s="137" t="s">
        <v>3067</v>
      </c>
      <c r="H2609" s="137" t="s">
        <v>3068</v>
      </c>
      <c r="I2609" s="138" t="s">
        <v>3084</v>
      </c>
    </row>
    <row r="2610" spans="1:9" hidden="1">
      <c r="A2610" s="137" t="s">
        <v>13895</v>
      </c>
      <c r="B2610" s="138" t="s">
        <v>13896</v>
      </c>
      <c r="C2610" s="138" t="s">
        <v>13897</v>
      </c>
      <c r="D2610" s="138" t="s">
        <v>13898</v>
      </c>
      <c r="E2610" s="138" t="s">
        <v>13899</v>
      </c>
      <c r="F2610" s="139">
        <v>5.45</v>
      </c>
      <c r="G2610" s="137" t="s">
        <v>3067</v>
      </c>
      <c r="H2610" s="137" t="s">
        <v>3068</v>
      </c>
      <c r="I2610" s="138" t="s">
        <v>3084</v>
      </c>
    </row>
    <row r="2611" spans="1:9" hidden="1">
      <c r="A2611" s="137" t="s">
        <v>13900</v>
      </c>
      <c r="B2611" s="138" t="s">
        <v>13901</v>
      </c>
      <c r="C2611" s="138" t="s">
        <v>13902</v>
      </c>
      <c r="D2611" s="138" t="s">
        <v>13903</v>
      </c>
      <c r="E2611" s="138" t="s">
        <v>13904</v>
      </c>
      <c r="F2611" s="139">
        <v>0.13</v>
      </c>
      <c r="G2611" s="137" t="s">
        <v>3067</v>
      </c>
      <c r="H2611" s="137" t="s">
        <v>3068</v>
      </c>
      <c r="I2611" s="138" t="s">
        <v>3078</v>
      </c>
    </row>
    <row r="2612" spans="1:9" hidden="1">
      <c r="A2612" s="137" t="s">
        <v>13905</v>
      </c>
      <c r="B2612" s="138" t="s">
        <v>13906</v>
      </c>
      <c r="C2612" s="138" t="s">
        <v>13907</v>
      </c>
      <c r="D2612" s="138" t="s">
        <v>13908</v>
      </c>
      <c r="E2612" s="138" t="s">
        <v>13909</v>
      </c>
      <c r="F2612" s="139">
        <v>0</v>
      </c>
      <c r="G2612" s="137" t="s">
        <v>3067</v>
      </c>
      <c r="H2612" s="137" t="s">
        <v>3068</v>
      </c>
      <c r="I2612" s="138" t="s">
        <v>3078</v>
      </c>
    </row>
    <row r="2613" spans="1:9" hidden="1">
      <c r="A2613" s="137" t="s">
        <v>13910</v>
      </c>
      <c r="B2613" s="138" t="s">
        <v>13911</v>
      </c>
      <c r="C2613" s="138" t="s">
        <v>13912</v>
      </c>
      <c r="D2613" s="138" t="s">
        <v>13913</v>
      </c>
      <c r="E2613" s="138" t="s">
        <v>13914</v>
      </c>
      <c r="F2613" s="139">
        <v>0</v>
      </c>
      <c r="G2613" s="137" t="s">
        <v>3067</v>
      </c>
      <c r="H2613" s="137" t="s">
        <v>3068</v>
      </c>
      <c r="I2613" s="138" t="s">
        <v>3084</v>
      </c>
    </row>
    <row r="2614" spans="1:9" hidden="1">
      <c r="A2614" s="137" t="s">
        <v>13915</v>
      </c>
      <c r="B2614" s="138" t="s">
        <v>13916</v>
      </c>
      <c r="C2614" s="138" t="s">
        <v>13917</v>
      </c>
      <c r="D2614" s="138" t="s">
        <v>13918</v>
      </c>
      <c r="E2614" s="138" t="s">
        <v>13919</v>
      </c>
      <c r="F2614" s="139">
        <v>0</v>
      </c>
      <c r="G2614" s="137" t="s">
        <v>3067</v>
      </c>
      <c r="H2614" s="137" t="s">
        <v>3068</v>
      </c>
      <c r="I2614" s="138" t="s">
        <v>3078</v>
      </c>
    </row>
    <row r="2615" spans="1:9" hidden="1">
      <c r="A2615" s="137" t="s">
        <v>13920</v>
      </c>
      <c r="B2615" s="138" t="s">
        <v>13921</v>
      </c>
      <c r="C2615" s="138" t="s">
        <v>13922</v>
      </c>
      <c r="D2615" s="138" t="s">
        <v>13923</v>
      </c>
      <c r="E2615" s="138" t="s">
        <v>13924</v>
      </c>
      <c r="F2615" s="139">
        <v>13.63</v>
      </c>
      <c r="G2615" s="137" t="s">
        <v>3067</v>
      </c>
      <c r="H2615" s="137" t="s">
        <v>3068</v>
      </c>
      <c r="I2615" s="138" t="s">
        <v>3078</v>
      </c>
    </row>
    <row r="2616" spans="1:9" hidden="1">
      <c r="A2616" s="137" t="s">
        <v>13925</v>
      </c>
      <c r="B2616" s="138" t="s">
        <v>13926</v>
      </c>
      <c r="C2616" s="138" t="s">
        <v>13927</v>
      </c>
      <c r="D2616" s="138" t="s">
        <v>13928</v>
      </c>
      <c r="E2616" s="138" t="s">
        <v>13929</v>
      </c>
      <c r="F2616" s="139">
        <v>26.4</v>
      </c>
      <c r="G2616" s="137" t="s">
        <v>3067</v>
      </c>
      <c r="H2616" s="137" t="s">
        <v>3068</v>
      </c>
      <c r="I2616" s="138" t="s">
        <v>3078</v>
      </c>
    </row>
    <row r="2617" spans="1:9" hidden="1">
      <c r="A2617" s="137" t="s">
        <v>13930</v>
      </c>
      <c r="B2617" s="138" t="s">
        <v>13931</v>
      </c>
      <c r="C2617" s="138" t="s">
        <v>13932</v>
      </c>
      <c r="D2617" s="138" t="s">
        <v>13933</v>
      </c>
      <c r="E2617" s="138" t="s">
        <v>13934</v>
      </c>
      <c r="F2617" s="139">
        <v>10.35</v>
      </c>
      <c r="G2617" s="137" t="s">
        <v>3067</v>
      </c>
      <c r="H2617" s="137" t="s">
        <v>3068</v>
      </c>
      <c r="I2617" s="138" t="s">
        <v>3084</v>
      </c>
    </row>
    <row r="2618" spans="1:9" hidden="1">
      <c r="A2618" s="137" t="s">
        <v>13935</v>
      </c>
      <c r="B2618" s="138" t="s">
        <v>13936</v>
      </c>
      <c r="C2618" s="138" t="s">
        <v>13937</v>
      </c>
      <c r="D2618" s="138" t="s">
        <v>13938</v>
      </c>
      <c r="E2618" s="138" t="s">
        <v>13939</v>
      </c>
      <c r="F2618" s="139">
        <v>0</v>
      </c>
      <c r="G2618" s="137" t="s">
        <v>3067</v>
      </c>
      <c r="H2618" s="137" t="s">
        <v>3068</v>
      </c>
      <c r="I2618" s="138" t="s">
        <v>3078</v>
      </c>
    </row>
    <row r="2619" spans="1:9" hidden="1">
      <c r="A2619" s="137" t="s">
        <v>13940</v>
      </c>
      <c r="B2619" s="138" t="s">
        <v>13941</v>
      </c>
      <c r="C2619" s="138" t="s">
        <v>13942</v>
      </c>
      <c r="D2619" s="138" t="s">
        <v>13943</v>
      </c>
      <c r="E2619" s="138" t="s">
        <v>13944</v>
      </c>
      <c r="F2619" s="139">
        <v>0</v>
      </c>
      <c r="G2619" s="137" t="s">
        <v>3067</v>
      </c>
      <c r="H2619" s="137" t="s">
        <v>3068</v>
      </c>
      <c r="I2619" s="138" t="s">
        <v>3078</v>
      </c>
    </row>
    <row r="2620" spans="1:9" hidden="1">
      <c r="A2620" s="137" t="s">
        <v>13945</v>
      </c>
      <c r="B2620" s="138" t="s">
        <v>13946</v>
      </c>
      <c r="C2620" s="138" t="s">
        <v>13947</v>
      </c>
      <c r="D2620" s="138" t="s">
        <v>13948</v>
      </c>
      <c r="E2620" s="138" t="s">
        <v>13949</v>
      </c>
      <c r="F2620" s="139">
        <v>0</v>
      </c>
      <c r="G2620" s="137" t="s">
        <v>3067</v>
      </c>
      <c r="H2620" s="137" t="s">
        <v>3068</v>
      </c>
      <c r="I2620" s="138" t="s">
        <v>3078</v>
      </c>
    </row>
    <row r="2621" spans="1:9" hidden="1">
      <c r="A2621" s="137" t="s">
        <v>13950</v>
      </c>
      <c r="B2621" s="138" t="s">
        <v>13951</v>
      </c>
      <c r="C2621" s="138" t="s">
        <v>13952</v>
      </c>
      <c r="D2621" s="138" t="s">
        <v>13953</v>
      </c>
      <c r="E2621" s="138" t="s">
        <v>13954</v>
      </c>
      <c r="F2621" s="139">
        <v>0</v>
      </c>
      <c r="G2621" s="137" t="s">
        <v>3067</v>
      </c>
      <c r="H2621" s="137" t="s">
        <v>3068</v>
      </c>
      <c r="I2621" s="138" t="s">
        <v>3078</v>
      </c>
    </row>
    <row r="2622" spans="1:9" hidden="1">
      <c r="A2622" s="137" t="s">
        <v>13955</v>
      </c>
      <c r="B2622" s="138" t="s">
        <v>13956</v>
      </c>
      <c r="C2622" s="138" t="s">
        <v>13957</v>
      </c>
      <c r="D2622" s="138" t="s">
        <v>13958</v>
      </c>
      <c r="E2622" s="138" t="s">
        <v>13959</v>
      </c>
      <c r="F2622" s="139">
        <v>0</v>
      </c>
      <c r="G2622" s="137" t="s">
        <v>3067</v>
      </c>
      <c r="H2622" s="137" t="s">
        <v>3068</v>
      </c>
      <c r="I2622" s="138" t="s">
        <v>3078</v>
      </c>
    </row>
    <row r="2623" spans="1:9" hidden="1">
      <c r="A2623" s="137" t="s">
        <v>13960</v>
      </c>
      <c r="B2623" s="138" t="s">
        <v>13961</v>
      </c>
      <c r="C2623" s="138" t="s">
        <v>13962</v>
      </c>
      <c r="D2623" s="138" t="s">
        <v>13963</v>
      </c>
      <c r="E2623" s="138" t="s">
        <v>13964</v>
      </c>
      <c r="F2623" s="139">
        <v>0</v>
      </c>
      <c r="G2623" s="137" t="s">
        <v>3067</v>
      </c>
      <c r="H2623" s="137" t="s">
        <v>3068</v>
      </c>
      <c r="I2623" s="138" t="s">
        <v>3078</v>
      </c>
    </row>
    <row r="2624" spans="1:9" hidden="1">
      <c r="A2624" s="137" t="s">
        <v>13965</v>
      </c>
      <c r="B2624" s="138" t="s">
        <v>13966</v>
      </c>
      <c r="C2624" s="138" t="s">
        <v>13967</v>
      </c>
      <c r="D2624" s="138" t="s">
        <v>13968</v>
      </c>
      <c r="E2624" s="138" t="s">
        <v>13969</v>
      </c>
      <c r="F2624" s="139">
        <v>7.52</v>
      </c>
      <c r="G2624" s="137" t="s">
        <v>3067</v>
      </c>
      <c r="H2624" s="137" t="s">
        <v>3068</v>
      </c>
      <c r="I2624" s="138" t="s">
        <v>3078</v>
      </c>
    </row>
    <row r="2625" spans="1:9" hidden="1">
      <c r="A2625" s="137" t="s">
        <v>13970</v>
      </c>
      <c r="B2625" s="138" t="s">
        <v>13971</v>
      </c>
      <c r="C2625" s="138" t="s">
        <v>13972</v>
      </c>
      <c r="D2625" s="138" t="s">
        <v>13973</v>
      </c>
      <c r="E2625" s="138" t="s">
        <v>13974</v>
      </c>
      <c r="F2625" s="139">
        <v>5.14</v>
      </c>
      <c r="G2625" s="137" t="s">
        <v>3067</v>
      </c>
      <c r="H2625" s="137" t="s">
        <v>3068</v>
      </c>
      <c r="I2625" s="138" t="s">
        <v>3078</v>
      </c>
    </row>
    <row r="2626" spans="1:9" hidden="1">
      <c r="A2626" s="137" t="s">
        <v>13975</v>
      </c>
      <c r="B2626" s="138" t="s">
        <v>13976</v>
      </c>
      <c r="C2626" s="138" t="s">
        <v>13977</v>
      </c>
      <c r="D2626" s="138" t="s">
        <v>13978</v>
      </c>
      <c r="E2626" s="138" t="s">
        <v>13979</v>
      </c>
      <c r="F2626" s="139">
        <v>6.79</v>
      </c>
      <c r="G2626" s="137" t="s">
        <v>3067</v>
      </c>
      <c r="H2626" s="137" t="s">
        <v>3068</v>
      </c>
      <c r="I2626" s="138" t="s">
        <v>3084</v>
      </c>
    </row>
    <row r="2627" spans="1:9" hidden="1">
      <c r="A2627" s="137" t="s">
        <v>13980</v>
      </c>
      <c r="B2627" s="138" t="s">
        <v>13981</v>
      </c>
      <c r="C2627" s="138" t="s">
        <v>13982</v>
      </c>
      <c r="D2627" s="138" t="s">
        <v>13983</v>
      </c>
      <c r="E2627" s="138" t="s">
        <v>13984</v>
      </c>
      <c r="F2627" s="139">
        <v>0</v>
      </c>
      <c r="G2627" s="137" t="s">
        <v>3067</v>
      </c>
      <c r="H2627" s="137" t="s">
        <v>3068</v>
      </c>
      <c r="I2627" s="138" t="s">
        <v>3078</v>
      </c>
    </row>
    <row r="2628" spans="1:9" hidden="1">
      <c r="A2628" s="137" t="s">
        <v>13985</v>
      </c>
      <c r="B2628" s="138" t="s">
        <v>13986</v>
      </c>
      <c r="C2628" s="138" t="s">
        <v>13987</v>
      </c>
      <c r="D2628" s="138" t="s">
        <v>12616</v>
      </c>
      <c r="E2628" s="138" t="s">
        <v>13988</v>
      </c>
      <c r="F2628" s="139">
        <v>0</v>
      </c>
      <c r="G2628" s="137" t="s">
        <v>7022</v>
      </c>
      <c r="H2628" s="137" t="s">
        <v>3068</v>
      </c>
      <c r="I2628" s="138" t="s">
        <v>7196</v>
      </c>
    </row>
    <row r="2629" spans="1:9" hidden="1">
      <c r="A2629" s="137" t="s">
        <v>13989</v>
      </c>
      <c r="B2629" s="138" t="s">
        <v>13986</v>
      </c>
      <c r="C2629" s="138" t="s">
        <v>13990</v>
      </c>
      <c r="D2629" s="138" t="s">
        <v>12616</v>
      </c>
      <c r="E2629" s="138" t="s">
        <v>13991</v>
      </c>
      <c r="F2629" s="139">
        <v>3.24</v>
      </c>
      <c r="G2629" s="137" t="s">
        <v>3067</v>
      </c>
      <c r="H2629" s="137" t="s">
        <v>3068</v>
      </c>
      <c r="I2629" s="138" t="s">
        <v>3084</v>
      </c>
    </row>
    <row r="2630" spans="1:9" hidden="1">
      <c r="A2630" s="137" t="s">
        <v>13992</v>
      </c>
      <c r="B2630" s="138" t="s">
        <v>13993</v>
      </c>
      <c r="C2630" s="138" t="s">
        <v>13994</v>
      </c>
      <c r="D2630" s="138" t="s">
        <v>13995</v>
      </c>
      <c r="E2630" s="138" t="s">
        <v>13996</v>
      </c>
      <c r="F2630" s="139">
        <v>44.42</v>
      </c>
      <c r="G2630" s="137" t="s">
        <v>3067</v>
      </c>
      <c r="H2630" s="137" t="s">
        <v>3068</v>
      </c>
      <c r="I2630" s="138" t="s">
        <v>3078</v>
      </c>
    </row>
    <row r="2631" spans="1:9" hidden="1">
      <c r="A2631" s="137" t="s">
        <v>13997</v>
      </c>
      <c r="B2631" s="138" t="s">
        <v>13998</v>
      </c>
      <c r="C2631" s="138" t="s">
        <v>13999</v>
      </c>
      <c r="D2631" s="138" t="s">
        <v>14000</v>
      </c>
      <c r="E2631" s="138" t="s">
        <v>14001</v>
      </c>
      <c r="F2631" s="139">
        <v>58.66</v>
      </c>
      <c r="G2631" s="137" t="s">
        <v>3067</v>
      </c>
      <c r="H2631" s="137" t="s">
        <v>3068</v>
      </c>
      <c r="I2631" s="138" t="s">
        <v>3078</v>
      </c>
    </row>
    <row r="2632" spans="1:9" hidden="1">
      <c r="A2632" s="137" t="s">
        <v>14002</v>
      </c>
      <c r="B2632" s="138" t="s">
        <v>14003</v>
      </c>
      <c r="C2632" s="138" t="s">
        <v>14004</v>
      </c>
      <c r="D2632" s="138" t="s">
        <v>14005</v>
      </c>
      <c r="E2632" s="138" t="s">
        <v>14006</v>
      </c>
      <c r="F2632" s="139">
        <v>20.78</v>
      </c>
      <c r="G2632" s="137" t="s">
        <v>3067</v>
      </c>
      <c r="H2632" s="137" t="s">
        <v>3068</v>
      </c>
      <c r="I2632" s="138" t="s">
        <v>3078</v>
      </c>
    </row>
    <row r="2633" spans="1:9" hidden="1">
      <c r="A2633" s="137" t="s">
        <v>14007</v>
      </c>
      <c r="B2633" s="138" t="s">
        <v>14008</v>
      </c>
      <c r="C2633" s="138" t="s">
        <v>14009</v>
      </c>
      <c r="D2633" s="138" t="s">
        <v>14010</v>
      </c>
      <c r="E2633" s="138" t="s">
        <v>14011</v>
      </c>
      <c r="F2633" s="139">
        <v>7.65</v>
      </c>
      <c r="G2633" s="137" t="s">
        <v>3067</v>
      </c>
      <c r="H2633" s="137" t="s">
        <v>3068</v>
      </c>
      <c r="I2633" s="138" t="s">
        <v>3078</v>
      </c>
    </row>
    <row r="2634" spans="1:9" hidden="1">
      <c r="A2634" s="137" t="s">
        <v>14012</v>
      </c>
      <c r="B2634" s="138" t="s">
        <v>14013</v>
      </c>
      <c r="C2634" s="138" t="s">
        <v>14014</v>
      </c>
      <c r="D2634" s="138" t="s">
        <v>14015</v>
      </c>
      <c r="E2634" s="138" t="s">
        <v>14016</v>
      </c>
      <c r="F2634" s="139">
        <v>0</v>
      </c>
      <c r="G2634" s="137" t="s">
        <v>3067</v>
      </c>
      <c r="H2634" s="137" t="s">
        <v>3068</v>
      </c>
      <c r="I2634" s="138" t="s">
        <v>3084</v>
      </c>
    </row>
    <row r="2635" spans="1:9" hidden="1">
      <c r="A2635" s="137" t="s">
        <v>14017</v>
      </c>
      <c r="B2635" s="138" t="s">
        <v>14018</v>
      </c>
      <c r="C2635" s="138" t="s">
        <v>14019</v>
      </c>
      <c r="D2635" s="138" t="s">
        <v>14020</v>
      </c>
      <c r="E2635" s="138" t="s">
        <v>14021</v>
      </c>
      <c r="F2635" s="139">
        <v>20.39</v>
      </c>
      <c r="G2635" s="137" t="s">
        <v>3067</v>
      </c>
      <c r="H2635" s="137" t="s">
        <v>3068</v>
      </c>
      <c r="I2635" s="138" t="s">
        <v>3078</v>
      </c>
    </row>
    <row r="2636" spans="1:9" hidden="1">
      <c r="A2636" s="137" t="s">
        <v>14022</v>
      </c>
      <c r="B2636" s="138" t="s">
        <v>14023</v>
      </c>
      <c r="C2636" s="138" t="s">
        <v>14024</v>
      </c>
      <c r="D2636" s="138" t="s">
        <v>14025</v>
      </c>
      <c r="E2636" s="138" t="s">
        <v>14026</v>
      </c>
      <c r="F2636" s="139">
        <v>0</v>
      </c>
      <c r="G2636" s="137" t="s">
        <v>7022</v>
      </c>
      <c r="H2636" s="137" t="s">
        <v>3068</v>
      </c>
      <c r="I2636" s="138" t="s">
        <v>7196</v>
      </c>
    </row>
    <row r="2637" spans="1:9" hidden="1">
      <c r="A2637" s="137" t="s">
        <v>14027</v>
      </c>
      <c r="B2637" s="138" t="s">
        <v>14028</v>
      </c>
      <c r="C2637" s="138" t="s">
        <v>14029</v>
      </c>
      <c r="D2637" s="138" t="s">
        <v>14030</v>
      </c>
      <c r="E2637" s="138" t="s">
        <v>14031</v>
      </c>
      <c r="F2637" s="139">
        <v>0</v>
      </c>
      <c r="G2637" s="137" t="s">
        <v>3067</v>
      </c>
      <c r="H2637" s="137" t="s">
        <v>3068</v>
      </c>
      <c r="I2637" s="138" t="s">
        <v>3078</v>
      </c>
    </row>
    <row r="2638" spans="1:9" hidden="1">
      <c r="A2638" s="137" t="s">
        <v>14032</v>
      </c>
      <c r="B2638" s="138" t="s">
        <v>14033</v>
      </c>
      <c r="C2638" s="138" t="s">
        <v>14034</v>
      </c>
      <c r="D2638" s="138" t="s">
        <v>14035</v>
      </c>
      <c r="E2638" s="138" t="s">
        <v>14036</v>
      </c>
      <c r="F2638" s="139">
        <v>144.6</v>
      </c>
      <c r="G2638" s="137" t="s">
        <v>3067</v>
      </c>
      <c r="H2638" s="137" t="s">
        <v>3068</v>
      </c>
      <c r="I2638" s="138" t="s">
        <v>3084</v>
      </c>
    </row>
    <row r="2639" spans="1:9" hidden="1">
      <c r="A2639" s="137" t="s">
        <v>14037</v>
      </c>
      <c r="B2639" s="138" t="s">
        <v>14038</v>
      </c>
      <c r="C2639" s="138" t="s">
        <v>14039</v>
      </c>
      <c r="D2639" s="138" t="s">
        <v>14040</v>
      </c>
      <c r="E2639" s="138" t="s">
        <v>14041</v>
      </c>
      <c r="F2639" s="139">
        <v>0</v>
      </c>
      <c r="G2639" s="137" t="s">
        <v>3067</v>
      </c>
      <c r="H2639" s="137" t="s">
        <v>3068</v>
      </c>
      <c r="I2639" s="138" t="s">
        <v>3078</v>
      </c>
    </row>
    <row r="2640" spans="1:9" hidden="1">
      <c r="A2640" s="137" t="s">
        <v>14042</v>
      </c>
      <c r="B2640" s="138" t="s">
        <v>14043</v>
      </c>
      <c r="C2640" s="138" t="s">
        <v>14044</v>
      </c>
      <c r="D2640" s="138" t="s">
        <v>14045</v>
      </c>
      <c r="E2640" s="138" t="s">
        <v>14046</v>
      </c>
      <c r="F2640" s="139">
        <v>0</v>
      </c>
      <c r="G2640" s="137" t="s">
        <v>3067</v>
      </c>
      <c r="H2640" s="137" t="s">
        <v>3068</v>
      </c>
      <c r="I2640" s="138" t="s">
        <v>3078</v>
      </c>
    </row>
    <row r="2641" spans="1:9" hidden="1">
      <c r="A2641" s="137" t="s">
        <v>14047</v>
      </c>
      <c r="B2641" s="138" t="s">
        <v>14048</v>
      </c>
      <c r="C2641" s="138" t="s">
        <v>14049</v>
      </c>
      <c r="D2641" s="138" t="s">
        <v>14050</v>
      </c>
      <c r="E2641" s="138" t="s">
        <v>14051</v>
      </c>
      <c r="F2641" s="139">
        <v>0</v>
      </c>
      <c r="G2641" s="137" t="s">
        <v>7022</v>
      </c>
      <c r="H2641" s="137" t="s">
        <v>3068</v>
      </c>
      <c r="I2641" s="138" t="s">
        <v>7023</v>
      </c>
    </row>
    <row r="2642" spans="1:9" hidden="1">
      <c r="A2642" s="137" t="s">
        <v>14052</v>
      </c>
      <c r="B2642" s="138" t="s">
        <v>14048</v>
      </c>
      <c r="C2642" s="138" t="s">
        <v>14053</v>
      </c>
      <c r="D2642" s="138" t="s">
        <v>14050</v>
      </c>
      <c r="E2642" s="138" t="s">
        <v>14054</v>
      </c>
      <c r="F2642" s="139">
        <v>22.67</v>
      </c>
      <c r="G2642" s="137" t="s">
        <v>3067</v>
      </c>
      <c r="H2642" s="137" t="s">
        <v>3068</v>
      </c>
      <c r="I2642" s="138" t="s">
        <v>3078</v>
      </c>
    </row>
    <row r="2643" spans="1:9" hidden="1">
      <c r="A2643" s="137" t="s">
        <v>14055</v>
      </c>
      <c r="B2643" s="138" t="s">
        <v>14056</v>
      </c>
      <c r="C2643" s="138" t="s">
        <v>14057</v>
      </c>
      <c r="D2643" s="138" t="s">
        <v>14058</v>
      </c>
      <c r="E2643" s="138" t="s">
        <v>14059</v>
      </c>
      <c r="F2643" s="139">
        <v>0</v>
      </c>
      <c r="G2643" s="137" t="s">
        <v>3067</v>
      </c>
      <c r="H2643" s="137" t="s">
        <v>3068</v>
      </c>
      <c r="I2643" s="138" t="s">
        <v>3078</v>
      </c>
    </row>
    <row r="2644" spans="1:9" hidden="1">
      <c r="A2644" s="137" t="s">
        <v>14060</v>
      </c>
      <c r="B2644" s="138" t="s">
        <v>14061</v>
      </c>
      <c r="C2644" s="138" t="s">
        <v>14062</v>
      </c>
      <c r="D2644" s="138" t="s">
        <v>14063</v>
      </c>
      <c r="E2644" s="138" t="s">
        <v>14064</v>
      </c>
      <c r="F2644" s="139">
        <v>0</v>
      </c>
      <c r="G2644" s="137" t="s">
        <v>3067</v>
      </c>
      <c r="H2644" s="137" t="s">
        <v>3068</v>
      </c>
      <c r="I2644" s="138" t="s">
        <v>3078</v>
      </c>
    </row>
    <row r="2645" spans="1:9" hidden="1">
      <c r="A2645" s="137" t="s">
        <v>14065</v>
      </c>
      <c r="B2645" s="138" t="s">
        <v>14066</v>
      </c>
      <c r="C2645" s="138" t="s">
        <v>14067</v>
      </c>
      <c r="D2645" s="138" t="s">
        <v>14068</v>
      </c>
      <c r="E2645" s="138" t="s">
        <v>14069</v>
      </c>
      <c r="F2645" s="139">
        <v>22.88</v>
      </c>
      <c r="G2645" s="137" t="s">
        <v>3067</v>
      </c>
      <c r="H2645" s="137" t="s">
        <v>3068</v>
      </c>
      <c r="I2645" s="138" t="s">
        <v>3078</v>
      </c>
    </row>
    <row r="2646" spans="1:9" hidden="1">
      <c r="A2646" s="137" t="s">
        <v>14070</v>
      </c>
      <c r="B2646" s="138" t="s">
        <v>14071</v>
      </c>
      <c r="C2646" s="138" t="s">
        <v>14072</v>
      </c>
      <c r="D2646" s="138" t="s">
        <v>14073</v>
      </c>
      <c r="E2646" s="138" t="s">
        <v>14074</v>
      </c>
      <c r="F2646" s="139">
        <v>0</v>
      </c>
      <c r="G2646" s="137" t="s">
        <v>3067</v>
      </c>
      <c r="H2646" s="137" t="s">
        <v>3068</v>
      </c>
      <c r="I2646" s="138" t="s">
        <v>3078</v>
      </c>
    </row>
    <row r="2647" spans="1:9" hidden="1">
      <c r="A2647" s="137" t="s">
        <v>14075</v>
      </c>
      <c r="B2647" s="138" t="s">
        <v>14076</v>
      </c>
      <c r="C2647" s="138" t="s">
        <v>14077</v>
      </c>
      <c r="D2647" s="138" t="s">
        <v>14078</v>
      </c>
      <c r="E2647" s="138" t="s">
        <v>14079</v>
      </c>
      <c r="F2647" s="139">
        <v>0</v>
      </c>
      <c r="G2647" s="137" t="s">
        <v>3067</v>
      </c>
      <c r="H2647" s="137" t="s">
        <v>3068</v>
      </c>
      <c r="I2647" s="138" t="s">
        <v>3078</v>
      </c>
    </row>
    <row r="2648" spans="1:9" hidden="1">
      <c r="A2648" s="137" t="s">
        <v>14080</v>
      </c>
      <c r="B2648" s="138" t="s">
        <v>14081</v>
      </c>
      <c r="C2648" s="138" t="s">
        <v>14082</v>
      </c>
      <c r="D2648" s="138" t="s">
        <v>7892</v>
      </c>
      <c r="E2648" s="138" t="s">
        <v>14083</v>
      </c>
      <c r="F2648" s="139">
        <v>13.84</v>
      </c>
      <c r="G2648" s="137" t="s">
        <v>332</v>
      </c>
      <c r="H2648" s="137" t="s">
        <v>1762</v>
      </c>
      <c r="I2648" s="138" t="s">
        <v>1103</v>
      </c>
    </row>
    <row r="2649" spans="1:9" hidden="1">
      <c r="A2649" s="137" t="s">
        <v>14084</v>
      </c>
      <c r="B2649" s="138" t="s">
        <v>14085</v>
      </c>
      <c r="C2649" s="138" t="s">
        <v>14086</v>
      </c>
      <c r="D2649" s="138" t="s">
        <v>14087</v>
      </c>
      <c r="E2649" s="138" t="s">
        <v>14088</v>
      </c>
      <c r="F2649" s="139">
        <v>0</v>
      </c>
      <c r="G2649" s="137" t="s">
        <v>3067</v>
      </c>
      <c r="H2649" s="137" t="s">
        <v>3068</v>
      </c>
      <c r="I2649" s="138" t="s">
        <v>3078</v>
      </c>
    </row>
    <row r="2650" spans="1:9" hidden="1">
      <c r="A2650" s="137" t="s">
        <v>14089</v>
      </c>
      <c r="B2650" s="138" t="s">
        <v>14090</v>
      </c>
      <c r="C2650" s="138" t="s">
        <v>14091</v>
      </c>
      <c r="D2650" s="138" t="s">
        <v>14092</v>
      </c>
      <c r="E2650" s="138" t="s">
        <v>14093</v>
      </c>
      <c r="F2650" s="139">
        <v>0</v>
      </c>
      <c r="G2650" s="137" t="s">
        <v>3067</v>
      </c>
      <c r="H2650" s="137" t="s">
        <v>3068</v>
      </c>
      <c r="I2650" s="138" t="s">
        <v>3084</v>
      </c>
    </row>
    <row r="2651" spans="1:9" hidden="1">
      <c r="A2651" s="137" t="s">
        <v>14094</v>
      </c>
      <c r="B2651" s="138" t="s">
        <v>14095</v>
      </c>
      <c r="C2651" s="138" t="s">
        <v>14096</v>
      </c>
      <c r="D2651" s="138" t="s">
        <v>14097</v>
      </c>
      <c r="E2651" s="138" t="s">
        <v>14098</v>
      </c>
      <c r="F2651" s="139">
        <v>50.1</v>
      </c>
      <c r="G2651" s="137" t="s">
        <v>3067</v>
      </c>
      <c r="H2651" s="137" t="s">
        <v>3068</v>
      </c>
      <c r="I2651" s="138" t="s">
        <v>3078</v>
      </c>
    </row>
    <row r="2652" spans="1:9" hidden="1">
      <c r="A2652" s="137" t="s">
        <v>14099</v>
      </c>
      <c r="B2652" s="138" t="s">
        <v>14100</v>
      </c>
      <c r="C2652" s="138" t="s">
        <v>14101</v>
      </c>
      <c r="D2652" s="138" t="s">
        <v>14102</v>
      </c>
      <c r="E2652" s="138" t="s">
        <v>14103</v>
      </c>
      <c r="F2652" s="139">
        <v>14.38</v>
      </c>
      <c r="G2652" s="137" t="s">
        <v>3067</v>
      </c>
      <c r="H2652" s="137" t="s">
        <v>3068</v>
      </c>
      <c r="I2652" s="138" t="s">
        <v>3084</v>
      </c>
    </row>
    <row r="2653" spans="1:9" hidden="1">
      <c r="A2653" s="137" t="s">
        <v>14104</v>
      </c>
      <c r="B2653" s="138" t="s">
        <v>14105</v>
      </c>
      <c r="C2653" s="138" t="s">
        <v>14106</v>
      </c>
      <c r="D2653" s="138" t="s">
        <v>14107</v>
      </c>
      <c r="E2653" s="138" t="s">
        <v>14108</v>
      </c>
      <c r="F2653" s="139">
        <v>0</v>
      </c>
      <c r="G2653" s="137" t="s">
        <v>3067</v>
      </c>
      <c r="H2653" s="137" t="s">
        <v>3068</v>
      </c>
      <c r="I2653" s="138" t="s">
        <v>3078</v>
      </c>
    </row>
    <row r="2654" spans="1:9" hidden="1">
      <c r="A2654" s="137" t="s">
        <v>14109</v>
      </c>
      <c r="B2654" s="138" t="s">
        <v>14110</v>
      </c>
      <c r="C2654" s="138" t="s">
        <v>14111</v>
      </c>
      <c r="D2654" s="138" t="s">
        <v>14112</v>
      </c>
      <c r="E2654" s="138" t="s">
        <v>14113</v>
      </c>
      <c r="F2654" s="139">
        <v>90.51</v>
      </c>
      <c r="G2654" s="137" t="s">
        <v>3067</v>
      </c>
      <c r="H2654" s="137" t="s">
        <v>3068</v>
      </c>
      <c r="I2654" s="138" t="s">
        <v>3078</v>
      </c>
    </row>
    <row r="2655" spans="1:9" hidden="1">
      <c r="A2655" s="137" t="s">
        <v>14114</v>
      </c>
      <c r="B2655" s="138" t="s">
        <v>14115</v>
      </c>
      <c r="C2655" s="138" t="s">
        <v>14116</v>
      </c>
      <c r="D2655" s="138" t="s">
        <v>14117</v>
      </c>
      <c r="E2655" s="138" t="s">
        <v>14118</v>
      </c>
      <c r="F2655" s="139">
        <v>9.2899999999999991</v>
      </c>
      <c r="G2655" s="137" t="s">
        <v>3067</v>
      </c>
      <c r="H2655" s="137" t="s">
        <v>3068</v>
      </c>
      <c r="I2655" s="138" t="s">
        <v>3078</v>
      </c>
    </row>
    <row r="2656" spans="1:9" hidden="1">
      <c r="A2656" s="137" t="s">
        <v>14119</v>
      </c>
      <c r="B2656" s="138" t="s">
        <v>14120</v>
      </c>
      <c r="C2656" s="138" t="s">
        <v>14121</v>
      </c>
      <c r="D2656" s="138" t="s">
        <v>14122</v>
      </c>
      <c r="E2656" s="138" t="s">
        <v>1756</v>
      </c>
      <c r="F2656" s="139">
        <v>20.02</v>
      </c>
      <c r="G2656" s="137" t="s">
        <v>3067</v>
      </c>
      <c r="H2656" s="137" t="s">
        <v>3068</v>
      </c>
      <c r="I2656" s="138" t="s">
        <v>3084</v>
      </c>
    </row>
    <row r="2657" spans="1:9" hidden="1">
      <c r="A2657" s="137" t="s">
        <v>14123</v>
      </c>
      <c r="B2657" s="138" t="s">
        <v>14124</v>
      </c>
      <c r="C2657" s="138" t="s">
        <v>14125</v>
      </c>
      <c r="D2657" s="138" t="s">
        <v>14126</v>
      </c>
      <c r="E2657" s="138" t="s">
        <v>14127</v>
      </c>
      <c r="F2657" s="139">
        <v>0</v>
      </c>
      <c r="G2657" s="137" t="s">
        <v>7022</v>
      </c>
      <c r="H2657" s="137" t="s">
        <v>3068</v>
      </c>
      <c r="I2657" s="138" t="s">
        <v>7196</v>
      </c>
    </row>
    <row r="2658" spans="1:9" hidden="1">
      <c r="A2658" s="137" t="s">
        <v>14128</v>
      </c>
      <c r="B2658" s="138" t="s">
        <v>14124</v>
      </c>
      <c r="C2658" s="138" t="s">
        <v>14129</v>
      </c>
      <c r="D2658" s="138" t="s">
        <v>14130</v>
      </c>
      <c r="E2658" s="138" t="s">
        <v>14131</v>
      </c>
      <c r="F2658" s="139">
        <v>0</v>
      </c>
      <c r="G2658" s="137" t="s">
        <v>3067</v>
      </c>
      <c r="H2658" s="137" t="s">
        <v>3068</v>
      </c>
      <c r="I2658" s="138" t="s">
        <v>3084</v>
      </c>
    </row>
    <row r="2659" spans="1:9" hidden="1">
      <c r="A2659" s="137" t="s">
        <v>14132</v>
      </c>
      <c r="B2659" s="138" t="s">
        <v>14133</v>
      </c>
      <c r="C2659" s="138" t="s">
        <v>14134</v>
      </c>
      <c r="D2659" s="138" t="s">
        <v>14135</v>
      </c>
      <c r="E2659" s="138" t="s">
        <v>14136</v>
      </c>
      <c r="F2659" s="139">
        <v>0</v>
      </c>
      <c r="G2659" s="137" t="s">
        <v>3067</v>
      </c>
      <c r="H2659" s="137" t="s">
        <v>3068</v>
      </c>
      <c r="I2659" s="138" t="s">
        <v>3084</v>
      </c>
    </row>
    <row r="2660" spans="1:9" hidden="1">
      <c r="A2660" s="137" t="s">
        <v>14137</v>
      </c>
      <c r="B2660" s="138" t="s">
        <v>14138</v>
      </c>
      <c r="C2660" s="138" t="s">
        <v>14139</v>
      </c>
      <c r="D2660" s="138" t="s">
        <v>14140</v>
      </c>
      <c r="E2660" s="138" t="s">
        <v>14141</v>
      </c>
      <c r="F2660" s="139">
        <v>76.400000000000006</v>
      </c>
      <c r="G2660" s="137" t="s">
        <v>3067</v>
      </c>
      <c r="H2660" s="137" t="s">
        <v>3068</v>
      </c>
      <c r="I2660" s="138" t="s">
        <v>3078</v>
      </c>
    </row>
    <row r="2661" spans="1:9" hidden="1">
      <c r="A2661" s="137" t="s">
        <v>14142</v>
      </c>
      <c r="B2661" s="138" t="s">
        <v>14143</v>
      </c>
      <c r="C2661" s="138" t="s">
        <v>14144</v>
      </c>
      <c r="D2661" s="138" t="s">
        <v>14145</v>
      </c>
      <c r="E2661" s="138" t="s">
        <v>1756</v>
      </c>
      <c r="F2661" s="139">
        <v>11.7</v>
      </c>
      <c r="G2661" s="137" t="s">
        <v>3067</v>
      </c>
      <c r="H2661" s="137" t="s">
        <v>3068</v>
      </c>
      <c r="I2661" s="138" t="s">
        <v>3084</v>
      </c>
    </row>
    <row r="2662" spans="1:9" hidden="1">
      <c r="A2662" s="137" t="s">
        <v>14146</v>
      </c>
      <c r="B2662" s="138" t="s">
        <v>14147</v>
      </c>
      <c r="C2662" s="138" t="s">
        <v>14148</v>
      </c>
      <c r="D2662" s="138" t="s">
        <v>14149</v>
      </c>
      <c r="E2662" s="138" t="s">
        <v>14150</v>
      </c>
      <c r="F2662" s="139">
        <v>0</v>
      </c>
      <c r="G2662" s="137" t="s">
        <v>3067</v>
      </c>
      <c r="H2662" s="137" t="s">
        <v>3068</v>
      </c>
      <c r="I2662" s="138" t="s">
        <v>3078</v>
      </c>
    </row>
    <row r="2663" spans="1:9" hidden="1">
      <c r="A2663" s="137" t="s">
        <v>14151</v>
      </c>
      <c r="B2663" s="138" t="s">
        <v>14152</v>
      </c>
      <c r="C2663" s="138" t="s">
        <v>14153</v>
      </c>
      <c r="D2663" s="138" t="s">
        <v>14154</v>
      </c>
      <c r="E2663" s="138" t="s">
        <v>14155</v>
      </c>
      <c r="F2663" s="139">
        <v>6.29</v>
      </c>
      <c r="G2663" s="137" t="s">
        <v>3067</v>
      </c>
      <c r="H2663" s="137" t="s">
        <v>3068</v>
      </c>
      <c r="I2663" s="138" t="s">
        <v>3078</v>
      </c>
    </row>
    <row r="2664" spans="1:9" hidden="1">
      <c r="A2664" s="137" t="s">
        <v>14156</v>
      </c>
      <c r="B2664" s="138" t="s">
        <v>14157</v>
      </c>
      <c r="C2664" s="138" t="s">
        <v>14158</v>
      </c>
      <c r="D2664" s="138" t="s">
        <v>14159</v>
      </c>
      <c r="E2664" s="138" t="s">
        <v>1756</v>
      </c>
      <c r="F2664" s="139">
        <v>1.0629999999999999</v>
      </c>
      <c r="G2664" s="137" t="s">
        <v>3067</v>
      </c>
      <c r="H2664" s="137" t="s">
        <v>3068</v>
      </c>
      <c r="I2664" s="138" t="s">
        <v>3078</v>
      </c>
    </row>
    <row r="2665" spans="1:9" hidden="1">
      <c r="A2665" s="137" t="s">
        <v>14160</v>
      </c>
      <c r="B2665" s="138" t="s">
        <v>14161</v>
      </c>
      <c r="C2665" s="138" t="s">
        <v>14162</v>
      </c>
      <c r="D2665" s="138" t="s">
        <v>14163</v>
      </c>
      <c r="E2665" s="138" t="s">
        <v>14164</v>
      </c>
      <c r="F2665" s="139">
        <v>21.31</v>
      </c>
      <c r="G2665" s="137" t="s">
        <v>3067</v>
      </c>
      <c r="H2665" s="137" t="s">
        <v>3068</v>
      </c>
      <c r="I2665" s="138" t="s">
        <v>3078</v>
      </c>
    </row>
    <row r="2666" spans="1:9" hidden="1">
      <c r="A2666" s="137" t="s">
        <v>14165</v>
      </c>
      <c r="B2666" s="138" t="s">
        <v>14166</v>
      </c>
      <c r="C2666" s="138" t="s">
        <v>14167</v>
      </c>
      <c r="D2666" s="138" t="s">
        <v>11773</v>
      </c>
      <c r="E2666" s="138" t="s">
        <v>14168</v>
      </c>
      <c r="F2666" s="139">
        <v>0</v>
      </c>
      <c r="G2666" s="137" t="s">
        <v>7022</v>
      </c>
      <c r="H2666" s="137" t="s">
        <v>3068</v>
      </c>
      <c r="I2666" s="138" t="s">
        <v>7023</v>
      </c>
    </row>
    <row r="2667" spans="1:9" hidden="1">
      <c r="A2667" s="137" t="s">
        <v>14169</v>
      </c>
      <c r="B2667" s="138" t="s">
        <v>14166</v>
      </c>
      <c r="C2667" s="138" t="s">
        <v>14170</v>
      </c>
      <c r="D2667" s="138" t="s">
        <v>11773</v>
      </c>
      <c r="E2667" s="138" t="s">
        <v>14171</v>
      </c>
      <c r="F2667" s="139">
        <v>85</v>
      </c>
      <c r="G2667" s="137" t="s">
        <v>3067</v>
      </c>
      <c r="H2667" s="137" t="s">
        <v>3068</v>
      </c>
      <c r="I2667" s="138" t="s">
        <v>3078</v>
      </c>
    </row>
    <row r="2668" spans="1:9" hidden="1">
      <c r="A2668" s="137" t="s">
        <v>14172</v>
      </c>
      <c r="B2668" s="138" t="s">
        <v>14173</v>
      </c>
      <c r="C2668" s="138" t="s">
        <v>14174</v>
      </c>
      <c r="D2668" s="138" t="s">
        <v>14175</v>
      </c>
      <c r="E2668" s="138" t="s">
        <v>14176</v>
      </c>
      <c r="F2668" s="139">
        <v>0</v>
      </c>
      <c r="G2668" s="137" t="s">
        <v>7022</v>
      </c>
      <c r="H2668" s="137" t="s">
        <v>3068</v>
      </c>
      <c r="I2668" s="138" t="s">
        <v>7196</v>
      </c>
    </row>
    <row r="2669" spans="1:9" hidden="1">
      <c r="A2669" s="137" t="s">
        <v>14177</v>
      </c>
      <c r="B2669" s="138" t="s">
        <v>14173</v>
      </c>
      <c r="C2669" s="138" t="s">
        <v>14178</v>
      </c>
      <c r="D2669" s="138" t="s">
        <v>14179</v>
      </c>
      <c r="E2669" s="138" t="s">
        <v>14180</v>
      </c>
      <c r="F2669" s="139">
        <v>0</v>
      </c>
      <c r="G2669" s="137" t="s">
        <v>3067</v>
      </c>
      <c r="H2669" s="137" t="s">
        <v>3068</v>
      </c>
      <c r="I2669" s="138" t="s">
        <v>3084</v>
      </c>
    </row>
    <row r="2670" spans="1:9" hidden="1">
      <c r="A2670" s="137" t="s">
        <v>14181</v>
      </c>
      <c r="B2670" s="138" t="s">
        <v>14182</v>
      </c>
      <c r="C2670" s="138" t="s">
        <v>14183</v>
      </c>
      <c r="D2670" s="138" t="s">
        <v>14184</v>
      </c>
      <c r="E2670" s="138" t="s">
        <v>14185</v>
      </c>
      <c r="F2670" s="139">
        <v>10.78</v>
      </c>
      <c r="G2670" s="137" t="s">
        <v>3067</v>
      </c>
      <c r="H2670" s="137" t="s">
        <v>3068</v>
      </c>
      <c r="I2670" s="138" t="s">
        <v>3078</v>
      </c>
    </row>
    <row r="2671" spans="1:9" hidden="1">
      <c r="A2671" s="137" t="s">
        <v>14186</v>
      </c>
      <c r="B2671" s="138" t="s">
        <v>14187</v>
      </c>
      <c r="C2671" s="138" t="s">
        <v>14188</v>
      </c>
      <c r="D2671" s="138" t="s">
        <v>14189</v>
      </c>
      <c r="E2671" s="138" t="s">
        <v>14190</v>
      </c>
      <c r="F2671" s="139">
        <v>23.46</v>
      </c>
      <c r="G2671" s="137" t="s">
        <v>3067</v>
      </c>
      <c r="H2671" s="137" t="s">
        <v>3068</v>
      </c>
      <c r="I2671" s="138" t="s">
        <v>3078</v>
      </c>
    </row>
    <row r="2672" spans="1:9" hidden="1">
      <c r="A2672" s="137" t="s">
        <v>14191</v>
      </c>
      <c r="B2672" s="138" t="s">
        <v>14192</v>
      </c>
      <c r="C2672" s="138" t="s">
        <v>14193</v>
      </c>
      <c r="D2672" s="138" t="s">
        <v>14194</v>
      </c>
      <c r="E2672" s="138" t="s">
        <v>14195</v>
      </c>
      <c r="F2672" s="139">
        <v>37.39</v>
      </c>
      <c r="G2672" s="137" t="s">
        <v>3067</v>
      </c>
      <c r="H2672" s="137" t="s">
        <v>3068</v>
      </c>
      <c r="I2672" s="138" t="s">
        <v>3078</v>
      </c>
    </row>
    <row r="2673" spans="1:9" hidden="1">
      <c r="A2673" s="137" t="s">
        <v>14196</v>
      </c>
      <c r="B2673" s="138" t="s">
        <v>14197</v>
      </c>
      <c r="C2673" s="138" t="s">
        <v>14198</v>
      </c>
      <c r="D2673" s="138" t="s">
        <v>14199</v>
      </c>
      <c r="E2673" s="138" t="s">
        <v>14200</v>
      </c>
      <c r="F2673" s="139">
        <v>12.06</v>
      </c>
      <c r="G2673" s="137" t="s">
        <v>3067</v>
      </c>
      <c r="H2673" s="137" t="s">
        <v>3068</v>
      </c>
      <c r="I2673" s="138" t="s">
        <v>3078</v>
      </c>
    </row>
    <row r="2674" spans="1:9" hidden="1">
      <c r="A2674" s="137" t="s">
        <v>14201</v>
      </c>
      <c r="B2674" s="138" t="s">
        <v>14202</v>
      </c>
      <c r="C2674" s="138" t="s">
        <v>14203</v>
      </c>
      <c r="D2674" s="138" t="s">
        <v>14204</v>
      </c>
      <c r="E2674" s="138" t="s">
        <v>14205</v>
      </c>
      <c r="F2674" s="139">
        <v>32.090000000000003</v>
      </c>
      <c r="G2674" s="137" t="s">
        <v>3067</v>
      </c>
      <c r="H2674" s="137" t="s">
        <v>3068</v>
      </c>
      <c r="I2674" s="138" t="s">
        <v>3078</v>
      </c>
    </row>
    <row r="2675" spans="1:9" hidden="1">
      <c r="A2675" s="137" t="s">
        <v>14206</v>
      </c>
      <c r="B2675" s="138" t="s">
        <v>14207</v>
      </c>
      <c r="C2675" s="138" t="s">
        <v>14208</v>
      </c>
      <c r="D2675" s="138" t="s">
        <v>14209</v>
      </c>
      <c r="E2675" s="138" t="s">
        <v>14210</v>
      </c>
      <c r="F2675" s="139">
        <v>0</v>
      </c>
      <c r="G2675" s="137" t="s">
        <v>3067</v>
      </c>
      <c r="H2675" s="137" t="s">
        <v>3068</v>
      </c>
      <c r="I2675" s="138" t="s">
        <v>3084</v>
      </c>
    </row>
    <row r="2676" spans="1:9" hidden="1">
      <c r="A2676" s="137" t="s">
        <v>14211</v>
      </c>
      <c r="B2676" s="138" t="s">
        <v>14212</v>
      </c>
      <c r="C2676" s="138" t="s">
        <v>14213</v>
      </c>
      <c r="D2676" s="138" t="s">
        <v>14214</v>
      </c>
      <c r="E2676" s="138" t="s">
        <v>14215</v>
      </c>
      <c r="F2676" s="139">
        <v>0</v>
      </c>
      <c r="G2676" s="137" t="s">
        <v>7022</v>
      </c>
      <c r="H2676" s="137" t="s">
        <v>3068</v>
      </c>
      <c r="I2676" s="138" t="s">
        <v>7196</v>
      </c>
    </row>
    <row r="2677" spans="1:9" hidden="1">
      <c r="A2677" s="137" t="s">
        <v>14216</v>
      </c>
      <c r="B2677" s="138" t="s">
        <v>14212</v>
      </c>
      <c r="C2677" s="138" t="s">
        <v>14217</v>
      </c>
      <c r="D2677" s="138" t="s">
        <v>14214</v>
      </c>
      <c r="E2677" s="138" t="s">
        <v>14218</v>
      </c>
      <c r="F2677" s="139">
        <v>8.49</v>
      </c>
      <c r="G2677" s="137" t="s">
        <v>3067</v>
      </c>
      <c r="H2677" s="137" t="s">
        <v>3068</v>
      </c>
      <c r="I2677" s="138" t="s">
        <v>3084</v>
      </c>
    </row>
    <row r="2678" spans="1:9" hidden="1">
      <c r="A2678" s="137" t="s">
        <v>14219</v>
      </c>
      <c r="B2678" s="138" t="s">
        <v>14220</v>
      </c>
      <c r="C2678" s="138" t="s">
        <v>14221</v>
      </c>
      <c r="D2678" s="138" t="s">
        <v>14222</v>
      </c>
      <c r="E2678" s="138" t="s">
        <v>14223</v>
      </c>
      <c r="F2678" s="139">
        <v>13.52</v>
      </c>
      <c r="G2678" s="137" t="s">
        <v>3067</v>
      </c>
      <c r="H2678" s="137" t="s">
        <v>3068</v>
      </c>
      <c r="I2678" s="138" t="s">
        <v>3078</v>
      </c>
    </row>
    <row r="2679" spans="1:9" hidden="1">
      <c r="A2679" s="137" t="s">
        <v>14224</v>
      </c>
      <c r="B2679" s="138" t="s">
        <v>14225</v>
      </c>
      <c r="C2679" s="138" t="s">
        <v>14226</v>
      </c>
      <c r="D2679" s="138" t="s">
        <v>14227</v>
      </c>
      <c r="E2679" s="138" t="s">
        <v>14228</v>
      </c>
      <c r="F2679" s="139">
        <v>32.28</v>
      </c>
      <c r="G2679" s="137" t="s">
        <v>7022</v>
      </c>
      <c r="H2679" s="137" t="s">
        <v>3068</v>
      </c>
      <c r="I2679" s="138" t="s">
        <v>7023</v>
      </c>
    </row>
    <row r="2680" spans="1:9" hidden="1">
      <c r="A2680" s="137" t="s">
        <v>14229</v>
      </c>
      <c r="B2680" s="138" t="s">
        <v>14225</v>
      </c>
      <c r="C2680" s="138" t="s">
        <v>14230</v>
      </c>
      <c r="D2680" s="138" t="s">
        <v>14227</v>
      </c>
      <c r="E2680" s="138" t="s">
        <v>14231</v>
      </c>
      <c r="F2680" s="139">
        <v>32.28</v>
      </c>
      <c r="G2680" s="137" t="s">
        <v>3067</v>
      </c>
      <c r="H2680" s="137" t="s">
        <v>3068</v>
      </c>
      <c r="I2680" s="138" t="s">
        <v>3078</v>
      </c>
    </row>
    <row r="2681" spans="1:9" hidden="1">
      <c r="A2681" s="137" t="s">
        <v>14232</v>
      </c>
      <c r="B2681" s="138" t="s">
        <v>14233</v>
      </c>
      <c r="C2681" s="138" t="s">
        <v>14234</v>
      </c>
      <c r="D2681" s="138" t="s">
        <v>14235</v>
      </c>
      <c r="E2681" s="138" t="s">
        <v>14236</v>
      </c>
      <c r="F2681" s="139">
        <v>0</v>
      </c>
      <c r="G2681" s="137" t="s">
        <v>3067</v>
      </c>
      <c r="H2681" s="137" t="s">
        <v>3068</v>
      </c>
      <c r="I2681" s="138" t="s">
        <v>3078</v>
      </c>
    </row>
    <row r="2682" spans="1:9" hidden="1">
      <c r="A2682" s="137" t="s">
        <v>14237</v>
      </c>
      <c r="B2682" s="138" t="s">
        <v>14238</v>
      </c>
      <c r="C2682" s="138" t="s">
        <v>14239</v>
      </c>
      <c r="D2682" s="138" t="s">
        <v>14240</v>
      </c>
      <c r="E2682" s="138" t="s">
        <v>14241</v>
      </c>
      <c r="F2682" s="139">
        <v>8.4499999999999993</v>
      </c>
      <c r="G2682" s="137" t="s">
        <v>3067</v>
      </c>
      <c r="H2682" s="137" t="s">
        <v>3068</v>
      </c>
      <c r="I2682" s="138" t="s">
        <v>3084</v>
      </c>
    </row>
    <row r="2683" spans="1:9" hidden="1">
      <c r="A2683" s="137" t="s">
        <v>14242</v>
      </c>
      <c r="B2683" s="138" t="s">
        <v>14243</v>
      </c>
      <c r="C2683" s="138" t="s">
        <v>14244</v>
      </c>
      <c r="D2683" s="138" t="s">
        <v>14245</v>
      </c>
      <c r="E2683" s="138" t="s">
        <v>1756</v>
      </c>
      <c r="F2683" s="139">
        <v>13.35</v>
      </c>
      <c r="G2683" s="137" t="s">
        <v>3067</v>
      </c>
      <c r="H2683" s="137" t="s">
        <v>3068</v>
      </c>
      <c r="I2683" s="138" t="s">
        <v>3084</v>
      </c>
    </row>
    <row r="2684" spans="1:9" hidden="1">
      <c r="A2684" s="137" t="s">
        <v>14246</v>
      </c>
      <c r="B2684" s="138" t="s">
        <v>14247</v>
      </c>
      <c r="C2684" s="138" t="s">
        <v>14248</v>
      </c>
      <c r="D2684" s="138" t="s">
        <v>14249</v>
      </c>
      <c r="E2684" s="138" t="s">
        <v>14250</v>
      </c>
      <c r="F2684" s="139">
        <v>0</v>
      </c>
      <c r="G2684" s="137" t="s">
        <v>3067</v>
      </c>
      <c r="H2684" s="137" t="s">
        <v>3068</v>
      </c>
      <c r="I2684" s="138" t="s">
        <v>3078</v>
      </c>
    </row>
    <row r="2685" spans="1:9" hidden="1">
      <c r="A2685" s="137" t="s">
        <v>14251</v>
      </c>
      <c r="B2685" s="138" t="s">
        <v>14252</v>
      </c>
      <c r="C2685" s="138" t="s">
        <v>14253</v>
      </c>
      <c r="D2685" s="138" t="s">
        <v>14254</v>
      </c>
      <c r="E2685" s="138" t="s">
        <v>14255</v>
      </c>
      <c r="F2685" s="139">
        <v>22.39</v>
      </c>
      <c r="G2685" s="137" t="s">
        <v>3067</v>
      </c>
      <c r="H2685" s="137" t="s">
        <v>3068</v>
      </c>
      <c r="I2685" s="138" t="s">
        <v>3078</v>
      </c>
    </row>
    <row r="2686" spans="1:9" hidden="1">
      <c r="A2686" s="137" t="s">
        <v>14256</v>
      </c>
      <c r="B2686" s="138" t="s">
        <v>14257</v>
      </c>
      <c r="C2686" s="138" t="s">
        <v>14258</v>
      </c>
      <c r="D2686" s="138" t="s">
        <v>14259</v>
      </c>
      <c r="E2686" s="138" t="s">
        <v>14260</v>
      </c>
      <c r="F2686" s="139">
        <v>0</v>
      </c>
      <c r="G2686" s="137" t="s">
        <v>3067</v>
      </c>
      <c r="H2686" s="137" t="s">
        <v>3068</v>
      </c>
      <c r="I2686" s="138" t="s">
        <v>3078</v>
      </c>
    </row>
    <row r="2687" spans="1:9" hidden="1">
      <c r="A2687" s="137" t="s">
        <v>14261</v>
      </c>
      <c r="B2687" s="138" t="s">
        <v>14262</v>
      </c>
      <c r="C2687" s="138" t="s">
        <v>14263</v>
      </c>
      <c r="D2687" s="138" t="s">
        <v>14264</v>
      </c>
      <c r="E2687" s="138" t="s">
        <v>1756</v>
      </c>
      <c r="F2687" s="139">
        <v>37.369999999999997</v>
      </c>
      <c r="G2687" s="137" t="s">
        <v>3067</v>
      </c>
      <c r="H2687" s="137" t="s">
        <v>3068</v>
      </c>
      <c r="I2687" s="138" t="s">
        <v>3078</v>
      </c>
    </row>
    <row r="2688" spans="1:9" hidden="1">
      <c r="A2688" s="137" t="s">
        <v>14265</v>
      </c>
      <c r="B2688" s="138" t="s">
        <v>14266</v>
      </c>
      <c r="C2688" s="138" t="s">
        <v>14267</v>
      </c>
      <c r="D2688" s="138" t="s">
        <v>10656</v>
      </c>
      <c r="E2688" s="138" t="s">
        <v>14268</v>
      </c>
      <c r="F2688" s="139">
        <v>18.18</v>
      </c>
      <c r="G2688" s="137" t="s">
        <v>332</v>
      </c>
      <c r="H2688" s="137" t="s">
        <v>1762</v>
      </c>
      <c r="I2688" s="138" t="s">
        <v>1103</v>
      </c>
    </row>
    <row r="2689" spans="1:9" hidden="1">
      <c r="A2689" s="137" t="s">
        <v>14269</v>
      </c>
      <c r="B2689" s="138" t="s">
        <v>14270</v>
      </c>
      <c r="C2689" s="138" t="s">
        <v>14271</v>
      </c>
      <c r="D2689" s="138" t="s">
        <v>14272</v>
      </c>
      <c r="E2689" s="138" t="s">
        <v>14273</v>
      </c>
      <c r="F2689" s="139">
        <v>0</v>
      </c>
      <c r="G2689" s="137" t="s">
        <v>3067</v>
      </c>
      <c r="H2689" s="137" t="s">
        <v>3068</v>
      </c>
      <c r="I2689" s="138" t="s">
        <v>3084</v>
      </c>
    </row>
    <row r="2690" spans="1:9" hidden="1">
      <c r="A2690" s="137" t="s">
        <v>14274</v>
      </c>
      <c r="B2690" s="138" t="s">
        <v>14275</v>
      </c>
      <c r="C2690" s="138" t="s">
        <v>14276</v>
      </c>
      <c r="D2690" s="138" t="s">
        <v>14277</v>
      </c>
      <c r="E2690" s="138" t="s">
        <v>14278</v>
      </c>
      <c r="F2690" s="139">
        <v>0</v>
      </c>
      <c r="G2690" s="137" t="s">
        <v>3067</v>
      </c>
      <c r="H2690" s="137" t="s">
        <v>3068</v>
      </c>
      <c r="I2690" s="138" t="s">
        <v>3078</v>
      </c>
    </row>
    <row r="2691" spans="1:9" hidden="1">
      <c r="A2691" s="137" t="s">
        <v>14279</v>
      </c>
      <c r="B2691" s="138" t="s">
        <v>14280</v>
      </c>
      <c r="C2691" s="138" t="s">
        <v>14281</v>
      </c>
      <c r="D2691" s="138" t="s">
        <v>14282</v>
      </c>
      <c r="E2691" s="138" t="s">
        <v>14283</v>
      </c>
      <c r="F2691" s="139">
        <v>0</v>
      </c>
      <c r="G2691" s="137" t="s">
        <v>3067</v>
      </c>
      <c r="H2691" s="137" t="s">
        <v>3068</v>
      </c>
      <c r="I2691" s="138" t="s">
        <v>3078</v>
      </c>
    </row>
    <row r="2692" spans="1:9" hidden="1">
      <c r="A2692" s="137" t="s">
        <v>14284</v>
      </c>
      <c r="B2692" s="138" t="s">
        <v>14285</v>
      </c>
      <c r="C2692" s="138" t="s">
        <v>14286</v>
      </c>
      <c r="D2692" s="138" t="s">
        <v>14287</v>
      </c>
      <c r="E2692" s="138" t="s">
        <v>14288</v>
      </c>
      <c r="F2692" s="139">
        <v>0</v>
      </c>
      <c r="G2692" s="137" t="s">
        <v>7022</v>
      </c>
      <c r="H2692" s="137" t="s">
        <v>3068</v>
      </c>
      <c r="I2692" s="138" t="s">
        <v>7196</v>
      </c>
    </row>
    <row r="2693" spans="1:9" hidden="1">
      <c r="A2693" s="137" t="s">
        <v>14289</v>
      </c>
      <c r="B2693" s="138" t="s">
        <v>14285</v>
      </c>
      <c r="C2693" s="138" t="s">
        <v>14290</v>
      </c>
      <c r="D2693" s="138" t="s">
        <v>14287</v>
      </c>
      <c r="E2693" s="138" t="s">
        <v>14291</v>
      </c>
      <c r="F2693" s="139">
        <v>4.17</v>
      </c>
      <c r="G2693" s="137" t="s">
        <v>3067</v>
      </c>
      <c r="H2693" s="137" t="s">
        <v>3068</v>
      </c>
      <c r="I2693" s="138" t="s">
        <v>3084</v>
      </c>
    </row>
    <row r="2694" spans="1:9" hidden="1">
      <c r="A2694" s="137" t="s">
        <v>14292</v>
      </c>
      <c r="B2694" s="138" t="s">
        <v>14293</v>
      </c>
      <c r="C2694" s="138" t="s">
        <v>14294</v>
      </c>
      <c r="D2694" s="138" t="s">
        <v>14295</v>
      </c>
      <c r="E2694" s="138" t="s">
        <v>1756</v>
      </c>
      <c r="F2694" s="139">
        <v>1.0269999999999999</v>
      </c>
      <c r="G2694" s="137" t="s">
        <v>3067</v>
      </c>
      <c r="H2694" s="137" t="s">
        <v>3068</v>
      </c>
      <c r="I2694" s="138" t="s">
        <v>3078</v>
      </c>
    </row>
    <row r="2695" spans="1:9" hidden="1">
      <c r="A2695" s="137" t="s">
        <v>14296</v>
      </c>
      <c r="B2695" s="138" t="s">
        <v>14297</v>
      </c>
      <c r="C2695" s="138" t="s">
        <v>14298</v>
      </c>
      <c r="D2695" s="138" t="s">
        <v>14299</v>
      </c>
      <c r="E2695" s="138" t="s">
        <v>1756</v>
      </c>
      <c r="F2695" s="139">
        <v>0.79100000000000004</v>
      </c>
      <c r="G2695" s="137" t="s">
        <v>3067</v>
      </c>
      <c r="H2695" s="137" t="s">
        <v>3068</v>
      </c>
      <c r="I2695" s="138" t="s">
        <v>3078</v>
      </c>
    </row>
    <row r="2696" spans="1:9" hidden="1">
      <c r="A2696" s="137" t="s">
        <v>14300</v>
      </c>
      <c r="B2696" s="138" t="s">
        <v>14301</v>
      </c>
      <c r="C2696" s="138" t="s">
        <v>14302</v>
      </c>
      <c r="D2696" s="138" t="s">
        <v>14303</v>
      </c>
      <c r="E2696" s="138" t="s">
        <v>14304</v>
      </c>
      <c r="F2696" s="139">
        <v>0</v>
      </c>
      <c r="G2696" s="137" t="s">
        <v>3067</v>
      </c>
      <c r="H2696" s="137" t="s">
        <v>3068</v>
      </c>
      <c r="I2696" s="138" t="s">
        <v>3078</v>
      </c>
    </row>
    <row r="2697" spans="1:9" hidden="1">
      <c r="A2697" s="137" t="s">
        <v>14305</v>
      </c>
      <c r="B2697" s="138" t="s">
        <v>14306</v>
      </c>
      <c r="C2697" s="138" t="s">
        <v>14307</v>
      </c>
      <c r="D2697" s="138" t="s">
        <v>14308</v>
      </c>
      <c r="E2697" s="138" t="s">
        <v>1756</v>
      </c>
      <c r="F2697" s="139">
        <v>1.0980000000000001</v>
      </c>
      <c r="G2697" s="137" t="s">
        <v>3067</v>
      </c>
      <c r="H2697" s="137" t="s">
        <v>3068</v>
      </c>
      <c r="I2697" s="138" t="s">
        <v>3078</v>
      </c>
    </row>
    <row r="2698" spans="1:9" hidden="1">
      <c r="A2698" s="137" t="s">
        <v>14309</v>
      </c>
      <c r="B2698" s="138" t="s">
        <v>14310</v>
      </c>
      <c r="C2698" s="138" t="s">
        <v>14311</v>
      </c>
      <c r="D2698" s="138" t="s">
        <v>14312</v>
      </c>
      <c r="E2698" s="138" t="s">
        <v>1756</v>
      </c>
      <c r="F2698" s="139">
        <v>1.375</v>
      </c>
      <c r="G2698" s="137" t="s">
        <v>3067</v>
      </c>
      <c r="H2698" s="137" t="s">
        <v>3068</v>
      </c>
      <c r="I2698" s="138" t="s">
        <v>3078</v>
      </c>
    </row>
    <row r="2699" spans="1:9" hidden="1">
      <c r="A2699" s="137" t="s">
        <v>14313</v>
      </c>
      <c r="B2699" s="138" t="s">
        <v>14314</v>
      </c>
      <c r="C2699" s="138" t="s">
        <v>14315</v>
      </c>
      <c r="D2699" s="138" t="s">
        <v>14316</v>
      </c>
      <c r="E2699" s="138" t="s">
        <v>14317</v>
      </c>
      <c r="F2699" s="139">
        <v>0</v>
      </c>
      <c r="G2699" s="137" t="s">
        <v>3067</v>
      </c>
      <c r="H2699" s="137" t="s">
        <v>3068</v>
      </c>
      <c r="I2699" s="138" t="s">
        <v>3078</v>
      </c>
    </row>
    <row r="2700" spans="1:9" hidden="1">
      <c r="A2700" s="137" t="s">
        <v>14318</v>
      </c>
      <c r="B2700" s="138" t="s">
        <v>14319</v>
      </c>
      <c r="C2700" s="138" t="s">
        <v>14320</v>
      </c>
      <c r="D2700" s="138" t="s">
        <v>14321</v>
      </c>
      <c r="E2700" s="138" t="s">
        <v>14322</v>
      </c>
      <c r="F2700" s="139">
        <v>20.8</v>
      </c>
      <c r="G2700" s="137" t="s">
        <v>7022</v>
      </c>
      <c r="H2700" s="137" t="s">
        <v>3068</v>
      </c>
      <c r="I2700" s="138" t="s">
        <v>7023</v>
      </c>
    </row>
    <row r="2701" spans="1:9" hidden="1">
      <c r="A2701" s="137" t="s">
        <v>14323</v>
      </c>
      <c r="B2701" s="138" t="s">
        <v>14319</v>
      </c>
      <c r="C2701" s="138" t="s">
        <v>14324</v>
      </c>
      <c r="D2701" s="138" t="s">
        <v>14321</v>
      </c>
      <c r="E2701" s="138" t="s">
        <v>14325</v>
      </c>
      <c r="F2701" s="139">
        <v>20.8</v>
      </c>
      <c r="G2701" s="137" t="s">
        <v>3067</v>
      </c>
      <c r="H2701" s="137" t="s">
        <v>3068</v>
      </c>
      <c r="I2701" s="138" t="s">
        <v>3078</v>
      </c>
    </row>
    <row r="2702" spans="1:9" hidden="1">
      <c r="A2702" s="137" t="s">
        <v>14326</v>
      </c>
      <c r="B2702" s="138" t="s">
        <v>14327</v>
      </c>
      <c r="C2702" s="138" t="s">
        <v>14328</v>
      </c>
      <c r="D2702" s="138" t="s">
        <v>14329</v>
      </c>
      <c r="E2702" s="138" t="s">
        <v>14330</v>
      </c>
      <c r="F2702" s="139">
        <v>0</v>
      </c>
      <c r="G2702" s="137" t="s">
        <v>3067</v>
      </c>
      <c r="H2702" s="137" t="s">
        <v>3068</v>
      </c>
      <c r="I2702" s="138" t="s">
        <v>3078</v>
      </c>
    </row>
    <row r="2703" spans="1:9" hidden="1">
      <c r="A2703" s="137" t="s">
        <v>14331</v>
      </c>
      <c r="B2703" s="138" t="s">
        <v>14332</v>
      </c>
      <c r="C2703" s="138" t="s">
        <v>14333</v>
      </c>
      <c r="D2703" s="138" t="s">
        <v>14334</v>
      </c>
      <c r="E2703" s="138" t="s">
        <v>14335</v>
      </c>
      <c r="F2703" s="139">
        <v>0</v>
      </c>
      <c r="G2703" s="137" t="s">
        <v>7022</v>
      </c>
      <c r="H2703" s="137" t="s">
        <v>3068</v>
      </c>
      <c r="I2703" s="138" t="s">
        <v>7196</v>
      </c>
    </row>
    <row r="2704" spans="1:9" hidden="1">
      <c r="A2704" s="137" t="s">
        <v>14336</v>
      </c>
      <c r="B2704" s="138" t="s">
        <v>14332</v>
      </c>
      <c r="C2704" s="138" t="s">
        <v>14337</v>
      </c>
      <c r="D2704" s="138" t="s">
        <v>11873</v>
      </c>
      <c r="E2704" s="138" t="s">
        <v>14338</v>
      </c>
      <c r="F2704" s="139">
        <v>13.2</v>
      </c>
      <c r="G2704" s="137" t="s">
        <v>3067</v>
      </c>
      <c r="H2704" s="137" t="s">
        <v>3068</v>
      </c>
      <c r="I2704" s="138" t="s">
        <v>3084</v>
      </c>
    </row>
    <row r="2705" spans="1:9" hidden="1">
      <c r="A2705" s="137" t="s">
        <v>14339</v>
      </c>
      <c r="B2705" s="138" t="s">
        <v>14340</v>
      </c>
      <c r="C2705" s="138" t="s">
        <v>14341</v>
      </c>
      <c r="D2705" s="138" t="s">
        <v>14342</v>
      </c>
      <c r="E2705" s="138" t="s">
        <v>6999</v>
      </c>
      <c r="F2705" s="139">
        <v>38.24</v>
      </c>
      <c r="G2705" s="137" t="s">
        <v>3067</v>
      </c>
      <c r="H2705" s="137" t="s">
        <v>3068</v>
      </c>
      <c r="I2705" s="138" t="s">
        <v>3078</v>
      </c>
    </row>
    <row r="2706" spans="1:9" hidden="1">
      <c r="A2706" s="137" t="s">
        <v>14343</v>
      </c>
      <c r="B2706" s="138" t="s">
        <v>14344</v>
      </c>
      <c r="C2706" s="138" t="s">
        <v>14345</v>
      </c>
      <c r="D2706" s="138" t="s">
        <v>14346</v>
      </c>
      <c r="E2706" s="138" t="s">
        <v>14347</v>
      </c>
      <c r="F2706" s="139">
        <v>30.2</v>
      </c>
      <c r="G2706" s="137" t="s">
        <v>332</v>
      </c>
      <c r="H2706" s="137" t="s">
        <v>1762</v>
      </c>
      <c r="I2706" s="138" t="s">
        <v>1103</v>
      </c>
    </row>
    <row r="2707" spans="1:9" hidden="1">
      <c r="A2707" s="137" t="s">
        <v>14348</v>
      </c>
      <c r="B2707" s="138" t="s">
        <v>14349</v>
      </c>
      <c r="C2707" s="138" t="s">
        <v>14350</v>
      </c>
      <c r="D2707" s="138" t="s">
        <v>14351</v>
      </c>
      <c r="E2707" s="138" t="s">
        <v>14352</v>
      </c>
      <c r="F2707" s="139">
        <v>0</v>
      </c>
      <c r="G2707" s="137" t="s">
        <v>3067</v>
      </c>
      <c r="H2707" s="137" t="s">
        <v>3068</v>
      </c>
      <c r="I2707" s="138" t="s">
        <v>3078</v>
      </c>
    </row>
    <row r="2708" spans="1:9" hidden="1">
      <c r="A2708" s="137" t="s">
        <v>14353</v>
      </c>
      <c r="B2708" s="138" t="s">
        <v>14354</v>
      </c>
      <c r="C2708" s="138" t="s">
        <v>14355</v>
      </c>
      <c r="D2708" s="138" t="s">
        <v>14356</v>
      </c>
      <c r="E2708" s="138" t="s">
        <v>14357</v>
      </c>
      <c r="F2708" s="139">
        <v>24.02</v>
      </c>
      <c r="G2708" s="137" t="s">
        <v>3067</v>
      </c>
      <c r="H2708" s="137" t="s">
        <v>3068</v>
      </c>
      <c r="I2708" s="138" t="s">
        <v>3078</v>
      </c>
    </row>
    <row r="2709" spans="1:9" hidden="1">
      <c r="A2709" s="137" t="s">
        <v>14358</v>
      </c>
      <c r="B2709" s="138" t="s">
        <v>14359</v>
      </c>
      <c r="C2709" s="138" t="s">
        <v>14360</v>
      </c>
      <c r="D2709" s="138" t="s">
        <v>14361</v>
      </c>
      <c r="E2709" s="138" t="s">
        <v>14362</v>
      </c>
      <c r="F2709" s="139">
        <v>0</v>
      </c>
      <c r="G2709" s="137" t="s">
        <v>3067</v>
      </c>
      <c r="H2709" s="137" t="s">
        <v>3068</v>
      </c>
      <c r="I2709" s="138" t="s">
        <v>3078</v>
      </c>
    </row>
    <row r="2710" spans="1:9" hidden="1">
      <c r="A2710" s="137" t="s">
        <v>14363</v>
      </c>
      <c r="B2710" s="138" t="s">
        <v>14364</v>
      </c>
      <c r="C2710" s="138" t="s">
        <v>14365</v>
      </c>
      <c r="D2710" s="138" t="s">
        <v>14366</v>
      </c>
      <c r="E2710" s="138" t="s">
        <v>14367</v>
      </c>
      <c r="F2710" s="139">
        <v>0</v>
      </c>
      <c r="G2710" s="137" t="s">
        <v>3067</v>
      </c>
      <c r="H2710" s="137" t="s">
        <v>3068</v>
      </c>
      <c r="I2710" s="138" t="s">
        <v>3078</v>
      </c>
    </row>
    <row r="2711" spans="1:9" hidden="1">
      <c r="A2711" s="137" t="s">
        <v>14368</v>
      </c>
      <c r="B2711" s="138" t="s">
        <v>14369</v>
      </c>
      <c r="C2711" s="138" t="s">
        <v>14370</v>
      </c>
      <c r="D2711" s="138" t="s">
        <v>14371</v>
      </c>
      <c r="E2711" s="138" t="s">
        <v>14372</v>
      </c>
      <c r="F2711" s="139">
        <v>0</v>
      </c>
      <c r="G2711" s="137" t="s">
        <v>332</v>
      </c>
      <c r="H2711" s="137" t="s">
        <v>1762</v>
      </c>
      <c r="I2711" s="138" t="s">
        <v>1103</v>
      </c>
    </row>
    <row r="2712" spans="1:9" hidden="1">
      <c r="A2712" s="137" t="s">
        <v>14373</v>
      </c>
      <c r="B2712" s="138" t="s">
        <v>14374</v>
      </c>
      <c r="C2712" s="138" t="s">
        <v>14375</v>
      </c>
      <c r="D2712" s="138" t="s">
        <v>7934</v>
      </c>
      <c r="E2712" s="138" t="s">
        <v>14376</v>
      </c>
      <c r="F2712" s="139">
        <v>7.22</v>
      </c>
      <c r="G2712" s="137" t="s">
        <v>332</v>
      </c>
      <c r="H2712" s="137" t="s">
        <v>1762</v>
      </c>
      <c r="I2712" s="138" t="s">
        <v>1103</v>
      </c>
    </row>
    <row r="2713" spans="1:9" hidden="1">
      <c r="A2713" s="137" t="s">
        <v>14377</v>
      </c>
      <c r="B2713" s="138" t="s">
        <v>14378</v>
      </c>
      <c r="C2713" s="138" t="s">
        <v>14379</v>
      </c>
      <c r="D2713" s="138" t="s">
        <v>14380</v>
      </c>
      <c r="E2713" s="138" t="s">
        <v>14381</v>
      </c>
      <c r="F2713" s="139">
        <v>7.99</v>
      </c>
      <c r="G2713" s="137" t="s">
        <v>3067</v>
      </c>
      <c r="H2713" s="137" t="s">
        <v>3068</v>
      </c>
      <c r="I2713" s="138" t="s">
        <v>3078</v>
      </c>
    </row>
    <row r="2714" spans="1:9" hidden="1">
      <c r="A2714" s="137" t="s">
        <v>14382</v>
      </c>
      <c r="B2714" s="138" t="s">
        <v>14383</v>
      </c>
      <c r="C2714" s="138" t="s">
        <v>14384</v>
      </c>
      <c r="D2714" s="138" t="s">
        <v>14385</v>
      </c>
      <c r="E2714" s="138" t="s">
        <v>14386</v>
      </c>
      <c r="F2714" s="139">
        <v>0</v>
      </c>
      <c r="G2714" s="137" t="s">
        <v>7022</v>
      </c>
      <c r="H2714" s="137" t="s">
        <v>3068</v>
      </c>
      <c r="I2714" s="138" t="s">
        <v>7196</v>
      </c>
    </row>
    <row r="2715" spans="1:9" hidden="1">
      <c r="A2715" s="137" t="s">
        <v>14387</v>
      </c>
      <c r="B2715" s="138" t="s">
        <v>14383</v>
      </c>
      <c r="C2715" s="138" t="s">
        <v>14388</v>
      </c>
      <c r="D2715" s="138" t="s">
        <v>14385</v>
      </c>
      <c r="E2715" s="138" t="s">
        <v>14389</v>
      </c>
      <c r="F2715" s="139">
        <v>10.86</v>
      </c>
      <c r="G2715" s="137" t="s">
        <v>3067</v>
      </c>
      <c r="H2715" s="137" t="s">
        <v>3068</v>
      </c>
      <c r="I2715" s="138" t="s">
        <v>3084</v>
      </c>
    </row>
    <row r="2716" spans="1:9" hidden="1">
      <c r="A2716" s="137" t="s">
        <v>14390</v>
      </c>
      <c r="B2716" s="138" t="s">
        <v>14391</v>
      </c>
      <c r="C2716" s="138" t="s">
        <v>14392</v>
      </c>
      <c r="D2716" s="138" t="s">
        <v>14393</v>
      </c>
      <c r="E2716" s="138" t="s">
        <v>14394</v>
      </c>
      <c r="F2716" s="139">
        <v>0</v>
      </c>
      <c r="G2716" s="137" t="s">
        <v>3067</v>
      </c>
      <c r="H2716" s="137" t="s">
        <v>3068</v>
      </c>
      <c r="I2716" s="138" t="s">
        <v>3084</v>
      </c>
    </row>
    <row r="2717" spans="1:9" hidden="1">
      <c r="A2717" s="137" t="s">
        <v>14395</v>
      </c>
      <c r="B2717" s="138" t="s">
        <v>14396</v>
      </c>
      <c r="C2717" s="138" t="s">
        <v>14397</v>
      </c>
      <c r="D2717" s="138" t="s">
        <v>14398</v>
      </c>
      <c r="E2717" s="138" t="s">
        <v>14399</v>
      </c>
      <c r="F2717" s="139">
        <v>60.8</v>
      </c>
      <c r="G2717" s="137" t="s">
        <v>7022</v>
      </c>
      <c r="H2717" s="137" t="s">
        <v>3068</v>
      </c>
      <c r="I2717" s="138" t="s">
        <v>7196</v>
      </c>
    </row>
    <row r="2718" spans="1:9" hidden="1">
      <c r="A2718" s="137" t="s">
        <v>14400</v>
      </c>
      <c r="B2718" s="138" t="s">
        <v>14396</v>
      </c>
      <c r="C2718" s="138" t="s">
        <v>14401</v>
      </c>
      <c r="D2718" s="138" t="s">
        <v>14398</v>
      </c>
      <c r="E2718" s="138" t="s">
        <v>8601</v>
      </c>
      <c r="F2718" s="139">
        <v>60.8</v>
      </c>
      <c r="G2718" s="137" t="s">
        <v>3067</v>
      </c>
      <c r="H2718" s="137" t="s">
        <v>3068</v>
      </c>
      <c r="I2718" s="138" t="s">
        <v>3084</v>
      </c>
    </row>
    <row r="2719" spans="1:9" hidden="1">
      <c r="A2719" s="137" t="s">
        <v>14402</v>
      </c>
      <c r="B2719" s="138" t="s">
        <v>14403</v>
      </c>
      <c r="C2719" s="138" t="s">
        <v>14404</v>
      </c>
      <c r="D2719" s="138" t="s">
        <v>14405</v>
      </c>
      <c r="E2719" s="138" t="s">
        <v>14406</v>
      </c>
      <c r="F2719" s="139">
        <v>0</v>
      </c>
      <c r="G2719" s="137" t="s">
        <v>3067</v>
      </c>
      <c r="H2719" s="137" t="s">
        <v>3068</v>
      </c>
      <c r="I2719" s="138" t="s">
        <v>3078</v>
      </c>
    </row>
    <row r="2720" spans="1:9" hidden="1">
      <c r="A2720" s="137" t="s">
        <v>14407</v>
      </c>
      <c r="B2720" s="138" t="s">
        <v>14408</v>
      </c>
      <c r="C2720" s="138" t="s">
        <v>14409</v>
      </c>
      <c r="D2720" s="138" t="s">
        <v>14410</v>
      </c>
      <c r="E2720" s="138" t="s">
        <v>14411</v>
      </c>
      <c r="F2720" s="139">
        <v>0</v>
      </c>
      <c r="G2720" s="137" t="s">
        <v>3067</v>
      </c>
      <c r="H2720" s="137" t="s">
        <v>3068</v>
      </c>
      <c r="I2720" s="138" t="s">
        <v>3078</v>
      </c>
    </row>
    <row r="2721" spans="1:9" hidden="1">
      <c r="A2721" s="137" t="s">
        <v>14412</v>
      </c>
      <c r="B2721" s="138" t="s">
        <v>14413</v>
      </c>
      <c r="C2721" s="138" t="s">
        <v>14414</v>
      </c>
      <c r="D2721" s="138" t="s">
        <v>14415</v>
      </c>
      <c r="E2721" s="138" t="s">
        <v>1756</v>
      </c>
      <c r="F2721" s="139">
        <v>30.4</v>
      </c>
      <c r="G2721" s="137" t="s">
        <v>3067</v>
      </c>
      <c r="H2721" s="137" t="s">
        <v>3068</v>
      </c>
      <c r="I2721" s="138" t="s">
        <v>3078</v>
      </c>
    </row>
    <row r="2722" spans="1:9" hidden="1">
      <c r="A2722" s="137" t="s">
        <v>14416</v>
      </c>
      <c r="B2722" s="138" t="s">
        <v>14417</v>
      </c>
      <c r="C2722" s="138" t="s">
        <v>14418</v>
      </c>
      <c r="D2722" s="138" t="s">
        <v>14346</v>
      </c>
      <c r="E2722" s="138" t="s">
        <v>14419</v>
      </c>
      <c r="F2722" s="139">
        <v>0</v>
      </c>
      <c r="G2722" s="137" t="s">
        <v>7022</v>
      </c>
      <c r="H2722" s="137" t="s">
        <v>3068</v>
      </c>
      <c r="I2722" s="138" t="s">
        <v>7196</v>
      </c>
    </row>
    <row r="2723" spans="1:9" hidden="1">
      <c r="A2723" s="137" t="s">
        <v>14420</v>
      </c>
      <c r="B2723" s="138" t="s">
        <v>14417</v>
      </c>
      <c r="C2723" s="138" t="s">
        <v>14421</v>
      </c>
      <c r="D2723" s="138" t="s">
        <v>14346</v>
      </c>
      <c r="E2723" s="138" t="s">
        <v>14422</v>
      </c>
      <c r="F2723" s="139">
        <v>52.56</v>
      </c>
      <c r="G2723" s="137" t="s">
        <v>3067</v>
      </c>
      <c r="H2723" s="137" t="s">
        <v>3068</v>
      </c>
      <c r="I2723" s="138" t="s">
        <v>3084</v>
      </c>
    </row>
    <row r="2724" spans="1:9" hidden="1">
      <c r="A2724" s="137" t="s">
        <v>14423</v>
      </c>
      <c r="B2724" s="138" t="s">
        <v>14424</v>
      </c>
      <c r="C2724" s="138" t="s">
        <v>14425</v>
      </c>
      <c r="D2724" s="138" t="s">
        <v>14426</v>
      </c>
      <c r="E2724" s="138" t="s">
        <v>14427</v>
      </c>
      <c r="F2724" s="139">
        <v>18.350000000000001</v>
      </c>
      <c r="G2724" s="137" t="s">
        <v>3067</v>
      </c>
      <c r="H2724" s="137" t="s">
        <v>3068</v>
      </c>
      <c r="I2724" s="138" t="s">
        <v>3078</v>
      </c>
    </row>
    <row r="2725" spans="1:9" hidden="1">
      <c r="A2725" s="137" t="s">
        <v>14428</v>
      </c>
      <c r="B2725" s="138" t="s">
        <v>14429</v>
      </c>
      <c r="C2725" s="138" t="s">
        <v>14430</v>
      </c>
      <c r="D2725" s="138" t="s">
        <v>14431</v>
      </c>
      <c r="E2725" s="138" t="s">
        <v>14432</v>
      </c>
      <c r="F2725" s="139">
        <v>0</v>
      </c>
      <c r="G2725" s="137" t="s">
        <v>3067</v>
      </c>
      <c r="H2725" s="137" t="s">
        <v>3068</v>
      </c>
      <c r="I2725" s="138" t="s">
        <v>3078</v>
      </c>
    </row>
    <row r="2726" spans="1:9" hidden="1">
      <c r="A2726" s="137" t="s">
        <v>14433</v>
      </c>
      <c r="B2726" s="138" t="s">
        <v>14434</v>
      </c>
      <c r="C2726" s="138" t="s">
        <v>14435</v>
      </c>
      <c r="D2726" s="138" t="s">
        <v>14436</v>
      </c>
      <c r="E2726" s="138" t="s">
        <v>14437</v>
      </c>
      <c r="F2726" s="139">
        <v>0</v>
      </c>
      <c r="G2726" s="137" t="s">
        <v>3067</v>
      </c>
      <c r="H2726" s="137" t="s">
        <v>3068</v>
      </c>
      <c r="I2726" s="138" t="s">
        <v>3078</v>
      </c>
    </row>
    <row r="2727" spans="1:9" hidden="1">
      <c r="A2727" s="137" t="s">
        <v>14438</v>
      </c>
      <c r="B2727" s="138" t="s">
        <v>14439</v>
      </c>
      <c r="C2727" s="138" t="s">
        <v>14440</v>
      </c>
      <c r="D2727" s="138" t="s">
        <v>14441</v>
      </c>
      <c r="E2727" s="138" t="s">
        <v>14442</v>
      </c>
      <c r="F2727" s="139">
        <v>0</v>
      </c>
      <c r="G2727" s="137" t="s">
        <v>3067</v>
      </c>
      <c r="H2727" s="137" t="s">
        <v>3068</v>
      </c>
      <c r="I2727" s="138" t="s">
        <v>3084</v>
      </c>
    </row>
    <row r="2728" spans="1:9" hidden="1">
      <c r="A2728" s="137" t="s">
        <v>14443</v>
      </c>
      <c r="B2728" s="138" t="s">
        <v>14444</v>
      </c>
      <c r="C2728" s="138" t="s">
        <v>14445</v>
      </c>
      <c r="D2728" s="138" t="s">
        <v>14446</v>
      </c>
      <c r="E2728" s="138" t="s">
        <v>14447</v>
      </c>
      <c r="F2728" s="139">
        <v>22.01</v>
      </c>
      <c r="G2728" s="137" t="s">
        <v>3067</v>
      </c>
      <c r="H2728" s="137" t="s">
        <v>3068</v>
      </c>
      <c r="I2728" s="138" t="s">
        <v>3084</v>
      </c>
    </row>
    <row r="2729" spans="1:9" hidden="1">
      <c r="A2729" s="137" t="s">
        <v>14448</v>
      </c>
      <c r="B2729" s="138" t="s">
        <v>14449</v>
      </c>
      <c r="C2729" s="138" t="s">
        <v>14450</v>
      </c>
      <c r="D2729" s="138" t="s">
        <v>14451</v>
      </c>
      <c r="E2729" s="138" t="s">
        <v>1756</v>
      </c>
      <c r="F2729" s="139">
        <v>17.62</v>
      </c>
      <c r="G2729" s="137" t="s">
        <v>3067</v>
      </c>
      <c r="H2729" s="137" t="s">
        <v>3068</v>
      </c>
      <c r="I2729" s="138" t="s">
        <v>3084</v>
      </c>
    </row>
    <row r="2730" spans="1:9" hidden="1">
      <c r="A2730" s="137" t="s">
        <v>14452</v>
      </c>
      <c r="B2730" s="138" t="s">
        <v>14453</v>
      </c>
      <c r="C2730" s="138" t="s">
        <v>14454</v>
      </c>
      <c r="D2730" s="138" t="s">
        <v>14455</v>
      </c>
      <c r="E2730" s="138" t="s">
        <v>14456</v>
      </c>
      <c r="F2730" s="139">
        <v>0</v>
      </c>
      <c r="G2730" s="137" t="s">
        <v>3067</v>
      </c>
      <c r="H2730" s="137" t="s">
        <v>3068</v>
      </c>
      <c r="I2730" s="138" t="s">
        <v>3078</v>
      </c>
    </row>
    <row r="2731" spans="1:9" hidden="1">
      <c r="A2731" s="137" t="s">
        <v>14457</v>
      </c>
      <c r="B2731" s="138" t="s">
        <v>14458</v>
      </c>
      <c r="C2731" s="138" t="s">
        <v>14459</v>
      </c>
      <c r="D2731" s="138" t="s">
        <v>14460</v>
      </c>
      <c r="E2731" s="138" t="s">
        <v>14461</v>
      </c>
      <c r="F2731" s="139">
        <v>7.08</v>
      </c>
      <c r="G2731" s="137" t="s">
        <v>3067</v>
      </c>
      <c r="H2731" s="137" t="s">
        <v>3068</v>
      </c>
      <c r="I2731" s="138" t="s">
        <v>3078</v>
      </c>
    </row>
    <row r="2732" spans="1:9" hidden="1">
      <c r="A2732" s="137" t="s">
        <v>14462</v>
      </c>
      <c r="B2732" s="138" t="s">
        <v>14463</v>
      </c>
      <c r="C2732" s="138" t="s">
        <v>14464</v>
      </c>
      <c r="D2732" s="138" t="s">
        <v>14465</v>
      </c>
      <c r="E2732" s="138" t="s">
        <v>14466</v>
      </c>
      <c r="F2732" s="139">
        <v>0</v>
      </c>
      <c r="G2732" s="137" t="s">
        <v>3067</v>
      </c>
      <c r="H2732" s="137" t="s">
        <v>3068</v>
      </c>
      <c r="I2732" s="138" t="s">
        <v>3078</v>
      </c>
    </row>
    <row r="2733" spans="1:9" hidden="1">
      <c r="A2733" s="137" t="s">
        <v>14467</v>
      </c>
      <c r="B2733" s="138" t="s">
        <v>14468</v>
      </c>
      <c r="C2733" s="138" t="s">
        <v>14469</v>
      </c>
      <c r="D2733" s="138" t="s">
        <v>14470</v>
      </c>
      <c r="E2733" s="138" t="s">
        <v>14471</v>
      </c>
      <c r="F2733" s="139">
        <v>0</v>
      </c>
      <c r="G2733" s="137" t="s">
        <v>3067</v>
      </c>
      <c r="H2733" s="137" t="s">
        <v>3068</v>
      </c>
      <c r="I2733" s="138" t="s">
        <v>3078</v>
      </c>
    </row>
    <row r="2734" spans="1:9" hidden="1">
      <c r="A2734" s="137" t="s">
        <v>14472</v>
      </c>
      <c r="B2734" s="138" t="s">
        <v>14473</v>
      </c>
      <c r="C2734" s="138" t="s">
        <v>14474</v>
      </c>
      <c r="D2734" s="138" t="s">
        <v>14475</v>
      </c>
      <c r="E2734" s="138" t="s">
        <v>14476</v>
      </c>
      <c r="F2734" s="139">
        <v>0</v>
      </c>
      <c r="G2734" s="137" t="s">
        <v>3067</v>
      </c>
      <c r="H2734" s="137" t="s">
        <v>3068</v>
      </c>
      <c r="I2734" s="138" t="s">
        <v>3078</v>
      </c>
    </row>
    <row r="2735" spans="1:9" hidden="1">
      <c r="A2735" s="137" t="s">
        <v>14477</v>
      </c>
      <c r="B2735" s="138" t="s">
        <v>14478</v>
      </c>
      <c r="C2735" s="138" t="s">
        <v>14479</v>
      </c>
      <c r="D2735" s="138" t="s">
        <v>14480</v>
      </c>
      <c r="E2735" s="138" t="s">
        <v>14481</v>
      </c>
      <c r="F2735" s="139">
        <v>0</v>
      </c>
      <c r="G2735" s="137" t="s">
        <v>3067</v>
      </c>
      <c r="H2735" s="137" t="s">
        <v>3068</v>
      </c>
      <c r="I2735" s="138" t="s">
        <v>3078</v>
      </c>
    </row>
    <row r="2736" spans="1:9" hidden="1">
      <c r="A2736" s="137" t="s">
        <v>14482</v>
      </c>
      <c r="B2736" s="138" t="s">
        <v>14483</v>
      </c>
      <c r="C2736" s="138" t="s">
        <v>14484</v>
      </c>
      <c r="D2736" s="138" t="s">
        <v>14485</v>
      </c>
      <c r="E2736" s="138" t="s">
        <v>14486</v>
      </c>
      <c r="F2736" s="139">
        <v>58.21</v>
      </c>
      <c r="G2736" s="137" t="s">
        <v>3067</v>
      </c>
      <c r="H2736" s="137" t="s">
        <v>3068</v>
      </c>
      <c r="I2736" s="138" t="s">
        <v>3078</v>
      </c>
    </row>
    <row r="2737" spans="1:9" hidden="1">
      <c r="A2737" s="137" t="s">
        <v>14487</v>
      </c>
      <c r="B2737" s="138" t="s">
        <v>14488</v>
      </c>
      <c r="C2737" s="138" t="s">
        <v>14489</v>
      </c>
      <c r="D2737" s="138" t="s">
        <v>14490</v>
      </c>
      <c r="E2737" s="138" t="s">
        <v>14491</v>
      </c>
      <c r="F2737" s="139">
        <v>9.8800000000000008</v>
      </c>
      <c r="G2737" s="137" t="s">
        <v>3067</v>
      </c>
      <c r="H2737" s="137" t="s">
        <v>3068</v>
      </c>
      <c r="I2737" s="138" t="s">
        <v>3078</v>
      </c>
    </row>
    <row r="2738" spans="1:9" hidden="1">
      <c r="A2738" s="137" t="s">
        <v>14492</v>
      </c>
      <c r="B2738" s="138" t="s">
        <v>14493</v>
      </c>
      <c r="C2738" s="138" t="s">
        <v>14494</v>
      </c>
      <c r="D2738" s="138" t="s">
        <v>14495</v>
      </c>
      <c r="E2738" s="138" t="s">
        <v>1756</v>
      </c>
      <c r="F2738" s="139">
        <v>19</v>
      </c>
      <c r="G2738" s="137" t="s">
        <v>3067</v>
      </c>
      <c r="H2738" s="137" t="s">
        <v>3068</v>
      </c>
      <c r="I2738" s="138" t="s">
        <v>3084</v>
      </c>
    </row>
    <row r="2739" spans="1:9" hidden="1">
      <c r="A2739" s="137" t="s">
        <v>14496</v>
      </c>
      <c r="B2739" s="138" t="s">
        <v>14497</v>
      </c>
      <c r="C2739" s="138" t="s">
        <v>14498</v>
      </c>
      <c r="D2739" s="138" t="s">
        <v>11712</v>
      </c>
      <c r="E2739" s="138" t="s">
        <v>14499</v>
      </c>
      <c r="F2739" s="139">
        <v>0</v>
      </c>
      <c r="G2739" s="137" t="s">
        <v>3067</v>
      </c>
      <c r="H2739" s="137" t="s">
        <v>3068</v>
      </c>
      <c r="I2739" s="138" t="s">
        <v>3078</v>
      </c>
    </row>
    <row r="2740" spans="1:9" hidden="1">
      <c r="A2740" s="137" t="s">
        <v>14500</v>
      </c>
      <c r="B2740" s="138" t="s">
        <v>14501</v>
      </c>
      <c r="C2740" s="138" t="s">
        <v>14502</v>
      </c>
      <c r="D2740" s="138" t="s">
        <v>14503</v>
      </c>
      <c r="E2740" s="138" t="s">
        <v>14504</v>
      </c>
      <c r="F2740" s="139">
        <v>0</v>
      </c>
      <c r="G2740" s="137" t="s">
        <v>7022</v>
      </c>
      <c r="H2740" s="137" t="s">
        <v>3068</v>
      </c>
      <c r="I2740" s="138" t="s">
        <v>7023</v>
      </c>
    </row>
    <row r="2741" spans="1:9" hidden="1">
      <c r="A2741" s="137" t="s">
        <v>14505</v>
      </c>
      <c r="B2741" s="138" t="s">
        <v>14501</v>
      </c>
      <c r="C2741" s="138" t="s">
        <v>14506</v>
      </c>
      <c r="D2741" s="138" t="s">
        <v>14503</v>
      </c>
      <c r="E2741" s="138" t="s">
        <v>14507</v>
      </c>
      <c r="F2741" s="139">
        <v>9.81</v>
      </c>
      <c r="G2741" s="137" t="s">
        <v>3067</v>
      </c>
      <c r="H2741" s="137" t="s">
        <v>3068</v>
      </c>
      <c r="I2741" s="138" t="s">
        <v>3078</v>
      </c>
    </row>
    <row r="2742" spans="1:9" hidden="1">
      <c r="A2742" s="137" t="s">
        <v>14508</v>
      </c>
      <c r="B2742" s="138" t="s">
        <v>14509</v>
      </c>
      <c r="C2742" s="138" t="s">
        <v>14510</v>
      </c>
      <c r="D2742" s="138" t="s">
        <v>14511</v>
      </c>
      <c r="E2742" s="138" t="s">
        <v>14512</v>
      </c>
      <c r="F2742" s="139">
        <v>0</v>
      </c>
      <c r="G2742" s="137" t="s">
        <v>3067</v>
      </c>
      <c r="H2742" s="137" t="s">
        <v>3068</v>
      </c>
      <c r="I2742" s="138" t="s">
        <v>3078</v>
      </c>
    </row>
    <row r="2743" spans="1:9" hidden="1">
      <c r="A2743" s="137" t="s">
        <v>14513</v>
      </c>
      <c r="B2743" s="138" t="s">
        <v>14514</v>
      </c>
      <c r="C2743" s="138" t="s">
        <v>14515</v>
      </c>
      <c r="D2743" s="138" t="s">
        <v>14516</v>
      </c>
      <c r="E2743" s="138" t="s">
        <v>14517</v>
      </c>
      <c r="F2743" s="139">
        <v>24.55</v>
      </c>
      <c r="G2743" s="137" t="s">
        <v>3067</v>
      </c>
      <c r="H2743" s="137" t="s">
        <v>3068</v>
      </c>
      <c r="I2743" s="138" t="s">
        <v>3078</v>
      </c>
    </row>
    <row r="2744" spans="1:9" hidden="1">
      <c r="A2744" s="137" t="s">
        <v>14518</v>
      </c>
      <c r="B2744" s="138" t="s">
        <v>14519</v>
      </c>
      <c r="C2744" s="138" t="s">
        <v>14520</v>
      </c>
      <c r="D2744" s="138" t="s">
        <v>14521</v>
      </c>
      <c r="E2744" s="138" t="s">
        <v>14522</v>
      </c>
      <c r="F2744" s="139">
        <v>4.7140000000000004</v>
      </c>
      <c r="G2744" s="137" t="s">
        <v>3067</v>
      </c>
      <c r="H2744" s="137" t="s">
        <v>3068</v>
      </c>
      <c r="I2744" s="138" t="s">
        <v>3084</v>
      </c>
    </row>
    <row r="2745" spans="1:9" hidden="1">
      <c r="A2745" s="137" t="s">
        <v>14523</v>
      </c>
      <c r="B2745" s="138" t="s">
        <v>14524</v>
      </c>
      <c r="C2745" s="138" t="s">
        <v>14525</v>
      </c>
      <c r="D2745" s="138" t="s">
        <v>14526</v>
      </c>
      <c r="E2745" s="138" t="s">
        <v>14527</v>
      </c>
      <c r="F2745" s="139">
        <v>0</v>
      </c>
      <c r="G2745" s="137" t="s">
        <v>3067</v>
      </c>
      <c r="H2745" s="137" t="s">
        <v>3068</v>
      </c>
      <c r="I2745" s="138" t="s">
        <v>3078</v>
      </c>
    </row>
    <row r="2746" spans="1:9" hidden="1">
      <c r="A2746" s="137" t="s">
        <v>14528</v>
      </c>
      <c r="B2746" s="138" t="s">
        <v>14529</v>
      </c>
      <c r="C2746" s="138" t="s">
        <v>14530</v>
      </c>
      <c r="D2746" s="138" t="s">
        <v>14531</v>
      </c>
      <c r="E2746" s="138" t="s">
        <v>1756</v>
      </c>
      <c r="F2746" s="139">
        <v>17.45</v>
      </c>
      <c r="G2746" s="137" t="s">
        <v>3067</v>
      </c>
      <c r="H2746" s="137" t="s">
        <v>3068</v>
      </c>
      <c r="I2746" s="138" t="s">
        <v>3078</v>
      </c>
    </row>
    <row r="2747" spans="1:9" hidden="1">
      <c r="A2747" s="137" t="s">
        <v>14532</v>
      </c>
      <c r="B2747" s="138" t="s">
        <v>14533</v>
      </c>
      <c r="C2747" s="138" t="s">
        <v>14534</v>
      </c>
      <c r="D2747" s="138" t="s">
        <v>14535</v>
      </c>
      <c r="E2747" s="138" t="s">
        <v>14536</v>
      </c>
      <c r="F2747" s="139">
        <v>0</v>
      </c>
      <c r="G2747" s="137" t="s">
        <v>3067</v>
      </c>
      <c r="H2747" s="137" t="s">
        <v>3068</v>
      </c>
      <c r="I2747" s="138" t="s">
        <v>3078</v>
      </c>
    </row>
    <row r="2748" spans="1:9" hidden="1">
      <c r="A2748" s="137" t="s">
        <v>14537</v>
      </c>
      <c r="B2748" s="138" t="s">
        <v>14538</v>
      </c>
      <c r="C2748" s="138" t="s">
        <v>14539</v>
      </c>
      <c r="D2748" s="138" t="s">
        <v>14540</v>
      </c>
      <c r="E2748" s="138" t="s">
        <v>14541</v>
      </c>
      <c r="F2748" s="139">
        <v>0</v>
      </c>
      <c r="G2748" s="137" t="s">
        <v>3067</v>
      </c>
      <c r="H2748" s="137" t="s">
        <v>3068</v>
      </c>
      <c r="I2748" s="138" t="s">
        <v>3078</v>
      </c>
    </row>
    <row r="2749" spans="1:9" hidden="1">
      <c r="A2749" s="137" t="s">
        <v>14542</v>
      </c>
      <c r="B2749" s="138" t="s">
        <v>14543</v>
      </c>
      <c r="C2749" s="138" t="s">
        <v>14544</v>
      </c>
      <c r="D2749" s="138" t="s">
        <v>14545</v>
      </c>
      <c r="E2749" s="138" t="s">
        <v>14546</v>
      </c>
      <c r="F2749" s="139">
        <v>56.28</v>
      </c>
      <c r="G2749" s="137" t="s">
        <v>3067</v>
      </c>
      <c r="H2749" s="137" t="s">
        <v>3068</v>
      </c>
      <c r="I2749" s="138" t="s">
        <v>3078</v>
      </c>
    </row>
    <row r="2750" spans="1:9" hidden="1">
      <c r="A2750" s="137" t="s">
        <v>14547</v>
      </c>
      <c r="B2750" s="138" t="s">
        <v>14548</v>
      </c>
      <c r="C2750" s="138" t="s">
        <v>14549</v>
      </c>
      <c r="D2750" s="138" t="s">
        <v>14550</v>
      </c>
      <c r="E2750" s="138" t="s">
        <v>14551</v>
      </c>
      <c r="F2750" s="139">
        <v>0</v>
      </c>
      <c r="G2750" s="137" t="s">
        <v>332</v>
      </c>
      <c r="H2750" s="137" t="s">
        <v>1762</v>
      </c>
      <c r="I2750" s="138" t="s">
        <v>1103</v>
      </c>
    </row>
    <row r="2751" spans="1:9" hidden="1">
      <c r="A2751" s="137" t="s">
        <v>14552</v>
      </c>
      <c r="B2751" s="138" t="s">
        <v>14553</v>
      </c>
      <c r="C2751" s="138" t="s">
        <v>14554</v>
      </c>
      <c r="D2751" s="138" t="s">
        <v>14555</v>
      </c>
      <c r="E2751" s="138" t="s">
        <v>14556</v>
      </c>
      <c r="F2751" s="139">
        <v>0</v>
      </c>
      <c r="G2751" s="137" t="s">
        <v>3067</v>
      </c>
      <c r="H2751" s="137" t="s">
        <v>3068</v>
      </c>
      <c r="I2751" s="138" t="s">
        <v>3078</v>
      </c>
    </row>
    <row r="2752" spans="1:9" hidden="1">
      <c r="A2752" s="137" t="s">
        <v>14557</v>
      </c>
      <c r="B2752" s="138" t="s">
        <v>14558</v>
      </c>
      <c r="C2752" s="138" t="s">
        <v>14559</v>
      </c>
      <c r="D2752" s="138" t="s">
        <v>14560</v>
      </c>
      <c r="E2752" s="138" t="s">
        <v>14561</v>
      </c>
      <c r="F2752" s="139">
        <v>35.81</v>
      </c>
      <c r="G2752" s="137" t="s">
        <v>3067</v>
      </c>
      <c r="H2752" s="137" t="s">
        <v>3068</v>
      </c>
      <c r="I2752" s="138" t="s">
        <v>3078</v>
      </c>
    </row>
    <row r="2753" spans="1:9" hidden="1">
      <c r="A2753" s="137" t="s">
        <v>14562</v>
      </c>
      <c r="B2753" s="138" t="s">
        <v>14563</v>
      </c>
      <c r="C2753" s="138" t="s">
        <v>14564</v>
      </c>
      <c r="D2753" s="138" t="s">
        <v>14565</v>
      </c>
      <c r="E2753" s="138" t="s">
        <v>14566</v>
      </c>
      <c r="F2753" s="139">
        <v>50.26</v>
      </c>
      <c r="G2753" s="137" t="s">
        <v>3067</v>
      </c>
      <c r="H2753" s="137" t="s">
        <v>3068</v>
      </c>
      <c r="I2753" s="138" t="s">
        <v>3078</v>
      </c>
    </row>
    <row r="2754" spans="1:9" hidden="1">
      <c r="A2754" s="137" t="s">
        <v>14567</v>
      </c>
      <c r="B2754" s="138" t="s">
        <v>14568</v>
      </c>
      <c r="C2754" s="138" t="s">
        <v>14569</v>
      </c>
      <c r="D2754" s="138" t="s">
        <v>14570</v>
      </c>
      <c r="E2754" s="138" t="s">
        <v>14571</v>
      </c>
      <c r="F2754" s="139">
        <v>0</v>
      </c>
      <c r="G2754" s="137" t="s">
        <v>3067</v>
      </c>
      <c r="H2754" s="137" t="s">
        <v>3068</v>
      </c>
      <c r="I2754" s="138" t="s">
        <v>3078</v>
      </c>
    </row>
    <row r="2755" spans="1:9" hidden="1">
      <c r="A2755" s="137" t="s">
        <v>14572</v>
      </c>
      <c r="B2755" s="138" t="s">
        <v>14573</v>
      </c>
      <c r="C2755" s="138" t="s">
        <v>14574</v>
      </c>
      <c r="D2755" s="138" t="s">
        <v>14575</v>
      </c>
      <c r="E2755" s="138" t="s">
        <v>1756</v>
      </c>
      <c r="F2755" s="139">
        <v>19.64</v>
      </c>
      <c r="G2755" s="137" t="s">
        <v>3067</v>
      </c>
      <c r="H2755" s="137" t="s">
        <v>3068</v>
      </c>
      <c r="I2755" s="138" t="s">
        <v>3078</v>
      </c>
    </row>
    <row r="2756" spans="1:9" hidden="1">
      <c r="A2756" s="137" t="s">
        <v>14576</v>
      </c>
      <c r="B2756" s="138" t="s">
        <v>14577</v>
      </c>
      <c r="C2756" s="138" t="s">
        <v>14578</v>
      </c>
      <c r="D2756" s="138" t="s">
        <v>14579</v>
      </c>
      <c r="E2756" s="138" t="s">
        <v>1756</v>
      </c>
      <c r="F2756" s="139">
        <v>18.260000000000002</v>
      </c>
      <c r="G2756" s="137" t="s">
        <v>3067</v>
      </c>
      <c r="H2756" s="137" t="s">
        <v>3068</v>
      </c>
      <c r="I2756" s="138" t="s">
        <v>3084</v>
      </c>
    </row>
    <row r="2757" spans="1:9" hidden="1">
      <c r="A2757" s="137" t="s">
        <v>14580</v>
      </c>
      <c r="B2757" s="138" t="s">
        <v>14581</v>
      </c>
      <c r="C2757" s="138" t="s">
        <v>14582</v>
      </c>
      <c r="D2757" s="138" t="s">
        <v>11783</v>
      </c>
      <c r="E2757" s="138" t="s">
        <v>14583</v>
      </c>
      <c r="F2757" s="139">
        <v>0</v>
      </c>
      <c r="G2757" s="137" t="s">
        <v>7022</v>
      </c>
      <c r="H2757" s="137" t="s">
        <v>3068</v>
      </c>
      <c r="I2757" s="138" t="s">
        <v>7196</v>
      </c>
    </row>
    <row r="2758" spans="1:9" hidden="1">
      <c r="A2758" s="137" t="s">
        <v>14584</v>
      </c>
      <c r="B2758" s="138" t="s">
        <v>14581</v>
      </c>
      <c r="C2758" s="138" t="s">
        <v>14585</v>
      </c>
      <c r="D2758" s="138" t="s">
        <v>11783</v>
      </c>
      <c r="E2758" s="138" t="s">
        <v>14586</v>
      </c>
      <c r="F2758" s="139">
        <v>7.92</v>
      </c>
      <c r="G2758" s="137" t="s">
        <v>3067</v>
      </c>
      <c r="H2758" s="137" t="s">
        <v>3068</v>
      </c>
      <c r="I2758" s="138" t="s">
        <v>3084</v>
      </c>
    </row>
    <row r="2759" spans="1:9" hidden="1">
      <c r="A2759" s="137" t="s">
        <v>14587</v>
      </c>
      <c r="B2759" s="138" t="s">
        <v>14588</v>
      </c>
      <c r="C2759" s="138" t="s">
        <v>14589</v>
      </c>
      <c r="D2759" s="138" t="s">
        <v>14590</v>
      </c>
      <c r="E2759" s="138" t="s">
        <v>14591</v>
      </c>
      <c r="F2759" s="139">
        <v>0</v>
      </c>
      <c r="G2759" s="137" t="s">
        <v>7022</v>
      </c>
      <c r="H2759" s="137" t="s">
        <v>3068</v>
      </c>
      <c r="I2759" s="138" t="s">
        <v>7196</v>
      </c>
    </row>
    <row r="2760" spans="1:9" hidden="1">
      <c r="A2760" s="137" t="s">
        <v>14592</v>
      </c>
      <c r="B2760" s="138" t="s">
        <v>14588</v>
      </c>
      <c r="C2760" s="138" t="s">
        <v>14593</v>
      </c>
      <c r="D2760" s="138" t="s">
        <v>14594</v>
      </c>
      <c r="E2760" s="138" t="s">
        <v>14595</v>
      </c>
      <c r="F2760" s="139">
        <v>19.7</v>
      </c>
      <c r="G2760" s="137" t="s">
        <v>3067</v>
      </c>
      <c r="H2760" s="137" t="s">
        <v>3068</v>
      </c>
      <c r="I2760" s="138" t="s">
        <v>3084</v>
      </c>
    </row>
    <row r="2761" spans="1:9" hidden="1">
      <c r="A2761" s="137" t="s">
        <v>14596</v>
      </c>
      <c r="B2761" s="138" t="s">
        <v>14597</v>
      </c>
      <c r="C2761" s="138" t="s">
        <v>14598</v>
      </c>
      <c r="D2761" s="138" t="s">
        <v>14599</v>
      </c>
      <c r="E2761" s="138" t="s">
        <v>14600</v>
      </c>
      <c r="F2761" s="139">
        <v>57.32</v>
      </c>
      <c r="G2761" s="137" t="s">
        <v>7022</v>
      </c>
      <c r="H2761" s="137" t="s">
        <v>3068</v>
      </c>
      <c r="I2761" s="138" t="s">
        <v>7196</v>
      </c>
    </row>
    <row r="2762" spans="1:9" hidden="1">
      <c r="A2762" s="137" t="s">
        <v>14601</v>
      </c>
      <c r="B2762" s="138" t="s">
        <v>14597</v>
      </c>
      <c r="C2762" s="138" t="s">
        <v>14602</v>
      </c>
      <c r="D2762" s="138" t="s">
        <v>14599</v>
      </c>
      <c r="E2762" s="138" t="s">
        <v>14603</v>
      </c>
      <c r="F2762" s="139">
        <v>57.32</v>
      </c>
      <c r="G2762" s="137" t="s">
        <v>3067</v>
      </c>
      <c r="H2762" s="137" t="s">
        <v>3068</v>
      </c>
      <c r="I2762" s="138" t="s">
        <v>3084</v>
      </c>
    </row>
    <row r="2763" spans="1:9" hidden="1">
      <c r="A2763" s="137" t="s">
        <v>14604</v>
      </c>
      <c r="B2763" s="138" t="s">
        <v>14605</v>
      </c>
      <c r="C2763" s="138" t="s">
        <v>14606</v>
      </c>
      <c r="D2763" s="138" t="s">
        <v>14607</v>
      </c>
      <c r="E2763" s="138" t="s">
        <v>14608</v>
      </c>
      <c r="F2763" s="139">
        <v>4.798</v>
      </c>
      <c r="G2763" s="137" t="s">
        <v>3067</v>
      </c>
      <c r="H2763" s="137" t="s">
        <v>3068</v>
      </c>
      <c r="I2763" s="138" t="s">
        <v>3078</v>
      </c>
    </row>
    <row r="2764" spans="1:9" hidden="1">
      <c r="A2764" s="137" t="s">
        <v>14609</v>
      </c>
      <c r="B2764" s="138" t="s">
        <v>14610</v>
      </c>
      <c r="C2764" s="138" t="s">
        <v>14611</v>
      </c>
      <c r="D2764" s="138" t="s">
        <v>14612</v>
      </c>
      <c r="E2764" s="138" t="s">
        <v>1756</v>
      </c>
      <c r="F2764" s="139">
        <v>1.0409999999999999</v>
      </c>
      <c r="G2764" s="137" t="s">
        <v>3067</v>
      </c>
      <c r="H2764" s="137" t="s">
        <v>3068</v>
      </c>
      <c r="I2764" s="138" t="s">
        <v>3078</v>
      </c>
    </row>
    <row r="2765" spans="1:9" hidden="1">
      <c r="A2765" s="137" t="s">
        <v>14613</v>
      </c>
      <c r="B2765" s="138" t="s">
        <v>14614</v>
      </c>
      <c r="C2765" s="138" t="s">
        <v>14615</v>
      </c>
      <c r="D2765" s="138" t="s">
        <v>14616</v>
      </c>
      <c r="E2765" s="138" t="s">
        <v>1756</v>
      </c>
      <c r="F2765" s="139">
        <v>1.0369999999999999</v>
      </c>
      <c r="G2765" s="137" t="s">
        <v>3067</v>
      </c>
      <c r="H2765" s="137" t="s">
        <v>3068</v>
      </c>
      <c r="I2765" s="138" t="s">
        <v>3078</v>
      </c>
    </row>
    <row r="2766" spans="1:9" hidden="1">
      <c r="A2766" s="137" t="s">
        <v>14617</v>
      </c>
      <c r="B2766" s="138" t="s">
        <v>14618</v>
      </c>
      <c r="C2766" s="138" t="s">
        <v>14619</v>
      </c>
      <c r="D2766" s="138" t="s">
        <v>14620</v>
      </c>
      <c r="E2766" s="138" t="s">
        <v>1756</v>
      </c>
      <c r="F2766" s="139">
        <v>1.0469999999999999</v>
      </c>
      <c r="G2766" s="137" t="s">
        <v>3067</v>
      </c>
      <c r="H2766" s="137" t="s">
        <v>3068</v>
      </c>
      <c r="I2766" s="138" t="s">
        <v>3078</v>
      </c>
    </row>
    <row r="2767" spans="1:9" hidden="1">
      <c r="A2767" s="137" t="s">
        <v>14621</v>
      </c>
      <c r="B2767" s="138" t="s">
        <v>14622</v>
      </c>
      <c r="C2767" s="138" t="s">
        <v>14623</v>
      </c>
      <c r="D2767" s="138" t="s">
        <v>14624</v>
      </c>
      <c r="E2767" s="138" t="s">
        <v>14625</v>
      </c>
      <c r="F2767" s="139">
        <v>0</v>
      </c>
      <c r="G2767" s="137" t="s">
        <v>3067</v>
      </c>
      <c r="H2767" s="137" t="s">
        <v>3068</v>
      </c>
      <c r="I2767" s="138" t="s">
        <v>3078</v>
      </c>
    </row>
    <row r="2768" spans="1:9" hidden="1">
      <c r="A2768" s="137" t="s">
        <v>14626</v>
      </c>
      <c r="B2768" s="138" t="s">
        <v>14627</v>
      </c>
      <c r="C2768" s="138" t="s">
        <v>14628</v>
      </c>
      <c r="D2768" s="138" t="s">
        <v>14629</v>
      </c>
      <c r="E2768" s="138" t="s">
        <v>14630</v>
      </c>
      <c r="F2768" s="139">
        <v>0</v>
      </c>
      <c r="G2768" s="137" t="s">
        <v>3067</v>
      </c>
      <c r="H2768" s="137" t="s">
        <v>3068</v>
      </c>
      <c r="I2768" s="138" t="s">
        <v>3078</v>
      </c>
    </row>
    <row r="2769" spans="1:9" hidden="1">
      <c r="A2769" s="137" t="s">
        <v>14631</v>
      </c>
      <c r="B2769" s="138" t="s">
        <v>14632</v>
      </c>
      <c r="C2769" s="138" t="s">
        <v>14633</v>
      </c>
      <c r="D2769" s="138" t="s">
        <v>14634</v>
      </c>
      <c r="E2769" s="138" t="s">
        <v>1756</v>
      </c>
      <c r="F2769" s="139">
        <v>1.044</v>
      </c>
      <c r="G2769" s="137" t="s">
        <v>3067</v>
      </c>
      <c r="H2769" s="137" t="s">
        <v>3068</v>
      </c>
      <c r="I2769" s="138" t="s">
        <v>3078</v>
      </c>
    </row>
    <row r="2770" spans="1:9" hidden="1">
      <c r="A2770" s="137" t="s">
        <v>14635</v>
      </c>
      <c r="B2770" s="138" t="s">
        <v>14636</v>
      </c>
      <c r="C2770" s="138" t="s">
        <v>14637</v>
      </c>
      <c r="D2770" s="138" t="s">
        <v>14638</v>
      </c>
      <c r="E2770" s="138" t="s">
        <v>1756</v>
      </c>
      <c r="F2770" s="139">
        <v>1.04</v>
      </c>
      <c r="G2770" s="137" t="s">
        <v>3067</v>
      </c>
      <c r="H2770" s="137" t="s">
        <v>3068</v>
      </c>
      <c r="I2770" s="138" t="s">
        <v>3078</v>
      </c>
    </row>
    <row r="2771" spans="1:9" hidden="1">
      <c r="A2771" s="137" t="s">
        <v>14639</v>
      </c>
      <c r="B2771" s="138" t="s">
        <v>14640</v>
      </c>
      <c r="C2771" s="138" t="s">
        <v>14641</v>
      </c>
      <c r="D2771" s="138" t="s">
        <v>14642</v>
      </c>
      <c r="E2771" s="138" t="s">
        <v>1756</v>
      </c>
      <c r="F2771" s="139">
        <v>1.0289999999999999</v>
      </c>
      <c r="G2771" s="137" t="s">
        <v>3067</v>
      </c>
      <c r="H2771" s="137" t="s">
        <v>3068</v>
      </c>
      <c r="I2771" s="138" t="s">
        <v>3078</v>
      </c>
    </row>
    <row r="2772" spans="1:9" hidden="1">
      <c r="A2772" s="137" t="s">
        <v>14643</v>
      </c>
      <c r="B2772" s="138" t="s">
        <v>14644</v>
      </c>
      <c r="C2772" s="138" t="s">
        <v>14645</v>
      </c>
      <c r="D2772" s="138" t="s">
        <v>14646</v>
      </c>
      <c r="E2772" s="138" t="s">
        <v>1756</v>
      </c>
      <c r="F2772" s="139">
        <v>0.92800000000000005</v>
      </c>
      <c r="G2772" s="137" t="s">
        <v>3067</v>
      </c>
      <c r="H2772" s="137" t="s">
        <v>3068</v>
      </c>
      <c r="I2772" s="138" t="s">
        <v>3078</v>
      </c>
    </row>
    <row r="2773" spans="1:9" hidden="1">
      <c r="A2773" s="137" t="s">
        <v>14647</v>
      </c>
      <c r="B2773" s="138" t="s">
        <v>14648</v>
      </c>
      <c r="C2773" s="138" t="s">
        <v>14649</v>
      </c>
      <c r="D2773" s="138" t="s">
        <v>14650</v>
      </c>
      <c r="E2773" s="138" t="s">
        <v>1756</v>
      </c>
      <c r="F2773" s="139">
        <v>1.198</v>
      </c>
      <c r="G2773" s="137" t="s">
        <v>3067</v>
      </c>
      <c r="H2773" s="137" t="s">
        <v>3068</v>
      </c>
      <c r="I2773" s="138" t="s">
        <v>3078</v>
      </c>
    </row>
    <row r="2774" spans="1:9" hidden="1">
      <c r="A2774" s="137" t="s">
        <v>14651</v>
      </c>
      <c r="B2774" s="138" t="s">
        <v>14652</v>
      </c>
      <c r="C2774" s="138" t="s">
        <v>14653</v>
      </c>
      <c r="D2774" s="138" t="s">
        <v>14654</v>
      </c>
      <c r="E2774" s="138" t="s">
        <v>1756</v>
      </c>
      <c r="F2774" s="139">
        <v>0.98599999999999999</v>
      </c>
      <c r="G2774" s="137" t="s">
        <v>3067</v>
      </c>
      <c r="H2774" s="137" t="s">
        <v>3068</v>
      </c>
      <c r="I2774" s="138" t="s">
        <v>3078</v>
      </c>
    </row>
    <row r="2775" spans="1:9" hidden="1">
      <c r="A2775" s="137" t="s">
        <v>14655</v>
      </c>
      <c r="B2775" s="138" t="s">
        <v>14656</v>
      </c>
      <c r="C2775" s="138" t="s">
        <v>14657</v>
      </c>
      <c r="D2775" s="138" t="s">
        <v>14658</v>
      </c>
      <c r="E2775" s="138" t="s">
        <v>14659</v>
      </c>
      <c r="F2775" s="139">
        <v>1.33</v>
      </c>
      <c r="G2775" s="137" t="s">
        <v>3067</v>
      </c>
      <c r="H2775" s="137" t="s">
        <v>3068</v>
      </c>
      <c r="I2775" s="138" t="s">
        <v>3084</v>
      </c>
    </row>
    <row r="2776" spans="1:9" hidden="1">
      <c r="A2776" s="137" t="s">
        <v>14660</v>
      </c>
      <c r="B2776" s="138" t="s">
        <v>14661</v>
      </c>
      <c r="C2776" s="138" t="s">
        <v>14662</v>
      </c>
      <c r="D2776" s="138" t="s">
        <v>14663</v>
      </c>
      <c r="E2776" s="138" t="s">
        <v>14664</v>
      </c>
      <c r="F2776" s="139">
        <v>4.3600000000000003</v>
      </c>
      <c r="G2776" s="137" t="s">
        <v>3067</v>
      </c>
      <c r="H2776" s="137" t="s">
        <v>3068</v>
      </c>
      <c r="I2776" s="138" t="s">
        <v>3084</v>
      </c>
    </row>
    <row r="2777" spans="1:9" hidden="1">
      <c r="A2777" s="137" t="s">
        <v>14665</v>
      </c>
      <c r="B2777" s="138" t="s">
        <v>14666</v>
      </c>
      <c r="C2777" s="138" t="s">
        <v>14667</v>
      </c>
      <c r="D2777" s="138" t="s">
        <v>14668</v>
      </c>
      <c r="E2777" s="138" t="s">
        <v>14669</v>
      </c>
      <c r="F2777" s="139">
        <v>0</v>
      </c>
      <c r="G2777" s="137" t="s">
        <v>3067</v>
      </c>
      <c r="H2777" s="137" t="s">
        <v>3068</v>
      </c>
      <c r="I2777" s="138" t="s">
        <v>3084</v>
      </c>
    </row>
    <row r="2778" spans="1:9" hidden="1">
      <c r="A2778" s="137" t="s">
        <v>14670</v>
      </c>
      <c r="B2778" s="138" t="s">
        <v>14671</v>
      </c>
      <c r="C2778" s="138" t="s">
        <v>14672</v>
      </c>
      <c r="D2778" s="138" t="s">
        <v>14673</v>
      </c>
      <c r="E2778" s="138" t="s">
        <v>14674</v>
      </c>
      <c r="F2778" s="139">
        <v>61.4</v>
      </c>
      <c r="G2778" s="137" t="s">
        <v>3067</v>
      </c>
      <c r="H2778" s="137" t="s">
        <v>3068</v>
      </c>
      <c r="I2778" s="138" t="s">
        <v>3078</v>
      </c>
    </row>
    <row r="2779" spans="1:9" hidden="1">
      <c r="A2779" s="137" t="s">
        <v>14675</v>
      </c>
      <c r="B2779" s="138" t="s">
        <v>14676</v>
      </c>
      <c r="C2779" s="138" t="s">
        <v>14677</v>
      </c>
      <c r="D2779" s="138" t="s">
        <v>14678</v>
      </c>
      <c r="E2779" s="138" t="s">
        <v>14679</v>
      </c>
      <c r="F2779" s="139">
        <v>107.28</v>
      </c>
      <c r="G2779" s="137" t="s">
        <v>7022</v>
      </c>
      <c r="H2779" s="137" t="s">
        <v>3068</v>
      </c>
      <c r="I2779" s="138" t="s">
        <v>7023</v>
      </c>
    </row>
    <row r="2780" spans="1:9" hidden="1">
      <c r="A2780" s="137" t="s">
        <v>14680</v>
      </c>
      <c r="B2780" s="138" t="s">
        <v>14676</v>
      </c>
      <c r="C2780" s="138" t="s">
        <v>14681</v>
      </c>
      <c r="D2780" s="138" t="s">
        <v>14678</v>
      </c>
      <c r="E2780" s="138" t="s">
        <v>14682</v>
      </c>
      <c r="F2780" s="139">
        <v>107.28</v>
      </c>
      <c r="G2780" s="137" t="s">
        <v>3067</v>
      </c>
      <c r="H2780" s="137" t="s">
        <v>3068</v>
      </c>
      <c r="I2780" s="138" t="s">
        <v>3078</v>
      </c>
    </row>
    <row r="2781" spans="1:9" hidden="1">
      <c r="A2781" s="137" t="s">
        <v>14683</v>
      </c>
      <c r="B2781" s="138" t="s">
        <v>14684</v>
      </c>
      <c r="C2781" s="138" t="s">
        <v>14685</v>
      </c>
      <c r="D2781" s="138" t="s">
        <v>14686</v>
      </c>
      <c r="E2781" s="138" t="s">
        <v>1756</v>
      </c>
      <c r="F2781" s="139">
        <v>1.05</v>
      </c>
      <c r="G2781" s="137" t="s">
        <v>3067</v>
      </c>
      <c r="H2781" s="137" t="s">
        <v>3068</v>
      </c>
      <c r="I2781" s="138" t="s">
        <v>3078</v>
      </c>
    </row>
    <row r="2782" spans="1:9" hidden="1">
      <c r="A2782" s="137" t="s">
        <v>14687</v>
      </c>
      <c r="B2782" s="138" t="s">
        <v>14688</v>
      </c>
      <c r="C2782" s="138" t="s">
        <v>14689</v>
      </c>
      <c r="D2782" s="138" t="s">
        <v>14690</v>
      </c>
      <c r="E2782" s="138" t="s">
        <v>1756</v>
      </c>
      <c r="F2782" s="139">
        <v>1.024</v>
      </c>
      <c r="G2782" s="137" t="s">
        <v>3067</v>
      </c>
      <c r="H2782" s="137" t="s">
        <v>3068</v>
      </c>
      <c r="I2782" s="138" t="s">
        <v>3078</v>
      </c>
    </row>
    <row r="2783" spans="1:9" hidden="1">
      <c r="A2783" s="137" t="s">
        <v>14691</v>
      </c>
      <c r="B2783" s="138" t="s">
        <v>14692</v>
      </c>
      <c r="C2783" s="138" t="s">
        <v>14693</v>
      </c>
      <c r="D2783" s="138" t="s">
        <v>14694</v>
      </c>
      <c r="E2783" s="138" t="s">
        <v>1756</v>
      </c>
      <c r="F2783" s="139">
        <v>1.0609999999999999</v>
      </c>
      <c r="G2783" s="137" t="s">
        <v>3067</v>
      </c>
      <c r="H2783" s="137" t="s">
        <v>3068</v>
      </c>
      <c r="I2783" s="138" t="s">
        <v>3078</v>
      </c>
    </row>
    <row r="2784" spans="1:9" hidden="1">
      <c r="A2784" s="137" t="s">
        <v>14695</v>
      </c>
      <c r="B2784" s="138" t="s">
        <v>14696</v>
      </c>
      <c r="C2784" s="138" t="s">
        <v>14697</v>
      </c>
      <c r="D2784" s="138" t="s">
        <v>14698</v>
      </c>
      <c r="E2784" s="138" t="s">
        <v>1756</v>
      </c>
      <c r="F2784" s="139">
        <v>24.79</v>
      </c>
      <c r="G2784" s="137" t="s">
        <v>3067</v>
      </c>
      <c r="H2784" s="137" t="s">
        <v>3068</v>
      </c>
      <c r="I2784" s="138" t="s">
        <v>3084</v>
      </c>
    </row>
    <row r="2785" spans="1:9" hidden="1">
      <c r="A2785" s="137" t="s">
        <v>14699</v>
      </c>
      <c r="B2785" s="138" t="s">
        <v>14700</v>
      </c>
      <c r="C2785" s="138" t="s">
        <v>14701</v>
      </c>
      <c r="D2785" s="138" t="s">
        <v>14702</v>
      </c>
      <c r="E2785" s="138" t="s">
        <v>1756</v>
      </c>
      <c r="F2785" s="139">
        <v>25.17</v>
      </c>
      <c r="G2785" s="137" t="s">
        <v>3067</v>
      </c>
      <c r="H2785" s="137" t="s">
        <v>3068</v>
      </c>
      <c r="I2785" s="138" t="s">
        <v>3084</v>
      </c>
    </row>
    <row r="2786" spans="1:9" hidden="1">
      <c r="A2786" s="137" t="s">
        <v>14703</v>
      </c>
      <c r="B2786" s="138" t="s">
        <v>14704</v>
      </c>
      <c r="C2786" s="138" t="s">
        <v>14705</v>
      </c>
      <c r="D2786" s="138" t="s">
        <v>14706</v>
      </c>
      <c r="E2786" s="138" t="s">
        <v>14707</v>
      </c>
      <c r="F2786" s="139">
        <v>5.21</v>
      </c>
      <c r="G2786" s="137" t="s">
        <v>3067</v>
      </c>
      <c r="H2786" s="137" t="s">
        <v>3068</v>
      </c>
      <c r="I2786" s="138" t="s">
        <v>3078</v>
      </c>
    </row>
    <row r="2787" spans="1:9" hidden="1">
      <c r="A2787" s="137" t="s">
        <v>14708</v>
      </c>
      <c r="B2787" s="138" t="s">
        <v>14709</v>
      </c>
      <c r="C2787" s="138" t="s">
        <v>14710</v>
      </c>
      <c r="D2787" s="138" t="s">
        <v>9358</v>
      </c>
      <c r="E2787" s="138" t="s">
        <v>14711</v>
      </c>
      <c r="F2787" s="139">
        <v>37.549999999999997</v>
      </c>
      <c r="G2787" s="137" t="s">
        <v>332</v>
      </c>
      <c r="H2787" s="137" t="s">
        <v>1762</v>
      </c>
      <c r="I2787" s="138" t="s">
        <v>1103</v>
      </c>
    </row>
    <row r="2788" spans="1:9" hidden="1">
      <c r="A2788" s="137" t="s">
        <v>14712</v>
      </c>
      <c r="B2788" s="138" t="s">
        <v>14713</v>
      </c>
      <c r="C2788" s="138" t="s">
        <v>14714</v>
      </c>
      <c r="D2788" s="138" t="s">
        <v>14715</v>
      </c>
      <c r="E2788" s="138" t="s">
        <v>1756</v>
      </c>
      <c r="F2788" s="139">
        <v>1.163</v>
      </c>
      <c r="G2788" s="137" t="s">
        <v>3067</v>
      </c>
      <c r="H2788" s="137" t="s">
        <v>3068</v>
      </c>
      <c r="I2788" s="138" t="s">
        <v>3078</v>
      </c>
    </row>
    <row r="2789" spans="1:9" hidden="1">
      <c r="A2789" s="137" t="s">
        <v>14716</v>
      </c>
      <c r="B2789" s="138" t="s">
        <v>14717</v>
      </c>
      <c r="C2789" s="138" t="s">
        <v>14718</v>
      </c>
      <c r="D2789" s="138" t="s">
        <v>14719</v>
      </c>
      <c r="E2789" s="138" t="s">
        <v>14720</v>
      </c>
      <c r="F2789" s="139">
        <v>0</v>
      </c>
      <c r="G2789" s="137" t="s">
        <v>3067</v>
      </c>
      <c r="H2789" s="137" t="s">
        <v>3068</v>
      </c>
      <c r="I2789" s="138" t="s">
        <v>3084</v>
      </c>
    </row>
    <row r="2790" spans="1:9" hidden="1">
      <c r="A2790" s="137" t="s">
        <v>14721</v>
      </c>
      <c r="B2790" s="138" t="s">
        <v>14722</v>
      </c>
      <c r="C2790" s="138" t="s">
        <v>14723</v>
      </c>
      <c r="D2790" s="138" t="s">
        <v>14724</v>
      </c>
      <c r="E2790" s="138" t="s">
        <v>14725</v>
      </c>
      <c r="F2790" s="139">
        <v>2.52</v>
      </c>
      <c r="G2790" s="137" t="s">
        <v>332</v>
      </c>
      <c r="H2790" s="137" t="s">
        <v>1762</v>
      </c>
      <c r="I2790" s="138" t="s">
        <v>1103</v>
      </c>
    </row>
    <row r="2791" spans="1:9" hidden="1">
      <c r="A2791" s="137" t="s">
        <v>14726</v>
      </c>
      <c r="B2791" s="138" t="s">
        <v>14727</v>
      </c>
      <c r="C2791" s="138" t="s">
        <v>14728</v>
      </c>
      <c r="D2791" s="138" t="s">
        <v>14729</v>
      </c>
      <c r="E2791" s="138" t="s">
        <v>1756</v>
      </c>
      <c r="F2791" s="139">
        <v>1.0109999999999999</v>
      </c>
      <c r="G2791" s="137" t="s">
        <v>3067</v>
      </c>
      <c r="H2791" s="137" t="s">
        <v>3068</v>
      </c>
      <c r="I2791" s="138" t="s">
        <v>3078</v>
      </c>
    </row>
    <row r="2792" spans="1:9" hidden="1">
      <c r="A2792" s="137" t="s">
        <v>14730</v>
      </c>
      <c r="B2792" s="138" t="s">
        <v>14731</v>
      </c>
      <c r="C2792" s="138" t="s">
        <v>14732</v>
      </c>
      <c r="D2792" s="138" t="s">
        <v>14733</v>
      </c>
      <c r="E2792" s="138" t="s">
        <v>1756</v>
      </c>
      <c r="F2792" s="139">
        <v>1.079</v>
      </c>
      <c r="G2792" s="137" t="s">
        <v>3067</v>
      </c>
      <c r="H2792" s="137" t="s">
        <v>3068</v>
      </c>
      <c r="I2792" s="138" t="s">
        <v>3078</v>
      </c>
    </row>
    <row r="2793" spans="1:9" hidden="1">
      <c r="A2793" s="137" t="s">
        <v>14734</v>
      </c>
      <c r="B2793" s="138" t="s">
        <v>14735</v>
      </c>
      <c r="C2793" s="138" t="s">
        <v>14736</v>
      </c>
      <c r="D2793" s="138" t="s">
        <v>14737</v>
      </c>
      <c r="E2793" s="138" t="s">
        <v>1756</v>
      </c>
      <c r="F2793" s="139">
        <v>1.0589999999999999</v>
      </c>
      <c r="G2793" s="137" t="s">
        <v>3067</v>
      </c>
      <c r="H2793" s="137" t="s">
        <v>3068</v>
      </c>
      <c r="I2793" s="138" t="s">
        <v>3078</v>
      </c>
    </row>
    <row r="2794" spans="1:9" hidden="1">
      <c r="A2794" s="137" t="s">
        <v>14738</v>
      </c>
      <c r="B2794" s="138" t="s">
        <v>14739</v>
      </c>
      <c r="C2794" s="138" t="s">
        <v>14740</v>
      </c>
      <c r="D2794" s="138" t="s">
        <v>14741</v>
      </c>
      <c r="E2794" s="138" t="s">
        <v>1756</v>
      </c>
      <c r="F2794" s="139">
        <v>1.095</v>
      </c>
      <c r="G2794" s="137" t="s">
        <v>3067</v>
      </c>
      <c r="H2794" s="137" t="s">
        <v>3068</v>
      </c>
      <c r="I2794" s="138" t="s">
        <v>3078</v>
      </c>
    </row>
    <row r="2795" spans="1:9" hidden="1">
      <c r="A2795" s="137" t="s">
        <v>14742</v>
      </c>
      <c r="B2795" s="138" t="s">
        <v>14743</v>
      </c>
      <c r="C2795" s="138" t="s">
        <v>14744</v>
      </c>
      <c r="D2795" s="138" t="s">
        <v>14745</v>
      </c>
      <c r="E2795" s="138" t="s">
        <v>1756</v>
      </c>
      <c r="F2795" s="139">
        <v>1.0269999999999999</v>
      </c>
      <c r="G2795" s="137" t="s">
        <v>3067</v>
      </c>
      <c r="H2795" s="137" t="s">
        <v>3068</v>
      </c>
      <c r="I2795" s="138" t="s">
        <v>3078</v>
      </c>
    </row>
    <row r="2796" spans="1:9" hidden="1">
      <c r="A2796" s="137" t="s">
        <v>14746</v>
      </c>
      <c r="B2796" s="138" t="s">
        <v>14747</v>
      </c>
      <c r="C2796" s="138" t="s">
        <v>14748</v>
      </c>
      <c r="D2796" s="138" t="s">
        <v>14749</v>
      </c>
      <c r="E2796" s="138" t="s">
        <v>1756</v>
      </c>
      <c r="F2796" s="139">
        <v>1.042</v>
      </c>
      <c r="G2796" s="137" t="s">
        <v>3067</v>
      </c>
      <c r="H2796" s="137" t="s">
        <v>3068</v>
      </c>
      <c r="I2796" s="138" t="s">
        <v>3078</v>
      </c>
    </row>
    <row r="2797" spans="1:9" hidden="1">
      <c r="A2797" s="137" t="s">
        <v>14750</v>
      </c>
      <c r="B2797" s="138" t="s">
        <v>14751</v>
      </c>
      <c r="C2797" s="138" t="s">
        <v>14752</v>
      </c>
      <c r="D2797" s="138" t="s">
        <v>14753</v>
      </c>
      <c r="E2797" s="138" t="s">
        <v>1756</v>
      </c>
      <c r="F2797" s="139">
        <v>1.0249999999999999</v>
      </c>
      <c r="G2797" s="137" t="s">
        <v>3067</v>
      </c>
      <c r="H2797" s="137" t="s">
        <v>3068</v>
      </c>
      <c r="I2797" s="138" t="s">
        <v>3078</v>
      </c>
    </row>
    <row r="2798" spans="1:9" hidden="1">
      <c r="A2798" s="137" t="s">
        <v>14754</v>
      </c>
      <c r="B2798" s="138" t="s">
        <v>14755</v>
      </c>
      <c r="C2798" s="138" t="s">
        <v>14756</v>
      </c>
      <c r="D2798" s="138" t="s">
        <v>14757</v>
      </c>
      <c r="E2798" s="138" t="s">
        <v>1756</v>
      </c>
      <c r="F2798" s="139">
        <v>1.081</v>
      </c>
      <c r="G2798" s="137" t="s">
        <v>3067</v>
      </c>
      <c r="H2798" s="137" t="s">
        <v>3068</v>
      </c>
      <c r="I2798" s="138" t="s">
        <v>3078</v>
      </c>
    </row>
    <row r="2799" spans="1:9" hidden="1">
      <c r="A2799" s="137" t="s">
        <v>14758</v>
      </c>
      <c r="B2799" s="138" t="s">
        <v>14759</v>
      </c>
      <c r="C2799" s="138" t="s">
        <v>14760</v>
      </c>
      <c r="D2799" s="138" t="s">
        <v>14761</v>
      </c>
      <c r="E2799" s="138" t="s">
        <v>14762</v>
      </c>
      <c r="F2799" s="139">
        <v>0</v>
      </c>
      <c r="G2799" s="137" t="s">
        <v>332</v>
      </c>
      <c r="H2799" s="137" t="s">
        <v>1762</v>
      </c>
      <c r="I2799" s="138" t="s">
        <v>1103</v>
      </c>
    </row>
    <row r="2800" spans="1:9" hidden="1">
      <c r="A2800" s="137" t="s">
        <v>14763</v>
      </c>
      <c r="B2800" s="138" t="s">
        <v>14764</v>
      </c>
      <c r="C2800" s="138" t="s">
        <v>14765</v>
      </c>
      <c r="D2800" s="138" t="s">
        <v>14766</v>
      </c>
      <c r="E2800" s="138" t="s">
        <v>14767</v>
      </c>
      <c r="F2800" s="139">
        <v>0</v>
      </c>
      <c r="G2800" s="137" t="s">
        <v>332</v>
      </c>
      <c r="H2800" s="137" t="s">
        <v>1762</v>
      </c>
      <c r="I2800" s="138" t="s">
        <v>1103</v>
      </c>
    </row>
    <row r="2801" spans="1:9" hidden="1">
      <c r="A2801" s="137" t="s">
        <v>14768</v>
      </c>
      <c r="B2801" s="138" t="s">
        <v>14769</v>
      </c>
      <c r="C2801" s="138" t="s">
        <v>14770</v>
      </c>
      <c r="D2801" s="138" t="s">
        <v>13347</v>
      </c>
      <c r="E2801" s="138" t="s">
        <v>14771</v>
      </c>
      <c r="F2801" s="139">
        <v>10.88</v>
      </c>
      <c r="G2801" s="137" t="s">
        <v>3067</v>
      </c>
      <c r="H2801" s="137" t="s">
        <v>3068</v>
      </c>
      <c r="I2801" s="138" t="s">
        <v>3084</v>
      </c>
    </row>
    <row r="2802" spans="1:9" hidden="1">
      <c r="A2802" s="137" t="s">
        <v>14772</v>
      </c>
      <c r="B2802" s="138" t="s">
        <v>14773</v>
      </c>
      <c r="C2802" s="138" t="s">
        <v>14774</v>
      </c>
      <c r="D2802" s="138" t="s">
        <v>11702</v>
      </c>
      <c r="E2802" s="138" t="s">
        <v>14775</v>
      </c>
      <c r="F2802" s="139">
        <v>0</v>
      </c>
      <c r="G2802" s="137" t="s">
        <v>7022</v>
      </c>
      <c r="H2802" s="137" t="s">
        <v>3068</v>
      </c>
      <c r="I2802" s="138" t="s">
        <v>7196</v>
      </c>
    </row>
    <row r="2803" spans="1:9" hidden="1">
      <c r="A2803" s="137" t="s">
        <v>14776</v>
      </c>
      <c r="B2803" s="138" t="s">
        <v>14773</v>
      </c>
      <c r="C2803" s="138" t="s">
        <v>14777</v>
      </c>
      <c r="D2803" s="138" t="s">
        <v>11702</v>
      </c>
      <c r="E2803" s="138" t="s">
        <v>14778</v>
      </c>
      <c r="F2803" s="139">
        <v>4.47</v>
      </c>
      <c r="G2803" s="137" t="s">
        <v>3067</v>
      </c>
      <c r="H2803" s="137" t="s">
        <v>3068</v>
      </c>
      <c r="I2803" s="138" t="s">
        <v>3084</v>
      </c>
    </row>
    <row r="2804" spans="1:9" hidden="1">
      <c r="A2804" s="137" t="s">
        <v>14779</v>
      </c>
      <c r="B2804" s="138" t="s">
        <v>14780</v>
      </c>
      <c r="C2804" s="138" t="s">
        <v>14781</v>
      </c>
      <c r="D2804" s="138" t="s">
        <v>14782</v>
      </c>
      <c r="E2804" s="138" t="s">
        <v>14783</v>
      </c>
      <c r="F2804" s="139">
        <v>0</v>
      </c>
      <c r="G2804" s="137" t="s">
        <v>332</v>
      </c>
      <c r="H2804" s="137" t="s">
        <v>1762</v>
      </c>
      <c r="I2804" s="138" t="s">
        <v>1103</v>
      </c>
    </row>
    <row r="2805" spans="1:9" hidden="1">
      <c r="A2805" s="137" t="s">
        <v>14784</v>
      </c>
      <c r="B2805" s="138" t="s">
        <v>14785</v>
      </c>
      <c r="C2805" s="138" t="s">
        <v>14786</v>
      </c>
      <c r="D2805" s="138" t="s">
        <v>14787</v>
      </c>
      <c r="E2805" s="138" t="s">
        <v>14788</v>
      </c>
      <c r="F2805" s="139">
        <v>0</v>
      </c>
      <c r="G2805" s="137" t="s">
        <v>332</v>
      </c>
      <c r="H2805" s="137" t="s">
        <v>1762</v>
      </c>
      <c r="I2805" s="138" t="s">
        <v>1103</v>
      </c>
    </row>
    <row r="2806" spans="1:9" hidden="1">
      <c r="A2806" s="137" t="s">
        <v>14789</v>
      </c>
      <c r="B2806" s="138" t="s">
        <v>14790</v>
      </c>
      <c r="C2806" s="138" t="s">
        <v>14791</v>
      </c>
      <c r="D2806" s="138" t="s">
        <v>14792</v>
      </c>
      <c r="E2806" s="138" t="s">
        <v>14793</v>
      </c>
      <c r="F2806" s="139">
        <v>0</v>
      </c>
      <c r="G2806" s="137" t="s">
        <v>3067</v>
      </c>
      <c r="H2806" s="137" t="s">
        <v>3068</v>
      </c>
      <c r="I2806" s="138" t="s">
        <v>3078</v>
      </c>
    </row>
    <row r="2807" spans="1:9" hidden="1">
      <c r="A2807" s="137" t="s">
        <v>14794</v>
      </c>
      <c r="B2807" s="138" t="s">
        <v>14795</v>
      </c>
      <c r="C2807" s="138" t="s">
        <v>14796</v>
      </c>
      <c r="D2807" s="138" t="s">
        <v>14797</v>
      </c>
      <c r="E2807" s="138" t="s">
        <v>14798</v>
      </c>
      <c r="F2807" s="139">
        <v>0</v>
      </c>
      <c r="G2807" s="137" t="s">
        <v>3067</v>
      </c>
      <c r="H2807" s="137" t="s">
        <v>3068</v>
      </c>
      <c r="I2807" s="138" t="s">
        <v>3078</v>
      </c>
    </row>
    <row r="2808" spans="1:9" hidden="1">
      <c r="A2808" s="137" t="s">
        <v>14799</v>
      </c>
      <c r="B2808" s="138" t="s">
        <v>14800</v>
      </c>
      <c r="C2808" s="138" t="s">
        <v>14801</v>
      </c>
      <c r="D2808" s="138" t="s">
        <v>14802</v>
      </c>
      <c r="E2808" s="138" t="s">
        <v>1756</v>
      </c>
      <c r="F2808" s="139">
        <v>1.077</v>
      </c>
      <c r="G2808" s="137" t="s">
        <v>3067</v>
      </c>
      <c r="H2808" s="137" t="s">
        <v>3068</v>
      </c>
      <c r="I2808" s="138" t="s">
        <v>3078</v>
      </c>
    </row>
    <row r="2809" spans="1:9" hidden="1">
      <c r="A2809" s="137" t="s">
        <v>14803</v>
      </c>
      <c r="B2809" s="138" t="s">
        <v>14804</v>
      </c>
      <c r="C2809" s="138" t="s">
        <v>14805</v>
      </c>
      <c r="D2809" s="138" t="s">
        <v>14806</v>
      </c>
      <c r="E2809" s="138" t="s">
        <v>14807</v>
      </c>
      <c r="F2809" s="139">
        <v>0</v>
      </c>
      <c r="G2809" s="137" t="s">
        <v>3067</v>
      </c>
      <c r="H2809" s="137" t="s">
        <v>3068</v>
      </c>
      <c r="I2809" s="138" t="s">
        <v>3078</v>
      </c>
    </row>
    <row r="2810" spans="1:9" hidden="1">
      <c r="A2810" s="137" t="s">
        <v>14808</v>
      </c>
      <c r="B2810" s="138" t="s">
        <v>14809</v>
      </c>
      <c r="C2810" s="138" t="s">
        <v>14810</v>
      </c>
      <c r="D2810" s="138" t="s">
        <v>14806</v>
      </c>
      <c r="E2810" s="138" t="s">
        <v>1756</v>
      </c>
      <c r="F2810" s="139">
        <v>0</v>
      </c>
      <c r="G2810" s="137" t="s">
        <v>3067</v>
      </c>
      <c r="H2810" s="137" t="s">
        <v>3068</v>
      </c>
      <c r="I2810" s="138" t="s">
        <v>1756</v>
      </c>
    </row>
    <row r="2811" spans="1:9" hidden="1">
      <c r="A2811" s="137" t="s">
        <v>14811</v>
      </c>
      <c r="B2811" s="138" t="s">
        <v>14812</v>
      </c>
      <c r="C2811" s="138" t="s">
        <v>14813</v>
      </c>
      <c r="D2811" s="138" t="s">
        <v>14814</v>
      </c>
      <c r="E2811" s="138" t="s">
        <v>1756</v>
      </c>
      <c r="F2811" s="139">
        <v>0.99399999999999999</v>
      </c>
      <c r="G2811" s="137" t="s">
        <v>3067</v>
      </c>
      <c r="H2811" s="137" t="s">
        <v>3068</v>
      </c>
      <c r="I2811" s="138" t="s">
        <v>3078</v>
      </c>
    </row>
    <row r="2812" spans="1:9" hidden="1">
      <c r="A2812" s="137" t="s">
        <v>14815</v>
      </c>
      <c r="B2812" s="138" t="s">
        <v>14816</v>
      </c>
      <c r="C2812" s="138" t="s">
        <v>14817</v>
      </c>
      <c r="D2812" s="138" t="s">
        <v>14818</v>
      </c>
      <c r="E2812" s="138" t="s">
        <v>14819</v>
      </c>
      <c r="F2812" s="139">
        <v>70.97</v>
      </c>
      <c r="G2812" s="137" t="s">
        <v>7022</v>
      </c>
      <c r="H2812" s="137" t="s">
        <v>3068</v>
      </c>
      <c r="I2812" s="138" t="s">
        <v>7023</v>
      </c>
    </row>
    <row r="2813" spans="1:9" hidden="1">
      <c r="A2813" s="137" t="s">
        <v>14820</v>
      </c>
      <c r="B2813" s="138" t="s">
        <v>14816</v>
      </c>
      <c r="C2813" s="138" t="s">
        <v>14821</v>
      </c>
      <c r="D2813" s="138" t="s">
        <v>14818</v>
      </c>
      <c r="E2813" s="138" t="s">
        <v>14822</v>
      </c>
      <c r="F2813" s="139">
        <v>70.97</v>
      </c>
      <c r="G2813" s="137" t="s">
        <v>3067</v>
      </c>
      <c r="H2813" s="137" t="s">
        <v>3068</v>
      </c>
      <c r="I2813" s="138" t="s">
        <v>3078</v>
      </c>
    </row>
    <row r="2814" spans="1:9" hidden="1">
      <c r="A2814" s="137" t="s">
        <v>14823</v>
      </c>
      <c r="B2814" s="138" t="s">
        <v>14824</v>
      </c>
      <c r="C2814" s="138" t="s">
        <v>14825</v>
      </c>
      <c r="D2814" s="138" t="s">
        <v>14826</v>
      </c>
      <c r="E2814" s="138" t="s">
        <v>14827</v>
      </c>
      <c r="F2814" s="139">
        <v>0</v>
      </c>
      <c r="G2814" s="137" t="s">
        <v>332</v>
      </c>
      <c r="H2814" s="137" t="s">
        <v>1762</v>
      </c>
      <c r="I2814" s="138" t="s">
        <v>1103</v>
      </c>
    </row>
    <row r="2815" spans="1:9" hidden="1">
      <c r="A2815" s="137" t="s">
        <v>14828</v>
      </c>
      <c r="B2815" s="138" t="s">
        <v>14829</v>
      </c>
      <c r="C2815" s="138" t="s">
        <v>14830</v>
      </c>
      <c r="D2815" s="138" t="s">
        <v>7257</v>
      </c>
      <c r="E2815" s="138" t="s">
        <v>14831</v>
      </c>
      <c r="F2815" s="139">
        <v>0</v>
      </c>
      <c r="G2815" s="137" t="s">
        <v>332</v>
      </c>
      <c r="H2815" s="137" t="s">
        <v>1762</v>
      </c>
      <c r="I2815" s="138" t="s">
        <v>1103</v>
      </c>
    </row>
    <row r="2816" spans="1:9" hidden="1">
      <c r="A2816" s="137" t="s">
        <v>14832</v>
      </c>
      <c r="B2816" s="138" t="s">
        <v>14833</v>
      </c>
      <c r="C2816" s="138" t="s">
        <v>14834</v>
      </c>
      <c r="D2816" s="138" t="s">
        <v>13515</v>
      </c>
      <c r="E2816" s="138" t="s">
        <v>14835</v>
      </c>
      <c r="F2816" s="139">
        <v>2.93</v>
      </c>
      <c r="G2816" s="137" t="s">
        <v>332</v>
      </c>
      <c r="H2816" s="137" t="s">
        <v>1762</v>
      </c>
      <c r="I2816" s="138" t="s">
        <v>1103</v>
      </c>
    </row>
    <row r="2817" spans="1:9" hidden="1">
      <c r="A2817" s="137" t="s">
        <v>14836</v>
      </c>
      <c r="B2817" s="138" t="s">
        <v>14837</v>
      </c>
      <c r="C2817" s="138" t="s">
        <v>14838</v>
      </c>
      <c r="D2817" s="138" t="s">
        <v>14839</v>
      </c>
      <c r="E2817" s="138" t="s">
        <v>14840</v>
      </c>
      <c r="F2817" s="139">
        <v>64.67</v>
      </c>
      <c r="G2817" s="137" t="s">
        <v>3067</v>
      </c>
      <c r="H2817" s="137" t="s">
        <v>3068</v>
      </c>
      <c r="I2817" s="138" t="s">
        <v>3078</v>
      </c>
    </row>
    <row r="2818" spans="1:9" hidden="1">
      <c r="A2818" s="137" t="s">
        <v>14841</v>
      </c>
      <c r="B2818" s="138" t="s">
        <v>14842</v>
      </c>
      <c r="C2818" s="138" t="s">
        <v>14843</v>
      </c>
      <c r="D2818" s="138" t="s">
        <v>14844</v>
      </c>
      <c r="E2818" s="138" t="s">
        <v>1756</v>
      </c>
      <c r="F2818" s="139">
        <v>18.899999999999999</v>
      </c>
      <c r="G2818" s="137" t="s">
        <v>3067</v>
      </c>
      <c r="H2818" s="137" t="s">
        <v>3068</v>
      </c>
      <c r="I2818" s="138" t="s">
        <v>3078</v>
      </c>
    </row>
    <row r="2819" spans="1:9" hidden="1">
      <c r="A2819" s="137" t="s">
        <v>14845</v>
      </c>
      <c r="B2819" s="138" t="s">
        <v>14846</v>
      </c>
      <c r="C2819" s="138" t="s">
        <v>14847</v>
      </c>
      <c r="D2819" s="138" t="s">
        <v>14848</v>
      </c>
      <c r="E2819" s="138" t="s">
        <v>14849</v>
      </c>
      <c r="F2819" s="139">
        <v>0</v>
      </c>
      <c r="G2819" s="137" t="s">
        <v>3067</v>
      </c>
      <c r="H2819" s="137" t="s">
        <v>3068</v>
      </c>
      <c r="I2819" s="138" t="s">
        <v>3078</v>
      </c>
    </row>
    <row r="2820" spans="1:9" hidden="1">
      <c r="A2820" s="137" t="s">
        <v>14850</v>
      </c>
      <c r="B2820" s="138" t="s">
        <v>14851</v>
      </c>
      <c r="C2820" s="138" t="s">
        <v>14852</v>
      </c>
      <c r="D2820" s="138" t="s">
        <v>14853</v>
      </c>
      <c r="E2820" s="138" t="s">
        <v>14854</v>
      </c>
      <c r="F2820" s="139">
        <v>0</v>
      </c>
      <c r="G2820" s="137" t="s">
        <v>3067</v>
      </c>
      <c r="H2820" s="137" t="s">
        <v>3068</v>
      </c>
      <c r="I2820" s="138" t="s">
        <v>3078</v>
      </c>
    </row>
    <row r="2821" spans="1:9" hidden="1">
      <c r="A2821" s="137" t="s">
        <v>14855</v>
      </c>
      <c r="B2821" s="138" t="s">
        <v>14856</v>
      </c>
      <c r="C2821" s="138" t="s">
        <v>14857</v>
      </c>
      <c r="D2821" s="138" t="s">
        <v>14858</v>
      </c>
      <c r="E2821" s="138" t="s">
        <v>14859</v>
      </c>
      <c r="F2821" s="139">
        <v>0</v>
      </c>
      <c r="G2821" s="137" t="s">
        <v>3067</v>
      </c>
      <c r="H2821" s="137" t="s">
        <v>3068</v>
      </c>
      <c r="I2821" s="138" t="s">
        <v>3078</v>
      </c>
    </row>
    <row r="2822" spans="1:9" hidden="1">
      <c r="A2822" s="137" t="s">
        <v>14860</v>
      </c>
      <c r="B2822" s="138" t="s">
        <v>14861</v>
      </c>
      <c r="C2822" s="138" t="s">
        <v>14862</v>
      </c>
      <c r="D2822" s="138" t="s">
        <v>14863</v>
      </c>
      <c r="E2822" s="138" t="s">
        <v>14864</v>
      </c>
      <c r="F2822" s="139">
        <v>0</v>
      </c>
      <c r="G2822" s="137" t="s">
        <v>3067</v>
      </c>
      <c r="H2822" s="137" t="s">
        <v>3068</v>
      </c>
      <c r="I2822" s="138" t="s">
        <v>3078</v>
      </c>
    </row>
    <row r="2823" spans="1:9" hidden="1">
      <c r="A2823" s="137" t="s">
        <v>14865</v>
      </c>
      <c r="B2823" s="138" t="s">
        <v>14866</v>
      </c>
      <c r="C2823" s="138" t="s">
        <v>14867</v>
      </c>
      <c r="D2823" s="138" t="s">
        <v>14868</v>
      </c>
      <c r="E2823" s="138" t="s">
        <v>14869</v>
      </c>
      <c r="F2823" s="139">
        <v>91.04</v>
      </c>
      <c r="G2823" s="137" t="s">
        <v>3067</v>
      </c>
      <c r="H2823" s="137" t="s">
        <v>3068</v>
      </c>
      <c r="I2823" s="138" t="s">
        <v>3078</v>
      </c>
    </row>
    <row r="2824" spans="1:9" hidden="1">
      <c r="A2824" s="137" t="s">
        <v>14870</v>
      </c>
      <c r="B2824" s="138" t="s">
        <v>14871</v>
      </c>
      <c r="C2824" s="138" t="s">
        <v>14872</v>
      </c>
      <c r="D2824" s="138" t="s">
        <v>14873</v>
      </c>
      <c r="E2824" s="138" t="s">
        <v>14874</v>
      </c>
      <c r="F2824" s="139">
        <v>0</v>
      </c>
      <c r="G2824" s="137" t="s">
        <v>3067</v>
      </c>
      <c r="H2824" s="137" t="s">
        <v>3068</v>
      </c>
      <c r="I2824" s="138" t="s">
        <v>3078</v>
      </c>
    </row>
    <row r="2825" spans="1:9" hidden="1">
      <c r="A2825" s="137" t="s">
        <v>14875</v>
      </c>
      <c r="B2825" s="138" t="s">
        <v>14876</v>
      </c>
      <c r="C2825" s="138" t="s">
        <v>14877</v>
      </c>
      <c r="D2825" s="138" t="s">
        <v>14878</v>
      </c>
      <c r="E2825" s="138" t="s">
        <v>14879</v>
      </c>
      <c r="F2825" s="139">
        <v>25.81</v>
      </c>
      <c r="G2825" s="137" t="s">
        <v>3067</v>
      </c>
      <c r="H2825" s="137" t="s">
        <v>3068</v>
      </c>
      <c r="I2825" s="138" t="s">
        <v>3078</v>
      </c>
    </row>
    <row r="2826" spans="1:9" hidden="1">
      <c r="A2826" s="137" t="s">
        <v>14880</v>
      </c>
      <c r="B2826" s="138" t="s">
        <v>14881</v>
      </c>
      <c r="C2826" s="138" t="s">
        <v>14882</v>
      </c>
      <c r="D2826" s="138" t="s">
        <v>14883</v>
      </c>
      <c r="E2826" s="138" t="s">
        <v>14884</v>
      </c>
      <c r="F2826" s="139">
        <v>31.4</v>
      </c>
      <c r="G2826" s="137" t="s">
        <v>3067</v>
      </c>
      <c r="H2826" s="137" t="s">
        <v>3068</v>
      </c>
      <c r="I2826" s="138" t="s">
        <v>3078</v>
      </c>
    </row>
    <row r="2827" spans="1:9" hidden="1">
      <c r="A2827" s="137" t="s">
        <v>14885</v>
      </c>
      <c r="B2827" s="138" t="s">
        <v>14886</v>
      </c>
      <c r="C2827" s="138" t="s">
        <v>14887</v>
      </c>
      <c r="D2827" s="138" t="s">
        <v>14888</v>
      </c>
      <c r="E2827" s="138" t="s">
        <v>14889</v>
      </c>
      <c r="F2827" s="139">
        <v>0</v>
      </c>
      <c r="G2827" s="137" t="s">
        <v>3067</v>
      </c>
      <c r="H2827" s="137" t="s">
        <v>3068</v>
      </c>
      <c r="I2827" s="138" t="s">
        <v>3084</v>
      </c>
    </row>
    <row r="2828" spans="1:9" hidden="1">
      <c r="A2828" s="137" t="s">
        <v>14890</v>
      </c>
      <c r="B2828" s="138" t="s">
        <v>14891</v>
      </c>
      <c r="C2828" s="138" t="s">
        <v>14892</v>
      </c>
      <c r="D2828" s="138" t="s">
        <v>14893</v>
      </c>
      <c r="E2828" s="138" t="s">
        <v>1756</v>
      </c>
      <c r="F2828" s="139">
        <v>43.5</v>
      </c>
      <c r="G2828" s="137" t="s">
        <v>3067</v>
      </c>
      <c r="H2828" s="137" t="s">
        <v>3068</v>
      </c>
      <c r="I2828" s="138" t="s">
        <v>3084</v>
      </c>
    </row>
    <row r="2829" spans="1:9" hidden="1">
      <c r="A2829" s="137" t="s">
        <v>14894</v>
      </c>
      <c r="B2829" s="138" t="s">
        <v>14895</v>
      </c>
      <c r="C2829" s="138" t="s">
        <v>14896</v>
      </c>
      <c r="D2829" s="138" t="s">
        <v>14897</v>
      </c>
      <c r="E2829" s="138" t="s">
        <v>14898</v>
      </c>
      <c r="F2829" s="139">
        <v>147</v>
      </c>
      <c r="G2829" s="137" t="s">
        <v>7022</v>
      </c>
      <c r="H2829" s="137" t="s">
        <v>3068</v>
      </c>
      <c r="I2829" s="138" t="s">
        <v>7196</v>
      </c>
    </row>
    <row r="2830" spans="1:9" hidden="1">
      <c r="A2830" s="137" t="s">
        <v>14899</v>
      </c>
      <c r="B2830" s="138" t="s">
        <v>14895</v>
      </c>
      <c r="C2830" s="138" t="s">
        <v>14900</v>
      </c>
      <c r="D2830" s="138" t="s">
        <v>14897</v>
      </c>
      <c r="E2830" s="138" t="s">
        <v>14901</v>
      </c>
      <c r="F2830" s="139">
        <v>147</v>
      </c>
      <c r="G2830" s="137" t="s">
        <v>3067</v>
      </c>
      <c r="H2830" s="137" t="s">
        <v>3068</v>
      </c>
      <c r="I2830" s="138" t="s">
        <v>3084</v>
      </c>
    </row>
    <row r="2831" spans="1:9" hidden="1">
      <c r="A2831" s="137" t="s">
        <v>14902</v>
      </c>
      <c r="B2831" s="138" t="s">
        <v>14903</v>
      </c>
      <c r="C2831" s="138" t="s">
        <v>14904</v>
      </c>
      <c r="D2831" s="138" t="s">
        <v>14905</v>
      </c>
      <c r="E2831" s="138" t="s">
        <v>14906</v>
      </c>
      <c r="F2831" s="139">
        <v>78.83</v>
      </c>
      <c r="G2831" s="137" t="s">
        <v>3067</v>
      </c>
      <c r="H2831" s="137" t="s">
        <v>3068</v>
      </c>
      <c r="I2831" s="138" t="s">
        <v>3084</v>
      </c>
    </row>
    <row r="2832" spans="1:9" hidden="1">
      <c r="A2832" s="137" t="s">
        <v>14907</v>
      </c>
      <c r="B2832" s="138" t="s">
        <v>14908</v>
      </c>
      <c r="C2832" s="138" t="s">
        <v>14909</v>
      </c>
      <c r="D2832" s="138" t="s">
        <v>14910</v>
      </c>
      <c r="E2832" s="138" t="s">
        <v>14911</v>
      </c>
      <c r="F2832" s="139">
        <v>0</v>
      </c>
      <c r="G2832" s="137" t="s">
        <v>7022</v>
      </c>
      <c r="H2832" s="137" t="s">
        <v>3068</v>
      </c>
      <c r="I2832" s="138" t="s">
        <v>7196</v>
      </c>
    </row>
    <row r="2833" spans="1:9" hidden="1">
      <c r="A2833" s="137" t="s">
        <v>14912</v>
      </c>
      <c r="B2833" s="138" t="s">
        <v>14908</v>
      </c>
      <c r="C2833" s="138" t="s">
        <v>14913</v>
      </c>
      <c r="D2833" s="138" t="s">
        <v>14910</v>
      </c>
      <c r="E2833" s="138" t="s">
        <v>14914</v>
      </c>
      <c r="F2833" s="139">
        <v>3.52</v>
      </c>
      <c r="G2833" s="137" t="s">
        <v>3067</v>
      </c>
      <c r="H2833" s="137" t="s">
        <v>3068</v>
      </c>
      <c r="I2833" s="138" t="s">
        <v>3084</v>
      </c>
    </row>
    <row r="2834" spans="1:9" hidden="1">
      <c r="A2834" s="137" t="s">
        <v>14915</v>
      </c>
      <c r="B2834" s="138" t="s">
        <v>14916</v>
      </c>
      <c r="C2834" s="138" t="s">
        <v>14917</v>
      </c>
      <c r="D2834" s="138" t="s">
        <v>7067</v>
      </c>
      <c r="E2834" s="138" t="s">
        <v>14918</v>
      </c>
      <c r="F2834" s="139">
        <v>24.65</v>
      </c>
      <c r="G2834" s="137" t="s">
        <v>332</v>
      </c>
      <c r="H2834" s="137" t="s">
        <v>1762</v>
      </c>
      <c r="I2834" s="138" t="s">
        <v>1103</v>
      </c>
    </row>
    <row r="2835" spans="1:9" hidden="1">
      <c r="A2835" s="137" t="s">
        <v>14919</v>
      </c>
      <c r="B2835" s="138" t="s">
        <v>14920</v>
      </c>
      <c r="C2835" s="138" t="s">
        <v>14921</v>
      </c>
      <c r="D2835" s="138" t="s">
        <v>14922</v>
      </c>
      <c r="E2835" s="138" t="s">
        <v>14923</v>
      </c>
      <c r="F2835" s="139">
        <v>0</v>
      </c>
      <c r="G2835" s="137" t="s">
        <v>3067</v>
      </c>
      <c r="H2835" s="137" t="s">
        <v>3068</v>
      </c>
      <c r="I2835" s="138" t="s">
        <v>3084</v>
      </c>
    </row>
    <row r="2836" spans="1:9" hidden="1">
      <c r="A2836" s="137" t="s">
        <v>14924</v>
      </c>
      <c r="B2836" s="138" t="s">
        <v>14925</v>
      </c>
      <c r="C2836" s="138" t="s">
        <v>14926</v>
      </c>
      <c r="D2836" s="138" t="s">
        <v>14927</v>
      </c>
      <c r="E2836" s="138" t="s">
        <v>14928</v>
      </c>
      <c r="F2836" s="139">
        <v>3.94</v>
      </c>
      <c r="G2836" s="137" t="s">
        <v>3067</v>
      </c>
      <c r="H2836" s="137" t="s">
        <v>3068</v>
      </c>
      <c r="I2836" s="138" t="s">
        <v>3084</v>
      </c>
    </row>
    <row r="2837" spans="1:9" hidden="1">
      <c r="A2837" s="137" t="s">
        <v>14929</v>
      </c>
      <c r="B2837" s="138" t="s">
        <v>14930</v>
      </c>
      <c r="C2837" s="138" t="s">
        <v>14931</v>
      </c>
      <c r="D2837" s="138" t="s">
        <v>14932</v>
      </c>
      <c r="E2837" s="138" t="s">
        <v>14933</v>
      </c>
      <c r="F2837" s="139">
        <v>0</v>
      </c>
      <c r="G2837" s="137" t="s">
        <v>3067</v>
      </c>
      <c r="H2837" s="137" t="s">
        <v>3068</v>
      </c>
      <c r="I2837" s="138" t="s">
        <v>3084</v>
      </c>
    </row>
    <row r="2838" spans="1:9" hidden="1">
      <c r="A2838" s="137" t="s">
        <v>14934</v>
      </c>
      <c r="B2838" s="138" t="s">
        <v>14935</v>
      </c>
      <c r="C2838" s="138" t="s">
        <v>14936</v>
      </c>
      <c r="D2838" s="138" t="s">
        <v>14937</v>
      </c>
      <c r="E2838" s="138" t="s">
        <v>14938</v>
      </c>
      <c r="F2838" s="139">
        <v>0</v>
      </c>
      <c r="G2838" s="137" t="s">
        <v>3067</v>
      </c>
      <c r="H2838" s="137" t="s">
        <v>3068</v>
      </c>
      <c r="I2838" s="138" t="s">
        <v>3084</v>
      </c>
    </row>
    <row r="2839" spans="1:9" hidden="1">
      <c r="A2839" s="137" t="s">
        <v>14939</v>
      </c>
      <c r="B2839" s="138" t="s">
        <v>14940</v>
      </c>
      <c r="C2839" s="138" t="s">
        <v>14941</v>
      </c>
      <c r="D2839" s="138" t="s">
        <v>14942</v>
      </c>
      <c r="E2839" s="138" t="s">
        <v>14943</v>
      </c>
      <c r="F2839" s="139">
        <v>0</v>
      </c>
      <c r="G2839" s="137" t="s">
        <v>3067</v>
      </c>
      <c r="H2839" s="137" t="s">
        <v>3068</v>
      </c>
      <c r="I2839" s="138" t="s">
        <v>3084</v>
      </c>
    </row>
    <row r="2840" spans="1:9" hidden="1">
      <c r="A2840" s="137" t="s">
        <v>14944</v>
      </c>
      <c r="B2840" s="138" t="s">
        <v>14945</v>
      </c>
      <c r="C2840" s="138" t="s">
        <v>14946</v>
      </c>
      <c r="D2840" s="138" t="s">
        <v>14947</v>
      </c>
      <c r="E2840" s="138" t="s">
        <v>14948</v>
      </c>
      <c r="F2840" s="139">
        <v>0</v>
      </c>
      <c r="G2840" s="137" t="s">
        <v>7022</v>
      </c>
      <c r="H2840" s="137" t="s">
        <v>3068</v>
      </c>
      <c r="I2840" s="138" t="s">
        <v>7196</v>
      </c>
    </row>
    <row r="2841" spans="1:9" hidden="1">
      <c r="A2841" s="137" t="s">
        <v>14949</v>
      </c>
      <c r="B2841" s="138" t="s">
        <v>14945</v>
      </c>
      <c r="C2841" s="138" t="s">
        <v>14950</v>
      </c>
      <c r="D2841" s="138" t="s">
        <v>14947</v>
      </c>
      <c r="E2841" s="138" t="s">
        <v>14951</v>
      </c>
      <c r="F2841" s="139">
        <v>8.0500000000000007</v>
      </c>
      <c r="G2841" s="137" t="s">
        <v>3067</v>
      </c>
      <c r="H2841" s="137" t="s">
        <v>3068</v>
      </c>
      <c r="I2841" s="138" t="s">
        <v>3084</v>
      </c>
    </row>
    <row r="2842" spans="1:9" hidden="1">
      <c r="A2842" s="137" t="s">
        <v>14952</v>
      </c>
      <c r="B2842" s="138" t="s">
        <v>14953</v>
      </c>
      <c r="C2842" s="138" t="s">
        <v>14954</v>
      </c>
      <c r="D2842" s="138" t="s">
        <v>14955</v>
      </c>
      <c r="E2842" s="138" t="s">
        <v>14956</v>
      </c>
      <c r="F2842" s="139">
        <v>1.63</v>
      </c>
      <c r="G2842" s="137" t="s">
        <v>332</v>
      </c>
      <c r="H2842" s="137" t="s">
        <v>1762</v>
      </c>
      <c r="I2842" s="138" t="s">
        <v>1103</v>
      </c>
    </row>
    <row r="2843" spans="1:9" hidden="1">
      <c r="A2843" s="137" t="s">
        <v>14957</v>
      </c>
      <c r="B2843" s="138" t="s">
        <v>14958</v>
      </c>
      <c r="C2843" s="138" t="s">
        <v>14959</v>
      </c>
      <c r="D2843" s="138" t="s">
        <v>14960</v>
      </c>
      <c r="E2843" s="138" t="s">
        <v>1756</v>
      </c>
      <c r="F2843" s="139">
        <v>28.8</v>
      </c>
      <c r="G2843" s="137" t="s">
        <v>3067</v>
      </c>
      <c r="H2843" s="137" t="s">
        <v>3068</v>
      </c>
      <c r="I2843" s="138" t="s">
        <v>3084</v>
      </c>
    </row>
    <row r="2844" spans="1:9" hidden="1">
      <c r="A2844" s="137" t="s">
        <v>14961</v>
      </c>
      <c r="B2844" s="138" t="s">
        <v>14962</v>
      </c>
      <c r="C2844" s="138" t="s">
        <v>14963</v>
      </c>
      <c r="D2844" s="138" t="s">
        <v>14964</v>
      </c>
      <c r="E2844" s="138" t="s">
        <v>14965</v>
      </c>
      <c r="F2844" s="139">
        <v>43.96</v>
      </c>
      <c r="G2844" s="137" t="s">
        <v>3067</v>
      </c>
      <c r="H2844" s="137" t="s">
        <v>3068</v>
      </c>
      <c r="I2844" s="138" t="s">
        <v>3084</v>
      </c>
    </row>
    <row r="2845" spans="1:9" hidden="1">
      <c r="A2845" s="137" t="s">
        <v>14966</v>
      </c>
      <c r="B2845" s="138" t="s">
        <v>14967</v>
      </c>
      <c r="C2845" s="138" t="s">
        <v>14968</v>
      </c>
      <c r="D2845" s="138" t="s">
        <v>14969</v>
      </c>
      <c r="E2845" s="138" t="s">
        <v>14970</v>
      </c>
      <c r="F2845" s="139">
        <v>0</v>
      </c>
      <c r="G2845" s="137" t="s">
        <v>332</v>
      </c>
      <c r="H2845" s="137" t="s">
        <v>1762</v>
      </c>
      <c r="I2845" s="138" t="s">
        <v>1103</v>
      </c>
    </row>
    <row r="2846" spans="1:9" hidden="1">
      <c r="A2846" s="137" t="s">
        <v>14971</v>
      </c>
      <c r="B2846" s="138" t="s">
        <v>14972</v>
      </c>
      <c r="C2846" s="138" t="s">
        <v>14973</v>
      </c>
      <c r="D2846" s="138" t="s">
        <v>14974</v>
      </c>
      <c r="E2846" s="138" t="s">
        <v>1756</v>
      </c>
      <c r="F2846" s="139">
        <v>0.98699999999999999</v>
      </c>
      <c r="G2846" s="137" t="s">
        <v>3067</v>
      </c>
      <c r="H2846" s="137" t="s">
        <v>3068</v>
      </c>
      <c r="I2846" s="138" t="s">
        <v>3078</v>
      </c>
    </row>
    <row r="2847" spans="1:9" hidden="1">
      <c r="A2847" s="137" t="s">
        <v>14975</v>
      </c>
      <c r="B2847" s="138" t="s">
        <v>14976</v>
      </c>
      <c r="C2847" s="138" t="s">
        <v>14977</v>
      </c>
      <c r="D2847" s="138" t="s">
        <v>14978</v>
      </c>
      <c r="E2847" s="138" t="s">
        <v>1756</v>
      </c>
      <c r="F2847" s="139">
        <v>0.99199999999999999</v>
      </c>
      <c r="G2847" s="137" t="s">
        <v>3067</v>
      </c>
      <c r="H2847" s="137" t="s">
        <v>3068</v>
      </c>
      <c r="I2847" s="138" t="s">
        <v>3078</v>
      </c>
    </row>
    <row r="2848" spans="1:9" hidden="1">
      <c r="A2848" s="137" t="s">
        <v>14979</v>
      </c>
      <c r="B2848" s="138" t="s">
        <v>14980</v>
      </c>
      <c r="C2848" s="138" t="s">
        <v>14981</v>
      </c>
      <c r="D2848" s="138" t="s">
        <v>7655</v>
      </c>
      <c r="E2848" s="138" t="s">
        <v>14982</v>
      </c>
      <c r="F2848" s="139">
        <v>0</v>
      </c>
      <c r="G2848" s="137" t="s">
        <v>332</v>
      </c>
      <c r="H2848" s="137" t="s">
        <v>1762</v>
      </c>
      <c r="I2848" s="138" t="s">
        <v>1103</v>
      </c>
    </row>
    <row r="2849" spans="1:9" hidden="1">
      <c r="A2849" s="137" t="s">
        <v>14983</v>
      </c>
      <c r="B2849" s="138" t="s">
        <v>14984</v>
      </c>
      <c r="C2849" s="138" t="s">
        <v>14985</v>
      </c>
      <c r="D2849" s="138" t="s">
        <v>7194</v>
      </c>
      <c r="E2849" s="138" t="s">
        <v>14986</v>
      </c>
      <c r="F2849" s="139">
        <v>0</v>
      </c>
      <c r="G2849" s="137" t="s">
        <v>332</v>
      </c>
      <c r="H2849" s="137" t="s">
        <v>1762</v>
      </c>
      <c r="I2849" s="138" t="s">
        <v>1103</v>
      </c>
    </row>
    <row r="2850" spans="1:9" hidden="1">
      <c r="A2850" s="137" t="s">
        <v>14987</v>
      </c>
      <c r="B2850" s="138" t="s">
        <v>14988</v>
      </c>
      <c r="C2850" s="138" t="s">
        <v>14989</v>
      </c>
      <c r="D2850" s="138" t="s">
        <v>14990</v>
      </c>
      <c r="E2850" s="138" t="s">
        <v>14991</v>
      </c>
      <c r="F2850" s="139">
        <v>87.56</v>
      </c>
      <c r="G2850" s="137" t="s">
        <v>3067</v>
      </c>
      <c r="H2850" s="137" t="s">
        <v>3068</v>
      </c>
      <c r="I2850" s="138" t="s">
        <v>3084</v>
      </c>
    </row>
    <row r="2851" spans="1:9" hidden="1">
      <c r="A2851" s="137" t="s">
        <v>14992</v>
      </c>
      <c r="B2851" s="138" t="s">
        <v>14993</v>
      </c>
      <c r="C2851" s="138" t="s">
        <v>14994</v>
      </c>
      <c r="D2851" s="138" t="s">
        <v>14995</v>
      </c>
      <c r="E2851" s="138" t="s">
        <v>14996</v>
      </c>
      <c r="F2851" s="139">
        <v>43.53</v>
      </c>
      <c r="G2851" s="137" t="s">
        <v>3067</v>
      </c>
      <c r="H2851" s="137" t="s">
        <v>3068</v>
      </c>
      <c r="I2851" s="138" t="s">
        <v>3084</v>
      </c>
    </row>
    <row r="2852" spans="1:9" hidden="1">
      <c r="A2852" s="137" t="s">
        <v>14997</v>
      </c>
      <c r="B2852" s="138" t="s">
        <v>14998</v>
      </c>
      <c r="C2852" s="138" t="s">
        <v>14999</v>
      </c>
      <c r="D2852" s="138" t="s">
        <v>15000</v>
      </c>
      <c r="E2852" s="138" t="s">
        <v>15001</v>
      </c>
      <c r="F2852" s="139">
        <v>0</v>
      </c>
      <c r="G2852" s="137" t="s">
        <v>3067</v>
      </c>
      <c r="H2852" s="137" t="s">
        <v>3068</v>
      </c>
      <c r="I2852" s="138" t="s">
        <v>3084</v>
      </c>
    </row>
    <row r="2853" spans="1:9" hidden="1">
      <c r="A2853" s="137" t="s">
        <v>15002</v>
      </c>
      <c r="B2853" s="138" t="s">
        <v>15003</v>
      </c>
      <c r="C2853" s="138" t="s">
        <v>15004</v>
      </c>
      <c r="D2853" s="138" t="s">
        <v>15005</v>
      </c>
      <c r="E2853" s="138" t="s">
        <v>15006</v>
      </c>
      <c r="F2853" s="139">
        <v>0</v>
      </c>
      <c r="G2853" s="137" t="s">
        <v>3067</v>
      </c>
      <c r="H2853" s="137" t="s">
        <v>3068</v>
      </c>
      <c r="I2853" s="138" t="s">
        <v>3084</v>
      </c>
    </row>
    <row r="2854" spans="1:9" hidden="1">
      <c r="A2854" s="137" t="s">
        <v>15007</v>
      </c>
      <c r="B2854" s="138" t="s">
        <v>15008</v>
      </c>
      <c r="C2854" s="138" t="s">
        <v>15009</v>
      </c>
      <c r="D2854" s="138" t="s">
        <v>15010</v>
      </c>
      <c r="E2854" s="138" t="s">
        <v>15011</v>
      </c>
      <c r="F2854" s="139">
        <v>39.18</v>
      </c>
      <c r="G2854" s="137" t="s">
        <v>3067</v>
      </c>
      <c r="H2854" s="137" t="s">
        <v>3068</v>
      </c>
      <c r="I2854" s="138" t="s">
        <v>3084</v>
      </c>
    </row>
    <row r="2855" spans="1:9" hidden="1">
      <c r="A2855" s="137" t="s">
        <v>15012</v>
      </c>
      <c r="B2855" s="138" t="s">
        <v>15013</v>
      </c>
      <c r="C2855" s="138" t="s">
        <v>15014</v>
      </c>
      <c r="D2855" s="138" t="s">
        <v>15015</v>
      </c>
      <c r="E2855" s="138" t="s">
        <v>15016</v>
      </c>
      <c r="F2855" s="139">
        <v>62.8</v>
      </c>
      <c r="G2855" s="137" t="s">
        <v>3067</v>
      </c>
      <c r="H2855" s="137" t="s">
        <v>3068</v>
      </c>
      <c r="I2855" s="138" t="s">
        <v>3084</v>
      </c>
    </row>
    <row r="2856" spans="1:9" hidden="1">
      <c r="A2856" s="137" t="s">
        <v>15017</v>
      </c>
      <c r="B2856" s="138" t="s">
        <v>15018</v>
      </c>
      <c r="C2856" s="138" t="s">
        <v>15019</v>
      </c>
      <c r="D2856" s="138" t="s">
        <v>15020</v>
      </c>
      <c r="E2856" s="138" t="s">
        <v>15021</v>
      </c>
      <c r="F2856" s="139">
        <v>0</v>
      </c>
      <c r="G2856" s="137" t="s">
        <v>3067</v>
      </c>
      <c r="H2856" s="137" t="s">
        <v>3068</v>
      </c>
      <c r="I2856" s="138" t="s">
        <v>3084</v>
      </c>
    </row>
    <row r="2857" spans="1:9" hidden="1">
      <c r="A2857" s="137" t="s">
        <v>15022</v>
      </c>
      <c r="B2857" s="138" t="s">
        <v>15023</v>
      </c>
      <c r="C2857" s="138" t="s">
        <v>15024</v>
      </c>
      <c r="D2857" s="138" t="s">
        <v>15025</v>
      </c>
      <c r="E2857" s="138" t="s">
        <v>15026</v>
      </c>
      <c r="F2857" s="139">
        <v>26.32</v>
      </c>
      <c r="G2857" s="137" t="s">
        <v>3067</v>
      </c>
      <c r="H2857" s="137" t="s">
        <v>3068</v>
      </c>
      <c r="I2857" s="138" t="s">
        <v>3084</v>
      </c>
    </row>
    <row r="2858" spans="1:9" hidden="1">
      <c r="A2858" s="137" t="s">
        <v>15027</v>
      </c>
      <c r="B2858" s="138" t="s">
        <v>15028</v>
      </c>
      <c r="C2858" s="138" t="s">
        <v>15029</v>
      </c>
      <c r="D2858" s="138" t="s">
        <v>15030</v>
      </c>
      <c r="E2858" s="138" t="s">
        <v>15031</v>
      </c>
      <c r="F2858" s="139">
        <v>0</v>
      </c>
      <c r="G2858" s="137" t="s">
        <v>3067</v>
      </c>
      <c r="H2858" s="137" t="s">
        <v>3068</v>
      </c>
      <c r="I2858" s="138" t="s">
        <v>3084</v>
      </c>
    </row>
    <row r="2859" spans="1:9" hidden="1">
      <c r="A2859" s="137" t="s">
        <v>15032</v>
      </c>
      <c r="B2859" s="138" t="s">
        <v>15033</v>
      </c>
      <c r="C2859" s="138" t="s">
        <v>15034</v>
      </c>
      <c r="D2859" s="138" t="s">
        <v>15035</v>
      </c>
      <c r="E2859" s="138" t="s">
        <v>15036</v>
      </c>
      <c r="F2859" s="139">
        <v>0</v>
      </c>
      <c r="G2859" s="137" t="s">
        <v>3067</v>
      </c>
      <c r="H2859" s="137" t="s">
        <v>3068</v>
      </c>
      <c r="I2859" s="138" t="s">
        <v>3084</v>
      </c>
    </row>
    <row r="2860" spans="1:9" hidden="1">
      <c r="A2860" s="137" t="s">
        <v>15037</v>
      </c>
      <c r="B2860" s="138" t="s">
        <v>15038</v>
      </c>
      <c r="C2860" s="138" t="s">
        <v>15039</v>
      </c>
      <c r="D2860" s="138" t="s">
        <v>15040</v>
      </c>
      <c r="E2860" s="138" t="s">
        <v>15041</v>
      </c>
      <c r="F2860" s="139">
        <v>44.75</v>
      </c>
      <c r="G2860" s="137" t="s">
        <v>3067</v>
      </c>
      <c r="H2860" s="137" t="s">
        <v>3068</v>
      </c>
      <c r="I2860" s="138" t="s">
        <v>3084</v>
      </c>
    </row>
    <row r="2861" spans="1:9" hidden="1">
      <c r="A2861" s="137" t="s">
        <v>15042</v>
      </c>
      <c r="B2861" s="138" t="s">
        <v>15043</v>
      </c>
      <c r="C2861" s="138" t="s">
        <v>15044</v>
      </c>
      <c r="D2861" s="138" t="s">
        <v>15045</v>
      </c>
      <c r="E2861" s="138" t="s">
        <v>15046</v>
      </c>
      <c r="F2861" s="139">
        <v>33.4</v>
      </c>
      <c r="G2861" s="137" t="s">
        <v>3067</v>
      </c>
      <c r="H2861" s="137" t="s">
        <v>3068</v>
      </c>
      <c r="I2861" s="138" t="s">
        <v>3084</v>
      </c>
    </row>
    <row r="2862" spans="1:9" hidden="1">
      <c r="A2862" s="137" t="s">
        <v>15047</v>
      </c>
      <c r="B2862" s="138" t="s">
        <v>15048</v>
      </c>
      <c r="C2862" s="138" t="s">
        <v>15049</v>
      </c>
      <c r="D2862" s="138" t="s">
        <v>15050</v>
      </c>
      <c r="E2862" s="138" t="s">
        <v>15051</v>
      </c>
      <c r="F2862" s="139">
        <v>0</v>
      </c>
      <c r="G2862" s="137" t="s">
        <v>3067</v>
      </c>
      <c r="H2862" s="137" t="s">
        <v>3068</v>
      </c>
      <c r="I2862" s="138" t="s">
        <v>3084</v>
      </c>
    </row>
    <row r="2863" spans="1:9" hidden="1">
      <c r="A2863" s="137" t="s">
        <v>15052</v>
      </c>
      <c r="B2863" s="138" t="s">
        <v>15053</v>
      </c>
      <c r="C2863" s="138" t="s">
        <v>15054</v>
      </c>
      <c r="D2863" s="138" t="s">
        <v>15055</v>
      </c>
      <c r="E2863" s="138" t="s">
        <v>15056</v>
      </c>
      <c r="F2863" s="139">
        <v>0</v>
      </c>
      <c r="G2863" s="137" t="s">
        <v>332</v>
      </c>
      <c r="H2863" s="137" t="s">
        <v>1762</v>
      </c>
      <c r="I2863" s="138" t="s">
        <v>1103</v>
      </c>
    </row>
    <row r="2864" spans="1:9" hidden="1">
      <c r="A2864" s="137" t="s">
        <v>15057</v>
      </c>
      <c r="B2864" s="138" t="s">
        <v>15058</v>
      </c>
      <c r="C2864" s="138" t="s">
        <v>15059</v>
      </c>
      <c r="D2864" s="138" t="s">
        <v>15060</v>
      </c>
      <c r="E2864" s="138" t="s">
        <v>15061</v>
      </c>
      <c r="F2864" s="139">
        <v>0</v>
      </c>
      <c r="G2864" s="137" t="s">
        <v>3067</v>
      </c>
      <c r="H2864" s="137" t="s">
        <v>3068</v>
      </c>
      <c r="I2864" s="138" t="s">
        <v>3078</v>
      </c>
    </row>
    <row r="2865" spans="1:9" hidden="1">
      <c r="A2865" s="137" t="s">
        <v>15062</v>
      </c>
      <c r="B2865" s="138" t="s">
        <v>15063</v>
      </c>
      <c r="C2865" s="138" t="s">
        <v>15064</v>
      </c>
      <c r="D2865" s="138" t="s">
        <v>15065</v>
      </c>
      <c r="E2865" s="138" t="s">
        <v>15066</v>
      </c>
      <c r="F2865" s="139">
        <v>32.200000000000003</v>
      </c>
      <c r="G2865" s="137" t="s">
        <v>3067</v>
      </c>
      <c r="H2865" s="137" t="s">
        <v>3068</v>
      </c>
      <c r="I2865" s="138" t="s">
        <v>3078</v>
      </c>
    </row>
    <row r="2866" spans="1:9" hidden="1">
      <c r="A2866" s="137" t="s">
        <v>15067</v>
      </c>
      <c r="B2866" s="138" t="s">
        <v>15068</v>
      </c>
      <c r="C2866" s="138" t="s">
        <v>15069</v>
      </c>
      <c r="D2866" s="138" t="s">
        <v>15070</v>
      </c>
      <c r="E2866" s="138" t="s">
        <v>15071</v>
      </c>
      <c r="F2866" s="139">
        <v>0</v>
      </c>
      <c r="G2866" s="137" t="s">
        <v>7022</v>
      </c>
      <c r="H2866" s="137" t="s">
        <v>3068</v>
      </c>
      <c r="I2866" s="138" t="s">
        <v>7023</v>
      </c>
    </row>
    <row r="2867" spans="1:9" hidden="1">
      <c r="A2867" s="137" t="s">
        <v>15072</v>
      </c>
      <c r="B2867" s="138" t="s">
        <v>15068</v>
      </c>
      <c r="C2867" s="138" t="s">
        <v>15073</v>
      </c>
      <c r="D2867" s="138" t="s">
        <v>15070</v>
      </c>
      <c r="E2867" s="138" t="s">
        <v>15074</v>
      </c>
      <c r="F2867" s="139">
        <v>13.16</v>
      </c>
      <c r="G2867" s="137" t="s">
        <v>3067</v>
      </c>
      <c r="H2867" s="137" t="s">
        <v>3068</v>
      </c>
      <c r="I2867" s="138" t="s">
        <v>3078</v>
      </c>
    </row>
    <row r="2868" spans="1:9" hidden="1">
      <c r="A2868" s="137" t="s">
        <v>15075</v>
      </c>
      <c r="B2868" s="138" t="s">
        <v>15076</v>
      </c>
      <c r="C2868" s="138" t="s">
        <v>15077</v>
      </c>
      <c r="D2868" s="138" t="s">
        <v>15078</v>
      </c>
      <c r="E2868" s="138" t="s">
        <v>15079</v>
      </c>
      <c r="F2868" s="139">
        <v>17.350000000000001</v>
      </c>
      <c r="G2868" s="137" t="s">
        <v>3067</v>
      </c>
      <c r="H2868" s="137" t="s">
        <v>3068</v>
      </c>
      <c r="I2868" s="138" t="s">
        <v>3078</v>
      </c>
    </row>
    <row r="2869" spans="1:9" hidden="1">
      <c r="A2869" s="137" t="s">
        <v>15080</v>
      </c>
      <c r="B2869" s="138" t="s">
        <v>15081</v>
      </c>
      <c r="C2869" s="138" t="s">
        <v>15082</v>
      </c>
      <c r="D2869" s="138" t="s">
        <v>15083</v>
      </c>
      <c r="E2869" s="138" t="s">
        <v>15084</v>
      </c>
      <c r="F2869" s="139">
        <v>0</v>
      </c>
      <c r="G2869" s="137" t="s">
        <v>3067</v>
      </c>
      <c r="H2869" s="137" t="s">
        <v>3068</v>
      </c>
      <c r="I2869" s="138" t="s">
        <v>3078</v>
      </c>
    </row>
    <row r="2870" spans="1:9" hidden="1">
      <c r="A2870" s="137" t="s">
        <v>15085</v>
      </c>
      <c r="B2870" s="138" t="s">
        <v>15086</v>
      </c>
      <c r="C2870" s="138" t="s">
        <v>15087</v>
      </c>
      <c r="D2870" s="138" t="s">
        <v>15088</v>
      </c>
      <c r="E2870" s="138" t="s">
        <v>15089</v>
      </c>
      <c r="F2870" s="139">
        <v>0</v>
      </c>
      <c r="G2870" s="137" t="s">
        <v>3067</v>
      </c>
      <c r="H2870" s="137" t="s">
        <v>3068</v>
      </c>
      <c r="I2870" s="138" t="s">
        <v>3078</v>
      </c>
    </row>
    <row r="2871" spans="1:9" hidden="1">
      <c r="A2871" s="137" t="s">
        <v>15090</v>
      </c>
      <c r="B2871" s="138" t="s">
        <v>15091</v>
      </c>
      <c r="C2871" s="138" t="s">
        <v>15092</v>
      </c>
      <c r="D2871" s="138" t="s">
        <v>15093</v>
      </c>
      <c r="E2871" s="138" t="s">
        <v>15094</v>
      </c>
      <c r="F2871" s="139">
        <v>28.2</v>
      </c>
      <c r="G2871" s="137" t="s">
        <v>3067</v>
      </c>
      <c r="H2871" s="137" t="s">
        <v>3068</v>
      </c>
      <c r="I2871" s="138" t="s">
        <v>3078</v>
      </c>
    </row>
    <row r="2872" spans="1:9" hidden="1">
      <c r="A2872" s="137" t="s">
        <v>15095</v>
      </c>
      <c r="B2872" s="138" t="s">
        <v>15096</v>
      </c>
      <c r="C2872" s="138" t="s">
        <v>15097</v>
      </c>
      <c r="D2872" s="138" t="s">
        <v>15098</v>
      </c>
      <c r="E2872" s="138" t="s">
        <v>15099</v>
      </c>
      <c r="F2872" s="139">
        <v>66.66</v>
      </c>
      <c r="G2872" s="137" t="s">
        <v>3067</v>
      </c>
      <c r="H2872" s="137" t="s">
        <v>3068</v>
      </c>
      <c r="I2872" s="138" t="s">
        <v>3078</v>
      </c>
    </row>
    <row r="2873" spans="1:9" hidden="1">
      <c r="A2873" s="137" t="s">
        <v>15100</v>
      </c>
      <c r="B2873" s="138" t="s">
        <v>15101</v>
      </c>
      <c r="C2873" s="138" t="s">
        <v>15102</v>
      </c>
      <c r="D2873" s="138" t="s">
        <v>15103</v>
      </c>
      <c r="E2873" s="138" t="s">
        <v>15104</v>
      </c>
      <c r="F2873" s="139">
        <v>26.86</v>
      </c>
      <c r="G2873" s="137" t="s">
        <v>3067</v>
      </c>
      <c r="H2873" s="137" t="s">
        <v>3068</v>
      </c>
      <c r="I2873" s="138" t="s">
        <v>3078</v>
      </c>
    </row>
    <row r="2874" spans="1:9" hidden="1">
      <c r="A2874" s="137" t="s">
        <v>15105</v>
      </c>
      <c r="B2874" s="138" t="s">
        <v>15106</v>
      </c>
      <c r="C2874" s="138" t="s">
        <v>15107</v>
      </c>
      <c r="D2874" s="138" t="s">
        <v>13065</v>
      </c>
      <c r="E2874" s="138" t="s">
        <v>15108</v>
      </c>
      <c r="F2874" s="139">
        <v>13.9</v>
      </c>
      <c r="G2874" s="137" t="s">
        <v>332</v>
      </c>
      <c r="H2874" s="137" t="s">
        <v>1762</v>
      </c>
      <c r="I2874" s="138" t="s">
        <v>1103</v>
      </c>
    </row>
    <row r="2875" spans="1:9" hidden="1">
      <c r="A2875" s="137" t="s">
        <v>15109</v>
      </c>
      <c r="B2875" s="138" t="s">
        <v>15110</v>
      </c>
      <c r="C2875" s="138" t="s">
        <v>15111</v>
      </c>
      <c r="D2875" s="138" t="s">
        <v>15112</v>
      </c>
      <c r="E2875" s="138" t="s">
        <v>15113</v>
      </c>
      <c r="F2875" s="139">
        <v>0</v>
      </c>
      <c r="G2875" s="137" t="s">
        <v>3067</v>
      </c>
      <c r="H2875" s="137" t="s">
        <v>3068</v>
      </c>
      <c r="I2875" s="138" t="s">
        <v>3078</v>
      </c>
    </row>
    <row r="2876" spans="1:9" hidden="1">
      <c r="A2876" s="137" t="s">
        <v>15114</v>
      </c>
      <c r="B2876" s="138" t="s">
        <v>15115</v>
      </c>
      <c r="C2876" s="138" t="s">
        <v>15116</v>
      </c>
      <c r="D2876" s="138" t="s">
        <v>15117</v>
      </c>
      <c r="E2876" s="138" t="s">
        <v>15118</v>
      </c>
      <c r="F2876" s="139">
        <v>31.4</v>
      </c>
      <c r="G2876" s="137" t="s">
        <v>3067</v>
      </c>
      <c r="H2876" s="137" t="s">
        <v>3068</v>
      </c>
      <c r="I2876" s="138" t="s">
        <v>3078</v>
      </c>
    </row>
    <row r="2877" spans="1:9" hidden="1">
      <c r="A2877" s="137" t="s">
        <v>15119</v>
      </c>
      <c r="B2877" s="138" t="s">
        <v>15120</v>
      </c>
      <c r="C2877" s="138" t="s">
        <v>15121</v>
      </c>
      <c r="D2877" s="138" t="s">
        <v>15122</v>
      </c>
      <c r="E2877" s="138" t="s">
        <v>15123</v>
      </c>
      <c r="F2877" s="139">
        <v>43.95</v>
      </c>
      <c r="G2877" s="137" t="s">
        <v>3067</v>
      </c>
      <c r="H2877" s="137" t="s">
        <v>3068</v>
      </c>
      <c r="I2877" s="138" t="s">
        <v>3078</v>
      </c>
    </row>
    <row r="2878" spans="1:9" hidden="1">
      <c r="A2878" s="137" t="s">
        <v>15124</v>
      </c>
      <c r="B2878" s="138" t="s">
        <v>15125</v>
      </c>
      <c r="C2878" s="138" t="s">
        <v>15126</v>
      </c>
      <c r="D2878" s="138" t="s">
        <v>15127</v>
      </c>
      <c r="E2878" s="138" t="s">
        <v>15128</v>
      </c>
      <c r="F2878" s="139">
        <v>17.149999999999999</v>
      </c>
      <c r="G2878" s="137" t="s">
        <v>3067</v>
      </c>
      <c r="H2878" s="137" t="s">
        <v>3068</v>
      </c>
      <c r="I2878" s="138" t="s">
        <v>3078</v>
      </c>
    </row>
    <row r="2879" spans="1:9" hidden="1">
      <c r="A2879" s="137" t="s">
        <v>15129</v>
      </c>
      <c r="B2879" s="138" t="s">
        <v>15130</v>
      </c>
      <c r="C2879" s="138" t="s">
        <v>15131</v>
      </c>
      <c r="D2879" s="138" t="s">
        <v>15132</v>
      </c>
      <c r="E2879" s="138" t="s">
        <v>15133</v>
      </c>
      <c r="F2879" s="139">
        <v>0</v>
      </c>
      <c r="G2879" s="137" t="s">
        <v>332</v>
      </c>
      <c r="H2879" s="137" t="s">
        <v>1762</v>
      </c>
      <c r="I2879" s="138" t="s">
        <v>1103</v>
      </c>
    </row>
    <row r="2880" spans="1:9" hidden="1">
      <c r="A2880" s="137" t="s">
        <v>15134</v>
      </c>
      <c r="B2880" s="138" t="s">
        <v>15135</v>
      </c>
      <c r="C2880" s="138" t="s">
        <v>15136</v>
      </c>
      <c r="D2880" s="138" t="s">
        <v>15137</v>
      </c>
      <c r="E2880" s="138" t="s">
        <v>15138</v>
      </c>
      <c r="F2880" s="139">
        <v>0</v>
      </c>
      <c r="G2880" s="137" t="s">
        <v>7022</v>
      </c>
      <c r="H2880" s="137" t="s">
        <v>3068</v>
      </c>
      <c r="I2880" s="138" t="s">
        <v>7196</v>
      </c>
    </row>
    <row r="2881" spans="1:9" hidden="1">
      <c r="A2881" s="137" t="s">
        <v>15139</v>
      </c>
      <c r="B2881" s="138" t="s">
        <v>15135</v>
      </c>
      <c r="C2881" s="138" t="s">
        <v>15140</v>
      </c>
      <c r="D2881" s="138" t="s">
        <v>15137</v>
      </c>
      <c r="E2881" s="138" t="s">
        <v>15141</v>
      </c>
      <c r="F2881" s="139">
        <v>11.68</v>
      </c>
      <c r="G2881" s="137" t="s">
        <v>3067</v>
      </c>
      <c r="H2881" s="137" t="s">
        <v>3068</v>
      </c>
      <c r="I2881" s="138" t="s">
        <v>3084</v>
      </c>
    </row>
    <row r="2882" spans="1:9" hidden="1">
      <c r="A2882" s="137" t="s">
        <v>15142</v>
      </c>
      <c r="B2882" s="138" t="s">
        <v>15143</v>
      </c>
      <c r="C2882" s="138" t="s">
        <v>15144</v>
      </c>
      <c r="D2882" s="138" t="s">
        <v>15145</v>
      </c>
      <c r="E2882" s="138" t="s">
        <v>15146</v>
      </c>
      <c r="F2882" s="139">
        <v>9.25</v>
      </c>
      <c r="G2882" s="137" t="s">
        <v>3067</v>
      </c>
      <c r="H2882" s="137" t="s">
        <v>3068</v>
      </c>
      <c r="I2882" s="138" t="s">
        <v>3084</v>
      </c>
    </row>
    <row r="2883" spans="1:9" hidden="1">
      <c r="A2883" s="137" t="s">
        <v>15147</v>
      </c>
      <c r="B2883" s="138" t="s">
        <v>15148</v>
      </c>
      <c r="C2883" s="138" t="s">
        <v>15149</v>
      </c>
      <c r="D2883" s="138" t="s">
        <v>15150</v>
      </c>
      <c r="E2883" s="138" t="s">
        <v>15151</v>
      </c>
      <c r="F2883" s="139">
        <v>48.68</v>
      </c>
      <c r="G2883" s="137" t="s">
        <v>3067</v>
      </c>
      <c r="H2883" s="137" t="s">
        <v>3068</v>
      </c>
      <c r="I2883" s="138" t="s">
        <v>3078</v>
      </c>
    </row>
    <row r="2884" spans="1:9" hidden="1">
      <c r="A2884" s="137" t="s">
        <v>15152</v>
      </c>
      <c r="B2884" s="138" t="s">
        <v>15153</v>
      </c>
      <c r="C2884" s="138" t="s">
        <v>15154</v>
      </c>
      <c r="D2884" s="138" t="s">
        <v>15155</v>
      </c>
      <c r="E2884" s="138" t="s">
        <v>15156</v>
      </c>
      <c r="F2884" s="139">
        <v>51.12</v>
      </c>
      <c r="G2884" s="137" t="s">
        <v>3067</v>
      </c>
      <c r="H2884" s="137" t="s">
        <v>3068</v>
      </c>
      <c r="I2884" s="138" t="s">
        <v>3078</v>
      </c>
    </row>
    <row r="2885" spans="1:9" hidden="1">
      <c r="A2885" s="137" t="s">
        <v>15157</v>
      </c>
      <c r="B2885" s="138" t="s">
        <v>15158</v>
      </c>
      <c r="C2885" s="138" t="s">
        <v>15159</v>
      </c>
      <c r="D2885" s="138" t="s">
        <v>15160</v>
      </c>
      <c r="E2885" s="138" t="s">
        <v>15161</v>
      </c>
      <c r="F2885" s="139">
        <v>96.01</v>
      </c>
      <c r="G2885" s="137" t="s">
        <v>3067</v>
      </c>
      <c r="H2885" s="137" t="s">
        <v>3068</v>
      </c>
      <c r="I2885" s="138" t="s">
        <v>3078</v>
      </c>
    </row>
    <row r="2886" spans="1:9" hidden="1">
      <c r="A2886" s="137" t="s">
        <v>15162</v>
      </c>
      <c r="B2886" s="138" t="s">
        <v>15163</v>
      </c>
      <c r="C2886" s="138" t="s">
        <v>15164</v>
      </c>
      <c r="D2886" s="138" t="s">
        <v>15165</v>
      </c>
      <c r="E2886" s="138" t="s">
        <v>15166</v>
      </c>
      <c r="F2886" s="139">
        <v>0</v>
      </c>
      <c r="G2886" s="137" t="s">
        <v>7022</v>
      </c>
      <c r="H2886" s="137" t="s">
        <v>3068</v>
      </c>
      <c r="I2886" s="138" t="s">
        <v>7196</v>
      </c>
    </row>
    <row r="2887" spans="1:9" hidden="1">
      <c r="A2887" s="137" t="s">
        <v>15167</v>
      </c>
      <c r="B2887" s="138" t="s">
        <v>15163</v>
      </c>
      <c r="C2887" s="138" t="s">
        <v>15168</v>
      </c>
      <c r="D2887" s="138" t="s">
        <v>15165</v>
      </c>
      <c r="E2887" s="138" t="s">
        <v>15169</v>
      </c>
      <c r="F2887" s="139">
        <v>13.53</v>
      </c>
      <c r="G2887" s="137" t="s">
        <v>3067</v>
      </c>
      <c r="H2887" s="137" t="s">
        <v>3068</v>
      </c>
      <c r="I2887" s="138" t="s">
        <v>3084</v>
      </c>
    </row>
    <row r="2888" spans="1:9" hidden="1">
      <c r="A2888" s="137" t="s">
        <v>15170</v>
      </c>
      <c r="B2888" s="138" t="s">
        <v>15171</v>
      </c>
      <c r="C2888" s="138" t="s">
        <v>15172</v>
      </c>
      <c r="D2888" s="138" t="s">
        <v>15173</v>
      </c>
      <c r="E2888" s="138" t="s">
        <v>15174</v>
      </c>
      <c r="F2888" s="139">
        <v>95.21</v>
      </c>
      <c r="G2888" s="137" t="s">
        <v>3067</v>
      </c>
      <c r="H2888" s="137" t="s">
        <v>3068</v>
      </c>
      <c r="I2888" s="138" t="s">
        <v>3078</v>
      </c>
    </row>
    <row r="2889" spans="1:9" hidden="1">
      <c r="A2889" s="137" t="s">
        <v>15175</v>
      </c>
      <c r="B2889" s="138" t="s">
        <v>15176</v>
      </c>
      <c r="C2889" s="138" t="s">
        <v>15177</v>
      </c>
      <c r="D2889" s="138" t="s">
        <v>15178</v>
      </c>
      <c r="E2889" s="138" t="s">
        <v>15179</v>
      </c>
      <c r="F2889" s="139">
        <v>0</v>
      </c>
      <c r="G2889" s="137" t="s">
        <v>332</v>
      </c>
      <c r="H2889" s="137" t="s">
        <v>1762</v>
      </c>
      <c r="I2889" s="138" t="s">
        <v>1103</v>
      </c>
    </row>
    <row r="2890" spans="1:9" hidden="1">
      <c r="A2890" s="137" t="s">
        <v>15180</v>
      </c>
      <c r="B2890" s="138" t="s">
        <v>15181</v>
      </c>
      <c r="C2890" s="138" t="s">
        <v>15182</v>
      </c>
      <c r="D2890" s="138" t="s">
        <v>15183</v>
      </c>
      <c r="E2890" s="138" t="s">
        <v>15184</v>
      </c>
      <c r="F2890" s="139">
        <v>0</v>
      </c>
      <c r="G2890" s="137" t="s">
        <v>7022</v>
      </c>
      <c r="H2890" s="137" t="s">
        <v>3068</v>
      </c>
      <c r="I2890" s="138" t="s">
        <v>7196</v>
      </c>
    </row>
    <row r="2891" spans="1:9" hidden="1">
      <c r="A2891" s="137" t="s">
        <v>15185</v>
      </c>
      <c r="B2891" s="138" t="s">
        <v>15181</v>
      </c>
      <c r="C2891" s="138" t="s">
        <v>15186</v>
      </c>
      <c r="D2891" s="138" t="s">
        <v>15183</v>
      </c>
      <c r="E2891" s="138" t="s">
        <v>15187</v>
      </c>
      <c r="F2891" s="139">
        <v>18.399999999999999</v>
      </c>
      <c r="G2891" s="137" t="s">
        <v>3067</v>
      </c>
      <c r="H2891" s="137" t="s">
        <v>3068</v>
      </c>
      <c r="I2891" s="138" t="s">
        <v>3084</v>
      </c>
    </row>
    <row r="2892" spans="1:9" hidden="1">
      <c r="A2892" s="137" t="s">
        <v>15188</v>
      </c>
      <c r="B2892" s="138" t="s">
        <v>15189</v>
      </c>
      <c r="C2892" s="138" t="s">
        <v>15190</v>
      </c>
      <c r="D2892" s="138" t="s">
        <v>15191</v>
      </c>
      <c r="E2892" s="138" t="s">
        <v>15192</v>
      </c>
      <c r="F2892" s="139">
        <v>3.78</v>
      </c>
      <c r="G2892" s="137" t="s">
        <v>3067</v>
      </c>
      <c r="H2892" s="137" t="s">
        <v>3068</v>
      </c>
      <c r="I2892" s="138" t="s">
        <v>3084</v>
      </c>
    </row>
    <row r="2893" spans="1:9" hidden="1">
      <c r="A2893" s="137" t="s">
        <v>15193</v>
      </c>
      <c r="B2893" s="138" t="s">
        <v>15194</v>
      </c>
      <c r="C2893" s="138" t="s">
        <v>15195</v>
      </c>
      <c r="D2893" s="138" t="s">
        <v>15196</v>
      </c>
      <c r="E2893" s="138" t="s">
        <v>15197</v>
      </c>
      <c r="F2893" s="139">
        <v>0</v>
      </c>
      <c r="G2893" s="137" t="s">
        <v>3067</v>
      </c>
      <c r="H2893" s="137" t="s">
        <v>3068</v>
      </c>
      <c r="I2893" s="138" t="s">
        <v>3084</v>
      </c>
    </row>
    <row r="2894" spans="1:9" hidden="1">
      <c r="A2894" s="137" t="s">
        <v>15198</v>
      </c>
      <c r="B2894" s="138" t="s">
        <v>15199</v>
      </c>
      <c r="C2894" s="138" t="s">
        <v>15200</v>
      </c>
      <c r="D2894" s="138" t="s">
        <v>15201</v>
      </c>
      <c r="E2894" s="138" t="s">
        <v>15202</v>
      </c>
      <c r="F2894" s="139">
        <v>0</v>
      </c>
      <c r="G2894" s="137" t="s">
        <v>3067</v>
      </c>
      <c r="H2894" s="137" t="s">
        <v>3068</v>
      </c>
      <c r="I2894" s="138" t="s">
        <v>3084</v>
      </c>
    </row>
    <row r="2895" spans="1:9" hidden="1">
      <c r="A2895" s="137" t="s">
        <v>15203</v>
      </c>
      <c r="B2895" s="138" t="s">
        <v>15204</v>
      </c>
      <c r="C2895" s="138" t="s">
        <v>15205</v>
      </c>
      <c r="D2895" s="138" t="s">
        <v>15206</v>
      </c>
      <c r="E2895" s="138" t="s">
        <v>15207</v>
      </c>
      <c r="F2895" s="139">
        <v>0</v>
      </c>
      <c r="G2895" s="137" t="s">
        <v>7022</v>
      </c>
      <c r="H2895" s="137" t="s">
        <v>3068</v>
      </c>
      <c r="I2895" s="138" t="s">
        <v>7196</v>
      </c>
    </row>
    <row r="2896" spans="1:9" hidden="1">
      <c r="A2896" s="137" t="s">
        <v>15208</v>
      </c>
      <c r="B2896" s="138" t="s">
        <v>15204</v>
      </c>
      <c r="C2896" s="138" t="s">
        <v>15209</v>
      </c>
      <c r="D2896" s="138" t="s">
        <v>15206</v>
      </c>
      <c r="E2896" s="138" t="s">
        <v>15210</v>
      </c>
      <c r="F2896" s="139">
        <v>4.3499999999999996</v>
      </c>
      <c r="G2896" s="137" t="s">
        <v>3067</v>
      </c>
      <c r="H2896" s="137" t="s">
        <v>3068</v>
      </c>
      <c r="I2896" s="138" t="s">
        <v>3084</v>
      </c>
    </row>
    <row r="2897" spans="1:9" hidden="1">
      <c r="A2897" s="137" t="s">
        <v>15211</v>
      </c>
      <c r="B2897" s="138" t="s">
        <v>15212</v>
      </c>
      <c r="C2897" s="138" t="s">
        <v>15213</v>
      </c>
      <c r="D2897" s="138" t="s">
        <v>15214</v>
      </c>
      <c r="E2897" s="138" t="s">
        <v>15215</v>
      </c>
      <c r="F2897" s="139">
        <v>49.5</v>
      </c>
      <c r="G2897" s="137" t="s">
        <v>3067</v>
      </c>
      <c r="H2897" s="137" t="s">
        <v>3068</v>
      </c>
      <c r="I2897" s="138" t="s">
        <v>3084</v>
      </c>
    </row>
    <row r="2898" spans="1:9" hidden="1">
      <c r="A2898" s="137" t="s">
        <v>15216</v>
      </c>
      <c r="B2898" s="138" t="s">
        <v>15217</v>
      </c>
      <c r="C2898" s="138" t="s">
        <v>15218</v>
      </c>
      <c r="D2898" s="138" t="s">
        <v>15219</v>
      </c>
      <c r="E2898" s="138" t="s">
        <v>15220</v>
      </c>
      <c r="F2898" s="139">
        <v>0</v>
      </c>
      <c r="G2898" s="137" t="s">
        <v>332</v>
      </c>
      <c r="H2898" s="137" t="s">
        <v>1762</v>
      </c>
      <c r="I2898" s="138" t="s">
        <v>1103</v>
      </c>
    </row>
    <row r="2899" spans="1:9" hidden="1">
      <c r="A2899" s="137" t="s">
        <v>15221</v>
      </c>
      <c r="B2899" s="138" t="s">
        <v>15222</v>
      </c>
      <c r="C2899" s="138" t="s">
        <v>15223</v>
      </c>
      <c r="D2899" s="138" t="s">
        <v>7481</v>
      </c>
      <c r="E2899" s="138" t="s">
        <v>15224</v>
      </c>
      <c r="F2899" s="139">
        <v>0</v>
      </c>
      <c r="G2899" s="137" t="s">
        <v>332</v>
      </c>
      <c r="H2899" s="137" t="s">
        <v>1762</v>
      </c>
      <c r="I2899" s="138" t="s">
        <v>1103</v>
      </c>
    </row>
    <row r="2900" spans="1:9" hidden="1">
      <c r="A2900" s="137" t="s">
        <v>15225</v>
      </c>
      <c r="B2900" s="138" t="s">
        <v>15226</v>
      </c>
      <c r="C2900" s="138" t="s">
        <v>15227</v>
      </c>
      <c r="D2900" s="138" t="s">
        <v>15228</v>
      </c>
      <c r="E2900" s="138" t="s">
        <v>15229</v>
      </c>
      <c r="F2900" s="139">
        <v>0</v>
      </c>
      <c r="G2900" s="137" t="s">
        <v>332</v>
      </c>
      <c r="H2900" s="137" t="s">
        <v>1762</v>
      </c>
      <c r="I2900" s="138" t="s">
        <v>1103</v>
      </c>
    </row>
    <row r="2901" spans="1:9" hidden="1">
      <c r="A2901" s="137" t="s">
        <v>15230</v>
      </c>
      <c r="B2901" s="138" t="s">
        <v>15231</v>
      </c>
      <c r="C2901" s="138" t="s">
        <v>15232</v>
      </c>
      <c r="D2901" s="138" t="s">
        <v>15233</v>
      </c>
      <c r="E2901" s="138" t="s">
        <v>15234</v>
      </c>
      <c r="F2901" s="139">
        <v>33.68</v>
      </c>
      <c r="G2901" s="137" t="s">
        <v>3067</v>
      </c>
      <c r="H2901" s="137" t="s">
        <v>3068</v>
      </c>
      <c r="I2901" s="138" t="s">
        <v>3084</v>
      </c>
    </row>
    <row r="2902" spans="1:9" hidden="1">
      <c r="A2902" s="137" t="s">
        <v>15235</v>
      </c>
      <c r="B2902" s="138" t="s">
        <v>15236</v>
      </c>
      <c r="C2902" s="138" t="s">
        <v>15237</v>
      </c>
      <c r="D2902" s="138" t="s">
        <v>15238</v>
      </c>
      <c r="E2902" s="138" t="s">
        <v>15239</v>
      </c>
      <c r="F2902" s="139">
        <v>87.7</v>
      </c>
      <c r="G2902" s="137" t="s">
        <v>7022</v>
      </c>
      <c r="H2902" s="137" t="s">
        <v>3068</v>
      </c>
      <c r="I2902" s="138" t="s">
        <v>7196</v>
      </c>
    </row>
    <row r="2903" spans="1:9" hidden="1">
      <c r="A2903" s="137" t="s">
        <v>15240</v>
      </c>
      <c r="B2903" s="138" t="s">
        <v>15236</v>
      </c>
      <c r="C2903" s="138" t="s">
        <v>15241</v>
      </c>
      <c r="D2903" s="138" t="s">
        <v>15238</v>
      </c>
      <c r="E2903" s="138" t="s">
        <v>15242</v>
      </c>
      <c r="F2903" s="139">
        <v>87.7</v>
      </c>
      <c r="G2903" s="137" t="s">
        <v>3067</v>
      </c>
      <c r="H2903" s="137" t="s">
        <v>3068</v>
      </c>
      <c r="I2903" s="138" t="s">
        <v>3084</v>
      </c>
    </row>
    <row r="2904" spans="1:9" hidden="1">
      <c r="A2904" s="137" t="s">
        <v>15243</v>
      </c>
      <c r="B2904" s="138" t="s">
        <v>15244</v>
      </c>
      <c r="C2904" s="138" t="s">
        <v>15245</v>
      </c>
      <c r="D2904" s="138" t="s">
        <v>15246</v>
      </c>
      <c r="E2904" s="138" t="s">
        <v>15247</v>
      </c>
      <c r="F2904" s="139">
        <v>21.87</v>
      </c>
      <c r="G2904" s="137" t="s">
        <v>3067</v>
      </c>
      <c r="H2904" s="137" t="s">
        <v>3068</v>
      </c>
      <c r="I2904" s="138" t="s">
        <v>3084</v>
      </c>
    </row>
    <row r="2905" spans="1:9" hidden="1">
      <c r="A2905" s="137" t="s">
        <v>15248</v>
      </c>
      <c r="B2905" s="138" t="s">
        <v>15249</v>
      </c>
      <c r="C2905" s="138" t="s">
        <v>15250</v>
      </c>
      <c r="D2905" s="138" t="s">
        <v>15251</v>
      </c>
      <c r="E2905" s="138" t="s">
        <v>8643</v>
      </c>
      <c r="F2905" s="139">
        <v>104.86</v>
      </c>
      <c r="G2905" s="137" t="s">
        <v>3067</v>
      </c>
      <c r="H2905" s="137" t="s">
        <v>3068</v>
      </c>
      <c r="I2905" s="138" t="s">
        <v>3084</v>
      </c>
    </row>
    <row r="2906" spans="1:9" hidden="1">
      <c r="A2906" s="137" t="s">
        <v>15252</v>
      </c>
      <c r="B2906" s="138" t="s">
        <v>15253</v>
      </c>
      <c r="C2906" s="138" t="s">
        <v>15254</v>
      </c>
      <c r="D2906" s="138" t="s">
        <v>15255</v>
      </c>
      <c r="E2906" s="138" t="s">
        <v>15256</v>
      </c>
      <c r="F2906" s="139">
        <v>23.89</v>
      </c>
      <c r="G2906" s="137" t="s">
        <v>3067</v>
      </c>
      <c r="H2906" s="137" t="s">
        <v>3068</v>
      </c>
      <c r="I2906" s="138" t="s">
        <v>3078</v>
      </c>
    </row>
    <row r="2907" spans="1:9" hidden="1">
      <c r="A2907" s="137" t="s">
        <v>15257</v>
      </c>
      <c r="B2907" s="138" t="s">
        <v>15258</v>
      </c>
      <c r="C2907" s="138" t="s">
        <v>15259</v>
      </c>
      <c r="D2907" s="138" t="s">
        <v>15260</v>
      </c>
      <c r="E2907" s="138" t="s">
        <v>15261</v>
      </c>
      <c r="F2907" s="139">
        <v>58.35</v>
      </c>
      <c r="G2907" s="137" t="s">
        <v>3067</v>
      </c>
      <c r="H2907" s="137" t="s">
        <v>3068</v>
      </c>
      <c r="I2907" s="138" t="s">
        <v>3084</v>
      </c>
    </row>
    <row r="2908" spans="1:9" hidden="1">
      <c r="A2908" s="137" t="s">
        <v>15262</v>
      </c>
      <c r="B2908" s="138" t="s">
        <v>15263</v>
      </c>
      <c r="C2908" s="138" t="s">
        <v>15264</v>
      </c>
      <c r="D2908" s="138" t="s">
        <v>15265</v>
      </c>
      <c r="E2908" s="138" t="s">
        <v>15266</v>
      </c>
      <c r="F2908" s="139">
        <v>0</v>
      </c>
      <c r="G2908" s="137" t="s">
        <v>3067</v>
      </c>
      <c r="H2908" s="137" t="s">
        <v>3068</v>
      </c>
      <c r="I2908" s="138" t="s">
        <v>3084</v>
      </c>
    </row>
    <row r="2909" spans="1:9" hidden="1">
      <c r="A2909" s="137" t="s">
        <v>15267</v>
      </c>
      <c r="B2909" s="138" t="s">
        <v>15268</v>
      </c>
      <c r="C2909" s="138" t="s">
        <v>15269</v>
      </c>
      <c r="D2909" s="138" t="s">
        <v>15270</v>
      </c>
      <c r="E2909" s="138" t="s">
        <v>15271</v>
      </c>
      <c r="F2909" s="139">
        <v>71.099999999999994</v>
      </c>
      <c r="G2909" s="137" t="s">
        <v>3067</v>
      </c>
      <c r="H2909" s="137" t="s">
        <v>3068</v>
      </c>
      <c r="I2909" s="138" t="s">
        <v>3078</v>
      </c>
    </row>
    <row r="2910" spans="1:9" hidden="1">
      <c r="A2910" s="137" t="s">
        <v>15272</v>
      </c>
      <c r="B2910" s="138" t="s">
        <v>15273</v>
      </c>
      <c r="C2910" s="138" t="s">
        <v>15274</v>
      </c>
      <c r="D2910" s="138" t="s">
        <v>15275</v>
      </c>
      <c r="E2910" s="138" t="s">
        <v>15276</v>
      </c>
      <c r="F2910" s="139">
        <v>133.78</v>
      </c>
      <c r="G2910" s="137" t="s">
        <v>3067</v>
      </c>
      <c r="H2910" s="137" t="s">
        <v>3068</v>
      </c>
      <c r="I2910" s="138" t="s">
        <v>3078</v>
      </c>
    </row>
    <row r="2911" spans="1:9" hidden="1">
      <c r="A2911" s="137" t="s">
        <v>15277</v>
      </c>
      <c r="B2911" s="138" t="s">
        <v>15278</v>
      </c>
      <c r="C2911" s="138" t="s">
        <v>15279</v>
      </c>
      <c r="D2911" s="138" t="s">
        <v>15280</v>
      </c>
      <c r="E2911" s="138" t="s">
        <v>15281</v>
      </c>
      <c r="F2911" s="139">
        <v>74.69</v>
      </c>
      <c r="G2911" s="137" t="s">
        <v>3067</v>
      </c>
      <c r="H2911" s="137" t="s">
        <v>3068</v>
      </c>
      <c r="I2911" s="138" t="s">
        <v>3078</v>
      </c>
    </row>
    <row r="2912" spans="1:9" hidden="1">
      <c r="A2912" s="137" t="s">
        <v>15282</v>
      </c>
      <c r="B2912" s="138" t="s">
        <v>15283</v>
      </c>
      <c r="C2912" s="138" t="s">
        <v>15284</v>
      </c>
      <c r="D2912" s="138" t="s">
        <v>15285</v>
      </c>
      <c r="E2912" s="138" t="s">
        <v>15286</v>
      </c>
      <c r="F2912" s="139">
        <v>0</v>
      </c>
      <c r="G2912" s="137" t="s">
        <v>3067</v>
      </c>
      <c r="H2912" s="137" t="s">
        <v>3068</v>
      </c>
      <c r="I2912" s="138" t="s">
        <v>3084</v>
      </c>
    </row>
    <row r="2913" spans="1:9" hidden="1">
      <c r="A2913" s="137" t="s">
        <v>15287</v>
      </c>
      <c r="B2913" s="138" t="s">
        <v>15288</v>
      </c>
      <c r="C2913" s="138" t="s">
        <v>15289</v>
      </c>
      <c r="D2913" s="138" t="s">
        <v>15290</v>
      </c>
      <c r="E2913" s="138" t="s">
        <v>15291</v>
      </c>
      <c r="F2913" s="139">
        <v>147.96</v>
      </c>
      <c r="G2913" s="137" t="s">
        <v>3067</v>
      </c>
      <c r="H2913" s="137" t="s">
        <v>3068</v>
      </c>
      <c r="I2913" s="138" t="s">
        <v>3084</v>
      </c>
    </row>
    <row r="2914" spans="1:9" hidden="1">
      <c r="A2914" s="137" t="s">
        <v>15292</v>
      </c>
      <c r="B2914" s="138" t="s">
        <v>15293</v>
      </c>
      <c r="C2914" s="138" t="s">
        <v>15294</v>
      </c>
      <c r="D2914" s="138" t="s">
        <v>15295</v>
      </c>
      <c r="E2914" s="138" t="s">
        <v>1756</v>
      </c>
      <c r="F2914" s="139">
        <v>0</v>
      </c>
      <c r="G2914" s="137" t="s">
        <v>332</v>
      </c>
      <c r="H2914" s="137" t="s">
        <v>1762</v>
      </c>
      <c r="I2914" s="138" t="s">
        <v>1756</v>
      </c>
    </row>
    <row r="2915" spans="1:9" hidden="1">
      <c r="A2915" s="137" t="s">
        <v>15296</v>
      </c>
      <c r="B2915" s="138" t="s">
        <v>15297</v>
      </c>
      <c r="C2915" s="138" t="s">
        <v>15298</v>
      </c>
      <c r="D2915" s="138" t="s">
        <v>15299</v>
      </c>
      <c r="E2915" s="138" t="s">
        <v>15300</v>
      </c>
      <c r="F2915" s="139">
        <v>0</v>
      </c>
      <c r="G2915" s="137" t="s">
        <v>7022</v>
      </c>
      <c r="H2915" s="137" t="s">
        <v>3068</v>
      </c>
      <c r="I2915" s="138" t="s">
        <v>7023</v>
      </c>
    </row>
    <row r="2916" spans="1:9" hidden="1">
      <c r="A2916" s="137" t="s">
        <v>15301</v>
      </c>
      <c r="B2916" s="138" t="s">
        <v>15297</v>
      </c>
      <c r="C2916" s="138" t="s">
        <v>15302</v>
      </c>
      <c r="D2916" s="138" t="s">
        <v>15299</v>
      </c>
      <c r="E2916" s="138" t="s">
        <v>15303</v>
      </c>
      <c r="F2916" s="139">
        <v>10.7</v>
      </c>
      <c r="G2916" s="137" t="s">
        <v>3067</v>
      </c>
      <c r="H2916" s="137" t="s">
        <v>3068</v>
      </c>
      <c r="I2916" s="138" t="s">
        <v>3078</v>
      </c>
    </row>
    <row r="2917" spans="1:9" hidden="1">
      <c r="A2917" s="137" t="s">
        <v>15304</v>
      </c>
      <c r="B2917" s="138" t="s">
        <v>15305</v>
      </c>
      <c r="C2917" s="138" t="s">
        <v>15306</v>
      </c>
      <c r="D2917" s="138" t="s">
        <v>15307</v>
      </c>
      <c r="E2917" s="138" t="s">
        <v>15308</v>
      </c>
      <c r="F2917" s="139">
        <v>0</v>
      </c>
      <c r="G2917" s="137" t="s">
        <v>7022</v>
      </c>
      <c r="H2917" s="137" t="s">
        <v>3068</v>
      </c>
      <c r="I2917" s="138" t="s">
        <v>7196</v>
      </c>
    </row>
    <row r="2918" spans="1:9" hidden="1">
      <c r="A2918" s="137" t="s">
        <v>15309</v>
      </c>
      <c r="B2918" s="138" t="s">
        <v>15305</v>
      </c>
      <c r="C2918" s="138" t="s">
        <v>15310</v>
      </c>
      <c r="D2918" s="138" t="s">
        <v>15307</v>
      </c>
      <c r="E2918" s="138" t="s">
        <v>15311</v>
      </c>
      <c r="F2918" s="139">
        <v>0</v>
      </c>
      <c r="G2918" s="137" t="s">
        <v>3067</v>
      </c>
      <c r="H2918" s="137" t="s">
        <v>3068</v>
      </c>
      <c r="I2918" s="138" t="s">
        <v>3084</v>
      </c>
    </row>
    <row r="2919" spans="1:9" hidden="1">
      <c r="A2919" s="137" t="s">
        <v>15312</v>
      </c>
      <c r="B2919" s="138" t="s">
        <v>15313</v>
      </c>
      <c r="C2919" s="138" t="s">
        <v>15314</v>
      </c>
      <c r="D2919" s="138" t="s">
        <v>15315</v>
      </c>
      <c r="E2919" s="138" t="s">
        <v>15316</v>
      </c>
      <c r="F2919" s="139">
        <v>0</v>
      </c>
      <c r="G2919" s="137" t="s">
        <v>3067</v>
      </c>
      <c r="H2919" s="137" t="s">
        <v>3068</v>
      </c>
      <c r="I2919" s="138" t="s">
        <v>3084</v>
      </c>
    </row>
    <row r="2920" spans="1:9" hidden="1">
      <c r="A2920" s="137" t="s">
        <v>15317</v>
      </c>
      <c r="B2920" s="138" t="s">
        <v>15318</v>
      </c>
      <c r="C2920" s="138" t="s">
        <v>15319</v>
      </c>
      <c r="D2920" s="138" t="s">
        <v>15320</v>
      </c>
      <c r="E2920" s="138" t="s">
        <v>15321</v>
      </c>
      <c r="F2920" s="139">
        <v>0</v>
      </c>
      <c r="G2920" s="137" t="s">
        <v>3067</v>
      </c>
      <c r="H2920" s="137" t="s">
        <v>3068</v>
      </c>
      <c r="I2920" s="138" t="s">
        <v>3084</v>
      </c>
    </row>
    <row r="2921" spans="1:9" hidden="1">
      <c r="A2921" s="137" t="s">
        <v>15322</v>
      </c>
      <c r="B2921" s="138" t="s">
        <v>15323</v>
      </c>
      <c r="C2921" s="138" t="s">
        <v>15324</v>
      </c>
      <c r="D2921" s="138" t="s">
        <v>15325</v>
      </c>
      <c r="E2921" s="138" t="s">
        <v>15326</v>
      </c>
      <c r="F2921" s="139">
        <v>83.9</v>
      </c>
      <c r="G2921" s="137" t="s">
        <v>3067</v>
      </c>
      <c r="H2921" s="137" t="s">
        <v>3068</v>
      </c>
      <c r="I2921" s="138" t="s">
        <v>3078</v>
      </c>
    </row>
    <row r="2922" spans="1:9" hidden="1">
      <c r="A2922" s="137" t="s">
        <v>15327</v>
      </c>
      <c r="B2922" s="138" t="s">
        <v>15328</v>
      </c>
      <c r="C2922" s="138" t="s">
        <v>15329</v>
      </c>
      <c r="D2922" s="138" t="s">
        <v>15330</v>
      </c>
      <c r="E2922" s="138" t="s">
        <v>15331</v>
      </c>
      <c r="F2922" s="139">
        <v>73.489999999999995</v>
      </c>
      <c r="G2922" s="137" t="s">
        <v>3067</v>
      </c>
      <c r="H2922" s="137" t="s">
        <v>3068</v>
      </c>
      <c r="I2922" s="138" t="s">
        <v>3078</v>
      </c>
    </row>
    <row r="2923" spans="1:9" hidden="1">
      <c r="A2923" s="137" t="s">
        <v>15332</v>
      </c>
      <c r="B2923" s="138" t="s">
        <v>15333</v>
      </c>
      <c r="C2923" s="138" t="s">
        <v>15334</v>
      </c>
      <c r="D2923" s="138" t="s">
        <v>15335</v>
      </c>
      <c r="E2923" s="138" t="s">
        <v>15336</v>
      </c>
      <c r="F2923" s="139">
        <v>4.33</v>
      </c>
      <c r="G2923" s="137" t="s">
        <v>332</v>
      </c>
      <c r="H2923" s="137" t="s">
        <v>1762</v>
      </c>
      <c r="I2923" s="138" t="s">
        <v>1103</v>
      </c>
    </row>
    <row r="2924" spans="1:9" hidden="1">
      <c r="A2924" s="137" t="s">
        <v>15337</v>
      </c>
      <c r="B2924" s="138" t="s">
        <v>15338</v>
      </c>
      <c r="C2924" s="138" t="s">
        <v>3636</v>
      </c>
      <c r="D2924" s="138" t="s">
        <v>12840</v>
      </c>
      <c r="E2924" s="138" t="s">
        <v>3638</v>
      </c>
      <c r="F2924" s="139">
        <v>0</v>
      </c>
      <c r="G2924" s="137" t="s">
        <v>332</v>
      </c>
      <c r="H2924" s="137" t="s">
        <v>1762</v>
      </c>
      <c r="I2924" s="138" t="s">
        <v>1103</v>
      </c>
    </row>
    <row r="2925" spans="1:9" hidden="1">
      <c r="A2925" s="137" t="s">
        <v>15339</v>
      </c>
      <c r="B2925" s="138" t="s">
        <v>15340</v>
      </c>
      <c r="C2925" s="138" t="s">
        <v>15341</v>
      </c>
      <c r="D2925" s="138" t="s">
        <v>15342</v>
      </c>
      <c r="E2925" s="138" t="s">
        <v>15343</v>
      </c>
      <c r="F2925" s="139">
        <v>11.42</v>
      </c>
      <c r="G2925" s="137" t="s">
        <v>332</v>
      </c>
      <c r="H2925" s="137" t="s">
        <v>1762</v>
      </c>
      <c r="I2925" s="138" t="s">
        <v>1103</v>
      </c>
    </row>
    <row r="2926" spans="1:9" hidden="1">
      <c r="A2926" s="137" t="s">
        <v>15344</v>
      </c>
      <c r="B2926" s="138" t="s">
        <v>15345</v>
      </c>
      <c r="C2926" s="138" t="s">
        <v>15346</v>
      </c>
      <c r="D2926" s="138" t="s">
        <v>15347</v>
      </c>
      <c r="E2926" s="138" t="s">
        <v>15348</v>
      </c>
      <c r="F2926" s="139">
        <v>0</v>
      </c>
      <c r="G2926" s="137" t="s">
        <v>7022</v>
      </c>
      <c r="H2926" s="137" t="s">
        <v>3068</v>
      </c>
      <c r="I2926" s="138" t="s">
        <v>7196</v>
      </c>
    </row>
    <row r="2927" spans="1:9" hidden="1">
      <c r="A2927" s="137" t="s">
        <v>15349</v>
      </c>
      <c r="B2927" s="138" t="s">
        <v>15345</v>
      </c>
      <c r="C2927" s="138" t="s">
        <v>15350</v>
      </c>
      <c r="D2927" s="138" t="s">
        <v>15351</v>
      </c>
      <c r="E2927" s="138" t="s">
        <v>15352</v>
      </c>
      <c r="F2927" s="139">
        <v>33.630000000000003</v>
      </c>
      <c r="G2927" s="137" t="s">
        <v>3067</v>
      </c>
      <c r="H2927" s="137" t="s">
        <v>3068</v>
      </c>
      <c r="I2927" s="138" t="s">
        <v>3084</v>
      </c>
    </row>
    <row r="2928" spans="1:9" hidden="1">
      <c r="A2928" s="137" t="s">
        <v>15353</v>
      </c>
      <c r="B2928" s="138" t="s">
        <v>15354</v>
      </c>
      <c r="C2928" s="138" t="s">
        <v>15355</v>
      </c>
      <c r="D2928" s="138" t="s">
        <v>15356</v>
      </c>
      <c r="E2928" s="138" t="s">
        <v>8692</v>
      </c>
      <c r="F2928" s="139">
        <v>4.25</v>
      </c>
      <c r="G2928" s="137" t="s">
        <v>3067</v>
      </c>
      <c r="H2928" s="137" t="s">
        <v>3068</v>
      </c>
      <c r="I2928" s="138" t="s">
        <v>3078</v>
      </c>
    </row>
    <row r="2929" spans="1:9" hidden="1">
      <c r="A2929" s="137" t="s">
        <v>15357</v>
      </c>
      <c r="B2929" s="138" t="s">
        <v>15358</v>
      </c>
      <c r="C2929" s="138" t="s">
        <v>15359</v>
      </c>
      <c r="D2929" s="138" t="s">
        <v>15360</v>
      </c>
      <c r="E2929" s="138" t="s">
        <v>15361</v>
      </c>
      <c r="F2929" s="139">
        <v>73.989999999999995</v>
      </c>
      <c r="G2929" s="137" t="s">
        <v>3067</v>
      </c>
      <c r="H2929" s="137" t="s">
        <v>3068</v>
      </c>
      <c r="I2929" s="138" t="s">
        <v>3078</v>
      </c>
    </row>
    <row r="2930" spans="1:9" hidden="1">
      <c r="A2930" s="137" t="s">
        <v>15362</v>
      </c>
      <c r="B2930" s="138" t="s">
        <v>15363</v>
      </c>
      <c r="C2930" s="138" t="s">
        <v>15364</v>
      </c>
      <c r="D2930" s="138" t="s">
        <v>15365</v>
      </c>
      <c r="E2930" s="138" t="s">
        <v>8658</v>
      </c>
      <c r="F2930" s="139">
        <v>217.2</v>
      </c>
      <c r="G2930" s="137" t="s">
        <v>3067</v>
      </c>
      <c r="H2930" s="137" t="s">
        <v>3068</v>
      </c>
      <c r="I2930" s="138" t="s">
        <v>3078</v>
      </c>
    </row>
    <row r="2931" spans="1:9" hidden="1">
      <c r="A2931" s="137" t="s">
        <v>15366</v>
      </c>
      <c r="B2931" s="138" t="s">
        <v>15367</v>
      </c>
      <c r="C2931" s="138" t="s">
        <v>15368</v>
      </c>
      <c r="D2931" s="138" t="s">
        <v>15369</v>
      </c>
      <c r="E2931" s="138" t="s">
        <v>15370</v>
      </c>
      <c r="F2931" s="139">
        <v>135.5</v>
      </c>
      <c r="G2931" s="137" t="s">
        <v>3067</v>
      </c>
      <c r="H2931" s="137" t="s">
        <v>3068</v>
      </c>
      <c r="I2931" s="138" t="s">
        <v>3078</v>
      </c>
    </row>
    <row r="2932" spans="1:9" hidden="1">
      <c r="A2932" s="137" t="s">
        <v>15371</v>
      </c>
      <c r="B2932" s="138" t="s">
        <v>15372</v>
      </c>
      <c r="C2932" s="138" t="s">
        <v>15373</v>
      </c>
      <c r="D2932" s="138" t="s">
        <v>15374</v>
      </c>
      <c r="E2932" s="138" t="s">
        <v>15375</v>
      </c>
      <c r="F2932" s="139">
        <v>65.27</v>
      </c>
      <c r="G2932" s="137" t="s">
        <v>3067</v>
      </c>
      <c r="H2932" s="137" t="s">
        <v>3068</v>
      </c>
      <c r="I2932" s="138" t="s">
        <v>3078</v>
      </c>
    </row>
    <row r="2933" spans="1:9" hidden="1">
      <c r="A2933" s="137" t="s">
        <v>15376</v>
      </c>
      <c r="B2933" s="138" t="s">
        <v>15377</v>
      </c>
      <c r="C2933" s="138" t="s">
        <v>15378</v>
      </c>
      <c r="D2933" s="138" t="s">
        <v>15379</v>
      </c>
      <c r="E2933" s="138" t="s">
        <v>15380</v>
      </c>
      <c r="F2933" s="139">
        <v>0</v>
      </c>
      <c r="G2933" s="137" t="s">
        <v>7022</v>
      </c>
      <c r="H2933" s="137" t="s">
        <v>3068</v>
      </c>
      <c r="I2933" s="138" t="s">
        <v>7023</v>
      </c>
    </row>
    <row r="2934" spans="1:9" hidden="1">
      <c r="A2934" s="137" t="s">
        <v>15381</v>
      </c>
      <c r="B2934" s="138" t="s">
        <v>15377</v>
      </c>
      <c r="C2934" s="138" t="s">
        <v>15382</v>
      </c>
      <c r="D2934" s="138" t="s">
        <v>15379</v>
      </c>
      <c r="E2934" s="138" t="s">
        <v>15383</v>
      </c>
      <c r="F2934" s="139">
        <v>17.07</v>
      </c>
      <c r="G2934" s="137" t="s">
        <v>3067</v>
      </c>
      <c r="H2934" s="137" t="s">
        <v>3068</v>
      </c>
      <c r="I2934" s="138" t="s">
        <v>3078</v>
      </c>
    </row>
    <row r="2935" spans="1:9" hidden="1">
      <c r="A2935" s="137" t="s">
        <v>15384</v>
      </c>
      <c r="B2935" s="138" t="s">
        <v>15385</v>
      </c>
      <c r="C2935" s="138" t="s">
        <v>15386</v>
      </c>
      <c r="D2935" s="138" t="s">
        <v>15387</v>
      </c>
      <c r="E2935" s="138" t="s">
        <v>15388</v>
      </c>
      <c r="F2935" s="139">
        <v>0</v>
      </c>
      <c r="G2935" s="137" t="s">
        <v>7022</v>
      </c>
      <c r="H2935" s="137" t="s">
        <v>3068</v>
      </c>
      <c r="I2935" s="138" t="s">
        <v>7023</v>
      </c>
    </row>
    <row r="2936" spans="1:9" hidden="1">
      <c r="A2936" s="137" t="s">
        <v>15389</v>
      </c>
      <c r="B2936" s="138" t="s">
        <v>15385</v>
      </c>
      <c r="C2936" s="138" t="s">
        <v>15390</v>
      </c>
      <c r="D2936" s="138" t="s">
        <v>15387</v>
      </c>
      <c r="E2936" s="138" t="s">
        <v>15391</v>
      </c>
      <c r="F2936" s="139">
        <v>5.77</v>
      </c>
      <c r="G2936" s="137" t="s">
        <v>3067</v>
      </c>
      <c r="H2936" s="137" t="s">
        <v>3068</v>
      </c>
      <c r="I2936" s="138" t="s">
        <v>3078</v>
      </c>
    </row>
    <row r="2937" spans="1:9" hidden="1">
      <c r="A2937" s="137" t="s">
        <v>15392</v>
      </c>
      <c r="B2937" s="138" t="s">
        <v>15393</v>
      </c>
      <c r="C2937" s="138" t="s">
        <v>15394</v>
      </c>
      <c r="D2937" s="138" t="s">
        <v>15395</v>
      </c>
      <c r="E2937" s="138" t="s">
        <v>15396</v>
      </c>
      <c r="F2937" s="139">
        <v>5.62</v>
      </c>
      <c r="G2937" s="137" t="s">
        <v>3067</v>
      </c>
      <c r="H2937" s="137" t="s">
        <v>3068</v>
      </c>
      <c r="I2937" s="138" t="s">
        <v>3084</v>
      </c>
    </row>
    <row r="2938" spans="1:9" hidden="1">
      <c r="A2938" s="137" t="s">
        <v>15397</v>
      </c>
      <c r="B2938" s="138" t="s">
        <v>15398</v>
      </c>
      <c r="C2938" s="138" t="s">
        <v>15399</v>
      </c>
      <c r="D2938" s="138" t="s">
        <v>14782</v>
      </c>
      <c r="E2938" s="138" t="s">
        <v>15400</v>
      </c>
      <c r="F2938" s="139">
        <v>12.95</v>
      </c>
      <c r="G2938" s="137" t="s">
        <v>3067</v>
      </c>
      <c r="H2938" s="137" t="s">
        <v>3068</v>
      </c>
      <c r="I2938" s="138" t="s">
        <v>3084</v>
      </c>
    </row>
    <row r="2939" spans="1:9" hidden="1">
      <c r="A2939" s="137" t="s">
        <v>15401</v>
      </c>
      <c r="B2939" s="138" t="s">
        <v>15402</v>
      </c>
      <c r="C2939" s="138" t="s">
        <v>15403</v>
      </c>
      <c r="D2939" s="138" t="s">
        <v>3072</v>
      </c>
      <c r="E2939" s="138" t="s">
        <v>15404</v>
      </c>
      <c r="F2939" s="139">
        <v>13.45</v>
      </c>
      <c r="G2939" s="137" t="s">
        <v>3067</v>
      </c>
      <c r="H2939" s="137" t="s">
        <v>3068</v>
      </c>
      <c r="I2939" s="138" t="s">
        <v>3084</v>
      </c>
    </row>
    <row r="2940" spans="1:9" hidden="1">
      <c r="A2940" s="137" t="s">
        <v>15405</v>
      </c>
      <c r="B2940" s="138" t="s">
        <v>15406</v>
      </c>
      <c r="C2940" s="138" t="s">
        <v>15407</v>
      </c>
      <c r="D2940" s="138" t="s">
        <v>15183</v>
      </c>
      <c r="E2940" s="138" t="s">
        <v>15408</v>
      </c>
      <c r="F2940" s="139">
        <v>13</v>
      </c>
      <c r="G2940" s="137" t="s">
        <v>332</v>
      </c>
      <c r="H2940" s="137" t="s">
        <v>1762</v>
      </c>
      <c r="I2940" s="138" t="s">
        <v>1103</v>
      </c>
    </row>
    <row r="2941" spans="1:9" hidden="1">
      <c r="A2941" s="137" t="s">
        <v>15409</v>
      </c>
      <c r="B2941" s="138" t="s">
        <v>15410</v>
      </c>
      <c r="C2941" s="138" t="s">
        <v>15411</v>
      </c>
      <c r="D2941" s="138" t="s">
        <v>15412</v>
      </c>
      <c r="E2941" s="138" t="s">
        <v>15413</v>
      </c>
      <c r="F2941" s="139">
        <v>0</v>
      </c>
      <c r="G2941" s="137" t="s">
        <v>7022</v>
      </c>
      <c r="H2941" s="137" t="s">
        <v>3068</v>
      </c>
      <c r="I2941" s="138" t="s">
        <v>7196</v>
      </c>
    </row>
    <row r="2942" spans="1:9" hidden="1">
      <c r="A2942" s="137" t="s">
        <v>15414</v>
      </c>
      <c r="B2942" s="138" t="s">
        <v>15410</v>
      </c>
      <c r="C2942" s="138" t="s">
        <v>15415</v>
      </c>
      <c r="D2942" s="138" t="s">
        <v>15412</v>
      </c>
      <c r="E2942" s="138" t="s">
        <v>15416</v>
      </c>
      <c r="F2942" s="139">
        <v>8.2899999999999991</v>
      </c>
      <c r="G2942" s="137" t="s">
        <v>3067</v>
      </c>
      <c r="H2942" s="137" t="s">
        <v>3068</v>
      </c>
      <c r="I2942" s="138" t="s">
        <v>3084</v>
      </c>
    </row>
    <row r="2943" spans="1:9" hidden="1">
      <c r="A2943" s="137" t="s">
        <v>15417</v>
      </c>
      <c r="B2943" s="138" t="s">
        <v>15418</v>
      </c>
      <c r="C2943" s="138" t="s">
        <v>15419</v>
      </c>
      <c r="D2943" s="138" t="s">
        <v>15420</v>
      </c>
      <c r="E2943" s="138" t="s">
        <v>15421</v>
      </c>
      <c r="F2943" s="139">
        <v>28.38</v>
      </c>
      <c r="G2943" s="137" t="s">
        <v>3067</v>
      </c>
      <c r="H2943" s="137" t="s">
        <v>3068</v>
      </c>
      <c r="I2943" s="138" t="s">
        <v>3084</v>
      </c>
    </row>
    <row r="2944" spans="1:9" hidden="1">
      <c r="A2944" s="137" t="s">
        <v>15422</v>
      </c>
      <c r="B2944" s="138" t="s">
        <v>15423</v>
      </c>
      <c r="C2944" s="138" t="s">
        <v>15424</v>
      </c>
      <c r="D2944" s="138" t="s">
        <v>15425</v>
      </c>
      <c r="E2944" s="138" t="s">
        <v>15426</v>
      </c>
      <c r="F2944" s="139">
        <v>0</v>
      </c>
      <c r="G2944" s="137" t="s">
        <v>7022</v>
      </c>
      <c r="H2944" s="137" t="s">
        <v>3068</v>
      </c>
      <c r="I2944" s="138" t="s">
        <v>7196</v>
      </c>
    </row>
    <row r="2945" spans="1:9" hidden="1">
      <c r="A2945" s="137" t="s">
        <v>15427</v>
      </c>
      <c r="B2945" s="138" t="s">
        <v>15423</v>
      </c>
      <c r="C2945" s="138" t="s">
        <v>15428</v>
      </c>
      <c r="D2945" s="138" t="s">
        <v>15425</v>
      </c>
      <c r="E2945" s="138" t="s">
        <v>15429</v>
      </c>
      <c r="F2945" s="139">
        <v>7.62</v>
      </c>
      <c r="G2945" s="137" t="s">
        <v>3067</v>
      </c>
      <c r="H2945" s="137" t="s">
        <v>3068</v>
      </c>
      <c r="I2945" s="138" t="s">
        <v>3084</v>
      </c>
    </row>
    <row r="2946" spans="1:9" hidden="1">
      <c r="A2946" s="137" t="s">
        <v>15430</v>
      </c>
      <c r="B2946" s="138" t="s">
        <v>15431</v>
      </c>
      <c r="C2946" s="138" t="s">
        <v>15432</v>
      </c>
      <c r="D2946" s="138" t="s">
        <v>15433</v>
      </c>
      <c r="E2946" s="138" t="s">
        <v>15434</v>
      </c>
      <c r="F2946" s="139">
        <v>35.799999999999997</v>
      </c>
      <c r="G2946" s="137" t="s">
        <v>3067</v>
      </c>
      <c r="H2946" s="137" t="s">
        <v>3068</v>
      </c>
      <c r="I2946" s="138" t="s">
        <v>3084</v>
      </c>
    </row>
    <row r="2947" spans="1:9" hidden="1">
      <c r="A2947" s="137" t="s">
        <v>15435</v>
      </c>
      <c r="B2947" s="138" t="s">
        <v>15436</v>
      </c>
      <c r="C2947" s="138" t="s">
        <v>3196</v>
      </c>
      <c r="D2947" s="138" t="s">
        <v>3197</v>
      </c>
      <c r="E2947" s="138" t="s">
        <v>3198</v>
      </c>
      <c r="F2947" s="139">
        <v>0</v>
      </c>
      <c r="G2947" s="137" t="s">
        <v>3067</v>
      </c>
      <c r="H2947" s="137" t="s">
        <v>3068</v>
      </c>
      <c r="I2947" s="138" t="s">
        <v>3084</v>
      </c>
    </row>
    <row r="2948" spans="1:9" hidden="1">
      <c r="A2948" s="137" t="s">
        <v>15437</v>
      </c>
      <c r="B2948" s="138" t="s">
        <v>15438</v>
      </c>
      <c r="C2948" s="138" t="s">
        <v>15439</v>
      </c>
      <c r="D2948" s="138" t="s">
        <v>15440</v>
      </c>
      <c r="E2948" s="138" t="s">
        <v>15441</v>
      </c>
      <c r="F2948" s="139">
        <v>0</v>
      </c>
      <c r="G2948" s="137" t="s">
        <v>7022</v>
      </c>
      <c r="H2948" s="137" t="s">
        <v>3068</v>
      </c>
      <c r="I2948" s="138" t="s">
        <v>7196</v>
      </c>
    </row>
    <row r="2949" spans="1:9" hidden="1">
      <c r="A2949" s="137" t="s">
        <v>15442</v>
      </c>
      <c r="B2949" s="138" t="s">
        <v>15438</v>
      </c>
      <c r="C2949" s="138" t="s">
        <v>15443</v>
      </c>
      <c r="D2949" s="138" t="s">
        <v>15440</v>
      </c>
      <c r="E2949" s="138" t="s">
        <v>15444</v>
      </c>
      <c r="F2949" s="139">
        <v>6.02</v>
      </c>
      <c r="G2949" s="137" t="s">
        <v>3067</v>
      </c>
      <c r="H2949" s="137" t="s">
        <v>3068</v>
      </c>
      <c r="I2949" s="138" t="s">
        <v>3084</v>
      </c>
    </row>
    <row r="2950" spans="1:9" hidden="1">
      <c r="A2950" s="137" t="s">
        <v>15445</v>
      </c>
      <c r="B2950" s="138" t="s">
        <v>15446</v>
      </c>
      <c r="C2950" s="138" t="s">
        <v>15447</v>
      </c>
      <c r="D2950" s="138" t="s">
        <v>15448</v>
      </c>
      <c r="E2950" s="138" t="s">
        <v>15449</v>
      </c>
      <c r="F2950" s="139">
        <v>207.4</v>
      </c>
      <c r="G2950" s="137" t="s">
        <v>3067</v>
      </c>
      <c r="H2950" s="137" t="s">
        <v>3068</v>
      </c>
      <c r="I2950" s="138" t="s">
        <v>3084</v>
      </c>
    </row>
    <row r="2951" spans="1:9" hidden="1">
      <c r="A2951" s="137" t="s">
        <v>15450</v>
      </c>
      <c r="B2951" s="138" t="s">
        <v>15451</v>
      </c>
      <c r="C2951" s="138" t="s">
        <v>15452</v>
      </c>
      <c r="D2951" s="138" t="s">
        <v>15453</v>
      </c>
      <c r="E2951" s="138" t="s">
        <v>15454</v>
      </c>
      <c r="F2951" s="139">
        <v>165.12</v>
      </c>
      <c r="G2951" s="137" t="s">
        <v>3067</v>
      </c>
      <c r="H2951" s="137" t="s">
        <v>3068</v>
      </c>
      <c r="I2951" s="138" t="s">
        <v>3084</v>
      </c>
    </row>
    <row r="2952" spans="1:9" hidden="1">
      <c r="A2952" s="137" t="s">
        <v>15455</v>
      </c>
      <c r="B2952" s="138" t="s">
        <v>15456</v>
      </c>
      <c r="C2952" s="138" t="s">
        <v>15457</v>
      </c>
      <c r="D2952" s="138" t="s">
        <v>15458</v>
      </c>
      <c r="E2952" s="138" t="s">
        <v>15459</v>
      </c>
      <c r="F2952" s="139">
        <v>0</v>
      </c>
      <c r="G2952" s="137" t="s">
        <v>7022</v>
      </c>
      <c r="H2952" s="137" t="s">
        <v>3068</v>
      </c>
      <c r="I2952" s="138" t="s">
        <v>7196</v>
      </c>
    </row>
    <row r="2953" spans="1:9" hidden="1">
      <c r="A2953" s="137" t="s">
        <v>15460</v>
      </c>
      <c r="B2953" s="138" t="s">
        <v>15456</v>
      </c>
      <c r="C2953" s="138" t="s">
        <v>15461</v>
      </c>
      <c r="D2953" s="138" t="s">
        <v>15458</v>
      </c>
      <c r="E2953" s="138" t="s">
        <v>8638</v>
      </c>
      <c r="F2953" s="139">
        <v>57.83</v>
      </c>
      <c r="G2953" s="137" t="s">
        <v>3067</v>
      </c>
      <c r="H2953" s="137" t="s">
        <v>3068</v>
      </c>
      <c r="I2953" s="138" t="s">
        <v>3084</v>
      </c>
    </row>
    <row r="2954" spans="1:9" hidden="1">
      <c r="A2954" s="137" t="s">
        <v>15462</v>
      </c>
      <c r="B2954" s="138" t="s">
        <v>15463</v>
      </c>
      <c r="C2954" s="138" t="s">
        <v>15464</v>
      </c>
      <c r="D2954" s="138" t="s">
        <v>15465</v>
      </c>
      <c r="E2954" s="138" t="s">
        <v>15466</v>
      </c>
      <c r="F2954" s="139">
        <v>611.58000000000004</v>
      </c>
      <c r="G2954" s="137" t="s">
        <v>3067</v>
      </c>
      <c r="H2954" s="137" t="s">
        <v>3068</v>
      </c>
      <c r="I2954" s="138" t="s">
        <v>3084</v>
      </c>
    </row>
    <row r="2955" spans="1:9" hidden="1">
      <c r="A2955" s="137" t="s">
        <v>15467</v>
      </c>
      <c r="B2955" s="138" t="s">
        <v>15468</v>
      </c>
      <c r="C2955" s="138" t="s">
        <v>15469</v>
      </c>
      <c r="D2955" s="138" t="s">
        <v>15470</v>
      </c>
      <c r="E2955" s="138" t="s">
        <v>15471</v>
      </c>
      <c r="F2955" s="139">
        <v>23.16</v>
      </c>
      <c r="G2955" s="137" t="s">
        <v>3067</v>
      </c>
      <c r="H2955" s="137" t="s">
        <v>3068</v>
      </c>
      <c r="I2955" s="138" t="s">
        <v>3084</v>
      </c>
    </row>
    <row r="2956" spans="1:9" hidden="1">
      <c r="A2956" s="137" t="s">
        <v>15472</v>
      </c>
      <c r="B2956" s="138" t="s">
        <v>15473</v>
      </c>
      <c r="C2956" s="138" t="s">
        <v>15474</v>
      </c>
      <c r="D2956" s="138" t="s">
        <v>15475</v>
      </c>
      <c r="E2956" s="138" t="s">
        <v>15476</v>
      </c>
      <c r="F2956" s="139">
        <v>0</v>
      </c>
      <c r="G2956" s="137" t="s">
        <v>3067</v>
      </c>
      <c r="H2956" s="137" t="s">
        <v>3068</v>
      </c>
      <c r="I2956" s="138" t="s">
        <v>3084</v>
      </c>
    </row>
    <row r="2957" spans="1:9" hidden="1">
      <c r="A2957" s="137" t="s">
        <v>15477</v>
      </c>
      <c r="B2957" s="138" t="s">
        <v>15478</v>
      </c>
      <c r="C2957" s="138" t="s">
        <v>15479</v>
      </c>
      <c r="D2957" s="138" t="s">
        <v>15480</v>
      </c>
      <c r="E2957" s="138" t="s">
        <v>15481</v>
      </c>
      <c r="F2957" s="139">
        <v>0</v>
      </c>
      <c r="G2957" s="137" t="s">
        <v>7022</v>
      </c>
      <c r="H2957" s="137" t="s">
        <v>3068</v>
      </c>
      <c r="I2957" s="138" t="s">
        <v>7196</v>
      </c>
    </row>
    <row r="2958" spans="1:9" hidden="1">
      <c r="A2958" s="137" t="s">
        <v>15482</v>
      </c>
      <c r="B2958" s="138" t="s">
        <v>15478</v>
      </c>
      <c r="C2958" s="138" t="s">
        <v>15483</v>
      </c>
      <c r="D2958" s="138" t="s">
        <v>15480</v>
      </c>
      <c r="E2958" s="138" t="s">
        <v>15484</v>
      </c>
      <c r="F2958" s="139">
        <v>9.49</v>
      </c>
      <c r="G2958" s="137" t="s">
        <v>3067</v>
      </c>
      <c r="H2958" s="137" t="s">
        <v>3068</v>
      </c>
      <c r="I2958" s="138" t="s">
        <v>3084</v>
      </c>
    </row>
    <row r="2959" spans="1:9" hidden="1">
      <c r="A2959" s="137" t="s">
        <v>15485</v>
      </c>
      <c r="B2959" s="138" t="s">
        <v>15486</v>
      </c>
      <c r="C2959" s="138" t="s">
        <v>15487</v>
      </c>
      <c r="D2959" s="138" t="s">
        <v>15488</v>
      </c>
      <c r="E2959" s="138" t="s">
        <v>15489</v>
      </c>
      <c r="F2959" s="139">
        <v>0</v>
      </c>
      <c r="G2959" s="137" t="s">
        <v>7022</v>
      </c>
      <c r="H2959" s="137" t="s">
        <v>3068</v>
      </c>
      <c r="I2959" s="138" t="s">
        <v>7196</v>
      </c>
    </row>
    <row r="2960" spans="1:9" hidden="1">
      <c r="A2960" s="137" t="s">
        <v>15490</v>
      </c>
      <c r="B2960" s="138" t="s">
        <v>15486</v>
      </c>
      <c r="C2960" s="138" t="s">
        <v>15491</v>
      </c>
      <c r="D2960" s="138" t="s">
        <v>15488</v>
      </c>
      <c r="E2960" s="138" t="s">
        <v>15492</v>
      </c>
      <c r="F2960" s="139">
        <v>7.89</v>
      </c>
      <c r="G2960" s="137" t="s">
        <v>3067</v>
      </c>
      <c r="H2960" s="137" t="s">
        <v>3068</v>
      </c>
      <c r="I2960" s="138" t="s">
        <v>3084</v>
      </c>
    </row>
    <row r="2961" spans="1:9" hidden="1">
      <c r="A2961" s="137" t="s">
        <v>15493</v>
      </c>
      <c r="B2961" s="138" t="s">
        <v>15494</v>
      </c>
      <c r="C2961" s="138" t="s">
        <v>15495</v>
      </c>
      <c r="D2961" s="138" t="s">
        <v>15496</v>
      </c>
      <c r="E2961" s="138" t="s">
        <v>15497</v>
      </c>
      <c r="F2961" s="139">
        <v>0</v>
      </c>
      <c r="G2961" s="137" t="s">
        <v>7022</v>
      </c>
      <c r="H2961" s="137" t="s">
        <v>3068</v>
      </c>
      <c r="I2961" s="138" t="s">
        <v>7196</v>
      </c>
    </row>
    <row r="2962" spans="1:9" hidden="1">
      <c r="A2962" s="137" t="s">
        <v>15498</v>
      </c>
      <c r="B2962" s="138" t="s">
        <v>15494</v>
      </c>
      <c r="C2962" s="138" t="s">
        <v>15499</v>
      </c>
      <c r="D2962" s="138" t="s">
        <v>15496</v>
      </c>
      <c r="E2962" s="138" t="s">
        <v>15500</v>
      </c>
      <c r="F2962" s="139">
        <v>14.53</v>
      </c>
      <c r="G2962" s="137" t="s">
        <v>3067</v>
      </c>
      <c r="H2962" s="137" t="s">
        <v>3068</v>
      </c>
      <c r="I2962" s="138" t="s">
        <v>3084</v>
      </c>
    </row>
    <row r="2963" spans="1:9" hidden="1">
      <c r="A2963" s="137" t="s">
        <v>15501</v>
      </c>
      <c r="B2963" s="138" t="s">
        <v>15502</v>
      </c>
      <c r="C2963" s="138" t="s">
        <v>15503</v>
      </c>
      <c r="D2963" s="138" t="s">
        <v>15504</v>
      </c>
      <c r="E2963" s="138" t="s">
        <v>15505</v>
      </c>
      <c r="F2963" s="139">
        <v>0</v>
      </c>
      <c r="G2963" s="137" t="s">
        <v>3067</v>
      </c>
      <c r="H2963" s="137" t="s">
        <v>3068</v>
      </c>
      <c r="I2963" s="138" t="s">
        <v>3078</v>
      </c>
    </row>
    <row r="2964" spans="1:9" hidden="1">
      <c r="A2964" s="137" t="s">
        <v>15506</v>
      </c>
      <c r="B2964" s="138" t="s">
        <v>15507</v>
      </c>
      <c r="C2964" s="138" t="s">
        <v>12605</v>
      </c>
      <c r="D2964" s="138" t="s">
        <v>12606</v>
      </c>
      <c r="E2964" s="138" t="s">
        <v>12607</v>
      </c>
      <c r="F2964" s="139">
        <v>0</v>
      </c>
      <c r="G2964" s="137" t="s">
        <v>3067</v>
      </c>
      <c r="H2964" s="137" t="s">
        <v>3068</v>
      </c>
      <c r="I2964" s="138" t="s">
        <v>3078</v>
      </c>
    </row>
    <row r="2965" spans="1:9" hidden="1">
      <c r="A2965" s="137" t="s">
        <v>15508</v>
      </c>
      <c r="B2965" s="138" t="s">
        <v>15509</v>
      </c>
      <c r="C2965" s="138" t="s">
        <v>12847</v>
      </c>
      <c r="D2965" s="138" t="s">
        <v>12848</v>
      </c>
      <c r="E2965" s="138" t="s">
        <v>12849</v>
      </c>
      <c r="F2965" s="139">
        <v>0</v>
      </c>
      <c r="G2965" s="137" t="s">
        <v>3067</v>
      </c>
      <c r="H2965" s="137" t="s">
        <v>3068</v>
      </c>
      <c r="I2965" s="138" t="s">
        <v>3078</v>
      </c>
    </row>
    <row r="2966" spans="1:9" hidden="1">
      <c r="A2966" s="137" t="s">
        <v>15510</v>
      </c>
      <c r="B2966" s="138" t="s">
        <v>15511</v>
      </c>
      <c r="C2966" s="138" t="s">
        <v>12820</v>
      </c>
      <c r="D2966" s="138" t="s">
        <v>12821</v>
      </c>
      <c r="E2966" s="138" t="s">
        <v>12822</v>
      </c>
      <c r="F2966" s="139">
        <v>0</v>
      </c>
      <c r="G2966" s="137" t="s">
        <v>3067</v>
      </c>
      <c r="H2966" s="137" t="s">
        <v>3068</v>
      </c>
      <c r="I2966" s="138" t="s">
        <v>3078</v>
      </c>
    </row>
    <row r="2967" spans="1:9" hidden="1">
      <c r="A2967" s="137" t="s">
        <v>15512</v>
      </c>
      <c r="B2967" s="138" t="s">
        <v>15513</v>
      </c>
      <c r="C2967" s="138" t="s">
        <v>13010</v>
      </c>
      <c r="D2967" s="138" t="s">
        <v>13011</v>
      </c>
      <c r="E2967" s="138" t="s">
        <v>13012</v>
      </c>
      <c r="F2967" s="139">
        <v>0</v>
      </c>
      <c r="G2967" s="137" t="s">
        <v>3067</v>
      </c>
      <c r="H2967" s="137" t="s">
        <v>3068</v>
      </c>
      <c r="I2967" s="138" t="s">
        <v>3078</v>
      </c>
    </row>
    <row r="2968" spans="1:9" hidden="1">
      <c r="A2968" s="137" t="s">
        <v>15514</v>
      </c>
      <c r="B2968" s="138" t="s">
        <v>15515</v>
      </c>
      <c r="C2968" s="138" t="s">
        <v>13831</v>
      </c>
      <c r="D2968" s="138" t="s">
        <v>13832</v>
      </c>
      <c r="E2968" s="138" t="s">
        <v>13833</v>
      </c>
      <c r="F2968" s="139">
        <v>0</v>
      </c>
      <c r="G2968" s="137" t="s">
        <v>3067</v>
      </c>
      <c r="H2968" s="137" t="s">
        <v>3068</v>
      </c>
      <c r="I2968" s="138" t="s">
        <v>3078</v>
      </c>
    </row>
    <row r="2969" spans="1:9" hidden="1">
      <c r="A2969" s="137" t="s">
        <v>15516</v>
      </c>
      <c r="B2969" s="138" t="s">
        <v>15517</v>
      </c>
      <c r="C2969" s="138" t="s">
        <v>14350</v>
      </c>
      <c r="D2969" s="138" t="s">
        <v>14351</v>
      </c>
      <c r="E2969" s="138" t="s">
        <v>14352</v>
      </c>
      <c r="F2969" s="139">
        <v>0</v>
      </c>
      <c r="G2969" s="137" t="s">
        <v>3067</v>
      </c>
      <c r="H2969" s="137" t="s">
        <v>3068</v>
      </c>
      <c r="I2969" s="138" t="s">
        <v>3078</v>
      </c>
    </row>
    <row r="2970" spans="1:9" hidden="1">
      <c r="A2970" s="137" t="s">
        <v>15518</v>
      </c>
      <c r="B2970" s="138" t="s">
        <v>15519</v>
      </c>
      <c r="C2970" s="138" t="s">
        <v>14430</v>
      </c>
      <c r="D2970" s="138" t="s">
        <v>14431</v>
      </c>
      <c r="E2970" s="138" t="s">
        <v>14432</v>
      </c>
      <c r="F2970" s="139">
        <v>0</v>
      </c>
      <c r="G2970" s="137" t="s">
        <v>3067</v>
      </c>
      <c r="H2970" s="137" t="s">
        <v>3068</v>
      </c>
      <c r="I2970" s="138" t="s">
        <v>3078</v>
      </c>
    </row>
    <row r="2971" spans="1:9" hidden="1">
      <c r="A2971" s="137" t="s">
        <v>15520</v>
      </c>
      <c r="B2971" s="138" t="s">
        <v>15521</v>
      </c>
      <c r="C2971" s="138" t="s">
        <v>14534</v>
      </c>
      <c r="D2971" s="138" t="s">
        <v>15522</v>
      </c>
      <c r="E2971" s="138" t="s">
        <v>14536</v>
      </c>
      <c r="F2971" s="139">
        <v>0</v>
      </c>
      <c r="G2971" s="137" t="s">
        <v>3067</v>
      </c>
      <c r="H2971" s="137" t="s">
        <v>3068</v>
      </c>
      <c r="I2971" s="138" t="s">
        <v>3078</v>
      </c>
    </row>
    <row r="2972" spans="1:9" hidden="1">
      <c r="A2972" s="137" t="s">
        <v>15523</v>
      </c>
      <c r="B2972" s="138" t="s">
        <v>15524</v>
      </c>
      <c r="C2972" s="138" t="s">
        <v>14857</v>
      </c>
      <c r="D2972" s="138" t="s">
        <v>14858</v>
      </c>
      <c r="E2972" s="138" t="s">
        <v>14859</v>
      </c>
      <c r="F2972" s="139">
        <v>0</v>
      </c>
      <c r="G2972" s="137" t="s">
        <v>3067</v>
      </c>
      <c r="H2972" s="137" t="s">
        <v>3068</v>
      </c>
      <c r="I2972" s="138" t="s">
        <v>3078</v>
      </c>
    </row>
    <row r="2973" spans="1:9" hidden="1">
      <c r="A2973" s="137" t="s">
        <v>15525</v>
      </c>
      <c r="B2973" s="138" t="s">
        <v>15526</v>
      </c>
      <c r="C2973" s="138" t="s">
        <v>15527</v>
      </c>
      <c r="D2973" s="138" t="s">
        <v>15528</v>
      </c>
      <c r="E2973" s="138" t="s">
        <v>15529</v>
      </c>
      <c r="F2973" s="139">
        <v>102.38</v>
      </c>
      <c r="G2973" s="137" t="s">
        <v>3067</v>
      </c>
      <c r="H2973" s="137" t="s">
        <v>3068</v>
      </c>
      <c r="I2973" s="138" t="s">
        <v>3078</v>
      </c>
    </row>
    <row r="2974" spans="1:9" hidden="1">
      <c r="A2974" s="137" t="s">
        <v>15530</v>
      </c>
      <c r="B2974" s="138" t="s">
        <v>15531</v>
      </c>
      <c r="C2974" s="138" t="s">
        <v>15532</v>
      </c>
      <c r="D2974" s="138" t="s">
        <v>15533</v>
      </c>
      <c r="E2974" s="138" t="s">
        <v>15534</v>
      </c>
      <c r="F2974" s="139">
        <v>6.11</v>
      </c>
      <c r="G2974" s="137" t="s">
        <v>3067</v>
      </c>
      <c r="H2974" s="137" t="s">
        <v>3068</v>
      </c>
      <c r="I2974" s="138" t="s">
        <v>3078</v>
      </c>
    </row>
    <row r="2975" spans="1:9" hidden="1">
      <c r="A2975" s="137" t="s">
        <v>15535</v>
      </c>
      <c r="B2975" s="138" t="s">
        <v>15536</v>
      </c>
      <c r="C2975" s="138" t="s">
        <v>14281</v>
      </c>
      <c r="D2975" s="138" t="s">
        <v>14282</v>
      </c>
      <c r="E2975" s="138" t="s">
        <v>14283</v>
      </c>
      <c r="F2975" s="139">
        <v>0</v>
      </c>
      <c r="G2975" s="137" t="s">
        <v>3067</v>
      </c>
      <c r="H2975" s="137" t="s">
        <v>3068</v>
      </c>
      <c r="I2975" s="138" t="s">
        <v>3078</v>
      </c>
    </row>
    <row r="2976" spans="1:9" hidden="1">
      <c r="A2976" s="137" t="s">
        <v>15537</v>
      </c>
      <c r="B2976" s="138" t="s">
        <v>15538</v>
      </c>
      <c r="C2976" s="138" t="s">
        <v>14258</v>
      </c>
      <c r="D2976" s="138" t="s">
        <v>14259</v>
      </c>
      <c r="E2976" s="138" t="s">
        <v>14260</v>
      </c>
      <c r="F2976" s="139">
        <v>0</v>
      </c>
      <c r="G2976" s="137" t="s">
        <v>3067</v>
      </c>
      <c r="H2976" s="137" t="s">
        <v>3068</v>
      </c>
      <c r="I2976" s="138" t="s">
        <v>3078</v>
      </c>
    </row>
    <row r="2977" spans="1:9" hidden="1">
      <c r="A2977" s="137" t="s">
        <v>15539</v>
      </c>
      <c r="B2977" s="138" t="s">
        <v>15540</v>
      </c>
      <c r="C2977" s="138" t="s">
        <v>14148</v>
      </c>
      <c r="D2977" s="138" t="s">
        <v>14149</v>
      </c>
      <c r="E2977" s="138" t="s">
        <v>14150</v>
      </c>
      <c r="F2977" s="139">
        <v>0</v>
      </c>
      <c r="G2977" s="137" t="s">
        <v>3067</v>
      </c>
      <c r="H2977" s="137" t="s">
        <v>3068</v>
      </c>
      <c r="I2977" s="138" t="s">
        <v>3078</v>
      </c>
    </row>
    <row r="2978" spans="1:9" hidden="1">
      <c r="A2978" s="137" t="s">
        <v>15541</v>
      </c>
      <c r="B2978" s="138" t="s">
        <v>15542</v>
      </c>
      <c r="C2978" s="138" t="s">
        <v>14106</v>
      </c>
      <c r="D2978" s="138" t="s">
        <v>14107</v>
      </c>
      <c r="E2978" s="138" t="s">
        <v>14108</v>
      </c>
      <c r="F2978" s="139">
        <v>0</v>
      </c>
      <c r="G2978" s="137" t="s">
        <v>3067</v>
      </c>
      <c r="H2978" s="137" t="s">
        <v>3068</v>
      </c>
      <c r="I2978" s="138" t="s">
        <v>3078</v>
      </c>
    </row>
    <row r="2979" spans="1:9" hidden="1">
      <c r="A2979" s="137" t="s">
        <v>15543</v>
      </c>
      <c r="B2979" s="138" t="s">
        <v>15544</v>
      </c>
      <c r="C2979" s="138" t="s">
        <v>14044</v>
      </c>
      <c r="D2979" s="138" t="s">
        <v>14045</v>
      </c>
      <c r="E2979" s="138" t="s">
        <v>14046</v>
      </c>
      <c r="F2979" s="139">
        <v>0</v>
      </c>
      <c r="G2979" s="137" t="s">
        <v>3067</v>
      </c>
      <c r="H2979" s="137" t="s">
        <v>3068</v>
      </c>
      <c r="I2979" s="138" t="s">
        <v>3078</v>
      </c>
    </row>
    <row r="2980" spans="1:9" hidden="1">
      <c r="A2980" s="137" t="s">
        <v>15545</v>
      </c>
      <c r="B2980" s="138" t="s">
        <v>15546</v>
      </c>
      <c r="C2980" s="138" t="s">
        <v>13797</v>
      </c>
      <c r="D2980" s="138" t="s">
        <v>13798</v>
      </c>
      <c r="E2980" s="138" t="s">
        <v>13799</v>
      </c>
      <c r="F2980" s="139">
        <v>0</v>
      </c>
      <c r="G2980" s="137" t="s">
        <v>3067</v>
      </c>
      <c r="H2980" s="137" t="s">
        <v>3068</v>
      </c>
      <c r="I2980" s="138" t="s">
        <v>3078</v>
      </c>
    </row>
    <row r="2981" spans="1:9" hidden="1">
      <c r="A2981" s="137" t="s">
        <v>15547</v>
      </c>
      <c r="B2981" s="138" t="s">
        <v>15548</v>
      </c>
      <c r="C2981" s="138" t="s">
        <v>13771</v>
      </c>
      <c r="D2981" s="138" t="s">
        <v>13772</v>
      </c>
      <c r="E2981" s="138" t="s">
        <v>13773</v>
      </c>
      <c r="F2981" s="139">
        <v>0</v>
      </c>
      <c r="G2981" s="137" t="s">
        <v>3067</v>
      </c>
      <c r="H2981" s="137" t="s">
        <v>3068</v>
      </c>
      <c r="I2981" s="138" t="s">
        <v>3078</v>
      </c>
    </row>
    <row r="2982" spans="1:9" hidden="1">
      <c r="A2982" s="137" t="s">
        <v>15549</v>
      </c>
      <c r="B2982" s="138" t="s">
        <v>15550</v>
      </c>
      <c r="C2982" s="138" t="s">
        <v>13761</v>
      </c>
      <c r="D2982" s="138" t="s">
        <v>13762</v>
      </c>
      <c r="E2982" s="138" t="s">
        <v>13763</v>
      </c>
      <c r="F2982" s="139">
        <v>0</v>
      </c>
      <c r="G2982" s="137" t="s">
        <v>3067</v>
      </c>
      <c r="H2982" s="137" t="s">
        <v>3068</v>
      </c>
      <c r="I2982" s="138" t="s">
        <v>3078</v>
      </c>
    </row>
    <row r="2983" spans="1:9" hidden="1">
      <c r="A2983" s="137" t="s">
        <v>15551</v>
      </c>
      <c r="B2983" s="138" t="s">
        <v>15552</v>
      </c>
      <c r="C2983" s="138" t="s">
        <v>13365</v>
      </c>
      <c r="D2983" s="138" t="s">
        <v>13366</v>
      </c>
      <c r="E2983" s="138" t="s">
        <v>13367</v>
      </c>
      <c r="F2983" s="139">
        <v>0</v>
      </c>
      <c r="G2983" s="137" t="s">
        <v>3067</v>
      </c>
      <c r="H2983" s="137" t="s">
        <v>3068</v>
      </c>
      <c r="I2983" s="138" t="s">
        <v>3078</v>
      </c>
    </row>
    <row r="2984" spans="1:9" hidden="1">
      <c r="A2984" s="137" t="s">
        <v>15553</v>
      </c>
      <c r="B2984" s="138" t="s">
        <v>15554</v>
      </c>
      <c r="C2984" s="138" t="s">
        <v>13049</v>
      </c>
      <c r="D2984" s="138" t="s">
        <v>13050</v>
      </c>
      <c r="E2984" s="138" t="s">
        <v>13051</v>
      </c>
      <c r="F2984" s="139">
        <v>0</v>
      </c>
      <c r="G2984" s="137" t="s">
        <v>3067</v>
      </c>
      <c r="H2984" s="137" t="s">
        <v>3068</v>
      </c>
      <c r="I2984" s="138" t="s">
        <v>3078</v>
      </c>
    </row>
    <row r="2985" spans="1:9" hidden="1">
      <c r="A2985" s="137" t="s">
        <v>15555</v>
      </c>
      <c r="B2985" s="138" t="s">
        <v>15556</v>
      </c>
      <c r="C2985" s="138" t="s">
        <v>15557</v>
      </c>
      <c r="D2985" s="138" t="s">
        <v>15558</v>
      </c>
      <c r="E2985" s="138" t="s">
        <v>15559</v>
      </c>
      <c r="F2985" s="139">
        <v>177.89</v>
      </c>
      <c r="G2985" s="137" t="s">
        <v>3067</v>
      </c>
      <c r="H2985" s="137" t="s">
        <v>3068</v>
      </c>
      <c r="I2985" s="138" t="s">
        <v>3078</v>
      </c>
    </row>
    <row r="2986" spans="1:9" hidden="1">
      <c r="A2986" s="137" t="s">
        <v>15560</v>
      </c>
      <c r="B2986" s="138" t="s">
        <v>15561</v>
      </c>
      <c r="C2986" s="138" t="s">
        <v>15562</v>
      </c>
      <c r="D2986" s="138" t="s">
        <v>15563</v>
      </c>
      <c r="E2986" s="138" t="s">
        <v>15564</v>
      </c>
      <c r="F2986" s="139">
        <v>65</v>
      </c>
      <c r="G2986" s="137" t="s">
        <v>3067</v>
      </c>
      <c r="H2986" s="137" t="s">
        <v>3068</v>
      </c>
      <c r="I2986" s="138" t="s">
        <v>3078</v>
      </c>
    </row>
    <row r="2987" spans="1:9" hidden="1">
      <c r="A2987" s="137" t="s">
        <v>15565</v>
      </c>
      <c r="B2987" s="138" t="s">
        <v>15566</v>
      </c>
      <c r="C2987" s="138" t="s">
        <v>15567</v>
      </c>
      <c r="D2987" s="138" t="s">
        <v>15568</v>
      </c>
      <c r="E2987" s="138" t="s">
        <v>15569</v>
      </c>
      <c r="F2987" s="139">
        <v>44.88</v>
      </c>
      <c r="G2987" s="137" t="s">
        <v>3067</v>
      </c>
      <c r="H2987" s="137" t="s">
        <v>3068</v>
      </c>
      <c r="I2987" s="138" t="s">
        <v>3078</v>
      </c>
    </row>
    <row r="2988" spans="1:9" hidden="1">
      <c r="A2988" s="137" t="s">
        <v>15570</v>
      </c>
      <c r="B2988" s="138" t="s">
        <v>15571</v>
      </c>
      <c r="C2988" s="138" t="s">
        <v>15572</v>
      </c>
      <c r="D2988" s="138" t="s">
        <v>15573</v>
      </c>
      <c r="E2988" s="138" t="s">
        <v>15574</v>
      </c>
      <c r="F2988" s="139">
        <v>357.6</v>
      </c>
      <c r="G2988" s="137" t="s">
        <v>3067</v>
      </c>
      <c r="H2988" s="137" t="s">
        <v>3068</v>
      </c>
      <c r="I2988" s="138" t="s">
        <v>3078</v>
      </c>
    </row>
    <row r="2989" spans="1:9" hidden="1">
      <c r="A2989" s="137" t="s">
        <v>15575</v>
      </c>
      <c r="B2989" s="138" t="s">
        <v>15576</v>
      </c>
      <c r="C2989" s="138" t="s">
        <v>15577</v>
      </c>
      <c r="D2989" s="138" t="s">
        <v>15578</v>
      </c>
      <c r="E2989" s="138" t="s">
        <v>15579</v>
      </c>
      <c r="F2989" s="139">
        <v>0</v>
      </c>
      <c r="G2989" s="137" t="s">
        <v>3067</v>
      </c>
      <c r="H2989" s="137" t="s">
        <v>3068</v>
      </c>
      <c r="I2989" s="138" t="s">
        <v>3078</v>
      </c>
    </row>
    <row r="2990" spans="1:9" hidden="1">
      <c r="A2990" s="137" t="s">
        <v>15580</v>
      </c>
      <c r="B2990" s="138" t="s">
        <v>15581</v>
      </c>
      <c r="C2990" s="138" t="s">
        <v>15582</v>
      </c>
      <c r="D2990" s="138" t="s">
        <v>15583</v>
      </c>
      <c r="E2990" s="138" t="s">
        <v>15584</v>
      </c>
      <c r="F2990" s="139">
        <v>64.010000000000005</v>
      </c>
      <c r="G2990" s="137" t="s">
        <v>3067</v>
      </c>
      <c r="H2990" s="137" t="s">
        <v>3068</v>
      </c>
      <c r="I2990" s="138" t="s">
        <v>3078</v>
      </c>
    </row>
    <row r="2991" spans="1:9" hidden="1">
      <c r="A2991" s="137" t="s">
        <v>15585</v>
      </c>
      <c r="B2991" s="138" t="s">
        <v>15586</v>
      </c>
      <c r="C2991" s="138" t="s">
        <v>15587</v>
      </c>
      <c r="D2991" s="138" t="s">
        <v>15588</v>
      </c>
      <c r="E2991" s="138" t="s">
        <v>15589</v>
      </c>
      <c r="F2991" s="139">
        <v>75.709999999999994</v>
      </c>
      <c r="G2991" s="137" t="s">
        <v>3067</v>
      </c>
      <c r="H2991" s="137" t="s">
        <v>3068</v>
      </c>
      <c r="I2991" s="138" t="s">
        <v>3078</v>
      </c>
    </row>
    <row r="2992" spans="1:9" hidden="1">
      <c r="A2992" s="137" t="s">
        <v>15590</v>
      </c>
      <c r="B2992" s="138" t="s">
        <v>15591</v>
      </c>
      <c r="C2992" s="138" t="s">
        <v>15592</v>
      </c>
      <c r="D2992" s="138" t="s">
        <v>15593</v>
      </c>
      <c r="E2992" s="138" t="s">
        <v>15594</v>
      </c>
      <c r="F2992" s="139">
        <v>226.65</v>
      </c>
      <c r="G2992" s="137" t="s">
        <v>3067</v>
      </c>
      <c r="H2992" s="137" t="s">
        <v>3068</v>
      </c>
      <c r="I2992" s="138" t="s">
        <v>3078</v>
      </c>
    </row>
    <row r="2993" spans="1:9" hidden="1">
      <c r="A2993" s="137" t="s">
        <v>15595</v>
      </c>
      <c r="B2993" s="138" t="s">
        <v>15596</v>
      </c>
      <c r="C2993" s="138" t="s">
        <v>15597</v>
      </c>
      <c r="D2993" s="138" t="s">
        <v>15598</v>
      </c>
      <c r="E2993" s="138" t="s">
        <v>15599</v>
      </c>
      <c r="F2993" s="139">
        <v>0</v>
      </c>
      <c r="G2993" s="137" t="s">
        <v>332</v>
      </c>
      <c r="H2993" s="137" t="s">
        <v>1762</v>
      </c>
      <c r="I2993" s="138" t="s">
        <v>1103</v>
      </c>
    </row>
    <row r="2994" spans="1:9" hidden="1">
      <c r="A2994" s="137" t="s">
        <v>15600</v>
      </c>
      <c r="B2994" s="138" t="s">
        <v>15601</v>
      </c>
      <c r="C2994" s="138" t="s">
        <v>15602</v>
      </c>
      <c r="D2994" s="138" t="s">
        <v>15603</v>
      </c>
      <c r="E2994" s="138" t="s">
        <v>15604</v>
      </c>
      <c r="F2994" s="139">
        <v>16.309999999999999</v>
      </c>
      <c r="G2994" s="137" t="s">
        <v>3067</v>
      </c>
      <c r="H2994" s="137" t="s">
        <v>3068</v>
      </c>
      <c r="I2994" s="138" t="s">
        <v>3084</v>
      </c>
    </row>
    <row r="2995" spans="1:9" hidden="1">
      <c r="A2995" s="137" t="s">
        <v>15605</v>
      </c>
      <c r="B2995" s="138" t="s">
        <v>15606</v>
      </c>
      <c r="C2995" s="138" t="s">
        <v>15607</v>
      </c>
      <c r="D2995" s="138" t="s">
        <v>15608</v>
      </c>
      <c r="E2995" s="138" t="s">
        <v>15609</v>
      </c>
      <c r="F2995" s="139">
        <v>89.6</v>
      </c>
      <c r="G2995" s="137" t="s">
        <v>7022</v>
      </c>
      <c r="H2995" s="137" t="s">
        <v>3068</v>
      </c>
      <c r="I2995" s="138" t="s">
        <v>7196</v>
      </c>
    </row>
    <row r="2996" spans="1:9" hidden="1">
      <c r="A2996" s="137" t="s">
        <v>15610</v>
      </c>
      <c r="B2996" s="138" t="s">
        <v>15606</v>
      </c>
      <c r="C2996" s="138" t="s">
        <v>15611</v>
      </c>
      <c r="D2996" s="138" t="s">
        <v>15608</v>
      </c>
      <c r="E2996" s="138" t="s">
        <v>15612</v>
      </c>
      <c r="F2996" s="139">
        <v>89.6</v>
      </c>
      <c r="G2996" s="137" t="s">
        <v>3067</v>
      </c>
      <c r="H2996" s="137" t="s">
        <v>3068</v>
      </c>
      <c r="I2996" s="138" t="s">
        <v>3084</v>
      </c>
    </row>
    <row r="2997" spans="1:9" hidden="1">
      <c r="A2997" s="137" t="s">
        <v>15613</v>
      </c>
      <c r="B2997" s="138" t="s">
        <v>15614</v>
      </c>
      <c r="C2997" s="138" t="s">
        <v>15615</v>
      </c>
      <c r="D2997" s="138" t="s">
        <v>15616</v>
      </c>
      <c r="E2997" s="138" t="s">
        <v>15617</v>
      </c>
      <c r="F2997" s="139">
        <v>0</v>
      </c>
      <c r="G2997" s="137" t="s">
        <v>3067</v>
      </c>
      <c r="H2997" s="137" t="s">
        <v>3068</v>
      </c>
      <c r="I2997" s="138" t="s">
        <v>3084</v>
      </c>
    </row>
    <row r="2998" spans="1:9" hidden="1">
      <c r="A2998" s="137" t="s">
        <v>15618</v>
      </c>
      <c r="B2998" s="138" t="s">
        <v>15619</v>
      </c>
      <c r="C2998" s="138" t="s">
        <v>15620</v>
      </c>
      <c r="D2998" s="138" t="s">
        <v>15621</v>
      </c>
      <c r="E2998" s="138" t="s">
        <v>8629</v>
      </c>
      <c r="F2998" s="139">
        <v>7.44</v>
      </c>
      <c r="G2998" s="137" t="s">
        <v>3067</v>
      </c>
      <c r="H2998" s="137" t="s">
        <v>3068</v>
      </c>
      <c r="I2998" s="138" t="s">
        <v>3084</v>
      </c>
    </row>
    <row r="2999" spans="1:9" hidden="1">
      <c r="A2999" s="137" t="s">
        <v>15622</v>
      </c>
      <c r="B2999" s="138" t="s">
        <v>15623</v>
      </c>
      <c r="C2999" s="138" t="s">
        <v>15624</v>
      </c>
      <c r="D2999" s="138" t="s">
        <v>15625</v>
      </c>
      <c r="E2999" s="138" t="s">
        <v>15626</v>
      </c>
      <c r="F2999" s="139">
        <v>3.36</v>
      </c>
      <c r="G2999" s="137" t="s">
        <v>3067</v>
      </c>
      <c r="H2999" s="137" t="s">
        <v>3068</v>
      </c>
      <c r="I2999" s="138" t="s">
        <v>3084</v>
      </c>
    </row>
    <row r="3000" spans="1:9" hidden="1">
      <c r="A3000" s="137" t="s">
        <v>15627</v>
      </c>
      <c r="B3000" s="138" t="s">
        <v>15628</v>
      </c>
      <c r="C3000" s="138" t="s">
        <v>15629</v>
      </c>
      <c r="D3000" s="138" t="s">
        <v>15630</v>
      </c>
      <c r="E3000" s="138" t="s">
        <v>15631</v>
      </c>
      <c r="F3000" s="139">
        <v>87.9</v>
      </c>
      <c r="G3000" s="137" t="s">
        <v>7022</v>
      </c>
      <c r="H3000" s="137" t="s">
        <v>3068</v>
      </c>
      <c r="I3000" s="138" t="s">
        <v>7196</v>
      </c>
    </row>
    <row r="3001" spans="1:9" hidden="1">
      <c r="A3001" s="137" t="s">
        <v>15632</v>
      </c>
      <c r="B3001" s="138" t="s">
        <v>15628</v>
      </c>
      <c r="C3001" s="138" t="s">
        <v>15633</v>
      </c>
      <c r="D3001" s="138" t="s">
        <v>15630</v>
      </c>
      <c r="E3001" s="138" t="s">
        <v>15634</v>
      </c>
      <c r="F3001" s="139">
        <v>87.9</v>
      </c>
      <c r="G3001" s="137" t="s">
        <v>3067</v>
      </c>
      <c r="H3001" s="137" t="s">
        <v>3068</v>
      </c>
      <c r="I3001" s="138" t="s">
        <v>3084</v>
      </c>
    </row>
    <row r="3002" spans="1:9" hidden="1">
      <c r="A3002" s="137" t="s">
        <v>15635</v>
      </c>
      <c r="B3002" s="138" t="s">
        <v>15636</v>
      </c>
      <c r="C3002" s="138" t="s">
        <v>15637</v>
      </c>
      <c r="D3002" s="138" t="s">
        <v>15638</v>
      </c>
      <c r="E3002" s="138" t="s">
        <v>15639</v>
      </c>
      <c r="F3002" s="139">
        <v>9.84</v>
      </c>
      <c r="G3002" s="137" t="s">
        <v>3067</v>
      </c>
      <c r="H3002" s="137" t="s">
        <v>3068</v>
      </c>
      <c r="I3002" s="138" t="s">
        <v>3084</v>
      </c>
    </row>
    <row r="3003" spans="1:9" hidden="1">
      <c r="A3003" s="137" t="s">
        <v>15640</v>
      </c>
      <c r="B3003" s="138" t="s">
        <v>15641</v>
      </c>
      <c r="C3003" s="138" t="s">
        <v>15642</v>
      </c>
      <c r="D3003" s="138" t="s">
        <v>15643</v>
      </c>
      <c r="E3003" s="138" t="s">
        <v>15644</v>
      </c>
      <c r="F3003" s="139">
        <v>0</v>
      </c>
      <c r="G3003" s="137" t="s">
        <v>332</v>
      </c>
      <c r="H3003" s="137" t="s">
        <v>1762</v>
      </c>
      <c r="I3003" s="138" t="s">
        <v>1103</v>
      </c>
    </row>
    <row r="3004" spans="1:9" hidden="1">
      <c r="A3004" s="137" t="s">
        <v>15645</v>
      </c>
      <c r="B3004" s="138" t="s">
        <v>15646</v>
      </c>
      <c r="C3004" s="138" t="s">
        <v>15647</v>
      </c>
      <c r="D3004" s="138" t="s">
        <v>15648</v>
      </c>
      <c r="E3004" s="138" t="s">
        <v>15649</v>
      </c>
      <c r="F3004" s="139">
        <v>19.37</v>
      </c>
      <c r="G3004" s="137" t="s">
        <v>3067</v>
      </c>
      <c r="H3004" s="137" t="s">
        <v>3068</v>
      </c>
      <c r="I3004" s="138" t="s">
        <v>3084</v>
      </c>
    </row>
    <row r="3005" spans="1:9" hidden="1">
      <c r="A3005" s="137" t="s">
        <v>15650</v>
      </c>
      <c r="B3005" s="138" t="s">
        <v>15651</v>
      </c>
      <c r="C3005" s="138" t="s">
        <v>15652</v>
      </c>
      <c r="D3005" s="138" t="s">
        <v>15653</v>
      </c>
      <c r="E3005" s="138" t="s">
        <v>15654</v>
      </c>
      <c r="F3005" s="139">
        <v>8.26</v>
      </c>
      <c r="G3005" s="137" t="s">
        <v>3067</v>
      </c>
      <c r="H3005" s="137" t="s">
        <v>3068</v>
      </c>
      <c r="I3005" s="138" t="s">
        <v>3084</v>
      </c>
    </row>
    <row r="3006" spans="1:9" hidden="1">
      <c r="A3006" s="137" t="s">
        <v>15655</v>
      </c>
      <c r="B3006" s="138" t="s">
        <v>15656</v>
      </c>
      <c r="C3006" s="138" t="s">
        <v>15657</v>
      </c>
      <c r="D3006" s="138" t="s">
        <v>15658</v>
      </c>
      <c r="E3006" s="138" t="s">
        <v>15659</v>
      </c>
      <c r="F3006" s="139">
        <v>24.98</v>
      </c>
      <c r="G3006" s="137" t="s">
        <v>3067</v>
      </c>
      <c r="H3006" s="137" t="s">
        <v>3068</v>
      </c>
      <c r="I3006" s="138" t="s">
        <v>3084</v>
      </c>
    </row>
    <row r="3007" spans="1:9" hidden="1">
      <c r="A3007" s="137" t="s">
        <v>15660</v>
      </c>
      <c r="B3007" s="138" t="s">
        <v>15661</v>
      </c>
      <c r="C3007" s="138" t="s">
        <v>15662</v>
      </c>
      <c r="D3007" s="138" t="s">
        <v>15663</v>
      </c>
      <c r="E3007" s="138" t="s">
        <v>15664</v>
      </c>
      <c r="F3007" s="139">
        <v>3.77</v>
      </c>
      <c r="G3007" s="137" t="s">
        <v>3067</v>
      </c>
      <c r="H3007" s="137" t="s">
        <v>3068</v>
      </c>
      <c r="I3007" s="138" t="s">
        <v>3084</v>
      </c>
    </row>
    <row r="3008" spans="1:9" hidden="1">
      <c r="A3008" s="137" t="s">
        <v>15665</v>
      </c>
      <c r="B3008" s="138" t="s">
        <v>15666</v>
      </c>
      <c r="C3008" s="138" t="s">
        <v>15667</v>
      </c>
      <c r="D3008" s="138" t="s">
        <v>15668</v>
      </c>
      <c r="E3008" s="138" t="s">
        <v>15669</v>
      </c>
      <c r="F3008" s="139">
        <v>179.29</v>
      </c>
      <c r="G3008" s="137" t="s">
        <v>7022</v>
      </c>
      <c r="H3008" s="137" t="s">
        <v>3068</v>
      </c>
      <c r="I3008" s="138" t="s">
        <v>7196</v>
      </c>
    </row>
    <row r="3009" spans="1:9" hidden="1">
      <c r="A3009" s="137" t="s">
        <v>15670</v>
      </c>
      <c r="B3009" s="138" t="s">
        <v>15666</v>
      </c>
      <c r="C3009" s="138" t="s">
        <v>15671</v>
      </c>
      <c r="D3009" s="138" t="s">
        <v>15668</v>
      </c>
      <c r="E3009" s="138" t="s">
        <v>15672</v>
      </c>
      <c r="F3009" s="139">
        <v>179.29</v>
      </c>
      <c r="G3009" s="137" t="s">
        <v>3067</v>
      </c>
      <c r="H3009" s="137" t="s">
        <v>3068</v>
      </c>
      <c r="I3009" s="138" t="s">
        <v>3084</v>
      </c>
    </row>
    <row r="3010" spans="1:9" hidden="1">
      <c r="A3010" s="137" t="s">
        <v>15673</v>
      </c>
      <c r="B3010" s="138" t="s">
        <v>15674</v>
      </c>
      <c r="C3010" s="138" t="s">
        <v>15675</v>
      </c>
      <c r="D3010" s="138" t="s">
        <v>15676</v>
      </c>
      <c r="E3010" s="138" t="s">
        <v>15677</v>
      </c>
      <c r="F3010" s="139">
        <v>101.66</v>
      </c>
      <c r="G3010" s="137" t="s">
        <v>3067</v>
      </c>
      <c r="H3010" s="137" t="s">
        <v>3068</v>
      </c>
      <c r="I3010" s="138" t="s">
        <v>3084</v>
      </c>
    </row>
    <row r="3011" spans="1:9" hidden="1">
      <c r="A3011" s="137" t="s">
        <v>15678</v>
      </c>
      <c r="B3011" s="138" t="s">
        <v>15679</v>
      </c>
      <c r="C3011" s="138" t="s">
        <v>15680</v>
      </c>
      <c r="D3011" s="138" t="s">
        <v>15681</v>
      </c>
      <c r="E3011" s="138" t="s">
        <v>15682</v>
      </c>
      <c r="F3011" s="139">
        <v>31.62</v>
      </c>
      <c r="G3011" s="137" t="s">
        <v>3067</v>
      </c>
      <c r="H3011" s="137" t="s">
        <v>3068</v>
      </c>
      <c r="I3011" s="138" t="s">
        <v>3084</v>
      </c>
    </row>
    <row r="3012" spans="1:9" hidden="1">
      <c r="A3012" s="137" t="s">
        <v>15683</v>
      </c>
      <c r="B3012" s="138" t="s">
        <v>15684</v>
      </c>
      <c r="C3012" s="138" t="s">
        <v>15685</v>
      </c>
      <c r="D3012" s="138" t="s">
        <v>15686</v>
      </c>
      <c r="E3012" s="138" t="s">
        <v>15687</v>
      </c>
      <c r="F3012" s="139">
        <v>15.22</v>
      </c>
      <c r="G3012" s="137" t="s">
        <v>3067</v>
      </c>
      <c r="H3012" s="137" t="s">
        <v>3068</v>
      </c>
      <c r="I3012" s="138" t="s">
        <v>3084</v>
      </c>
    </row>
    <row r="3013" spans="1:9" hidden="1">
      <c r="A3013" s="137" t="s">
        <v>15688</v>
      </c>
      <c r="B3013" s="138" t="s">
        <v>15689</v>
      </c>
      <c r="C3013" s="138" t="s">
        <v>15690</v>
      </c>
      <c r="D3013" s="138" t="s">
        <v>15691</v>
      </c>
      <c r="E3013" s="138" t="s">
        <v>15692</v>
      </c>
      <c r="F3013" s="139">
        <v>92.7</v>
      </c>
      <c r="G3013" s="137" t="s">
        <v>3067</v>
      </c>
      <c r="H3013" s="137" t="s">
        <v>3068</v>
      </c>
      <c r="I3013" s="138" t="s">
        <v>3084</v>
      </c>
    </row>
    <row r="3014" spans="1:9" hidden="1">
      <c r="A3014" s="137" t="s">
        <v>15693</v>
      </c>
      <c r="B3014" s="138" t="s">
        <v>15694</v>
      </c>
      <c r="C3014" s="138" t="s">
        <v>15695</v>
      </c>
      <c r="D3014" s="138" t="s">
        <v>15696</v>
      </c>
      <c r="E3014" s="138" t="s">
        <v>15697</v>
      </c>
      <c r="F3014" s="139">
        <v>47.03</v>
      </c>
      <c r="G3014" s="137" t="s">
        <v>3067</v>
      </c>
      <c r="H3014" s="137" t="s">
        <v>3068</v>
      </c>
      <c r="I3014" s="138" t="s">
        <v>3084</v>
      </c>
    </row>
    <row r="3015" spans="1:9" hidden="1">
      <c r="A3015" s="137" t="s">
        <v>15698</v>
      </c>
      <c r="B3015" s="138" t="s">
        <v>15699</v>
      </c>
      <c r="C3015" s="138" t="s">
        <v>15700</v>
      </c>
      <c r="D3015" s="138" t="s">
        <v>15701</v>
      </c>
      <c r="E3015" s="138" t="s">
        <v>15702</v>
      </c>
      <c r="F3015" s="139">
        <v>0</v>
      </c>
      <c r="G3015" s="137" t="s">
        <v>3067</v>
      </c>
      <c r="H3015" s="137" t="s">
        <v>3068</v>
      </c>
      <c r="I3015" s="138" t="s">
        <v>3084</v>
      </c>
    </row>
    <row r="3016" spans="1:9" hidden="1">
      <c r="A3016" s="137" t="s">
        <v>15703</v>
      </c>
      <c r="B3016" s="138" t="s">
        <v>15704</v>
      </c>
      <c r="C3016" s="138" t="s">
        <v>15705</v>
      </c>
      <c r="D3016" s="138" t="s">
        <v>15706</v>
      </c>
      <c r="E3016" s="138" t="s">
        <v>15707</v>
      </c>
      <c r="F3016" s="139">
        <v>203.4</v>
      </c>
      <c r="G3016" s="137" t="s">
        <v>7022</v>
      </c>
      <c r="H3016" s="137" t="s">
        <v>3068</v>
      </c>
      <c r="I3016" s="138" t="s">
        <v>7196</v>
      </c>
    </row>
    <row r="3017" spans="1:9" hidden="1">
      <c r="A3017" s="137" t="s">
        <v>15708</v>
      </c>
      <c r="B3017" s="138" t="s">
        <v>15704</v>
      </c>
      <c r="C3017" s="138" t="s">
        <v>15709</v>
      </c>
      <c r="D3017" s="138" t="s">
        <v>15706</v>
      </c>
      <c r="E3017" s="138" t="s">
        <v>15710</v>
      </c>
      <c r="F3017" s="139">
        <v>203.4</v>
      </c>
      <c r="G3017" s="137" t="s">
        <v>3067</v>
      </c>
      <c r="H3017" s="137" t="s">
        <v>3068</v>
      </c>
      <c r="I3017" s="138" t="s">
        <v>3084</v>
      </c>
    </row>
    <row r="3018" spans="1:9" hidden="1">
      <c r="A3018" s="137" t="s">
        <v>15711</v>
      </c>
      <c r="B3018" s="138" t="s">
        <v>15712</v>
      </c>
      <c r="C3018" s="138" t="s">
        <v>15713</v>
      </c>
      <c r="D3018" s="138" t="s">
        <v>15714</v>
      </c>
      <c r="E3018" s="138" t="s">
        <v>15715</v>
      </c>
      <c r="F3018" s="139">
        <v>144.35</v>
      </c>
      <c r="G3018" s="137" t="s">
        <v>3067</v>
      </c>
      <c r="H3018" s="137" t="s">
        <v>3068</v>
      </c>
      <c r="I3018" s="138" t="s">
        <v>3084</v>
      </c>
    </row>
    <row r="3019" spans="1:9" hidden="1">
      <c r="A3019" s="137" t="s">
        <v>15716</v>
      </c>
      <c r="B3019" s="138" t="s">
        <v>15717</v>
      </c>
      <c r="C3019" s="138" t="s">
        <v>15718</v>
      </c>
      <c r="D3019" s="138" t="s">
        <v>15719</v>
      </c>
      <c r="E3019" s="138" t="s">
        <v>15720</v>
      </c>
      <c r="F3019" s="139">
        <v>0</v>
      </c>
      <c r="G3019" s="137" t="s">
        <v>7022</v>
      </c>
      <c r="H3019" s="137" t="s">
        <v>3068</v>
      </c>
      <c r="I3019" s="138" t="s">
        <v>7196</v>
      </c>
    </row>
    <row r="3020" spans="1:9" hidden="1">
      <c r="A3020" s="137" t="s">
        <v>15721</v>
      </c>
      <c r="B3020" s="138" t="s">
        <v>15722</v>
      </c>
      <c r="C3020" s="138" t="s">
        <v>15723</v>
      </c>
      <c r="D3020" s="138" t="s">
        <v>15724</v>
      </c>
      <c r="E3020" s="138" t="s">
        <v>15725</v>
      </c>
      <c r="F3020" s="139">
        <v>42.39</v>
      </c>
      <c r="G3020" s="137" t="s">
        <v>3067</v>
      </c>
      <c r="H3020" s="137" t="s">
        <v>3068</v>
      </c>
      <c r="I3020" s="138" t="s">
        <v>3084</v>
      </c>
    </row>
    <row r="3021" spans="1:9" hidden="1">
      <c r="A3021" s="137" t="s">
        <v>15726</v>
      </c>
      <c r="B3021" s="138" t="s">
        <v>15727</v>
      </c>
      <c r="C3021" s="138" t="s">
        <v>15728</v>
      </c>
      <c r="D3021" s="138" t="s">
        <v>15729</v>
      </c>
      <c r="E3021" s="138" t="s">
        <v>15730</v>
      </c>
      <c r="F3021" s="139">
        <v>5.64</v>
      </c>
      <c r="G3021" s="137" t="s">
        <v>3067</v>
      </c>
      <c r="H3021" s="137" t="s">
        <v>3068</v>
      </c>
      <c r="I3021" s="138" t="s">
        <v>3084</v>
      </c>
    </row>
    <row r="3022" spans="1:9" hidden="1">
      <c r="A3022" s="137" t="s">
        <v>15731</v>
      </c>
      <c r="B3022" s="138" t="s">
        <v>15732</v>
      </c>
      <c r="C3022" s="138" t="s">
        <v>15733</v>
      </c>
      <c r="D3022" s="138" t="s">
        <v>15734</v>
      </c>
      <c r="E3022" s="138" t="s">
        <v>15735</v>
      </c>
      <c r="F3022" s="139">
        <v>0</v>
      </c>
      <c r="G3022" s="137" t="s">
        <v>7022</v>
      </c>
      <c r="H3022" s="137" t="s">
        <v>3068</v>
      </c>
      <c r="I3022" s="138" t="s">
        <v>7196</v>
      </c>
    </row>
    <row r="3023" spans="1:9" hidden="1">
      <c r="A3023" s="137" t="s">
        <v>15736</v>
      </c>
      <c r="B3023" s="138" t="s">
        <v>15732</v>
      </c>
      <c r="C3023" s="138" t="s">
        <v>15737</v>
      </c>
      <c r="D3023" s="138" t="s">
        <v>15734</v>
      </c>
      <c r="E3023" s="138" t="s">
        <v>15738</v>
      </c>
      <c r="F3023" s="139">
        <v>229.66</v>
      </c>
      <c r="G3023" s="137" t="s">
        <v>3067</v>
      </c>
      <c r="H3023" s="137" t="s">
        <v>3068</v>
      </c>
      <c r="I3023" s="138" t="s">
        <v>3084</v>
      </c>
    </row>
    <row r="3024" spans="1:9" hidden="1">
      <c r="A3024" s="137" t="s">
        <v>15739</v>
      </c>
      <c r="B3024" s="138" t="s">
        <v>15740</v>
      </c>
      <c r="C3024" s="138" t="s">
        <v>15741</v>
      </c>
      <c r="D3024" s="138" t="s">
        <v>15742</v>
      </c>
      <c r="E3024" s="138" t="s">
        <v>15743</v>
      </c>
      <c r="F3024" s="139">
        <v>45.85</v>
      </c>
      <c r="G3024" s="137" t="s">
        <v>3067</v>
      </c>
      <c r="H3024" s="137" t="s">
        <v>3068</v>
      </c>
      <c r="I3024" s="138" t="s">
        <v>3084</v>
      </c>
    </row>
    <row r="3025" spans="1:9" hidden="1">
      <c r="A3025" s="137" t="s">
        <v>15744</v>
      </c>
      <c r="B3025" s="138" t="s">
        <v>15745</v>
      </c>
      <c r="C3025" s="138" t="s">
        <v>15746</v>
      </c>
      <c r="D3025" s="138" t="s">
        <v>15747</v>
      </c>
      <c r="E3025" s="138" t="s">
        <v>15748</v>
      </c>
      <c r="F3025" s="139">
        <v>19.72</v>
      </c>
      <c r="G3025" s="137" t="s">
        <v>332</v>
      </c>
      <c r="H3025" s="137" t="s">
        <v>1762</v>
      </c>
      <c r="I3025" s="138" t="s">
        <v>1103</v>
      </c>
    </row>
    <row r="3026" spans="1:9" hidden="1">
      <c r="A3026" s="137" t="s">
        <v>15749</v>
      </c>
      <c r="B3026" s="138" t="s">
        <v>15750</v>
      </c>
      <c r="C3026" s="138" t="s">
        <v>15751</v>
      </c>
      <c r="D3026" s="138" t="s">
        <v>15752</v>
      </c>
      <c r="E3026" s="138" t="s">
        <v>15753</v>
      </c>
      <c r="F3026" s="139">
        <v>110.02</v>
      </c>
      <c r="G3026" s="137" t="s">
        <v>7022</v>
      </c>
      <c r="H3026" s="137" t="s">
        <v>3068</v>
      </c>
      <c r="I3026" s="138" t="s">
        <v>7196</v>
      </c>
    </row>
    <row r="3027" spans="1:9" hidden="1">
      <c r="A3027" s="137" t="s">
        <v>15754</v>
      </c>
      <c r="B3027" s="138" t="s">
        <v>15750</v>
      </c>
      <c r="C3027" s="138" t="s">
        <v>15755</v>
      </c>
      <c r="D3027" s="138" t="s">
        <v>15752</v>
      </c>
      <c r="E3027" s="138" t="s">
        <v>15756</v>
      </c>
      <c r="F3027" s="139">
        <v>110.02</v>
      </c>
      <c r="G3027" s="137" t="s">
        <v>3067</v>
      </c>
      <c r="H3027" s="137" t="s">
        <v>3068</v>
      </c>
      <c r="I3027" s="138" t="s">
        <v>3084</v>
      </c>
    </row>
    <row r="3028" spans="1:9" hidden="1">
      <c r="A3028" s="137" t="s">
        <v>15757</v>
      </c>
      <c r="B3028" s="138" t="s">
        <v>15758</v>
      </c>
      <c r="C3028" s="138" t="s">
        <v>15759</v>
      </c>
      <c r="D3028" s="138" t="s">
        <v>15760</v>
      </c>
      <c r="E3028" s="138" t="s">
        <v>15761</v>
      </c>
      <c r="F3028" s="139">
        <v>14.29</v>
      </c>
      <c r="G3028" s="137" t="s">
        <v>3067</v>
      </c>
      <c r="H3028" s="137" t="s">
        <v>3068</v>
      </c>
      <c r="I3028" s="138" t="s">
        <v>3084</v>
      </c>
    </row>
    <row r="3029" spans="1:9" hidden="1">
      <c r="A3029" s="137" t="s">
        <v>15762</v>
      </c>
      <c r="B3029" s="138" t="s">
        <v>15763</v>
      </c>
      <c r="C3029" s="138" t="s">
        <v>15764</v>
      </c>
      <c r="D3029" s="138" t="s">
        <v>15765</v>
      </c>
      <c r="E3029" s="138" t="s">
        <v>15766</v>
      </c>
      <c r="F3029" s="139">
        <v>15.5</v>
      </c>
      <c r="G3029" s="137" t="s">
        <v>3067</v>
      </c>
      <c r="H3029" s="137" t="s">
        <v>3068</v>
      </c>
      <c r="I3029" s="138" t="s">
        <v>3084</v>
      </c>
    </row>
    <row r="3030" spans="1:9" hidden="1">
      <c r="A3030" s="137" t="s">
        <v>15767</v>
      </c>
      <c r="B3030" s="138" t="s">
        <v>15768</v>
      </c>
      <c r="C3030" s="138" t="s">
        <v>15769</v>
      </c>
      <c r="D3030" s="138" t="s">
        <v>15342</v>
      </c>
      <c r="E3030" s="138" t="s">
        <v>15770</v>
      </c>
      <c r="F3030" s="139">
        <v>48.54</v>
      </c>
      <c r="G3030" s="137" t="s">
        <v>3067</v>
      </c>
      <c r="H3030" s="137" t="s">
        <v>3068</v>
      </c>
      <c r="I3030" s="138" t="s">
        <v>3084</v>
      </c>
    </row>
    <row r="3031" spans="1:9" hidden="1">
      <c r="A3031" s="137" t="s">
        <v>15771</v>
      </c>
      <c r="B3031" s="138" t="s">
        <v>15772</v>
      </c>
      <c r="C3031" s="138" t="s">
        <v>15773</v>
      </c>
      <c r="D3031" s="138" t="s">
        <v>15774</v>
      </c>
      <c r="E3031" s="138" t="s">
        <v>15775</v>
      </c>
      <c r="F3031" s="139">
        <v>7.14</v>
      </c>
      <c r="G3031" s="137" t="s">
        <v>3067</v>
      </c>
      <c r="H3031" s="137" t="s">
        <v>3068</v>
      </c>
      <c r="I3031" s="138" t="s">
        <v>3078</v>
      </c>
    </row>
    <row r="3032" spans="1:9" hidden="1">
      <c r="A3032" s="137" t="s">
        <v>15776</v>
      </c>
      <c r="B3032" s="138" t="s">
        <v>15777</v>
      </c>
      <c r="C3032" s="138" t="s">
        <v>15778</v>
      </c>
      <c r="D3032" s="138" t="s">
        <v>15779</v>
      </c>
      <c r="E3032" s="138" t="s">
        <v>15780</v>
      </c>
      <c r="F3032" s="139">
        <v>81.599999999999994</v>
      </c>
      <c r="G3032" s="137" t="s">
        <v>3067</v>
      </c>
      <c r="H3032" s="137" t="s">
        <v>3068</v>
      </c>
      <c r="I3032" s="138" t="s">
        <v>3078</v>
      </c>
    </row>
    <row r="3033" spans="1:9" hidden="1">
      <c r="A3033" s="137" t="s">
        <v>15781</v>
      </c>
      <c r="B3033" s="138" t="s">
        <v>15782</v>
      </c>
      <c r="C3033" s="138" t="s">
        <v>15783</v>
      </c>
      <c r="D3033" s="138" t="s">
        <v>15784</v>
      </c>
      <c r="E3033" s="138" t="s">
        <v>15785</v>
      </c>
      <c r="F3033" s="139">
        <v>0</v>
      </c>
      <c r="G3033" s="137" t="s">
        <v>7022</v>
      </c>
      <c r="H3033" s="137" t="s">
        <v>3068</v>
      </c>
      <c r="I3033" s="138" t="s">
        <v>7023</v>
      </c>
    </row>
    <row r="3034" spans="1:9" hidden="1">
      <c r="A3034" s="137" t="s">
        <v>15786</v>
      </c>
      <c r="B3034" s="138" t="s">
        <v>15782</v>
      </c>
      <c r="C3034" s="138" t="s">
        <v>15787</v>
      </c>
      <c r="D3034" s="138" t="s">
        <v>15784</v>
      </c>
      <c r="E3034" s="138" t="s">
        <v>15788</v>
      </c>
      <c r="F3034" s="139">
        <v>152.61000000000001</v>
      </c>
      <c r="G3034" s="137" t="s">
        <v>3067</v>
      </c>
      <c r="H3034" s="137" t="s">
        <v>3068</v>
      </c>
      <c r="I3034" s="138" t="s">
        <v>3078</v>
      </c>
    </row>
    <row r="3035" spans="1:9" hidden="1">
      <c r="A3035" s="137" t="s">
        <v>15789</v>
      </c>
      <c r="B3035" s="138" t="s">
        <v>15790</v>
      </c>
      <c r="C3035" s="138" t="s">
        <v>15791</v>
      </c>
      <c r="D3035" s="138" t="s">
        <v>15792</v>
      </c>
      <c r="E3035" s="138" t="s">
        <v>15793</v>
      </c>
      <c r="F3035" s="139">
        <v>0</v>
      </c>
      <c r="G3035" s="137" t="s">
        <v>3067</v>
      </c>
      <c r="H3035" s="137" t="s">
        <v>3068</v>
      </c>
      <c r="I3035" s="138" t="s">
        <v>3078</v>
      </c>
    </row>
    <row r="3036" spans="1:9" hidden="1">
      <c r="A3036" s="137" t="s">
        <v>15794</v>
      </c>
      <c r="B3036" s="138" t="s">
        <v>15795</v>
      </c>
      <c r="C3036" s="138" t="s">
        <v>15796</v>
      </c>
      <c r="D3036" s="138" t="s">
        <v>15797</v>
      </c>
      <c r="E3036" s="138" t="s">
        <v>8673</v>
      </c>
      <c r="F3036" s="139">
        <v>59.58</v>
      </c>
      <c r="G3036" s="137" t="s">
        <v>3067</v>
      </c>
      <c r="H3036" s="137" t="s">
        <v>3068</v>
      </c>
      <c r="I3036" s="138" t="s">
        <v>3078</v>
      </c>
    </row>
    <row r="3037" spans="1:9" hidden="1">
      <c r="A3037" s="137" t="s">
        <v>15798</v>
      </c>
      <c r="B3037" s="138" t="s">
        <v>15799</v>
      </c>
      <c r="C3037" s="138" t="s">
        <v>15800</v>
      </c>
      <c r="D3037" s="138" t="s">
        <v>15801</v>
      </c>
      <c r="E3037" s="138" t="s">
        <v>15802</v>
      </c>
      <c r="F3037" s="139">
        <v>12.42</v>
      </c>
      <c r="G3037" s="137" t="s">
        <v>3067</v>
      </c>
      <c r="H3037" s="137" t="s">
        <v>3068</v>
      </c>
      <c r="I3037" s="138" t="s">
        <v>3078</v>
      </c>
    </row>
    <row r="3038" spans="1:9" hidden="1">
      <c r="A3038" s="137" t="s">
        <v>15803</v>
      </c>
      <c r="B3038" s="138" t="s">
        <v>15804</v>
      </c>
      <c r="C3038" s="138" t="s">
        <v>15805</v>
      </c>
      <c r="D3038" s="138" t="s">
        <v>15806</v>
      </c>
      <c r="E3038" s="138" t="s">
        <v>15807</v>
      </c>
      <c r="F3038" s="139">
        <v>0</v>
      </c>
      <c r="G3038" s="137" t="s">
        <v>7022</v>
      </c>
      <c r="H3038" s="137" t="s">
        <v>3068</v>
      </c>
      <c r="I3038" s="138" t="s">
        <v>7023</v>
      </c>
    </row>
    <row r="3039" spans="1:9" hidden="1">
      <c r="A3039" s="137" t="s">
        <v>15808</v>
      </c>
      <c r="B3039" s="138" t="s">
        <v>15804</v>
      </c>
      <c r="C3039" s="138" t="s">
        <v>15809</v>
      </c>
      <c r="D3039" s="138" t="s">
        <v>15806</v>
      </c>
      <c r="E3039" s="138" t="s">
        <v>15810</v>
      </c>
      <c r="F3039" s="139">
        <v>212</v>
      </c>
      <c r="G3039" s="137" t="s">
        <v>3067</v>
      </c>
      <c r="H3039" s="137" t="s">
        <v>3068</v>
      </c>
      <c r="I3039" s="138" t="s">
        <v>3078</v>
      </c>
    </row>
    <row r="3040" spans="1:9" hidden="1">
      <c r="A3040" s="137" t="s">
        <v>15811</v>
      </c>
      <c r="B3040" s="138" t="s">
        <v>15812</v>
      </c>
      <c r="C3040" s="138" t="s">
        <v>15813</v>
      </c>
      <c r="D3040" s="138" t="s">
        <v>15814</v>
      </c>
      <c r="E3040" s="138" t="s">
        <v>15815</v>
      </c>
      <c r="F3040" s="139">
        <v>165.51</v>
      </c>
      <c r="G3040" s="137" t="s">
        <v>3067</v>
      </c>
      <c r="H3040" s="137" t="s">
        <v>3068</v>
      </c>
      <c r="I3040" s="138" t="s">
        <v>3078</v>
      </c>
    </row>
    <row r="3041" spans="1:9" hidden="1">
      <c r="A3041" s="137" t="s">
        <v>15816</v>
      </c>
      <c r="B3041" s="138" t="s">
        <v>15817</v>
      </c>
      <c r="C3041" s="138" t="s">
        <v>15818</v>
      </c>
      <c r="D3041" s="138" t="s">
        <v>15819</v>
      </c>
      <c r="E3041" s="138" t="s">
        <v>15820</v>
      </c>
      <c r="F3041" s="139">
        <v>78.400000000000006</v>
      </c>
      <c r="G3041" s="137" t="s">
        <v>3067</v>
      </c>
      <c r="H3041" s="137" t="s">
        <v>3068</v>
      </c>
      <c r="I3041" s="138" t="s">
        <v>3078</v>
      </c>
    </row>
    <row r="3042" spans="1:9" hidden="1">
      <c r="A3042" s="137" t="s">
        <v>15821</v>
      </c>
      <c r="B3042" s="138" t="s">
        <v>15822</v>
      </c>
      <c r="C3042" s="138" t="s">
        <v>3641</v>
      </c>
      <c r="D3042" s="138" t="s">
        <v>3642</v>
      </c>
      <c r="E3042" s="138" t="s">
        <v>3643</v>
      </c>
      <c r="F3042" s="139">
        <v>0</v>
      </c>
      <c r="G3042" s="137" t="s">
        <v>3067</v>
      </c>
      <c r="H3042" s="137" t="s">
        <v>3068</v>
      </c>
      <c r="I3042" s="138" t="s">
        <v>3078</v>
      </c>
    </row>
    <row r="3043" spans="1:9" hidden="1">
      <c r="A3043" s="137" t="s">
        <v>15823</v>
      </c>
      <c r="B3043" s="138" t="s">
        <v>15824</v>
      </c>
      <c r="C3043" s="138" t="s">
        <v>15825</v>
      </c>
      <c r="D3043" s="138" t="s">
        <v>15826</v>
      </c>
      <c r="E3043" s="138" t="s">
        <v>15827</v>
      </c>
      <c r="F3043" s="139">
        <v>104.87</v>
      </c>
      <c r="G3043" s="137" t="s">
        <v>3067</v>
      </c>
      <c r="H3043" s="137" t="s">
        <v>3068</v>
      </c>
      <c r="I3043" s="138" t="s">
        <v>3078</v>
      </c>
    </row>
    <row r="3044" spans="1:9" hidden="1">
      <c r="A3044" s="137" t="s">
        <v>15828</v>
      </c>
      <c r="B3044" s="138" t="s">
        <v>15829</v>
      </c>
      <c r="C3044" s="138" t="s">
        <v>15830</v>
      </c>
      <c r="D3044" s="138" t="s">
        <v>15831</v>
      </c>
      <c r="E3044" s="138" t="s">
        <v>15832</v>
      </c>
      <c r="F3044" s="139">
        <v>205.35</v>
      </c>
      <c r="G3044" s="137" t="s">
        <v>7022</v>
      </c>
      <c r="H3044" s="137" t="s">
        <v>3068</v>
      </c>
      <c r="I3044" s="138" t="s">
        <v>7023</v>
      </c>
    </row>
    <row r="3045" spans="1:9" hidden="1">
      <c r="A3045" s="137" t="s">
        <v>15833</v>
      </c>
      <c r="B3045" s="138" t="s">
        <v>15829</v>
      </c>
      <c r="C3045" s="138" t="s">
        <v>15834</v>
      </c>
      <c r="D3045" s="138" t="s">
        <v>15831</v>
      </c>
      <c r="E3045" s="138" t="s">
        <v>15835</v>
      </c>
      <c r="F3045" s="139">
        <v>205.35</v>
      </c>
      <c r="G3045" s="137" t="s">
        <v>3067</v>
      </c>
      <c r="H3045" s="137" t="s">
        <v>3068</v>
      </c>
      <c r="I3045" s="138" t="s">
        <v>3078</v>
      </c>
    </row>
    <row r="3046" spans="1:9" hidden="1">
      <c r="A3046" s="137" t="s">
        <v>15836</v>
      </c>
      <c r="B3046" s="138" t="s">
        <v>15837</v>
      </c>
      <c r="C3046" s="138" t="s">
        <v>15838</v>
      </c>
      <c r="D3046" s="138" t="s">
        <v>15839</v>
      </c>
      <c r="E3046" s="138" t="s">
        <v>15840</v>
      </c>
      <c r="F3046" s="139">
        <v>1.42</v>
      </c>
      <c r="G3046" s="137" t="s">
        <v>332</v>
      </c>
      <c r="H3046" s="137" t="s">
        <v>1762</v>
      </c>
      <c r="I3046" s="138" t="s">
        <v>1103</v>
      </c>
    </row>
    <row r="3047" spans="1:9" hidden="1">
      <c r="A3047" s="137" t="s">
        <v>15841</v>
      </c>
      <c r="B3047" s="138" t="s">
        <v>15842</v>
      </c>
      <c r="C3047" s="138" t="s">
        <v>15843</v>
      </c>
      <c r="D3047" s="138" t="s">
        <v>15844</v>
      </c>
      <c r="E3047" s="138" t="s">
        <v>15845</v>
      </c>
      <c r="F3047" s="139">
        <v>265</v>
      </c>
      <c r="G3047" s="137" t="s">
        <v>332</v>
      </c>
      <c r="H3047" s="137" t="s">
        <v>1762</v>
      </c>
      <c r="I3047" s="138" t="s">
        <v>1103</v>
      </c>
    </row>
    <row r="3048" spans="1:9" hidden="1">
      <c r="A3048" s="137" t="s">
        <v>15846</v>
      </c>
      <c r="B3048" s="138" t="s">
        <v>15847</v>
      </c>
      <c r="C3048" s="138" t="s">
        <v>15848</v>
      </c>
      <c r="D3048" s="138" t="s">
        <v>15752</v>
      </c>
      <c r="E3048" s="138" t="s">
        <v>15849</v>
      </c>
      <c r="F3048" s="139">
        <v>114.1</v>
      </c>
      <c r="G3048" s="137" t="s">
        <v>332</v>
      </c>
      <c r="H3048" s="137" t="s">
        <v>1762</v>
      </c>
      <c r="I3048" s="138" t="s">
        <v>1103</v>
      </c>
    </row>
    <row r="3049" spans="1:9" hidden="1">
      <c r="A3049" s="137" t="s">
        <v>15850</v>
      </c>
      <c r="B3049" s="138" t="s">
        <v>15851</v>
      </c>
      <c r="C3049" s="138" t="s">
        <v>15852</v>
      </c>
      <c r="D3049" s="138" t="s">
        <v>14724</v>
      </c>
      <c r="E3049" s="138" t="s">
        <v>15853</v>
      </c>
      <c r="F3049" s="139">
        <v>7.12</v>
      </c>
      <c r="G3049" s="137" t="s">
        <v>3067</v>
      </c>
      <c r="H3049" s="137" t="s">
        <v>3068</v>
      </c>
      <c r="I3049" s="138" t="s">
        <v>3084</v>
      </c>
    </row>
    <row r="3050" spans="1:9" hidden="1">
      <c r="A3050" s="137" t="s">
        <v>15854</v>
      </c>
      <c r="B3050" s="138" t="s">
        <v>15855</v>
      </c>
      <c r="C3050" s="138" t="s">
        <v>15856</v>
      </c>
      <c r="D3050" s="138" t="s">
        <v>15857</v>
      </c>
      <c r="E3050" s="138" t="s">
        <v>15858</v>
      </c>
      <c r="F3050" s="139">
        <v>7.05</v>
      </c>
      <c r="G3050" s="137" t="s">
        <v>3067</v>
      </c>
      <c r="H3050" s="137" t="s">
        <v>3068</v>
      </c>
      <c r="I3050" s="138" t="s">
        <v>3084</v>
      </c>
    </row>
    <row r="3051" spans="1:9" hidden="1">
      <c r="A3051" s="137" t="s">
        <v>15859</v>
      </c>
      <c r="B3051" s="138" t="s">
        <v>15860</v>
      </c>
      <c r="C3051" s="138" t="s">
        <v>15861</v>
      </c>
      <c r="D3051" s="138" t="s">
        <v>15862</v>
      </c>
      <c r="E3051" s="138" t="s">
        <v>15863</v>
      </c>
      <c r="F3051" s="139">
        <v>8.52</v>
      </c>
      <c r="G3051" s="137" t="s">
        <v>3067</v>
      </c>
      <c r="H3051" s="137" t="s">
        <v>3068</v>
      </c>
      <c r="I3051" s="138" t="s">
        <v>3084</v>
      </c>
    </row>
    <row r="3052" spans="1:9" hidden="1">
      <c r="A3052" s="137" t="s">
        <v>15864</v>
      </c>
      <c r="B3052" s="138" t="s">
        <v>15865</v>
      </c>
      <c r="C3052" s="138" t="s">
        <v>15866</v>
      </c>
      <c r="D3052" s="138" t="s">
        <v>15867</v>
      </c>
      <c r="E3052" s="138" t="s">
        <v>15868</v>
      </c>
      <c r="F3052" s="139">
        <v>0</v>
      </c>
      <c r="G3052" s="137" t="s">
        <v>7022</v>
      </c>
      <c r="H3052" s="137" t="s">
        <v>3068</v>
      </c>
      <c r="I3052" s="138" t="s">
        <v>7023</v>
      </c>
    </row>
    <row r="3053" spans="1:9" hidden="1">
      <c r="A3053" s="137" t="s">
        <v>15869</v>
      </c>
      <c r="B3053" s="138" t="s">
        <v>15865</v>
      </c>
      <c r="C3053" s="138" t="s">
        <v>15870</v>
      </c>
      <c r="D3053" s="138" t="s">
        <v>15867</v>
      </c>
      <c r="E3053" s="138" t="s">
        <v>15871</v>
      </c>
      <c r="F3053" s="139">
        <v>338.15</v>
      </c>
      <c r="G3053" s="137" t="s">
        <v>3067</v>
      </c>
      <c r="H3053" s="137" t="s">
        <v>3068</v>
      </c>
      <c r="I3053" s="138" t="s">
        <v>3078</v>
      </c>
    </row>
    <row r="3054" spans="1:9" hidden="1">
      <c r="A3054" s="137" t="s">
        <v>15872</v>
      </c>
      <c r="B3054" s="138" t="s">
        <v>15873</v>
      </c>
      <c r="C3054" s="138" t="s">
        <v>15874</v>
      </c>
      <c r="D3054" s="138" t="s">
        <v>15875</v>
      </c>
      <c r="E3054" s="138" t="s">
        <v>15876</v>
      </c>
      <c r="F3054" s="139">
        <v>96.31</v>
      </c>
      <c r="G3054" s="137" t="s">
        <v>3067</v>
      </c>
      <c r="H3054" s="137" t="s">
        <v>3068</v>
      </c>
      <c r="I3054" s="138" t="s">
        <v>3078</v>
      </c>
    </row>
    <row r="3055" spans="1:9" hidden="1">
      <c r="A3055" s="137" t="s">
        <v>15877</v>
      </c>
      <c r="B3055" s="138" t="s">
        <v>15878</v>
      </c>
      <c r="C3055" s="138" t="s">
        <v>15879</v>
      </c>
      <c r="D3055" s="138" t="s">
        <v>15880</v>
      </c>
      <c r="E3055" s="138" t="s">
        <v>15881</v>
      </c>
      <c r="F3055" s="139">
        <v>13.99</v>
      </c>
      <c r="G3055" s="137" t="s">
        <v>3067</v>
      </c>
      <c r="H3055" s="137" t="s">
        <v>3068</v>
      </c>
      <c r="I3055" s="138" t="s">
        <v>3078</v>
      </c>
    </row>
    <row r="3056" spans="1:9" hidden="1">
      <c r="A3056" s="137" t="s">
        <v>15882</v>
      </c>
      <c r="B3056" s="138" t="s">
        <v>15883</v>
      </c>
      <c r="C3056" s="138" t="s">
        <v>15884</v>
      </c>
      <c r="D3056" s="138" t="s">
        <v>15885</v>
      </c>
      <c r="E3056" s="138" t="s">
        <v>15886</v>
      </c>
      <c r="F3056" s="139">
        <v>48.87</v>
      </c>
      <c r="G3056" s="137" t="s">
        <v>3067</v>
      </c>
      <c r="H3056" s="137" t="s">
        <v>3068</v>
      </c>
      <c r="I3056" s="138" t="s">
        <v>3078</v>
      </c>
    </row>
    <row r="3057" spans="1:9" hidden="1">
      <c r="A3057" s="137" t="s">
        <v>15887</v>
      </c>
      <c r="B3057" s="138" t="s">
        <v>15888</v>
      </c>
      <c r="C3057" s="138" t="s">
        <v>15889</v>
      </c>
      <c r="D3057" s="138" t="s">
        <v>11987</v>
      </c>
      <c r="E3057" s="138" t="s">
        <v>15890</v>
      </c>
      <c r="F3057" s="139">
        <v>3.38</v>
      </c>
      <c r="G3057" s="137" t="s">
        <v>3067</v>
      </c>
      <c r="H3057" s="137" t="s">
        <v>3068</v>
      </c>
      <c r="I3057" s="138" t="s">
        <v>3084</v>
      </c>
    </row>
    <row r="3058" spans="1:9" hidden="1">
      <c r="A3058" s="137" t="s">
        <v>15891</v>
      </c>
      <c r="B3058" s="138" t="s">
        <v>15892</v>
      </c>
      <c r="C3058" s="138" t="s">
        <v>15893</v>
      </c>
      <c r="D3058" s="138" t="s">
        <v>15894</v>
      </c>
      <c r="E3058" s="138" t="s">
        <v>15895</v>
      </c>
      <c r="F3058" s="139">
        <v>6.51</v>
      </c>
      <c r="G3058" s="137" t="s">
        <v>3067</v>
      </c>
      <c r="H3058" s="137" t="s">
        <v>3068</v>
      </c>
      <c r="I3058" s="138" t="s">
        <v>3084</v>
      </c>
    </row>
    <row r="3059" spans="1:9" hidden="1">
      <c r="A3059" s="137" t="s">
        <v>15896</v>
      </c>
      <c r="B3059" s="138" t="s">
        <v>15897</v>
      </c>
      <c r="C3059" s="138" t="s">
        <v>15898</v>
      </c>
      <c r="D3059" s="138" t="s">
        <v>15899</v>
      </c>
      <c r="E3059" s="138" t="s">
        <v>15900</v>
      </c>
      <c r="F3059" s="139">
        <v>4.38</v>
      </c>
      <c r="G3059" s="137" t="s">
        <v>3067</v>
      </c>
      <c r="H3059" s="137" t="s">
        <v>3068</v>
      </c>
      <c r="I3059" s="138" t="s">
        <v>3084</v>
      </c>
    </row>
    <row r="3060" spans="1:9" hidden="1">
      <c r="A3060" s="137" t="s">
        <v>15901</v>
      </c>
      <c r="B3060" s="138" t="s">
        <v>15902</v>
      </c>
      <c r="C3060" s="138" t="s">
        <v>15903</v>
      </c>
      <c r="D3060" s="138" t="s">
        <v>15904</v>
      </c>
      <c r="E3060" s="138" t="s">
        <v>15905</v>
      </c>
      <c r="F3060" s="139">
        <v>2.64</v>
      </c>
      <c r="G3060" s="137" t="s">
        <v>3067</v>
      </c>
      <c r="H3060" s="137" t="s">
        <v>3068</v>
      </c>
      <c r="I3060" s="138" t="s">
        <v>3084</v>
      </c>
    </row>
    <row r="3061" spans="1:9" hidden="1">
      <c r="A3061" s="137" t="s">
        <v>15906</v>
      </c>
      <c r="B3061" s="138" t="s">
        <v>15907</v>
      </c>
      <c r="C3061" s="138" t="s">
        <v>15908</v>
      </c>
      <c r="D3061" s="138" t="s">
        <v>15909</v>
      </c>
      <c r="E3061" s="138" t="s">
        <v>15910</v>
      </c>
      <c r="F3061" s="139">
        <v>100.003</v>
      </c>
      <c r="G3061" s="137" t="s">
        <v>3067</v>
      </c>
      <c r="H3061" s="137" t="s">
        <v>3068</v>
      </c>
      <c r="I3061" s="138" t="s">
        <v>3084</v>
      </c>
    </row>
    <row r="3062" spans="1:9" hidden="1">
      <c r="A3062" s="137" t="s">
        <v>15911</v>
      </c>
      <c r="B3062" s="138" t="s">
        <v>15912</v>
      </c>
      <c r="C3062" s="138" t="s">
        <v>15913</v>
      </c>
      <c r="D3062" s="138" t="s">
        <v>15914</v>
      </c>
      <c r="E3062" s="138" t="s">
        <v>15915</v>
      </c>
      <c r="F3062" s="139">
        <v>5.64</v>
      </c>
      <c r="G3062" s="137" t="s">
        <v>3067</v>
      </c>
      <c r="H3062" s="137" t="s">
        <v>3068</v>
      </c>
      <c r="I3062" s="138" t="s">
        <v>3084</v>
      </c>
    </row>
    <row r="3063" spans="1:9" hidden="1">
      <c r="A3063" s="137" t="s">
        <v>15916</v>
      </c>
      <c r="B3063" s="138" t="s">
        <v>15917</v>
      </c>
      <c r="C3063" s="138" t="s">
        <v>15918</v>
      </c>
      <c r="D3063" s="138" t="s">
        <v>15919</v>
      </c>
      <c r="E3063" s="138" t="s">
        <v>15920</v>
      </c>
      <c r="F3063" s="139">
        <v>15.47</v>
      </c>
      <c r="G3063" s="137" t="s">
        <v>3067</v>
      </c>
      <c r="H3063" s="137" t="s">
        <v>3068</v>
      </c>
      <c r="I3063" s="138" t="s">
        <v>3078</v>
      </c>
    </row>
    <row r="3064" spans="1:9" hidden="1">
      <c r="A3064" s="137" t="s">
        <v>15921</v>
      </c>
      <c r="B3064" s="138" t="s">
        <v>15922</v>
      </c>
      <c r="C3064" s="138" t="s">
        <v>15923</v>
      </c>
      <c r="D3064" s="138" t="s">
        <v>15924</v>
      </c>
      <c r="E3064" s="138" t="s">
        <v>15925</v>
      </c>
      <c r="F3064" s="139">
        <v>0</v>
      </c>
      <c r="G3064" s="137" t="s">
        <v>3067</v>
      </c>
      <c r="H3064" s="137" t="s">
        <v>3068</v>
      </c>
      <c r="I3064" s="138" t="s">
        <v>3078</v>
      </c>
    </row>
    <row r="3065" spans="1:9" hidden="1">
      <c r="A3065" s="137" t="s">
        <v>15926</v>
      </c>
      <c r="B3065" s="138" t="s">
        <v>15927</v>
      </c>
      <c r="C3065" s="138" t="s">
        <v>15928</v>
      </c>
      <c r="D3065" s="138" t="s">
        <v>15929</v>
      </c>
      <c r="E3065" s="138" t="s">
        <v>15930</v>
      </c>
      <c r="F3065" s="139">
        <v>5.54</v>
      </c>
      <c r="G3065" s="137" t="s">
        <v>3067</v>
      </c>
      <c r="H3065" s="137" t="s">
        <v>3068</v>
      </c>
      <c r="I3065" s="138" t="s">
        <v>3078</v>
      </c>
    </row>
    <row r="3066" spans="1:9" hidden="1">
      <c r="A3066" s="137" t="s">
        <v>15931</v>
      </c>
      <c r="B3066" s="138" t="s">
        <v>15932</v>
      </c>
      <c r="C3066" s="138" t="s">
        <v>15933</v>
      </c>
      <c r="D3066" s="138" t="s">
        <v>15934</v>
      </c>
      <c r="E3066" s="138" t="s">
        <v>15935</v>
      </c>
      <c r="F3066" s="139">
        <v>0</v>
      </c>
      <c r="G3066" s="137" t="s">
        <v>332</v>
      </c>
      <c r="H3066" s="137" t="s">
        <v>1762</v>
      </c>
      <c r="I3066" s="138" t="s">
        <v>1103</v>
      </c>
    </row>
    <row r="3067" spans="1:9" hidden="1">
      <c r="A3067" s="137" t="s">
        <v>15936</v>
      </c>
      <c r="B3067" s="138" t="s">
        <v>15937</v>
      </c>
      <c r="C3067" s="138" t="s">
        <v>15938</v>
      </c>
      <c r="D3067" s="138" t="s">
        <v>15939</v>
      </c>
      <c r="E3067" s="138" t="s">
        <v>15940</v>
      </c>
      <c r="F3067" s="139">
        <v>117.61</v>
      </c>
      <c r="G3067" s="137" t="s">
        <v>3067</v>
      </c>
      <c r="H3067" s="137" t="s">
        <v>3068</v>
      </c>
      <c r="I3067" s="138" t="s">
        <v>3078</v>
      </c>
    </row>
    <row r="3068" spans="1:9" hidden="1">
      <c r="A3068" s="137" t="s">
        <v>15941</v>
      </c>
      <c r="B3068" s="138" t="s">
        <v>15942</v>
      </c>
      <c r="C3068" s="138" t="s">
        <v>15943</v>
      </c>
      <c r="D3068" s="138" t="s">
        <v>15944</v>
      </c>
      <c r="E3068" s="138" t="s">
        <v>15945</v>
      </c>
      <c r="F3068" s="139">
        <v>2.335</v>
      </c>
      <c r="G3068" s="137" t="s">
        <v>3067</v>
      </c>
      <c r="H3068" s="137" t="s">
        <v>3068</v>
      </c>
      <c r="I3068" s="138" t="s">
        <v>3084</v>
      </c>
    </row>
    <row r="3069" spans="1:9" hidden="1">
      <c r="A3069" s="137" t="s">
        <v>15946</v>
      </c>
      <c r="B3069" s="138" t="s">
        <v>15947</v>
      </c>
      <c r="C3069" s="138" t="s">
        <v>15948</v>
      </c>
      <c r="D3069" s="138" t="s">
        <v>15949</v>
      </c>
      <c r="E3069" s="138" t="s">
        <v>15950</v>
      </c>
      <c r="F3069" s="139">
        <v>2.57</v>
      </c>
      <c r="G3069" s="137" t="s">
        <v>3067</v>
      </c>
      <c r="H3069" s="137" t="s">
        <v>3068</v>
      </c>
      <c r="I3069" s="138" t="s">
        <v>3084</v>
      </c>
    </row>
    <row r="3070" spans="1:9" hidden="1">
      <c r="A3070" s="137" t="s">
        <v>15951</v>
      </c>
      <c r="B3070" s="138" t="s">
        <v>15952</v>
      </c>
      <c r="C3070" s="138" t="s">
        <v>15953</v>
      </c>
      <c r="D3070" s="138" t="s">
        <v>15954</v>
      </c>
      <c r="E3070" s="138" t="s">
        <v>15955</v>
      </c>
      <c r="F3070" s="139">
        <v>10.57</v>
      </c>
      <c r="G3070" s="137" t="s">
        <v>3067</v>
      </c>
      <c r="H3070" s="137" t="s">
        <v>3068</v>
      </c>
      <c r="I3070" s="138" t="s">
        <v>3084</v>
      </c>
    </row>
    <row r="3071" spans="1:9" hidden="1">
      <c r="A3071" s="137" t="s">
        <v>15956</v>
      </c>
      <c r="B3071" s="138" t="s">
        <v>15957</v>
      </c>
      <c r="C3071" s="138" t="s">
        <v>15958</v>
      </c>
      <c r="D3071" s="138" t="s">
        <v>15959</v>
      </c>
      <c r="E3071" s="138" t="s">
        <v>15960</v>
      </c>
      <c r="F3071" s="139">
        <v>66.98</v>
      </c>
      <c r="G3071" s="137" t="s">
        <v>7022</v>
      </c>
      <c r="H3071" s="137" t="s">
        <v>3068</v>
      </c>
      <c r="I3071" s="138" t="s">
        <v>7023</v>
      </c>
    </row>
    <row r="3072" spans="1:9" hidden="1">
      <c r="A3072" s="137" t="s">
        <v>15961</v>
      </c>
      <c r="B3072" s="138" t="s">
        <v>15957</v>
      </c>
      <c r="C3072" s="138" t="s">
        <v>15962</v>
      </c>
      <c r="D3072" s="138" t="s">
        <v>15959</v>
      </c>
      <c r="E3072" s="138" t="s">
        <v>15963</v>
      </c>
      <c r="F3072" s="139">
        <v>66.98</v>
      </c>
      <c r="G3072" s="137" t="s">
        <v>3067</v>
      </c>
      <c r="H3072" s="137" t="s">
        <v>3068</v>
      </c>
      <c r="I3072" s="138" t="s">
        <v>3078</v>
      </c>
    </row>
    <row r="3073" spans="1:9" hidden="1">
      <c r="A3073" s="137" t="s">
        <v>15964</v>
      </c>
      <c r="B3073" s="138" t="s">
        <v>15965</v>
      </c>
      <c r="C3073" s="138" t="s">
        <v>15966</v>
      </c>
      <c r="D3073" s="138" t="s">
        <v>15178</v>
      </c>
      <c r="E3073" s="138" t="s">
        <v>15967</v>
      </c>
      <c r="F3073" s="139">
        <v>6.26</v>
      </c>
      <c r="G3073" s="137" t="s">
        <v>3067</v>
      </c>
      <c r="H3073" s="137" t="s">
        <v>3068</v>
      </c>
      <c r="I3073" s="138" t="s">
        <v>3084</v>
      </c>
    </row>
    <row r="3074" spans="1:9" hidden="1">
      <c r="A3074" s="137" t="s">
        <v>15968</v>
      </c>
      <c r="B3074" s="138" t="s">
        <v>15969</v>
      </c>
      <c r="C3074" s="138" t="s">
        <v>15970</v>
      </c>
      <c r="D3074" s="138" t="s">
        <v>14955</v>
      </c>
      <c r="E3074" s="138" t="s">
        <v>15971</v>
      </c>
      <c r="F3074" s="139">
        <v>3.04</v>
      </c>
      <c r="G3074" s="137" t="s">
        <v>3067</v>
      </c>
      <c r="H3074" s="137" t="s">
        <v>3068</v>
      </c>
      <c r="I3074" s="138" t="s">
        <v>3078</v>
      </c>
    </row>
    <row r="3075" spans="1:9" hidden="1">
      <c r="A3075" s="137" t="s">
        <v>15972</v>
      </c>
      <c r="B3075" s="138" t="s">
        <v>15973</v>
      </c>
      <c r="C3075" s="138" t="s">
        <v>15974</v>
      </c>
      <c r="D3075" s="138" t="s">
        <v>3692</v>
      </c>
      <c r="E3075" s="138" t="s">
        <v>15975</v>
      </c>
      <c r="F3075" s="139">
        <v>58.65</v>
      </c>
      <c r="G3075" s="137" t="s">
        <v>332</v>
      </c>
      <c r="H3075" s="137" t="s">
        <v>1762</v>
      </c>
      <c r="I3075" s="138" t="s">
        <v>1103</v>
      </c>
    </row>
    <row r="3076" spans="1:9" hidden="1">
      <c r="A3076" s="137" t="s">
        <v>15976</v>
      </c>
      <c r="B3076" s="138" t="s">
        <v>15977</v>
      </c>
      <c r="C3076" s="138" t="s">
        <v>15978</v>
      </c>
      <c r="D3076" s="138" t="s">
        <v>15979</v>
      </c>
      <c r="E3076" s="138" t="s">
        <v>15980</v>
      </c>
      <c r="F3076" s="139">
        <v>150.47999999999999</v>
      </c>
      <c r="G3076" s="137" t="s">
        <v>3067</v>
      </c>
      <c r="H3076" s="137" t="s">
        <v>3068</v>
      </c>
      <c r="I3076" s="138" t="s">
        <v>3078</v>
      </c>
    </row>
    <row r="3077" spans="1:9" hidden="1">
      <c r="A3077" s="137" t="s">
        <v>15981</v>
      </c>
      <c r="B3077" s="138" t="s">
        <v>15982</v>
      </c>
      <c r="C3077" s="138" t="s">
        <v>15983</v>
      </c>
      <c r="D3077" s="138" t="s">
        <v>13813</v>
      </c>
      <c r="E3077" s="138" t="s">
        <v>15984</v>
      </c>
      <c r="F3077" s="139">
        <v>5.15</v>
      </c>
      <c r="G3077" s="137" t="s">
        <v>3067</v>
      </c>
      <c r="H3077" s="137" t="s">
        <v>3068</v>
      </c>
      <c r="I3077" s="138" t="s">
        <v>3084</v>
      </c>
    </row>
    <row r="3078" spans="1:9" hidden="1">
      <c r="A3078" s="137" t="s">
        <v>15985</v>
      </c>
      <c r="B3078" s="138" t="s">
        <v>15986</v>
      </c>
      <c r="C3078" s="138" t="s">
        <v>15987</v>
      </c>
      <c r="D3078" s="138" t="s">
        <v>15988</v>
      </c>
      <c r="E3078" s="138" t="s">
        <v>15989</v>
      </c>
      <c r="F3078" s="139">
        <v>0</v>
      </c>
      <c r="G3078" s="137" t="s">
        <v>332</v>
      </c>
      <c r="H3078" s="137" t="s">
        <v>1762</v>
      </c>
      <c r="I3078" s="138" t="s">
        <v>1103</v>
      </c>
    </row>
    <row r="3079" spans="1:9" hidden="1">
      <c r="A3079" s="137" t="s">
        <v>15990</v>
      </c>
      <c r="B3079" s="138" t="s">
        <v>15991</v>
      </c>
      <c r="C3079" s="138" t="s">
        <v>15992</v>
      </c>
      <c r="D3079" s="138" t="s">
        <v>15993</v>
      </c>
      <c r="E3079" s="138" t="s">
        <v>15994</v>
      </c>
      <c r="F3079" s="139">
        <v>0</v>
      </c>
      <c r="G3079" s="137" t="s">
        <v>332</v>
      </c>
      <c r="H3079" s="137" t="s">
        <v>1762</v>
      </c>
      <c r="I3079" s="138" t="s">
        <v>1103</v>
      </c>
    </row>
    <row r="3080" spans="1:9" hidden="1">
      <c r="A3080" s="137" t="s">
        <v>15995</v>
      </c>
      <c r="B3080" s="138" t="s">
        <v>15996</v>
      </c>
      <c r="C3080" s="138" t="s">
        <v>15997</v>
      </c>
      <c r="D3080" s="138" t="s">
        <v>15998</v>
      </c>
      <c r="E3080" s="138" t="s">
        <v>15999</v>
      </c>
      <c r="F3080" s="139">
        <v>379.98</v>
      </c>
      <c r="G3080" s="137" t="s">
        <v>3067</v>
      </c>
      <c r="H3080" s="137" t="s">
        <v>3068</v>
      </c>
      <c r="I3080" s="138" t="s">
        <v>3084</v>
      </c>
    </row>
    <row r="3081" spans="1:9" hidden="1">
      <c r="A3081" s="137" t="s">
        <v>16000</v>
      </c>
      <c r="B3081" s="138" t="s">
        <v>16001</v>
      </c>
      <c r="C3081" s="138" t="s">
        <v>16002</v>
      </c>
      <c r="D3081" s="138" t="s">
        <v>16003</v>
      </c>
      <c r="E3081" s="138" t="s">
        <v>16004</v>
      </c>
      <c r="F3081" s="139">
        <v>4.12</v>
      </c>
      <c r="G3081" s="137" t="s">
        <v>3067</v>
      </c>
      <c r="H3081" s="137" t="s">
        <v>3068</v>
      </c>
      <c r="I3081" s="138" t="s">
        <v>3084</v>
      </c>
    </row>
    <row r="3082" spans="1:9" hidden="1">
      <c r="A3082" s="137" t="s">
        <v>16005</v>
      </c>
      <c r="B3082" s="138" t="s">
        <v>16006</v>
      </c>
      <c r="C3082" s="138" t="s">
        <v>16007</v>
      </c>
      <c r="D3082" s="138" t="s">
        <v>16008</v>
      </c>
      <c r="E3082" s="138" t="s">
        <v>16009</v>
      </c>
      <c r="F3082" s="139">
        <v>82.25</v>
      </c>
      <c r="G3082" s="137" t="s">
        <v>332</v>
      </c>
      <c r="H3082" s="137" t="s">
        <v>1762</v>
      </c>
      <c r="I3082" s="138" t="s">
        <v>1103</v>
      </c>
    </row>
    <row r="3083" spans="1:9" hidden="1">
      <c r="A3083" s="137" t="s">
        <v>16010</v>
      </c>
      <c r="B3083" s="138" t="s">
        <v>16011</v>
      </c>
      <c r="C3083" s="138" t="s">
        <v>16012</v>
      </c>
      <c r="D3083" s="138" t="s">
        <v>16013</v>
      </c>
      <c r="E3083" s="138" t="s">
        <v>16014</v>
      </c>
      <c r="F3083" s="139">
        <v>23.39</v>
      </c>
      <c r="G3083" s="137" t="s">
        <v>3067</v>
      </c>
      <c r="H3083" s="137" t="s">
        <v>3068</v>
      </c>
      <c r="I3083" s="138" t="s">
        <v>3084</v>
      </c>
    </row>
    <row r="3084" spans="1:9" hidden="1">
      <c r="A3084" s="137" t="s">
        <v>16015</v>
      </c>
      <c r="B3084" s="138" t="s">
        <v>16016</v>
      </c>
      <c r="C3084" s="138" t="s">
        <v>16017</v>
      </c>
      <c r="D3084" s="138" t="s">
        <v>16018</v>
      </c>
      <c r="E3084" s="138" t="s">
        <v>16019</v>
      </c>
      <c r="F3084" s="139">
        <v>21.12</v>
      </c>
      <c r="G3084" s="137" t="s">
        <v>3067</v>
      </c>
      <c r="H3084" s="137" t="s">
        <v>3068</v>
      </c>
      <c r="I3084" s="138" t="s">
        <v>3084</v>
      </c>
    </row>
    <row r="3085" spans="1:9" hidden="1">
      <c r="A3085" s="137" t="s">
        <v>16020</v>
      </c>
      <c r="B3085" s="138" t="s">
        <v>16021</v>
      </c>
      <c r="C3085" s="138" t="s">
        <v>16022</v>
      </c>
      <c r="D3085" s="138" t="s">
        <v>15335</v>
      </c>
      <c r="E3085" s="138" t="s">
        <v>16023</v>
      </c>
      <c r="F3085" s="139">
        <v>4.63</v>
      </c>
      <c r="G3085" s="137" t="s">
        <v>3067</v>
      </c>
      <c r="H3085" s="137" t="s">
        <v>3068</v>
      </c>
      <c r="I3085" s="138" t="s">
        <v>3084</v>
      </c>
    </row>
    <row r="3086" spans="1:9" hidden="1">
      <c r="A3086" s="137" t="s">
        <v>16024</v>
      </c>
      <c r="B3086" s="138" t="s">
        <v>16025</v>
      </c>
      <c r="C3086" s="138" t="s">
        <v>16026</v>
      </c>
      <c r="D3086" s="138" t="s">
        <v>16027</v>
      </c>
      <c r="E3086" s="138" t="s">
        <v>16028</v>
      </c>
      <c r="F3086" s="139">
        <v>429.12</v>
      </c>
      <c r="G3086" s="137" t="s">
        <v>7022</v>
      </c>
      <c r="H3086" s="137" t="s">
        <v>3068</v>
      </c>
      <c r="I3086" s="138" t="s">
        <v>7023</v>
      </c>
    </row>
    <row r="3087" spans="1:9" hidden="1">
      <c r="A3087" s="137" t="s">
        <v>16029</v>
      </c>
      <c r="B3087" s="138" t="s">
        <v>16025</v>
      </c>
      <c r="C3087" s="138" t="s">
        <v>16030</v>
      </c>
      <c r="D3087" s="138" t="s">
        <v>16027</v>
      </c>
      <c r="E3087" s="138" t="s">
        <v>16031</v>
      </c>
      <c r="F3087" s="139">
        <v>429.12</v>
      </c>
      <c r="G3087" s="137" t="s">
        <v>3067</v>
      </c>
      <c r="H3087" s="137" t="s">
        <v>3068</v>
      </c>
      <c r="I3087" s="138" t="s">
        <v>3078</v>
      </c>
    </row>
    <row r="3088" spans="1:9" hidden="1">
      <c r="A3088" s="137" t="s">
        <v>16032</v>
      </c>
      <c r="B3088" s="138" t="s">
        <v>16033</v>
      </c>
      <c r="C3088" s="138" t="s">
        <v>16034</v>
      </c>
      <c r="D3088" s="138" t="s">
        <v>16035</v>
      </c>
      <c r="E3088" s="138" t="s">
        <v>16036</v>
      </c>
      <c r="F3088" s="139">
        <v>71.16</v>
      </c>
      <c r="G3088" s="137" t="s">
        <v>3067</v>
      </c>
      <c r="H3088" s="137" t="s">
        <v>3068</v>
      </c>
      <c r="I3088" s="138" t="s">
        <v>3084</v>
      </c>
    </row>
    <row r="3089" spans="1:9" hidden="1">
      <c r="A3089" s="137" t="s">
        <v>16037</v>
      </c>
      <c r="B3089" s="138" t="s">
        <v>16038</v>
      </c>
      <c r="C3089" s="138" t="s">
        <v>16039</v>
      </c>
      <c r="D3089" s="138" t="s">
        <v>16040</v>
      </c>
      <c r="E3089" s="138" t="s">
        <v>16041</v>
      </c>
      <c r="F3089" s="139">
        <v>6.2</v>
      </c>
      <c r="G3089" s="137" t="s">
        <v>3067</v>
      </c>
      <c r="H3089" s="137" t="s">
        <v>3068</v>
      </c>
      <c r="I3089" s="138" t="s">
        <v>3084</v>
      </c>
    </row>
    <row r="3090" spans="1:9" hidden="1">
      <c r="A3090" s="137" t="s">
        <v>16042</v>
      </c>
      <c r="B3090" s="138" t="s">
        <v>16043</v>
      </c>
      <c r="C3090" s="138" t="s">
        <v>16044</v>
      </c>
      <c r="D3090" s="138" t="s">
        <v>16045</v>
      </c>
      <c r="E3090" s="138" t="s">
        <v>16046</v>
      </c>
      <c r="F3090" s="139">
        <v>54.04</v>
      </c>
      <c r="G3090" s="137" t="s">
        <v>3067</v>
      </c>
      <c r="H3090" s="137" t="s">
        <v>3068</v>
      </c>
      <c r="I3090" s="138" t="s">
        <v>3084</v>
      </c>
    </row>
    <row r="3091" spans="1:9" hidden="1">
      <c r="A3091" s="137" t="s">
        <v>16047</v>
      </c>
      <c r="B3091" s="138" t="s">
        <v>16048</v>
      </c>
      <c r="C3091" s="138" t="s">
        <v>16049</v>
      </c>
      <c r="D3091" s="138" t="s">
        <v>16050</v>
      </c>
      <c r="E3091" s="138" t="s">
        <v>16051</v>
      </c>
      <c r="F3091" s="139">
        <v>0</v>
      </c>
      <c r="G3091" s="137" t="s">
        <v>16052</v>
      </c>
      <c r="H3091" s="137" t="s">
        <v>16053</v>
      </c>
      <c r="I3091" s="138" t="s">
        <v>16054</v>
      </c>
    </row>
    <row r="3092" spans="1:9" hidden="1">
      <c r="A3092" s="137" t="s">
        <v>16055</v>
      </c>
      <c r="B3092" s="138" t="s">
        <v>16056</v>
      </c>
      <c r="C3092" s="138" t="s">
        <v>16057</v>
      </c>
      <c r="D3092" s="138" t="s">
        <v>16058</v>
      </c>
      <c r="E3092" s="138" t="s">
        <v>16059</v>
      </c>
      <c r="F3092" s="139">
        <v>0</v>
      </c>
      <c r="G3092" s="137" t="s">
        <v>16052</v>
      </c>
      <c r="H3092" s="137" t="s">
        <v>16053</v>
      </c>
      <c r="I3092" s="138" t="s">
        <v>16054</v>
      </c>
    </row>
    <row r="3093" spans="1:9" hidden="1">
      <c r="A3093" s="137" t="s">
        <v>16060</v>
      </c>
      <c r="B3093" s="138" t="s">
        <v>16061</v>
      </c>
      <c r="C3093" s="138" t="s">
        <v>16062</v>
      </c>
      <c r="D3093" s="138" t="s">
        <v>16063</v>
      </c>
      <c r="E3093" s="138" t="s">
        <v>16064</v>
      </c>
      <c r="F3093" s="139">
        <v>0</v>
      </c>
      <c r="G3093" s="137" t="s">
        <v>16052</v>
      </c>
      <c r="H3093" s="137" t="s">
        <v>16053</v>
      </c>
      <c r="I3093" s="138" t="s">
        <v>16054</v>
      </c>
    </row>
    <row r="3094" spans="1:9" hidden="1">
      <c r="A3094" s="137" t="s">
        <v>16065</v>
      </c>
      <c r="B3094" s="138" t="s">
        <v>16066</v>
      </c>
      <c r="C3094" s="138" t="s">
        <v>16067</v>
      </c>
      <c r="D3094" s="138" t="s">
        <v>16068</v>
      </c>
      <c r="E3094" s="138" t="s">
        <v>16069</v>
      </c>
      <c r="F3094" s="139">
        <v>0</v>
      </c>
      <c r="G3094" s="137" t="s">
        <v>16052</v>
      </c>
      <c r="H3094" s="137" t="s">
        <v>16053</v>
      </c>
      <c r="I3094" s="138" t="s">
        <v>16054</v>
      </c>
    </row>
    <row r="3095" spans="1:9" hidden="1">
      <c r="A3095" s="137" t="s">
        <v>16070</v>
      </c>
      <c r="B3095" s="138" t="s">
        <v>16071</v>
      </c>
      <c r="C3095" s="138" t="s">
        <v>16071</v>
      </c>
      <c r="D3095" s="138" t="s">
        <v>16072</v>
      </c>
      <c r="E3095" s="138" t="s">
        <v>1756</v>
      </c>
      <c r="F3095" s="139">
        <v>0</v>
      </c>
      <c r="G3095" s="137" t="s">
        <v>247</v>
      </c>
      <c r="H3095" s="137" t="s">
        <v>1806</v>
      </c>
      <c r="I3095" s="138" t="s">
        <v>1756</v>
      </c>
    </row>
    <row r="3096" spans="1:9" hidden="1">
      <c r="A3096" s="137" t="s">
        <v>16073</v>
      </c>
      <c r="B3096" s="138" t="s">
        <v>16074</v>
      </c>
      <c r="C3096" s="138" t="s">
        <v>16075</v>
      </c>
      <c r="D3096" s="138" t="s">
        <v>16076</v>
      </c>
      <c r="E3096" s="138" t="s">
        <v>1756</v>
      </c>
      <c r="F3096" s="139">
        <v>0</v>
      </c>
      <c r="G3096" s="137" t="s">
        <v>3956</v>
      </c>
      <c r="H3096" s="137" t="s">
        <v>3957</v>
      </c>
      <c r="I3096" s="138" t="s">
        <v>1756</v>
      </c>
    </row>
    <row r="3097" spans="1:9" hidden="1">
      <c r="A3097" s="137" t="s">
        <v>16077</v>
      </c>
      <c r="B3097" s="138" t="s">
        <v>16078</v>
      </c>
      <c r="C3097" s="138" t="s">
        <v>16079</v>
      </c>
      <c r="D3097" s="138" t="s">
        <v>16080</v>
      </c>
      <c r="E3097" s="138" t="s">
        <v>16081</v>
      </c>
      <c r="F3097" s="139">
        <v>0</v>
      </c>
      <c r="G3097" s="137" t="s">
        <v>584</v>
      </c>
      <c r="H3097" s="137" t="s">
        <v>4410</v>
      </c>
      <c r="I3097" s="138" t="s">
        <v>1318</v>
      </c>
    </row>
    <row r="3098" spans="1:9" hidden="1">
      <c r="A3098" s="137" t="s">
        <v>16082</v>
      </c>
      <c r="B3098" s="138" t="s">
        <v>16083</v>
      </c>
      <c r="C3098" s="138" t="s">
        <v>16084</v>
      </c>
      <c r="D3098" s="138" t="s">
        <v>16085</v>
      </c>
      <c r="E3098" s="138" t="s">
        <v>16086</v>
      </c>
      <c r="F3098" s="139">
        <v>453</v>
      </c>
      <c r="G3098" s="137" t="s">
        <v>3956</v>
      </c>
      <c r="H3098" s="137" t="s">
        <v>3957</v>
      </c>
      <c r="I3098" s="138" t="s">
        <v>3958</v>
      </c>
    </row>
    <row r="3099" spans="1:9" hidden="1">
      <c r="A3099" s="137" t="s">
        <v>16087</v>
      </c>
      <c r="B3099" s="138" t="s">
        <v>16088</v>
      </c>
      <c r="C3099" s="138" t="s">
        <v>16089</v>
      </c>
      <c r="D3099" s="138" t="s">
        <v>16090</v>
      </c>
      <c r="E3099" s="138" t="s">
        <v>16091</v>
      </c>
      <c r="F3099" s="139">
        <v>541</v>
      </c>
      <c r="G3099" s="137" t="s">
        <v>3956</v>
      </c>
      <c r="H3099" s="137" t="s">
        <v>3957</v>
      </c>
      <c r="I3099" s="138" t="s">
        <v>3958</v>
      </c>
    </row>
    <row r="3100" spans="1:9" hidden="1">
      <c r="A3100" s="137" t="s">
        <v>16092</v>
      </c>
      <c r="B3100" s="138" t="s">
        <v>16093</v>
      </c>
      <c r="C3100" s="138" t="s">
        <v>16094</v>
      </c>
      <c r="D3100" s="138" t="s">
        <v>16095</v>
      </c>
      <c r="E3100" s="138" t="s">
        <v>16096</v>
      </c>
      <c r="F3100" s="139">
        <v>52.8</v>
      </c>
      <c r="G3100" s="137" t="s">
        <v>3956</v>
      </c>
      <c r="H3100" s="137" t="s">
        <v>3957</v>
      </c>
      <c r="I3100" s="138" t="s">
        <v>3958</v>
      </c>
    </row>
    <row r="3101" spans="1:9" hidden="1">
      <c r="A3101" s="137" t="s">
        <v>16097</v>
      </c>
      <c r="B3101" s="138" t="s">
        <v>16098</v>
      </c>
      <c r="C3101" s="138" t="s">
        <v>16099</v>
      </c>
      <c r="D3101" s="138" t="s">
        <v>16100</v>
      </c>
      <c r="E3101" s="138" t="s">
        <v>1756</v>
      </c>
      <c r="F3101" s="139">
        <v>0</v>
      </c>
      <c r="G3101" s="137" t="s">
        <v>3956</v>
      </c>
      <c r="H3101" s="137" t="s">
        <v>3957</v>
      </c>
      <c r="I3101" s="138" t="s">
        <v>1756</v>
      </c>
    </row>
    <row r="3102" spans="1:9" hidden="1">
      <c r="A3102" s="137" t="s">
        <v>16101</v>
      </c>
      <c r="B3102" s="138" t="s">
        <v>16102</v>
      </c>
      <c r="C3102" s="138" t="s">
        <v>16103</v>
      </c>
      <c r="D3102" s="138" t="s">
        <v>16104</v>
      </c>
      <c r="E3102" s="138" t="s">
        <v>16105</v>
      </c>
      <c r="F3102" s="139">
        <v>0</v>
      </c>
      <c r="G3102" s="137" t="s">
        <v>3956</v>
      </c>
      <c r="H3102" s="137" t="s">
        <v>3957</v>
      </c>
      <c r="I3102" s="138" t="s">
        <v>3958</v>
      </c>
    </row>
    <row r="3103" spans="1:9" hidden="1">
      <c r="A3103" s="137" t="s">
        <v>16106</v>
      </c>
      <c r="B3103" s="138" t="s">
        <v>16107</v>
      </c>
      <c r="C3103" s="138" t="s">
        <v>16107</v>
      </c>
      <c r="D3103" s="138" t="s">
        <v>16108</v>
      </c>
      <c r="E3103" s="138" t="s">
        <v>1756</v>
      </c>
      <c r="F3103" s="139">
        <v>0</v>
      </c>
      <c r="G3103" s="137" t="s">
        <v>417</v>
      </c>
      <c r="H3103" s="137" t="s">
        <v>2660</v>
      </c>
      <c r="I3103" s="138" t="s">
        <v>1756</v>
      </c>
    </row>
    <row r="3104" spans="1:9" hidden="1">
      <c r="A3104" s="137" t="s">
        <v>16109</v>
      </c>
      <c r="B3104" s="138" t="s">
        <v>16110</v>
      </c>
      <c r="C3104" s="138" t="s">
        <v>16111</v>
      </c>
      <c r="D3104" s="138" t="s">
        <v>16112</v>
      </c>
      <c r="E3104" s="138" t="s">
        <v>16113</v>
      </c>
      <c r="F3104" s="139">
        <v>0</v>
      </c>
      <c r="G3104" s="137" t="s">
        <v>374</v>
      </c>
      <c r="H3104" s="137" t="s">
        <v>16114</v>
      </c>
      <c r="I3104" s="138" t="s">
        <v>1154</v>
      </c>
    </row>
    <row r="3105" spans="1:9" hidden="1">
      <c r="A3105" s="137" t="s">
        <v>16115</v>
      </c>
      <c r="B3105" s="138" t="s">
        <v>16116</v>
      </c>
      <c r="C3105" s="138" t="s">
        <v>16117</v>
      </c>
      <c r="D3105" s="138" t="s">
        <v>16118</v>
      </c>
      <c r="E3105" s="138" t="s">
        <v>16119</v>
      </c>
      <c r="F3105" s="139">
        <v>0</v>
      </c>
      <c r="G3105" s="137" t="s">
        <v>374</v>
      </c>
      <c r="H3105" s="137" t="s">
        <v>16114</v>
      </c>
      <c r="I3105" s="138" t="s">
        <v>1154</v>
      </c>
    </row>
    <row r="3106" spans="1:9" hidden="1">
      <c r="A3106" s="137" t="s">
        <v>16120</v>
      </c>
      <c r="B3106" s="138" t="s">
        <v>16116</v>
      </c>
      <c r="C3106" s="138" t="s">
        <v>16121</v>
      </c>
      <c r="D3106" s="138" t="s">
        <v>16118</v>
      </c>
      <c r="E3106" s="138" t="s">
        <v>16119</v>
      </c>
      <c r="F3106" s="139">
        <v>36.405000000000001</v>
      </c>
      <c r="G3106" s="137" t="s">
        <v>374</v>
      </c>
      <c r="H3106" s="137" t="s">
        <v>16114</v>
      </c>
      <c r="I3106" s="138" t="s">
        <v>1154</v>
      </c>
    </row>
    <row r="3107" spans="1:9" hidden="1">
      <c r="A3107" s="137" t="s">
        <v>16122</v>
      </c>
      <c r="B3107" s="138" t="s">
        <v>16123</v>
      </c>
      <c r="C3107" s="138" t="s">
        <v>16124</v>
      </c>
      <c r="D3107" s="138" t="s">
        <v>16125</v>
      </c>
      <c r="E3107" s="138" t="s">
        <v>16126</v>
      </c>
      <c r="F3107" s="139">
        <v>39.409999999999997</v>
      </c>
      <c r="G3107" s="137" t="s">
        <v>374</v>
      </c>
      <c r="H3107" s="137" t="s">
        <v>16114</v>
      </c>
      <c r="I3107" s="138" t="s">
        <v>1154</v>
      </c>
    </row>
    <row r="3108" spans="1:9" hidden="1">
      <c r="A3108" s="137" t="s">
        <v>16127</v>
      </c>
      <c r="B3108" s="138" t="s">
        <v>16128</v>
      </c>
      <c r="C3108" s="138" t="s">
        <v>16129</v>
      </c>
      <c r="D3108" s="138" t="s">
        <v>16130</v>
      </c>
      <c r="E3108" s="138" t="s">
        <v>1756</v>
      </c>
      <c r="F3108" s="139">
        <v>0</v>
      </c>
      <c r="G3108" s="137" t="s">
        <v>374</v>
      </c>
      <c r="H3108" s="137" t="s">
        <v>16114</v>
      </c>
      <c r="I3108" s="138" t="s">
        <v>1756</v>
      </c>
    </row>
    <row r="3109" spans="1:9" hidden="1">
      <c r="A3109" s="137" t="s">
        <v>16131</v>
      </c>
      <c r="B3109" s="138" t="s">
        <v>16132</v>
      </c>
      <c r="C3109" s="138" t="s">
        <v>16133</v>
      </c>
      <c r="D3109" s="138" t="s">
        <v>16134</v>
      </c>
      <c r="E3109" s="138" t="s">
        <v>16135</v>
      </c>
      <c r="F3109" s="139">
        <v>0</v>
      </c>
      <c r="G3109" s="137" t="s">
        <v>247</v>
      </c>
      <c r="H3109" s="137" t="s">
        <v>1806</v>
      </c>
      <c r="I3109" s="138" t="s">
        <v>1096</v>
      </c>
    </row>
    <row r="3110" spans="1:9" hidden="1">
      <c r="A3110" s="137" t="s">
        <v>16136</v>
      </c>
      <c r="B3110" s="138" t="s">
        <v>16132</v>
      </c>
      <c r="C3110" s="138" t="s">
        <v>16137</v>
      </c>
      <c r="D3110" s="138" t="s">
        <v>16134</v>
      </c>
      <c r="E3110" s="138" t="s">
        <v>16138</v>
      </c>
      <c r="F3110" s="139">
        <v>7.8120000000000003</v>
      </c>
      <c r="G3110" s="137" t="s">
        <v>374</v>
      </c>
      <c r="H3110" s="137" t="s">
        <v>16114</v>
      </c>
      <c r="I3110" s="138" t="s">
        <v>1154</v>
      </c>
    </row>
    <row r="3111" spans="1:9" hidden="1">
      <c r="A3111" s="137" t="s">
        <v>16139</v>
      </c>
      <c r="B3111" s="138" t="s">
        <v>16140</v>
      </c>
      <c r="C3111" s="138" t="s">
        <v>16141</v>
      </c>
      <c r="D3111" s="138" t="s">
        <v>16142</v>
      </c>
      <c r="E3111" s="138" t="s">
        <v>16143</v>
      </c>
      <c r="F3111" s="139">
        <v>165.1</v>
      </c>
      <c r="G3111" s="137" t="s">
        <v>374</v>
      </c>
      <c r="H3111" s="137" t="s">
        <v>16114</v>
      </c>
      <c r="I3111" s="138" t="s">
        <v>1154</v>
      </c>
    </row>
    <row r="3112" spans="1:9" hidden="1">
      <c r="A3112" s="137" t="s">
        <v>16144</v>
      </c>
      <c r="B3112" s="138" t="s">
        <v>16145</v>
      </c>
      <c r="C3112" s="138" t="s">
        <v>16146</v>
      </c>
      <c r="D3112" s="138" t="s">
        <v>16147</v>
      </c>
      <c r="E3112" s="138" t="s">
        <v>1756</v>
      </c>
      <c r="F3112" s="139">
        <v>0</v>
      </c>
      <c r="G3112" s="137" t="s">
        <v>374</v>
      </c>
      <c r="H3112" s="137" t="s">
        <v>16114</v>
      </c>
      <c r="I3112" s="138" t="s">
        <v>1756</v>
      </c>
    </row>
    <row r="3113" spans="1:9" hidden="1">
      <c r="A3113" s="137" t="s">
        <v>16148</v>
      </c>
      <c r="B3113" s="138" t="s">
        <v>16149</v>
      </c>
      <c r="C3113" s="138" t="s">
        <v>16150</v>
      </c>
      <c r="D3113" s="138" t="s">
        <v>16151</v>
      </c>
      <c r="E3113" s="138" t="s">
        <v>16152</v>
      </c>
      <c r="F3113" s="139">
        <v>58.29</v>
      </c>
      <c r="G3113" s="137" t="s">
        <v>374</v>
      </c>
      <c r="H3113" s="137" t="s">
        <v>16114</v>
      </c>
      <c r="I3113" s="138" t="s">
        <v>1154</v>
      </c>
    </row>
    <row r="3114" spans="1:9" hidden="1">
      <c r="A3114" s="137" t="s">
        <v>16153</v>
      </c>
      <c r="B3114" s="138" t="s">
        <v>16154</v>
      </c>
      <c r="C3114" s="138" t="s">
        <v>16155</v>
      </c>
      <c r="D3114" s="138" t="s">
        <v>16151</v>
      </c>
      <c r="E3114" s="138" t="s">
        <v>16156</v>
      </c>
      <c r="F3114" s="139">
        <v>44.66</v>
      </c>
      <c r="G3114" s="137" t="s">
        <v>374</v>
      </c>
      <c r="H3114" s="137" t="s">
        <v>16114</v>
      </c>
      <c r="I3114" s="138" t="s">
        <v>1154</v>
      </c>
    </row>
    <row r="3115" spans="1:9" hidden="1">
      <c r="A3115" s="137" t="s">
        <v>16157</v>
      </c>
      <c r="B3115" s="138" t="s">
        <v>16158</v>
      </c>
      <c r="C3115" s="138" t="s">
        <v>16159</v>
      </c>
      <c r="D3115" s="138" t="s">
        <v>16160</v>
      </c>
      <c r="E3115" s="138" t="s">
        <v>16161</v>
      </c>
      <c r="F3115" s="139">
        <v>103.25</v>
      </c>
      <c r="G3115" s="137" t="s">
        <v>374</v>
      </c>
      <c r="H3115" s="137" t="s">
        <v>16114</v>
      </c>
      <c r="I3115" s="138" t="s">
        <v>1154</v>
      </c>
    </row>
    <row r="3116" spans="1:9" hidden="1">
      <c r="A3116" s="137" t="s">
        <v>16162</v>
      </c>
      <c r="B3116" s="138" t="s">
        <v>16163</v>
      </c>
      <c r="C3116" s="138" t="s">
        <v>16164</v>
      </c>
      <c r="D3116" s="138" t="s">
        <v>16165</v>
      </c>
      <c r="E3116" s="138" t="s">
        <v>16166</v>
      </c>
      <c r="F3116" s="139">
        <v>91.95</v>
      </c>
      <c r="G3116" s="137" t="s">
        <v>374</v>
      </c>
      <c r="H3116" s="137" t="s">
        <v>16114</v>
      </c>
      <c r="I3116" s="138" t="s">
        <v>1154</v>
      </c>
    </row>
    <row r="3117" spans="1:9" hidden="1">
      <c r="A3117" s="137" t="s">
        <v>16167</v>
      </c>
      <c r="B3117" s="138" t="s">
        <v>16168</v>
      </c>
      <c r="C3117" s="138" t="s">
        <v>16169</v>
      </c>
      <c r="D3117" s="138" t="s">
        <v>16170</v>
      </c>
      <c r="E3117" s="138" t="s">
        <v>16171</v>
      </c>
      <c r="F3117" s="139">
        <v>89.4</v>
      </c>
      <c r="G3117" s="137" t="s">
        <v>374</v>
      </c>
      <c r="H3117" s="137" t="s">
        <v>16114</v>
      </c>
      <c r="I3117" s="138" t="s">
        <v>1154</v>
      </c>
    </row>
    <row r="3118" spans="1:9" hidden="1">
      <c r="A3118" s="137" t="s">
        <v>16172</v>
      </c>
      <c r="B3118" s="138" t="s">
        <v>16173</v>
      </c>
      <c r="C3118" s="138" t="s">
        <v>16174</v>
      </c>
      <c r="D3118" s="138" t="s">
        <v>16175</v>
      </c>
      <c r="E3118" s="138" t="s">
        <v>16176</v>
      </c>
      <c r="F3118" s="139">
        <v>46</v>
      </c>
      <c r="G3118" s="137" t="s">
        <v>374</v>
      </c>
      <c r="H3118" s="137" t="s">
        <v>16114</v>
      </c>
      <c r="I3118" s="138" t="s">
        <v>1154</v>
      </c>
    </row>
    <row r="3119" spans="1:9" hidden="1">
      <c r="A3119" s="137" t="s">
        <v>16177</v>
      </c>
      <c r="B3119" s="138" t="s">
        <v>16178</v>
      </c>
      <c r="C3119" s="138" t="s">
        <v>16179</v>
      </c>
      <c r="D3119" s="138" t="s">
        <v>16180</v>
      </c>
      <c r="E3119" s="138" t="s">
        <v>16181</v>
      </c>
      <c r="F3119" s="139">
        <v>0</v>
      </c>
      <c r="G3119" s="137" t="s">
        <v>374</v>
      </c>
      <c r="H3119" s="137" t="s">
        <v>16114</v>
      </c>
      <c r="I3119" s="138" t="s">
        <v>1154</v>
      </c>
    </row>
    <row r="3120" spans="1:9" hidden="1">
      <c r="A3120" s="137" t="s">
        <v>16182</v>
      </c>
      <c r="B3120" s="138" t="s">
        <v>16183</v>
      </c>
      <c r="C3120" s="138" t="s">
        <v>16184</v>
      </c>
      <c r="D3120" s="138" t="s">
        <v>16185</v>
      </c>
      <c r="E3120" s="138" t="s">
        <v>16186</v>
      </c>
      <c r="F3120" s="139">
        <v>0</v>
      </c>
      <c r="G3120" s="137" t="s">
        <v>374</v>
      </c>
      <c r="H3120" s="137" t="s">
        <v>16114</v>
      </c>
      <c r="I3120" s="138" t="s">
        <v>1154</v>
      </c>
    </row>
    <row r="3121" spans="1:9" hidden="1">
      <c r="A3121" s="137" t="s">
        <v>16187</v>
      </c>
      <c r="B3121" s="138" t="s">
        <v>372</v>
      </c>
      <c r="C3121" s="138" t="s">
        <v>375</v>
      </c>
      <c r="D3121" s="138" t="s">
        <v>373</v>
      </c>
      <c r="E3121" s="138" t="s">
        <v>1333</v>
      </c>
      <c r="F3121" s="139">
        <v>35.26</v>
      </c>
      <c r="G3121" s="137" t="s">
        <v>374</v>
      </c>
      <c r="H3121" s="137" t="s">
        <v>16114</v>
      </c>
      <c r="I3121" s="138" t="s">
        <v>1154</v>
      </c>
    </row>
    <row r="3122" spans="1:9" hidden="1">
      <c r="A3122" s="137" t="s">
        <v>16188</v>
      </c>
      <c r="B3122" s="138" t="s">
        <v>1479</v>
      </c>
      <c r="C3122" s="138" t="s">
        <v>1481</v>
      </c>
      <c r="D3122" s="138" t="s">
        <v>1480</v>
      </c>
      <c r="E3122" s="138" t="s">
        <v>16189</v>
      </c>
      <c r="F3122" s="139">
        <v>14.654999999999999</v>
      </c>
      <c r="G3122" s="137" t="s">
        <v>374</v>
      </c>
      <c r="H3122" s="137" t="s">
        <v>16114</v>
      </c>
      <c r="I3122" s="138" t="s">
        <v>1154</v>
      </c>
    </row>
    <row r="3123" spans="1:9" hidden="1">
      <c r="A3123" s="137" t="s">
        <v>16190</v>
      </c>
      <c r="B3123" s="138" t="s">
        <v>16191</v>
      </c>
      <c r="C3123" s="138" t="s">
        <v>16192</v>
      </c>
      <c r="D3123" s="138" t="s">
        <v>16193</v>
      </c>
      <c r="E3123" s="138" t="s">
        <v>16194</v>
      </c>
      <c r="F3123" s="139">
        <v>0</v>
      </c>
      <c r="G3123" s="137" t="s">
        <v>374</v>
      </c>
      <c r="H3123" s="137" t="s">
        <v>16114</v>
      </c>
      <c r="I3123" s="138" t="s">
        <v>1154</v>
      </c>
    </row>
    <row r="3124" spans="1:9" hidden="1">
      <c r="A3124" s="137" t="s">
        <v>16195</v>
      </c>
      <c r="B3124" s="138" t="s">
        <v>16196</v>
      </c>
      <c r="C3124" s="138" t="s">
        <v>16197</v>
      </c>
      <c r="D3124" s="138" t="s">
        <v>16198</v>
      </c>
      <c r="E3124" s="138" t="s">
        <v>16199</v>
      </c>
      <c r="F3124" s="139">
        <v>34.74</v>
      </c>
      <c r="G3124" s="137" t="s">
        <v>374</v>
      </c>
      <c r="H3124" s="137" t="s">
        <v>16114</v>
      </c>
      <c r="I3124" s="138" t="s">
        <v>1154</v>
      </c>
    </row>
    <row r="3125" spans="1:9" hidden="1">
      <c r="A3125" s="137" t="s">
        <v>16200</v>
      </c>
      <c r="B3125" s="138" t="s">
        <v>16201</v>
      </c>
      <c r="C3125" s="138" t="s">
        <v>16202</v>
      </c>
      <c r="D3125" s="138" t="s">
        <v>16203</v>
      </c>
      <c r="E3125" s="138" t="s">
        <v>16204</v>
      </c>
      <c r="F3125" s="139">
        <v>45.04</v>
      </c>
      <c r="G3125" s="137" t="s">
        <v>374</v>
      </c>
      <c r="H3125" s="137" t="s">
        <v>16114</v>
      </c>
      <c r="I3125" s="138" t="s">
        <v>1154</v>
      </c>
    </row>
    <row r="3126" spans="1:9" hidden="1">
      <c r="A3126" s="137" t="s">
        <v>16205</v>
      </c>
      <c r="B3126" s="138" t="s">
        <v>377</v>
      </c>
      <c r="C3126" s="138" t="s">
        <v>379</v>
      </c>
      <c r="D3126" s="138" t="s">
        <v>16206</v>
      </c>
      <c r="E3126" s="138" t="s">
        <v>1329</v>
      </c>
      <c r="F3126" s="139">
        <v>78.66</v>
      </c>
      <c r="G3126" s="137" t="s">
        <v>374</v>
      </c>
      <c r="H3126" s="137" t="s">
        <v>16114</v>
      </c>
      <c r="I3126" s="138" t="s">
        <v>1154</v>
      </c>
    </row>
    <row r="3127" spans="1:9" hidden="1">
      <c r="A3127" s="137" t="s">
        <v>16207</v>
      </c>
      <c r="B3127" s="138" t="s">
        <v>16208</v>
      </c>
      <c r="C3127" s="138" t="s">
        <v>16209</v>
      </c>
      <c r="D3127" s="138" t="s">
        <v>16210</v>
      </c>
      <c r="E3127" s="138" t="s">
        <v>16211</v>
      </c>
      <c r="F3127" s="139">
        <v>0</v>
      </c>
      <c r="G3127" s="137" t="s">
        <v>374</v>
      </c>
      <c r="H3127" s="137" t="s">
        <v>16114</v>
      </c>
      <c r="I3127" s="138" t="s">
        <v>1154</v>
      </c>
    </row>
    <row r="3128" spans="1:9" hidden="1">
      <c r="A3128" s="137" t="s">
        <v>16212</v>
      </c>
      <c r="B3128" s="138" t="s">
        <v>16213</v>
      </c>
      <c r="C3128" s="138" t="s">
        <v>16214</v>
      </c>
      <c r="D3128" s="138" t="s">
        <v>16210</v>
      </c>
      <c r="E3128" s="138" t="s">
        <v>16215</v>
      </c>
      <c r="F3128" s="139">
        <v>38.299999999999997</v>
      </c>
      <c r="G3128" s="137" t="s">
        <v>374</v>
      </c>
      <c r="H3128" s="137" t="s">
        <v>16114</v>
      </c>
      <c r="I3128" s="138" t="s">
        <v>1154</v>
      </c>
    </row>
    <row r="3129" spans="1:9" hidden="1">
      <c r="A3129" s="137" t="s">
        <v>16216</v>
      </c>
      <c r="B3129" s="138" t="s">
        <v>16217</v>
      </c>
      <c r="C3129" s="138" t="s">
        <v>16218</v>
      </c>
      <c r="D3129" s="138" t="s">
        <v>16219</v>
      </c>
      <c r="E3129" s="138" t="s">
        <v>16220</v>
      </c>
      <c r="F3129" s="139">
        <v>163.35</v>
      </c>
      <c r="G3129" s="137" t="s">
        <v>374</v>
      </c>
      <c r="H3129" s="137" t="s">
        <v>16114</v>
      </c>
      <c r="I3129" s="138" t="s">
        <v>1154</v>
      </c>
    </row>
    <row r="3130" spans="1:9" hidden="1">
      <c r="A3130" s="137" t="s">
        <v>16221</v>
      </c>
      <c r="B3130" s="138" t="s">
        <v>16222</v>
      </c>
      <c r="C3130" s="138" t="s">
        <v>16223</v>
      </c>
      <c r="D3130" s="138" t="s">
        <v>16224</v>
      </c>
      <c r="E3130" s="138" t="s">
        <v>16225</v>
      </c>
      <c r="F3130" s="139">
        <v>0</v>
      </c>
      <c r="G3130" s="137" t="s">
        <v>374</v>
      </c>
      <c r="H3130" s="137" t="s">
        <v>16114</v>
      </c>
      <c r="I3130" s="138" t="s">
        <v>1154</v>
      </c>
    </row>
    <row r="3131" spans="1:9" hidden="1">
      <c r="A3131" s="137" t="s">
        <v>16226</v>
      </c>
      <c r="B3131" s="138" t="s">
        <v>16227</v>
      </c>
      <c r="C3131" s="138" t="s">
        <v>16228</v>
      </c>
      <c r="D3131" s="138" t="s">
        <v>16229</v>
      </c>
      <c r="E3131" s="138" t="s">
        <v>16230</v>
      </c>
      <c r="F3131" s="139">
        <v>0</v>
      </c>
      <c r="G3131" s="137" t="s">
        <v>374</v>
      </c>
      <c r="H3131" s="137" t="s">
        <v>16114</v>
      </c>
      <c r="I3131" s="138" t="s">
        <v>1154</v>
      </c>
    </row>
    <row r="3132" spans="1:9" hidden="1">
      <c r="A3132" s="137" t="s">
        <v>16231</v>
      </c>
      <c r="B3132" s="138" t="s">
        <v>16232</v>
      </c>
      <c r="C3132" s="138" t="s">
        <v>16233</v>
      </c>
      <c r="D3132" s="138" t="s">
        <v>16234</v>
      </c>
      <c r="E3132" s="138" t="s">
        <v>16235</v>
      </c>
      <c r="F3132" s="139">
        <v>0</v>
      </c>
      <c r="G3132" s="137" t="s">
        <v>374</v>
      </c>
      <c r="H3132" s="137" t="s">
        <v>16114</v>
      </c>
      <c r="I3132" s="138" t="s">
        <v>16236</v>
      </c>
    </row>
    <row r="3133" spans="1:9" hidden="1">
      <c r="A3133" s="137" t="s">
        <v>16237</v>
      </c>
      <c r="B3133" s="138" t="s">
        <v>16238</v>
      </c>
      <c r="C3133" s="138" t="s">
        <v>16239</v>
      </c>
      <c r="D3133" s="138" t="s">
        <v>16240</v>
      </c>
      <c r="E3133" s="138" t="s">
        <v>16241</v>
      </c>
      <c r="F3133" s="139">
        <v>33.555</v>
      </c>
      <c r="G3133" s="137" t="s">
        <v>374</v>
      </c>
      <c r="H3133" s="137" t="s">
        <v>16114</v>
      </c>
      <c r="I3133" s="138" t="s">
        <v>1154</v>
      </c>
    </row>
    <row r="3134" spans="1:9" hidden="1">
      <c r="A3134" s="137" t="s">
        <v>16242</v>
      </c>
      <c r="B3134" s="138" t="s">
        <v>16238</v>
      </c>
      <c r="C3134" s="138" t="s">
        <v>16243</v>
      </c>
      <c r="D3134" s="138" t="s">
        <v>16244</v>
      </c>
      <c r="E3134" s="138" t="s">
        <v>16241</v>
      </c>
      <c r="F3134" s="139">
        <v>0</v>
      </c>
      <c r="G3134" s="137" t="s">
        <v>374</v>
      </c>
      <c r="H3134" s="137" t="s">
        <v>16114</v>
      </c>
      <c r="I3134" s="138" t="s">
        <v>1154</v>
      </c>
    </row>
    <row r="3135" spans="1:9" hidden="1">
      <c r="A3135" s="137" t="s">
        <v>16245</v>
      </c>
      <c r="B3135" s="138" t="s">
        <v>16246</v>
      </c>
      <c r="C3135" s="138" t="s">
        <v>16247</v>
      </c>
      <c r="D3135" s="138" t="s">
        <v>16248</v>
      </c>
      <c r="E3135" s="138" t="s">
        <v>16249</v>
      </c>
      <c r="F3135" s="139">
        <v>0</v>
      </c>
      <c r="G3135" s="137" t="s">
        <v>374</v>
      </c>
      <c r="H3135" s="137" t="s">
        <v>16114</v>
      </c>
      <c r="I3135" s="138" t="s">
        <v>1154</v>
      </c>
    </row>
    <row r="3136" spans="1:9" hidden="1">
      <c r="A3136" s="137" t="s">
        <v>16250</v>
      </c>
      <c r="B3136" s="138" t="s">
        <v>16251</v>
      </c>
      <c r="C3136" s="138" t="s">
        <v>16252</v>
      </c>
      <c r="D3136" s="138" t="s">
        <v>16253</v>
      </c>
      <c r="E3136" s="138" t="s">
        <v>16254</v>
      </c>
      <c r="F3136" s="139">
        <v>0</v>
      </c>
      <c r="G3136" s="137" t="s">
        <v>374</v>
      </c>
      <c r="H3136" s="137" t="s">
        <v>16114</v>
      </c>
      <c r="I3136" s="138" t="s">
        <v>1154</v>
      </c>
    </row>
    <row r="3137" spans="1:9" hidden="1">
      <c r="A3137" s="137" t="s">
        <v>16255</v>
      </c>
      <c r="B3137" s="138" t="s">
        <v>16256</v>
      </c>
      <c r="C3137" s="138" t="s">
        <v>16257</v>
      </c>
      <c r="D3137" s="138" t="s">
        <v>16258</v>
      </c>
      <c r="E3137" s="138" t="s">
        <v>16259</v>
      </c>
      <c r="F3137" s="139">
        <v>51.54</v>
      </c>
      <c r="G3137" s="137" t="s">
        <v>374</v>
      </c>
      <c r="H3137" s="137" t="s">
        <v>16114</v>
      </c>
      <c r="I3137" s="138" t="s">
        <v>1154</v>
      </c>
    </row>
    <row r="3138" spans="1:9" hidden="1">
      <c r="A3138" s="137" t="s">
        <v>16260</v>
      </c>
      <c r="B3138" s="138" t="s">
        <v>16261</v>
      </c>
      <c r="C3138" s="138" t="s">
        <v>16262</v>
      </c>
      <c r="D3138" s="138" t="s">
        <v>16263</v>
      </c>
      <c r="E3138" s="138" t="s">
        <v>16264</v>
      </c>
      <c r="F3138" s="139">
        <v>75.3</v>
      </c>
      <c r="G3138" s="137" t="s">
        <v>374</v>
      </c>
      <c r="H3138" s="137" t="s">
        <v>16114</v>
      </c>
      <c r="I3138" s="138" t="s">
        <v>1154</v>
      </c>
    </row>
    <row r="3139" spans="1:9" hidden="1">
      <c r="A3139" s="137" t="s">
        <v>16265</v>
      </c>
      <c r="B3139" s="138" t="s">
        <v>16261</v>
      </c>
      <c r="C3139" s="138" t="s">
        <v>16266</v>
      </c>
      <c r="D3139" s="138" t="s">
        <v>16267</v>
      </c>
      <c r="E3139" s="138" t="s">
        <v>16264</v>
      </c>
      <c r="F3139" s="139">
        <v>0</v>
      </c>
      <c r="G3139" s="137" t="s">
        <v>374</v>
      </c>
      <c r="H3139" s="137" t="s">
        <v>16114</v>
      </c>
      <c r="I3139" s="138" t="s">
        <v>1154</v>
      </c>
    </row>
    <row r="3140" spans="1:9" hidden="1">
      <c r="A3140" s="137" t="s">
        <v>16268</v>
      </c>
      <c r="B3140" s="138" t="s">
        <v>16269</v>
      </c>
      <c r="C3140" s="138" t="s">
        <v>16270</v>
      </c>
      <c r="D3140" s="138" t="s">
        <v>16263</v>
      </c>
      <c r="E3140" s="138" t="s">
        <v>16271</v>
      </c>
      <c r="F3140" s="139">
        <v>85.44</v>
      </c>
      <c r="G3140" s="137" t="s">
        <v>374</v>
      </c>
      <c r="H3140" s="137" t="s">
        <v>16114</v>
      </c>
      <c r="I3140" s="138" t="s">
        <v>1154</v>
      </c>
    </row>
    <row r="3141" spans="1:9" hidden="1">
      <c r="A3141" s="137" t="s">
        <v>16272</v>
      </c>
      <c r="B3141" s="138" t="s">
        <v>380</v>
      </c>
      <c r="C3141" s="138" t="s">
        <v>382</v>
      </c>
      <c r="D3141" s="138" t="s">
        <v>381</v>
      </c>
      <c r="E3141" s="138" t="s">
        <v>1349</v>
      </c>
      <c r="F3141" s="139">
        <v>35.82</v>
      </c>
      <c r="G3141" s="137" t="s">
        <v>374</v>
      </c>
      <c r="H3141" s="137" t="s">
        <v>16114</v>
      </c>
      <c r="I3141" s="138" t="s">
        <v>1154</v>
      </c>
    </row>
    <row r="3142" spans="1:9" hidden="1">
      <c r="A3142" s="137" t="s">
        <v>16273</v>
      </c>
      <c r="B3142" s="138" t="s">
        <v>16274</v>
      </c>
      <c r="C3142" s="138" t="s">
        <v>16275</v>
      </c>
      <c r="D3142" s="138" t="s">
        <v>16276</v>
      </c>
      <c r="E3142" s="138" t="s">
        <v>16277</v>
      </c>
      <c r="F3142" s="139">
        <v>74.7</v>
      </c>
      <c r="G3142" s="137" t="s">
        <v>374</v>
      </c>
      <c r="H3142" s="137" t="s">
        <v>16114</v>
      </c>
      <c r="I3142" s="138" t="s">
        <v>1154</v>
      </c>
    </row>
    <row r="3143" spans="1:9" hidden="1">
      <c r="A3143" s="137" t="s">
        <v>16278</v>
      </c>
      <c r="B3143" s="138" t="s">
        <v>16279</v>
      </c>
      <c r="C3143" s="138" t="s">
        <v>16280</v>
      </c>
      <c r="D3143" s="138" t="s">
        <v>16281</v>
      </c>
      <c r="E3143" s="138" t="s">
        <v>16282</v>
      </c>
      <c r="F3143" s="139">
        <v>13.54</v>
      </c>
      <c r="G3143" s="137" t="s">
        <v>374</v>
      </c>
      <c r="H3143" s="137" t="s">
        <v>16114</v>
      </c>
      <c r="I3143" s="138" t="s">
        <v>1154</v>
      </c>
    </row>
    <row r="3144" spans="1:9" hidden="1">
      <c r="A3144" s="137" t="s">
        <v>16283</v>
      </c>
      <c r="B3144" s="138" t="s">
        <v>16284</v>
      </c>
      <c r="C3144" s="138" t="s">
        <v>16285</v>
      </c>
      <c r="D3144" s="138" t="s">
        <v>16286</v>
      </c>
      <c r="E3144" s="138" t="s">
        <v>16287</v>
      </c>
      <c r="F3144" s="139">
        <v>0</v>
      </c>
      <c r="G3144" s="137" t="s">
        <v>374</v>
      </c>
      <c r="H3144" s="137" t="s">
        <v>16114</v>
      </c>
      <c r="I3144" s="138" t="s">
        <v>1154</v>
      </c>
    </row>
    <row r="3145" spans="1:9" hidden="1">
      <c r="A3145" s="137" t="s">
        <v>16288</v>
      </c>
      <c r="B3145" s="138" t="s">
        <v>16289</v>
      </c>
      <c r="C3145" s="138" t="s">
        <v>16290</v>
      </c>
      <c r="D3145" s="138" t="s">
        <v>16291</v>
      </c>
      <c r="E3145" s="138" t="s">
        <v>16292</v>
      </c>
      <c r="F3145" s="139">
        <v>0</v>
      </c>
      <c r="G3145" s="137" t="s">
        <v>374</v>
      </c>
      <c r="H3145" s="137" t="s">
        <v>16114</v>
      </c>
      <c r="I3145" s="138" t="s">
        <v>1154</v>
      </c>
    </row>
    <row r="3146" spans="1:9" hidden="1">
      <c r="A3146" s="137" t="s">
        <v>16293</v>
      </c>
      <c r="B3146" s="138" t="s">
        <v>16294</v>
      </c>
      <c r="C3146" s="138" t="s">
        <v>16295</v>
      </c>
      <c r="D3146" s="138" t="s">
        <v>16296</v>
      </c>
      <c r="E3146" s="138" t="s">
        <v>16297</v>
      </c>
      <c r="F3146" s="139">
        <v>21.574999999999999</v>
      </c>
      <c r="G3146" s="137" t="s">
        <v>374</v>
      </c>
      <c r="H3146" s="137" t="s">
        <v>16114</v>
      </c>
      <c r="I3146" s="138" t="s">
        <v>1154</v>
      </c>
    </row>
    <row r="3147" spans="1:9" hidden="1">
      <c r="A3147" s="137" t="s">
        <v>16298</v>
      </c>
      <c r="B3147" s="138" t="s">
        <v>16299</v>
      </c>
      <c r="C3147" s="138" t="s">
        <v>16300</v>
      </c>
      <c r="D3147" s="138" t="s">
        <v>16301</v>
      </c>
      <c r="E3147" s="138" t="s">
        <v>16302</v>
      </c>
      <c r="F3147" s="139">
        <v>0</v>
      </c>
      <c r="G3147" s="137" t="s">
        <v>374</v>
      </c>
      <c r="H3147" s="137" t="s">
        <v>16114</v>
      </c>
      <c r="I3147" s="138" t="s">
        <v>1154</v>
      </c>
    </row>
    <row r="3148" spans="1:9" hidden="1">
      <c r="A3148" s="137" t="s">
        <v>16303</v>
      </c>
      <c r="B3148" s="138" t="s">
        <v>16304</v>
      </c>
      <c r="C3148" s="138" t="s">
        <v>16305</v>
      </c>
      <c r="D3148" s="138" t="s">
        <v>16306</v>
      </c>
      <c r="E3148" s="138" t="s">
        <v>16307</v>
      </c>
      <c r="F3148" s="139">
        <v>0</v>
      </c>
      <c r="G3148" s="137" t="s">
        <v>374</v>
      </c>
      <c r="H3148" s="137" t="s">
        <v>16114</v>
      </c>
      <c r="I3148" s="138" t="s">
        <v>1154</v>
      </c>
    </row>
    <row r="3149" spans="1:9" hidden="1">
      <c r="A3149" s="137" t="s">
        <v>16308</v>
      </c>
      <c r="B3149" s="138" t="s">
        <v>16309</v>
      </c>
      <c r="C3149" s="138" t="s">
        <v>16310</v>
      </c>
      <c r="D3149" s="138" t="s">
        <v>16311</v>
      </c>
      <c r="E3149" s="138" t="s">
        <v>1756</v>
      </c>
      <c r="F3149" s="139">
        <v>0</v>
      </c>
      <c r="G3149" s="137" t="s">
        <v>374</v>
      </c>
      <c r="H3149" s="137" t="s">
        <v>16114</v>
      </c>
      <c r="I3149" s="138" t="s">
        <v>1756</v>
      </c>
    </row>
    <row r="3150" spans="1:9" hidden="1">
      <c r="A3150" s="137" t="s">
        <v>16312</v>
      </c>
      <c r="B3150" s="138" t="s">
        <v>16313</v>
      </c>
      <c r="C3150" s="138" t="s">
        <v>16314</v>
      </c>
      <c r="D3150" s="138" t="s">
        <v>16315</v>
      </c>
      <c r="E3150" s="138" t="s">
        <v>16316</v>
      </c>
      <c r="F3150" s="139">
        <v>63.2</v>
      </c>
      <c r="G3150" s="137" t="s">
        <v>374</v>
      </c>
      <c r="H3150" s="137" t="s">
        <v>16114</v>
      </c>
      <c r="I3150" s="138" t="s">
        <v>1154</v>
      </c>
    </row>
    <row r="3151" spans="1:9" hidden="1">
      <c r="A3151" s="137" t="s">
        <v>16317</v>
      </c>
      <c r="B3151" s="138" t="s">
        <v>16318</v>
      </c>
      <c r="C3151" s="138" t="s">
        <v>16319</v>
      </c>
      <c r="D3151" s="138" t="s">
        <v>16320</v>
      </c>
      <c r="E3151" s="138" t="s">
        <v>16321</v>
      </c>
      <c r="F3151" s="139">
        <v>111.55</v>
      </c>
      <c r="G3151" s="137" t="s">
        <v>374</v>
      </c>
      <c r="H3151" s="137" t="s">
        <v>16114</v>
      </c>
      <c r="I3151" s="138" t="s">
        <v>1154</v>
      </c>
    </row>
    <row r="3152" spans="1:9" hidden="1">
      <c r="A3152" s="137" t="s">
        <v>16322</v>
      </c>
      <c r="B3152" s="138" t="s">
        <v>16323</v>
      </c>
      <c r="C3152" s="138" t="s">
        <v>16324</v>
      </c>
      <c r="D3152" s="138" t="s">
        <v>16325</v>
      </c>
      <c r="E3152" s="138" t="s">
        <v>16326</v>
      </c>
      <c r="F3152" s="139">
        <v>32.81</v>
      </c>
      <c r="G3152" s="137" t="s">
        <v>374</v>
      </c>
      <c r="H3152" s="137" t="s">
        <v>16114</v>
      </c>
      <c r="I3152" s="138" t="s">
        <v>1154</v>
      </c>
    </row>
    <row r="3153" spans="1:9" hidden="1">
      <c r="A3153" s="137" t="s">
        <v>16327</v>
      </c>
      <c r="B3153" s="138" t="s">
        <v>16328</v>
      </c>
      <c r="C3153" s="138" t="s">
        <v>16329</v>
      </c>
      <c r="D3153" s="138" t="s">
        <v>16330</v>
      </c>
      <c r="E3153" s="138" t="s">
        <v>16331</v>
      </c>
      <c r="F3153" s="139">
        <v>0</v>
      </c>
      <c r="G3153" s="137" t="s">
        <v>374</v>
      </c>
      <c r="H3153" s="137" t="s">
        <v>16114</v>
      </c>
      <c r="I3153" s="138" t="s">
        <v>1154</v>
      </c>
    </row>
    <row r="3154" spans="1:9" hidden="1">
      <c r="A3154" s="137" t="s">
        <v>16332</v>
      </c>
      <c r="B3154" s="138" t="s">
        <v>16333</v>
      </c>
      <c r="C3154" s="138" t="s">
        <v>16334</v>
      </c>
      <c r="D3154" s="138" t="s">
        <v>16335</v>
      </c>
      <c r="E3154" s="138" t="s">
        <v>1756</v>
      </c>
      <c r="F3154" s="139">
        <v>0</v>
      </c>
      <c r="G3154" s="137" t="s">
        <v>374</v>
      </c>
      <c r="H3154" s="137" t="s">
        <v>16114</v>
      </c>
      <c r="I3154" s="138" t="s">
        <v>1756</v>
      </c>
    </row>
    <row r="3155" spans="1:9" hidden="1">
      <c r="A3155" s="137" t="s">
        <v>16336</v>
      </c>
      <c r="B3155" s="138" t="s">
        <v>16337</v>
      </c>
      <c r="C3155" s="138" t="s">
        <v>16338</v>
      </c>
      <c r="D3155" s="138" t="s">
        <v>16339</v>
      </c>
      <c r="E3155" s="138" t="s">
        <v>1756</v>
      </c>
      <c r="F3155" s="139">
        <v>0</v>
      </c>
      <c r="G3155" s="137" t="s">
        <v>374</v>
      </c>
      <c r="H3155" s="137" t="s">
        <v>16114</v>
      </c>
      <c r="I3155" s="138" t="s">
        <v>1756</v>
      </c>
    </row>
    <row r="3156" spans="1:9" hidden="1">
      <c r="A3156" s="137" t="s">
        <v>16340</v>
      </c>
      <c r="B3156" s="138" t="s">
        <v>16341</v>
      </c>
      <c r="C3156" s="138" t="s">
        <v>16342</v>
      </c>
      <c r="D3156" s="138" t="s">
        <v>16343</v>
      </c>
      <c r="E3156" s="138" t="s">
        <v>16344</v>
      </c>
      <c r="F3156" s="139">
        <v>68.260000000000005</v>
      </c>
      <c r="G3156" s="137" t="s">
        <v>374</v>
      </c>
      <c r="H3156" s="137" t="s">
        <v>16114</v>
      </c>
      <c r="I3156" s="138" t="s">
        <v>1154</v>
      </c>
    </row>
    <row r="3157" spans="1:9" hidden="1">
      <c r="A3157" s="137" t="s">
        <v>16345</v>
      </c>
      <c r="B3157" s="138" t="s">
        <v>16346</v>
      </c>
      <c r="C3157" s="138" t="s">
        <v>16347</v>
      </c>
      <c r="D3157" s="138" t="s">
        <v>16348</v>
      </c>
      <c r="E3157" s="138" t="s">
        <v>16349</v>
      </c>
      <c r="F3157" s="139">
        <v>523.5</v>
      </c>
      <c r="G3157" s="137" t="s">
        <v>374</v>
      </c>
      <c r="H3157" s="137" t="s">
        <v>16114</v>
      </c>
      <c r="I3157" s="138" t="s">
        <v>1154</v>
      </c>
    </row>
    <row r="3158" spans="1:9" hidden="1">
      <c r="A3158" s="137" t="s">
        <v>16350</v>
      </c>
      <c r="B3158" s="138" t="s">
        <v>16351</v>
      </c>
      <c r="C3158" s="138" t="s">
        <v>16352</v>
      </c>
      <c r="D3158" s="138" t="s">
        <v>16353</v>
      </c>
      <c r="E3158" s="138" t="s">
        <v>16354</v>
      </c>
      <c r="F3158" s="139">
        <v>32.85</v>
      </c>
      <c r="G3158" s="137" t="s">
        <v>374</v>
      </c>
      <c r="H3158" s="137" t="s">
        <v>16114</v>
      </c>
      <c r="I3158" s="138" t="s">
        <v>1154</v>
      </c>
    </row>
    <row r="3159" spans="1:9" hidden="1">
      <c r="A3159" s="137" t="s">
        <v>16355</v>
      </c>
      <c r="B3159" s="138" t="s">
        <v>16356</v>
      </c>
      <c r="C3159" s="138" t="s">
        <v>16357</v>
      </c>
      <c r="D3159" s="138" t="s">
        <v>16358</v>
      </c>
      <c r="E3159" s="138" t="s">
        <v>16359</v>
      </c>
      <c r="F3159" s="139">
        <v>0</v>
      </c>
      <c r="G3159" s="137" t="s">
        <v>374</v>
      </c>
      <c r="H3159" s="137" t="s">
        <v>16114</v>
      </c>
      <c r="I3159" s="138" t="s">
        <v>1154</v>
      </c>
    </row>
    <row r="3160" spans="1:9" hidden="1">
      <c r="A3160" s="137" t="s">
        <v>16360</v>
      </c>
      <c r="B3160" s="138" t="s">
        <v>16361</v>
      </c>
      <c r="C3160" s="138" t="s">
        <v>16362</v>
      </c>
      <c r="D3160" s="138" t="s">
        <v>16363</v>
      </c>
      <c r="E3160" s="138" t="s">
        <v>16364</v>
      </c>
      <c r="F3160" s="139">
        <v>0</v>
      </c>
      <c r="G3160" s="137" t="s">
        <v>374</v>
      </c>
      <c r="H3160" s="137" t="s">
        <v>16114</v>
      </c>
      <c r="I3160" s="138" t="s">
        <v>1154</v>
      </c>
    </row>
    <row r="3161" spans="1:9" hidden="1">
      <c r="A3161" s="137" t="s">
        <v>16365</v>
      </c>
      <c r="B3161" s="138" t="s">
        <v>16366</v>
      </c>
      <c r="C3161" s="138" t="s">
        <v>16367</v>
      </c>
      <c r="D3161" s="138" t="s">
        <v>16368</v>
      </c>
      <c r="E3161" s="138" t="s">
        <v>16369</v>
      </c>
      <c r="F3161" s="139">
        <v>39.89</v>
      </c>
      <c r="G3161" s="137" t="s">
        <v>374</v>
      </c>
      <c r="H3161" s="137" t="s">
        <v>16114</v>
      </c>
      <c r="I3161" s="138" t="s">
        <v>1154</v>
      </c>
    </row>
    <row r="3162" spans="1:9" hidden="1">
      <c r="A3162" s="137" t="s">
        <v>16370</v>
      </c>
      <c r="B3162" s="138" t="s">
        <v>16371</v>
      </c>
      <c r="C3162" s="138" t="s">
        <v>16372</v>
      </c>
      <c r="D3162" s="138" t="s">
        <v>16373</v>
      </c>
      <c r="E3162" s="138" t="s">
        <v>16374</v>
      </c>
      <c r="F3162" s="139">
        <v>139.80000000000001</v>
      </c>
      <c r="G3162" s="137" t="s">
        <v>374</v>
      </c>
      <c r="H3162" s="137" t="s">
        <v>16114</v>
      </c>
      <c r="I3162" s="138" t="s">
        <v>1154</v>
      </c>
    </row>
    <row r="3163" spans="1:9" hidden="1">
      <c r="A3163" s="137" t="s">
        <v>16375</v>
      </c>
      <c r="B3163" s="138" t="s">
        <v>16376</v>
      </c>
      <c r="C3163" s="138" t="s">
        <v>16377</v>
      </c>
      <c r="D3163" s="138" t="s">
        <v>16378</v>
      </c>
      <c r="E3163" s="138" t="s">
        <v>16379</v>
      </c>
      <c r="F3163" s="139">
        <v>0</v>
      </c>
      <c r="G3163" s="137" t="s">
        <v>374</v>
      </c>
      <c r="H3163" s="137" t="s">
        <v>16114</v>
      </c>
      <c r="I3163" s="138" t="s">
        <v>1154</v>
      </c>
    </row>
    <row r="3164" spans="1:9" hidden="1">
      <c r="A3164" s="137" t="s">
        <v>16380</v>
      </c>
      <c r="B3164" s="138" t="s">
        <v>16381</v>
      </c>
      <c r="C3164" s="138" t="s">
        <v>16382</v>
      </c>
      <c r="D3164" s="138" t="s">
        <v>16378</v>
      </c>
      <c r="E3164" s="138" t="s">
        <v>16383</v>
      </c>
      <c r="F3164" s="139">
        <v>335</v>
      </c>
      <c r="G3164" s="137" t="s">
        <v>374</v>
      </c>
      <c r="H3164" s="137" t="s">
        <v>16114</v>
      </c>
      <c r="I3164" s="138" t="s">
        <v>1154</v>
      </c>
    </row>
    <row r="3165" spans="1:9" hidden="1">
      <c r="A3165" s="137" t="s">
        <v>16384</v>
      </c>
      <c r="B3165" s="138" t="s">
        <v>1017</v>
      </c>
      <c r="C3165" s="138" t="s">
        <v>963</v>
      </c>
      <c r="D3165" s="138" t="s">
        <v>873</v>
      </c>
      <c r="E3165" s="138" t="s">
        <v>1241</v>
      </c>
      <c r="F3165" s="139">
        <v>114.4</v>
      </c>
      <c r="G3165" s="137" t="s">
        <v>374</v>
      </c>
      <c r="H3165" s="137" t="s">
        <v>16114</v>
      </c>
      <c r="I3165" s="138" t="s">
        <v>1154</v>
      </c>
    </row>
    <row r="3166" spans="1:9" hidden="1">
      <c r="A3166" s="137" t="s">
        <v>16385</v>
      </c>
      <c r="B3166" s="138" t="s">
        <v>16386</v>
      </c>
      <c r="C3166" s="138" t="s">
        <v>16387</v>
      </c>
      <c r="D3166" s="138" t="s">
        <v>16388</v>
      </c>
      <c r="E3166" s="138" t="s">
        <v>16389</v>
      </c>
      <c r="F3166" s="139">
        <v>0</v>
      </c>
      <c r="G3166" s="137" t="s">
        <v>374</v>
      </c>
      <c r="H3166" s="137" t="s">
        <v>16114</v>
      </c>
      <c r="I3166" s="138" t="s">
        <v>1154</v>
      </c>
    </row>
    <row r="3167" spans="1:9" hidden="1">
      <c r="A3167" s="137" t="s">
        <v>16390</v>
      </c>
      <c r="B3167" s="138" t="s">
        <v>16391</v>
      </c>
      <c r="C3167" s="138" t="s">
        <v>16392</v>
      </c>
      <c r="D3167" s="138" t="s">
        <v>16393</v>
      </c>
      <c r="E3167" s="138" t="s">
        <v>16394</v>
      </c>
      <c r="F3167" s="139">
        <v>0</v>
      </c>
      <c r="G3167" s="137" t="s">
        <v>374</v>
      </c>
      <c r="H3167" s="137" t="s">
        <v>16114</v>
      </c>
      <c r="I3167" s="138" t="s">
        <v>1154</v>
      </c>
    </row>
    <row r="3168" spans="1:9" hidden="1">
      <c r="A3168" s="137" t="s">
        <v>16395</v>
      </c>
      <c r="B3168" s="138" t="s">
        <v>16396</v>
      </c>
      <c r="C3168" s="138" t="s">
        <v>16397</v>
      </c>
      <c r="D3168" s="138" t="s">
        <v>16398</v>
      </c>
      <c r="E3168" s="138" t="s">
        <v>16399</v>
      </c>
      <c r="F3168" s="139">
        <v>0</v>
      </c>
      <c r="G3168" s="137" t="s">
        <v>374</v>
      </c>
      <c r="H3168" s="137" t="s">
        <v>16114</v>
      </c>
      <c r="I3168" s="138" t="s">
        <v>1154</v>
      </c>
    </row>
    <row r="3169" spans="1:9" hidden="1">
      <c r="A3169" s="137" t="s">
        <v>16400</v>
      </c>
      <c r="B3169" s="138" t="s">
        <v>16401</v>
      </c>
      <c r="C3169" s="138" t="s">
        <v>16402</v>
      </c>
      <c r="D3169" s="138" t="s">
        <v>16403</v>
      </c>
      <c r="E3169" s="138" t="s">
        <v>16404</v>
      </c>
      <c r="F3169" s="139">
        <v>0</v>
      </c>
      <c r="G3169" s="137" t="s">
        <v>374</v>
      </c>
      <c r="H3169" s="137" t="s">
        <v>16114</v>
      </c>
      <c r="I3169" s="138" t="s">
        <v>1154</v>
      </c>
    </row>
    <row r="3170" spans="1:9" hidden="1">
      <c r="A3170" s="137" t="s">
        <v>16405</v>
      </c>
      <c r="B3170" s="138" t="s">
        <v>16406</v>
      </c>
      <c r="C3170" s="138" t="s">
        <v>16407</v>
      </c>
      <c r="D3170" s="138" t="s">
        <v>16408</v>
      </c>
      <c r="E3170" s="138" t="s">
        <v>16409</v>
      </c>
      <c r="F3170" s="139">
        <v>0</v>
      </c>
      <c r="G3170" s="137" t="s">
        <v>374</v>
      </c>
      <c r="H3170" s="137" t="s">
        <v>16114</v>
      </c>
      <c r="I3170" s="138" t="s">
        <v>16236</v>
      </c>
    </row>
    <row r="3171" spans="1:9" hidden="1">
      <c r="A3171" s="137" t="s">
        <v>16410</v>
      </c>
      <c r="B3171" s="138" t="s">
        <v>16411</v>
      </c>
      <c r="C3171" s="138" t="s">
        <v>16412</v>
      </c>
      <c r="D3171" s="138" t="s">
        <v>16413</v>
      </c>
      <c r="E3171" s="138" t="s">
        <v>16414</v>
      </c>
      <c r="F3171" s="139">
        <v>0</v>
      </c>
      <c r="G3171" s="137" t="s">
        <v>374</v>
      </c>
      <c r="H3171" s="137" t="s">
        <v>16114</v>
      </c>
      <c r="I3171" s="138" t="s">
        <v>1154</v>
      </c>
    </row>
    <row r="3172" spans="1:9" hidden="1">
      <c r="A3172" s="137" t="s">
        <v>16415</v>
      </c>
      <c r="B3172" s="138" t="s">
        <v>16416</v>
      </c>
      <c r="C3172" s="138" t="s">
        <v>16417</v>
      </c>
      <c r="D3172" s="138" t="s">
        <v>16418</v>
      </c>
      <c r="E3172" s="138" t="s">
        <v>1756</v>
      </c>
      <c r="F3172" s="139">
        <v>0</v>
      </c>
      <c r="G3172" s="137" t="s">
        <v>374</v>
      </c>
      <c r="H3172" s="137" t="s">
        <v>16114</v>
      </c>
      <c r="I3172" s="138" t="s">
        <v>1756</v>
      </c>
    </row>
    <row r="3173" spans="1:9" hidden="1">
      <c r="A3173" s="137" t="s">
        <v>16419</v>
      </c>
      <c r="B3173" s="138" t="s">
        <v>16420</v>
      </c>
      <c r="C3173" s="138" t="s">
        <v>16421</v>
      </c>
      <c r="D3173" s="138" t="s">
        <v>16422</v>
      </c>
      <c r="E3173" s="138" t="s">
        <v>16423</v>
      </c>
      <c r="F3173" s="139">
        <v>57.6</v>
      </c>
      <c r="G3173" s="137" t="s">
        <v>374</v>
      </c>
      <c r="H3173" s="137" t="s">
        <v>16114</v>
      </c>
      <c r="I3173" s="138" t="s">
        <v>1154</v>
      </c>
    </row>
    <row r="3174" spans="1:9" hidden="1">
      <c r="A3174" s="137" t="s">
        <v>16424</v>
      </c>
      <c r="B3174" s="138" t="s">
        <v>16425</v>
      </c>
      <c r="C3174" s="138" t="s">
        <v>16426</v>
      </c>
      <c r="D3174" s="138" t="s">
        <v>16427</v>
      </c>
      <c r="E3174" s="138" t="s">
        <v>16428</v>
      </c>
      <c r="F3174" s="139">
        <v>0</v>
      </c>
      <c r="G3174" s="137" t="s">
        <v>374</v>
      </c>
      <c r="H3174" s="137" t="s">
        <v>16114</v>
      </c>
      <c r="I3174" s="138" t="s">
        <v>1154</v>
      </c>
    </row>
    <row r="3175" spans="1:9" hidden="1">
      <c r="A3175" s="137" t="s">
        <v>16429</v>
      </c>
      <c r="B3175" s="138" t="s">
        <v>16430</v>
      </c>
      <c r="C3175" s="138" t="s">
        <v>16431</v>
      </c>
      <c r="D3175" s="138" t="s">
        <v>16432</v>
      </c>
      <c r="E3175" s="138" t="s">
        <v>16433</v>
      </c>
      <c r="F3175" s="139">
        <v>146.19999999999999</v>
      </c>
      <c r="G3175" s="137" t="s">
        <v>374</v>
      </c>
      <c r="H3175" s="137" t="s">
        <v>16114</v>
      </c>
      <c r="I3175" s="138" t="s">
        <v>1154</v>
      </c>
    </row>
    <row r="3176" spans="1:9" hidden="1">
      <c r="A3176" s="137" t="s">
        <v>16434</v>
      </c>
      <c r="B3176" s="138" t="s">
        <v>16435</v>
      </c>
      <c r="C3176" s="138" t="s">
        <v>16436</v>
      </c>
      <c r="D3176" s="138" t="s">
        <v>16432</v>
      </c>
      <c r="E3176" s="138" t="s">
        <v>16437</v>
      </c>
      <c r="F3176" s="139">
        <v>139.02000000000001</v>
      </c>
      <c r="G3176" s="137" t="s">
        <v>374</v>
      </c>
      <c r="H3176" s="137" t="s">
        <v>16114</v>
      </c>
      <c r="I3176" s="138" t="s">
        <v>1154</v>
      </c>
    </row>
    <row r="3177" spans="1:9" hidden="1">
      <c r="A3177" s="137" t="s">
        <v>16438</v>
      </c>
      <c r="B3177" s="138" t="s">
        <v>16439</v>
      </c>
      <c r="C3177" s="138" t="s">
        <v>16440</v>
      </c>
      <c r="D3177" s="138" t="s">
        <v>16441</v>
      </c>
      <c r="E3177" s="138" t="s">
        <v>16442</v>
      </c>
      <c r="F3177" s="139">
        <v>7.92</v>
      </c>
      <c r="G3177" s="137" t="s">
        <v>374</v>
      </c>
      <c r="H3177" s="137" t="s">
        <v>16114</v>
      </c>
      <c r="I3177" s="138" t="s">
        <v>1154</v>
      </c>
    </row>
    <row r="3178" spans="1:9" hidden="1">
      <c r="A3178" s="137" t="s">
        <v>16443</v>
      </c>
      <c r="B3178" s="138" t="s">
        <v>16444</v>
      </c>
      <c r="C3178" s="138" t="s">
        <v>16445</v>
      </c>
      <c r="D3178" s="138" t="s">
        <v>16446</v>
      </c>
      <c r="E3178" s="138" t="s">
        <v>16447</v>
      </c>
      <c r="F3178" s="139">
        <v>0</v>
      </c>
      <c r="G3178" s="137" t="s">
        <v>374</v>
      </c>
      <c r="H3178" s="137" t="s">
        <v>16114</v>
      </c>
      <c r="I3178" s="138" t="s">
        <v>1154</v>
      </c>
    </row>
    <row r="3179" spans="1:9" hidden="1">
      <c r="A3179" s="137" t="s">
        <v>16448</v>
      </c>
      <c r="B3179" s="138" t="s">
        <v>16449</v>
      </c>
      <c r="C3179" s="138" t="s">
        <v>16450</v>
      </c>
      <c r="D3179" s="138" t="s">
        <v>16451</v>
      </c>
      <c r="E3179" s="138" t="s">
        <v>16452</v>
      </c>
      <c r="F3179" s="139">
        <v>150</v>
      </c>
      <c r="G3179" s="137" t="s">
        <v>374</v>
      </c>
      <c r="H3179" s="137" t="s">
        <v>16114</v>
      </c>
      <c r="I3179" s="138" t="s">
        <v>1154</v>
      </c>
    </row>
    <row r="3180" spans="1:9" hidden="1">
      <c r="A3180" s="137" t="s">
        <v>16453</v>
      </c>
      <c r="B3180" s="138" t="s">
        <v>1000</v>
      </c>
      <c r="C3180" s="138" t="s">
        <v>962</v>
      </c>
      <c r="D3180" s="138" t="s">
        <v>856</v>
      </c>
      <c r="E3180" s="138" t="s">
        <v>1216</v>
      </c>
      <c r="F3180" s="139">
        <v>185.12</v>
      </c>
      <c r="G3180" s="137" t="s">
        <v>374</v>
      </c>
      <c r="H3180" s="137" t="s">
        <v>16114</v>
      </c>
      <c r="I3180" s="138" t="s">
        <v>1154</v>
      </c>
    </row>
    <row r="3181" spans="1:9" hidden="1">
      <c r="A3181" s="137" t="s">
        <v>16454</v>
      </c>
      <c r="B3181" s="138" t="s">
        <v>16455</v>
      </c>
      <c r="C3181" s="138" t="s">
        <v>16456</v>
      </c>
      <c r="D3181" s="138" t="s">
        <v>16457</v>
      </c>
      <c r="E3181" s="138" t="s">
        <v>16458</v>
      </c>
      <c r="F3181" s="139">
        <v>235.8</v>
      </c>
      <c r="G3181" s="137" t="s">
        <v>374</v>
      </c>
      <c r="H3181" s="137" t="s">
        <v>16114</v>
      </c>
      <c r="I3181" s="138" t="s">
        <v>1154</v>
      </c>
    </row>
    <row r="3182" spans="1:9" hidden="1">
      <c r="A3182" s="137" t="s">
        <v>16459</v>
      </c>
      <c r="B3182" s="138" t="s">
        <v>16460</v>
      </c>
      <c r="C3182" s="138" t="s">
        <v>16461</v>
      </c>
      <c r="D3182" s="138" t="s">
        <v>16462</v>
      </c>
      <c r="E3182" s="138" t="s">
        <v>16463</v>
      </c>
      <c r="F3182" s="139">
        <v>0</v>
      </c>
      <c r="G3182" s="137" t="s">
        <v>374</v>
      </c>
      <c r="H3182" s="137" t="s">
        <v>16114</v>
      </c>
      <c r="I3182" s="138" t="s">
        <v>16236</v>
      </c>
    </row>
    <row r="3183" spans="1:9" hidden="1">
      <c r="A3183" s="137" t="s">
        <v>16464</v>
      </c>
      <c r="B3183" s="138" t="s">
        <v>16465</v>
      </c>
      <c r="C3183" s="138" t="s">
        <v>16466</v>
      </c>
      <c r="D3183" s="138" t="s">
        <v>16467</v>
      </c>
      <c r="E3183" s="138" t="s">
        <v>16468</v>
      </c>
      <c r="F3183" s="139">
        <v>0</v>
      </c>
      <c r="G3183" s="137" t="s">
        <v>374</v>
      </c>
      <c r="H3183" s="137" t="s">
        <v>16114</v>
      </c>
      <c r="I3183" s="138" t="s">
        <v>1154</v>
      </c>
    </row>
    <row r="3184" spans="1:9" hidden="1">
      <c r="A3184" s="137" t="s">
        <v>16469</v>
      </c>
      <c r="B3184" s="138" t="s">
        <v>16470</v>
      </c>
      <c r="C3184" s="138" t="s">
        <v>16471</v>
      </c>
      <c r="D3184" s="138" t="s">
        <v>16472</v>
      </c>
      <c r="E3184" s="138" t="s">
        <v>16473</v>
      </c>
      <c r="F3184" s="139">
        <v>147.9</v>
      </c>
      <c r="G3184" s="137" t="s">
        <v>374</v>
      </c>
      <c r="H3184" s="137" t="s">
        <v>16114</v>
      </c>
      <c r="I3184" s="138" t="s">
        <v>1154</v>
      </c>
    </row>
    <row r="3185" spans="1:9" hidden="1">
      <c r="A3185" s="137" t="s">
        <v>16474</v>
      </c>
      <c r="B3185" s="138" t="s">
        <v>16475</v>
      </c>
      <c r="C3185" s="138" t="s">
        <v>16476</v>
      </c>
      <c r="D3185" s="138" t="s">
        <v>16477</v>
      </c>
      <c r="E3185" s="138" t="s">
        <v>16478</v>
      </c>
      <c r="F3185" s="139">
        <v>0</v>
      </c>
      <c r="G3185" s="137" t="s">
        <v>374</v>
      </c>
      <c r="H3185" s="137" t="s">
        <v>16114</v>
      </c>
      <c r="I3185" s="138" t="s">
        <v>1154</v>
      </c>
    </row>
    <row r="3186" spans="1:9" hidden="1">
      <c r="A3186" s="137" t="s">
        <v>16479</v>
      </c>
      <c r="B3186" s="138" t="s">
        <v>16480</v>
      </c>
      <c r="C3186" s="138" t="s">
        <v>16481</v>
      </c>
      <c r="D3186" s="138" t="s">
        <v>16118</v>
      </c>
      <c r="E3186" s="138" t="s">
        <v>16482</v>
      </c>
      <c r="F3186" s="139">
        <v>0</v>
      </c>
      <c r="G3186" s="137" t="s">
        <v>374</v>
      </c>
      <c r="H3186" s="137" t="s">
        <v>16114</v>
      </c>
      <c r="I3186" s="138" t="s">
        <v>1154</v>
      </c>
    </row>
    <row r="3187" spans="1:9" hidden="1">
      <c r="A3187" s="137" t="s">
        <v>16483</v>
      </c>
      <c r="B3187" s="138" t="s">
        <v>16484</v>
      </c>
      <c r="C3187" s="138" t="s">
        <v>16485</v>
      </c>
      <c r="D3187" s="138" t="s">
        <v>16118</v>
      </c>
      <c r="E3187" s="138" t="s">
        <v>16486</v>
      </c>
      <c r="F3187" s="139">
        <v>0</v>
      </c>
      <c r="G3187" s="137" t="s">
        <v>374</v>
      </c>
      <c r="H3187" s="137" t="s">
        <v>16114</v>
      </c>
      <c r="I3187" s="138" t="s">
        <v>1154</v>
      </c>
    </row>
    <row r="3188" spans="1:9" hidden="1">
      <c r="A3188" s="137" t="s">
        <v>16487</v>
      </c>
      <c r="B3188" s="138" t="s">
        <v>16488</v>
      </c>
      <c r="C3188" s="138" t="s">
        <v>16489</v>
      </c>
      <c r="D3188" s="138" t="s">
        <v>16118</v>
      </c>
      <c r="E3188" s="138" t="s">
        <v>16490</v>
      </c>
      <c r="F3188" s="139">
        <v>0</v>
      </c>
      <c r="G3188" s="137" t="s">
        <v>374</v>
      </c>
      <c r="H3188" s="137" t="s">
        <v>16114</v>
      </c>
      <c r="I3188" s="138" t="s">
        <v>1154</v>
      </c>
    </row>
    <row r="3189" spans="1:9" hidden="1">
      <c r="A3189" s="137" t="s">
        <v>16491</v>
      </c>
      <c r="B3189" s="138" t="s">
        <v>16492</v>
      </c>
      <c r="C3189" s="138" t="s">
        <v>16493</v>
      </c>
      <c r="D3189" s="138" t="s">
        <v>16494</v>
      </c>
      <c r="E3189" s="138" t="s">
        <v>16495</v>
      </c>
      <c r="F3189" s="139">
        <v>0</v>
      </c>
      <c r="G3189" s="137" t="s">
        <v>374</v>
      </c>
      <c r="H3189" s="137" t="s">
        <v>16114</v>
      </c>
      <c r="I3189" s="138" t="s">
        <v>1154</v>
      </c>
    </row>
    <row r="3190" spans="1:9" hidden="1">
      <c r="A3190" s="137" t="s">
        <v>16496</v>
      </c>
      <c r="B3190" s="138" t="s">
        <v>16497</v>
      </c>
      <c r="C3190" s="138" t="s">
        <v>16498</v>
      </c>
      <c r="D3190" s="138" t="s">
        <v>16118</v>
      </c>
      <c r="E3190" s="138" t="s">
        <v>16499</v>
      </c>
      <c r="F3190" s="139">
        <v>0</v>
      </c>
      <c r="G3190" s="137" t="s">
        <v>374</v>
      </c>
      <c r="H3190" s="137" t="s">
        <v>16114</v>
      </c>
      <c r="I3190" s="138" t="s">
        <v>1154</v>
      </c>
    </row>
    <row r="3191" spans="1:9" hidden="1">
      <c r="A3191" s="137" t="s">
        <v>16500</v>
      </c>
      <c r="B3191" s="138" t="s">
        <v>16501</v>
      </c>
      <c r="C3191" s="138" t="s">
        <v>16502</v>
      </c>
      <c r="D3191" s="138" t="s">
        <v>16503</v>
      </c>
      <c r="E3191" s="138" t="s">
        <v>16504</v>
      </c>
      <c r="F3191" s="139">
        <v>0</v>
      </c>
      <c r="G3191" s="137" t="s">
        <v>374</v>
      </c>
      <c r="H3191" s="137" t="s">
        <v>16114</v>
      </c>
      <c r="I3191" s="138" t="s">
        <v>1154</v>
      </c>
    </row>
    <row r="3192" spans="1:9" hidden="1">
      <c r="A3192" s="137" t="s">
        <v>16505</v>
      </c>
      <c r="B3192" s="138" t="s">
        <v>16506</v>
      </c>
      <c r="C3192" s="138" t="s">
        <v>16507</v>
      </c>
      <c r="D3192" s="138" t="s">
        <v>16508</v>
      </c>
      <c r="E3192" s="138" t="s">
        <v>16509</v>
      </c>
      <c r="F3192" s="139">
        <v>41.62</v>
      </c>
      <c r="G3192" s="137" t="s">
        <v>374</v>
      </c>
      <c r="H3192" s="137" t="s">
        <v>16114</v>
      </c>
      <c r="I3192" s="138" t="s">
        <v>1154</v>
      </c>
    </row>
    <row r="3193" spans="1:9" hidden="1">
      <c r="A3193" s="137" t="s">
        <v>16510</v>
      </c>
      <c r="B3193" s="138" t="s">
        <v>16511</v>
      </c>
      <c r="C3193" s="138" t="s">
        <v>16512</v>
      </c>
      <c r="D3193" s="138" t="s">
        <v>16513</v>
      </c>
      <c r="E3193" s="138" t="s">
        <v>16514</v>
      </c>
      <c r="F3193" s="139">
        <v>0</v>
      </c>
      <c r="G3193" s="137" t="s">
        <v>374</v>
      </c>
      <c r="H3193" s="137" t="s">
        <v>16114</v>
      </c>
      <c r="I3193" s="138" t="s">
        <v>1154</v>
      </c>
    </row>
    <row r="3194" spans="1:9" hidden="1">
      <c r="A3194" s="137" t="s">
        <v>16515</v>
      </c>
      <c r="B3194" s="138" t="s">
        <v>16516</v>
      </c>
      <c r="C3194" s="138" t="s">
        <v>16517</v>
      </c>
      <c r="D3194" s="138" t="s">
        <v>16518</v>
      </c>
      <c r="E3194" s="138" t="s">
        <v>1756</v>
      </c>
      <c r="F3194" s="139">
        <v>0</v>
      </c>
      <c r="G3194" s="137" t="s">
        <v>374</v>
      </c>
      <c r="H3194" s="137" t="s">
        <v>16114</v>
      </c>
      <c r="I3194" s="138" t="s">
        <v>1154</v>
      </c>
    </row>
    <row r="3195" spans="1:9" hidden="1">
      <c r="A3195" s="137" t="s">
        <v>16519</v>
      </c>
      <c r="B3195" s="138" t="s">
        <v>383</v>
      </c>
      <c r="C3195" s="138" t="s">
        <v>385</v>
      </c>
      <c r="D3195" s="138" t="s">
        <v>16520</v>
      </c>
      <c r="E3195" s="138" t="s">
        <v>1153</v>
      </c>
      <c r="F3195" s="139">
        <v>12.88</v>
      </c>
      <c r="G3195" s="137" t="s">
        <v>374</v>
      </c>
      <c r="H3195" s="137" t="s">
        <v>16114</v>
      </c>
      <c r="I3195" s="138" t="s">
        <v>1154</v>
      </c>
    </row>
    <row r="3196" spans="1:9" hidden="1">
      <c r="A3196" s="137" t="s">
        <v>16521</v>
      </c>
      <c r="B3196" s="138" t="s">
        <v>16522</v>
      </c>
      <c r="C3196" s="138" t="s">
        <v>16523</v>
      </c>
      <c r="D3196" s="138" t="s">
        <v>16118</v>
      </c>
      <c r="E3196" s="138" t="s">
        <v>16524</v>
      </c>
      <c r="F3196" s="139">
        <v>0</v>
      </c>
      <c r="G3196" s="137" t="s">
        <v>374</v>
      </c>
      <c r="H3196" s="137" t="s">
        <v>16114</v>
      </c>
      <c r="I3196" s="138" t="s">
        <v>1154</v>
      </c>
    </row>
    <row r="3197" spans="1:9" hidden="1">
      <c r="A3197" s="137" t="s">
        <v>16525</v>
      </c>
      <c r="B3197" s="138" t="s">
        <v>16526</v>
      </c>
      <c r="C3197" s="138" t="s">
        <v>16527</v>
      </c>
      <c r="D3197" s="138" t="s">
        <v>16118</v>
      </c>
      <c r="E3197" s="138" t="s">
        <v>16528</v>
      </c>
      <c r="F3197" s="139">
        <v>0</v>
      </c>
      <c r="G3197" s="137" t="s">
        <v>374</v>
      </c>
      <c r="H3197" s="137" t="s">
        <v>16114</v>
      </c>
      <c r="I3197" s="138" t="s">
        <v>1154</v>
      </c>
    </row>
    <row r="3198" spans="1:9" hidden="1">
      <c r="A3198" s="137" t="s">
        <v>16529</v>
      </c>
      <c r="B3198" s="138" t="s">
        <v>16530</v>
      </c>
      <c r="C3198" s="138" t="s">
        <v>16531</v>
      </c>
      <c r="D3198" s="138" t="s">
        <v>16532</v>
      </c>
      <c r="E3198" s="138" t="s">
        <v>16533</v>
      </c>
      <c r="F3198" s="139">
        <v>15.04</v>
      </c>
      <c r="G3198" s="137" t="s">
        <v>374</v>
      </c>
      <c r="H3198" s="137" t="s">
        <v>16114</v>
      </c>
      <c r="I3198" s="138" t="s">
        <v>1154</v>
      </c>
    </row>
    <row r="3199" spans="1:9" hidden="1">
      <c r="A3199" s="137" t="s">
        <v>16534</v>
      </c>
      <c r="B3199" s="138" t="s">
        <v>16535</v>
      </c>
      <c r="C3199" s="138" t="s">
        <v>16536</v>
      </c>
      <c r="D3199" s="138" t="s">
        <v>16537</v>
      </c>
      <c r="E3199" s="138" t="s">
        <v>16538</v>
      </c>
      <c r="F3199" s="139">
        <v>0</v>
      </c>
      <c r="G3199" s="137" t="s">
        <v>374</v>
      </c>
      <c r="H3199" s="137" t="s">
        <v>16114</v>
      </c>
      <c r="I3199" s="138" t="s">
        <v>1154</v>
      </c>
    </row>
    <row r="3200" spans="1:9" hidden="1">
      <c r="A3200" s="137" t="s">
        <v>16539</v>
      </c>
      <c r="B3200" s="138" t="s">
        <v>16540</v>
      </c>
      <c r="C3200" s="138" t="s">
        <v>16541</v>
      </c>
      <c r="D3200" s="138" t="s">
        <v>16542</v>
      </c>
      <c r="E3200" s="138" t="s">
        <v>16543</v>
      </c>
      <c r="F3200" s="139">
        <v>74.650000000000006</v>
      </c>
      <c r="G3200" s="137" t="s">
        <v>374</v>
      </c>
      <c r="H3200" s="137" t="s">
        <v>16114</v>
      </c>
      <c r="I3200" s="138" t="s">
        <v>1154</v>
      </c>
    </row>
    <row r="3201" spans="1:9" hidden="1">
      <c r="A3201" s="137" t="s">
        <v>16544</v>
      </c>
      <c r="B3201" s="138" t="s">
        <v>16545</v>
      </c>
      <c r="C3201" s="138" t="s">
        <v>16546</v>
      </c>
      <c r="D3201" s="138" t="s">
        <v>16547</v>
      </c>
      <c r="E3201" s="138" t="s">
        <v>16548</v>
      </c>
      <c r="F3201" s="139">
        <v>53.58</v>
      </c>
      <c r="G3201" s="137" t="s">
        <v>374</v>
      </c>
      <c r="H3201" s="137" t="s">
        <v>16114</v>
      </c>
      <c r="I3201" s="138" t="s">
        <v>1154</v>
      </c>
    </row>
    <row r="3202" spans="1:9" hidden="1">
      <c r="A3202" s="137" t="s">
        <v>16549</v>
      </c>
      <c r="B3202" s="138" t="s">
        <v>16550</v>
      </c>
      <c r="C3202" s="138" t="s">
        <v>16551</v>
      </c>
      <c r="D3202" s="138" t="s">
        <v>16552</v>
      </c>
      <c r="E3202" s="138" t="s">
        <v>16553</v>
      </c>
      <c r="F3202" s="139">
        <v>0</v>
      </c>
      <c r="G3202" s="137" t="s">
        <v>374</v>
      </c>
      <c r="H3202" s="137" t="s">
        <v>16114</v>
      </c>
      <c r="I3202" s="138" t="s">
        <v>16236</v>
      </c>
    </row>
    <row r="3203" spans="1:9" hidden="1">
      <c r="A3203" s="137" t="s">
        <v>16554</v>
      </c>
      <c r="B3203" s="138" t="s">
        <v>980</v>
      </c>
      <c r="C3203" s="138" t="s">
        <v>961</v>
      </c>
      <c r="D3203" s="138" t="s">
        <v>826</v>
      </c>
      <c r="E3203" s="138" t="s">
        <v>1190</v>
      </c>
      <c r="F3203" s="139">
        <v>242.7</v>
      </c>
      <c r="G3203" s="137" t="s">
        <v>374</v>
      </c>
      <c r="H3203" s="137" t="s">
        <v>16114</v>
      </c>
      <c r="I3203" s="138" t="s">
        <v>1154</v>
      </c>
    </row>
    <row r="3204" spans="1:9" hidden="1">
      <c r="A3204" s="137" t="s">
        <v>16555</v>
      </c>
      <c r="B3204" s="138" t="s">
        <v>16556</v>
      </c>
      <c r="C3204" s="138" t="s">
        <v>16557</v>
      </c>
      <c r="D3204" s="138" t="s">
        <v>16558</v>
      </c>
      <c r="E3204" s="138" t="s">
        <v>16559</v>
      </c>
      <c r="F3204" s="139">
        <v>0</v>
      </c>
      <c r="G3204" s="137" t="s">
        <v>374</v>
      </c>
      <c r="H3204" s="137" t="s">
        <v>16114</v>
      </c>
      <c r="I3204" s="138" t="s">
        <v>1154</v>
      </c>
    </row>
    <row r="3205" spans="1:9" hidden="1">
      <c r="A3205" s="137" t="s">
        <v>16560</v>
      </c>
      <c r="B3205" s="138" t="s">
        <v>16561</v>
      </c>
      <c r="C3205" s="138" t="s">
        <v>16562</v>
      </c>
      <c r="D3205" s="138" t="s">
        <v>16563</v>
      </c>
      <c r="E3205" s="138" t="s">
        <v>16564</v>
      </c>
      <c r="F3205" s="139">
        <v>0</v>
      </c>
      <c r="G3205" s="137" t="s">
        <v>374</v>
      </c>
      <c r="H3205" s="137" t="s">
        <v>16114</v>
      </c>
      <c r="I3205" s="138" t="s">
        <v>1756</v>
      </c>
    </row>
    <row r="3206" spans="1:9" hidden="1">
      <c r="A3206" s="137" t="s">
        <v>16565</v>
      </c>
      <c r="B3206" s="138" t="s">
        <v>16566</v>
      </c>
      <c r="C3206" s="138" t="s">
        <v>16567</v>
      </c>
      <c r="D3206" s="138" t="s">
        <v>16568</v>
      </c>
      <c r="E3206" s="138" t="s">
        <v>16569</v>
      </c>
      <c r="F3206" s="139">
        <v>55.82</v>
      </c>
      <c r="G3206" s="137" t="s">
        <v>374</v>
      </c>
      <c r="H3206" s="137" t="s">
        <v>16114</v>
      </c>
      <c r="I3206" s="138" t="s">
        <v>1154</v>
      </c>
    </row>
    <row r="3207" spans="1:9" hidden="1">
      <c r="A3207" s="137" t="s">
        <v>16570</v>
      </c>
      <c r="B3207" s="138" t="s">
        <v>16571</v>
      </c>
      <c r="C3207" s="138" t="s">
        <v>16572</v>
      </c>
      <c r="D3207" s="138" t="s">
        <v>16573</v>
      </c>
      <c r="E3207" s="138" t="s">
        <v>16574</v>
      </c>
      <c r="F3207" s="139">
        <v>0</v>
      </c>
      <c r="G3207" s="137" t="s">
        <v>374</v>
      </c>
      <c r="H3207" s="137" t="s">
        <v>16114</v>
      </c>
      <c r="I3207" s="138" t="s">
        <v>1154</v>
      </c>
    </row>
    <row r="3208" spans="1:9" hidden="1">
      <c r="A3208" s="137" t="s">
        <v>16575</v>
      </c>
      <c r="B3208" s="138" t="s">
        <v>16576</v>
      </c>
      <c r="C3208" s="138" t="s">
        <v>16577</v>
      </c>
      <c r="D3208" s="138" t="s">
        <v>16578</v>
      </c>
      <c r="E3208" s="138" t="s">
        <v>16579</v>
      </c>
      <c r="F3208" s="139">
        <v>0</v>
      </c>
      <c r="G3208" s="137" t="s">
        <v>374</v>
      </c>
      <c r="H3208" s="137" t="s">
        <v>16114</v>
      </c>
      <c r="I3208" s="138" t="s">
        <v>1154</v>
      </c>
    </row>
    <row r="3209" spans="1:9" hidden="1">
      <c r="A3209" s="137" t="s">
        <v>16580</v>
      </c>
      <c r="B3209" s="138" t="s">
        <v>16581</v>
      </c>
      <c r="C3209" s="138" t="s">
        <v>16582</v>
      </c>
      <c r="D3209" s="138" t="s">
        <v>16583</v>
      </c>
      <c r="E3209" s="138" t="s">
        <v>16584</v>
      </c>
      <c r="F3209" s="139">
        <v>0</v>
      </c>
      <c r="G3209" s="137" t="s">
        <v>374</v>
      </c>
      <c r="H3209" s="137" t="s">
        <v>16114</v>
      </c>
      <c r="I3209" s="138" t="s">
        <v>1154</v>
      </c>
    </row>
    <row r="3210" spans="1:9" hidden="1">
      <c r="A3210" s="137" t="s">
        <v>16585</v>
      </c>
      <c r="B3210" s="138" t="s">
        <v>16586</v>
      </c>
      <c r="C3210" s="138" t="s">
        <v>16587</v>
      </c>
      <c r="D3210" s="138" t="s">
        <v>16134</v>
      </c>
      <c r="E3210" s="138" t="s">
        <v>16588</v>
      </c>
      <c r="F3210" s="139">
        <v>0</v>
      </c>
      <c r="G3210" s="137" t="s">
        <v>374</v>
      </c>
      <c r="H3210" s="137" t="s">
        <v>16114</v>
      </c>
      <c r="I3210" s="138" t="s">
        <v>1154</v>
      </c>
    </row>
    <row r="3211" spans="1:9" hidden="1">
      <c r="A3211" s="137" t="s">
        <v>16589</v>
      </c>
      <c r="B3211" s="138" t="s">
        <v>16590</v>
      </c>
      <c r="C3211" s="138" t="s">
        <v>16591</v>
      </c>
      <c r="D3211" s="138" t="s">
        <v>16592</v>
      </c>
      <c r="E3211" s="138" t="s">
        <v>16593</v>
      </c>
      <c r="F3211" s="139">
        <v>98.48</v>
      </c>
      <c r="G3211" s="137" t="s">
        <v>374</v>
      </c>
      <c r="H3211" s="137" t="s">
        <v>16114</v>
      </c>
      <c r="I3211" s="138" t="s">
        <v>1154</v>
      </c>
    </row>
    <row r="3212" spans="1:9" hidden="1">
      <c r="A3212" s="137" t="s">
        <v>16594</v>
      </c>
      <c r="B3212" s="138" t="s">
        <v>16595</v>
      </c>
      <c r="C3212" s="138" t="s">
        <v>16596</v>
      </c>
      <c r="D3212" s="138" t="s">
        <v>16597</v>
      </c>
      <c r="E3212" s="138" t="s">
        <v>16598</v>
      </c>
      <c r="F3212" s="139">
        <v>0</v>
      </c>
      <c r="G3212" s="137" t="s">
        <v>374</v>
      </c>
      <c r="H3212" s="137" t="s">
        <v>16114</v>
      </c>
      <c r="I3212" s="138" t="s">
        <v>1154</v>
      </c>
    </row>
    <row r="3213" spans="1:9" hidden="1">
      <c r="A3213" s="137" t="s">
        <v>16599</v>
      </c>
      <c r="B3213" s="138" t="s">
        <v>16600</v>
      </c>
      <c r="C3213" s="138" t="s">
        <v>16601</v>
      </c>
      <c r="D3213" s="138" t="s">
        <v>16583</v>
      </c>
      <c r="E3213" s="138" t="s">
        <v>16602</v>
      </c>
      <c r="F3213" s="139">
        <v>0</v>
      </c>
      <c r="G3213" s="137" t="s">
        <v>374</v>
      </c>
      <c r="H3213" s="137" t="s">
        <v>16114</v>
      </c>
      <c r="I3213" s="138" t="s">
        <v>1154</v>
      </c>
    </row>
    <row r="3214" spans="1:9" hidden="1">
      <c r="A3214" s="137" t="s">
        <v>16603</v>
      </c>
      <c r="B3214" s="138" t="s">
        <v>16604</v>
      </c>
      <c r="C3214" s="138" t="s">
        <v>16605</v>
      </c>
      <c r="D3214" s="138" t="s">
        <v>16606</v>
      </c>
      <c r="E3214" s="138" t="s">
        <v>16607</v>
      </c>
      <c r="F3214" s="139">
        <v>46.57</v>
      </c>
      <c r="G3214" s="137" t="s">
        <v>374</v>
      </c>
      <c r="H3214" s="137" t="s">
        <v>16114</v>
      </c>
      <c r="I3214" s="138" t="s">
        <v>1154</v>
      </c>
    </row>
    <row r="3215" spans="1:9" hidden="1">
      <c r="A3215" s="137" t="s">
        <v>16608</v>
      </c>
      <c r="B3215" s="138" t="s">
        <v>16609</v>
      </c>
      <c r="C3215" s="138" t="s">
        <v>16610</v>
      </c>
      <c r="D3215" s="138" t="s">
        <v>16180</v>
      </c>
      <c r="E3215" s="138" t="s">
        <v>16611</v>
      </c>
      <c r="F3215" s="139">
        <v>0</v>
      </c>
      <c r="G3215" s="137" t="s">
        <v>374</v>
      </c>
      <c r="H3215" s="137" t="s">
        <v>16114</v>
      </c>
      <c r="I3215" s="138" t="s">
        <v>1756</v>
      </c>
    </row>
    <row r="3216" spans="1:9" hidden="1">
      <c r="A3216" s="137" t="s">
        <v>16612</v>
      </c>
      <c r="B3216" s="138" t="s">
        <v>16613</v>
      </c>
      <c r="C3216" s="138" t="s">
        <v>16614</v>
      </c>
      <c r="D3216" s="138" t="s">
        <v>16615</v>
      </c>
      <c r="E3216" s="138" t="s">
        <v>16616</v>
      </c>
      <c r="F3216" s="139">
        <v>49.734999999999999</v>
      </c>
      <c r="G3216" s="137" t="s">
        <v>374</v>
      </c>
      <c r="H3216" s="137" t="s">
        <v>16114</v>
      </c>
      <c r="I3216" s="138" t="s">
        <v>1154</v>
      </c>
    </row>
    <row r="3217" spans="1:9" hidden="1">
      <c r="A3217" s="137" t="s">
        <v>16617</v>
      </c>
      <c r="B3217" s="138" t="s">
        <v>16618</v>
      </c>
      <c r="C3217" s="138" t="s">
        <v>16619</v>
      </c>
      <c r="D3217" s="138" t="s">
        <v>16620</v>
      </c>
      <c r="E3217" s="138" t="s">
        <v>16621</v>
      </c>
      <c r="F3217" s="139">
        <v>58.72</v>
      </c>
      <c r="G3217" s="137" t="s">
        <v>374</v>
      </c>
      <c r="H3217" s="137" t="s">
        <v>16114</v>
      </c>
      <c r="I3217" s="138" t="s">
        <v>1154</v>
      </c>
    </row>
    <row r="3218" spans="1:9" hidden="1">
      <c r="A3218" s="137" t="s">
        <v>16622</v>
      </c>
      <c r="B3218" s="138" t="s">
        <v>16623</v>
      </c>
      <c r="C3218" s="138" t="s">
        <v>16624</v>
      </c>
      <c r="D3218" s="138" t="s">
        <v>16620</v>
      </c>
      <c r="E3218" s="138" t="s">
        <v>16625</v>
      </c>
      <c r="F3218" s="139">
        <v>0</v>
      </c>
      <c r="G3218" s="137" t="s">
        <v>374</v>
      </c>
      <c r="H3218" s="137" t="s">
        <v>16114</v>
      </c>
      <c r="I3218" s="138" t="s">
        <v>1756</v>
      </c>
    </row>
    <row r="3219" spans="1:9" hidden="1">
      <c r="A3219" s="137" t="s">
        <v>16626</v>
      </c>
      <c r="B3219" s="138" t="s">
        <v>16627</v>
      </c>
      <c r="C3219" s="138" t="s">
        <v>16628</v>
      </c>
      <c r="D3219" s="138" t="s">
        <v>16393</v>
      </c>
      <c r="E3219" s="138" t="s">
        <v>16629</v>
      </c>
      <c r="F3219" s="139">
        <v>8.1379999999999999</v>
      </c>
      <c r="G3219" s="137" t="s">
        <v>374</v>
      </c>
      <c r="H3219" s="137" t="s">
        <v>16114</v>
      </c>
      <c r="I3219" s="138" t="s">
        <v>1154</v>
      </c>
    </row>
    <row r="3220" spans="1:9" hidden="1">
      <c r="A3220" s="137" t="s">
        <v>16630</v>
      </c>
      <c r="B3220" s="138" t="s">
        <v>16631</v>
      </c>
      <c r="C3220" s="138" t="s">
        <v>16632</v>
      </c>
      <c r="D3220" s="138" t="s">
        <v>16633</v>
      </c>
      <c r="E3220" s="138" t="s">
        <v>16634</v>
      </c>
      <c r="F3220" s="139">
        <v>4.5330000000000004</v>
      </c>
      <c r="G3220" s="137" t="s">
        <v>374</v>
      </c>
      <c r="H3220" s="137" t="s">
        <v>16114</v>
      </c>
      <c r="I3220" s="138" t="s">
        <v>1154</v>
      </c>
    </row>
    <row r="3221" spans="1:9" hidden="1">
      <c r="A3221" s="137" t="s">
        <v>16635</v>
      </c>
      <c r="B3221" s="138" t="s">
        <v>16636</v>
      </c>
      <c r="C3221" s="138" t="s">
        <v>16637</v>
      </c>
      <c r="D3221" s="138" t="s">
        <v>16638</v>
      </c>
      <c r="E3221" s="138" t="s">
        <v>16639</v>
      </c>
      <c r="F3221" s="139">
        <v>0</v>
      </c>
      <c r="G3221" s="137" t="s">
        <v>374</v>
      </c>
      <c r="H3221" s="137" t="s">
        <v>16114</v>
      </c>
      <c r="I3221" s="138" t="s">
        <v>1154</v>
      </c>
    </row>
    <row r="3222" spans="1:9" hidden="1">
      <c r="A3222" s="137" t="s">
        <v>16640</v>
      </c>
      <c r="B3222" s="138" t="s">
        <v>16641</v>
      </c>
      <c r="C3222" s="138" t="s">
        <v>16642</v>
      </c>
      <c r="D3222" s="138" t="s">
        <v>16643</v>
      </c>
      <c r="E3222" s="138" t="s">
        <v>16644</v>
      </c>
      <c r="F3222" s="139">
        <v>10.234999999999999</v>
      </c>
      <c r="G3222" s="137" t="s">
        <v>374</v>
      </c>
      <c r="H3222" s="137" t="s">
        <v>16114</v>
      </c>
      <c r="I3222" s="138" t="s">
        <v>1154</v>
      </c>
    </row>
    <row r="3223" spans="1:9" hidden="1">
      <c r="A3223" s="137" t="s">
        <v>16645</v>
      </c>
      <c r="B3223" s="138" t="s">
        <v>16646</v>
      </c>
      <c r="C3223" s="138" t="s">
        <v>16647</v>
      </c>
      <c r="D3223" s="138" t="s">
        <v>16648</v>
      </c>
      <c r="E3223" s="138" t="s">
        <v>16649</v>
      </c>
      <c r="F3223" s="139">
        <v>23.77</v>
      </c>
      <c r="G3223" s="137" t="s">
        <v>374</v>
      </c>
      <c r="H3223" s="137" t="s">
        <v>16114</v>
      </c>
      <c r="I3223" s="138" t="s">
        <v>1154</v>
      </c>
    </row>
    <row r="3224" spans="1:9" hidden="1">
      <c r="A3224" s="137" t="s">
        <v>16650</v>
      </c>
      <c r="B3224" s="138" t="s">
        <v>16651</v>
      </c>
      <c r="C3224" s="138" t="s">
        <v>16652</v>
      </c>
      <c r="D3224" s="138" t="s">
        <v>16653</v>
      </c>
      <c r="E3224" s="138" t="s">
        <v>16654</v>
      </c>
      <c r="F3224" s="139">
        <v>103.1</v>
      </c>
      <c r="G3224" s="137" t="s">
        <v>374</v>
      </c>
      <c r="H3224" s="137" t="s">
        <v>16114</v>
      </c>
      <c r="I3224" s="138" t="s">
        <v>1154</v>
      </c>
    </row>
    <row r="3225" spans="1:9" hidden="1">
      <c r="A3225" s="137" t="s">
        <v>16655</v>
      </c>
      <c r="B3225" s="138" t="s">
        <v>16656</v>
      </c>
      <c r="C3225" s="138" t="s">
        <v>16657</v>
      </c>
      <c r="D3225" s="138" t="s">
        <v>16658</v>
      </c>
      <c r="E3225" s="138" t="s">
        <v>16659</v>
      </c>
      <c r="F3225" s="139">
        <v>0</v>
      </c>
      <c r="G3225" s="137" t="s">
        <v>374</v>
      </c>
      <c r="H3225" s="137" t="s">
        <v>16114</v>
      </c>
      <c r="I3225" s="138" t="s">
        <v>1154</v>
      </c>
    </row>
    <row r="3226" spans="1:9" hidden="1">
      <c r="A3226" s="137" t="s">
        <v>16660</v>
      </c>
      <c r="B3226" s="138" t="s">
        <v>16661</v>
      </c>
      <c r="C3226" s="138" t="s">
        <v>16662</v>
      </c>
      <c r="D3226" s="138" t="s">
        <v>16663</v>
      </c>
      <c r="E3226" s="138" t="s">
        <v>16664</v>
      </c>
      <c r="F3226" s="139">
        <v>70.52</v>
      </c>
      <c r="G3226" s="137" t="s">
        <v>374</v>
      </c>
      <c r="H3226" s="137" t="s">
        <v>16114</v>
      </c>
      <c r="I3226" s="138" t="s">
        <v>1154</v>
      </c>
    </row>
    <row r="3227" spans="1:9" hidden="1">
      <c r="A3227" s="137" t="s">
        <v>16665</v>
      </c>
      <c r="B3227" s="138" t="s">
        <v>16666</v>
      </c>
      <c r="C3227" s="138" t="s">
        <v>16667</v>
      </c>
      <c r="D3227" s="138" t="s">
        <v>16668</v>
      </c>
      <c r="E3227" s="138" t="s">
        <v>16669</v>
      </c>
      <c r="F3227" s="139">
        <v>0</v>
      </c>
      <c r="G3227" s="137" t="s">
        <v>374</v>
      </c>
      <c r="H3227" s="137" t="s">
        <v>16114</v>
      </c>
      <c r="I3227" s="138" t="s">
        <v>1154</v>
      </c>
    </row>
    <row r="3228" spans="1:9" hidden="1">
      <c r="A3228" s="137" t="s">
        <v>16670</v>
      </c>
      <c r="B3228" s="138" t="s">
        <v>16671</v>
      </c>
      <c r="C3228" s="138" t="s">
        <v>16672</v>
      </c>
      <c r="D3228" s="138" t="s">
        <v>16673</v>
      </c>
      <c r="E3228" s="138" t="s">
        <v>16674</v>
      </c>
      <c r="F3228" s="139">
        <v>0</v>
      </c>
      <c r="G3228" s="137" t="s">
        <v>374</v>
      </c>
      <c r="H3228" s="137" t="s">
        <v>16114</v>
      </c>
      <c r="I3228" s="138" t="s">
        <v>1154</v>
      </c>
    </row>
    <row r="3229" spans="1:9" hidden="1">
      <c r="A3229" s="137" t="s">
        <v>16675</v>
      </c>
      <c r="B3229" s="138" t="s">
        <v>16676</v>
      </c>
      <c r="C3229" s="138" t="s">
        <v>16677</v>
      </c>
      <c r="D3229" s="138" t="s">
        <v>16678</v>
      </c>
      <c r="E3229" s="138" t="s">
        <v>16679</v>
      </c>
      <c r="F3229" s="139">
        <v>119.26</v>
      </c>
      <c r="G3229" s="137" t="s">
        <v>374</v>
      </c>
      <c r="H3229" s="137" t="s">
        <v>16114</v>
      </c>
      <c r="I3229" s="138" t="s">
        <v>1154</v>
      </c>
    </row>
    <row r="3230" spans="1:9" hidden="1">
      <c r="A3230" s="137" t="s">
        <v>16680</v>
      </c>
      <c r="B3230" s="138" t="s">
        <v>16681</v>
      </c>
      <c r="C3230" s="138" t="s">
        <v>16682</v>
      </c>
      <c r="D3230" s="138" t="s">
        <v>16683</v>
      </c>
      <c r="E3230" s="138" t="s">
        <v>16684</v>
      </c>
      <c r="F3230" s="139">
        <v>52.36</v>
      </c>
      <c r="G3230" s="137" t="s">
        <v>374</v>
      </c>
      <c r="H3230" s="137" t="s">
        <v>16114</v>
      </c>
      <c r="I3230" s="138" t="s">
        <v>1154</v>
      </c>
    </row>
    <row r="3231" spans="1:9" hidden="1">
      <c r="A3231" s="137" t="s">
        <v>16685</v>
      </c>
      <c r="B3231" s="138" t="s">
        <v>16686</v>
      </c>
      <c r="C3231" s="138" t="s">
        <v>16687</v>
      </c>
      <c r="D3231" s="138" t="s">
        <v>16688</v>
      </c>
      <c r="E3231" s="138" t="s">
        <v>1756</v>
      </c>
      <c r="F3231" s="139">
        <v>0</v>
      </c>
      <c r="G3231" s="137" t="s">
        <v>374</v>
      </c>
      <c r="H3231" s="137" t="s">
        <v>16114</v>
      </c>
      <c r="I3231" s="138" t="s">
        <v>1756</v>
      </c>
    </row>
    <row r="3232" spans="1:9" hidden="1">
      <c r="A3232" s="137" t="s">
        <v>16689</v>
      </c>
      <c r="B3232" s="138" t="s">
        <v>16690</v>
      </c>
      <c r="C3232" s="138" t="s">
        <v>16691</v>
      </c>
      <c r="D3232" s="138" t="s">
        <v>16692</v>
      </c>
      <c r="E3232" s="138" t="s">
        <v>16693</v>
      </c>
      <c r="F3232" s="139">
        <v>0</v>
      </c>
      <c r="G3232" s="137" t="s">
        <v>374</v>
      </c>
      <c r="H3232" s="137" t="s">
        <v>16114</v>
      </c>
      <c r="I3232" s="138" t="s">
        <v>1154</v>
      </c>
    </row>
    <row r="3233" spans="1:9" hidden="1">
      <c r="A3233" s="137" t="s">
        <v>16694</v>
      </c>
      <c r="B3233" s="138" t="s">
        <v>16695</v>
      </c>
      <c r="C3233" s="138" t="s">
        <v>16696</v>
      </c>
      <c r="D3233" s="138" t="s">
        <v>16697</v>
      </c>
      <c r="E3233" s="138" t="s">
        <v>16698</v>
      </c>
      <c r="F3233" s="139">
        <v>0</v>
      </c>
      <c r="G3233" s="137" t="s">
        <v>374</v>
      </c>
      <c r="H3233" s="137" t="s">
        <v>16114</v>
      </c>
      <c r="I3233" s="138" t="s">
        <v>1154</v>
      </c>
    </row>
    <row r="3234" spans="1:9" hidden="1">
      <c r="A3234" s="137" t="s">
        <v>16699</v>
      </c>
      <c r="B3234" s="138" t="s">
        <v>16700</v>
      </c>
      <c r="C3234" s="138" t="s">
        <v>16701</v>
      </c>
      <c r="D3234" s="138" t="s">
        <v>16702</v>
      </c>
      <c r="E3234" s="138" t="s">
        <v>16703</v>
      </c>
      <c r="F3234" s="139">
        <v>45.435000000000002</v>
      </c>
      <c r="G3234" s="137" t="s">
        <v>374</v>
      </c>
      <c r="H3234" s="137" t="s">
        <v>16114</v>
      </c>
      <c r="I3234" s="138" t="s">
        <v>1154</v>
      </c>
    </row>
    <row r="3235" spans="1:9" hidden="1">
      <c r="A3235" s="137" t="s">
        <v>16704</v>
      </c>
      <c r="B3235" s="138" t="s">
        <v>16705</v>
      </c>
      <c r="C3235" s="138" t="s">
        <v>16706</v>
      </c>
      <c r="D3235" s="138" t="s">
        <v>16707</v>
      </c>
      <c r="E3235" s="138" t="s">
        <v>16708</v>
      </c>
      <c r="F3235" s="139">
        <v>108.05</v>
      </c>
      <c r="G3235" s="137" t="s">
        <v>374</v>
      </c>
      <c r="H3235" s="137" t="s">
        <v>16114</v>
      </c>
      <c r="I3235" s="138" t="s">
        <v>1154</v>
      </c>
    </row>
    <row r="3236" spans="1:9" hidden="1">
      <c r="A3236" s="137" t="s">
        <v>16709</v>
      </c>
      <c r="B3236" s="138" t="s">
        <v>16710</v>
      </c>
      <c r="C3236" s="138" t="s">
        <v>16711</v>
      </c>
      <c r="D3236" s="138" t="s">
        <v>16712</v>
      </c>
      <c r="E3236" s="138" t="s">
        <v>16713</v>
      </c>
      <c r="F3236" s="139">
        <v>0</v>
      </c>
      <c r="G3236" s="137" t="s">
        <v>374</v>
      </c>
      <c r="H3236" s="137" t="s">
        <v>16114</v>
      </c>
      <c r="I3236" s="138" t="s">
        <v>1154</v>
      </c>
    </row>
    <row r="3237" spans="1:9" hidden="1">
      <c r="A3237" s="137" t="s">
        <v>16714</v>
      </c>
      <c r="B3237" s="138" t="s">
        <v>16715</v>
      </c>
      <c r="C3237" s="138" t="s">
        <v>16716</v>
      </c>
      <c r="D3237" s="138" t="s">
        <v>16717</v>
      </c>
      <c r="E3237" s="138" t="s">
        <v>16718</v>
      </c>
      <c r="F3237" s="139">
        <v>0</v>
      </c>
      <c r="G3237" s="137" t="s">
        <v>417</v>
      </c>
      <c r="H3237" s="137" t="s">
        <v>2660</v>
      </c>
      <c r="I3237" s="138" t="s">
        <v>1091</v>
      </c>
    </row>
    <row r="3238" spans="1:9" hidden="1">
      <c r="A3238" s="137" t="s">
        <v>16719</v>
      </c>
      <c r="B3238" s="138" t="s">
        <v>16715</v>
      </c>
      <c r="C3238" s="138" t="s">
        <v>16720</v>
      </c>
      <c r="D3238" s="138" t="s">
        <v>16717</v>
      </c>
      <c r="E3238" s="138" t="s">
        <v>16721</v>
      </c>
      <c r="F3238" s="139">
        <v>0</v>
      </c>
      <c r="G3238" s="137" t="s">
        <v>374</v>
      </c>
      <c r="H3238" s="137" t="s">
        <v>16114</v>
      </c>
      <c r="I3238" s="138" t="s">
        <v>1154</v>
      </c>
    </row>
    <row r="3239" spans="1:9" hidden="1">
      <c r="A3239" s="137" t="s">
        <v>16722</v>
      </c>
      <c r="B3239" s="138" t="s">
        <v>16723</v>
      </c>
      <c r="C3239" s="138" t="s">
        <v>16724</v>
      </c>
      <c r="D3239" s="138" t="s">
        <v>16725</v>
      </c>
      <c r="E3239" s="138" t="s">
        <v>16726</v>
      </c>
      <c r="F3239" s="139">
        <v>29.86</v>
      </c>
      <c r="G3239" s="137" t="s">
        <v>374</v>
      </c>
      <c r="H3239" s="137" t="s">
        <v>16114</v>
      </c>
      <c r="I3239" s="138" t="s">
        <v>1154</v>
      </c>
    </row>
    <row r="3240" spans="1:9" hidden="1">
      <c r="A3240" s="137" t="s">
        <v>16727</v>
      </c>
      <c r="B3240" s="138" t="s">
        <v>16728</v>
      </c>
      <c r="C3240" s="138" t="s">
        <v>16729</v>
      </c>
      <c r="D3240" s="138" t="s">
        <v>16730</v>
      </c>
      <c r="E3240" s="138" t="s">
        <v>16731</v>
      </c>
      <c r="F3240" s="139">
        <v>0</v>
      </c>
      <c r="G3240" s="137" t="s">
        <v>374</v>
      </c>
      <c r="H3240" s="137" t="s">
        <v>16114</v>
      </c>
      <c r="I3240" s="138" t="s">
        <v>1154</v>
      </c>
    </row>
    <row r="3241" spans="1:9" hidden="1">
      <c r="A3241" s="137" t="s">
        <v>16732</v>
      </c>
      <c r="B3241" s="138" t="s">
        <v>16733</v>
      </c>
      <c r="C3241" s="138" t="s">
        <v>16734</v>
      </c>
      <c r="D3241" s="138" t="s">
        <v>16735</v>
      </c>
      <c r="E3241" s="138" t="s">
        <v>16736</v>
      </c>
      <c r="F3241" s="139">
        <v>62.28</v>
      </c>
      <c r="G3241" s="137" t="s">
        <v>374</v>
      </c>
      <c r="H3241" s="137" t="s">
        <v>16114</v>
      </c>
      <c r="I3241" s="138" t="s">
        <v>1154</v>
      </c>
    </row>
    <row r="3242" spans="1:9" hidden="1">
      <c r="A3242" s="137" t="s">
        <v>16737</v>
      </c>
      <c r="B3242" s="138" t="s">
        <v>16738</v>
      </c>
      <c r="C3242" s="138" t="s">
        <v>16738</v>
      </c>
      <c r="D3242" s="138" t="s">
        <v>16739</v>
      </c>
      <c r="E3242" s="138" t="s">
        <v>1756</v>
      </c>
      <c r="F3242" s="139">
        <v>0</v>
      </c>
      <c r="G3242" s="137" t="s">
        <v>374</v>
      </c>
      <c r="H3242" s="137" t="s">
        <v>16740</v>
      </c>
      <c r="I3242" s="138" t="s">
        <v>1756</v>
      </c>
    </row>
    <row r="3243" spans="1:9" hidden="1">
      <c r="A3243" s="137" t="s">
        <v>16741</v>
      </c>
      <c r="B3243" s="138" t="s">
        <v>16742</v>
      </c>
      <c r="C3243" s="138" t="s">
        <v>16742</v>
      </c>
      <c r="D3243" s="138" t="s">
        <v>16743</v>
      </c>
      <c r="E3243" s="138" t="s">
        <v>1756</v>
      </c>
      <c r="F3243" s="139">
        <v>0</v>
      </c>
      <c r="G3243" s="137" t="s">
        <v>3067</v>
      </c>
      <c r="H3243" s="137" t="s">
        <v>3068</v>
      </c>
      <c r="I3243" s="138" t="s">
        <v>1756</v>
      </c>
    </row>
    <row r="3244" spans="1:9" hidden="1">
      <c r="A3244" s="137" t="s">
        <v>16744</v>
      </c>
      <c r="B3244" s="138" t="s">
        <v>16745</v>
      </c>
      <c r="C3244" s="138" t="s">
        <v>16745</v>
      </c>
      <c r="D3244" s="138" t="s">
        <v>16746</v>
      </c>
      <c r="E3244" s="138" t="s">
        <v>1756</v>
      </c>
      <c r="F3244" s="139">
        <v>0</v>
      </c>
      <c r="G3244" s="137" t="s">
        <v>247</v>
      </c>
      <c r="H3244" s="137" t="s">
        <v>1806</v>
      </c>
      <c r="I3244" s="138" t="s">
        <v>1756</v>
      </c>
    </row>
    <row r="3245" spans="1:9" hidden="1">
      <c r="A3245" s="137" t="s">
        <v>16747</v>
      </c>
      <c r="B3245" s="138" t="s">
        <v>16748</v>
      </c>
      <c r="C3245" s="138" t="s">
        <v>16748</v>
      </c>
      <c r="D3245" s="138" t="s">
        <v>16749</v>
      </c>
      <c r="E3245" s="138" t="s">
        <v>1756</v>
      </c>
      <c r="F3245" s="139">
        <v>0</v>
      </c>
      <c r="G3245" s="137" t="s">
        <v>374</v>
      </c>
      <c r="H3245" s="137" t="s">
        <v>16740</v>
      </c>
      <c r="I3245" s="138" t="s">
        <v>1756</v>
      </c>
    </row>
    <row r="3246" spans="1:9" hidden="1">
      <c r="A3246" s="137" t="s">
        <v>16750</v>
      </c>
      <c r="B3246" s="138" t="s">
        <v>16751</v>
      </c>
      <c r="C3246" s="138" t="s">
        <v>16752</v>
      </c>
      <c r="D3246" s="138" t="s">
        <v>16753</v>
      </c>
      <c r="E3246" s="138" t="s">
        <v>16754</v>
      </c>
      <c r="F3246" s="139">
        <v>946.8</v>
      </c>
      <c r="G3246" s="137" t="s">
        <v>388</v>
      </c>
      <c r="H3246" s="137" t="s">
        <v>16755</v>
      </c>
      <c r="I3246" s="138" t="s">
        <v>1323</v>
      </c>
    </row>
    <row r="3247" spans="1:9" hidden="1">
      <c r="A3247" s="137" t="s">
        <v>16756</v>
      </c>
      <c r="B3247" s="138" t="s">
        <v>16757</v>
      </c>
      <c r="C3247" s="138" t="s">
        <v>16758</v>
      </c>
      <c r="D3247" s="138" t="s">
        <v>16759</v>
      </c>
      <c r="E3247" s="138" t="s">
        <v>16760</v>
      </c>
      <c r="F3247" s="139">
        <v>0</v>
      </c>
      <c r="G3247" s="137" t="s">
        <v>388</v>
      </c>
      <c r="H3247" s="137" t="s">
        <v>16755</v>
      </c>
      <c r="I3247" s="138" t="s">
        <v>1323</v>
      </c>
    </row>
    <row r="3248" spans="1:9" hidden="1">
      <c r="A3248" s="137" t="s">
        <v>16761</v>
      </c>
      <c r="B3248" s="138" t="s">
        <v>16762</v>
      </c>
      <c r="C3248" s="138" t="s">
        <v>16763</v>
      </c>
      <c r="D3248" s="138" t="s">
        <v>16764</v>
      </c>
      <c r="E3248" s="138" t="s">
        <v>16765</v>
      </c>
      <c r="F3248" s="139">
        <v>0</v>
      </c>
      <c r="G3248" s="137" t="s">
        <v>388</v>
      </c>
      <c r="H3248" s="137" t="s">
        <v>16755</v>
      </c>
      <c r="I3248" s="138" t="s">
        <v>1323</v>
      </c>
    </row>
    <row r="3249" spans="1:9" hidden="1">
      <c r="A3249" s="137" t="s">
        <v>16766</v>
      </c>
      <c r="B3249" s="138" t="s">
        <v>16767</v>
      </c>
      <c r="C3249" s="138" t="s">
        <v>16768</v>
      </c>
      <c r="D3249" s="138" t="s">
        <v>16769</v>
      </c>
      <c r="E3249" s="138" t="s">
        <v>16770</v>
      </c>
      <c r="F3249" s="139">
        <v>7740</v>
      </c>
      <c r="G3249" s="137" t="s">
        <v>388</v>
      </c>
      <c r="H3249" s="137" t="s">
        <v>16755</v>
      </c>
      <c r="I3249" s="138" t="s">
        <v>1323</v>
      </c>
    </row>
    <row r="3250" spans="1:9" hidden="1">
      <c r="A3250" s="137" t="s">
        <v>16771</v>
      </c>
      <c r="B3250" s="138" t="s">
        <v>16772</v>
      </c>
      <c r="C3250" s="138" t="s">
        <v>16773</v>
      </c>
      <c r="D3250" s="138" t="s">
        <v>16769</v>
      </c>
      <c r="E3250" s="138" t="s">
        <v>16774</v>
      </c>
      <c r="F3250" s="139">
        <v>8344</v>
      </c>
      <c r="G3250" s="137" t="s">
        <v>388</v>
      </c>
      <c r="H3250" s="137" t="s">
        <v>16755</v>
      </c>
      <c r="I3250" s="138" t="s">
        <v>1323</v>
      </c>
    </row>
    <row r="3251" spans="1:9" hidden="1">
      <c r="A3251" s="137" t="s">
        <v>16775</v>
      </c>
      <c r="B3251" s="138" t="s">
        <v>16776</v>
      </c>
      <c r="C3251" s="138" t="s">
        <v>16777</v>
      </c>
      <c r="D3251" s="138" t="s">
        <v>16778</v>
      </c>
      <c r="E3251" s="138" t="s">
        <v>1756</v>
      </c>
      <c r="F3251" s="139">
        <v>0</v>
      </c>
      <c r="G3251" s="137" t="s">
        <v>388</v>
      </c>
      <c r="H3251" s="137" t="s">
        <v>16755</v>
      </c>
      <c r="I3251" s="138" t="s">
        <v>1756</v>
      </c>
    </row>
    <row r="3252" spans="1:9" hidden="1">
      <c r="A3252" s="137" t="s">
        <v>16779</v>
      </c>
      <c r="B3252" s="138" t="s">
        <v>16780</v>
      </c>
      <c r="C3252" s="138" t="s">
        <v>16781</v>
      </c>
      <c r="D3252" s="138" t="s">
        <v>16782</v>
      </c>
      <c r="E3252" s="138" t="s">
        <v>16783</v>
      </c>
      <c r="F3252" s="139">
        <v>0</v>
      </c>
      <c r="G3252" s="137" t="s">
        <v>388</v>
      </c>
      <c r="H3252" s="137" t="s">
        <v>16755</v>
      </c>
      <c r="I3252" s="138" t="s">
        <v>1323</v>
      </c>
    </row>
    <row r="3253" spans="1:9" hidden="1">
      <c r="A3253" s="137" t="s">
        <v>16784</v>
      </c>
      <c r="B3253" s="138" t="s">
        <v>16785</v>
      </c>
      <c r="C3253" s="138" t="s">
        <v>16786</v>
      </c>
      <c r="D3253" s="138" t="s">
        <v>16787</v>
      </c>
      <c r="E3253" s="138" t="s">
        <v>1756</v>
      </c>
      <c r="F3253" s="139">
        <v>0</v>
      </c>
      <c r="G3253" s="137" t="s">
        <v>388</v>
      </c>
      <c r="H3253" s="137" t="s">
        <v>16755</v>
      </c>
      <c r="I3253" s="138" t="s">
        <v>1756</v>
      </c>
    </row>
    <row r="3254" spans="1:9" hidden="1">
      <c r="A3254" s="137" t="s">
        <v>16788</v>
      </c>
      <c r="B3254" s="138" t="s">
        <v>16789</v>
      </c>
      <c r="C3254" s="138" t="s">
        <v>16790</v>
      </c>
      <c r="D3254" s="138" t="s">
        <v>16791</v>
      </c>
      <c r="E3254" s="138" t="s">
        <v>16792</v>
      </c>
      <c r="F3254" s="139">
        <v>807.4</v>
      </c>
      <c r="G3254" s="137" t="s">
        <v>388</v>
      </c>
      <c r="H3254" s="137" t="s">
        <v>16755</v>
      </c>
      <c r="I3254" s="138" t="s">
        <v>1323</v>
      </c>
    </row>
    <row r="3255" spans="1:9" hidden="1">
      <c r="A3255" s="137" t="s">
        <v>16793</v>
      </c>
      <c r="B3255" s="138" t="s">
        <v>16794</v>
      </c>
      <c r="C3255" s="138" t="s">
        <v>16795</v>
      </c>
      <c r="D3255" s="138" t="s">
        <v>16796</v>
      </c>
      <c r="E3255" s="138" t="s">
        <v>16797</v>
      </c>
      <c r="F3255" s="139">
        <v>2209</v>
      </c>
      <c r="G3255" s="137" t="s">
        <v>388</v>
      </c>
      <c r="H3255" s="137" t="s">
        <v>16755</v>
      </c>
      <c r="I3255" s="138" t="s">
        <v>1323</v>
      </c>
    </row>
    <row r="3256" spans="1:9" hidden="1">
      <c r="A3256" s="137" t="s">
        <v>16798</v>
      </c>
      <c r="B3256" s="138" t="s">
        <v>16799</v>
      </c>
      <c r="C3256" s="138" t="s">
        <v>16800</v>
      </c>
      <c r="D3256" s="138" t="s">
        <v>16801</v>
      </c>
      <c r="E3256" s="138" t="s">
        <v>16802</v>
      </c>
      <c r="F3256" s="139">
        <v>394.1</v>
      </c>
      <c r="G3256" s="137" t="s">
        <v>388</v>
      </c>
      <c r="H3256" s="137" t="s">
        <v>16755</v>
      </c>
      <c r="I3256" s="138" t="s">
        <v>1323</v>
      </c>
    </row>
    <row r="3257" spans="1:9" hidden="1">
      <c r="A3257" s="137" t="s">
        <v>16803</v>
      </c>
      <c r="B3257" s="138" t="s">
        <v>386</v>
      </c>
      <c r="C3257" s="138" t="s">
        <v>389</v>
      </c>
      <c r="D3257" s="138" t="s">
        <v>387</v>
      </c>
      <c r="E3257" s="138" t="s">
        <v>1322</v>
      </c>
      <c r="F3257" s="139">
        <v>104.3</v>
      </c>
      <c r="G3257" s="137" t="s">
        <v>388</v>
      </c>
      <c r="H3257" s="137" t="s">
        <v>16755</v>
      </c>
      <c r="I3257" s="138" t="s">
        <v>1323</v>
      </c>
    </row>
    <row r="3258" spans="1:9" hidden="1">
      <c r="A3258" s="137" t="s">
        <v>16804</v>
      </c>
      <c r="B3258" s="138" t="s">
        <v>16805</v>
      </c>
      <c r="C3258" s="138" t="s">
        <v>16806</v>
      </c>
      <c r="D3258" s="138" t="s">
        <v>16807</v>
      </c>
      <c r="E3258" s="138" t="s">
        <v>1756</v>
      </c>
      <c r="F3258" s="139">
        <v>0</v>
      </c>
      <c r="G3258" s="137" t="s">
        <v>388</v>
      </c>
      <c r="H3258" s="137" t="s">
        <v>16755</v>
      </c>
      <c r="I3258" s="138" t="s">
        <v>1756</v>
      </c>
    </row>
    <row r="3259" spans="1:9" hidden="1">
      <c r="A3259" s="137" t="s">
        <v>16808</v>
      </c>
      <c r="B3259" s="138" t="s">
        <v>16809</v>
      </c>
      <c r="C3259" s="138" t="s">
        <v>16810</v>
      </c>
      <c r="D3259" s="138" t="s">
        <v>16811</v>
      </c>
      <c r="E3259" s="138" t="s">
        <v>16812</v>
      </c>
      <c r="F3259" s="139">
        <v>229.3</v>
      </c>
      <c r="G3259" s="137" t="s">
        <v>388</v>
      </c>
      <c r="H3259" s="137" t="s">
        <v>16755</v>
      </c>
      <c r="I3259" s="138" t="s">
        <v>1323</v>
      </c>
    </row>
    <row r="3260" spans="1:9" hidden="1">
      <c r="A3260" s="137" t="s">
        <v>16813</v>
      </c>
      <c r="B3260" s="138" t="s">
        <v>16814</v>
      </c>
      <c r="C3260" s="138" t="s">
        <v>16815</v>
      </c>
      <c r="D3260" s="138" t="s">
        <v>16816</v>
      </c>
      <c r="E3260" s="138" t="s">
        <v>16817</v>
      </c>
      <c r="F3260" s="139">
        <v>0</v>
      </c>
      <c r="G3260" s="137" t="s">
        <v>388</v>
      </c>
      <c r="H3260" s="137" t="s">
        <v>16755</v>
      </c>
      <c r="I3260" s="138" t="s">
        <v>1323</v>
      </c>
    </row>
    <row r="3261" spans="1:9" hidden="1">
      <c r="A3261" s="137" t="s">
        <v>16818</v>
      </c>
      <c r="B3261" s="138" t="s">
        <v>16819</v>
      </c>
      <c r="C3261" s="138" t="s">
        <v>16820</v>
      </c>
      <c r="D3261" s="138" t="s">
        <v>16821</v>
      </c>
      <c r="E3261" s="138" t="s">
        <v>16822</v>
      </c>
      <c r="F3261" s="139">
        <v>876.8</v>
      </c>
      <c r="G3261" s="137" t="s">
        <v>388</v>
      </c>
      <c r="H3261" s="137" t="s">
        <v>16755</v>
      </c>
      <c r="I3261" s="138" t="s">
        <v>1323</v>
      </c>
    </row>
    <row r="3262" spans="1:9" hidden="1">
      <c r="A3262" s="137" t="s">
        <v>16823</v>
      </c>
      <c r="B3262" s="138" t="s">
        <v>16824</v>
      </c>
      <c r="C3262" s="138" t="s">
        <v>16825</v>
      </c>
      <c r="D3262" s="138" t="s">
        <v>16826</v>
      </c>
      <c r="E3262" s="138" t="s">
        <v>16827</v>
      </c>
      <c r="F3262" s="139">
        <v>915.6</v>
      </c>
      <c r="G3262" s="137" t="s">
        <v>388</v>
      </c>
      <c r="H3262" s="137" t="s">
        <v>16755</v>
      </c>
      <c r="I3262" s="138" t="s">
        <v>1323</v>
      </c>
    </row>
    <row r="3263" spans="1:9" hidden="1">
      <c r="A3263" s="137" t="s">
        <v>16828</v>
      </c>
      <c r="B3263" s="138" t="s">
        <v>16829</v>
      </c>
      <c r="C3263" s="138" t="s">
        <v>16830</v>
      </c>
      <c r="D3263" s="138" t="s">
        <v>16831</v>
      </c>
      <c r="E3263" s="138" t="s">
        <v>16832</v>
      </c>
      <c r="F3263" s="139">
        <v>720.6</v>
      </c>
      <c r="G3263" s="137" t="s">
        <v>388</v>
      </c>
      <c r="H3263" s="137" t="s">
        <v>16755</v>
      </c>
      <c r="I3263" s="138" t="s">
        <v>1323</v>
      </c>
    </row>
    <row r="3264" spans="1:9" hidden="1">
      <c r="A3264" s="137" t="s">
        <v>16833</v>
      </c>
      <c r="B3264" s="138" t="s">
        <v>16834</v>
      </c>
      <c r="C3264" s="138" t="s">
        <v>16835</v>
      </c>
      <c r="D3264" s="138" t="s">
        <v>16836</v>
      </c>
      <c r="E3264" s="138" t="s">
        <v>16837</v>
      </c>
      <c r="F3264" s="139">
        <v>0</v>
      </c>
      <c r="G3264" s="137" t="s">
        <v>388</v>
      </c>
      <c r="H3264" s="137" t="s">
        <v>16755</v>
      </c>
      <c r="I3264" s="138" t="s">
        <v>1323</v>
      </c>
    </row>
    <row r="3265" spans="1:9" hidden="1">
      <c r="A3265" s="137" t="s">
        <v>16838</v>
      </c>
      <c r="B3265" s="138" t="s">
        <v>16839</v>
      </c>
      <c r="C3265" s="138" t="s">
        <v>16840</v>
      </c>
      <c r="D3265" s="138" t="s">
        <v>16841</v>
      </c>
      <c r="E3265" s="138" t="s">
        <v>16842</v>
      </c>
      <c r="F3265" s="139">
        <v>416.4</v>
      </c>
      <c r="G3265" s="137" t="s">
        <v>388</v>
      </c>
      <c r="H3265" s="137" t="s">
        <v>16755</v>
      </c>
      <c r="I3265" s="138" t="s">
        <v>1323</v>
      </c>
    </row>
    <row r="3266" spans="1:9" hidden="1">
      <c r="A3266" s="137" t="s">
        <v>16843</v>
      </c>
      <c r="B3266" s="138" t="s">
        <v>16844</v>
      </c>
      <c r="C3266" s="138" t="s">
        <v>16845</v>
      </c>
      <c r="D3266" s="138" t="s">
        <v>16846</v>
      </c>
      <c r="E3266" s="138" t="s">
        <v>16847</v>
      </c>
      <c r="F3266" s="139">
        <v>381.4</v>
      </c>
      <c r="G3266" s="137" t="s">
        <v>388</v>
      </c>
      <c r="H3266" s="137" t="s">
        <v>16755</v>
      </c>
      <c r="I3266" s="138" t="s">
        <v>1323</v>
      </c>
    </row>
    <row r="3267" spans="1:9" hidden="1">
      <c r="A3267" s="137" t="s">
        <v>16848</v>
      </c>
      <c r="B3267" s="138" t="s">
        <v>16849</v>
      </c>
      <c r="C3267" s="138" t="s">
        <v>16850</v>
      </c>
      <c r="D3267" s="138" t="s">
        <v>16851</v>
      </c>
      <c r="E3267" s="138" t="s">
        <v>16852</v>
      </c>
      <c r="F3267" s="139">
        <v>1082</v>
      </c>
      <c r="G3267" s="137" t="s">
        <v>388</v>
      </c>
      <c r="H3267" s="137" t="s">
        <v>16755</v>
      </c>
      <c r="I3267" s="138" t="s">
        <v>1323</v>
      </c>
    </row>
    <row r="3268" spans="1:9" hidden="1">
      <c r="A3268" s="137" t="s">
        <v>16853</v>
      </c>
      <c r="B3268" s="138" t="s">
        <v>16854</v>
      </c>
      <c r="C3268" s="138" t="s">
        <v>16855</v>
      </c>
      <c r="D3268" s="138" t="s">
        <v>16856</v>
      </c>
      <c r="E3268" s="138" t="s">
        <v>16857</v>
      </c>
      <c r="F3268" s="139">
        <v>0</v>
      </c>
      <c r="G3268" s="137" t="s">
        <v>388</v>
      </c>
      <c r="H3268" s="137" t="s">
        <v>16755</v>
      </c>
      <c r="I3268" s="138" t="s">
        <v>1323</v>
      </c>
    </row>
    <row r="3269" spans="1:9" hidden="1">
      <c r="A3269" s="137" t="s">
        <v>16858</v>
      </c>
      <c r="B3269" s="138" t="s">
        <v>16859</v>
      </c>
      <c r="C3269" s="138" t="s">
        <v>16860</v>
      </c>
      <c r="D3269" s="138" t="s">
        <v>16861</v>
      </c>
      <c r="E3269" s="138" t="s">
        <v>16862</v>
      </c>
      <c r="F3269" s="139">
        <v>740</v>
      </c>
      <c r="G3269" s="137" t="s">
        <v>388</v>
      </c>
      <c r="H3269" s="137" t="s">
        <v>16755</v>
      </c>
      <c r="I3269" s="138" t="s">
        <v>1323</v>
      </c>
    </row>
    <row r="3270" spans="1:9" hidden="1">
      <c r="A3270" s="137" t="s">
        <v>16863</v>
      </c>
      <c r="B3270" s="138" t="s">
        <v>16864</v>
      </c>
      <c r="C3270" s="138" t="s">
        <v>16806</v>
      </c>
      <c r="D3270" s="138" t="s">
        <v>16865</v>
      </c>
      <c r="E3270" s="138" t="s">
        <v>16866</v>
      </c>
      <c r="F3270" s="139">
        <v>421.75</v>
      </c>
      <c r="G3270" s="137" t="s">
        <v>388</v>
      </c>
      <c r="H3270" s="137" t="s">
        <v>16755</v>
      </c>
      <c r="I3270" s="138" t="s">
        <v>1323</v>
      </c>
    </row>
    <row r="3271" spans="1:9" hidden="1">
      <c r="A3271" s="137" t="s">
        <v>16867</v>
      </c>
      <c r="B3271" s="138" t="s">
        <v>16868</v>
      </c>
      <c r="C3271" s="138" t="s">
        <v>16869</v>
      </c>
      <c r="D3271" s="138" t="s">
        <v>16870</v>
      </c>
      <c r="E3271" s="138" t="s">
        <v>16871</v>
      </c>
      <c r="F3271" s="139">
        <v>0</v>
      </c>
      <c r="G3271" s="137" t="s">
        <v>388</v>
      </c>
      <c r="H3271" s="137" t="s">
        <v>16755</v>
      </c>
      <c r="I3271" s="138" t="s">
        <v>1323</v>
      </c>
    </row>
    <row r="3272" spans="1:9" hidden="1">
      <c r="A3272" s="137" t="s">
        <v>16872</v>
      </c>
      <c r="B3272" s="138" t="s">
        <v>16873</v>
      </c>
      <c r="C3272" s="138" t="s">
        <v>16874</v>
      </c>
      <c r="D3272" s="138" t="s">
        <v>16875</v>
      </c>
      <c r="E3272" s="138" t="s">
        <v>16876</v>
      </c>
      <c r="F3272" s="139">
        <v>190.6</v>
      </c>
      <c r="G3272" s="137" t="s">
        <v>388</v>
      </c>
      <c r="H3272" s="137" t="s">
        <v>16755</v>
      </c>
      <c r="I3272" s="138" t="s">
        <v>1323</v>
      </c>
    </row>
    <row r="3273" spans="1:9" hidden="1">
      <c r="A3273" s="137" t="s">
        <v>16877</v>
      </c>
      <c r="B3273" s="138" t="s">
        <v>16878</v>
      </c>
      <c r="C3273" s="138" t="s">
        <v>16879</v>
      </c>
      <c r="D3273" s="138" t="s">
        <v>16880</v>
      </c>
      <c r="E3273" s="138" t="s">
        <v>16881</v>
      </c>
      <c r="F3273" s="139">
        <v>0</v>
      </c>
      <c r="G3273" s="137" t="s">
        <v>388</v>
      </c>
      <c r="H3273" s="137" t="s">
        <v>16755</v>
      </c>
      <c r="I3273" s="138" t="s">
        <v>1323</v>
      </c>
    </row>
    <row r="3274" spans="1:9" hidden="1">
      <c r="A3274" s="137" t="s">
        <v>16882</v>
      </c>
      <c r="B3274" s="138" t="s">
        <v>16883</v>
      </c>
      <c r="C3274" s="138" t="s">
        <v>16884</v>
      </c>
      <c r="D3274" s="138" t="s">
        <v>16885</v>
      </c>
      <c r="E3274" s="138" t="s">
        <v>16886</v>
      </c>
      <c r="F3274" s="139">
        <v>199.45</v>
      </c>
      <c r="G3274" s="137" t="s">
        <v>388</v>
      </c>
      <c r="H3274" s="137" t="s">
        <v>16755</v>
      </c>
      <c r="I3274" s="138" t="s">
        <v>1323</v>
      </c>
    </row>
    <row r="3275" spans="1:9" hidden="1">
      <c r="A3275" s="137" t="s">
        <v>16887</v>
      </c>
      <c r="B3275" s="138" t="s">
        <v>16883</v>
      </c>
      <c r="C3275" s="138" t="s">
        <v>16786</v>
      </c>
      <c r="D3275" s="138" t="s">
        <v>16888</v>
      </c>
      <c r="E3275" s="138" t="s">
        <v>16886</v>
      </c>
      <c r="F3275" s="139">
        <v>0</v>
      </c>
      <c r="G3275" s="137" t="s">
        <v>388</v>
      </c>
      <c r="H3275" s="137" t="s">
        <v>16755</v>
      </c>
      <c r="I3275" s="138" t="s">
        <v>1323</v>
      </c>
    </row>
    <row r="3276" spans="1:9" hidden="1">
      <c r="A3276" s="137" t="s">
        <v>16889</v>
      </c>
      <c r="B3276" s="138" t="s">
        <v>16890</v>
      </c>
      <c r="C3276" s="138" t="s">
        <v>16891</v>
      </c>
      <c r="D3276" s="138" t="s">
        <v>16892</v>
      </c>
      <c r="E3276" s="138" t="s">
        <v>16893</v>
      </c>
      <c r="F3276" s="139">
        <v>220</v>
      </c>
      <c r="G3276" s="137" t="s">
        <v>388</v>
      </c>
      <c r="H3276" s="137" t="s">
        <v>16755</v>
      </c>
      <c r="I3276" s="138" t="s">
        <v>1323</v>
      </c>
    </row>
    <row r="3277" spans="1:9" hidden="1">
      <c r="A3277" s="137" t="s">
        <v>16894</v>
      </c>
      <c r="B3277" s="138" t="s">
        <v>16895</v>
      </c>
      <c r="C3277" s="138" t="s">
        <v>16896</v>
      </c>
      <c r="D3277" s="138" t="s">
        <v>16897</v>
      </c>
      <c r="E3277" s="138" t="s">
        <v>16898</v>
      </c>
      <c r="F3277" s="139">
        <v>457</v>
      </c>
      <c r="G3277" s="137" t="s">
        <v>388</v>
      </c>
      <c r="H3277" s="137" t="s">
        <v>16755</v>
      </c>
      <c r="I3277" s="138" t="s">
        <v>1323</v>
      </c>
    </row>
    <row r="3278" spans="1:9" hidden="1">
      <c r="A3278" s="137" t="s">
        <v>16899</v>
      </c>
      <c r="B3278" s="138" t="s">
        <v>16900</v>
      </c>
      <c r="C3278" s="138" t="s">
        <v>16901</v>
      </c>
      <c r="D3278" s="138" t="s">
        <v>16902</v>
      </c>
      <c r="E3278" s="138" t="s">
        <v>1756</v>
      </c>
      <c r="F3278" s="139">
        <v>0</v>
      </c>
      <c r="G3278" s="137" t="s">
        <v>16903</v>
      </c>
      <c r="H3278" s="137" t="s">
        <v>16904</v>
      </c>
      <c r="I3278" s="138" t="s">
        <v>1756</v>
      </c>
    </row>
    <row r="3279" spans="1:9" hidden="1">
      <c r="A3279" s="137" t="s">
        <v>16905</v>
      </c>
      <c r="B3279" s="138" t="s">
        <v>16906</v>
      </c>
      <c r="C3279" s="138" t="s">
        <v>16907</v>
      </c>
      <c r="D3279" s="138" t="s">
        <v>16908</v>
      </c>
      <c r="E3279" s="138" t="s">
        <v>16909</v>
      </c>
      <c r="F3279" s="139">
        <v>0</v>
      </c>
      <c r="G3279" s="137" t="s">
        <v>16903</v>
      </c>
      <c r="H3279" s="137" t="s">
        <v>16904</v>
      </c>
      <c r="I3279" s="138" t="s">
        <v>16910</v>
      </c>
    </row>
    <row r="3280" spans="1:9" hidden="1">
      <c r="A3280" s="137" t="s">
        <v>16911</v>
      </c>
      <c r="B3280" s="138" t="s">
        <v>16912</v>
      </c>
      <c r="C3280" s="138" t="s">
        <v>16913</v>
      </c>
      <c r="D3280" s="138" t="s">
        <v>16914</v>
      </c>
      <c r="E3280" s="138" t="s">
        <v>16915</v>
      </c>
      <c r="F3280" s="139">
        <v>0</v>
      </c>
      <c r="G3280" s="137" t="s">
        <v>16903</v>
      </c>
      <c r="H3280" s="137" t="s">
        <v>16904</v>
      </c>
      <c r="I3280" s="138" t="s">
        <v>16910</v>
      </c>
    </row>
    <row r="3281" spans="1:9" hidden="1">
      <c r="A3281" s="137" t="s">
        <v>16916</v>
      </c>
      <c r="B3281" s="138" t="s">
        <v>16917</v>
      </c>
      <c r="C3281" s="138" t="s">
        <v>16918</v>
      </c>
      <c r="D3281" s="138" t="s">
        <v>16919</v>
      </c>
      <c r="E3281" s="138" t="s">
        <v>16920</v>
      </c>
      <c r="F3281" s="139">
        <v>0</v>
      </c>
      <c r="G3281" s="137" t="s">
        <v>16903</v>
      </c>
      <c r="H3281" s="137" t="s">
        <v>16904</v>
      </c>
      <c r="I3281" s="138" t="s">
        <v>16910</v>
      </c>
    </row>
    <row r="3282" spans="1:9" hidden="1">
      <c r="A3282" s="137" t="s">
        <v>16921</v>
      </c>
      <c r="B3282" s="138" t="s">
        <v>16922</v>
      </c>
      <c r="C3282" s="138" t="s">
        <v>16923</v>
      </c>
      <c r="D3282" s="138" t="s">
        <v>16924</v>
      </c>
      <c r="E3282" s="138" t="s">
        <v>16925</v>
      </c>
      <c r="F3282" s="139">
        <v>0</v>
      </c>
      <c r="G3282" s="137" t="s">
        <v>247</v>
      </c>
      <c r="H3282" s="137" t="s">
        <v>16904</v>
      </c>
      <c r="I3282" s="138" t="s">
        <v>16910</v>
      </c>
    </row>
    <row r="3283" spans="1:9" hidden="1">
      <c r="A3283" s="137" t="s">
        <v>16926</v>
      </c>
      <c r="B3283" s="138" t="s">
        <v>16927</v>
      </c>
      <c r="C3283" s="138" t="s">
        <v>16928</v>
      </c>
      <c r="D3283" s="138" t="s">
        <v>16929</v>
      </c>
      <c r="E3283" s="138" t="s">
        <v>16930</v>
      </c>
      <c r="F3283" s="139">
        <v>0</v>
      </c>
      <c r="G3283" s="137" t="s">
        <v>16903</v>
      </c>
      <c r="H3283" s="137" t="s">
        <v>16904</v>
      </c>
      <c r="I3283" s="138" t="s">
        <v>16910</v>
      </c>
    </row>
    <row r="3284" spans="1:9" hidden="1">
      <c r="A3284" s="137" t="s">
        <v>16931</v>
      </c>
      <c r="B3284" s="138" t="s">
        <v>16927</v>
      </c>
      <c r="C3284" s="138" t="s">
        <v>16932</v>
      </c>
      <c r="D3284" s="138" t="s">
        <v>16929</v>
      </c>
      <c r="E3284" s="138" t="s">
        <v>16930</v>
      </c>
      <c r="F3284" s="139">
        <v>0</v>
      </c>
      <c r="G3284" s="137" t="s">
        <v>16903</v>
      </c>
      <c r="H3284" s="137" t="s">
        <v>16904</v>
      </c>
      <c r="I3284" s="138" t="s">
        <v>16910</v>
      </c>
    </row>
    <row r="3285" spans="1:9" hidden="1">
      <c r="A3285" s="137" t="s">
        <v>16933</v>
      </c>
      <c r="B3285" s="138" t="s">
        <v>16934</v>
      </c>
      <c r="C3285" s="138" t="s">
        <v>16935</v>
      </c>
      <c r="D3285" s="138" t="s">
        <v>16936</v>
      </c>
      <c r="E3285" s="138" t="s">
        <v>16937</v>
      </c>
      <c r="F3285" s="139">
        <v>0</v>
      </c>
      <c r="G3285" s="137" t="s">
        <v>16903</v>
      </c>
      <c r="H3285" s="137" t="s">
        <v>16904</v>
      </c>
      <c r="I3285" s="138" t="s">
        <v>16910</v>
      </c>
    </row>
    <row r="3286" spans="1:9" hidden="1">
      <c r="A3286" s="137" t="s">
        <v>16938</v>
      </c>
      <c r="B3286" s="138" t="s">
        <v>16939</v>
      </c>
      <c r="C3286" s="138" t="s">
        <v>16940</v>
      </c>
      <c r="D3286" s="138" t="s">
        <v>16941</v>
      </c>
      <c r="E3286" s="138" t="s">
        <v>16942</v>
      </c>
      <c r="F3286" s="139">
        <v>0</v>
      </c>
      <c r="G3286" s="137" t="s">
        <v>16903</v>
      </c>
      <c r="H3286" s="137" t="s">
        <v>16904</v>
      </c>
      <c r="I3286" s="138" t="s">
        <v>16910</v>
      </c>
    </row>
    <row r="3287" spans="1:9" hidden="1">
      <c r="A3287" s="137" t="s">
        <v>16943</v>
      </c>
      <c r="B3287" s="138" t="s">
        <v>16944</v>
      </c>
      <c r="C3287" s="138" t="s">
        <v>16945</v>
      </c>
      <c r="D3287" s="138" t="s">
        <v>16946</v>
      </c>
      <c r="E3287" s="138" t="s">
        <v>16947</v>
      </c>
      <c r="F3287" s="139">
        <v>0</v>
      </c>
      <c r="G3287" s="137" t="s">
        <v>16903</v>
      </c>
      <c r="H3287" s="137" t="s">
        <v>16904</v>
      </c>
      <c r="I3287" s="138" t="s">
        <v>16910</v>
      </c>
    </row>
    <row r="3288" spans="1:9" hidden="1">
      <c r="A3288" s="137" t="s">
        <v>16948</v>
      </c>
      <c r="B3288" s="138" t="s">
        <v>16949</v>
      </c>
      <c r="C3288" s="138" t="s">
        <v>16950</v>
      </c>
      <c r="D3288" s="138" t="s">
        <v>16951</v>
      </c>
      <c r="E3288" s="138" t="s">
        <v>16952</v>
      </c>
      <c r="F3288" s="139">
        <v>0</v>
      </c>
      <c r="G3288" s="137" t="s">
        <v>16903</v>
      </c>
      <c r="H3288" s="137" t="s">
        <v>16904</v>
      </c>
      <c r="I3288" s="138" t="s">
        <v>16910</v>
      </c>
    </row>
    <row r="3289" spans="1:9" hidden="1">
      <c r="A3289" s="137" t="s">
        <v>16953</v>
      </c>
      <c r="B3289" s="138" t="s">
        <v>16954</v>
      </c>
      <c r="C3289" s="138" t="s">
        <v>16954</v>
      </c>
      <c r="D3289" s="138" t="s">
        <v>16955</v>
      </c>
      <c r="E3289" s="138" t="s">
        <v>1756</v>
      </c>
      <c r="F3289" s="139">
        <v>0</v>
      </c>
      <c r="G3289" s="137" t="s">
        <v>417</v>
      </c>
      <c r="H3289" s="137" t="s">
        <v>2660</v>
      </c>
      <c r="I3289" s="138" t="s">
        <v>1756</v>
      </c>
    </row>
    <row r="3290" spans="1:9" hidden="1">
      <c r="A3290" s="137" t="s">
        <v>16956</v>
      </c>
      <c r="B3290" s="138" t="s">
        <v>16957</v>
      </c>
      <c r="C3290" s="138" t="s">
        <v>16957</v>
      </c>
      <c r="D3290" s="138" t="s">
        <v>16958</v>
      </c>
      <c r="E3290" s="138" t="s">
        <v>1756</v>
      </c>
      <c r="F3290" s="139">
        <v>0</v>
      </c>
      <c r="G3290" s="137" t="s">
        <v>417</v>
      </c>
      <c r="H3290" s="137" t="s">
        <v>2660</v>
      </c>
      <c r="I3290" s="138" t="s">
        <v>1756</v>
      </c>
    </row>
    <row r="3291" spans="1:9" hidden="1">
      <c r="A3291" s="137" t="s">
        <v>16959</v>
      </c>
      <c r="B3291" s="138" t="s">
        <v>16960</v>
      </c>
      <c r="C3291" s="138" t="s">
        <v>16961</v>
      </c>
      <c r="D3291" s="138" t="s">
        <v>16962</v>
      </c>
      <c r="E3291" s="138" t="s">
        <v>16963</v>
      </c>
      <c r="F3291" s="139">
        <v>0</v>
      </c>
      <c r="G3291" s="137" t="s">
        <v>374</v>
      </c>
      <c r="H3291" s="137" t="s">
        <v>16964</v>
      </c>
      <c r="I3291" s="138" t="s">
        <v>1278</v>
      </c>
    </row>
    <row r="3292" spans="1:9" hidden="1">
      <c r="A3292" s="137" t="s">
        <v>16965</v>
      </c>
      <c r="B3292" s="138" t="s">
        <v>16966</v>
      </c>
      <c r="C3292" s="138" t="s">
        <v>16967</v>
      </c>
      <c r="D3292" s="138" t="s">
        <v>16968</v>
      </c>
      <c r="E3292" s="138" t="s">
        <v>16969</v>
      </c>
      <c r="F3292" s="139">
        <v>115.3</v>
      </c>
      <c r="G3292" s="137" t="s">
        <v>374</v>
      </c>
      <c r="H3292" s="137" t="s">
        <v>16964</v>
      </c>
      <c r="I3292" s="138" t="s">
        <v>1278</v>
      </c>
    </row>
    <row r="3293" spans="1:9" hidden="1">
      <c r="A3293" s="137" t="s">
        <v>16970</v>
      </c>
      <c r="B3293" s="138" t="s">
        <v>16971</v>
      </c>
      <c r="C3293" s="138" t="s">
        <v>16972</v>
      </c>
      <c r="D3293" s="138" t="s">
        <v>16973</v>
      </c>
      <c r="E3293" s="138" t="s">
        <v>16974</v>
      </c>
      <c r="F3293" s="139">
        <v>54.8</v>
      </c>
      <c r="G3293" s="137" t="s">
        <v>374</v>
      </c>
      <c r="H3293" s="137" t="s">
        <v>16964</v>
      </c>
      <c r="I3293" s="138" t="s">
        <v>1278</v>
      </c>
    </row>
    <row r="3294" spans="1:9" hidden="1">
      <c r="A3294" s="137" t="s">
        <v>16975</v>
      </c>
      <c r="B3294" s="138" t="s">
        <v>16976</v>
      </c>
      <c r="C3294" s="138" t="s">
        <v>16977</v>
      </c>
      <c r="D3294" s="138" t="s">
        <v>16978</v>
      </c>
      <c r="E3294" s="138" t="s">
        <v>16979</v>
      </c>
      <c r="F3294" s="139">
        <v>0</v>
      </c>
      <c r="G3294" s="137" t="s">
        <v>374</v>
      </c>
      <c r="H3294" s="137" t="s">
        <v>16964</v>
      </c>
      <c r="I3294" s="138" t="s">
        <v>16980</v>
      </c>
    </row>
    <row r="3295" spans="1:9" hidden="1">
      <c r="A3295" s="137" t="s">
        <v>16981</v>
      </c>
      <c r="B3295" s="138" t="s">
        <v>16982</v>
      </c>
      <c r="C3295" s="138" t="s">
        <v>16983</v>
      </c>
      <c r="D3295" s="138" t="s">
        <v>16984</v>
      </c>
      <c r="E3295" s="138" t="s">
        <v>16985</v>
      </c>
      <c r="F3295" s="139">
        <v>0</v>
      </c>
      <c r="G3295" s="137" t="s">
        <v>374</v>
      </c>
      <c r="H3295" s="137" t="s">
        <v>16964</v>
      </c>
      <c r="I3295" s="138" t="s">
        <v>16980</v>
      </c>
    </row>
    <row r="3296" spans="1:9" hidden="1">
      <c r="A3296" s="137" t="s">
        <v>16986</v>
      </c>
      <c r="B3296" s="138" t="s">
        <v>16987</v>
      </c>
      <c r="C3296" s="138" t="s">
        <v>16988</v>
      </c>
      <c r="D3296" s="138" t="s">
        <v>16989</v>
      </c>
      <c r="E3296" s="138" t="s">
        <v>16990</v>
      </c>
      <c r="F3296" s="139">
        <v>0</v>
      </c>
      <c r="G3296" s="137" t="s">
        <v>374</v>
      </c>
      <c r="H3296" s="137" t="s">
        <v>16964</v>
      </c>
      <c r="I3296" s="138" t="s">
        <v>16980</v>
      </c>
    </row>
    <row r="3297" spans="1:9" hidden="1">
      <c r="A3297" s="137" t="s">
        <v>16991</v>
      </c>
      <c r="B3297" s="138" t="s">
        <v>16992</v>
      </c>
      <c r="C3297" s="138" t="s">
        <v>16993</v>
      </c>
      <c r="D3297" s="138" t="s">
        <v>16994</v>
      </c>
      <c r="E3297" s="138" t="s">
        <v>16995</v>
      </c>
      <c r="F3297" s="139">
        <v>0</v>
      </c>
      <c r="G3297" s="137" t="s">
        <v>16996</v>
      </c>
      <c r="H3297" s="137" t="s">
        <v>16997</v>
      </c>
      <c r="I3297" s="138" t="s">
        <v>16998</v>
      </c>
    </row>
    <row r="3298" spans="1:9" hidden="1">
      <c r="A3298" s="137" t="s">
        <v>16999</v>
      </c>
      <c r="B3298" s="138" t="s">
        <v>17000</v>
      </c>
      <c r="C3298" s="138" t="s">
        <v>17001</v>
      </c>
      <c r="D3298" s="138" t="s">
        <v>17002</v>
      </c>
      <c r="E3298" s="138" t="s">
        <v>17003</v>
      </c>
      <c r="F3298" s="139">
        <v>45.12</v>
      </c>
      <c r="G3298" s="137" t="s">
        <v>374</v>
      </c>
      <c r="H3298" s="137" t="s">
        <v>16964</v>
      </c>
      <c r="I3298" s="138" t="s">
        <v>1278</v>
      </c>
    </row>
    <row r="3299" spans="1:9" hidden="1">
      <c r="A3299" s="137" t="s">
        <v>17004</v>
      </c>
      <c r="B3299" s="138" t="s">
        <v>17005</v>
      </c>
      <c r="C3299" s="138" t="s">
        <v>17006</v>
      </c>
      <c r="D3299" s="138" t="s">
        <v>17007</v>
      </c>
      <c r="E3299" s="138" t="s">
        <v>17008</v>
      </c>
      <c r="F3299" s="139">
        <v>0</v>
      </c>
      <c r="G3299" s="137" t="s">
        <v>374</v>
      </c>
      <c r="H3299" s="137" t="s">
        <v>16964</v>
      </c>
      <c r="I3299" s="138" t="s">
        <v>1756</v>
      </c>
    </row>
    <row r="3300" spans="1:9" hidden="1">
      <c r="A3300" s="137" t="s">
        <v>17009</v>
      </c>
      <c r="B3300" s="138" t="s">
        <v>17010</v>
      </c>
      <c r="C3300" s="138" t="s">
        <v>17011</v>
      </c>
      <c r="D3300" s="138" t="s">
        <v>17012</v>
      </c>
      <c r="E3300" s="138" t="s">
        <v>17013</v>
      </c>
      <c r="F3300" s="139">
        <v>2.9350000000000001</v>
      </c>
      <c r="G3300" s="137" t="s">
        <v>374</v>
      </c>
      <c r="H3300" s="137" t="s">
        <v>16964</v>
      </c>
      <c r="I3300" s="138" t="s">
        <v>1278</v>
      </c>
    </row>
    <row r="3301" spans="1:9" hidden="1">
      <c r="A3301" s="137" t="s">
        <v>17014</v>
      </c>
      <c r="B3301" s="138" t="s">
        <v>17015</v>
      </c>
      <c r="C3301" s="138" t="s">
        <v>17016</v>
      </c>
      <c r="D3301" s="138" t="s">
        <v>17017</v>
      </c>
      <c r="E3301" s="138" t="s">
        <v>17018</v>
      </c>
      <c r="F3301" s="139">
        <v>0</v>
      </c>
      <c r="G3301" s="137" t="s">
        <v>374</v>
      </c>
      <c r="H3301" s="137" t="s">
        <v>16964</v>
      </c>
      <c r="I3301" s="138" t="s">
        <v>1278</v>
      </c>
    </row>
    <row r="3302" spans="1:9" hidden="1">
      <c r="A3302" s="137" t="s">
        <v>17019</v>
      </c>
      <c r="B3302" s="138" t="s">
        <v>17020</v>
      </c>
      <c r="C3302" s="138" t="s">
        <v>17021</v>
      </c>
      <c r="D3302" s="138" t="s">
        <v>17022</v>
      </c>
      <c r="E3302" s="138" t="s">
        <v>17023</v>
      </c>
      <c r="F3302" s="139">
        <v>4.4420000000000002</v>
      </c>
      <c r="G3302" s="137" t="s">
        <v>374</v>
      </c>
      <c r="H3302" s="137" t="s">
        <v>16964</v>
      </c>
      <c r="I3302" s="138" t="s">
        <v>1278</v>
      </c>
    </row>
    <row r="3303" spans="1:9" hidden="1">
      <c r="A3303" s="137" t="s">
        <v>17024</v>
      </c>
      <c r="B3303" s="138" t="s">
        <v>17025</v>
      </c>
      <c r="C3303" s="138" t="s">
        <v>17026</v>
      </c>
      <c r="D3303" s="138" t="s">
        <v>17027</v>
      </c>
      <c r="E3303" s="138" t="s">
        <v>17028</v>
      </c>
      <c r="F3303" s="139">
        <v>0.66</v>
      </c>
      <c r="G3303" s="137" t="s">
        <v>374</v>
      </c>
      <c r="H3303" s="137" t="s">
        <v>16964</v>
      </c>
      <c r="I3303" s="138" t="s">
        <v>16980</v>
      </c>
    </row>
    <row r="3304" spans="1:9" hidden="1">
      <c r="A3304" s="137" t="s">
        <v>17029</v>
      </c>
      <c r="B3304" s="138" t="s">
        <v>17030</v>
      </c>
      <c r="C3304" s="138" t="s">
        <v>17031</v>
      </c>
      <c r="D3304" s="138" t="s">
        <v>17032</v>
      </c>
      <c r="E3304" s="138" t="s">
        <v>17033</v>
      </c>
      <c r="F3304" s="139">
        <v>0</v>
      </c>
      <c r="G3304" s="137" t="s">
        <v>374</v>
      </c>
      <c r="H3304" s="137" t="s">
        <v>16964</v>
      </c>
      <c r="I3304" s="138" t="s">
        <v>1278</v>
      </c>
    </row>
    <row r="3305" spans="1:9" hidden="1">
      <c r="A3305" s="137" t="s">
        <v>17034</v>
      </c>
      <c r="B3305" s="138" t="s">
        <v>17035</v>
      </c>
      <c r="C3305" s="138" t="s">
        <v>17036</v>
      </c>
      <c r="D3305" s="138" t="s">
        <v>17037</v>
      </c>
      <c r="E3305" s="138" t="s">
        <v>17038</v>
      </c>
      <c r="F3305" s="139">
        <v>2.0034999999999998</v>
      </c>
      <c r="G3305" s="137" t="s">
        <v>374</v>
      </c>
      <c r="H3305" s="137" t="s">
        <v>16964</v>
      </c>
      <c r="I3305" s="138" t="s">
        <v>1278</v>
      </c>
    </row>
    <row r="3306" spans="1:9" hidden="1">
      <c r="A3306" s="137" t="s">
        <v>17039</v>
      </c>
      <c r="B3306" s="138" t="s">
        <v>17040</v>
      </c>
      <c r="C3306" s="138" t="s">
        <v>17041</v>
      </c>
      <c r="D3306" s="138" t="s">
        <v>17042</v>
      </c>
      <c r="E3306" s="138" t="s">
        <v>17043</v>
      </c>
      <c r="F3306" s="139">
        <v>0</v>
      </c>
      <c r="G3306" s="137" t="s">
        <v>374</v>
      </c>
      <c r="H3306" s="137" t="s">
        <v>16964</v>
      </c>
      <c r="I3306" s="138" t="s">
        <v>16980</v>
      </c>
    </row>
    <row r="3307" spans="1:9" hidden="1">
      <c r="A3307" s="137" t="s">
        <v>17044</v>
      </c>
      <c r="B3307" s="138" t="s">
        <v>17045</v>
      </c>
      <c r="C3307" s="138" t="s">
        <v>17046</v>
      </c>
      <c r="D3307" s="138" t="s">
        <v>17047</v>
      </c>
      <c r="E3307" s="138" t="s">
        <v>17048</v>
      </c>
      <c r="F3307" s="139">
        <v>16.100000000000001</v>
      </c>
      <c r="G3307" s="137" t="s">
        <v>374</v>
      </c>
      <c r="H3307" s="137" t="s">
        <v>16964</v>
      </c>
      <c r="I3307" s="138" t="s">
        <v>1278</v>
      </c>
    </row>
    <row r="3308" spans="1:9" hidden="1">
      <c r="A3308" s="137" t="s">
        <v>17049</v>
      </c>
      <c r="B3308" s="138" t="s">
        <v>17050</v>
      </c>
      <c r="C3308" s="138" t="s">
        <v>17051</v>
      </c>
      <c r="D3308" s="138" t="s">
        <v>17052</v>
      </c>
      <c r="E3308" s="138" t="s">
        <v>17053</v>
      </c>
      <c r="F3308" s="139">
        <v>0</v>
      </c>
      <c r="G3308" s="137" t="s">
        <v>374</v>
      </c>
      <c r="H3308" s="137" t="s">
        <v>16964</v>
      </c>
      <c r="I3308" s="138" t="s">
        <v>16980</v>
      </c>
    </row>
    <row r="3309" spans="1:9" hidden="1">
      <c r="A3309" s="137" t="s">
        <v>17054</v>
      </c>
      <c r="B3309" s="138" t="s">
        <v>17055</v>
      </c>
      <c r="C3309" s="138" t="s">
        <v>17056</v>
      </c>
      <c r="D3309" s="138" t="s">
        <v>17057</v>
      </c>
      <c r="E3309" s="138" t="s">
        <v>17058</v>
      </c>
      <c r="F3309" s="139">
        <v>22</v>
      </c>
      <c r="G3309" s="137" t="s">
        <v>374</v>
      </c>
      <c r="H3309" s="137" t="s">
        <v>16964</v>
      </c>
      <c r="I3309" s="138" t="s">
        <v>1278</v>
      </c>
    </row>
    <row r="3310" spans="1:9" hidden="1">
      <c r="A3310" s="137" t="s">
        <v>17059</v>
      </c>
      <c r="B3310" s="138" t="s">
        <v>17060</v>
      </c>
      <c r="C3310" s="138" t="s">
        <v>17061</v>
      </c>
      <c r="D3310" s="138" t="s">
        <v>17062</v>
      </c>
      <c r="E3310" s="138" t="s">
        <v>17063</v>
      </c>
      <c r="F3310" s="139">
        <v>0</v>
      </c>
      <c r="G3310" s="137" t="s">
        <v>374</v>
      </c>
      <c r="H3310" s="137" t="s">
        <v>16964</v>
      </c>
      <c r="I3310" s="138" t="s">
        <v>16980</v>
      </c>
    </row>
    <row r="3311" spans="1:9" hidden="1">
      <c r="A3311" s="137" t="s">
        <v>17064</v>
      </c>
      <c r="B3311" s="138" t="s">
        <v>17065</v>
      </c>
      <c r="C3311" s="138" t="s">
        <v>17066</v>
      </c>
      <c r="D3311" s="138" t="s">
        <v>17067</v>
      </c>
      <c r="E3311" s="138" t="s">
        <v>17068</v>
      </c>
      <c r="F3311" s="139">
        <v>1.59</v>
      </c>
      <c r="G3311" s="137" t="s">
        <v>374</v>
      </c>
      <c r="H3311" s="137" t="s">
        <v>16964</v>
      </c>
      <c r="I3311" s="138" t="s">
        <v>1278</v>
      </c>
    </row>
    <row r="3312" spans="1:9" hidden="1">
      <c r="A3312" s="137" t="s">
        <v>17069</v>
      </c>
      <c r="B3312" s="138" t="s">
        <v>17070</v>
      </c>
      <c r="C3312" s="138" t="s">
        <v>17071</v>
      </c>
      <c r="D3312" s="138" t="s">
        <v>17072</v>
      </c>
      <c r="E3312" s="138" t="s">
        <v>17073</v>
      </c>
      <c r="F3312" s="139">
        <v>0</v>
      </c>
      <c r="G3312" s="137" t="s">
        <v>374</v>
      </c>
      <c r="H3312" s="137" t="s">
        <v>16964</v>
      </c>
      <c r="I3312" s="138" t="s">
        <v>16980</v>
      </c>
    </row>
    <row r="3313" spans="1:9" hidden="1">
      <c r="A3313" s="137" t="s">
        <v>17074</v>
      </c>
      <c r="B3313" s="138" t="s">
        <v>17075</v>
      </c>
      <c r="C3313" s="138" t="s">
        <v>17076</v>
      </c>
      <c r="D3313" s="138" t="s">
        <v>17077</v>
      </c>
      <c r="E3313" s="138" t="s">
        <v>17078</v>
      </c>
      <c r="F3313" s="139">
        <v>0</v>
      </c>
      <c r="G3313" s="137" t="s">
        <v>374</v>
      </c>
      <c r="H3313" s="137" t="s">
        <v>16964</v>
      </c>
      <c r="I3313" s="138" t="s">
        <v>16980</v>
      </c>
    </row>
    <row r="3314" spans="1:9" hidden="1">
      <c r="A3314" s="137" t="s">
        <v>17079</v>
      </c>
      <c r="B3314" s="138" t="s">
        <v>17080</v>
      </c>
      <c r="C3314" s="138" t="s">
        <v>17081</v>
      </c>
      <c r="D3314" s="138" t="s">
        <v>17082</v>
      </c>
      <c r="E3314" s="138" t="s">
        <v>17083</v>
      </c>
      <c r="F3314" s="139">
        <v>0</v>
      </c>
      <c r="G3314" s="137" t="s">
        <v>374</v>
      </c>
      <c r="H3314" s="137" t="s">
        <v>17084</v>
      </c>
      <c r="I3314" s="138" t="s">
        <v>17085</v>
      </c>
    </row>
    <row r="3315" spans="1:9" hidden="1">
      <c r="A3315" s="137" t="s">
        <v>17086</v>
      </c>
      <c r="B3315" s="138" t="s">
        <v>17087</v>
      </c>
      <c r="C3315" s="138" t="s">
        <v>17088</v>
      </c>
      <c r="D3315" s="138" t="s">
        <v>17089</v>
      </c>
      <c r="E3315" s="138" t="s">
        <v>17090</v>
      </c>
      <c r="F3315" s="139">
        <v>0</v>
      </c>
      <c r="G3315" s="137" t="s">
        <v>374</v>
      </c>
      <c r="H3315" s="137" t="s">
        <v>16964</v>
      </c>
      <c r="I3315" s="138" t="s">
        <v>1278</v>
      </c>
    </row>
    <row r="3316" spans="1:9" hidden="1">
      <c r="A3316" s="137" t="s">
        <v>17091</v>
      </c>
      <c r="B3316" s="138" t="s">
        <v>17092</v>
      </c>
      <c r="C3316" s="138" t="s">
        <v>17093</v>
      </c>
      <c r="D3316" s="138" t="s">
        <v>17094</v>
      </c>
      <c r="E3316" s="138" t="s">
        <v>17095</v>
      </c>
      <c r="F3316" s="139">
        <v>24.63</v>
      </c>
      <c r="G3316" s="137" t="s">
        <v>374</v>
      </c>
      <c r="H3316" s="137" t="s">
        <v>16964</v>
      </c>
      <c r="I3316" s="138" t="s">
        <v>1278</v>
      </c>
    </row>
    <row r="3317" spans="1:9" hidden="1">
      <c r="A3317" s="137" t="s">
        <v>17096</v>
      </c>
      <c r="B3317" s="138" t="s">
        <v>17097</v>
      </c>
      <c r="C3317" s="138" t="s">
        <v>17098</v>
      </c>
      <c r="D3317" s="138" t="s">
        <v>17099</v>
      </c>
      <c r="E3317" s="138" t="s">
        <v>17100</v>
      </c>
      <c r="F3317" s="139">
        <v>22</v>
      </c>
      <c r="G3317" s="137" t="s">
        <v>374</v>
      </c>
      <c r="H3317" s="137" t="s">
        <v>16964</v>
      </c>
      <c r="I3317" s="138" t="s">
        <v>1278</v>
      </c>
    </row>
    <row r="3318" spans="1:9" hidden="1">
      <c r="A3318" s="137" t="s">
        <v>17101</v>
      </c>
      <c r="B3318" s="138" t="s">
        <v>17102</v>
      </c>
      <c r="C3318" s="138" t="s">
        <v>17103</v>
      </c>
      <c r="D3318" s="138" t="s">
        <v>17104</v>
      </c>
      <c r="E3318" s="138" t="s">
        <v>17105</v>
      </c>
      <c r="F3318" s="139">
        <v>0</v>
      </c>
      <c r="G3318" s="137" t="s">
        <v>374</v>
      </c>
      <c r="H3318" s="137" t="s">
        <v>16964</v>
      </c>
      <c r="I3318" s="138" t="s">
        <v>16980</v>
      </c>
    </row>
    <row r="3319" spans="1:9" hidden="1">
      <c r="A3319" s="137" t="s">
        <v>17106</v>
      </c>
      <c r="B3319" s="138" t="s">
        <v>17107</v>
      </c>
      <c r="C3319" s="138" t="s">
        <v>17108</v>
      </c>
      <c r="D3319" s="138" t="s">
        <v>17109</v>
      </c>
      <c r="E3319" s="138" t="s">
        <v>17110</v>
      </c>
      <c r="F3319" s="139">
        <v>2.0049999999999999</v>
      </c>
      <c r="G3319" s="137" t="s">
        <v>374</v>
      </c>
      <c r="H3319" s="137" t="s">
        <v>16964</v>
      </c>
      <c r="I3319" s="138" t="s">
        <v>1278</v>
      </c>
    </row>
    <row r="3320" spans="1:9" hidden="1">
      <c r="A3320" s="137" t="s">
        <v>17111</v>
      </c>
      <c r="B3320" s="138" t="s">
        <v>17112</v>
      </c>
      <c r="C3320" s="138" t="s">
        <v>17113</v>
      </c>
      <c r="D3320" s="138" t="s">
        <v>17114</v>
      </c>
      <c r="E3320" s="138" t="s">
        <v>17115</v>
      </c>
      <c r="F3320" s="139">
        <v>0</v>
      </c>
      <c r="G3320" s="137" t="s">
        <v>374</v>
      </c>
      <c r="H3320" s="137" t="s">
        <v>16964</v>
      </c>
      <c r="I3320" s="138" t="s">
        <v>16980</v>
      </c>
    </row>
    <row r="3321" spans="1:9" hidden="1">
      <c r="A3321" s="137" t="s">
        <v>17116</v>
      </c>
      <c r="B3321" s="138" t="s">
        <v>17117</v>
      </c>
      <c r="C3321" s="138" t="s">
        <v>17118</v>
      </c>
      <c r="D3321" s="138" t="s">
        <v>17119</v>
      </c>
      <c r="E3321" s="138" t="s">
        <v>17120</v>
      </c>
      <c r="F3321" s="139">
        <v>18.989999999999998</v>
      </c>
      <c r="G3321" s="137" t="s">
        <v>374</v>
      </c>
      <c r="H3321" s="137" t="s">
        <v>16964</v>
      </c>
      <c r="I3321" s="138" t="s">
        <v>1278</v>
      </c>
    </row>
    <row r="3322" spans="1:9" hidden="1">
      <c r="A3322" s="137" t="s">
        <v>17121</v>
      </c>
      <c r="B3322" s="138" t="s">
        <v>390</v>
      </c>
      <c r="C3322" s="138" t="s">
        <v>392</v>
      </c>
      <c r="D3322" s="138" t="s">
        <v>17122</v>
      </c>
      <c r="E3322" s="138" t="s">
        <v>1277</v>
      </c>
      <c r="F3322" s="139">
        <v>11.095000000000001</v>
      </c>
      <c r="G3322" s="137" t="s">
        <v>374</v>
      </c>
      <c r="H3322" s="137" t="s">
        <v>16964</v>
      </c>
      <c r="I3322" s="138" t="s">
        <v>16980</v>
      </c>
    </row>
    <row r="3323" spans="1:9" hidden="1">
      <c r="A3323" s="137" t="s">
        <v>17123</v>
      </c>
      <c r="B3323" s="138" t="s">
        <v>17124</v>
      </c>
      <c r="C3323" s="138" t="s">
        <v>17125</v>
      </c>
      <c r="D3323" s="138" t="s">
        <v>17126</v>
      </c>
      <c r="E3323" s="138" t="s">
        <v>17127</v>
      </c>
      <c r="F3323" s="139">
        <v>0</v>
      </c>
      <c r="G3323" s="137" t="s">
        <v>374</v>
      </c>
      <c r="H3323" s="137" t="s">
        <v>16964</v>
      </c>
      <c r="I3323" s="138" t="s">
        <v>16980</v>
      </c>
    </row>
    <row r="3324" spans="1:9" hidden="1">
      <c r="A3324" s="137" t="s">
        <v>17128</v>
      </c>
      <c r="B3324" s="138" t="s">
        <v>17129</v>
      </c>
      <c r="C3324" s="138" t="s">
        <v>17130</v>
      </c>
      <c r="D3324" s="138" t="s">
        <v>17131</v>
      </c>
      <c r="E3324" s="138" t="s">
        <v>17132</v>
      </c>
      <c r="F3324" s="139">
        <v>23.57</v>
      </c>
      <c r="G3324" s="137" t="s">
        <v>374</v>
      </c>
      <c r="H3324" s="137" t="s">
        <v>16964</v>
      </c>
      <c r="I3324" s="138" t="s">
        <v>1278</v>
      </c>
    </row>
    <row r="3325" spans="1:9" hidden="1">
      <c r="A3325" s="137" t="s">
        <v>17133</v>
      </c>
      <c r="B3325" s="138" t="s">
        <v>17134</v>
      </c>
      <c r="C3325" s="138" t="s">
        <v>17135</v>
      </c>
      <c r="D3325" s="138" t="s">
        <v>17136</v>
      </c>
      <c r="E3325" s="138" t="s">
        <v>17137</v>
      </c>
      <c r="F3325" s="139">
        <v>0</v>
      </c>
      <c r="G3325" s="137" t="s">
        <v>374</v>
      </c>
      <c r="H3325" s="137" t="s">
        <v>16964</v>
      </c>
      <c r="I3325" s="138" t="s">
        <v>16980</v>
      </c>
    </row>
    <row r="3326" spans="1:9" hidden="1">
      <c r="A3326" s="137" t="s">
        <v>17138</v>
      </c>
      <c r="B3326" s="138" t="s">
        <v>17139</v>
      </c>
      <c r="C3326" s="138" t="s">
        <v>17140</v>
      </c>
      <c r="D3326" s="138" t="s">
        <v>17141</v>
      </c>
      <c r="E3326" s="138" t="s">
        <v>17142</v>
      </c>
      <c r="F3326" s="139">
        <v>0</v>
      </c>
      <c r="G3326" s="137" t="s">
        <v>374</v>
      </c>
      <c r="H3326" s="137" t="s">
        <v>16964</v>
      </c>
      <c r="I3326" s="138" t="s">
        <v>16980</v>
      </c>
    </row>
    <row r="3327" spans="1:9" hidden="1">
      <c r="A3327" s="137" t="s">
        <v>17143</v>
      </c>
      <c r="B3327" s="138" t="s">
        <v>17144</v>
      </c>
      <c r="C3327" s="138" t="s">
        <v>17145</v>
      </c>
      <c r="D3327" s="138" t="s">
        <v>17146</v>
      </c>
      <c r="E3327" s="138" t="s">
        <v>17147</v>
      </c>
      <c r="F3327" s="139">
        <v>12.57</v>
      </c>
      <c r="G3327" s="137" t="s">
        <v>374</v>
      </c>
      <c r="H3327" s="137" t="s">
        <v>16964</v>
      </c>
      <c r="I3327" s="138" t="s">
        <v>1278</v>
      </c>
    </row>
    <row r="3328" spans="1:9" hidden="1">
      <c r="A3328" s="137" t="s">
        <v>17148</v>
      </c>
      <c r="B3328" s="138" t="s">
        <v>17149</v>
      </c>
      <c r="C3328" s="138" t="s">
        <v>17150</v>
      </c>
      <c r="D3328" s="138" t="s">
        <v>17151</v>
      </c>
      <c r="E3328" s="138" t="s">
        <v>17152</v>
      </c>
      <c r="F3328" s="139">
        <v>21.21</v>
      </c>
      <c r="G3328" s="137" t="s">
        <v>374</v>
      </c>
      <c r="H3328" s="137" t="s">
        <v>16964</v>
      </c>
      <c r="I3328" s="138" t="s">
        <v>1278</v>
      </c>
    </row>
    <row r="3329" spans="1:9" hidden="1">
      <c r="A3329" s="137" t="s">
        <v>17153</v>
      </c>
      <c r="B3329" s="138" t="s">
        <v>17154</v>
      </c>
      <c r="C3329" s="138" t="s">
        <v>17155</v>
      </c>
      <c r="D3329" s="138" t="s">
        <v>17156</v>
      </c>
      <c r="E3329" s="138" t="s">
        <v>17157</v>
      </c>
      <c r="F3329" s="139">
        <v>25.71</v>
      </c>
      <c r="G3329" s="137" t="s">
        <v>374</v>
      </c>
      <c r="H3329" s="137" t="s">
        <v>16964</v>
      </c>
      <c r="I3329" s="138" t="s">
        <v>1278</v>
      </c>
    </row>
    <row r="3330" spans="1:9" hidden="1">
      <c r="A3330" s="137" t="s">
        <v>17158</v>
      </c>
      <c r="B3330" s="138" t="s">
        <v>17159</v>
      </c>
      <c r="C3330" s="138" t="s">
        <v>17160</v>
      </c>
      <c r="D3330" s="138" t="s">
        <v>17161</v>
      </c>
      <c r="E3330" s="138" t="s">
        <v>17162</v>
      </c>
      <c r="F3330" s="139">
        <v>16.96</v>
      </c>
      <c r="G3330" s="137" t="s">
        <v>374</v>
      </c>
      <c r="H3330" s="137" t="s">
        <v>16964</v>
      </c>
      <c r="I3330" s="138" t="s">
        <v>1278</v>
      </c>
    </row>
    <row r="3331" spans="1:9" hidden="1">
      <c r="A3331" s="137" t="s">
        <v>17163</v>
      </c>
      <c r="B3331" s="138" t="s">
        <v>17164</v>
      </c>
      <c r="C3331" s="138" t="s">
        <v>17165</v>
      </c>
      <c r="D3331" s="138" t="s">
        <v>17166</v>
      </c>
      <c r="E3331" s="138" t="s">
        <v>1756</v>
      </c>
      <c r="F3331" s="139">
        <v>0</v>
      </c>
      <c r="G3331" s="137" t="s">
        <v>374</v>
      </c>
      <c r="H3331" s="137" t="s">
        <v>16964</v>
      </c>
      <c r="I3331" s="138" t="s">
        <v>1756</v>
      </c>
    </row>
    <row r="3332" spans="1:9" hidden="1">
      <c r="A3332" s="137" t="s">
        <v>17167</v>
      </c>
      <c r="B3332" s="138" t="s">
        <v>393</v>
      </c>
      <c r="C3332" s="138" t="s">
        <v>395</v>
      </c>
      <c r="D3332" s="138" t="s">
        <v>394</v>
      </c>
      <c r="E3332" s="138" t="s">
        <v>1315</v>
      </c>
      <c r="F3332" s="139">
        <v>7.0359999999999996</v>
      </c>
      <c r="G3332" s="137" t="s">
        <v>374</v>
      </c>
      <c r="H3332" s="137" t="s">
        <v>16964</v>
      </c>
      <c r="I3332" s="138" t="s">
        <v>1278</v>
      </c>
    </row>
    <row r="3333" spans="1:9" hidden="1">
      <c r="A3333" s="137" t="s">
        <v>17168</v>
      </c>
      <c r="B3333" s="138" t="s">
        <v>17169</v>
      </c>
      <c r="C3333" s="138" t="s">
        <v>17170</v>
      </c>
      <c r="D3333" s="138" t="s">
        <v>17171</v>
      </c>
      <c r="E3333" s="138" t="s">
        <v>17172</v>
      </c>
      <c r="F3333" s="139">
        <v>0</v>
      </c>
      <c r="G3333" s="137" t="s">
        <v>374</v>
      </c>
      <c r="H3333" s="137" t="s">
        <v>16964</v>
      </c>
      <c r="I3333" s="138" t="s">
        <v>1278</v>
      </c>
    </row>
    <row r="3334" spans="1:9" hidden="1">
      <c r="A3334" s="137" t="s">
        <v>17173</v>
      </c>
      <c r="B3334" s="138" t="s">
        <v>17174</v>
      </c>
      <c r="C3334" s="138" t="s">
        <v>17175</v>
      </c>
      <c r="D3334" s="138" t="s">
        <v>17176</v>
      </c>
      <c r="E3334" s="138" t="s">
        <v>17177</v>
      </c>
      <c r="F3334" s="139">
        <v>1.8460000000000001</v>
      </c>
      <c r="G3334" s="137" t="s">
        <v>417</v>
      </c>
      <c r="H3334" s="137" t="s">
        <v>2660</v>
      </c>
      <c r="I3334" s="138" t="s">
        <v>1091</v>
      </c>
    </row>
    <row r="3335" spans="1:9" hidden="1">
      <c r="A3335" s="137" t="s">
        <v>17178</v>
      </c>
      <c r="B3335" s="138" t="s">
        <v>17174</v>
      </c>
      <c r="C3335" s="138" t="s">
        <v>17179</v>
      </c>
      <c r="D3335" s="138" t="s">
        <v>17176</v>
      </c>
      <c r="E3335" s="138" t="s">
        <v>17180</v>
      </c>
      <c r="F3335" s="139">
        <v>0</v>
      </c>
      <c r="G3335" s="137" t="s">
        <v>374</v>
      </c>
      <c r="H3335" s="137" t="s">
        <v>16964</v>
      </c>
      <c r="I3335" s="138" t="s">
        <v>1278</v>
      </c>
    </row>
    <row r="3336" spans="1:9" hidden="1">
      <c r="A3336" s="137" t="s">
        <v>17181</v>
      </c>
      <c r="B3336" s="138" t="s">
        <v>17182</v>
      </c>
      <c r="C3336" s="138" t="s">
        <v>17183</v>
      </c>
      <c r="D3336" s="138" t="s">
        <v>17184</v>
      </c>
      <c r="E3336" s="138" t="s">
        <v>17185</v>
      </c>
      <c r="F3336" s="139">
        <v>0</v>
      </c>
      <c r="G3336" s="137" t="s">
        <v>374</v>
      </c>
      <c r="H3336" s="137" t="s">
        <v>16964</v>
      </c>
      <c r="I3336" s="138" t="s">
        <v>16980</v>
      </c>
    </row>
    <row r="3337" spans="1:9" hidden="1">
      <c r="A3337" s="137" t="s">
        <v>17186</v>
      </c>
      <c r="B3337" s="138" t="s">
        <v>396</v>
      </c>
      <c r="C3337" s="138" t="s">
        <v>398</v>
      </c>
      <c r="D3337" s="138" t="s">
        <v>397</v>
      </c>
      <c r="E3337" s="138" t="s">
        <v>1296</v>
      </c>
      <c r="F3337" s="139">
        <v>3.8239999999999998</v>
      </c>
      <c r="G3337" s="137" t="s">
        <v>374</v>
      </c>
      <c r="H3337" s="137" t="s">
        <v>16964</v>
      </c>
      <c r="I3337" s="138" t="s">
        <v>1278</v>
      </c>
    </row>
    <row r="3338" spans="1:9" hidden="1">
      <c r="A3338" s="137" t="s">
        <v>17187</v>
      </c>
      <c r="B3338" s="138" t="s">
        <v>17188</v>
      </c>
      <c r="C3338" s="138" t="s">
        <v>17189</v>
      </c>
      <c r="D3338" s="138" t="s">
        <v>17190</v>
      </c>
      <c r="E3338" s="138" t="s">
        <v>17191</v>
      </c>
      <c r="F3338" s="139">
        <v>8.61</v>
      </c>
      <c r="G3338" s="137" t="s">
        <v>374</v>
      </c>
      <c r="H3338" s="137" t="s">
        <v>16964</v>
      </c>
      <c r="I3338" s="138" t="s">
        <v>16980</v>
      </c>
    </row>
    <row r="3339" spans="1:9" hidden="1">
      <c r="A3339" s="137" t="s">
        <v>17192</v>
      </c>
      <c r="B3339" s="138" t="s">
        <v>17193</v>
      </c>
      <c r="C3339" s="138" t="s">
        <v>17194</v>
      </c>
      <c r="D3339" s="138" t="s">
        <v>17195</v>
      </c>
      <c r="E3339" s="138" t="s">
        <v>1756</v>
      </c>
      <c r="F3339" s="139">
        <v>0</v>
      </c>
      <c r="G3339" s="137" t="s">
        <v>374</v>
      </c>
      <c r="H3339" s="137" t="s">
        <v>16964</v>
      </c>
      <c r="I3339" s="138" t="s">
        <v>1756</v>
      </c>
    </row>
    <row r="3340" spans="1:9" hidden="1">
      <c r="A3340" s="137" t="s">
        <v>17196</v>
      </c>
      <c r="B3340" s="138" t="s">
        <v>17197</v>
      </c>
      <c r="C3340" s="138" t="s">
        <v>17198</v>
      </c>
      <c r="D3340" s="138" t="s">
        <v>16973</v>
      </c>
      <c r="E3340" s="138" t="s">
        <v>17199</v>
      </c>
      <c r="F3340" s="139">
        <v>0</v>
      </c>
      <c r="G3340" s="137" t="s">
        <v>374</v>
      </c>
      <c r="H3340" s="137" t="s">
        <v>16964</v>
      </c>
      <c r="I3340" s="138" t="s">
        <v>1756</v>
      </c>
    </row>
    <row r="3341" spans="1:9" hidden="1">
      <c r="A3341" s="137" t="s">
        <v>17200</v>
      </c>
      <c r="B3341" s="138" t="s">
        <v>17201</v>
      </c>
      <c r="C3341" s="138" t="s">
        <v>17198</v>
      </c>
      <c r="D3341" s="138" t="s">
        <v>16973</v>
      </c>
      <c r="E3341" s="138" t="s">
        <v>17202</v>
      </c>
      <c r="F3341" s="139">
        <v>4.0060000000000002</v>
      </c>
      <c r="G3341" s="137" t="s">
        <v>374</v>
      </c>
      <c r="H3341" s="137" t="s">
        <v>16964</v>
      </c>
      <c r="I3341" s="138" t="s">
        <v>1278</v>
      </c>
    </row>
    <row r="3342" spans="1:9" hidden="1">
      <c r="A3342" s="137" t="s">
        <v>17203</v>
      </c>
      <c r="B3342" s="138" t="s">
        <v>17204</v>
      </c>
      <c r="C3342" s="138" t="s">
        <v>17205</v>
      </c>
      <c r="D3342" s="138" t="s">
        <v>17012</v>
      </c>
      <c r="E3342" s="138" t="s">
        <v>17206</v>
      </c>
      <c r="F3342" s="139">
        <v>0</v>
      </c>
      <c r="G3342" s="137" t="s">
        <v>374</v>
      </c>
      <c r="H3342" s="137" t="s">
        <v>16964</v>
      </c>
      <c r="I3342" s="138" t="s">
        <v>1756</v>
      </c>
    </row>
    <row r="3343" spans="1:9" hidden="1">
      <c r="A3343" s="137" t="s">
        <v>17207</v>
      </c>
      <c r="B3343" s="138" t="s">
        <v>17208</v>
      </c>
      <c r="C3343" s="138" t="s">
        <v>17209</v>
      </c>
      <c r="D3343" s="138" t="s">
        <v>17037</v>
      </c>
      <c r="E3343" s="138" t="s">
        <v>17210</v>
      </c>
      <c r="F3343" s="139">
        <v>0</v>
      </c>
      <c r="G3343" s="137" t="s">
        <v>374</v>
      </c>
      <c r="H3343" s="137" t="s">
        <v>16964</v>
      </c>
      <c r="I3343" s="138" t="s">
        <v>1756</v>
      </c>
    </row>
    <row r="3344" spans="1:9" hidden="1">
      <c r="A3344" s="137" t="s">
        <v>17211</v>
      </c>
      <c r="B3344" s="138" t="s">
        <v>17212</v>
      </c>
      <c r="C3344" s="138" t="s">
        <v>17213</v>
      </c>
      <c r="D3344" s="138" t="s">
        <v>17057</v>
      </c>
      <c r="E3344" s="138" t="s">
        <v>17214</v>
      </c>
      <c r="F3344" s="139">
        <v>0</v>
      </c>
      <c r="G3344" s="137" t="s">
        <v>374</v>
      </c>
      <c r="H3344" s="137" t="s">
        <v>16964</v>
      </c>
      <c r="I3344" s="138" t="s">
        <v>1756</v>
      </c>
    </row>
    <row r="3345" spans="1:9" hidden="1">
      <c r="A3345" s="137" t="s">
        <v>17215</v>
      </c>
      <c r="B3345" s="138" t="s">
        <v>17216</v>
      </c>
      <c r="C3345" s="138" t="s">
        <v>17213</v>
      </c>
      <c r="D3345" s="138" t="s">
        <v>17057</v>
      </c>
      <c r="E3345" s="138" t="s">
        <v>17217</v>
      </c>
      <c r="F3345" s="139">
        <v>0</v>
      </c>
      <c r="G3345" s="137" t="s">
        <v>374</v>
      </c>
      <c r="H3345" s="137" t="s">
        <v>16964</v>
      </c>
      <c r="I3345" s="138" t="s">
        <v>1756</v>
      </c>
    </row>
    <row r="3346" spans="1:9" hidden="1">
      <c r="A3346" s="137" t="s">
        <v>17218</v>
      </c>
      <c r="B3346" s="138" t="s">
        <v>17219</v>
      </c>
      <c r="C3346" s="138" t="s">
        <v>17213</v>
      </c>
      <c r="D3346" s="138" t="s">
        <v>17057</v>
      </c>
      <c r="E3346" s="138" t="s">
        <v>17220</v>
      </c>
      <c r="F3346" s="139">
        <v>0</v>
      </c>
      <c r="G3346" s="137" t="s">
        <v>374</v>
      </c>
      <c r="H3346" s="137" t="s">
        <v>16964</v>
      </c>
      <c r="I3346" s="138" t="s">
        <v>1756</v>
      </c>
    </row>
    <row r="3347" spans="1:9" hidden="1">
      <c r="A3347" s="137" t="s">
        <v>17221</v>
      </c>
      <c r="B3347" s="138" t="s">
        <v>17222</v>
      </c>
      <c r="C3347" s="138" t="s">
        <v>17213</v>
      </c>
      <c r="D3347" s="138" t="s">
        <v>17057</v>
      </c>
      <c r="E3347" s="138" t="s">
        <v>17223</v>
      </c>
      <c r="F3347" s="139">
        <v>0</v>
      </c>
      <c r="G3347" s="137" t="s">
        <v>374</v>
      </c>
      <c r="H3347" s="137" t="s">
        <v>16964</v>
      </c>
      <c r="I3347" s="138" t="s">
        <v>1756</v>
      </c>
    </row>
    <row r="3348" spans="1:9" hidden="1">
      <c r="A3348" s="137" t="s">
        <v>17224</v>
      </c>
      <c r="B3348" s="138" t="s">
        <v>17225</v>
      </c>
      <c r="C3348" s="138" t="s">
        <v>17226</v>
      </c>
      <c r="D3348" s="138" t="s">
        <v>17227</v>
      </c>
      <c r="E3348" s="138" t="s">
        <v>17228</v>
      </c>
      <c r="F3348" s="139">
        <v>0</v>
      </c>
      <c r="G3348" s="137" t="s">
        <v>374</v>
      </c>
      <c r="H3348" s="137" t="s">
        <v>16964</v>
      </c>
      <c r="I3348" s="138" t="s">
        <v>16980</v>
      </c>
    </row>
    <row r="3349" spans="1:9" hidden="1">
      <c r="A3349" s="137" t="s">
        <v>17229</v>
      </c>
      <c r="B3349" s="138" t="s">
        <v>17230</v>
      </c>
      <c r="C3349" s="138" t="s">
        <v>17226</v>
      </c>
      <c r="D3349" s="138" t="s">
        <v>391</v>
      </c>
      <c r="E3349" s="138" t="s">
        <v>17231</v>
      </c>
      <c r="F3349" s="139">
        <v>0</v>
      </c>
      <c r="G3349" s="137" t="s">
        <v>374</v>
      </c>
      <c r="H3349" s="137" t="s">
        <v>16964</v>
      </c>
      <c r="I3349" s="138" t="s">
        <v>1756</v>
      </c>
    </row>
    <row r="3350" spans="1:9" hidden="1">
      <c r="A3350" s="137" t="s">
        <v>17232</v>
      </c>
      <c r="B3350" s="138" t="s">
        <v>17233</v>
      </c>
      <c r="C3350" s="138" t="s">
        <v>17226</v>
      </c>
      <c r="D3350" s="138" t="s">
        <v>391</v>
      </c>
      <c r="E3350" s="138" t="s">
        <v>17234</v>
      </c>
      <c r="F3350" s="139">
        <v>0</v>
      </c>
      <c r="G3350" s="137" t="s">
        <v>374</v>
      </c>
      <c r="H3350" s="137" t="s">
        <v>16964</v>
      </c>
      <c r="I3350" s="138" t="s">
        <v>1756</v>
      </c>
    </row>
    <row r="3351" spans="1:9" hidden="1">
      <c r="A3351" s="137" t="s">
        <v>17235</v>
      </c>
      <c r="B3351" s="138" t="s">
        <v>17236</v>
      </c>
      <c r="C3351" s="138" t="s">
        <v>17226</v>
      </c>
      <c r="D3351" s="138" t="s">
        <v>391</v>
      </c>
      <c r="E3351" s="138" t="s">
        <v>17237</v>
      </c>
      <c r="F3351" s="139">
        <v>0</v>
      </c>
      <c r="G3351" s="137" t="s">
        <v>374</v>
      </c>
      <c r="H3351" s="137" t="s">
        <v>16964</v>
      </c>
      <c r="I3351" s="138" t="s">
        <v>1756</v>
      </c>
    </row>
    <row r="3352" spans="1:9" hidden="1">
      <c r="A3352" s="137" t="s">
        <v>17238</v>
      </c>
      <c r="B3352" s="138" t="s">
        <v>17239</v>
      </c>
      <c r="C3352" s="138" t="s">
        <v>17226</v>
      </c>
      <c r="D3352" s="138" t="s">
        <v>391</v>
      </c>
      <c r="E3352" s="138" t="s">
        <v>17240</v>
      </c>
      <c r="F3352" s="139">
        <v>0</v>
      </c>
      <c r="G3352" s="137" t="s">
        <v>374</v>
      </c>
      <c r="H3352" s="137" t="s">
        <v>16964</v>
      </c>
      <c r="I3352" s="138" t="s">
        <v>1756</v>
      </c>
    </row>
    <row r="3353" spans="1:9" hidden="1">
      <c r="A3353" s="137" t="s">
        <v>17241</v>
      </c>
      <c r="B3353" s="138" t="s">
        <v>17242</v>
      </c>
      <c r="C3353" s="138" t="s">
        <v>17226</v>
      </c>
      <c r="D3353" s="138" t="s">
        <v>391</v>
      </c>
      <c r="E3353" s="138" t="s">
        <v>17243</v>
      </c>
      <c r="F3353" s="139">
        <v>0</v>
      </c>
      <c r="G3353" s="137" t="s">
        <v>374</v>
      </c>
      <c r="H3353" s="137" t="s">
        <v>16964</v>
      </c>
      <c r="I3353" s="138" t="s">
        <v>1756</v>
      </c>
    </row>
    <row r="3354" spans="1:9" hidden="1">
      <c r="A3354" s="137" t="s">
        <v>17244</v>
      </c>
      <c r="B3354" s="138" t="s">
        <v>17245</v>
      </c>
      <c r="C3354" s="138" t="s">
        <v>17226</v>
      </c>
      <c r="D3354" s="138" t="s">
        <v>391</v>
      </c>
      <c r="E3354" s="138" t="s">
        <v>17246</v>
      </c>
      <c r="F3354" s="139">
        <v>0</v>
      </c>
      <c r="G3354" s="137" t="s">
        <v>374</v>
      </c>
      <c r="H3354" s="137" t="s">
        <v>16964</v>
      </c>
      <c r="I3354" s="138" t="s">
        <v>1756</v>
      </c>
    </row>
    <row r="3355" spans="1:9" hidden="1">
      <c r="A3355" s="137" t="s">
        <v>17247</v>
      </c>
      <c r="B3355" s="138" t="s">
        <v>17248</v>
      </c>
      <c r="C3355" s="138" t="s">
        <v>17226</v>
      </c>
      <c r="D3355" s="138" t="s">
        <v>391</v>
      </c>
      <c r="E3355" s="138" t="s">
        <v>17249</v>
      </c>
      <c r="F3355" s="139">
        <v>0</v>
      </c>
      <c r="G3355" s="137" t="s">
        <v>374</v>
      </c>
      <c r="H3355" s="137" t="s">
        <v>16964</v>
      </c>
      <c r="I3355" s="138" t="s">
        <v>1756</v>
      </c>
    </row>
    <row r="3356" spans="1:9" hidden="1">
      <c r="A3356" s="137" t="s">
        <v>17250</v>
      </c>
      <c r="B3356" s="138" t="s">
        <v>17251</v>
      </c>
      <c r="C3356" s="138" t="s">
        <v>17252</v>
      </c>
      <c r="D3356" s="138" t="s">
        <v>17151</v>
      </c>
      <c r="E3356" s="138" t="s">
        <v>17253</v>
      </c>
      <c r="F3356" s="139">
        <v>0</v>
      </c>
      <c r="G3356" s="137" t="s">
        <v>374</v>
      </c>
      <c r="H3356" s="137" t="s">
        <v>16964</v>
      </c>
      <c r="I3356" s="138" t="s">
        <v>1756</v>
      </c>
    </row>
    <row r="3357" spans="1:9" hidden="1">
      <c r="A3357" s="137" t="s">
        <v>17254</v>
      </c>
      <c r="B3357" s="138" t="s">
        <v>17255</v>
      </c>
      <c r="C3357" s="138" t="s">
        <v>17252</v>
      </c>
      <c r="D3357" s="138" t="s">
        <v>17151</v>
      </c>
      <c r="E3357" s="138" t="s">
        <v>17256</v>
      </c>
      <c r="F3357" s="139">
        <v>0</v>
      </c>
      <c r="G3357" s="137" t="s">
        <v>374</v>
      </c>
      <c r="H3357" s="137" t="s">
        <v>16964</v>
      </c>
      <c r="I3357" s="138" t="s">
        <v>1756</v>
      </c>
    </row>
    <row r="3358" spans="1:9" hidden="1">
      <c r="A3358" s="137" t="s">
        <v>17257</v>
      </c>
      <c r="B3358" s="138" t="s">
        <v>17258</v>
      </c>
      <c r="C3358" s="138" t="s">
        <v>17252</v>
      </c>
      <c r="D3358" s="138" t="s">
        <v>17151</v>
      </c>
      <c r="E3358" s="138" t="s">
        <v>17259</v>
      </c>
      <c r="F3358" s="139">
        <v>0</v>
      </c>
      <c r="G3358" s="137" t="s">
        <v>374</v>
      </c>
      <c r="H3358" s="137" t="s">
        <v>16964</v>
      </c>
      <c r="I3358" s="138" t="s">
        <v>1756</v>
      </c>
    </row>
    <row r="3359" spans="1:9" hidden="1">
      <c r="A3359" s="137" t="s">
        <v>17260</v>
      </c>
      <c r="B3359" s="138" t="s">
        <v>17261</v>
      </c>
      <c r="C3359" s="138" t="s">
        <v>17252</v>
      </c>
      <c r="D3359" s="138" t="s">
        <v>17151</v>
      </c>
      <c r="E3359" s="138" t="s">
        <v>17262</v>
      </c>
      <c r="F3359" s="139">
        <v>0</v>
      </c>
      <c r="G3359" s="137" t="s">
        <v>374</v>
      </c>
      <c r="H3359" s="137" t="s">
        <v>16964</v>
      </c>
      <c r="I3359" s="138" t="s">
        <v>1756</v>
      </c>
    </row>
    <row r="3360" spans="1:9" hidden="1">
      <c r="A3360" s="137" t="s">
        <v>17263</v>
      </c>
      <c r="B3360" s="138" t="s">
        <v>17264</v>
      </c>
      <c r="C3360" s="138" t="s">
        <v>17252</v>
      </c>
      <c r="D3360" s="138" t="s">
        <v>17151</v>
      </c>
      <c r="E3360" s="138" t="s">
        <v>17265</v>
      </c>
      <c r="F3360" s="139">
        <v>0</v>
      </c>
      <c r="G3360" s="137" t="s">
        <v>374</v>
      </c>
      <c r="H3360" s="137" t="s">
        <v>16964</v>
      </c>
      <c r="I3360" s="138" t="s">
        <v>1756</v>
      </c>
    </row>
    <row r="3361" spans="1:9" hidden="1">
      <c r="A3361" s="137" t="s">
        <v>17266</v>
      </c>
      <c r="B3361" s="138" t="s">
        <v>17267</v>
      </c>
      <c r="C3361" s="138" t="s">
        <v>17252</v>
      </c>
      <c r="D3361" s="138" t="s">
        <v>17151</v>
      </c>
      <c r="E3361" s="138" t="s">
        <v>17268</v>
      </c>
      <c r="F3361" s="139">
        <v>0</v>
      </c>
      <c r="G3361" s="137" t="s">
        <v>374</v>
      </c>
      <c r="H3361" s="137" t="s">
        <v>16964</v>
      </c>
      <c r="I3361" s="138" t="s">
        <v>1756</v>
      </c>
    </row>
    <row r="3362" spans="1:9" hidden="1">
      <c r="A3362" s="137" t="s">
        <v>17269</v>
      </c>
      <c r="B3362" s="138" t="s">
        <v>17270</v>
      </c>
      <c r="C3362" s="138" t="s">
        <v>17252</v>
      </c>
      <c r="D3362" s="138" t="s">
        <v>17151</v>
      </c>
      <c r="E3362" s="138" t="s">
        <v>17271</v>
      </c>
      <c r="F3362" s="139">
        <v>0</v>
      </c>
      <c r="G3362" s="137" t="s">
        <v>374</v>
      </c>
      <c r="H3362" s="137" t="s">
        <v>16964</v>
      </c>
      <c r="I3362" s="138" t="s">
        <v>1278</v>
      </c>
    </row>
    <row r="3363" spans="1:9" hidden="1">
      <c r="A3363" s="137" t="s">
        <v>17272</v>
      </c>
      <c r="B3363" s="138" t="s">
        <v>17273</v>
      </c>
      <c r="C3363" s="138" t="s">
        <v>17274</v>
      </c>
      <c r="D3363" s="138" t="s">
        <v>394</v>
      </c>
      <c r="E3363" s="138" t="s">
        <v>17275</v>
      </c>
      <c r="F3363" s="139">
        <v>0</v>
      </c>
      <c r="G3363" s="137" t="s">
        <v>374</v>
      </c>
      <c r="H3363" s="137" t="s">
        <v>16964</v>
      </c>
      <c r="I3363" s="138" t="s">
        <v>1756</v>
      </c>
    </row>
    <row r="3364" spans="1:9" hidden="1">
      <c r="A3364" s="137" t="s">
        <v>17276</v>
      </c>
      <c r="B3364" s="138" t="s">
        <v>17277</v>
      </c>
      <c r="C3364" s="138" t="s">
        <v>17274</v>
      </c>
      <c r="D3364" s="138" t="s">
        <v>394</v>
      </c>
      <c r="E3364" s="138" t="s">
        <v>17278</v>
      </c>
      <c r="F3364" s="139">
        <v>0</v>
      </c>
      <c r="G3364" s="137" t="s">
        <v>374</v>
      </c>
      <c r="H3364" s="137" t="s">
        <v>16964</v>
      </c>
      <c r="I3364" s="138" t="s">
        <v>1756</v>
      </c>
    </row>
    <row r="3365" spans="1:9" hidden="1">
      <c r="A3365" s="137" t="s">
        <v>17279</v>
      </c>
      <c r="B3365" s="138" t="s">
        <v>17280</v>
      </c>
      <c r="C3365" s="138" t="s">
        <v>17274</v>
      </c>
      <c r="D3365" s="138" t="s">
        <v>394</v>
      </c>
      <c r="E3365" s="138" t="s">
        <v>17281</v>
      </c>
      <c r="F3365" s="139">
        <v>0</v>
      </c>
      <c r="G3365" s="137" t="s">
        <v>374</v>
      </c>
      <c r="H3365" s="137" t="s">
        <v>16964</v>
      </c>
      <c r="I3365" s="138" t="s">
        <v>1756</v>
      </c>
    </row>
    <row r="3366" spans="1:9" hidden="1">
      <c r="A3366" s="137" t="s">
        <v>17282</v>
      </c>
      <c r="B3366" s="138" t="s">
        <v>17283</v>
      </c>
      <c r="C3366" s="138" t="s">
        <v>17284</v>
      </c>
      <c r="D3366" s="138" t="s">
        <v>397</v>
      </c>
      <c r="E3366" s="138" t="s">
        <v>17285</v>
      </c>
      <c r="F3366" s="139">
        <v>0</v>
      </c>
      <c r="G3366" s="137" t="s">
        <v>374</v>
      </c>
      <c r="H3366" s="137" t="s">
        <v>16964</v>
      </c>
      <c r="I3366" s="138" t="s">
        <v>1756</v>
      </c>
    </row>
    <row r="3367" spans="1:9" hidden="1">
      <c r="A3367" s="137" t="s">
        <v>17286</v>
      </c>
      <c r="B3367" s="138" t="s">
        <v>17287</v>
      </c>
      <c r="C3367" s="138" t="s">
        <v>17288</v>
      </c>
      <c r="D3367" s="138" t="s">
        <v>17289</v>
      </c>
      <c r="E3367" s="138" t="s">
        <v>17290</v>
      </c>
      <c r="F3367" s="139">
        <v>0</v>
      </c>
      <c r="G3367" s="137" t="s">
        <v>16052</v>
      </c>
      <c r="H3367" s="137" t="s">
        <v>16053</v>
      </c>
      <c r="I3367" s="138" t="s">
        <v>16054</v>
      </c>
    </row>
    <row r="3368" spans="1:9" hidden="1">
      <c r="A3368" s="137" t="s">
        <v>17291</v>
      </c>
      <c r="B3368" s="138" t="s">
        <v>17292</v>
      </c>
      <c r="C3368" s="138" t="s">
        <v>17292</v>
      </c>
      <c r="D3368" s="138" t="s">
        <v>17293</v>
      </c>
      <c r="E3368" s="138" t="s">
        <v>1756</v>
      </c>
      <c r="F3368" s="139">
        <v>0</v>
      </c>
      <c r="G3368" s="137" t="s">
        <v>247</v>
      </c>
      <c r="H3368" s="137" t="s">
        <v>1806</v>
      </c>
      <c r="I3368" s="138" t="s">
        <v>1756</v>
      </c>
    </row>
    <row r="3369" spans="1:9" hidden="1">
      <c r="A3369" s="137" t="s">
        <v>17294</v>
      </c>
      <c r="B3369" s="138" t="s">
        <v>17295</v>
      </c>
      <c r="C3369" s="138" t="s">
        <v>17296</v>
      </c>
      <c r="D3369" s="138" t="s">
        <v>17297</v>
      </c>
      <c r="E3369" s="138" t="s">
        <v>17298</v>
      </c>
      <c r="F3369" s="139">
        <v>0</v>
      </c>
      <c r="G3369" s="137" t="s">
        <v>374</v>
      </c>
      <c r="H3369" s="137" t="s">
        <v>17299</v>
      </c>
      <c r="I3369" s="138" t="s">
        <v>1352</v>
      </c>
    </row>
    <row r="3370" spans="1:9" hidden="1">
      <c r="A3370" s="137" t="s">
        <v>17300</v>
      </c>
      <c r="B3370" s="138" t="s">
        <v>17301</v>
      </c>
      <c r="C3370" s="138" t="s">
        <v>17302</v>
      </c>
      <c r="D3370" s="138" t="s">
        <v>17303</v>
      </c>
      <c r="E3370" s="138" t="s">
        <v>17304</v>
      </c>
      <c r="F3370" s="139">
        <v>18.100000000000001</v>
      </c>
      <c r="G3370" s="137" t="s">
        <v>374</v>
      </c>
      <c r="H3370" s="137" t="s">
        <v>17299</v>
      </c>
      <c r="I3370" s="138" t="s">
        <v>1352</v>
      </c>
    </row>
    <row r="3371" spans="1:9" hidden="1">
      <c r="A3371" s="137" t="s">
        <v>17305</v>
      </c>
      <c r="B3371" s="138" t="s">
        <v>17306</v>
      </c>
      <c r="C3371" s="138" t="s">
        <v>17307</v>
      </c>
      <c r="D3371" s="138" t="s">
        <v>17308</v>
      </c>
      <c r="E3371" s="138" t="s">
        <v>17309</v>
      </c>
      <c r="F3371" s="139">
        <v>3.677</v>
      </c>
      <c r="G3371" s="137" t="s">
        <v>374</v>
      </c>
      <c r="H3371" s="137" t="s">
        <v>17299</v>
      </c>
      <c r="I3371" s="138" t="s">
        <v>1352</v>
      </c>
    </row>
    <row r="3372" spans="1:9" hidden="1">
      <c r="A3372" s="137" t="s">
        <v>17310</v>
      </c>
      <c r="B3372" s="138" t="s">
        <v>17311</v>
      </c>
      <c r="C3372" s="138" t="s">
        <v>17312</v>
      </c>
      <c r="D3372" s="138" t="s">
        <v>17313</v>
      </c>
      <c r="E3372" s="138" t="s">
        <v>17314</v>
      </c>
      <c r="F3372" s="139">
        <v>0</v>
      </c>
      <c r="G3372" s="137" t="s">
        <v>374</v>
      </c>
      <c r="H3372" s="137" t="s">
        <v>17299</v>
      </c>
      <c r="I3372" s="138" t="s">
        <v>1352</v>
      </c>
    </row>
    <row r="3373" spans="1:9" hidden="1">
      <c r="A3373" s="137" t="s">
        <v>17315</v>
      </c>
      <c r="B3373" s="138" t="s">
        <v>17316</v>
      </c>
      <c r="C3373" s="138" t="s">
        <v>17317</v>
      </c>
      <c r="D3373" s="138" t="s">
        <v>17318</v>
      </c>
      <c r="E3373" s="138" t="s">
        <v>1756</v>
      </c>
      <c r="F3373" s="139">
        <v>0</v>
      </c>
      <c r="G3373" s="137" t="s">
        <v>374</v>
      </c>
      <c r="H3373" s="137" t="s">
        <v>17299</v>
      </c>
      <c r="I3373" s="138" t="s">
        <v>1756</v>
      </c>
    </row>
    <row r="3374" spans="1:9" hidden="1">
      <c r="A3374" s="137" t="s">
        <v>17319</v>
      </c>
      <c r="B3374" s="138" t="s">
        <v>17320</v>
      </c>
      <c r="C3374" s="138" t="s">
        <v>17321</v>
      </c>
      <c r="D3374" s="138" t="s">
        <v>17322</v>
      </c>
      <c r="E3374" s="138" t="s">
        <v>17323</v>
      </c>
      <c r="F3374" s="139">
        <v>32</v>
      </c>
      <c r="G3374" s="137" t="s">
        <v>374</v>
      </c>
      <c r="H3374" s="137" t="s">
        <v>17299</v>
      </c>
      <c r="I3374" s="138" t="s">
        <v>1352</v>
      </c>
    </row>
    <row r="3375" spans="1:9" hidden="1">
      <c r="A3375" s="137" t="s">
        <v>17324</v>
      </c>
      <c r="B3375" s="138" t="s">
        <v>17325</v>
      </c>
      <c r="C3375" s="138" t="s">
        <v>17326</v>
      </c>
      <c r="D3375" s="138" t="s">
        <v>17327</v>
      </c>
      <c r="E3375" s="138" t="s">
        <v>17328</v>
      </c>
      <c r="F3375" s="139">
        <v>7.1920000000000002</v>
      </c>
      <c r="G3375" s="137" t="s">
        <v>374</v>
      </c>
      <c r="H3375" s="137" t="s">
        <v>17299</v>
      </c>
      <c r="I3375" s="138" t="s">
        <v>1352</v>
      </c>
    </row>
    <row r="3376" spans="1:9" hidden="1">
      <c r="A3376" s="137" t="s">
        <v>17329</v>
      </c>
      <c r="B3376" s="138" t="s">
        <v>17330</v>
      </c>
      <c r="C3376" s="138" t="s">
        <v>17331</v>
      </c>
      <c r="D3376" s="138" t="s">
        <v>17332</v>
      </c>
      <c r="E3376" s="138" t="s">
        <v>17333</v>
      </c>
      <c r="F3376" s="139">
        <v>20.54</v>
      </c>
      <c r="G3376" s="137" t="s">
        <v>374</v>
      </c>
      <c r="H3376" s="137" t="s">
        <v>17299</v>
      </c>
      <c r="I3376" s="138" t="s">
        <v>1352</v>
      </c>
    </row>
    <row r="3377" spans="1:9" hidden="1">
      <c r="A3377" s="137" t="s">
        <v>17334</v>
      </c>
      <c r="B3377" s="138" t="s">
        <v>17335</v>
      </c>
      <c r="C3377" s="138" t="s">
        <v>17336</v>
      </c>
      <c r="D3377" s="138" t="s">
        <v>17337</v>
      </c>
      <c r="E3377" s="138" t="s">
        <v>17338</v>
      </c>
      <c r="F3377" s="139">
        <v>11.12</v>
      </c>
      <c r="G3377" s="137" t="s">
        <v>374</v>
      </c>
      <c r="H3377" s="137" t="s">
        <v>17299</v>
      </c>
      <c r="I3377" s="138" t="s">
        <v>1352</v>
      </c>
    </row>
    <row r="3378" spans="1:9" hidden="1">
      <c r="A3378" s="137" t="s">
        <v>17339</v>
      </c>
      <c r="B3378" s="138" t="s">
        <v>399</v>
      </c>
      <c r="C3378" s="138" t="s">
        <v>401</v>
      </c>
      <c r="D3378" s="138" t="s">
        <v>400</v>
      </c>
      <c r="E3378" s="138" t="s">
        <v>1351</v>
      </c>
      <c r="F3378" s="139">
        <v>23.82</v>
      </c>
      <c r="G3378" s="137" t="s">
        <v>374</v>
      </c>
      <c r="H3378" s="137" t="s">
        <v>17299</v>
      </c>
      <c r="I3378" s="138" t="s">
        <v>1352</v>
      </c>
    </row>
    <row r="3379" spans="1:9" hidden="1">
      <c r="A3379" s="137" t="s">
        <v>17340</v>
      </c>
      <c r="B3379" s="138" t="s">
        <v>17341</v>
      </c>
      <c r="C3379" s="138" t="s">
        <v>17342</v>
      </c>
      <c r="D3379" s="138" t="s">
        <v>17343</v>
      </c>
      <c r="E3379" s="138" t="s">
        <v>17344</v>
      </c>
      <c r="F3379" s="139">
        <v>0</v>
      </c>
      <c r="G3379" s="137" t="s">
        <v>374</v>
      </c>
      <c r="H3379" s="137" t="s">
        <v>17299</v>
      </c>
      <c r="I3379" s="138" t="s">
        <v>1352</v>
      </c>
    </row>
    <row r="3380" spans="1:9" hidden="1">
      <c r="A3380" s="137" t="s">
        <v>17345</v>
      </c>
      <c r="B3380" s="138" t="s">
        <v>17346</v>
      </c>
      <c r="C3380" s="138" t="s">
        <v>17347</v>
      </c>
      <c r="D3380" s="138" t="s">
        <v>17348</v>
      </c>
      <c r="E3380" s="138" t="s">
        <v>1756</v>
      </c>
      <c r="F3380" s="139">
        <v>0</v>
      </c>
      <c r="G3380" s="137" t="s">
        <v>374</v>
      </c>
      <c r="H3380" s="137" t="s">
        <v>17299</v>
      </c>
      <c r="I3380" s="138" t="s">
        <v>1756</v>
      </c>
    </row>
    <row r="3381" spans="1:9" hidden="1">
      <c r="A3381" s="137" t="s">
        <v>17349</v>
      </c>
      <c r="B3381" s="138" t="s">
        <v>17350</v>
      </c>
      <c r="C3381" s="138" t="s">
        <v>17351</v>
      </c>
      <c r="D3381" s="138" t="s">
        <v>17352</v>
      </c>
      <c r="E3381" s="138" t="s">
        <v>1756</v>
      </c>
      <c r="F3381" s="139">
        <v>0</v>
      </c>
      <c r="G3381" s="137" t="s">
        <v>374</v>
      </c>
      <c r="H3381" s="137" t="s">
        <v>17299</v>
      </c>
      <c r="I3381" s="138" t="s">
        <v>1756</v>
      </c>
    </row>
    <row r="3382" spans="1:9" hidden="1">
      <c r="A3382" s="137" t="s">
        <v>17353</v>
      </c>
      <c r="B3382" s="138" t="s">
        <v>17354</v>
      </c>
      <c r="C3382" s="138" t="s">
        <v>17355</v>
      </c>
      <c r="D3382" s="138" t="s">
        <v>17356</v>
      </c>
      <c r="E3382" s="138" t="s">
        <v>17357</v>
      </c>
      <c r="F3382" s="139">
        <v>17.695</v>
      </c>
      <c r="G3382" s="137" t="s">
        <v>374</v>
      </c>
      <c r="H3382" s="137" t="s">
        <v>17299</v>
      </c>
      <c r="I3382" s="138" t="s">
        <v>1352</v>
      </c>
    </row>
    <row r="3383" spans="1:9" hidden="1">
      <c r="A3383" s="137" t="s">
        <v>17358</v>
      </c>
      <c r="B3383" s="138" t="s">
        <v>17359</v>
      </c>
      <c r="C3383" s="138" t="s">
        <v>17360</v>
      </c>
      <c r="D3383" s="138" t="s">
        <v>17361</v>
      </c>
      <c r="E3383" s="138" t="s">
        <v>17362</v>
      </c>
      <c r="F3383" s="139">
        <v>0</v>
      </c>
      <c r="G3383" s="137" t="s">
        <v>374</v>
      </c>
      <c r="H3383" s="137" t="s">
        <v>17299</v>
      </c>
      <c r="I3383" s="138" t="s">
        <v>1756</v>
      </c>
    </row>
    <row r="3384" spans="1:9" hidden="1">
      <c r="A3384" s="137" t="s">
        <v>17363</v>
      </c>
      <c r="B3384" s="138" t="s">
        <v>17364</v>
      </c>
      <c r="C3384" s="138" t="s">
        <v>17365</v>
      </c>
      <c r="D3384" s="138" t="s">
        <v>17366</v>
      </c>
      <c r="E3384" s="138" t="s">
        <v>17367</v>
      </c>
      <c r="F3384" s="139">
        <v>51.24</v>
      </c>
      <c r="G3384" s="137" t="s">
        <v>374</v>
      </c>
      <c r="H3384" s="137" t="s">
        <v>17299</v>
      </c>
      <c r="I3384" s="138" t="s">
        <v>1352</v>
      </c>
    </row>
    <row r="3385" spans="1:9" hidden="1">
      <c r="A3385" s="137" t="s">
        <v>17368</v>
      </c>
      <c r="B3385" s="138" t="s">
        <v>17369</v>
      </c>
      <c r="C3385" s="138" t="s">
        <v>17370</v>
      </c>
      <c r="D3385" s="138" t="s">
        <v>17371</v>
      </c>
      <c r="E3385" s="138" t="s">
        <v>17372</v>
      </c>
      <c r="F3385" s="139">
        <v>39.53</v>
      </c>
      <c r="G3385" s="137" t="s">
        <v>374</v>
      </c>
      <c r="H3385" s="137" t="s">
        <v>17299</v>
      </c>
      <c r="I3385" s="138" t="s">
        <v>1352</v>
      </c>
    </row>
    <row r="3386" spans="1:9" hidden="1">
      <c r="A3386" s="137" t="s">
        <v>17373</v>
      </c>
      <c r="B3386" s="138" t="s">
        <v>17374</v>
      </c>
      <c r="C3386" s="138" t="s">
        <v>17375</v>
      </c>
      <c r="D3386" s="138" t="s">
        <v>17376</v>
      </c>
      <c r="E3386" s="138" t="s">
        <v>17377</v>
      </c>
      <c r="F3386" s="139">
        <v>67.64</v>
      </c>
      <c r="G3386" s="137" t="s">
        <v>374</v>
      </c>
      <c r="H3386" s="137" t="s">
        <v>17299</v>
      </c>
      <c r="I3386" s="138" t="s">
        <v>1352</v>
      </c>
    </row>
    <row r="3387" spans="1:9" hidden="1">
      <c r="A3387" s="137" t="s">
        <v>17378</v>
      </c>
      <c r="B3387" s="138" t="s">
        <v>17379</v>
      </c>
      <c r="C3387" s="138" t="s">
        <v>17380</v>
      </c>
      <c r="D3387" s="138" t="s">
        <v>17381</v>
      </c>
      <c r="E3387" s="138" t="s">
        <v>17382</v>
      </c>
      <c r="F3387" s="139">
        <v>38.17</v>
      </c>
      <c r="G3387" s="137" t="s">
        <v>374</v>
      </c>
      <c r="H3387" s="137" t="s">
        <v>17299</v>
      </c>
      <c r="I3387" s="138" t="s">
        <v>1352</v>
      </c>
    </row>
    <row r="3388" spans="1:9" hidden="1">
      <c r="A3388" s="137" t="s">
        <v>17383</v>
      </c>
      <c r="B3388" s="138" t="s">
        <v>17384</v>
      </c>
      <c r="C3388" s="138" t="s">
        <v>17385</v>
      </c>
      <c r="D3388" s="138" t="s">
        <v>17386</v>
      </c>
      <c r="E3388" s="138" t="s">
        <v>17387</v>
      </c>
      <c r="F3388" s="139">
        <v>5.665</v>
      </c>
      <c r="G3388" s="137" t="s">
        <v>374</v>
      </c>
      <c r="H3388" s="137" t="s">
        <v>17299</v>
      </c>
      <c r="I3388" s="138" t="s">
        <v>1352</v>
      </c>
    </row>
    <row r="3389" spans="1:9" hidden="1">
      <c r="A3389" s="137" t="s">
        <v>17388</v>
      </c>
      <c r="B3389" s="138" t="s">
        <v>17389</v>
      </c>
      <c r="C3389" s="138" t="s">
        <v>17390</v>
      </c>
      <c r="D3389" s="138" t="s">
        <v>17391</v>
      </c>
      <c r="E3389" s="138" t="s">
        <v>17392</v>
      </c>
      <c r="F3389" s="139">
        <v>0</v>
      </c>
      <c r="G3389" s="137" t="s">
        <v>374</v>
      </c>
      <c r="H3389" s="137" t="s">
        <v>17299</v>
      </c>
      <c r="I3389" s="138" t="s">
        <v>1352</v>
      </c>
    </row>
    <row r="3390" spans="1:9" hidden="1">
      <c r="A3390" s="137" t="s">
        <v>17393</v>
      </c>
      <c r="B3390" s="138" t="s">
        <v>17394</v>
      </c>
      <c r="C3390" s="138" t="s">
        <v>17395</v>
      </c>
      <c r="D3390" s="138" t="s">
        <v>17396</v>
      </c>
      <c r="E3390" s="138" t="s">
        <v>17397</v>
      </c>
      <c r="F3390" s="139">
        <v>24.22</v>
      </c>
      <c r="G3390" s="137" t="s">
        <v>374</v>
      </c>
      <c r="H3390" s="137" t="s">
        <v>17299</v>
      </c>
      <c r="I3390" s="138" t="s">
        <v>1352</v>
      </c>
    </row>
    <row r="3391" spans="1:9" hidden="1">
      <c r="A3391" s="137" t="s">
        <v>17398</v>
      </c>
      <c r="B3391" s="138" t="s">
        <v>17399</v>
      </c>
      <c r="C3391" s="138" t="s">
        <v>17400</v>
      </c>
      <c r="D3391" s="138" t="s">
        <v>17401</v>
      </c>
      <c r="E3391" s="138" t="s">
        <v>17402</v>
      </c>
      <c r="F3391" s="139">
        <v>0</v>
      </c>
      <c r="G3391" s="137" t="s">
        <v>374</v>
      </c>
      <c r="H3391" s="137" t="s">
        <v>17299</v>
      </c>
      <c r="I3391" s="138" t="s">
        <v>1352</v>
      </c>
    </row>
    <row r="3392" spans="1:9" hidden="1">
      <c r="A3392" s="137" t="s">
        <v>17403</v>
      </c>
      <c r="B3392" s="138" t="s">
        <v>17399</v>
      </c>
      <c r="C3392" s="138" t="s">
        <v>17404</v>
      </c>
      <c r="D3392" s="138" t="s">
        <v>17401</v>
      </c>
      <c r="E3392" s="138" t="s">
        <v>17405</v>
      </c>
      <c r="F3392" s="139">
        <v>70.52</v>
      </c>
      <c r="G3392" s="137" t="s">
        <v>595</v>
      </c>
      <c r="H3392" s="137" t="s">
        <v>17406</v>
      </c>
      <c r="I3392" s="138" t="s">
        <v>1326</v>
      </c>
    </row>
    <row r="3393" spans="1:9" hidden="1">
      <c r="A3393" s="137" t="s">
        <v>17407</v>
      </c>
      <c r="B3393" s="138" t="s">
        <v>17408</v>
      </c>
      <c r="C3393" s="138" t="s">
        <v>17409</v>
      </c>
      <c r="D3393" s="138" t="s">
        <v>17361</v>
      </c>
      <c r="E3393" s="138" t="s">
        <v>17410</v>
      </c>
      <c r="F3393" s="139">
        <v>12.1</v>
      </c>
      <c r="G3393" s="137" t="s">
        <v>374</v>
      </c>
      <c r="H3393" s="137" t="s">
        <v>17299</v>
      </c>
      <c r="I3393" s="138" t="s">
        <v>1352</v>
      </c>
    </row>
    <row r="3394" spans="1:9" hidden="1">
      <c r="A3394" s="137" t="s">
        <v>17411</v>
      </c>
      <c r="B3394" s="138" t="s">
        <v>17412</v>
      </c>
      <c r="C3394" s="138" t="s">
        <v>17413</v>
      </c>
      <c r="D3394" s="138" t="s">
        <v>17414</v>
      </c>
      <c r="E3394" s="138" t="s">
        <v>17415</v>
      </c>
      <c r="F3394" s="139">
        <v>0</v>
      </c>
      <c r="G3394" s="137" t="s">
        <v>374</v>
      </c>
      <c r="H3394" s="137" t="s">
        <v>17416</v>
      </c>
      <c r="I3394" s="138" t="s">
        <v>1183</v>
      </c>
    </row>
    <row r="3395" spans="1:9" hidden="1">
      <c r="A3395" s="137" t="s">
        <v>17417</v>
      </c>
      <c r="B3395" s="138" t="s">
        <v>17418</v>
      </c>
      <c r="C3395" s="138" t="s">
        <v>17419</v>
      </c>
      <c r="D3395" s="138" t="s">
        <v>17420</v>
      </c>
      <c r="E3395" s="138" t="s">
        <v>17421</v>
      </c>
      <c r="F3395" s="139">
        <v>0</v>
      </c>
      <c r="G3395" s="137" t="s">
        <v>374</v>
      </c>
      <c r="H3395" s="137" t="s">
        <v>17416</v>
      </c>
      <c r="I3395" s="138" t="s">
        <v>1183</v>
      </c>
    </row>
    <row r="3396" spans="1:9" hidden="1">
      <c r="A3396" s="137" t="s">
        <v>17422</v>
      </c>
      <c r="B3396" s="138" t="s">
        <v>17423</v>
      </c>
      <c r="C3396" s="138" t="s">
        <v>17424</v>
      </c>
      <c r="D3396" s="138" t="s">
        <v>17425</v>
      </c>
      <c r="E3396" s="138" t="s">
        <v>17426</v>
      </c>
      <c r="F3396" s="139">
        <v>57.7</v>
      </c>
      <c r="G3396" s="137" t="s">
        <v>374</v>
      </c>
      <c r="H3396" s="137" t="s">
        <v>17416</v>
      </c>
      <c r="I3396" s="138" t="s">
        <v>1183</v>
      </c>
    </row>
    <row r="3397" spans="1:9" hidden="1">
      <c r="A3397" s="137" t="s">
        <v>17427</v>
      </c>
      <c r="B3397" s="138" t="s">
        <v>17428</v>
      </c>
      <c r="C3397" s="138" t="s">
        <v>17429</v>
      </c>
      <c r="D3397" s="138" t="s">
        <v>17430</v>
      </c>
      <c r="E3397" s="138" t="s">
        <v>17431</v>
      </c>
      <c r="F3397" s="139">
        <v>0</v>
      </c>
      <c r="G3397" s="137" t="s">
        <v>374</v>
      </c>
      <c r="H3397" s="137" t="s">
        <v>17416</v>
      </c>
      <c r="I3397" s="138" t="s">
        <v>1183</v>
      </c>
    </row>
    <row r="3398" spans="1:9" hidden="1">
      <c r="A3398" s="137" t="s">
        <v>17432</v>
      </c>
      <c r="B3398" s="138" t="s">
        <v>17433</v>
      </c>
      <c r="C3398" s="138" t="s">
        <v>17434</v>
      </c>
      <c r="D3398" s="138" t="s">
        <v>17435</v>
      </c>
      <c r="E3398" s="138" t="s">
        <v>17436</v>
      </c>
      <c r="F3398" s="139">
        <v>0</v>
      </c>
      <c r="G3398" s="137" t="s">
        <v>374</v>
      </c>
      <c r="H3398" s="137" t="s">
        <v>17416</v>
      </c>
      <c r="I3398" s="138" t="s">
        <v>1183</v>
      </c>
    </row>
    <row r="3399" spans="1:9" hidden="1">
      <c r="A3399" s="137" t="s">
        <v>17437</v>
      </c>
      <c r="B3399" s="138" t="s">
        <v>17438</v>
      </c>
      <c r="C3399" s="138" t="s">
        <v>17439</v>
      </c>
      <c r="D3399" s="138" t="s">
        <v>17440</v>
      </c>
      <c r="E3399" s="138" t="s">
        <v>17441</v>
      </c>
      <c r="F3399" s="139">
        <v>565</v>
      </c>
      <c r="G3399" s="137" t="s">
        <v>374</v>
      </c>
      <c r="H3399" s="137" t="s">
        <v>17416</v>
      </c>
      <c r="I3399" s="138" t="s">
        <v>1183</v>
      </c>
    </row>
    <row r="3400" spans="1:9" hidden="1">
      <c r="A3400" s="137" t="s">
        <v>17442</v>
      </c>
      <c r="B3400" s="138" t="s">
        <v>17443</v>
      </c>
      <c r="C3400" s="138" t="s">
        <v>17444</v>
      </c>
      <c r="D3400" s="138" t="s">
        <v>17445</v>
      </c>
      <c r="E3400" s="138" t="s">
        <v>17446</v>
      </c>
      <c r="F3400" s="139">
        <v>0</v>
      </c>
      <c r="G3400" s="137" t="s">
        <v>374</v>
      </c>
      <c r="H3400" s="137" t="s">
        <v>17416</v>
      </c>
      <c r="I3400" s="138" t="s">
        <v>1183</v>
      </c>
    </row>
    <row r="3401" spans="1:9" hidden="1">
      <c r="A3401" s="137" t="s">
        <v>17447</v>
      </c>
      <c r="B3401" s="138" t="s">
        <v>17448</v>
      </c>
      <c r="C3401" s="138" t="s">
        <v>17449</v>
      </c>
      <c r="D3401" s="138" t="s">
        <v>17450</v>
      </c>
      <c r="E3401" s="138" t="s">
        <v>17451</v>
      </c>
      <c r="F3401" s="139">
        <v>2.8639999999999999</v>
      </c>
      <c r="G3401" s="137" t="s">
        <v>374</v>
      </c>
      <c r="H3401" s="137" t="s">
        <v>17416</v>
      </c>
      <c r="I3401" s="138" t="s">
        <v>1183</v>
      </c>
    </row>
    <row r="3402" spans="1:9" hidden="1">
      <c r="A3402" s="137" t="s">
        <v>17452</v>
      </c>
      <c r="B3402" s="138" t="s">
        <v>402</v>
      </c>
      <c r="C3402" s="138" t="s">
        <v>404</v>
      </c>
      <c r="D3402" s="138" t="s">
        <v>403</v>
      </c>
      <c r="E3402" s="138" t="s">
        <v>1321</v>
      </c>
      <c r="F3402" s="139">
        <v>8.65</v>
      </c>
      <c r="G3402" s="137" t="s">
        <v>374</v>
      </c>
      <c r="H3402" s="137" t="s">
        <v>17416</v>
      </c>
      <c r="I3402" s="138" t="s">
        <v>1183</v>
      </c>
    </row>
    <row r="3403" spans="1:9" hidden="1">
      <c r="A3403" s="137" t="s">
        <v>17453</v>
      </c>
      <c r="B3403" s="138" t="s">
        <v>17454</v>
      </c>
      <c r="C3403" s="138" t="s">
        <v>17455</v>
      </c>
      <c r="D3403" s="138" t="s">
        <v>17456</v>
      </c>
      <c r="E3403" s="138" t="s">
        <v>17457</v>
      </c>
      <c r="F3403" s="139">
        <v>0</v>
      </c>
      <c r="G3403" s="137" t="s">
        <v>374</v>
      </c>
      <c r="H3403" s="137" t="s">
        <v>17416</v>
      </c>
      <c r="I3403" s="138" t="s">
        <v>1183</v>
      </c>
    </row>
    <row r="3404" spans="1:9" hidden="1">
      <c r="A3404" s="137" t="s">
        <v>17458</v>
      </c>
      <c r="B3404" s="138" t="s">
        <v>17459</v>
      </c>
      <c r="C3404" s="138" t="s">
        <v>17460</v>
      </c>
      <c r="D3404" s="138" t="s">
        <v>17461</v>
      </c>
      <c r="E3404" s="138" t="s">
        <v>1756</v>
      </c>
      <c r="F3404" s="139">
        <v>0</v>
      </c>
      <c r="G3404" s="137" t="s">
        <v>374</v>
      </c>
      <c r="H3404" s="137" t="s">
        <v>17416</v>
      </c>
      <c r="I3404" s="138" t="s">
        <v>1756</v>
      </c>
    </row>
    <row r="3405" spans="1:9" hidden="1">
      <c r="A3405" s="137" t="s">
        <v>17462</v>
      </c>
      <c r="B3405" s="138" t="s">
        <v>17463</v>
      </c>
      <c r="C3405" s="138" t="s">
        <v>17464</v>
      </c>
      <c r="D3405" s="138" t="s">
        <v>17465</v>
      </c>
      <c r="E3405" s="138" t="s">
        <v>17466</v>
      </c>
      <c r="F3405" s="139">
        <v>75.739999999999995</v>
      </c>
      <c r="G3405" s="137" t="s">
        <v>374</v>
      </c>
      <c r="H3405" s="137" t="s">
        <v>17416</v>
      </c>
      <c r="I3405" s="138" t="s">
        <v>1183</v>
      </c>
    </row>
    <row r="3406" spans="1:9" hidden="1">
      <c r="A3406" s="137" t="s">
        <v>17467</v>
      </c>
      <c r="B3406" s="138" t="s">
        <v>17468</v>
      </c>
      <c r="C3406" s="138" t="s">
        <v>17469</v>
      </c>
      <c r="D3406" s="138" t="s">
        <v>17470</v>
      </c>
      <c r="E3406" s="138" t="s">
        <v>17471</v>
      </c>
      <c r="F3406" s="139">
        <v>237.2</v>
      </c>
      <c r="G3406" s="137" t="s">
        <v>374</v>
      </c>
      <c r="H3406" s="137" t="s">
        <v>17416</v>
      </c>
      <c r="I3406" s="138" t="s">
        <v>1183</v>
      </c>
    </row>
    <row r="3407" spans="1:9" hidden="1">
      <c r="A3407" s="137" t="s">
        <v>17472</v>
      </c>
      <c r="B3407" s="138" t="s">
        <v>17473</v>
      </c>
      <c r="C3407" s="138" t="s">
        <v>17474</v>
      </c>
      <c r="D3407" s="138" t="s">
        <v>17475</v>
      </c>
      <c r="E3407" s="138" t="s">
        <v>17476</v>
      </c>
      <c r="F3407" s="139">
        <v>736</v>
      </c>
      <c r="G3407" s="137" t="s">
        <v>374</v>
      </c>
      <c r="H3407" s="137" t="s">
        <v>17416</v>
      </c>
      <c r="I3407" s="138" t="s">
        <v>1183</v>
      </c>
    </row>
    <row r="3408" spans="1:9" hidden="1">
      <c r="A3408" s="137" t="s">
        <v>17477</v>
      </c>
      <c r="B3408" s="138" t="s">
        <v>17478</v>
      </c>
      <c r="C3408" s="138" t="s">
        <v>17479</v>
      </c>
      <c r="D3408" s="138" t="s">
        <v>17480</v>
      </c>
      <c r="E3408" s="138" t="s">
        <v>17481</v>
      </c>
      <c r="F3408" s="139">
        <v>0</v>
      </c>
      <c r="G3408" s="137" t="s">
        <v>374</v>
      </c>
      <c r="H3408" s="137" t="s">
        <v>17416</v>
      </c>
      <c r="I3408" s="138" t="s">
        <v>1183</v>
      </c>
    </row>
    <row r="3409" spans="1:9" hidden="1">
      <c r="A3409" s="137" t="s">
        <v>17482</v>
      </c>
      <c r="B3409" s="138" t="s">
        <v>17483</v>
      </c>
      <c r="C3409" s="138" t="s">
        <v>17484</v>
      </c>
      <c r="D3409" s="138" t="s">
        <v>17485</v>
      </c>
      <c r="E3409" s="138" t="s">
        <v>17486</v>
      </c>
      <c r="F3409" s="139">
        <v>10.94</v>
      </c>
      <c r="G3409" s="137" t="s">
        <v>374</v>
      </c>
      <c r="H3409" s="137" t="s">
        <v>17416</v>
      </c>
      <c r="I3409" s="138" t="s">
        <v>1183</v>
      </c>
    </row>
    <row r="3410" spans="1:9" hidden="1">
      <c r="A3410" s="137" t="s">
        <v>17487</v>
      </c>
      <c r="B3410" s="138" t="s">
        <v>17488</v>
      </c>
      <c r="C3410" s="138" t="s">
        <v>17489</v>
      </c>
      <c r="D3410" s="138" t="s">
        <v>17490</v>
      </c>
      <c r="E3410" s="138" t="s">
        <v>17491</v>
      </c>
      <c r="F3410" s="139">
        <v>0</v>
      </c>
      <c r="G3410" s="137" t="s">
        <v>374</v>
      </c>
      <c r="H3410" s="137" t="s">
        <v>17416</v>
      </c>
      <c r="I3410" s="138" t="s">
        <v>1183</v>
      </c>
    </row>
    <row r="3411" spans="1:9" hidden="1">
      <c r="A3411" s="137" t="s">
        <v>17492</v>
      </c>
      <c r="B3411" s="138" t="s">
        <v>17493</v>
      </c>
      <c r="C3411" s="138" t="s">
        <v>17494</v>
      </c>
      <c r="D3411" s="138" t="s">
        <v>17495</v>
      </c>
      <c r="E3411" s="138" t="s">
        <v>17496</v>
      </c>
      <c r="F3411" s="139">
        <v>70.8</v>
      </c>
      <c r="G3411" s="137" t="s">
        <v>374</v>
      </c>
      <c r="H3411" s="137" t="s">
        <v>17416</v>
      </c>
      <c r="I3411" s="138" t="s">
        <v>1183</v>
      </c>
    </row>
    <row r="3412" spans="1:9" hidden="1">
      <c r="A3412" s="137" t="s">
        <v>17497</v>
      </c>
      <c r="B3412" s="138" t="s">
        <v>17498</v>
      </c>
      <c r="C3412" s="138" t="s">
        <v>17499</v>
      </c>
      <c r="D3412" s="138" t="s">
        <v>17500</v>
      </c>
      <c r="E3412" s="138" t="s">
        <v>17501</v>
      </c>
      <c r="F3412" s="139">
        <v>0</v>
      </c>
      <c r="G3412" s="137" t="s">
        <v>374</v>
      </c>
      <c r="H3412" s="137" t="s">
        <v>17416</v>
      </c>
      <c r="I3412" s="138" t="s">
        <v>1183</v>
      </c>
    </row>
    <row r="3413" spans="1:9" hidden="1">
      <c r="A3413" s="137" t="s">
        <v>17502</v>
      </c>
      <c r="B3413" s="138" t="s">
        <v>17503</v>
      </c>
      <c r="C3413" s="138" t="s">
        <v>17504</v>
      </c>
      <c r="D3413" s="138" t="s">
        <v>17505</v>
      </c>
      <c r="E3413" s="138" t="s">
        <v>17506</v>
      </c>
      <c r="F3413" s="139">
        <v>0</v>
      </c>
      <c r="G3413" s="137" t="s">
        <v>374</v>
      </c>
      <c r="H3413" s="137" t="s">
        <v>17416</v>
      </c>
      <c r="I3413" s="138" t="s">
        <v>1183</v>
      </c>
    </row>
    <row r="3414" spans="1:9" hidden="1">
      <c r="A3414" s="137" t="s">
        <v>17507</v>
      </c>
      <c r="B3414" s="138" t="s">
        <v>17508</v>
      </c>
      <c r="C3414" s="138" t="s">
        <v>17509</v>
      </c>
      <c r="D3414" s="138" t="s">
        <v>17510</v>
      </c>
      <c r="E3414" s="138" t="s">
        <v>17511</v>
      </c>
      <c r="F3414" s="139">
        <v>61.35</v>
      </c>
      <c r="G3414" s="137" t="s">
        <v>374</v>
      </c>
      <c r="H3414" s="137" t="s">
        <v>17416</v>
      </c>
      <c r="I3414" s="138" t="s">
        <v>1183</v>
      </c>
    </row>
    <row r="3415" spans="1:9" hidden="1">
      <c r="A3415" s="137" t="s">
        <v>17512</v>
      </c>
      <c r="B3415" s="138" t="s">
        <v>17513</v>
      </c>
      <c r="C3415" s="138" t="s">
        <v>17514</v>
      </c>
      <c r="D3415" s="138" t="s">
        <v>17515</v>
      </c>
      <c r="E3415" s="138" t="s">
        <v>1756</v>
      </c>
      <c r="F3415" s="139">
        <v>0</v>
      </c>
      <c r="G3415" s="137" t="s">
        <v>374</v>
      </c>
      <c r="H3415" s="137" t="s">
        <v>17416</v>
      </c>
      <c r="I3415" s="138" t="s">
        <v>1756</v>
      </c>
    </row>
    <row r="3416" spans="1:9" hidden="1">
      <c r="A3416" s="137" t="s">
        <v>17516</v>
      </c>
      <c r="B3416" s="138" t="s">
        <v>1027</v>
      </c>
      <c r="C3416" s="138" t="s">
        <v>17517</v>
      </c>
      <c r="D3416" s="138" t="s">
        <v>887</v>
      </c>
      <c r="E3416" s="138" t="s">
        <v>1252</v>
      </c>
      <c r="F3416" s="139">
        <v>90.7</v>
      </c>
      <c r="G3416" s="137" t="s">
        <v>374</v>
      </c>
      <c r="H3416" s="137" t="s">
        <v>17416</v>
      </c>
      <c r="I3416" s="138" t="s">
        <v>1183</v>
      </c>
    </row>
    <row r="3417" spans="1:9" hidden="1">
      <c r="A3417" s="137" t="s">
        <v>17518</v>
      </c>
      <c r="B3417" s="138" t="s">
        <v>17519</v>
      </c>
      <c r="C3417" s="138" t="s">
        <v>17520</v>
      </c>
      <c r="D3417" s="138" t="s">
        <v>17521</v>
      </c>
      <c r="E3417" s="138" t="s">
        <v>17522</v>
      </c>
      <c r="F3417" s="139">
        <v>14.75</v>
      </c>
      <c r="G3417" s="137" t="s">
        <v>374</v>
      </c>
      <c r="H3417" s="137" t="s">
        <v>17416</v>
      </c>
      <c r="I3417" s="138" t="s">
        <v>1183</v>
      </c>
    </row>
    <row r="3418" spans="1:9" hidden="1">
      <c r="A3418" s="137" t="s">
        <v>17523</v>
      </c>
      <c r="B3418" s="138" t="s">
        <v>1036</v>
      </c>
      <c r="C3418" s="138" t="s">
        <v>17524</v>
      </c>
      <c r="D3418" s="138" t="s">
        <v>899</v>
      </c>
      <c r="E3418" s="138" t="s">
        <v>1266</v>
      </c>
      <c r="F3418" s="139">
        <v>140.65</v>
      </c>
      <c r="G3418" s="137" t="s">
        <v>374</v>
      </c>
      <c r="H3418" s="137" t="s">
        <v>17416</v>
      </c>
      <c r="I3418" s="138" t="s">
        <v>1183</v>
      </c>
    </row>
    <row r="3419" spans="1:9" hidden="1">
      <c r="A3419" s="137" t="s">
        <v>17525</v>
      </c>
      <c r="B3419" s="138" t="s">
        <v>17526</v>
      </c>
      <c r="C3419" s="138" t="s">
        <v>17527</v>
      </c>
      <c r="D3419" s="138" t="s">
        <v>17528</v>
      </c>
      <c r="E3419" s="138" t="s">
        <v>17529</v>
      </c>
      <c r="F3419" s="139">
        <v>13.74</v>
      </c>
      <c r="G3419" s="137" t="s">
        <v>374</v>
      </c>
      <c r="H3419" s="137" t="s">
        <v>17416</v>
      </c>
      <c r="I3419" s="138" t="s">
        <v>1183</v>
      </c>
    </row>
    <row r="3420" spans="1:9" hidden="1">
      <c r="A3420" s="137" t="s">
        <v>17530</v>
      </c>
      <c r="B3420" s="138" t="s">
        <v>17531</v>
      </c>
      <c r="C3420" s="138" t="s">
        <v>17532</v>
      </c>
      <c r="D3420" s="138" t="s">
        <v>17533</v>
      </c>
      <c r="E3420" s="138" t="s">
        <v>17534</v>
      </c>
      <c r="F3420" s="139">
        <v>10.48</v>
      </c>
      <c r="G3420" s="137" t="s">
        <v>374</v>
      </c>
      <c r="H3420" s="137" t="s">
        <v>17416</v>
      </c>
      <c r="I3420" s="138" t="s">
        <v>1183</v>
      </c>
    </row>
    <row r="3421" spans="1:9" hidden="1">
      <c r="A3421" s="137" t="s">
        <v>17535</v>
      </c>
      <c r="B3421" s="138" t="s">
        <v>996</v>
      </c>
      <c r="C3421" s="138" t="s">
        <v>1483</v>
      </c>
      <c r="D3421" s="138" t="s">
        <v>1482</v>
      </c>
      <c r="E3421" s="138" t="s">
        <v>1210</v>
      </c>
      <c r="F3421" s="139">
        <v>32.450000000000003</v>
      </c>
      <c r="G3421" s="137" t="s">
        <v>374</v>
      </c>
      <c r="H3421" s="137" t="s">
        <v>17416</v>
      </c>
      <c r="I3421" s="138" t="s">
        <v>1183</v>
      </c>
    </row>
    <row r="3422" spans="1:9" hidden="1">
      <c r="A3422" s="137" t="s">
        <v>17536</v>
      </c>
      <c r="B3422" s="138" t="s">
        <v>991</v>
      </c>
      <c r="C3422" s="138" t="s">
        <v>1484</v>
      </c>
      <c r="D3422" s="138" t="s">
        <v>842</v>
      </c>
      <c r="E3422" s="138" t="s">
        <v>1203</v>
      </c>
      <c r="F3422" s="139">
        <v>289.2</v>
      </c>
      <c r="G3422" s="137" t="s">
        <v>374</v>
      </c>
      <c r="H3422" s="137" t="s">
        <v>17416</v>
      </c>
      <c r="I3422" s="138" t="s">
        <v>1183</v>
      </c>
    </row>
    <row r="3423" spans="1:9" hidden="1">
      <c r="A3423" s="137" t="s">
        <v>17537</v>
      </c>
      <c r="B3423" s="138" t="s">
        <v>17538</v>
      </c>
      <c r="C3423" s="138" t="s">
        <v>17539</v>
      </c>
      <c r="D3423" s="138" t="s">
        <v>17540</v>
      </c>
      <c r="E3423" s="138" t="s">
        <v>17541</v>
      </c>
      <c r="F3423" s="139">
        <v>0</v>
      </c>
      <c r="G3423" s="137" t="s">
        <v>374</v>
      </c>
      <c r="H3423" s="137" t="s">
        <v>17416</v>
      </c>
      <c r="I3423" s="138" t="s">
        <v>1183</v>
      </c>
    </row>
    <row r="3424" spans="1:9" hidden="1">
      <c r="A3424" s="137" t="s">
        <v>17542</v>
      </c>
      <c r="B3424" s="138" t="s">
        <v>17543</v>
      </c>
      <c r="C3424" s="138" t="s">
        <v>17544</v>
      </c>
      <c r="D3424" s="138" t="s">
        <v>17545</v>
      </c>
      <c r="E3424" s="138" t="s">
        <v>17546</v>
      </c>
      <c r="F3424" s="139">
        <v>22.17</v>
      </c>
      <c r="G3424" s="137" t="s">
        <v>374</v>
      </c>
      <c r="H3424" s="137" t="s">
        <v>17416</v>
      </c>
      <c r="I3424" s="138" t="s">
        <v>1183</v>
      </c>
    </row>
    <row r="3425" spans="1:9" hidden="1">
      <c r="A3425" s="137" t="s">
        <v>17547</v>
      </c>
      <c r="B3425" s="138" t="s">
        <v>17548</v>
      </c>
      <c r="C3425" s="138" t="s">
        <v>17549</v>
      </c>
      <c r="D3425" s="138" t="s">
        <v>17550</v>
      </c>
      <c r="E3425" s="138" t="s">
        <v>17551</v>
      </c>
      <c r="F3425" s="139">
        <v>0</v>
      </c>
      <c r="G3425" s="137" t="s">
        <v>374</v>
      </c>
      <c r="H3425" s="137" t="s">
        <v>17416</v>
      </c>
      <c r="I3425" s="138" t="s">
        <v>1183</v>
      </c>
    </row>
    <row r="3426" spans="1:9" hidden="1">
      <c r="A3426" s="137" t="s">
        <v>17552</v>
      </c>
      <c r="B3426" s="138" t="s">
        <v>17553</v>
      </c>
      <c r="C3426" s="138" t="s">
        <v>17554</v>
      </c>
      <c r="D3426" s="138" t="s">
        <v>17555</v>
      </c>
      <c r="E3426" s="138" t="s">
        <v>17556</v>
      </c>
      <c r="F3426" s="139">
        <v>31.18</v>
      </c>
      <c r="G3426" s="137" t="s">
        <v>374</v>
      </c>
      <c r="H3426" s="137" t="s">
        <v>17416</v>
      </c>
      <c r="I3426" s="138" t="s">
        <v>1183</v>
      </c>
    </row>
    <row r="3427" spans="1:9" hidden="1">
      <c r="A3427" s="137" t="s">
        <v>17557</v>
      </c>
      <c r="B3427" s="138" t="s">
        <v>17558</v>
      </c>
      <c r="C3427" s="138" t="s">
        <v>17559</v>
      </c>
      <c r="D3427" s="138" t="s">
        <v>17560</v>
      </c>
      <c r="E3427" s="138" t="s">
        <v>17561</v>
      </c>
      <c r="F3427" s="139">
        <v>0</v>
      </c>
      <c r="G3427" s="137" t="s">
        <v>374</v>
      </c>
      <c r="H3427" s="137" t="s">
        <v>17416</v>
      </c>
      <c r="I3427" s="138" t="s">
        <v>1183</v>
      </c>
    </row>
    <row r="3428" spans="1:9" hidden="1">
      <c r="A3428" s="137" t="s">
        <v>17562</v>
      </c>
      <c r="B3428" s="138" t="s">
        <v>17563</v>
      </c>
      <c r="C3428" s="138" t="s">
        <v>17564</v>
      </c>
      <c r="D3428" s="138" t="s">
        <v>17565</v>
      </c>
      <c r="E3428" s="138" t="s">
        <v>17566</v>
      </c>
      <c r="F3428" s="139">
        <v>89.92</v>
      </c>
      <c r="G3428" s="137" t="s">
        <v>374</v>
      </c>
      <c r="H3428" s="137" t="s">
        <v>17416</v>
      </c>
      <c r="I3428" s="138" t="s">
        <v>1183</v>
      </c>
    </row>
    <row r="3429" spans="1:9" hidden="1">
      <c r="A3429" s="137" t="s">
        <v>17567</v>
      </c>
      <c r="B3429" s="138" t="s">
        <v>17568</v>
      </c>
      <c r="C3429" s="138" t="s">
        <v>17569</v>
      </c>
      <c r="D3429" s="138" t="s">
        <v>17570</v>
      </c>
      <c r="E3429" s="138" t="s">
        <v>17571</v>
      </c>
      <c r="F3429" s="139">
        <v>17.866</v>
      </c>
      <c r="G3429" s="137" t="s">
        <v>374</v>
      </c>
      <c r="H3429" s="137" t="s">
        <v>17416</v>
      </c>
      <c r="I3429" s="138" t="s">
        <v>1183</v>
      </c>
    </row>
    <row r="3430" spans="1:9" hidden="1">
      <c r="A3430" s="137" t="s">
        <v>17572</v>
      </c>
      <c r="B3430" s="138" t="s">
        <v>406</v>
      </c>
      <c r="C3430" s="138" t="s">
        <v>408</v>
      </c>
      <c r="D3430" s="138" t="s">
        <v>407</v>
      </c>
      <c r="E3430" s="138" t="s">
        <v>1312</v>
      </c>
      <c r="F3430" s="139">
        <v>60.26</v>
      </c>
      <c r="G3430" s="137" t="s">
        <v>374</v>
      </c>
      <c r="H3430" s="137" t="s">
        <v>17416</v>
      </c>
      <c r="I3430" s="138" t="s">
        <v>1183</v>
      </c>
    </row>
    <row r="3431" spans="1:9" hidden="1">
      <c r="A3431" s="137" t="s">
        <v>17573</v>
      </c>
      <c r="B3431" s="138" t="s">
        <v>17574</v>
      </c>
      <c r="C3431" s="138" t="s">
        <v>17575</v>
      </c>
      <c r="D3431" s="138" t="s">
        <v>17576</v>
      </c>
      <c r="E3431" s="138" t="s">
        <v>17577</v>
      </c>
      <c r="F3431" s="139">
        <v>2.1080000000000001</v>
      </c>
      <c r="G3431" s="137" t="s">
        <v>374</v>
      </c>
      <c r="H3431" s="137" t="s">
        <v>17416</v>
      </c>
      <c r="I3431" s="138" t="s">
        <v>1183</v>
      </c>
    </row>
    <row r="3432" spans="1:9" hidden="1">
      <c r="A3432" s="137" t="s">
        <v>17578</v>
      </c>
      <c r="B3432" s="138" t="s">
        <v>17579</v>
      </c>
      <c r="C3432" s="138" t="s">
        <v>17580</v>
      </c>
      <c r="D3432" s="138" t="s">
        <v>17581</v>
      </c>
      <c r="E3432" s="138" t="s">
        <v>17582</v>
      </c>
      <c r="F3432" s="139">
        <v>148.80000000000001</v>
      </c>
      <c r="G3432" s="137" t="s">
        <v>374</v>
      </c>
      <c r="H3432" s="137" t="s">
        <v>17416</v>
      </c>
      <c r="I3432" s="138" t="s">
        <v>1183</v>
      </c>
    </row>
    <row r="3433" spans="1:9" hidden="1">
      <c r="A3433" s="137" t="s">
        <v>17583</v>
      </c>
      <c r="B3433" s="138" t="s">
        <v>17584</v>
      </c>
      <c r="C3433" s="138" t="s">
        <v>17585</v>
      </c>
      <c r="D3433" s="138" t="s">
        <v>17586</v>
      </c>
      <c r="E3433" s="138" t="s">
        <v>17587</v>
      </c>
      <c r="F3433" s="139">
        <v>0</v>
      </c>
      <c r="G3433" s="137" t="s">
        <v>374</v>
      </c>
      <c r="H3433" s="137" t="s">
        <v>17416</v>
      </c>
      <c r="I3433" s="138" t="s">
        <v>1183</v>
      </c>
    </row>
    <row r="3434" spans="1:9" hidden="1">
      <c r="A3434" s="137" t="s">
        <v>17588</v>
      </c>
      <c r="B3434" s="138" t="s">
        <v>17589</v>
      </c>
      <c r="C3434" s="138" t="s">
        <v>17590</v>
      </c>
      <c r="D3434" s="138" t="s">
        <v>17591</v>
      </c>
      <c r="E3434" s="138" t="s">
        <v>17592</v>
      </c>
      <c r="F3434" s="139">
        <v>0</v>
      </c>
      <c r="G3434" s="137" t="s">
        <v>374</v>
      </c>
      <c r="H3434" s="137" t="s">
        <v>17416</v>
      </c>
      <c r="I3434" s="138" t="s">
        <v>1183</v>
      </c>
    </row>
    <row r="3435" spans="1:9" hidden="1">
      <c r="A3435" s="137" t="s">
        <v>17593</v>
      </c>
      <c r="B3435" s="138" t="s">
        <v>974</v>
      </c>
      <c r="C3435" s="138" t="s">
        <v>17594</v>
      </c>
      <c r="D3435" s="138" t="s">
        <v>17595</v>
      </c>
      <c r="E3435" s="138" t="s">
        <v>1182</v>
      </c>
      <c r="F3435" s="139">
        <v>387.15</v>
      </c>
      <c r="G3435" s="137" t="s">
        <v>374</v>
      </c>
      <c r="H3435" s="137" t="s">
        <v>17416</v>
      </c>
      <c r="I3435" s="138" t="s">
        <v>1183</v>
      </c>
    </row>
    <row r="3436" spans="1:9" hidden="1">
      <c r="A3436" s="137" t="s">
        <v>17596</v>
      </c>
      <c r="B3436" s="138" t="s">
        <v>17597</v>
      </c>
      <c r="C3436" s="138" t="s">
        <v>17598</v>
      </c>
      <c r="D3436" s="138" t="s">
        <v>17599</v>
      </c>
      <c r="E3436" s="138" t="s">
        <v>17600</v>
      </c>
      <c r="F3436" s="139">
        <v>45.1</v>
      </c>
      <c r="G3436" s="137" t="s">
        <v>374</v>
      </c>
      <c r="H3436" s="137" t="s">
        <v>17416</v>
      </c>
      <c r="I3436" s="138" t="s">
        <v>1183</v>
      </c>
    </row>
    <row r="3437" spans="1:9" hidden="1">
      <c r="A3437" s="137" t="s">
        <v>17601</v>
      </c>
      <c r="B3437" s="138" t="s">
        <v>17602</v>
      </c>
      <c r="C3437" s="138" t="s">
        <v>17603</v>
      </c>
      <c r="D3437" s="138" t="s">
        <v>17604</v>
      </c>
      <c r="E3437" s="138" t="s">
        <v>17605</v>
      </c>
      <c r="F3437" s="139">
        <v>35.549999999999997</v>
      </c>
      <c r="G3437" s="137" t="s">
        <v>374</v>
      </c>
      <c r="H3437" s="137" t="s">
        <v>17416</v>
      </c>
      <c r="I3437" s="138" t="s">
        <v>1183</v>
      </c>
    </row>
    <row r="3438" spans="1:9" hidden="1">
      <c r="A3438" s="137" t="s">
        <v>17606</v>
      </c>
      <c r="B3438" s="138" t="s">
        <v>17607</v>
      </c>
      <c r="C3438" s="138" t="s">
        <v>17608</v>
      </c>
      <c r="D3438" s="138" t="s">
        <v>17609</v>
      </c>
      <c r="E3438" s="138" t="s">
        <v>17610</v>
      </c>
      <c r="F3438" s="139">
        <v>80.95</v>
      </c>
      <c r="G3438" s="137" t="s">
        <v>374</v>
      </c>
      <c r="H3438" s="137" t="s">
        <v>17416</v>
      </c>
      <c r="I3438" s="138" t="s">
        <v>1183</v>
      </c>
    </row>
    <row r="3439" spans="1:9" hidden="1">
      <c r="A3439" s="137" t="s">
        <v>17611</v>
      </c>
      <c r="B3439" s="138" t="s">
        <v>17612</v>
      </c>
      <c r="C3439" s="138" t="s">
        <v>17613</v>
      </c>
      <c r="D3439" s="138" t="s">
        <v>17614</v>
      </c>
      <c r="E3439" s="138" t="s">
        <v>17615</v>
      </c>
      <c r="F3439" s="139">
        <v>59.38</v>
      </c>
      <c r="G3439" s="137" t="s">
        <v>374</v>
      </c>
      <c r="H3439" s="137" t="s">
        <v>17416</v>
      </c>
      <c r="I3439" s="138" t="s">
        <v>1183</v>
      </c>
    </row>
    <row r="3440" spans="1:9" hidden="1">
      <c r="A3440" s="137" t="s">
        <v>17616</v>
      </c>
      <c r="B3440" s="138" t="s">
        <v>17617</v>
      </c>
      <c r="C3440" s="138" t="s">
        <v>17618</v>
      </c>
      <c r="D3440" s="138" t="s">
        <v>17619</v>
      </c>
      <c r="E3440" s="138" t="s">
        <v>17620</v>
      </c>
      <c r="F3440" s="139">
        <v>90.84</v>
      </c>
      <c r="G3440" s="137" t="s">
        <v>374</v>
      </c>
      <c r="H3440" s="137" t="s">
        <v>17416</v>
      </c>
      <c r="I3440" s="138" t="s">
        <v>1183</v>
      </c>
    </row>
    <row r="3441" spans="1:9" hidden="1">
      <c r="A3441" s="137" t="s">
        <v>17621</v>
      </c>
      <c r="B3441" s="138" t="s">
        <v>17622</v>
      </c>
      <c r="C3441" s="138" t="s">
        <v>17623</v>
      </c>
      <c r="D3441" s="138" t="s">
        <v>17624</v>
      </c>
      <c r="E3441" s="138" t="s">
        <v>17625</v>
      </c>
      <c r="F3441" s="139">
        <v>64.16</v>
      </c>
      <c r="G3441" s="137" t="s">
        <v>374</v>
      </c>
      <c r="H3441" s="137" t="s">
        <v>17416</v>
      </c>
      <c r="I3441" s="138" t="s">
        <v>1183</v>
      </c>
    </row>
    <row r="3442" spans="1:9" hidden="1">
      <c r="A3442" s="137" t="s">
        <v>17626</v>
      </c>
      <c r="B3442" s="138" t="s">
        <v>983</v>
      </c>
      <c r="C3442" s="138" t="s">
        <v>1485</v>
      </c>
      <c r="D3442" s="138" t="s">
        <v>831</v>
      </c>
      <c r="E3442" s="138" t="s">
        <v>1193</v>
      </c>
      <c r="F3442" s="139">
        <v>502.4</v>
      </c>
      <c r="G3442" s="137" t="s">
        <v>374</v>
      </c>
      <c r="H3442" s="137" t="s">
        <v>17416</v>
      </c>
      <c r="I3442" s="138" t="s">
        <v>1183</v>
      </c>
    </row>
    <row r="3443" spans="1:9" hidden="1">
      <c r="A3443" s="137" t="s">
        <v>17627</v>
      </c>
      <c r="B3443" s="138" t="s">
        <v>17628</v>
      </c>
      <c r="C3443" s="138" t="s">
        <v>17629</v>
      </c>
      <c r="D3443" s="138" t="s">
        <v>17630</v>
      </c>
      <c r="E3443" s="138" t="s">
        <v>17631</v>
      </c>
      <c r="F3443" s="139">
        <v>14.8</v>
      </c>
      <c r="G3443" s="137" t="s">
        <v>374</v>
      </c>
      <c r="H3443" s="137" t="s">
        <v>17416</v>
      </c>
      <c r="I3443" s="138" t="s">
        <v>1183</v>
      </c>
    </row>
    <row r="3444" spans="1:9" hidden="1">
      <c r="A3444" s="137" t="s">
        <v>17632</v>
      </c>
      <c r="B3444" s="138" t="s">
        <v>981</v>
      </c>
      <c r="C3444" s="138" t="s">
        <v>1486</v>
      </c>
      <c r="D3444" s="138" t="s">
        <v>828</v>
      </c>
      <c r="E3444" s="138" t="s">
        <v>1191</v>
      </c>
      <c r="F3444" s="139">
        <v>117.3</v>
      </c>
      <c r="G3444" s="137" t="s">
        <v>374</v>
      </c>
      <c r="H3444" s="137" t="s">
        <v>17416</v>
      </c>
      <c r="I3444" s="138" t="s">
        <v>1183</v>
      </c>
    </row>
    <row r="3445" spans="1:9" hidden="1">
      <c r="A3445" s="137" t="s">
        <v>17633</v>
      </c>
      <c r="B3445" s="138" t="s">
        <v>17634</v>
      </c>
      <c r="C3445" s="138" t="s">
        <v>17635</v>
      </c>
      <c r="D3445" s="138" t="s">
        <v>17636</v>
      </c>
      <c r="E3445" s="138" t="s">
        <v>17637</v>
      </c>
      <c r="F3445" s="139">
        <v>142.69999999999999</v>
      </c>
      <c r="G3445" s="137" t="s">
        <v>374</v>
      </c>
      <c r="H3445" s="137" t="s">
        <v>17416</v>
      </c>
      <c r="I3445" s="138" t="s">
        <v>1183</v>
      </c>
    </row>
    <row r="3446" spans="1:9" hidden="1">
      <c r="A3446" s="137" t="s">
        <v>17638</v>
      </c>
      <c r="B3446" s="138" t="s">
        <v>17639</v>
      </c>
      <c r="C3446" s="138" t="s">
        <v>17640</v>
      </c>
      <c r="D3446" s="138" t="s">
        <v>17641</v>
      </c>
      <c r="E3446" s="138" t="s">
        <v>17642</v>
      </c>
      <c r="F3446" s="139">
        <v>724</v>
      </c>
      <c r="G3446" s="137" t="s">
        <v>374</v>
      </c>
      <c r="H3446" s="137" t="s">
        <v>17416</v>
      </c>
      <c r="I3446" s="138" t="s">
        <v>1183</v>
      </c>
    </row>
    <row r="3447" spans="1:9" hidden="1">
      <c r="A3447" s="137" t="s">
        <v>17643</v>
      </c>
      <c r="B3447" s="138" t="s">
        <v>17644</v>
      </c>
      <c r="C3447" s="138" t="s">
        <v>17645</v>
      </c>
      <c r="D3447" s="138" t="s">
        <v>17646</v>
      </c>
      <c r="E3447" s="138" t="s">
        <v>17647</v>
      </c>
      <c r="F3447" s="139">
        <v>15.55</v>
      </c>
      <c r="G3447" s="137" t="s">
        <v>374</v>
      </c>
      <c r="H3447" s="137" t="s">
        <v>17416</v>
      </c>
      <c r="I3447" s="138" t="s">
        <v>1183</v>
      </c>
    </row>
    <row r="3448" spans="1:9" hidden="1">
      <c r="A3448" s="137" t="s">
        <v>17648</v>
      </c>
      <c r="B3448" s="138" t="s">
        <v>1026</v>
      </c>
      <c r="C3448" s="138" t="s">
        <v>17649</v>
      </c>
      <c r="D3448" s="138" t="s">
        <v>17650</v>
      </c>
      <c r="E3448" s="138" t="s">
        <v>1251</v>
      </c>
      <c r="F3448" s="139">
        <v>102.5</v>
      </c>
      <c r="G3448" s="137" t="s">
        <v>374</v>
      </c>
      <c r="H3448" s="137" t="s">
        <v>17416</v>
      </c>
      <c r="I3448" s="138" t="s">
        <v>1183</v>
      </c>
    </row>
    <row r="3449" spans="1:9" hidden="1">
      <c r="A3449" s="137" t="s">
        <v>17651</v>
      </c>
      <c r="B3449" s="138" t="s">
        <v>17652</v>
      </c>
      <c r="C3449" s="138" t="s">
        <v>17653</v>
      </c>
      <c r="D3449" s="138" t="s">
        <v>17654</v>
      </c>
      <c r="E3449" s="138" t="s">
        <v>17655</v>
      </c>
      <c r="F3449" s="139">
        <v>20.260000000000002</v>
      </c>
      <c r="G3449" s="137" t="s">
        <v>374</v>
      </c>
      <c r="H3449" s="137" t="s">
        <v>17416</v>
      </c>
      <c r="I3449" s="138" t="s">
        <v>1183</v>
      </c>
    </row>
    <row r="3450" spans="1:9" hidden="1">
      <c r="A3450" s="137" t="s">
        <v>17656</v>
      </c>
      <c r="B3450" s="138" t="s">
        <v>17657</v>
      </c>
      <c r="C3450" s="138" t="s">
        <v>17658</v>
      </c>
      <c r="D3450" s="138" t="s">
        <v>17659</v>
      </c>
      <c r="E3450" s="138" t="s">
        <v>17660</v>
      </c>
      <c r="F3450" s="139">
        <v>0</v>
      </c>
      <c r="G3450" s="137" t="s">
        <v>374</v>
      </c>
      <c r="H3450" s="137" t="s">
        <v>3784</v>
      </c>
      <c r="I3450" s="138" t="s">
        <v>1756</v>
      </c>
    </row>
    <row r="3451" spans="1:9" hidden="1">
      <c r="A3451" s="137" t="s">
        <v>17661</v>
      </c>
      <c r="B3451" s="138" t="s">
        <v>17662</v>
      </c>
      <c r="C3451" s="138" t="s">
        <v>17663</v>
      </c>
      <c r="D3451" s="138" t="s">
        <v>17664</v>
      </c>
      <c r="E3451" s="138" t="s">
        <v>17665</v>
      </c>
      <c r="F3451" s="139">
        <v>33.25</v>
      </c>
      <c r="G3451" s="137" t="s">
        <v>374</v>
      </c>
      <c r="H3451" s="137" t="s">
        <v>17416</v>
      </c>
      <c r="I3451" s="138" t="s">
        <v>1183</v>
      </c>
    </row>
    <row r="3452" spans="1:9" hidden="1">
      <c r="A3452" s="137" t="s">
        <v>17666</v>
      </c>
      <c r="B3452" s="138" t="s">
        <v>17667</v>
      </c>
      <c r="C3452" s="138" t="s">
        <v>17668</v>
      </c>
      <c r="D3452" s="138" t="s">
        <v>17669</v>
      </c>
      <c r="E3452" s="138" t="s">
        <v>17670</v>
      </c>
      <c r="F3452" s="139">
        <v>111.7</v>
      </c>
      <c r="G3452" s="137" t="s">
        <v>374</v>
      </c>
      <c r="H3452" s="137" t="s">
        <v>17416</v>
      </c>
      <c r="I3452" s="138" t="s">
        <v>1183</v>
      </c>
    </row>
    <row r="3453" spans="1:9" hidden="1">
      <c r="A3453" s="137" t="s">
        <v>17671</v>
      </c>
      <c r="B3453" s="138" t="s">
        <v>17672</v>
      </c>
      <c r="C3453" s="138" t="s">
        <v>17673</v>
      </c>
      <c r="D3453" s="138" t="s">
        <v>17674</v>
      </c>
      <c r="E3453" s="138" t="s">
        <v>17675</v>
      </c>
      <c r="F3453" s="139">
        <v>136.1</v>
      </c>
      <c r="G3453" s="137" t="s">
        <v>374</v>
      </c>
      <c r="H3453" s="137" t="s">
        <v>17416</v>
      </c>
      <c r="I3453" s="138" t="s">
        <v>1183</v>
      </c>
    </row>
    <row r="3454" spans="1:9" hidden="1">
      <c r="A3454" s="137" t="s">
        <v>17676</v>
      </c>
      <c r="B3454" s="138" t="s">
        <v>1024</v>
      </c>
      <c r="C3454" s="138" t="s">
        <v>17677</v>
      </c>
      <c r="D3454" s="138" t="s">
        <v>882</v>
      </c>
      <c r="E3454" s="138" t="s">
        <v>1249</v>
      </c>
      <c r="F3454" s="139">
        <v>79.599999999999994</v>
      </c>
      <c r="G3454" s="137" t="s">
        <v>374</v>
      </c>
      <c r="H3454" s="137" t="s">
        <v>17416</v>
      </c>
      <c r="I3454" s="138" t="s">
        <v>1183</v>
      </c>
    </row>
    <row r="3455" spans="1:9" hidden="1">
      <c r="A3455" s="137" t="s">
        <v>17678</v>
      </c>
      <c r="B3455" s="138" t="s">
        <v>17679</v>
      </c>
      <c r="C3455" s="138" t="s">
        <v>17680</v>
      </c>
      <c r="D3455" s="138" t="s">
        <v>17681</v>
      </c>
      <c r="E3455" s="138" t="s">
        <v>17682</v>
      </c>
      <c r="F3455" s="139">
        <v>26.06</v>
      </c>
      <c r="G3455" s="137" t="s">
        <v>374</v>
      </c>
      <c r="H3455" s="137" t="s">
        <v>17416</v>
      </c>
      <c r="I3455" s="138" t="s">
        <v>1183</v>
      </c>
    </row>
    <row r="3456" spans="1:9" hidden="1">
      <c r="A3456" s="137" t="s">
        <v>17683</v>
      </c>
      <c r="B3456" s="138" t="s">
        <v>17684</v>
      </c>
      <c r="C3456" s="138" t="s">
        <v>17685</v>
      </c>
      <c r="D3456" s="138" t="s">
        <v>17686</v>
      </c>
      <c r="E3456" s="138" t="s">
        <v>17687</v>
      </c>
      <c r="F3456" s="139">
        <v>0</v>
      </c>
      <c r="G3456" s="137" t="s">
        <v>374</v>
      </c>
      <c r="H3456" s="137" t="s">
        <v>17416</v>
      </c>
      <c r="I3456" s="138" t="s">
        <v>1183</v>
      </c>
    </row>
    <row r="3457" spans="1:9" hidden="1">
      <c r="A3457" s="137" t="s">
        <v>17688</v>
      </c>
      <c r="B3457" s="138" t="s">
        <v>17689</v>
      </c>
      <c r="C3457" s="138" t="s">
        <v>17690</v>
      </c>
      <c r="D3457" s="138" t="s">
        <v>17691</v>
      </c>
      <c r="E3457" s="138" t="s">
        <v>17692</v>
      </c>
      <c r="F3457" s="139">
        <v>22.44</v>
      </c>
      <c r="G3457" s="137" t="s">
        <v>374</v>
      </c>
      <c r="H3457" s="137" t="s">
        <v>17416</v>
      </c>
      <c r="I3457" s="138" t="s">
        <v>1183</v>
      </c>
    </row>
    <row r="3458" spans="1:9" hidden="1">
      <c r="A3458" s="137" t="s">
        <v>17693</v>
      </c>
      <c r="B3458" s="138" t="s">
        <v>17694</v>
      </c>
      <c r="C3458" s="138" t="s">
        <v>17695</v>
      </c>
      <c r="D3458" s="138" t="s">
        <v>17696</v>
      </c>
      <c r="E3458" s="138" t="s">
        <v>17697</v>
      </c>
      <c r="F3458" s="139">
        <v>0</v>
      </c>
      <c r="G3458" s="137" t="s">
        <v>374</v>
      </c>
      <c r="H3458" s="137" t="s">
        <v>17416</v>
      </c>
      <c r="I3458" s="138" t="s">
        <v>1183</v>
      </c>
    </row>
    <row r="3459" spans="1:9" hidden="1">
      <c r="A3459" s="137" t="s">
        <v>17698</v>
      </c>
      <c r="B3459" s="138" t="s">
        <v>17699</v>
      </c>
      <c r="C3459" s="138" t="s">
        <v>17700</v>
      </c>
      <c r="D3459" s="138" t="s">
        <v>17701</v>
      </c>
      <c r="E3459" s="138" t="s">
        <v>17702</v>
      </c>
      <c r="F3459" s="139">
        <v>136.5</v>
      </c>
      <c r="G3459" s="137" t="s">
        <v>374</v>
      </c>
      <c r="H3459" s="137" t="s">
        <v>17416</v>
      </c>
      <c r="I3459" s="138" t="s">
        <v>1183</v>
      </c>
    </row>
    <row r="3460" spans="1:9" hidden="1">
      <c r="A3460" s="137" t="s">
        <v>17703</v>
      </c>
      <c r="B3460" s="138" t="s">
        <v>17704</v>
      </c>
      <c r="C3460" s="138" t="s">
        <v>17705</v>
      </c>
      <c r="D3460" s="138" t="s">
        <v>17706</v>
      </c>
      <c r="E3460" s="138" t="s">
        <v>17707</v>
      </c>
      <c r="F3460" s="139">
        <v>0</v>
      </c>
      <c r="G3460" s="137" t="s">
        <v>374</v>
      </c>
      <c r="H3460" s="137" t="s">
        <v>17416</v>
      </c>
      <c r="I3460" s="138" t="s">
        <v>1183</v>
      </c>
    </row>
    <row r="3461" spans="1:9" hidden="1">
      <c r="A3461" s="137" t="s">
        <v>17708</v>
      </c>
      <c r="B3461" s="138" t="s">
        <v>17709</v>
      </c>
      <c r="C3461" s="138" t="s">
        <v>17710</v>
      </c>
      <c r="D3461" s="138" t="s">
        <v>17711</v>
      </c>
      <c r="E3461" s="138" t="s">
        <v>17712</v>
      </c>
      <c r="F3461" s="139">
        <v>78.099999999999994</v>
      </c>
      <c r="G3461" s="137" t="s">
        <v>374</v>
      </c>
      <c r="H3461" s="137" t="s">
        <v>17416</v>
      </c>
      <c r="I3461" s="138" t="s">
        <v>1183</v>
      </c>
    </row>
    <row r="3462" spans="1:9" hidden="1">
      <c r="A3462" s="137" t="s">
        <v>17713</v>
      </c>
      <c r="B3462" s="138" t="s">
        <v>409</v>
      </c>
      <c r="C3462" s="138" t="s">
        <v>411</v>
      </c>
      <c r="D3462" s="138" t="s">
        <v>410</v>
      </c>
      <c r="E3462" s="138" t="s">
        <v>1298</v>
      </c>
      <c r="F3462" s="139">
        <v>28.87</v>
      </c>
      <c r="G3462" s="137" t="s">
        <v>374</v>
      </c>
      <c r="H3462" s="137" t="s">
        <v>17416</v>
      </c>
      <c r="I3462" s="138" t="s">
        <v>1183</v>
      </c>
    </row>
    <row r="3463" spans="1:9" hidden="1">
      <c r="A3463" s="137" t="s">
        <v>17714</v>
      </c>
      <c r="B3463" s="138" t="s">
        <v>17715</v>
      </c>
      <c r="C3463" s="138" t="s">
        <v>17716</v>
      </c>
      <c r="D3463" s="138" t="s">
        <v>17717</v>
      </c>
      <c r="E3463" s="138" t="s">
        <v>17718</v>
      </c>
      <c r="F3463" s="139">
        <v>153.1</v>
      </c>
      <c r="G3463" s="137" t="s">
        <v>374</v>
      </c>
      <c r="H3463" s="137" t="s">
        <v>17416</v>
      </c>
      <c r="I3463" s="138" t="s">
        <v>1183</v>
      </c>
    </row>
    <row r="3464" spans="1:9" hidden="1">
      <c r="A3464" s="137" t="s">
        <v>17719</v>
      </c>
      <c r="B3464" s="138" t="s">
        <v>17720</v>
      </c>
      <c r="C3464" s="138" t="s">
        <v>17721</v>
      </c>
      <c r="D3464" s="138" t="s">
        <v>17722</v>
      </c>
      <c r="E3464" s="138" t="s">
        <v>17723</v>
      </c>
      <c r="F3464" s="139">
        <v>13.875999999999999</v>
      </c>
      <c r="G3464" s="137" t="s">
        <v>374</v>
      </c>
      <c r="H3464" s="137" t="s">
        <v>17416</v>
      </c>
      <c r="I3464" s="138" t="s">
        <v>1183</v>
      </c>
    </row>
    <row r="3465" spans="1:9" hidden="1">
      <c r="A3465" s="137" t="s">
        <v>17724</v>
      </c>
      <c r="B3465" s="138" t="s">
        <v>17725</v>
      </c>
      <c r="C3465" s="138" t="s">
        <v>17726</v>
      </c>
      <c r="D3465" s="138" t="s">
        <v>17727</v>
      </c>
      <c r="E3465" s="138" t="s">
        <v>17728</v>
      </c>
      <c r="F3465" s="139">
        <v>35.799999999999997</v>
      </c>
      <c r="G3465" s="137" t="s">
        <v>374</v>
      </c>
      <c r="H3465" s="137" t="s">
        <v>17416</v>
      </c>
      <c r="I3465" s="138" t="s">
        <v>1183</v>
      </c>
    </row>
    <row r="3466" spans="1:9" hidden="1">
      <c r="A3466" s="137" t="s">
        <v>17729</v>
      </c>
      <c r="B3466" s="138" t="s">
        <v>17730</v>
      </c>
      <c r="C3466" s="138" t="s">
        <v>17731</v>
      </c>
      <c r="D3466" s="138" t="s">
        <v>17732</v>
      </c>
      <c r="E3466" s="138" t="s">
        <v>17733</v>
      </c>
      <c r="F3466" s="139">
        <v>0</v>
      </c>
      <c r="G3466" s="137" t="s">
        <v>374</v>
      </c>
      <c r="H3466" s="137" t="s">
        <v>17416</v>
      </c>
      <c r="I3466" s="138" t="s">
        <v>1183</v>
      </c>
    </row>
    <row r="3467" spans="1:9" hidden="1">
      <c r="A3467" s="137" t="s">
        <v>17734</v>
      </c>
      <c r="B3467" s="138" t="s">
        <v>17735</v>
      </c>
      <c r="C3467" s="138" t="s">
        <v>17736</v>
      </c>
      <c r="D3467" s="138" t="s">
        <v>17737</v>
      </c>
      <c r="E3467" s="138" t="s">
        <v>17738</v>
      </c>
      <c r="F3467" s="139">
        <v>0</v>
      </c>
      <c r="G3467" s="137" t="s">
        <v>374</v>
      </c>
      <c r="H3467" s="137" t="s">
        <v>17416</v>
      </c>
      <c r="I3467" s="138" t="s">
        <v>1183</v>
      </c>
    </row>
    <row r="3468" spans="1:9" hidden="1">
      <c r="A3468" s="137" t="s">
        <v>17739</v>
      </c>
      <c r="B3468" s="138" t="s">
        <v>412</v>
      </c>
      <c r="C3468" s="138" t="s">
        <v>414</v>
      </c>
      <c r="D3468" s="138" t="s">
        <v>413</v>
      </c>
      <c r="E3468" s="138" t="s">
        <v>1301</v>
      </c>
      <c r="F3468" s="139">
        <v>23.984999999999999</v>
      </c>
      <c r="G3468" s="137" t="s">
        <v>374</v>
      </c>
      <c r="H3468" s="137" t="s">
        <v>17416</v>
      </c>
      <c r="I3468" s="138" t="s">
        <v>1183</v>
      </c>
    </row>
    <row r="3469" spans="1:9" hidden="1">
      <c r="A3469" s="137" t="s">
        <v>17740</v>
      </c>
      <c r="B3469" s="138" t="s">
        <v>17741</v>
      </c>
      <c r="C3469" s="138" t="s">
        <v>17742</v>
      </c>
      <c r="D3469" s="138" t="s">
        <v>17743</v>
      </c>
      <c r="E3469" s="138" t="s">
        <v>17744</v>
      </c>
      <c r="F3469" s="139">
        <v>10.47</v>
      </c>
      <c r="G3469" s="137" t="s">
        <v>374</v>
      </c>
      <c r="H3469" s="137" t="s">
        <v>17416</v>
      </c>
      <c r="I3469" s="138" t="s">
        <v>1183</v>
      </c>
    </row>
    <row r="3470" spans="1:9" hidden="1">
      <c r="A3470" s="137" t="s">
        <v>17745</v>
      </c>
      <c r="B3470" s="138" t="s">
        <v>17746</v>
      </c>
      <c r="C3470" s="138" t="s">
        <v>17747</v>
      </c>
      <c r="D3470" s="138" t="s">
        <v>17748</v>
      </c>
      <c r="E3470" s="138" t="s">
        <v>17749</v>
      </c>
      <c r="F3470" s="139">
        <v>110.35</v>
      </c>
      <c r="G3470" s="137" t="s">
        <v>374</v>
      </c>
      <c r="H3470" s="137" t="s">
        <v>17416</v>
      </c>
      <c r="I3470" s="138" t="s">
        <v>1183</v>
      </c>
    </row>
    <row r="3471" spans="1:9" hidden="1">
      <c r="A3471" s="137" t="s">
        <v>17750</v>
      </c>
      <c r="B3471" s="138" t="s">
        <v>17751</v>
      </c>
      <c r="C3471" s="138" t="s">
        <v>17752</v>
      </c>
      <c r="D3471" s="138" t="s">
        <v>17753</v>
      </c>
      <c r="E3471" s="138" t="s">
        <v>17754</v>
      </c>
      <c r="F3471" s="139">
        <v>0</v>
      </c>
      <c r="G3471" s="137" t="s">
        <v>374</v>
      </c>
      <c r="H3471" s="137" t="s">
        <v>17416</v>
      </c>
      <c r="I3471" s="138" t="s">
        <v>1183</v>
      </c>
    </row>
    <row r="3472" spans="1:9" hidden="1">
      <c r="A3472" s="137" t="s">
        <v>17755</v>
      </c>
      <c r="B3472" s="138" t="s">
        <v>17756</v>
      </c>
      <c r="C3472" s="138" t="s">
        <v>17757</v>
      </c>
      <c r="D3472" s="138" t="s">
        <v>17758</v>
      </c>
      <c r="E3472" s="138" t="s">
        <v>17759</v>
      </c>
      <c r="F3472" s="139">
        <v>172.95</v>
      </c>
      <c r="G3472" s="137" t="s">
        <v>374</v>
      </c>
      <c r="H3472" s="137" t="s">
        <v>17416</v>
      </c>
      <c r="I3472" s="138" t="s">
        <v>1183</v>
      </c>
    </row>
    <row r="3473" spans="1:9" hidden="1">
      <c r="A3473" s="137" t="s">
        <v>17760</v>
      </c>
      <c r="B3473" s="138" t="s">
        <v>17761</v>
      </c>
      <c r="C3473" s="138" t="s">
        <v>17762</v>
      </c>
      <c r="D3473" s="138" t="s">
        <v>17763</v>
      </c>
      <c r="E3473" s="138" t="s">
        <v>17764</v>
      </c>
      <c r="F3473" s="139">
        <v>68.8</v>
      </c>
      <c r="G3473" s="137" t="s">
        <v>374</v>
      </c>
      <c r="H3473" s="137" t="s">
        <v>17416</v>
      </c>
      <c r="I3473" s="138" t="s">
        <v>1183</v>
      </c>
    </row>
    <row r="3474" spans="1:9" hidden="1">
      <c r="A3474" s="137" t="s">
        <v>17765</v>
      </c>
      <c r="B3474" s="138" t="s">
        <v>17766</v>
      </c>
      <c r="C3474" s="138" t="s">
        <v>17767</v>
      </c>
      <c r="D3474" s="138" t="s">
        <v>17768</v>
      </c>
      <c r="E3474" s="138" t="s">
        <v>17769</v>
      </c>
      <c r="F3474" s="139">
        <v>0</v>
      </c>
      <c r="G3474" s="137" t="s">
        <v>374</v>
      </c>
      <c r="H3474" s="137" t="s">
        <v>17416</v>
      </c>
      <c r="I3474" s="138" t="s">
        <v>1183</v>
      </c>
    </row>
    <row r="3475" spans="1:9" hidden="1">
      <c r="A3475" s="137" t="s">
        <v>17770</v>
      </c>
      <c r="B3475" s="138" t="s">
        <v>17771</v>
      </c>
      <c r="C3475" s="138" t="s">
        <v>17772</v>
      </c>
      <c r="D3475" s="138" t="s">
        <v>17773</v>
      </c>
      <c r="E3475" s="138" t="s">
        <v>17774</v>
      </c>
      <c r="F3475" s="139">
        <v>0</v>
      </c>
      <c r="G3475" s="137" t="s">
        <v>374</v>
      </c>
      <c r="H3475" s="137" t="s">
        <v>17416</v>
      </c>
      <c r="I3475" s="138" t="s">
        <v>1183</v>
      </c>
    </row>
    <row r="3476" spans="1:9" hidden="1">
      <c r="A3476" s="137" t="s">
        <v>17775</v>
      </c>
      <c r="B3476" s="138" t="s">
        <v>17776</v>
      </c>
      <c r="C3476" s="138" t="s">
        <v>17777</v>
      </c>
      <c r="D3476" s="138" t="s">
        <v>17778</v>
      </c>
      <c r="E3476" s="138" t="s">
        <v>1756</v>
      </c>
      <c r="F3476" s="139">
        <v>0</v>
      </c>
      <c r="G3476" s="137" t="s">
        <v>374</v>
      </c>
      <c r="H3476" s="137" t="s">
        <v>17416</v>
      </c>
      <c r="I3476" s="138" t="s">
        <v>1756</v>
      </c>
    </row>
    <row r="3477" spans="1:9" hidden="1">
      <c r="A3477" s="137" t="s">
        <v>17779</v>
      </c>
      <c r="B3477" s="138" t="s">
        <v>17780</v>
      </c>
      <c r="C3477" s="138" t="s">
        <v>17781</v>
      </c>
      <c r="D3477" s="138" t="s">
        <v>17782</v>
      </c>
      <c r="E3477" s="138" t="s">
        <v>17783</v>
      </c>
      <c r="F3477" s="139">
        <v>0</v>
      </c>
      <c r="G3477" s="137" t="s">
        <v>374</v>
      </c>
      <c r="H3477" s="137" t="s">
        <v>17416</v>
      </c>
      <c r="I3477" s="138" t="s">
        <v>1183</v>
      </c>
    </row>
    <row r="3478" spans="1:9" hidden="1">
      <c r="A3478" s="137" t="s">
        <v>17784</v>
      </c>
      <c r="B3478" s="138" t="s">
        <v>17785</v>
      </c>
      <c r="C3478" s="138" t="s">
        <v>17786</v>
      </c>
      <c r="D3478" s="138" t="s">
        <v>17787</v>
      </c>
      <c r="E3478" s="138" t="s">
        <v>17788</v>
      </c>
      <c r="F3478" s="139">
        <v>19.91</v>
      </c>
      <c r="G3478" s="137" t="s">
        <v>374</v>
      </c>
      <c r="H3478" s="137" t="s">
        <v>17416</v>
      </c>
      <c r="I3478" s="138" t="s">
        <v>1183</v>
      </c>
    </row>
    <row r="3479" spans="1:9" hidden="1">
      <c r="A3479" s="137" t="s">
        <v>17789</v>
      </c>
      <c r="B3479" s="138" t="s">
        <v>17790</v>
      </c>
      <c r="C3479" s="138" t="s">
        <v>17791</v>
      </c>
      <c r="D3479" s="138" t="s">
        <v>17792</v>
      </c>
      <c r="E3479" s="138" t="s">
        <v>17793</v>
      </c>
      <c r="F3479" s="139">
        <v>0</v>
      </c>
      <c r="G3479" s="137" t="s">
        <v>374</v>
      </c>
      <c r="H3479" s="137" t="s">
        <v>17416</v>
      </c>
      <c r="I3479" s="138" t="s">
        <v>1183</v>
      </c>
    </row>
    <row r="3480" spans="1:9" hidden="1">
      <c r="A3480" s="137" t="s">
        <v>17794</v>
      </c>
      <c r="B3480" s="138" t="s">
        <v>17795</v>
      </c>
      <c r="C3480" s="138" t="s">
        <v>17796</v>
      </c>
      <c r="D3480" s="138" t="s">
        <v>17797</v>
      </c>
      <c r="E3480" s="138" t="s">
        <v>17798</v>
      </c>
      <c r="F3480" s="139">
        <v>32.045000000000002</v>
      </c>
      <c r="G3480" s="137" t="s">
        <v>374</v>
      </c>
      <c r="H3480" s="137" t="s">
        <v>17416</v>
      </c>
      <c r="I3480" s="138" t="s">
        <v>1183</v>
      </c>
    </row>
    <row r="3481" spans="1:9" hidden="1">
      <c r="A3481" s="137" t="s">
        <v>17799</v>
      </c>
      <c r="B3481" s="138" t="s">
        <v>17800</v>
      </c>
      <c r="C3481" s="138" t="s">
        <v>17801</v>
      </c>
      <c r="D3481" s="138" t="s">
        <v>17802</v>
      </c>
      <c r="E3481" s="138" t="s">
        <v>17803</v>
      </c>
      <c r="F3481" s="139">
        <v>112.5</v>
      </c>
      <c r="G3481" s="137" t="s">
        <v>374</v>
      </c>
      <c r="H3481" s="137" t="s">
        <v>17416</v>
      </c>
      <c r="I3481" s="138" t="s">
        <v>1183</v>
      </c>
    </row>
    <row r="3482" spans="1:9" hidden="1">
      <c r="A3482" s="137" t="s">
        <v>17804</v>
      </c>
      <c r="B3482" s="138" t="s">
        <v>17805</v>
      </c>
      <c r="C3482" s="138" t="s">
        <v>17806</v>
      </c>
      <c r="D3482" s="138" t="s">
        <v>17807</v>
      </c>
      <c r="E3482" s="138" t="s">
        <v>17808</v>
      </c>
      <c r="F3482" s="139">
        <v>0</v>
      </c>
      <c r="G3482" s="137" t="s">
        <v>374</v>
      </c>
      <c r="H3482" s="137" t="s">
        <v>17416</v>
      </c>
      <c r="I3482" s="138" t="s">
        <v>1183</v>
      </c>
    </row>
    <row r="3483" spans="1:9" hidden="1">
      <c r="A3483" s="137" t="s">
        <v>17809</v>
      </c>
      <c r="B3483" s="138" t="s">
        <v>17810</v>
      </c>
      <c r="C3483" s="138" t="s">
        <v>17811</v>
      </c>
      <c r="D3483" s="138" t="s">
        <v>17812</v>
      </c>
      <c r="E3483" s="138" t="s">
        <v>17813</v>
      </c>
      <c r="F3483" s="139">
        <v>0</v>
      </c>
      <c r="G3483" s="137" t="s">
        <v>374</v>
      </c>
      <c r="H3483" s="137" t="s">
        <v>17416</v>
      </c>
      <c r="I3483" s="138" t="s">
        <v>1183</v>
      </c>
    </row>
    <row r="3484" spans="1:9" hidden="1">
      <c r="A3484" s="137" t="s">
        <v>17814</v>
      </c>
      <c r="B3484" s="138" t="s">
        <v>17815</v>
      </c>
      <c r="C3484" s="138" t="s">
        <v>17816</v>
      </c>
      <c r="D3484" s="138" t="s">
        <v>17817</v>
      </c>
      <c r="E3484" s="138" t="s">
        <v>1756</v>
      </c>
      <c r="F3484" s="139">
        <v>0</v>
      </c>
      <c r="G3484" s="137" t="s">
        <v>374</v>
      </c>
      <c r="H3484" s="137" t="s">
        <v>17416</v>
      </c>
      <c r="I3484" s="138" t="s">
        <v>1756</v>
      </c>
    </row>
    <row r="3485" spans="1:9" hidden="1">
      <c r="A3485" s="137" t="s">
        <v>17818</v>
      </c>
      <c r="B3485" s="138" t="s">
        <v>17819</v>
      </c>
      <c r="C3485" s="138" t="s">
        <v>17820</v>
      </c>
      <c r="D3485" s="138" t="s">
        <v>17821</v>
      </c>
      <c r="E3485" s="138" t="s">
        <v>17822</v>
      </c>
      <c r="F3485" s="139">
        <v>11.22</v>
      </c>
      <c r="G3485" s="137" t="s">
        <v>374</v>
      </c>
      <c r="H3485" s="137" t="s">
        <v>17416</v>
      </c>
      <c r="I3485" s="138" t="s">
        <v>1183</v>
      </c>
    </row>
    <row r="3486" spans="1:9" hidden="1">
      <c r="A3486" s="137" t="s">
        <v>17823</v>
      </c>
      <c r="B3486" s="138" t="s">
        <v>17824</v>
      </c>
      <c r="C3486" s="138" t="s">
        <v>17825</v>
      </c>
      <c r="D3486" s="138" t="s">
        <v>17826</v>
      </c>
      <c r="E3486" s="138" t="s">
        <v>17827</v>
      </c>
      <c r="F3486" s="139">
        <v>48.6</v>
      </c>
      <c r="G3486" s="137" t="s">
        <v>374</v>
      </c>
      <c r="H3486" s="137" t="s">
        <v>17416</v>
      </c>
      <c r="I3486" s="138" t="s">
        <v>1183</v>
      </c>
    </row>
    <row r="3487" spans="1:9" hidden="1">
      <c r="A3487" s="137" t="s">
        <v>17828</v>
      </c>
      <c r="B3487" s="138" t="s">
        <v>17829</v>
      </c>
      <c r="C3487" s="138" t="s">
        <v>17830</v>
      </c>
      <c r="D3487" s="138" t="s">
        <v>17831</v>
      </c>
      <c r="E3487" s="138" t="s">
        <v>17832</v>
      </c>
      <c r="F3487" s="139">
        <v>8.516</v>
      </c>
      <c r="G3487" s="137" t="s">
        <v>374</v>
      </c>
      <c r="H3487" s="137" t="s">
        <v>17416</v>
      </c>
      <c r="I3487" s="138" t="s">
        <v>1183</v>
      </c>
    </row>
    <row r="3488" spans="1:9" hidden="1">
      <c r="A3488" s="137" t="s">
        <v>17833</v>
      </c>
      <c r="B3488" s="138" t="s">
        <v>17834</v>
      </c>
      <c r="C3488" s="138" t="s">
        <v>17835</v>
      </c>
      <c r="D3488" s="138" t="s">
        <v>17836</v>
      </c>
      <c r="E3488" s="138" t="s">
        <v>1756</v>
      </c>
      <c r="F3488" s="139">
        <v>0</v>
      </c>
      <c r="G3488" s="137" t="s">
        <v>374</v>
      </c>
      <c r="H3488" s="137" t="s">
        <v>17416</v>
      </c>
      <c r="I3488" s="138" t="s">
        <v>1756</v>
      </c>
    </row>
    <row r="3489" spans="1:9" hidden="1">
      <c r="A3489" s="137" t="s">
        <v>17837</v>
      </c>
      <c r="B3489" s="138" t="s">
        <v>17838</v>
      </c>
      <c r="C3489" s="138" t="s">
        <v>17839</v>
      </c>
      <c r="D3489" s="138" t="s">
        <v>17840</v>
      </c>
      <c r="E3489" s="138" t="s">
        <v>17841</v>
      </c>
      <c r="F3489" s="139">
        <v>9.452</v>
      </c>
      <c r="G3489" s="137" t="s">
        <v>374</v>
      </c>
      <c r="H3489" s="137" t="s">
        <v>17416</v>
      </c>
      <c r="I3489" s="138" t="s">
        <v>1183</v>
      </c>
    </row>
    <row r="3490" spans="1:9" hidden="1">
      <c r="A3490" s="137" t="s">
        <v>17842</v>
      </c>
      <c r="B3490" s="138" t="s">
        <v>17843</v>
      </c>
      <c r="C3490" s="138" t="s">
        <v>17844</v>
      </c>
      <c r="D3490" s="138" t="s">
        <v>17845</v>
      </c>
      <c r="E3490" s="138" t="s">
        <v>17846</v>
      </c>
      <c r="F3490" s="139">
        <v>0</v>
      </c>
      <c r="G3490" s="137" t="s">
        <v>374</v>
      </c>
      <c r="H3490" s="137" t="s">
        <v>16964</v>
      </c>
      <c r="I3490" s="138" t="s">
        <v>1278</v>
      </c>
    </row>
    <row r="3491" spans="1:9" hidden="1">
      <c r="A3491" s="137" t="s">
        <v>17847</v>
      </c>
      <c r="B3491" s="138" t="s">
        <v>17848</v>
      </c>
      <c r="C3491" s="138" t="s">
        <v>17849</v>
      </c>
      <c r="D3491" s="138" t="s">
        <v>17850</v>
      </c>
      <c r="E3491" s="138" t="s">
        <v>17851</v>
      </c>
      <c r="F3491" s="139">
        <v>80.5</v>
      </c>
      <c r="G3491" s="137" t="s">
        <v>374</v>
      </c>
      <c r="H3491" s="137" t="s">
        <v>17416</v>
      </c>
      <c r="I3491" s="138" t="s">
        <v>1183</v>
      </c>
    </row>
    <row r="3492" spans="1:9" hidden="1">
      <c r="A3492" s="137" t="s">
        <v>17852</v>
      </c>
      <c r="B3492" s="138" t="s">
        <v>17853</v>
      </c>
      <c r="C3492" s="138" t="s">
        <v>17854</v>
      </c>
      <c r="D3492" s="138" t="s">
        <v>17855</v>
      </c>
      <c r="E3492" s="138" t="s">
        <v>17856</v>
      </c>
      <c r="F3492" s="139">
        <v>0</v>
      </c>
      <c r="G3492" s="137" t="s">
        <v>374</v>
      </c>
      <c r="H3492" s="137" t="s">
        <v>17416</v>
      </c>
      <c r="I3492" s="138" t="s">
        <v>1183</v>
      </c>
    </row>
    <row r="3493" spans="1:9" hidden="1">
      <c r="A3493" s="137" t="s">
        <v>17857</v>
      </c>
      <c r="B3493" s="138" t="s">
        <v>17858</v>
      </c>
      <c r="C3493" s="138" t="s">
        <v>17859</v>
      </c>
      <c r="D3493" s="138" t="s">
        <v>17860</v>
      </c>
      <c r="E3493" s="138" t="s">
        <v>17861</v>
      </c>
      <c r="F3493" s="139">
        <v>70.959999999999994</v>
      </c>
      <c r="G3493" s="137" t="s">
        <v>374</v>
      </c>
      <c r="H3493" s="137" t="s">
        <v>17416</v>
      </c>
      <c r="I3493" s="138" t="s">
        <v>1183</v>
      </c>
    </row>
    <row r="3494" spans="1:9" hidden="1">
      <c r="A3494" s="137" t="s">
        <v>17862</v>
      </c>
      <c r="B3494" s="138" t="s">
        <v>17863</v>
      </c>
      <c r="C3494" s="138" t="s">
        <v>17864</v>
      </c>
      <c r="D3494" s="138" t="s">
        <v>17425</v>
      </c>
      <c r="E3494" s="138" t="s">
        <v>1756</v>
      </c>
      <c r="F3494" s="139">
        <v>0</v>
      </c>
      <c r="G3494" s="137" t="s">
        <v>374</v>
      </c>
      <c r="H3494" s="137" t="s">
        <v>17416</v>
      </c>
      <c r="I3494" s="138" t="s">
        <v>1756</v>
      </c>
    </row>
    <row r="3495" spans="1:9" hidden="1">
      <c r="A3495" s="137" t="s">
        <v>17865</v>
      </c>
      <c r="B3495" s="138" t="s">
        <v>17866</v>
      </c>
      <c r="C3495" s="138" t="s">
        <v>17867</v>
      </c>
      <c r="D3495" s="138" t="s">
        <v>17868</v>
      </c>
      <c r="E3495" s="138" t="s">
        <v>17869</v>
      </c>
      <c r="F3495" s="139">
        <v>0</v>
      </c>
      <c r="G3495" s="137" t="s">
        <v>374</v>
      </c>
      <c r="H3495" s="137" t="s">
        <v>17416</v>
      </c>
      <c r="I3495" s="138" t="s">
        <v>1183</v>
      </c>
    </row>
    <row r="3496" spans="1:9" hidden="1">
      <c r="A3496" s="137" t="s">
        <v>17870</v>
      </c>
      <c r="B3496" s="138" t="s">
        <v>17871</v>
      </c>
      <c r="C3496" s="138" t="s">
        <v>17872</v>
      </c>
      <c r="D3496" s="138" t="s">
        <v>17873</v>
      </c>
      <c r="E3496" s="138" t="s">
        <v>17874</v>
      </c>
      <c r="F3496" s="139">
        <v>88.02</v>
      </c>
      <c r="G3496" s="137" t="s">
        <v>374</v>
      </c>
      <c r="H3496" s="137" t="s">
        <v>17416</v>
      </c>
      <c r="I3496" s="138" t="s">
        <v>1183</v>
      </c>
    </row>
    <row r="3497" spans="1:9" hidden="1">
      <c r="A3497" s="137" t="s">
        <v>17875</v>
      </c>
      <c r="B3497" s="138" t="s">
        <v>17876</v>
      </c>
      <c r="C3497" s="138" t="s">
        <v>17877</v>
      </c>
      <c r="D3497" s="138" t="s">
        <v>17878</v>
      </c>
      <c r="E3497" s="138" t="s">
        <v>17879</v>
      </c>
      <c r="F3497" s="139">
        <v>228.73</v>
      </c>
      <c r="G3497" s="137" t="s">
        <v>247</v>
      </c>
      <c r="H3497" s="137" t="s">
        <v>2660</v>
      </c>
      <c r="I3497" s="138" t="s">
        <v>1091</v>
      </c>
    </row>
    <row r="3498" spans="1:9" hidden="1">
      <c r="A3498" s="137" t="s">
        <v>17880</v>
      </c>
      <c r="B3498" s="138" t="s">
        <v>17881</v>
      </c>
      <c r="C3498" s="138" t="s">
        <v>17882</v>
      </c>
      <c r="D3498" s="138" t="s">
        <v>17883</v>
      </c>
      <c r="E3498" s="138" t="s">
        <v>1756</v>
      </c>
      <c r="F3498" s="139">
        <v>35.520000000000003</v>
      </c>
      <c r="G3498" s="137" t="s">
        <v>374</v>
      </c>
      <c r="H3498" s="137" t="s">
        <v>17416</v>
      </c>
      <c r="I3498" s="138" t="s">
        <v>1756</v>
      </c>
    </row>
    <row r="3499" spans="1:9" hidden="1">
      <c r="A3499" s="137" t="s">
        <v>17884</v>
      </c>
      <c r="B3499" s="138" t="s">
        <v>17885</v>
      </c>
      <c r="C3499" s="138" t="s">
        <v>17886</v>
      </c>
      <c r="D3499" s="138" t="s">
        <v>17887</v>
      </c>
      <c r="E3499" s="138" t="s">
        <v>17888</v>
      </c>
      <c r="F3499" s="139">
        <v>87.7</v>
      </c>
      <c r="G3499" s="137" t="s">
        <v>374</v>
      </c>
      <c r="H3499" s="137" t="s">
        <v>17416</v>
      </c>
      <c r="I3499" s="138" t="s">
        <v>1183</v>
      </c>
    </row>
    <row r="3500" spans="1:9" hidden="1">
      <c r="A3500" s="137" t="s">
        <v>17889</v>
      </c>
      <c r="B3500" s="138" t="s">
        <v>17890</v>
      </c>
      <c r="C3500" s="138" t="s">
        <v>17891</v>
      </c>
      <c r="D3500" s="138" t="s">
        <v>17892</v>
      </c>
      <c r="E3500" s="138" t="s">
        <v>17893</v>
      </c>
      <c r="F3500" s="139">
        <v>0</v>
      </c>
      <c r="G3500" s="137" t="s">
        <v>374</v>
      </c>
      <c r="H3500" s="137" t="s">
        <v>17416</v>
      </c>
      <c r="I3500" s="138" t="s">
        <v>1183</v>
      </c>
    </row>
    <row r="3501" spans="1:9" hidden="1">
      <c r="A3501" s="137" t="s">
        <v>17894</v>
      </c>
      <c r="B3501" s="138" t="s">
        <v>17895</v>
      </c>
      <c r="C3501" s="138" t="s">
        <v>17896</v>
      </c>
      <c r="D3501" s="138" t="s">
        <v>17897</v>
      </c>
      <c r="E3501" s="138" t="s">
        <v>17898</v>
      </c>
      <c r="F3501" s="139">
        <v>0</v>
      </c>
      <c r="G3501" s="137" t="s">
        <v>374</v>
      </c>
      <c r="H3501" s="137" t="s">
        <v>17416</v>
      </c>
      <c r="I3501" s="138" t="s">
        <v>1183</v>
      </c>
    </row>
    <row r="3502" spans="1:9" hidden="1">
      <c r="A3502" s="137" t="s">
        <v>17899</v>
      </c>
      <c r="B3502" s="138" t="s">
        <v>17900</v>
      </c>
      <c r="C3502" s="138" t="s">
        <v>17901</v>
      </c>
      <c r="D3502" s="138" t="s">
        <v>17902</v>
      </c>
      <c r="E3502" s="138" t="s">
        <v>17903</v>
      </c>
      <c r="F3502" s="139">
        <v>0</v>
      </c>
      <c r="G3502" s="137" t="s">
        <v>374</v>
      </c>
      <c r="H3502" s="137" t="s">
        <v>17416</v>
      </c>
      <c r="I3502" s="138" t="s">
        <v>1183</v>
      </c>
    </row>
    <row r="3503" spans="1:9" hidden="1">
      <c r="A3503" s="137" t="s">
        <v>17904</v>
      </c>
      <c r="B3503" s="138" t="s">
        <v>17905</v>
      </c>
      <c r="C3503" s="138" t="s">
        <v>17906</v>
      </c>
      <c r="D3503" s="138" t="s">
        <v>17907</v>
      </c>
      <c r="E3503" s="138" t="s">
        <v>17908</v>
      </c>
      <c r="F3503" s="139">
        <v>0</v>
      </c>
      <c r="G3503" s="137" t="s">
        <v>374</v>
      </c>
      <c r="H3503" s="137" t="s">
        <v>17416</v>
      </c>
      <c r="I3503" s="138" t="s">
        <v>1183</v>
      </c>
    </row>
    <row r="3504" spans="1:9" hidden="1">
      <c r="A3504" s="137" t="s">
        <v>17909</v>
      </c>
      <c r="B3504" s="138" t="s">
        <v>17910</v>
      </c>
      <c r="C3504" s="138" t="s">
        <v>17911</v>
      </c>
      <c r="D3504" s="138" t="s">
        <v>17912</v>
      </c>
      <c r="E3504" s="138" t="s">
        <v>1756</v>
      </c>
      <c r="F3504" s="139">
        <v>0</v>
      </c>
      <c r="G3504" s="137" t="s">
        <v>374</v>
      </c>
      <c r="H3504" s="137" t="s">
        <v>17416</v>
      </c>
      <c r="I3504" s="138" t="s">
        <v>1756</v>
      </c>
    </row>
    <row r="3505" spans="1:9" hidden="1">
      <c r="A3505" s="137" t="s">
        <v>17913</v>
      </c>
      <c r="B3505" s="138" t="s">
        <v>17914</v>
      </c>
      <c r="C3505" s="138" t="s">
        <v>17915</v>
      </c>
      <c r="D3505" s="138" t="s">
        <v>17916</v>
      </c>
      <c r="E3505" s="138" t="s">
        <v>1756</v>
      </c>
      <c r="F3505" s="139">
        <v>0</v>
      </c>
      <c r="G3505" s="137" t="s">
        <v>247</v>
      </c>
      <c r="H3505" s="137" t="s">
        <v>3864</v>
      </c>
      <c r="I3505" s="138" t="s">
        <v>1756</v>
      </c>
    </row>
    <row r="3506" spans="1:9" hidden="1">
      <c r="A3506" s="137" t="s">
        <v>17917</v>
      </c>
      <c r="B3506" s="138" t="s">
        <v>17918</v>
      </c>
      <c r="C3506" s="138" t="s">
        <v>17919</v>
      </c>
      <c r="D3506" s="138" t="s">
        <v>17920</v>
      </c>
      <c r="E3506" s="138" t="s">
        <v>1756</v>
      </c>
      <c r="F3506" s="139">
        <v>0</v>
      </c>
      <c r="G3506" s="137" t="s">
        <v>247</v>
      </c>
      <c r="H3506" s="137" t="s">
        <v>3864</v>
      </c>
      <c r="I3506" s="138" t="s">
        <v>1756</v>
      </c>
    </row>
    <row r="3507" spans="1:9" hidden="1">
      <c r="A3507" s="137" t="s">
        <v>17921</v>
      </c>
      <c r="B3507" s="138" t="s">
        <v>17922</v>
      </c>
      <c r="C3507" s="138" t="s">
        <v>17923</v>
      </c>
      <c r="D3507" s="138" t="s">
        <v>17924</v>
      </c>
      <c r="E3507" s="138" t="s">
        <v>17925</v>
      </c>
      <c r="F3507" s="139">
        <v>0</v>
      </c>
      <c r="G3507" s="137" t="s">
        <v>374</v>
      </c>
      <c r="H3507" s="137" t="s">
        <v>17416</v>
      </c>
      <c r="I3507" s="138" t="s">
        <v>1183</v>
      </c>
    </row>
    <row r="3508" spans="1:9" hidden="1">
      <c r="A3508" s="137" t="s">
        <v>17926</v>
      </c>
      <c r="B3508" s="138" t="s">
        <v>17927</v>
      </c>
      <c r="C3508" s="138" t="s">
        <v>17928</v>
      </c>
      <c r="D3508" s="138" t="s">
        <v>17929</v>
      </c>
      <c r="E3508" s="138" t="s">
        <v>17930</v>
      </c>
      <c r="F3508" s="139">
        <v>0.71630000000000005</v>
      </c>
      <c r="G3508" s="137" t="s">
        <v>374</v>
      </c>
      <c r="H3508" s="137" t="s">
        <v>17416</v>
      </c>
      <c r="I3508" s="138" t="s">
        <v>1183</v>
      </c>
    </row>
    <row r="3509" spans="1:9" hidden="1">
      <c r="A3509" s="137" t="s">
        <v>17931</v>
      </c>
      <c r="B3509" s="138" t="s">
        <v>17932</v>
      </c>
      <c r="C3509" s="138" t="s">
        <v>17933</v>
      </c>
      <c r="D3509" s="138" t="s">
        <v>17934</v>
      </c>
      <c r="E3509" s="138" t="s">
        <v>17935</v>
      </c>
      <c r="F3509" s="139">
        <v>0</v>
      </c>
      <c r="G3509" s="137" t="s">
        <v>374</v>
      </c>
      <c r="H3509" s="137" t="s">
        <v>17416</v>
      </c>
      <c r="I3509" s="138" t="s">
        <v>1183</v>
      </c>
    </row>
    <row r="3510" spans="1:9" hidden="1">
      <c r="A3510" s="137" t="s">
        <v>17936</v>
      </c>
      <c r="B3510" s="138" t="s">
        <v>17937</v>
      </c>
      <c r="C3510" s="138" t="s">
        <v>17938</v>
      </c>
      <c r="D3510" s="138" t="s">
        <v>17939</v>
      </c>
      <c r="E3510" s="138" t="s">
        <v>17940</v>
      </c>
      <c r="F3510" s="139">
        <v>22.7</v>
      </c>
      <c r="G3510" s="137" t="s">
        <v>374</v>
      </c>
      <c r="H3510" s="137" t="s">
        <v>17416</v>
      </c>
      <c r="I3510" s="138" t="s">
        <v>1183</v>
      </c>
    </row>
    <row r="3511" spans="1:9" hidden="1">
      <c r="A3511" s="137" t="s">
        <v>17941</v>
      </c>
      <c r="B3511" s="138" t="s">
        <v>17942</v>
      </c>
      <c r="C3511" s="138" t="s">
        <v>17943</v>
      </c>
      <c r="D3511" s="138" t="s">
        <v>17944</v>
      </c>
      <c r="E3511" s="138" t="s">
        <v>17945</v>
      </c>
      <c r="F3511" s="139">
        <v>0</v>
      </c>
      <c r="G3511" s="137" t="s">
        <v>374</v>
      </c>
      <c r="H3511" s="137" t="s">
        <v>17416</v>
      </c>
      <c r="I3511" s="138" t="s">
        <v>1183</v>
      </c>
    </row>
    <row r="3512" spans="1:9" hidden="1">
      <c r="A3512" s="137" t="s">
        <v>17946</v>
      </c>
      <c r="B3512" s="138" t="s">
        <v>17947</v>
      </c>
      <c r="C3512" s="138" t="s">
        <v>17948</v>
      </c>
      <c r="D3512" s="138" t="s">
        <v>17949</v>
      </c>
      <c r="E3512" s="138" t="s">
        <v>17950</v>
      </c>
      <c r="F3512" s="139">
        <v>0</v>
      </c>
      <c r="G3512" s="137" t="s">
        <v>374</v>
      </c>
      <c r="H3512" s="137" t="s">
        <v>17416</v>
      </c>
      <c r="I3512" s="138" t="s">
        <v>1183</v>
      </c>
    </row>
    <row r="3513" spans="1:9" hidden="1">
      <c r="A3513" s="137" t="s">
        <v>17951</v>
      </c>
      <c r="B3513" s="138" t="s">
        <v>17952</v>
      </c>
      <c r="C3513" s="138" t="s">
        <v>17953</v>
      </c>
      <c r="D3513" s="138" t="s">
        <v>17954</v>
      </c>
      <c r="E3513" s="138" t="s">
        <v>17955</v>
      </c>
      <c r="F3513" s="139">
        <v>0</v>
      </c>
      <c r="G3513" s="137" t="s">
        <v>374</v>
      </c>
      <c r="H3513" s="137" t="s">
        <v>17416</v>
      </c>
      <c r="I3513" s="138" t="s">
        <v>1183</v>
      </c>
    </row>
    <row r="3514" spans="1:9" hidden="1">
      <c r="A3514" s="137" t="s">
        <v>17956</v>
      </c>
      <c r="B3514" s="138" t="s">
        <v>17957</v>
      </c>
      <c r="C3514" s="138" t="s">
        <v>17958</v>
      </c>
      <c r="D3514" s="138" t="s">
        <v>17959</v>
      </c>
      <c r="E3514" s="138" t="s">
        <v>17960</v>
      </c>
      <c r="F3514" s="139">
        <v>0</v>
      </c>
      <c r="G3514" s="137" t="s">
        <v>417</v>
      </c>
      <c r="H3514" s="137" t="s">
        <v>2660</v>
      </c>
      <c r="I3514" s="138" t="s">
        <v>1091</v>
      </c>
    </row>
    <row r="3515" spans="1:9" hidden="1">
      <c r="A3515" s="137" t="s">
        <v>17961</v>
      </c>
      <c r="B3515" s="138" t="s">
        <v>17962</v>
      </c>
      <c r="C3515" s="138" t="s">
        <v>17963</v>
      </c>
      <c r="D3515" s="138" t="s">
        <v>17964</v>
      </c>
      <c r="E3515" s="138" t="s">
        <v>17965</v>
      </c>
      <c r="F3515" s="139">
        <v>0</v>
      </c>
      <c r="G3515" s="137" t="s">
        <v>374</v>
      </c>
      <c r="H3515" s="137" t="s">
        <v>17416</v>
      </c>
      <c r="I3515" s="138" t="s">
        <v>1183</v>
      </c>
    </row>
    <row r="3516" spans="1:9" hidden="1">
      <c r="A3516" s="137" t="s">
        <v>17966</v>
      </c>
      <c r="B3516" s="138" t="s">
        <v>17967</v>
      </c>
      <c r="C3516" s="138" t="s">
        <v>17968</v>
      </c>
      <c r="D3516" s="138" t="s">
        <v>17969</v>
      </c>
      <c r="E3516" s="138" t="s">
        <v>17970</v>
      </c>
      <c r="F3516" s="139">
        <v>0</v>
      </c>
      <c r="G3516" s="137" t="s">
        <v>374</v>
      </c>
      <c r="H3516" s="137" t="s">
        <v>17416</v>
      </c>
      <c r="I3516" s="138" t="s">
        <v>1183</v>
      </c>
    </row>
    <row r="3517" spans="1:9" hidden="1">
      <c r="A3517" s="137" t="s">
        <v>17971</v>
      </c>
      <c r="B3517" s="138" t="s">
        <v>17972</v>
      </c>
      <c r="C3517" s="138" t="s">
        <v>17973</v>
      </c>
      <c r="D3517" s="138" t="s">
        <v>17974</v>
      </c>
      <c r="E3517" s="138" t="s">
        <v>1756</v>
      </c>
      <c r="F3517" s="139">
        <v>0</v>
      </c>
      <c r="G3517" s="137" t="s">
        <v>417</v>
      </c>
      <c r="H3517" s="137" t="s">
        <v>2660</v>
      </c>
      <c r="I3517" s="138" t="s">
        <v>1756</v>
      </c>
    </row>
    <row r="3518" spans="1:9" hidden="1">
      <c r="A3518" s="137" t="s">
        <v>17975</v>
      </c>
      <c r="B3518" s="138" t="s">
        <v>17976</v>
      </c>
      <c r="C3518" s="138" t="s">
        <v>17977</v>
      </c>
      <c r="D3518" s="138" t="s">
        <v>17978</v>
      </c>
      <c r="E3518" s="138" t="s">
        <v>1756</v>
      </c>
      <c r="F3518" s="139">
        <v>0</v>
      </c>
      <c r="G3518" s="137" t="s">
        <v>247</v>
      </c>
      <c r="H3518" s="137" t="s">
        <v>2660</v>
      </c>
      <c r="I3518" s="138" t="s">
        <v>1756</v>
      </c>
    </row>
    <row r="3519" spans="1:9" hidden="1">
      <c r="A3519" s="137" t="s">
        <v>17979</v>
      </c>
      <c r="B3519" s="138" t="s">
        <v>17976</v>
      </c>
      <c r="C3519" s="138" t="s">
        <v>17980</v>
      </c>
      <c r="D3519" s="138" t="s">
        <v>17978</v>
      </c>
      <c r="E3519" s="138" t="s">
        <v>1756</v>
      </c>
      <c r="F3519" s="139">
        <v>0</v>
      </c>
      <c r="G3519" s="137" t="s">
        <v>417</v>
      </c>
      <c r="H3519" s="137" t="s">
        <v>2660</v>
      </c>
      <c r="I3519" s="138" t="s">
        <v>1756</v>
      </c>
    </row>
    <row r="3520" spans="1:9" hidden="1">
      <c r="A3520" s="137" t="s">
        <v>17981</v>
      </c>
      <c r="B3520" s="138" t="s">
        <v>17982</v>
      </c>
      <c r="C3520" s="138" t="s">
        <v>17983</v>
      </c>
      <c r="D3520" s="138" t="s">
        <v>17984</v>
      </c>
      <c r="E3520" s="138" t="s">
        <v>1756</v>
      </c>
      <c r="F3520" s="139">
        <v>0</v>
      </c>
      <c r="G3520" s="137" t="s">
        <v>417</v>
      </c>
      <c r="H3520" s="137" t="s">
        <v>2660</v>
      </c>
      <c r="I3520" s="138" t="s">
        <v>1756</v>
      </c>
    </row>
    <row r="3521" spans="1:9" hidden="1">
      <c r="A3521" s="137" t="s">
        <v>17985</v>
      </c>
      <c r="B3521" s="138" t="s">
        <v>17986</v>
      </c>
      <c r="C3521" s="138" t="s">
        <v>17987</v>
      </c>
      <c r="D3521" s="138" t="s">
        <v>17988</v>
      </c>
      <c r="E3521" s="138" t="s">
        <v>17989</v>
      </c>
      <c r="F3521" s="139">
        <v>13.22</v>
      </c>
      <c r="G3521" s="137" t="s">
        <v>374</v>
      </c>
      <c r="H3521" s="137" t="s">
        <v>17416</v>
      </c>
      <c r="I3521" s="138" t="s">
        <v>1183</v>
      </c>
    </row>
    <row r="3522" spans="1:9" hidden="1">
      <c r="A3522" s="137" t="s">
        <v>17990</v>
      </c>
      <c r="B3522" s="138" t="s">
        <v>17991</v>
      </c>
      <c r="C3522" s="138" t="s">
        <v>17992</v>
      </c>
      <c r="D3522" s="138" t="s">
        <v>17993</v>
      </c>
      <c r="E3522" s="138" t="s">
        <v>1756</v>
      </c>
      <c r="F3522" s="139">
        <v>0</v>
      </c>
      <c r="G3522" s="137" t="s">
        <v>417</v>
      </c>
      <c r="H3522" s="137" t="s">
        <v>2660</v>
      </c>
      <c r="I3522" s="138" t="s">
        <v>1756</v>
      </c>
    </row>
    <row r="3523" spans="1:9" hidden="1">
      <c r="A3523" s="137" t="s">
        <v>17994</v>
      </c>
      <c r="B3523" s="138" t="s">
        <v>17995</v>
      </c>
      <c r="C3523" s="138" t="s">
        <v>17996</v>
      </c>
      <c r="D3523" s="138" t="s">
        <v>17997</v>
      </c>
      <c r="E3523" s="138" t="s">
        <v>17998</v>
      </c>
      <c r="F3523" s="139">
        <v>0</v>
      </c>
      <c r="G3523" s="137" t="s">
        <v>374</v>
      </c>
      <c r="H3523" s="137" t="s">
        <v>17416</v>
      </c>
      <c r="I3523" s="138" t="s">
        <v>1183</v>
      </c>
    </row>
    <row r="3524" spans="1:9" hidden="1">
      <c r="A3524" s="137" t="s">
        <v>17999</v>
      </c>
      <c r="B3524" s="138" t="s">
        <v>18000</v>
      </c>
      <c r="C3524" s="138" t="s">
        <v>18001</v>
      </c>
      <c r="D3524" s="138" t="s">
        <v>18002</v>
      </c>
      <c r="E3524" s="138" t="s">
        <v>18003</v>
      </c>
      <c r="F3524" s="139">
        <v>10.5</v>
      </c>
      <c r="G3524" s="137" t="s">
        <v>374</v>
      </c>
      <c r="H3524" s="137" t="s">
        <v>17416</v>
      </c>
      <c r="I3524" s="138" t="s">
        <v>1183</v>
      </c>
    </row>
    <row r="3525" spans="1:9" hidden="1">
      <c r="A3525" s="137" t="s">
        <v>18004</v>
      </c>
      <c r="B3525" s="138" t="s">
        <v>18005</v>
      </c>
      <c r="C3525" s="138" t="s">
        <v>18006</v>
      </c>
      <c r="D3525" s="138" t="s">
        <v>18007</v>
      </c>
      <c r="E3525" s="138" t="s">
        <v>18008</v>
      </c>
      <c r="F3525" s="139">
        <v>0</v>
      </c>
      <c r="G3525" s="137" t="s">
        <v>374</v>
      </c>
      <c r="H3525" s="137" t="s">
        <v>17416</v>
      </c>
      <c r="I3525" s="138" t="s">
        <v>1183</v>
      </c>
    </row>
    <row r="3526" spans="1:9" hidden="1">
      <c r="A3526" s="137" t="s">
        <v>18009</v>
      </c>
      <c r="B3526" s="138" t="s">
        <v>18010</v>
      </c>
      <c r="C3526" s="138" t="s">
        <v>18011</v>
      </c>
      <c r="D3526" s="138" t="s">
        <v>18007</v>
      </c>
      <c r="E3526" s="138" t="s">
        <v>18012</v>
      </c>
      <c r="F3526" s="139">
        <v>0</v>
      </c>
      <c r="G3526" s="137" t="s">
        <v>374</v>
      </c>
      <c r="H3526" s="137" t="s">
        <v>17416</v>
      </c>
      <c r="I3526" s="138" t="s">
        <v>1183</v>
      </c>
    </row>
    <row r="3527" spans="1:9" hidden="1">
      <c r="A3527" s="137" t="s">
        <v>18013</v>
      </c>
      <c r="B3527" s="138" t="s">
        <v>18014</v>
      </c>
      <c r="C3527" s="138" t="s">
        <v>18015</v>
      </c>
      <c r="D3527" s="138" t="s">
        <v>18016</v>
      </c>
      <c r="E3527" s="138" t="s">
        <v>18017</v>
      </c>
      <c r="F3527" s="139">
        <v>0</v>
      </c>
      <c r="G3527" s="137" t="s">
        <v>374</v>
      </c>
      <c r="H3527" s="137" t="s">
        <v>17416</v>
      </c>
      <c r="I3527" s="138" t="s">
        <v>1183</v>
      </c>
    </row>
    <row r="3528" spans="1:9" hidden="1">
      <c r="A3528" s="137" t="s">
        <v>18018</v>
      </c>
      <c r="B3528" s="138" t="s">
        <v>18019</v>
      </c>
      <c r="C3528" s="138" t="s">
        <v>18020</v>
      </c>
      <c r="D3528" s="138" t="s">
        <v>18021</v>
      </c>
      <c r="E3528" s="138" t="s">
        <v>18022</v>
      </c>
      <c r="F3528" s="139">
        <v>43.19</v>
      </c>
      <c r="G3528" s="137" t="s">
        <v>374</v>
      </c>
      <c r="H3528" s="137" t="s">
        <v>17416</v>
      </c>
      <c r="I3528" s="138" t="s">
        <v>1183</v>
      </c>
    </row>
    <row r="3529" spans="1:9" hidden="1">
      <c r="A3529" s="137" t="s">
        <v>18023</v>
      </c>
      <c r="B3529" s="138" t="s">
        <v>18024</v>
      </c>
      <c r="C3529" s="138" t="s">
        <v>18025</v>
      </c>
      <c r="D3529" s="138" t="s">
        <v>18026</v>
      </c>
      <c r="E3529" s="138" t="s">
        <v>18027</v>
      </c>
      <c r="F3529" s="139">
        <v>0</v>
      </c>
      <c r="G3529" s="137" t="s">
        <v>247</v>
      </c>
      <c r="H3529" s="137" t="s">
        <v>17416</v>
      </c>
      <c r="I3529" s="138" t="s">
        <v>1183</v>
      </c>
    </row>
    <row r="3530" spans="1:9" hidden="1">
      <c r="A3530" s="137" t="s">
        <v>18028</v>
      </c>
      <c r="B3530" s="138" t="s">
        <v>18029</v>
      </c>
      <c r="C3530" s="138" t="s">
        <v>18030</v>
      </c>
      <c r="D3530" s="138" t="s">
        <v>18031</v>
      </c>
      <c r="E3530" s="138" t="s">
        <v>18032</v>
      </c>
      <c r="F3530" s="139">
        <v>0</v>
      </c>
      <c r="G3530" s="137" t="s">
        <v>374</v>
      </c>
      <c r="H3530" s="137" t="s">
        <v>17416</v>
      </c>
      <c r="I3530" s="138" t="s">
        <v>1183</v>
      </c>
    </row>
    <row r="3531" spans="1:9" hidden="1">
      <c r="A3531" s="137" t="s">
        <v>18033</v>
      </c>
      <c r="B3531" s="138" t="s">
        <v>18034</v>
      </c>
      <c r="C3531" s="138" t="s">
        <v>18035</v>
      </c>
      <c r="D3531" s="138" t="s">
        <v>18036</v>
      </c>
      <c r="E3531" s="138" t="s">
        <v>18037</v>
      </c>
      <c r="F3531" s="139">
        <v>30.5</v>
      </c>
      <c r="G3531" s="137" t="s">
        <v>374</v>
      </c>
      <c r="H3531" s="137" t="s">
        <v>17416</v>
      </c>
      <c r="I3531" s="138" t="s">
        <v>1183</v>
      </c>
    </row>
    <row r="3532" spans="1:9" hidden="1">
      <c r="A3532" s="137" t="s">
        <v>18038</v>
      </c>
      <c r="B3532" s="138" t="s">
        <v>18039</v>
      </c>
      <c r="C3532" s="138" t="s">
        <v>18040</v>
      </c>
      <c r="D3532" s="138" t="s">
        <v>18041</v>
      </c>
      <c r="E3532" s="138" t="s">
        <v>18042</v>
      </c>
      <c r="F3532" s="139">
        <v>39.299999999999997</v>
      </c>
      <c r="G3532" s="137" t="s">
        <v>374</v>
      </c>
      <c r="H3532" s="137" t="s">
        <v>17416</v>
      </c>
      <c r="I3532" s="138" t="s">
        <v>1183</v>
      </c>
    </row>
    <row r="3533" spans="1:9" hidden="1">
      <c r="A3533" s="137" t="s">
        <v>18043</v>
      </c>
      <c r="B3533" s="138" t="s">
        <v>18044</v>
      </c>
      <c r="C3533" s="138" t="s">
        <v>18045</v>
      </c>
      <c r="D3533" s="138" t="s">
        <v>18046</v>
      </c>
      <c r="E3533" s="138" t="s">
        <v>18047</v>
      </c>
      <c r="F3533" s="139">
        <v>74.95</v>
      </c>
      <c r="G3533" s="137" t="s">
        <v>374</v>
      </c>
      <c r="H3533" s="137" t="s">
        <v>17416</v>
      </c>
      <c r="I3533" s="138" t="s">
        <v>1183</v>
      </c>
    </row>
    <row r="3534" spans="1:9" hidden="1">
      <c r="A3534" s="137" t="s">
        <v>18048</v>
      </c>
      <c r="B3534" s="138" t="s">
        <v>18049</v>
      </c>
      <c r="C3534" s="138" t="s">
        <v>18050</v>
      </c>
      <c r="D3534" s="138" t="s">
        <v>18051</v>
      </c>
      <c r="E3534" s="138" t="s">
        <v>18052</v>
      </c>
      <c r="F3534" s="139">
        <v>72.72</v>
      </c>
      <c r="G3534" s="137" t="s">
        <v>374</v>
      </c>
      <c r="H3534" s="137" t="s">
        <v>17416</v>
      </c>
      <c r="I3534" s="138" t="s">
        <v>1183</v>
      </c>
    </row>
    <row r="3535" spans="1:9" hidden="1">
      <c r="A3535" s="137" t="s">
        <v>18053</v>
      </c>
      <c r="B3535" s="138" t="s">
        <v>18054</v>
      </c>
      <c r="C3535" s="138" t="s">
        <v>18055</v>
      </c>
      <c r="D3535" s="138" t="s">
        <v>18056</v>
      </c>
      <c r="E3535" s="138" t="s">
        <v>1756</v>
      </c>
      <c r="F3535" s="139">
        <v>0</v>
      </c>
      <c r="G3535" s="137" t="s">
        <v>247</v>
      </c>
      <c r="H3535" s="137" t="s">
        <v>17416</v>
      </c>
      <c r="I3535" s="138" t="s">
        <v>1756</v>
      </c>
    </row>
    <row r="3536" spans="1:9" hidden="1">
      <c r="A3536" s="137" t="s">
        <v>18057</v>
      </c>
      <c r="B3536" s="138" t="s">
        <v>18058</v>
      </c>
      <c r="C3536" s="138" t="s">
        <v>18059</v>
      </c>
      <c r="D3536" s="138" t="s">
        <v>18060</v>
      </c>
      <c r="E3536" s="138" t="s">
        <v>18061</v>
      </c>
      <c r="F3536" s="139">
        <v>265.39999999999998</v>
      </c>
      <c r="G3536" s="137" t="s">
        <v>374</v>
      </c>
      <c r="H3536" s="137" t="s">
        <v>17416</v>
      </c>
      <c r="I3536" s="138" t="s">
        <v>1183</v>
      </c>
    </row>
    <row r="3537" spans="1:9" hidden="1">
      <c r="A3537" s="137" t="s">
        <v>18062</v>
      </c>
      <c r="B3537" s="138" t="s">
        <v>18063</v>
      </c>
      <c r="C3537" s="138" t="s">
        <v>18064</v>
      </c>
      <c r="D3537" s="138" t="s">
        <v>18065</v>
      </c>
      <c r="E3537" s="138" t="s">
        <v>18066</v>
      </c>
      <c r="F3537" s="139">
        <v>23.53</v>
      </c>
      <c r="G3537" s="137" t="s">
        <v>374</v>
      </c>
      <c r="H3537" s="137" t="s">
        <v>17416</v>
      </c>
      <c r="I3537" s="138" t="s">
        <v>1183</v>
      </c>
    </row>
    <row r="3538" spans="1:9" hidden="1">
      <c r="A3538" s="137" t="s">
        <v>18067</v>
      </c>
      <c r="B3538" s="138" t="s">
        <v>18068</v>
      </c>
      <c r="C3538" s="138" t="s">
        <v>18069</v>
      </c>
      <c r="D3538" s="138" t="s">
        <v>18070</v>
      </c>
      <c r="E3538" s="138" t="s">
        <v>18071</v>
      </c>
      <c r="F3538" s="139">
        <v>0</v>
      </c>
      <c r="G3538" s="137" t="s">
        <v>374</v>
      </c>
      <c r="H3538" s="137" t="s">
        <v>17416</v>
      </c>
      <c r="I3538" s="138" t="s">
        <v>1183</v>
      </c>
    </row>
    <row r="3539" spans="1:9" hidden="1">
      <c r="A3539" s="137" t="s">
        <v>18072</v>
      </c>
      <c r="B3539" s="138" t="s">
        <v>18073</v>
      </c>
      <c r="C3539" s="138" t="s">
        <v>18074</v>
      </c>
      <c r="D3539" s="138" t="s">
        <v>18075</v>
      </c>
      <c r="E3539" s="138" t="s">
        <v>18076</v>
      </c>
      <c r="F3539" s="139">
        <v>68.55</v>
      </c>
      <c r="G3539" s="137" t="s">
        <v>374</v>
      </c>
      <c r="H3539" s="137" t="s">
        <v>17416</v>
      </c>
      <c r="I3539" s="138" t="s">
        <v>1183</v>
      </c>
    </row>
    <row r="3540" spans="1:9" hidden="1">
      <c r="A3540" s="137" t="s">
        <v>18077</v>
      </c>
      <c r="B3540" s="138" t="s">
        <v>18078</v>
      </c>
      <c r="C3540" s="138" t="s">
        <v>18079</v>
      </c>
      <c r="D3540" s="138" t="s">
        <v>17802</v>
      </c>
      <c r="E3540" s="138" t="s">
        <v>18080</v>
      </c>
      <c r="F3540" s="139">
        <v>0</v>
      </c>
      <c r="G3540" s="137" t="s">
        <v>374</v>
      </c>
      <c r="H3540" s="137" t="s">
        <v>17416</v>
      </c>
      <c r="I3540" s="138" t="s">
        <v>1756</v>
      </c>
    </row>
    <row r="3541" spans="1:9" hidden="1">
      <c r="A3541" s="137" t="s">
        <v>18081</v>
      </c>
      <c r="B3541" s="138" t="s">
        <v>18082</v>
      </c>
      <c r="C3541" s="138" t="s">
        <v>18083</v>
      </c>
      <c r="D3541" s="138" t="s">
        <v>18084</v>
      </c>
      <c r="E3541" s="138" t="s">
        <v>18085</v>
      </c>
      <c r="F3541" s="139">
        <v>136.6</v>
      </c>
      <c r="G3541" s="137" t="s">
        <v>374</v>
      </c>
      <c r="H3541" s="137" t="s">
        <v>17416</v>
      </c>
      <c r="I3541" s="138" t="s">
        <v>1183</v>
      </c>
    </row>
    <row r="3542" spans="1:9" hidden="1">
      <c r="A3542" s="137" t="s">
        <v>18086</v>
      </c>
      <c r="B3542" s="138" t="s">
        <v>18087</v>
      </c>
      <c r="C3542" s="138" t="s">
        <v>18088</v>
      </c>
      <c r="D3542" s="138" t="s">
        <v>17450</v>
      </c>
      <c r="E3542" s="138" t="s">
        <v>18089</v>
      </c>
      <c r="F3542" s="139">
        <v>0</v>
      </c>
      <c r="G3542" s="137" t="s">
        <v>374</v>
      </c>
      <c r="H3542" s="137" t="s">
        <v>17416</v>
      </c>
      <c r="I3542" s="138" t="s">
        <v>1183</v>
      </c>
    </row>
    <row r="3543" spans="1:9" hidden="1">
      <c r="A3543" s="137" t="s">
        <v>18090</v>
      </c>
      <c r="B3543" s="138" t="s">
        <v>18091</v>
      </c>
      <c r="C3543" s="138" t="s">
        <v>18092</v>
      </c>
      <c r="D3543" s="138" t="s">
        <v>18093</v>
      </c>
      <c r="E3543" s="138" t="s">
        <v>18094</v>
      </c>
      <c r="F3543" s="139">
        <v>48.3</v>
      </c>
      <c r="G3543" s="137" t="s">
        <v>374</v>
      </c>
      <c r="H3543" s="137" t="s">
        <v>3784</v>
      </c>
      <c r="I3543" s="138" t="s">
        <v>1135</v>
      </c>
    </row>
    <row r="3544" spans="1:9" hidden="1">
      <c r="A3544" s="137" t="s">
        <v>18095</v>
      </c>
      <c r="B3544" s="138" t="s">
        <v>18096</v>
      </c>
      <c r="C3544" s="138" t="s">
        <v>18088</v>
      </c>
      <c r="D3544" s="138" t="s">
        <v>17450</v>
      </c>
      <c r="E3544" s="138" t="s">
        <v>18097</v>
      </c>
      <c r="F3544" s="139">
        <v>0</v>
      </c>
      <c r="G3544" s="137" t="s">
        <v>374</v>
      </c>
      <c r="H3544" s="137" t="s">
        <v>17416</v>
      </c>
      <c r="I3544" s="138" t="s">
        <v>1183</v>
      </c>
    </row>
    <row r="3545" spans="1:9" hidden="1">
      <c r="A3545" s="137" t="s">
        <v>18098</v>
      </c>
      <c r="B3545" s="138" t="s">
        <v>18099</v>
      </c>
      <c r="C3545" s="138" t="s">
        <v>18100</v>
      </c>
      <c r="D3545" s="138" t="s">
        <v>18101</v>
      </c>
      <c r="E3545" s="138" t="s">
        <v>18102</v>
      </c>
      <c r="F3545" s="139">
        <v>26.86</v>
      </c>
      <c r="G3545" s="137" t="s">
        <v>374</v>
      </c>
      <c r="H3545" s="137" t="s">
        <v>17416</v>
      </c>
      <c r="I3545" s="138" t="s">
        <v>1183</v>
      </c>
    </row>
    <row r="3546" spans="1:9" hidden="1">
      <c r="A3546" s="137" t="s">
        <v>18103</v>
      </c>
      <c r="B3546" s="138" t="s">
        <v>18104</v>
      </c>
      <c r="C3546" s="138" t="s">
        <v>18105</v>
      </c>
      <c r="D3546" s="138" t="s">
        <v>18106</v>
      </c>
      <c r="E3546" s="138" t="s">
        <v>18107</v>
      </c>
      <c r="F3546" s="139">
        <v>0</v>
      </c>
      <c r="G3546" s="137" t="s">
        <v>417</v>
      </c>
      <c r="H3546" s="137" t="s">
        <v>2660</v>
      </c>
      <c r="I3546" s="138" t="s">
        <v>1756</v>
      </c>
    </row>
    <row r="3547" spans="1:9" hidden="1">
      <c r="A3547" s="137" t="s">
        <v>18108</v>
      </c>
      <c r="B3547" s="138" t="s">
        <v>18109</v>
      </c>
      <c r="C3547" s="138" t="s">
        <v>18110</v>
      </c>
      <c r="D3547" s="138" t="s">
        <v>18111</v>
      </c>
      <c r="E3547" s="138" t="s">
        <v>18112</v>
      </c>
      <c r="F3547" s="139">
        <v>10.455</v>
      </c>
      <c r="G3547" s="137" t="s">
        <v>417</v>
      </c>
      <c r="H3547" s="137" t="s">
        <v>2660</v>
      </c>
      <c r="I3547" s="138" t="s">
        <v>1091</v>
      </c>
    </row>
    <row r="3548" spans="1:9" hidden="1">
      <c r="A3548" s="137" t="s">
        <v>18113</v>
      </c>
      <c r="B3548" s="138" t="s">
        <v>18114</v>
      </c>
      <c r="C3548" s="138" t="s">
        <v>18115</v>
      </c>
      <c r="D3548" s="138" t="s">
        <v>18116</v>
      </c>
      <c r="E3548" s="138" t="s">
        <v>18117</v>
      </c>
      <c r="F3548" s="139">
        <v>25.27</v>
      </c>
      <c r="G3548" s="137" t="s">
        <v>417</v>
      </c>
      <c r="H3548" s="137" t="s">
        <v>2660</v>
      </c>
      <c r="I3548" s="138" t="s">
        <v>1091</v>
      </c>
    </row>
    <row r="3549" spans="1:9" hidden="1">
      <c r="A3549" s="137" t="s">
        <v>18118</v>
      </c>
      <c r="B3549" s="138" t="s">
        <v>18119</v>
      </c>
      <c r="C3549" s="138" t="s">
        <v>18120</v>
      </c>
      <c r="D3549" s="138" t="s">
        <v>18121</v>
      </c>
      <c r="E3549" s="138" t="s">
        <v>18122</v>
      </c>
      <c r="F3549" s="139">
        <v>0</v>
      </c>
      <c r="G3549" s="137" t="s">
        <v>18123</v>
      </c>
      <c r="H3549" s="137" t="s">
        <v>18124</v>
      </c>
      <c r="I3549" s="138" t="s">
        <v>18125</v>
      </c>
    </row>
    <row r="3550" spans="1:9" hidden="1">
      <c r="A3550" s="137" t="s">
        <v>18126</v>
      </c>
      <c r="B3550" s="138" t="s">
        <v>18119</v>
      </c>
      <c r="C3550" s="138" t="s">
        <v>18127</v>
      </c>
      <c r="D3550" s="138" t="s">
        <v>18128</v>
      </c>
      <c r="E3550" s="138" t="s">
        <v>18129</v>
      </c>
      <c r="F3550" s="139">
        <v>0</v>
      </c>
      <c r="G3550" s="137" t="s">
        <v>417</v>
      </c>
      <c r="H3550" s="137" t="s">
        <v>2660</v>
      </c>
      <c r="I3550" s="138" t="s">
        <v>1756</v>
      </c>
    </row>
    <row r="3551" spans="1:9" hidden="1">
      <c r="A3551" s="137" t="s">
        <v>18130</v>
      </c>
      <c r="B3551" s="138" t="s">
        <v>18131</v>
      </c>
      <c r="C3551" s="138" t="s">
        <v>18132</v>
      </c>
      <c r="D3551" s="138" t="s">
        <v>18133</v>
      </c>
      <c r="E3551" s="138" t="s">
        <v>1756</v>
      </c>
      <c r="F3551" s="139">
        <v>0</v>
      </c>
      <c r="G3551" s="137" t="s">
        <v>417</v>
      </c>
      <c r="H3551" s="137" t="s">
        <v>2660</v>
      </c>
      <c r="I3551" s="138" t="s">
        <v>1756</v>
      </c>
    </row>
    <row r="3552" spans="1:9" hidden="1">
      <c r="A3552" s="137" t="s">
        <v>18134</v>
      </c>
      <c r="B3552" s="138" t="s">
        <v>18135</v>
      </c>
      <c r="C3552" s="138" t="s">
        <v>18136</v>
      </c>
      <c r="D3552" s="138" t="s">
        <v>18137</v>
      </c>
      <c r="E3552" s="138" t="s">
        <v>18138</v>
      </c>
      <c r="F3552" s="139">
        <v>5.2619999999999996</v>
      </c>
      <c r="G3552" s="137" t="s">
        <v>417</v>
      </c>
      <c r="H3552" s="137" t="s">
        <v>2660</v>
      </c>
      <c r="I3552" s="138" t="s">
        <v>1091</v>
      </c>
    </row>
    <row r="3553" spans="1:9" hidden="1">
      <c r="A3553" s="137" t="s">
        <v>18139</v>
      </c>
      <c r="B3553" s="138" t="s">
        <v>18140</v>
      </c>
      <c r="C3553" s="138" t="s">
        <v>18141</v>
      </c>
      <c r="D3553" s="138" t="s">
        <v>18142</v>
      </c>
      <c r="E3553" s="138" t="s">
        <v>18143</v>
      </c>
      <c r="F3553" s="139">
        <v>0</v>
      </c>
      <c r="G3553" s="137" t="s">
        <v>417</v>
      </c>
      <c r="H3553" s="137" t="s">
        <v>2660</v>
      </c>
      <c r="I3553" s="138" t="s">
        <v>1091</v>
      </c>
    </row>
    <row r="3554" spans="1:9" hidden="1">
      <c r="A3554" s="137" t="s">
        <v>18144</v>
      </c>
      <c r="B3554" s="138" t="s">
        <v>18145</v>
      </c>
      <c r="C3554" s="138" t="s">
        <v>18146</v>
      </c>
      <c r="D3554" s="138" t="s">
        <v>18147</v>
      </c>
      <c r="E3554" s="138" t="s">
        <v>18148</v>
      </c>
      <c r="F3554" s="139">
        <v>0</v>
      </c>
      <c r="G3554" s="137" t="s">
        <v>417</v>
      </c>
      <c r="H3554" s="137" t="s">
        <v>2660</v>
      </c>
      <c r="I3554" s="138" t="s">
        <v>1091</v>
      </c>
    </row>
    <row r="3555" spans="1:9" hidden="1">
      <c r="A3555" s="137" t="s">
        <v>18149</v>
      </c>
      <c r="B3555" s="138" t="s">
        <v>18150</v>
      </c>
      <c r="C3555" s="138" t="s">
        <v>18151</v>
      </c>
      <c r="D3555" s="138" t="s">
        <v>18152</v>
      </c>
      <c r="E3555" s="138" t="s">
        <v>18153</v>
      </c>
      <c r="F3555" s="139">
        <v>3.6240000000000001</v>
      </c>
      <c r="G3555" s="137" t="s">
        <v>417</v>
      </c>
      <c r="H3555" s="137" t="s">
        <v>2660</v>
      </c>
      <c r="I3555" s="138" t="s">
        <v>1091</v>
      </c>
    </row>
    <row r="3556" spans="1:9" hidden="1">
      <c r="A3556" s="137" t="s">
        <v>18154</v>
      </c>
      <c r="B3556" s="138" t="s">
        <v>18155</v>
      </c>
      <c r="C3556" s="138" t="s">
        <v>18156</v>
      </c>
      <c r="D3556" s="138" t="s">
        <v>18157</v>
      </c>
      <c r="E3556" s="138" t="s">
        <v>18158</v>
      </c>
      <c r="F3556" s="139">
        <v>0</v>
      </c>
      <c r="G3556" s="137" t="s">
        <v>417</v>
      </c>
      <c r="H3556" s="137" t="s">
        <v>2660</v>
      </c>
      <c r="I3556" s="138" t="s">
        <v>1091</v>
      </c>
    </row>
    <row r="3557" spans="1:9" hidden="1">
      <c r="A3557" s="137" t="s">
        <v>18159</v>
      </c>
      <c r="B3557" s="138" t="s">
        <v>18160</v>
      </c>
      <c r="C3557" s="138" t="s">
        <v>18161</v>
      </c>
      <c r="D3557" s="138" t="s">
        <v>18162</v>
      </c>
      <c r="E3557" s="138" t="s">
        <v>18163</v>
      </c>
      <c r="F3557" s="139">
        <v>0</v>
      </c>
      <c r="G3557" s="137" t="s">
        <v>417</v>
      </c>
      <c r="H3557" s="137" t="s">
        <v>2660</v>
      </c>
      <c r="I3557" s="138" t="s">
        <v>1091</v>
      </c>
    </row>
    <row r="3558" spans="1:9" hidden="1">
      <c r="A3558" s="137" t="s">
        <v>18164</v>
      </c>
      <c r="B3558" s="138" t="s">
        <v>18165</v>
      </c>
      <c r="C3558" s="138" t="s">
        <v>18166</v>
      </c>
      <c r="D3558" s="138" t="s">
        <v>18167</v>
      </c>
      <c r="E3558" s="138" t="s">
        <v>18168</v>
      </c>
      <c r="F3558" s="139">
        <v>0</v>
      </c>
      <c r="G3558" s="137" t="s">
        <v>417</v>
      </c>
      <c r="H3558" s="137" t="s">
        <v>2660</v>
      </c>
      <c r="I3558" s="138" t="s">
        <v>1091</v>
      </c>
    </row>
    <row r="3559" spans="1:9" hidden="1">
      <c r="A3559" s="137" t="s">
        <v>18169</v>
      </c>
      <c r="B3559" s="138" t="s">
        <v>18170</v>
      </c>
      <c r="C3559" s="138" t="s">
        <v>18171</v>
      </c>
      <c r="D3559" s="138" t="s">
        <v>18172</v>
      </c>
      <c r="E3559" s="138" t="s">
        <v>18173</v>
      </c>
      <c r="F3559" s="139">
        <v>0</v>
      </c>
      <c r="G3559" s="137" t="s">
        <v>417</v>
      </c>
      <c r="H3559" s="137" t="s">
        <v>2660</v>
      </c>
      <c r="I3559" s="138" t="s">
        <v>1091</v>
      </c>
    </row>
    <row r="3560" spans="1:9" hidden="1">
      <c r="A3560" s="137" t="s">
        <v>18174</v>
      </c>
      <c r="B3560" s="138" t="s">
        <v>415</v>
      </c>
      <c r="C3560" s="138" t="s">
        <v>418</v>
      </c>
      <c r="D3560" s="138" t="s">
        <v>416</v>
      </c>
      <c r="E3560" s="138" t="s">
        <v>1319</v>
      </c>
      <c r="F3560" s="139">
        <v>2.78</v>
      </c>
      <c r="G3560" s="137" t="s">
        <v>417</v>
      </c>
      <c r="H3560" s="137" t="s">
        <v>2660</v>
      </c>
      <c r="I3560" s="138" t="s">
        <v>1091</v>
      </c>
    </row>
    <row r="3561" spans="1:9" hidden="1">
      <c r="A3561" s="137" t="s">
        <v>18175</v>
      </c>
      <c r="B3561" s="138" t="s">
        <v>988</v>
      </c>
      <c r="C3561" s="138" t="s">
        <v>1487</v>
      </c>
      <c r="D3561" s="138" t="s">
        <v>836</v>
      </c>
      <c r="E3561" s="138" t="s">
        <v>1199</v>
      </c>
      <c r="F3561" s="139">
        <v>28.76</v>
      </c>
      <c r="G3561" s="137" t="s">
        <v>417</v>
      </c>
      <c r="H3561" s="137" t="s">
        <v>2660</v>
      </c>
      <c r="I3561" s="138" t="s">
        <v>1091</v>
      </c>
    </row>
    <row r="3562" spans="1:9" hidden="1">
      <c r="A3562" s="137" t="s">
        <v>18176</v>
      </c>
      <c r="B3562" s="138" t="s">
        <v>18177</v>
      </c>
      <c r="C3562" s="138" t="s">
        <v>18178</v>
      </c>
      <c r="D3562" s="138" t="s">
        <v>18179</v>
      </c>
      <c r="E3562" s="138" t="s">
        <v>18180</v>
      </c>
      <c r="F3562" s="139">
        <v>0</v>
      </c>
      <c r="G3562" s="137" t="s">
        <v>417</v>
      </c>
      <c r="H3562" s="137" t="s">
        <v>2660</v>
      </c>
      <c r="I3562" s="138" t="s">
        <v>1091</v>
      </c>
    </row>
    <row r="3563" spans="1:9" hidden="1">
      <c r="A3563" s="137" t="s">
        <v>18181</v>
      </c>
      <c r="B3563" s="138" t="s">
        <v>18182</v>
      </c>
      <c r="C3563" s="138" t="s">
        <v>18183</v>
      </c>
      <c r="D3563" s="138" t="s">
        <v>18184</v>
      </c>
      <c r="E3563" s="138" t="s">
        <v>18185</v>
      </c>
      <c r="F3563" s="139">
        <v>29.68</v>
      </c>
      <c r="G3563" s="137" t="s">
        <v>417</v>
      </c>
      <c r="H3563" s="137" t="s">
        <v>2660</v>
      </c>
      <c r="I3563" s="138" t="s">
        <v>1091</v>
      </c>
    </row>
    <row r="3564" spans="1:9" hidden="1">
      <c r="A3564" s="137" t="s">
        <v>18186</v>
      </c>
      <c r="B3564" s="138" t="s">
        <v>18187</v>
      </c>
      <c r="C3564" s="138" t="s">
        <v>18188</v>
      </c>
      <c r="D3564" s="138" t="s">
        <v>18189</v>
      </c>
      <c r="E3564" s="138" t="s">
        <v>18190</v>
      </c>
      <c r="F3564" s="139">
        <v>0</v>
      </c>
      <c r="G3564" s="137" t="s">
        <v>417</v>
      </c>
      <c r="H3564" s="137" t="s">
        <v>2660</v>
      </c>
      <c r="I3564" s="138" t="s">
        <v>1091</v>
      </c>
    </row>
    <row r="3565" spans="1:9" hidden="1">
      <c r="A3565" s="137" t="s">
        <v>18191</v>
      </c>
      <c r="B3565" s="138" t="s">
        <v>419</v>
      </c>
      <c r="C3565" s="138" t="s">
        <v>14</v>
      </c>
      <c r="D3565" s="138" t="s">
        <v>420</v>
      </c>
      <c r="E3565" s="138" t="s">
        <v>1283</v>
      </c>
      <c r="F3565" s="139">
        <v>4.7690000000000001</v>
      </c>
      <c r="G3565" s="137" t="s">
        <v>417</v>
      </c>
      <c r="H3565" s="137" t="s">
        <v>2660</v>
      </c>
      <c r="I3565" s="138" t="s">
        <v>1091</v>
      </c>
    </row>
    <row r="3566" spans="1:9" hidden="1">
      <c r="A3566" s="137" t="s">
        <v>18192</v>
      </c>
      <c r="B3566" s="138" t="s">
        <v>18193</v>
      </c>
      <c r="C3566" s="138" t="s">
        <v>18194</v>
      </c>
      <c r="D3566" s="138" t="s">
        <v>18195</v>
      </c>
      <c r="E3566" s="138" t="s">
        <v>18196</v>
      </c>
      <c r="F3566" s="139">
        <v>28.8</v>
      </c>
      <c r="G3566" s="137" t="s">
        <v>417</v>
      </c>
      <c r="H3566" s="137" t="s">
        <v>2660</v>
      </c>
      <c r="I3566" s="138" t="s">
        <v>1091</v>
      </c>
    </row>
    <row r="3567" spans="1:9" hidden="1">
      <c r="A3567" s="137" t="s">
        <v>18197</v>
      </c>
      <c r="B3567" s="138" t="s">
        <v>18198</v>
      </c>
      <c r="C3567" s="138" t="s">
        <v>18199</v>
      </c>
      <c r="D3567" s="138" t="s">
        <v>18200</v>
      </c>
      <c r="E3567" s="138" t="s">
        <v>1756</v>
      </c>
      <c r="F3567" s="139">
        <v>0</v>
      </c>
      <c r="G3567" s="137" t="s">
        <v>417</v>
      </c>
      <c r="H3567" s="137" t="s">
        <v>2660</v>
      </c>
      <c r="I3567" s="138" t="s">
        <v>1756</v>
      </c>
    </row>
    <row r="3568" spans="1:9" hidden="1">
      <c r="A3568" s="137" t="s">
        <v>18201</v>
      </c>
      <c r="B3568" s="138" t="s">
        <v>18202</v>
      </c>
      <c r="C3568" s="138" t="s">
        <v>18203</v>
      </c>
      <c r="D3568" s="138" t="s">
        <v>18204</v>
      </c>
      <c r="E3568" s="138" t="s">
        <v>18205</v>
      </c>
      <c r="F3568" s="139">
        <v>0</v>
      </c>
      <c r="G3568" s="137" t="s">
        <v>417</v>
      </c>
      <c r="H3568" s="137" t="s">
        <v>2660</v>
      </c>
      <c r="I3568" s="138" t="s">
        <v>1091</v>
      </c>
    </row>
    <row r="3569" spans="1:9" hidden="1">
      <c r="A3569" s="137" t="s">
        <v>18206</v>
      </c>
      <c r="B3569" s="138" t="s">
        <v>421</v>
      </c>
      <c r="C3569" s="138" t="s">
        <v>15</v>
      </c>
      <c r="D3569" s="138" t="s">
        <v>18207</v>
      </c>
      <c r="E3569" s="138" t="s">
        <v>1201</v>
      </c>
      <c r="F3569" s="139">
        <v>27.035</v>
      </c>
      <c r="G3569" s="137" t="s">
        <v>417</v>
      </c>
      <c r="H3569" s="137" t="s">
        <v>2660</v>
      </c>
      <c r="I3569" s="138" t="s">
        <v>1091</v>
      </c>
    </row>
    <row r="3570" spans="1:9" hidden="1">
      <c r="A3570" s="137" t="s">
        <v>18208</v>
      </c>
      <c r="B3570" s="138" t="s">
        <v>421</v>
      </c>
      <c r="C3570" s="138" t="s">
        <v>18209</v>
      </c>
      <c r="D3570" s="138" t="s">
        <v>18207</v>
      </c>
      <c r="E3570" s="138" t="s">
        <v>18210</v>
      </c>
      <c r="F3570" s="139">
        <v>0</v>
      </c>
      <c r="G3570" s="137" t="s">
        <v>18123</v>
      </c>
      <c r="H3570" s="137" t="s">
        <v>18124</v>
      </c>
      <c r="I3570" s="138" t="s">
        <v>18125</v>
      </c>
    </row>
    <row r="3571" spans="1:9" hidden="1">
      <c r="A3571" s="137" t="s">
        <v>18211</v>
      </c>
      <c r="B3571" s="138" t="s">
        <v>18212</v>
      </c>
      <c r="C3571" s="138" t="s">
        <v>18213</v>
      </c>
      <c r="D3571" s="138" t="s">
        <v>18214</v>
      </c>
      <c r="E3571" s="138" t="s">
        <v>18215</v>
      </c>
      <c r="F3571" s="139">
        <v>0</v>
      </c>
      <c r="G3571" s="137" t="s">
        <v>417</v>
      </c>
      <c r="H3571" s="137" t="s">
        <v>2660</v>
      </c>
      <c r="I3571" s="138" t="s">
        <v>1091</v>
      </c>
    </row>
    <row r="3572" spans="1:9" hidden="1">
      <c r="A3572" s="137" t="s">
        <v>18216</v>
      </c>
      <c r="B3572" s="138" t="s">
        <v>18217</v>
      </c>
      <c r="C3572" s="138" t="s">
        <v>18218</v>
      </c>
      <c r="D3572" s="138" t="s">
        <v>18219</v>
      </c>
      <c r="E3572" s="138" t="s">
        <v>18220</v>
      </c>
      <c r="F3572" s="139">
        <v>0</v>
      </c>
      <c r="G3572" s="137" t="s">
        <v>417</v>
      </c>
      <c r="H3572" s="137" t="s">
        <v>2660</v>
      </c>
      <c r="I3572" s="138" t="s">
        <v>1091</v>
      </c>
    </row>
    <row r="3573" spans="1:9" hidden="1">
      <c r="A3573" s="137" t="s">
        <v>18221</v>
      </c>
      <c r="B3573" s="138" t="s">
        <v>18222</v>
      </c>
      <c r="C3573" s="138" t="s">
        <v>18223</v>
      </c>
      <c r="D3573" s="138" t="s">
        <v>18224</v>
      </c>
      <c r="E3573" s="138" t="s">
        <v>18225</v>
      </c>
      <c r="F3573" s="139">
        <v>0</v>
      </c>
      <c r="G3573" s="137" t="s">
        <v>417</v>
      </c>
      <c r="H3573" s="137" t="s">
        <v>2660</v>
      </c>
      <c r="I3573" s="138" t="s">
        <v>1091</v>
      </c>
    </row>
    <row r="3574" spans="1:9" hidden="1">
      <c r="A3574" s="137" t="s">
        <v>18226</v>
      </c>
      <c r="B3574" s="138" t="s">
        <v>18227</v>
      </c>
      <c r="C3574" s="138" t="s">
        <v>18228</v>
      </c>
      <c r="D3574" s="138" t="s">
        <v>18229</v>
      </c>
      <c r="E3574" s="138" t="s">
        <v>18230</v>
      </c>
      <c r="F3574" s="139">
        <v>22.4</v>
      </c>
      <c r="G3574" s="137" t="s">
        <v>417</v>
      </c>
      <c r="H3574" s="137" t="s">
        <v>2660</v>
      </c>
      <c r="I3574" s="138" t="s">
        <v>1091</v>
      </c>
    </row>
    <row r="3575" spans="1:9" hidden="1">
      <c r="A3575" s="137" t="s">
        <v>18231</v>
      </c>
      <c r="B3575" s="138" t="s">
        <v>18232</v>
      </c>
      <c r="C3575" s="138" t="s">
        <v>18233</v>
      </c>
      <c r="D3575" s="138" t="s">
        <v>18234</v>
      </c>
      <c r="E3575" s="138" t="s">
        <v>18235</v>
      </c>
      <c r="F3575" s="139">
        <v>0</v>
      </c>
      <c r="G3575" s="137" t="s">
        <v>417</v>
      </c>
      <c r="H3575" s="137" t="s">
        <v>2660</v>
      </c>
      <c r="I3575" s="138" t="s">
        <v>1091</v>
      </c>
    </row>
    <row r="3576" spans="1:9" hidden="1">
      <c r="A3576" s="137" t="s">
        <v>18236</v>
      </c>
      <c r="B3576" s="138" t="s">
        <v>18237</v>
      </c>
      <c r="C3576" s="138" t="s">
        <v>18238</v>
      </c>
      <c r="D3576" s="138" t="s">
        <v>18239</v>
      </c>
      <c r="E3576" s="138" t="s">
        <v>18240</v>
      </c>
      <c r="F3576" s="139">
        <v>0</v>
      </c>
      <c r="G3576" s="137" t="s">
        <v>417</v>
      </c>
      <c r="H3576" s="137" t="s">
        <v>2660</v>
      </c>
      <c r="I3576" s="138" t="s">
        <v>1091</v>
      </c>
    </row>
    <row r="3577" spans="1:9" hidden="1">
      <c r="A3577" s="137" t="s">
        <v>18241</v>
      </c>
      <c r="B3577" s="138" t="s">
        <v>18237</v>
      </c>
      <c r="C3577" s="138" t="s">
        <v>18238</v>
      </c>
      <c r="D3577" s="138" t="s">
        <v>18242</v>
      </c>
      <c r="E3577" s="138" t="s">
        <v>18243</v>
      </c>
      <c r="F3577" s="139">
        <v>0</v>
      </c>
      <c r="G3577" s="137" t="s">
        <v>332</v>
      </c>
      <c r="H3577" s="137" t="s">
        <v>1762</v>
      </c>
      <c r="I3577" s="138" t="s">
        <v>1103</v>
      </c>
    </row>
    <row r="3578" spans="1:9" hidden="1">
      <c r="A3578" s="137" t="s">
        <v>18244</v>
      </c>
      <c r="B3578" s="138" t="s">
        <v>18237</v>
      </c>
      <c r="C3578" s="138" t="s">
        <v>18245</v>
      </c>
      <c r="D3578" s="138" t="s">
        <v>18246</v>
      </c>
      <c r="E3578" s="138" t="s">
        <v>18240</v>
      </c>
      <c r="F3578" s="139">
        <v>4.2030000000000003</v>
      </c>
      <c r="G3578" s="137" t="s">
        <v>417</v>
      </c>
      <c r="H3578" s="137" t="s">
        <v>2660</v>
      </c>
      <c r="I3578" s="138" t="s">
        <v>1091</v>
      </c>
    </row>
    <row r="3579" spans="1:9" hidden="1">
      <c r="A3579" s="137" t="s">
        <v>18247</v>
      </c>
      <c r="B3579" s="138" t="s">
        <v>18248</v>
      </c>
      <c r="C3579" s="138" t="s">
        <v>18249</v>
      </c>
      <c r="D3579" s="138" t="s">
        <v>18250</v>
      </c>
      <c r="E3579" s="138" t="s">
        <v>18251</v>
      </c>
      <c r="F3579" s="139">
        <v>0</v>
      </c>
      <c r="G3579" s="137" t="s">
        <v>417</v>
      </c>
      <c r="H3579" s="137" t="s">
        <v>2660</v>
      </c>
      <c r="I3579" s="138" t="s">
        <v>1091</v>
      </c>
    </row>
    <row r="3580" spans="1:9" hidden="1">
      <c r="A3580" s="137" t="s">
        <v>18252</v>
      </c>
      <c r="B3580" s="138" t="s">
        <v>18253</v>
      </c>
      <c r="C3580" s="138" t="s">
        <v>18254</v>
      </c>
      <c r="D3580" s="138" t="s">
        <v>18255</v>
      </c>
      <c r="E3580" s="138" t="s">
        <v>18256</v>
      </c>
      <c r="F3580" s="139">
        <v>13.855</v>
      </c>
      <c r="G3580" s="137" t="s">
        <v>417</v>
      </c>
      <c r="H3580" s="137" t="s">
        <v>2660</v>
      </c>
      <c r="I3580" s="138" t="s">
        <v>1091</v>
      </c>
    </row>
    <row r="3581" spans="1:9" hidden="1">
      <c r="A3581" s="137" t="s">
        <v>18257</v>
      </c>
      <c r="B3581" s="138" t="s">
        <v>18253</v>
      </c>
      <c r="C3581" s="138" t="s">
        <v>18258</v>
      </c>
      <c r="D3581" s="138" t="s">
        <v>18259</v>
      </c>
      <c r="E3581" s="138" t="s">
        <v>18260</v>
      </c>
      <c r="F3581" s="139">
        <v>0</v>
      </c>
      <c r="G3581" s="137" t="s">
        <v>247</v>
      </c>
      <c r="H3581" s="137" t="s">
        <v>1806</v>
      </c>
      <c r="I3581" s="138" t="s">
        <v>1110</v>
      </c>
    </row>
    <row r="3582" spans="1:9" hidden="1">
      <c r="A3582" s="137" t="s">
        <v>18261</v>
      </c>
      <c r="B3582" s="138" t="s">
        <v>18262</v>
      </c>
      <c r="C3582" s="138" t="s">
        <v>18263</v>
      </c>
      <c r="D3582" s="138" t="s">
        <v>18264</v>
      </c>
      <c r="E3582" s="138" t="s">
        <v>18265</v>
      </c>
      <c r="F3582" s="139">
        <v>2.5950000000000002</v>
      </c>
      <c r="G3582" s="137" t="s">
        <v>417</v>
      </c>
      <c r="H3582" s="137" t="s">
        <v>2660</v>
      </c>
      <c r="I3582" s="138" t="s">
        <v>1091</v>
      </c>
    </row>
    <row r="3583" spans="1:9" hidden="1">
      <c r="A3583" s="137" t="s">
        <v>18266</v>
      </c>
      <c r="B3583" s="138" t="s">
        <v>18267</v>
      </c>
      <c r="C3583" s="138" t="s">
        <v>18268</v>
      </c>
      <c r="D3583" s="138" t="s">
        <v>18269</v>
      </c>
      <c r="E3583" s="138" t="s">
        <v>18270</v>
      </c>
      <c r="F3583" s="139">
        <v>0</v>
      </c>
      <c r="G3583" s="137" t="s">
        <v>417</v>
      </c>
      <c r="H3583" s="137" t="s">
        <v>2660</v>
      </c>
      <c r="I3583" s="138" t="s">
        <v>1091</v>
      </c>
    </row>
    <row r="3584" spans="1:9" hidden="1">
      <c r="A3584" s="137" t="s">
        <v>18271</v>
      </c>
      <c r="B3584" s="138" t="s">
        <v>18272</v>
      </c>
      <c r="C3584" s="138" t="s">
        <v>18273</v>
      </c>
      <c r="D3584" s="138" t="s">
        <v>18274</v>
      </c>
      <c r="E3584" s="138" t="s">
        <v>18275</v>
      </c>
      <c r="F3584" s="139">
        <v>0</v>
      </c>
      <c r="G3584" s="137" t="s">
        <v>417</v>
      </c>
      <c r="H3584" s="137" t="s">
        <v>2660</v>
      </c>
      <c r="I3584" s="138" t="s">
        <v>1091</v>
      </c>
    </row>
    <row r="3585" spans="1:9" hidden="1">
      <c r="A3585" s="137" t="s">
        <v>18276</v>
      </c>
      <c r="B3585" s="138" t="s">
        <v>18277</v>
      </c>
      <c r="C3585" s="138" t="s">
        <v>18278</v>
      </c>
      <c r="D3585" s="138" t="s">
        <v>18279</v>
      </c>
      <c r="E3585" s="138" t="s">
        <v>1756</v>
      </c>
      <c r="F3585" s="139">
        <v>0</v>
      </c>
      <c r="G3585" s="137" t="s">
        <v>417</v>
      </c>
      <c r="H3585" s="137" t="s">
        <v>2660</v>
      </c>
      <c r="I3585" s="138" t="s">
        <v>1756</v>
      </c>
    </row>
    <row r="3586" spans="1:9" hidden="1">
      <c r="A3586" s="137" t="s">
        <v>18280</v>
      </c>
      <c r="B3586" s="138" t="s">
        <v>999</v>
      </c>
      <c r="C3586" s="138" t="s">
        <v>18281</v>
      </c>
      <c r="D3586" s="138" t="s">
        <v>855</v>
      </c>
      <c r="E3586" s="138" t="s">
        <v>18282</v>
      </c>
      <c r="F3586" s="139">
        <v>0</v>
      </c>
      <c r="G3586" s="137" t="s">
        <v>332</v>
      </c>
      <c r="H3586" s="137" t="s">
        <v>1762</v>
      </c>
      <c r="I3586" s="138" t="s">
        <v>1103</v>
      </c>
    </row>
    <row r="3587" spans="1:9" hidden="1">
      <c r="A3587" s="137" t="s">
        <v>18283</v>
      </c>
      <c r="B3587" s="138" t="s">
        <v>999</v>
      </c>
      <c r="C3587" s="138" t="s">
        <v>18284</v>
      </c>
      <c r="D3587" s="138" t="s">
        <v>855</v>
      </c>
      <c r="E3587" s="138" t="s">
        <v>1214</v>
      </c>
      <c r="F3587" s="139">
        <v>3.6230000000000002</v>
      </c>
      <c r="G3587" s="137" t="s">
        <v>417</v>
      </c>
      <c r="H3587" s="137" t="s">
        <v>2660</v>
      </c>
      <c r="I3587" s="138" t="s">
        <v>1091</v>
      </c>
    </row>
    <row r="3588" spans="1:9" hidden="1">
      <c r="A3588" s="137" t="s">
        <v>18285</v>
      </c>
      <c r="B3588" s="138" t="s">
        <v>18286</v>
      </c>
      <c r="C3588" s="138" t="s">
        <v>18287</v>
      </c>
      <c r="D3588" s="138" t="s">
        <v>18288</v>
      </c>
      <c r="E3588" s="138" t="s">
        <v>18289</v>
      </c>
      <c r="F3588" s="139">
        <v>5.18</v>
      </c>
      <c r="G3588" s="137" t="s">
        <v>417</v>
      </c>
      <c r="H3588" s="137" t="s">
        <v>2660</v>
      </c>
      <c r="I3588" s="138" t="s">
        <v>1091</v>
      </c>
    </row>
    <row r="3589" spans="1:9" hidden="1">
      <c r="A3589" s="137" t="s">
        <v>18290</v>
      </c>
      <c r="B3589" s="138" t="s">
        <v>1488</v>
      </c>
      <c r="C3589" s="138" t="s">
        <v>1489</v>
      </c>
      <c r="D3589" s="138" t="s">
        <v>18291</v>
      </c>
      <c r="E3589" s="138" t="s">
        <v>18292</v>
      </c>
      <c r="F3589" s="139">
        <v>2.2490000000000001</v>
      </c>
      <c r="G3589" s="137" t="s">
        <v>417</v>
      </c>
      <c r="H3589" s="137" t="s">
        <v>2660</v>
      </c>
      <c r="I3589" s="138" t="s">
        <v>1091</v>
      </c>
    </row>
    <row r="3590" spans="1:9" hidden="1">
      <c r="A3590" s="137" t="s">
        <v>18293</v>
      </c>
      <c r="B3590" s="138" t="s">
        <v>18294</v>
      </c>
      <c r="C3590" s="138" t="s">
        <v>18295</v>
      </c>
      <c r="D3590" s="138" t="s">
        <v>18296</v>
      </c>
      <c r="E3590" s="138" t="s">
        <v>18297</v>
      </c>
      <c r="F3590" s="139">
        <v>0</v>
      </c>
      <c r="G3590" s="137" t="s">
        <v>417</v>
      </c>
      <c r="H3590" s="137" t="s">
        <v>2660</v>
      </c>
      <c r="I3590" s="138" t="s">
        <v>1091</v>
      </c>
    </row>
    <row r="3591" spans="1:9" hidden="1">
      <c r="A3591" s="137" t="s">
        <v>18298</v>
      </c>
      <c r="B3591" s="138" t="s">
        <v>18299</v>
      </c>
      <c r="C3591" s="138" t="s">
        <v>18300</v>
      </c>
      <c r="D3591" s="138" t="s">
        <v>18301</v>
      </c>
      <c r="E3591" s="138" t="s">
        <v>18302</v>
      </c>
      <c r="F3591" s="139">
        <v>0</v>
      </c>
      <c r="G3591" s="137" t="s">
        <v>417</v>
      </c>
      <c r="H3591" s="137" t="s">
        <v>2660</v>
      </c>
      <c r="I3591" s="138" t="s">
        <v>1091</v>
      </c>
    </row>
    <row r="3592" spans="1:9" hidden="1">
      <c r="A3592" s="137" t="s">
        <v>18303</v>
      </c>
      <c r="B3592" s="138" t="s">
        <v>18304</v>
      </c>
      <c r="C3592" s="138" t="s">
        <v>18305</v>
      </c>
      <c r="D3592" s="138" t="s">
        <v>18306</v>
      </c>
      <c r="E3592" s="138" t="s">
        <v>18307</v>
      </c>
      <c r="F3592" s="139">
        <v>1.8754999999999999</v>
      </c>
      <c r="G3592" s="137" t="s">
        <v>417</v>
      </c>
      <c r="H3592" s="137" t="s">
        <v>2660</v>
      </c>
      <c r="I3592" s="138" t="s">
        <v>1091</v>
      </c>
    </row>
    <row r="3593" spans="1:9" hidden="1">
      <c r="A3593" s="137" t="s">
        <v>18308</v>
      </c>
      <c r="B3593" s="138" t="s">
        <v>18309</v>
      </c>
      <c r="C3593" s="138" t="s">
        <v>18310</v>
      </c>
      <c r="D3593" s="138" t="s">
        <v>18311</v>
      </c>
      <c r="E3593" s="138" t="s">
        <v>18312</v>
      </c>
      <c r="F3593" s="139">
        <v>0</v>
      </c>
      <c r="G3593" s="137" t="s">
        <v>417</v>
      </c>
      <c r="H3593" s="137" t="s">
        <v>2660</v>
      </c>
      <c r="I3593" s="138" t="s">
        <v>1756</v>
      </c>
    </row>
    <row r="3594" spans="1:9" hidden="1">
      <c r="A3594" s="137" t="s">
        <v>18313</v>
      </c>
      <c r="B3594" s="138" t="s">
        <v>18314</v>
      </c>
      <c r="C3594" s="138" t="s">
        <v>18315</v>
      </c>
      <c r="D3594" s="138" t="s">
        <v>18316</v>
      </c>
      <c r="E3594" s="138" t="s">
        <v>18317</v>
      </c>
      <c r="F3594" s="139">
        <v>0</v>
      </c>
      <c r="G3594" s="137" t="s">
        <v>417</v>
      </c>
      <c r="H3594" s="137" t="s">
        <v>2660</v>
      </c>
      <c r="I3594" s="138" t="s">
        <v>1091</v>
      </c>
    </row>
    <row r="3595" spans="1:9" hidden="1">
      <c r="A3595" s="137" t="s">
        <v>18318</v>
      </c>
      <c r="B3595" s="138" t="s">
        <v>18319</v>
      </c>
      <c r="C3595" s="138" t="s">
        <v>18320</v>
      </c>
      <c r="D3595" s="138" t="s">
        <v>18321</v>
      </c>
      <c r="E3595" s="138" t="s">
        <v>18322</v>
      </c>
      <c r="F3595" s="139">
        <v>18.734999999999999</v>
      </c>
      <c r="G3595" s="137" t="s">
        <v>417</v>
      </c>
      <c r="H3595" s="137" t="s">
        <v>2660</v>
      </c>
      <c r="I3595" s="138" t="s">
        <v>1091</v>
      </c>
    </row>
    <row r="3596" spans="1:9" hidden="1">
      <c r="A3596" s="137" t="s">
        <v>18323</v>
      </c>
      <c r="B3596" s="138" t="s">
        <v>18324</v>
      </c>
      <c r="C3596" s="138" t="s">
        <v>18325</v>
      </c>
      <c r="D3596" s="138" t="s">
        <v>18326</v>
      </c>
      <c r="E3596" s="138" t="s">
        <v>18327</v>
      </c>
      <c r="F3596" s="139">
        <v>5.3959999999999999</v>
      </c>
      <c r="G3596" s="137" t="s">
        <v>417</v>
      </c>
      <c r="H3596" s="137" t="s">
        <v>2660</v>
      </c>
      <c r="I3596" s="138" t="s">
        <v>1091</v>
      </c>
    </row>
    <row r="3597" spans="1:9" hidden="1">
      <c r="A3597" s="137" t="s">
        <v>18328</v>
      </c>
      <c r="B3597" s="138" t="s">
        <v>423</v>
      </c>
      <c r="C3597" s="138" t="s">
        <v>425</v>
      </c>
      <c r="D3597" s="138" t="s">
        <v>424</v>
      </c>
      <c r="E3597" s="138" t="s">
        <v>1303</v>
      </c>
      <c r="F3597" s="139">
        <v>24.79</v>
      </c>
      <c r="G3597" s="137" t="s">
        <v>417</v>
      </c>
      <c r="H3597" s="137" t="s">
        <v>2660</v>
      </c>
      <c r="I3597" s="138" t="s">
        <v>1091</v>
      </c>
    </row>
    <row r="3598" spans="1:9" hidden="1">
      <c r="A3598" s="137" t="s">
        <v>18329</v>
      </c>
      <c r="B3598" s="138" t="s">
        <v>18330</v>
      </c>
      <c r="C3598" s="138" t="s">
        <v>18331</v>
      </c>
      <c r="D3598" s="138" t="s">
        <v>18332</v>
      </c>
      <c r="E3598" s="138" t="s">
        <v>18333</v>
      </c>
      <c r="F3598" s="139">
        <v>0</v>
      </c>
      <c r="G3598" s="137" t="s">
        <v>417</v>
      </c>
      <c r="H3598" s="137" t="s">
        <v>2660</v>
      </c>
      <c r="I3598" s="138" t="s">
        <v>1091</v>
      </c>
    </row>
    <row r="3599" spans="1:9" hidden="1">
      <c r="A3599" s="137" t="s">
        <v>18334</v>
      </c>
      <c r="B3599" s="138" t="s">
        <v>18335</v>
      </c>
      <c r="C3599" s="138" t="s">
        <v>18336</v>
      </c>
      <c r="D3599" s="138" t="s">
        <v>18337</v>
      </c>
      <c r="E3599" s="138" t="s">
        <v>18338</v>
      </c>
      <c r="F3599" s="139">
        <v>0</v>
      </c>
      <c r="G3599" s="137" t="s">
        <v>417</v>
      </c>
      <c r="H3599" s="137" t="s">
        <v>2660</v>
      </c>
      <c r="I3599" s="138" t="s">
        <v>1091</v>
      </c>
    </row>
    <row r="3600" spans="1:9" hidden="1">
      <c r="A3600" s="137" t="s">
        <v>18339</v>
      </c>
      <c r="B3600" s="138" t="s">
        <v>18340</v>
      </c>
      <c r="C3600" s="138" t="s">
        <v>18341</v>
      </c>
      <c r="D3600" s="138" t="s">
        <v>18342</v>
      </c>
      <c r="E3600" s="138" t="s">
        <v>1756</v>
      </c>
      <c r="F3600" s="139">
        <v>0</v>
      </c>
      <c r="G3600" s="137" t="s">
        <v>417</v>
      </c>
      <c r="H3600" s="137" t="s">
        <v>2660</v>
      </c>
      <c r="I3600" s="138" t="s">
        <v>1756</v>
      </c>
    </row>
    <row r="3601" spans="1:9" hidden="1">
      <c r="A3601" s="137" t="s">
        <v>18343</v>
      </c>
      <c r="B3601" s="138" t="s">
        <v>18344</v>
      </c>
      <c r="C3601" s="138" t="s">
        <v>18345</v>
      </c>
      <c r="D3601" s="138" t="s">
        <v>18346</v>
      </c>
      <c r="E3601" s="138" t="s">
        <v>18347</v>
      </c>
      <c r="F3601" s="139">
        <v>11.68</v>
      </c>
      <c r="G3601" s="137" t="s">
        <v>417</v>
      </c>
      <c r="H3601" s="137" t="s">
        <v>2660</v>
      </c>
      <c r="I3601" s="138" t="s">
        <v>1091</v>
      </c>
    </row>
    <row r="3602" spans="1:9" hidden="1">
      <c r="A3602" s="137" t="s">
        <v>18348</v>
      </c>
      <c r="B3602" s="138" t="s">
        <v>426</v>
      </c>
      <c r="C3602" s="138" t="s">
        <v>428</v>
      </c>
      <c r="D3602" s="138" t="s">
        <v>427</v>
      </c>
      <c r="E3602" s="138" t="s">
        <v>1267</v>
      </c>
      <c r="F3602" s="139">
        <v>47.98</v>
      </c>
      <c r="G3602" s="137" t="s">
        <v>417</v>
      </c>
      <c r="H3602" s="137" t="s">
        <v>2660</v>
      </c>
      <c r="I3602" s="138" t="s">
        <v>1091</v>
      </c>
    </row>
    <row r="3603" spans="1:9" hidden="1">
      <c r="A3603" s="137" t="s">
        <v>18349</v>
      </c>
      <c r="B3603" s="138" t="s">
        <v>18350</v>
      </c>
      <c r="C3603" s="138" t="s">
        <v>18351</v>
      </c>
      <c r="D3603" s="138" t="s">
        <v>18352</v>
      </c>
      <c r="E3603" s="138" t="s">
        <v>18353</v>
      </c>
      <c r="F3603" s="139">
        <v>0</v>
      </c>
      <c r="G3603" s="137" t="s">
        <v>417</v>
      </c>
      <c r="H3603" s="137" t="s">
        <v>2660</v>
      </c>
      <c r="I3603" s="138" t="s">
        <v>1091</v>
      </c>
    </row>
    <row r="3604" spans="1:9" hidden="1">
      <c r="A3604" s="137" t="s">
        <v>18354</v>
      </c>
      <c r="B3604" s="138" t="s">
        <v>18355</v>
      </c>
      <c r="C3604" s="138" t="s">
        <v>18356</v>
      </c>
      <c r="D3604" s="138" t="s">
        <v>18357</v>
      </c>
      <c r="E3604" s="138" t="s">
        <v>18358</v>
      </c>
      <c r="F3604" s="139">
        <v>9.7439999999999998</v>
      </c>
      <c r="G3604" s="137" t="s">
        <v>417</v>
      </c>
      <c r="H3604" s="137" t="s">
        <v>2660</v>
      </c>
      <c r="I3604" s="138" t="s">
        <v>1091</v>
      </c>
    </row>
    <row r="3605" spans="1:9" hidden="1">
      <c r="A3605" s="137" t="s">
        <v>18359</v>
      </c>
      <c r="B3605" s="138" t="s">
        <v>18360</v>
      </c>
      <c r="C3605" s="138" t="s">
        <v>18361</v>
      </c>
      <c r="D3605" s="138" t="s">
        <v>18362</v>
      </c>
      <c r="E3605" s="138" t="s">
        <v>18363</v>
      </c>
      <c r="F3605" s="139">
        <v>0</v>
      </c>
      <c r="G3605" s="137" t="s">
        <v>417</v>
      </c>
      <c r="H3605" s="137" t="s">
        <v>2660</v>
      </c>
      <c r="I3605" s="138" t="s">
        <v>1091</v>
      </c>
    </row>
    <row r="3606" spans="1:9" hidden="1">
      <c r="A3606" s="137" t="s">
        <v>18364</v>
      </c>
      <c r="B3606" s="138" t="s">
        <v>18365</v>
      </c>
      <c r="C3606" s="138" t="s">
        <v>18366</v>
      </c>
      <c r="D3606" s="138" t="s">
        <v>18367</v>
      </c>
      <c r="E3606" s="138" t="s">
        <v>18368</v>
      </c>
      <c r="F3606" s="139">
        <v>13.3</v>
      </c>
      <c r="G3606" s="137" t="s">
        <v>417</v>
      </c>
      <c r="H3606" s="137" t="s">
        <v>2660</v>
      </c>
      <c r="I3606" s="138" t="s">
        <v>1091</v>
      </c>
    </row>
    <row r="3607" spans="1:9" hidden="1">
      <c r="A3607" s="137" t="s">
        <v>18369</v>
      </c>
      <c r="B3607" s="138" t="s">
        <v>18370</v>
      </c>
      <c r="C3607" s="138" t="s">
        <v>18371</v>
      </c>
      <c r="D3607" s="138" t="s">
        <v>18372</v>
      </c>
      <c r="E3607" s="138" t="s">
        <v>18373</v>
      </c>
      <c r="F3607" s="139">
        <v>0</v>
      </c>
      <c r="G3607" s="137" t="s">
        <v>417</v>
      </c>
      <c r="H3607" s="137" t="s">
        <v>2660</v>
      </c>
      <c r="I3607" s="138" t="s">
        <v>1091</v>
      </c>
    </row>
    <row r="3608" spans="1:9" hidden="1">
      <c r="A3608" s="137" t="s">
        <v>18374</v>
      </c>
      <c r="B3608" s="138" t="s">
        <v>429</v>
      </c>
      <c r="C3608" s="138" t="s">
        <v>431</v>
      </c>
      <c r="D3608" s="138" t="s">
        <v>430</v>
      </c>
      <c r="E3608" s="138" t="s">
        <v>1208</v>
      </c>
      <c r="F3608" s="139">
        <v>2.9380000000000002</v>
      </c>
      <c r="G3608" s="137" t="s">
        <v>417</v>
      </c>
      <c r="H3608" s="137" t="s">
        <v>2660</v>
      </c>
      <c r="I3608" s="138" t="s">
        <v>1091</v>
      </c>
    </row>
    <row r="3609" spans="1:9" hidden="1">
      <c r="A3609" s="137" t="s">
        <v>18375</v>
      </c>
      <c r="B3609" s="138" t="s">
        <v>18376</v>
      </c>
      <c r="C3609" s="138" t="s">
        <v>18377</v>
      </c>
      <c r="D3609" s="138" t="s">
        <v>18378</v>
      </c>
      <c r="E3609" s="138" t="s">
        <v>18379</v>
      </c>
      <c r="F3609" s="139">
        <v>0</v>
      </c>
      <c r="G3609" s="137" t="s">
        <v>417</v>
      </c>
      <c r="H3609" s="137" t="s">
        <v>2660</v>
      </c>
      <c r="I3609" s="138" t="s">
        <v>1091</v>
      </c>
    </row>
    <row r="3610" spans="1:9" hidden="1">
      <c r="A3610" s="137" t="s">
        <v>18380</v>
      </c>
      <c r="B3610" s="138" t="s">
        <v>18381</v>
      </c>
      <c r="C3610" s="138" t="s">
        <v>18382</v>
      </c>
      <c r="D3610" s="138" t="s">
        <v>18383</v>
      </c>
      <c r="E3610" s="138" t="s">
        <v>18384</v>
      </c>
      <c r="F3610" s="139">
        <v>0</v>
      </c>
      <c r="G3610" s="137" t="s">
        <v>417</v>
      </c>
      <c r="H3610" s="137" t="s">
        <v>2660</v>
      </c>
      <c r="I3610" s="138" t="s">
        <v>1091</v>
      </c>
    </row>
    <row r="3611" spans="1:9" hidden="1">
      <c r="A3611" s="137" t="s">
        <v>18385</v>
      </c>
      <c r="B3611" s="138" t="s">
        <v>18386</v>
      </c>
      <c r="C3611" s="138" t="s">
        <v>446</v>
      </c>
      <c r="D3611" s="138" t="s">
        <v>18387</v>
      </c>
      <c r="E3611" s="138" t="s">
        <v>1756</v>
      </c>
      <c r="F3611" s="139">
        <v>0</v>
      </c>
      <c r="G3611" s="137" t="s">
        <v>417</v>
      </c>
      <c r="H3611" s="137" t="s">
        <v>2660</v>
      </c>
      <c r="I3611" s="138" t="s">
        <v>1756</v>
      </c>
    </row>
    <row r="3612" spans="1:9" hidden="1">
      <c r="A3612" s="137" t="s">
        <v>18388</v>
      </c>
      <c r="B3612" s="138" t="s">
        <v>18389</v>
      </c>
      <c r="C3612" s="138" t="s">
        <v>18390</v>
      </c>
      <c r="D3612" s="138" t="s">
        <v>18391</v>
      </c>
      <c r="E3612" s="138" t="s">
        <v>18392</v>
      </c>
      <c r="F3612" s="139">
        <v>0.28365000000000001</v>
      </c>
      <c r="G3612" s="137" t="s">
        <v>417</v>
      </c>
      <c r="H3612" s="137" t="s">
        <v>2660</v>
      </c>
      <c r="I3612" s="138" t="s">
        <v>1091</v>
      </c>
    </row>
    <row r="3613" spans="1:9" hidden="1">
      <c r="A3613" s="137" t="s">
        <v>18393</v>
      </c>
      <c r="B3613" s="138" t="s">
        <v>18394</v>
      </c>
      <c r="C3613" s="138" t="s">
        <v>18395</v>
      </c>
      <c r="D3613" s="138" t="s">
        <v>18396</v>
      </c>
      <c r="E3613" s="138" t="s">
        <v>18397</v>
      </c>
      <c r="F3613" s="139">
        <v>0</v>
      </c>
      <c r="G3613" s="137" t="s">
        <v>417</v>
      </c>
      <c r="H3613" s="137" t="s">
        <v>2660</v>
      </c>
      <c r="I3613" s="138" t="s">
        <v>1091</v>
      </c>
    </row>
    <row r="3614" spans="1:9" hidden="1">
      <c r="A3614" s="137" t="s">
        <v>18398</v>
      </c>
      <c r="B3614" s="138" t="s">
        <v>432</v>
      </c>
      <c r="C3614" s="138" t="s">
        <v>434</v>
      </c>
      <c r="D3614" s="138" t="s">
        <v>433</v>
      </c>
      <c r="E3614" s="138" t="s">
        <v>1299</v>
      </c>
      <c r="F3614" s="139">
        <v>1.222</v>
      </c>
      <c r="G3614" s="137" t="s">
        <v>417</v>
      </c>
      <c r="H3614" s="137" t="s">
        <v>2660</v>
      </c>
      <c r="I3614" s="138" t="s">
        <v>1091</v>
      </c>
    </row>
    <row r="3615" spans="1:9" hidden="1">
      <c r="A3615" s="137" t="s">
        <v>18399</v>
      </c>
      <c r="B3615" s="138" t="s">
        <v>18400</v>
      </c>
      <c r="C3615" s="138" t="s">
        <v>18401</v>
      </c>
      <c r="D3615" s="138" t="s">
        <v>18402</v>
      </c>
      <c r="E3615" s="138" t="s">
        <v>18403</v>
      </c>
      <c r="F3615" s="139">
        <v>2.2160000000000002</v>
      </c>
      <c r="G3615" s="137" t="s">
        <v>417</v>
      </c>
      <c r="H3615" s="137" t="s">
        <v>2660</v>
      </c>
      <c r="I3615" s="138" t="s">
        <v>1091</v>
      </c>
    </row>
    <row r="3616" spans="1:9" hidden="1">
      <c r="A3616" s="137" t="s">
        <v>18404</v>
      </c>
      <c r="B3616" s="138" t="s">
        <v>18405</v>
      </c>
      <c r="C3616" s="138" t="s">
        <v>18406</v>
      </c>
      <c r="D3616" s="138" t="s">
        <v>18407</v>
      </c>
      <c r="E3616" s="138" t="s">
        <v>18408</v>
      </c>
      <c r="F3616" s="139">
        <v>0</v>
      </c>
      <c r="G3616" s="137" t="s">
        <v>417</v>
      </c>
      <c r="H3616" s="137" t="s">
        <v>2660</v>
      </c>
      <c r="I3616" s="138" t="s">
        <v>1091</v>
      </c>
    </row>
    <row r="3617" spans="1:9" hidden="1">
      <c r="A3617" s="137" t="s">
        <v>18409</v>
      </c>
      <c r="B3617" s="138" t="s">
        <v>18410</v>
      </c>
      <c r="C3617" s="138" t="s">
        <v>18411</v>
      </c>
      <c r="D3617" s="138" t="s">
        <v>18412</v>
      </c>
      <c r="E3617" s="138" t="s">
        <v>18413</v>
      </c>
      <c r="F3617" s="139">
        <v>0</v>
      </c>
      <c r="G3617" s="137" t="s">
        <v>417</v>
      </c>
      <c r="H3617" s="137" t="s">
        <v>2660</v>
      </c>
      <c r="I3617" s="138" t="s">
        <v>1091</v>
      </c>
    </row>
    <row r="3618" spans="1:9" hidden="1">
      <c r="A3618" s="137" t="s">
        <v>18414</v>
      </c>
      <c r="B3618" s="138" t="s">
        <v>18415</v>
      </c>
      <c r="C3618" s="138" t="s">
        <v>18416</v>
      </c>
      <c r="D3618" s="138" t="s">
        <v>18417</v>
      </c>
      <c r="E3618" s="138" t="s">
        <v>18418</v>
      </c>
      <c r="F3618" s="139">
        <v>16.195</v>
      </c>
      <c r="G3618" s="137" t="s">
        <v>417</v>
      </c>
      <c r="H3618" s="137" t="s">
        <v>2660</v>
      </c>
      <c r="I3618" s="138" t="s">
        <v>1091</v>
      </c>
    </row>
    <row r="3619" spans="1:9" hidden="1">
      <c r="A3619" s="137" t="s">
        <v>18419</v>
      </c>
      <c r="B3619" s="138" t="s">
        <v>18420</v>
      </c>
      <c r="C3619" s="138" t="s">
        <v>18421</v>
      </c>
      <c r="D3619" s="138" t="s">
        <v>18422</v>
      </c>
      <c r="E3619" s="138" t="s">
        <v>18423</v>
      </c>
      <c r="F3619" s="139">
        <v>15.538</v>
      </c>
      <c r="G3619" s="137" t="s">
        <v>417</v>
      </c>
      <c r="H3619" s="137" t="s">
        <v>2660</v>
      </c>
      <c r="I3619" s="138" t="s">
        <v>1091</v>
      </c>
    </row>
    <row r="3620" spans="1:9" hidden="1">
      <c r="A3620" s="137" t="s">
        <v>18424</v>
      </c>
      <c r="B3620" s="138" t="s">
        <v>18425</v>
      </c>
      <c r="C3620" s="138" t="s">
        <v>18426</v>
      </c>
      <c r="D3620" s="138" t="s">
        <v>18427</v>
      </c>
      <c r="E3620" s="138" t="s">
        <v>18428</v>
      </c>
      <c r="F3620" s="139">
        <v>0</v>
      </c>
      <c r="G3620" s="137" t="s">
        <v>417</v>
      </c>
      <c r="H3620" s="137" t="s">
        <v>2660</v>
      </c>
      <c r="I3620" s="138" t="s">
        <v>1091</v>
      </c>
    </row>
    <row r="3621" spans="1:9" hidden="1">
      <c r="A3621" s="137" t="s">
        <v>18429</v>
      </c>
      <c r="B3621" s="138" t="s">
        <v>18430</v>
      </c>
      <c r="C3621" s="138" t="s">
        <v>18431</v>
      </c>
      <c r="D3621" s="138" t="s">
        <v>18432</v>
      </c>
      <c r="E3621" s="138" t="s">
        <v>18433</v>
      </c>
      <c r="F3621" s="139">
        <v>0</v>
      </c>
      <c r="G3621" s="137" t="s">
        <v>417</v>
      </c>
      <c r="H3621" s="137" t="s">
        <v>2660</v>
      </c>
      <c r="I3621" s="138" t="s">
        <v>1091</v>
      </c>
    </row>
    <row r="3622" spans="1:9" hidden="1">
      <c r="A3622" s="137" t="s">
        <v>18434</v>
      </c>
      <c r="B3622" s="138" t="s">
        <v>18435</v>
      </c>
      <c r="C3622" s="138" t="s">
        <v>18436</v>
      </c>
      <c r="D3622" s="138" t="s">
        <v>18437</v>
      </c>
      <c r="E3622" s="138" t="s">
        <v>18438</v>
      </c>
      <c r="F3622" s="139">
        <v>0</v>
      </c>
      <c r="G3622" s="137" t="s">
        <v>417</v>
      </c>
      <c r="H3622" s="137" t="s">
        <v>2660</v>
      </c>
      <c r="I3622" s="138" t="s">
        <v>1091</v>
      </c>
    </row>
    <row r="3623" spans="1:9" hidden="1">
      <c r="A3623" s="137" t="s">
        <v>18439</v>
      </c>
      <c r="B3623" s="138" t="s">
        <v>18440</v>
      </c>
      <c r="C3623" s="138" t="s">
        <v>18441</v>
      </c>
      <c r="D3623" s="138" t="s">
        <v>18442</v>
      </c>
      <c r="E3623" s="138" t="s">
        <v>18443</v>
      </c>
      <c r="F3623" s="139">
        <v>0.51</v>
      </c>
      <c r="G3623" s="137" t="s">
        <v>417</v>
      </c>
      <c r="H3623" s="137" t="s">
        <v>2660</v>
      </c>
      <c r="I3623" s="138" t="s">
        <v>1091</v>
      </c>
    </row>
    <row r="3624" spans="1:9" hidden="1">
      <c r="A3624" s="137" t="s">
        <v>18444</v>
      </c>
      <c r="B3624" s="138" t="s">
        <v>18445</v>
      </c>
      <c r="C3624" s="138" t="s">
        <v>18446</v>
      </c>
      <c r="D3624" s="138" t="s">
        <v>18447</v>
      </c>
      <c r="E3624" s="138" t="s">
        <v>18448</v>
      </c>
      <c r="F3624" s="139">
        <v>0</v>
      </c>
      <c r="G3624" s="137" t="s">
        <v>417</v>
      </c>
      <c r="H3624" s="137" t="s">
        <v>2660</v>
      </c>
      <c r="I3624" s="138" t="s">
        <v>1091</v>
      </c>
    </row>
    <row r="3625" spans="1:9" hidden="1">
      <c r="A3625" s="137" t="s">
        <v>18449</v>
      </c>
      <c r="B3625" s="138" t="s">
        <v>18450</v>
      </c>
      <c r="C3625" s="138" t="s">
        <v>18451</v>
      </c>
      <c r="D3625" s="138" t="s">
        <v>18452</v>
      </c>
      <c r="E3625" s="138" t="s">
        <v>18453</v>
      </c>
      <c r="F3625" s="139">
        <v>86.15</v>
      </c>
      <c r="G3625" s="137" t="s">
        <v>417</v>
      </c>
      <c r="H3625" s="137" t="s">
        <v>2660</v>
      </c>
      <c r="I3625" s="138" t="s">
        <v>1091</v>
      </c>
    </row>
    <row r="3626" spans="1:9" hidden="1">
      <c r="A3626" s="137" t="s">
        <v>18454</v>
      </c>
      <c r="B3626" s="138" t="s">
        <v>18455</v>
      </c>
      <c r="C3626" s="138" t="s">
        <v>18456</v>
      </c>
      <c r="D3626" s="138" t="s">
        <v>18457</v>
      </c>
      <c r="E3626" s="138" t="s">
        <v>18458</v>
      </c>
      <c r="F3626" s="139">
        <v>61.25</v>
      </c>
      <c r="G3626" s="137" t="s">
        <v>247</v>
      </c>
      <c r="H3626" s="137" t="s">
        <v>1806</v>
      </c>
      <c r="I3626" s="138" t="s">
        <v>1110</v>
      </c>
    </row>
    <row r="3627" spans="1:9" hidden="1">
      <c r="A3627" s="137" t="s">
        <v>18459</v>
      </c>
      <c r="B3627" s="138" t="s">
        <v>18460</v>
      </c>
      <c r="C3627" s="138" t="s">
        <v>18461</v>
      </c>
      <c r="D3627" s="138" t="s">
        <v>18462</v>
      </c>
      <c r="E3627" s="138" t="s">
        <v>18463</v>
      </c>
      <c r="F3627" s="139">
        <v>0</v>
      </c>
      <c r="G3627" s="137" t="s">
        <v>417</v>
      </c>
      <c r="H3627" s="137" t="s">
        <v>2660</v>
      </c>
      <c r="I3627" s="138" t="s">
        <v>1091</v>
      </c>
    </row>
    <row r="3628" spans="1:9" hidden="1">
      <c r="A3628" s="137" t="s">
        <v>18464</v>
      </c>
      <c r="B3628" s="138" t="s">
        <v>18465</v>
      </c>
      <c r="C3628" s="138" t="s">
        <v>18466</v>
      </c>
      <c r="D3628" s="138" t="s">
        <v>18467</v>
      </c>
      <c r="E3628" s="138" t="s">
        <v>18468</v>
      </c>
      <c r="F3628" s="139">
        <v>0</v>
      </c>
      <c r="G3628" s="137" t="s">
        <v>417</v>
      </c>
      <c r="H3628" s="137" t="s">
        <v>2660</v>
      </c>
      <c r="I3628" s="138" t="s">
        <v>1091</v>
      </c>
    </row>
    <row r="3629" spans="1:9" hidden="1">
      <c r="A3629" s="137" t="s">
        <v>18469</v>
      </c>
      <c r="B3629" s="138" t="s">
        <v>18470</v>
      </c>
      <c r="C3629" s="138" t="s">
        <v>18471</v>
      </c>
      <c r="D3629" s="138" t="s">
        <v>18472</v>
      </c>
      <c r="E3629" s="138" t="s">
        <v>18473</v>
      </c>
      <c r="F3629" s="139">
        <v>1.119</v>
      </c>
      <c r="G3629" s="137" t="s">
        <v>417</v>
      </c>
      <c r="H3629" s="137" t="s">
        <v>2660</v>
      </c>
      <c r="I3629" s="138" t="s">
        <v>1091</v>
      </c>
    </row>
    <row r="3630" spans="1:9" hidden="1">
      <c r="A3630" s="137" t="s">
        <v>18474</v>
      </c>
      <c r="B3630" s="138" t="s">
        <v>18475</v>
      </c>
      <c r="C3630" s="138" t="s">
        <v>18476</v>
      </c>
      <c r="D3630" s="138" t="s">
        <v>18477</v>
      </c>
      <c r="E3630" s="138" t="s">
        <v>18478</v>
      </c>
      <c r="F3630" s="139">
        <v>34.28</v>
      </c>
      <c r="G3630" s="137" t="s">
        <v>417</v>
      </c>
      <c r="H3630" s="137" t="s">
        <v>2660</v>
      </c>
      <c r="I3630" s="138" t="s">
        <v>1091</v>
      </c>
    </row>
    <row r="3631" spans="1:9" hidden="1">
      <c r="A3631" s="137" t="s">
        <v>18479</v>
      </c>
      <c r="B3631" s="138" t="s">
        <v>18480</v>
      </c>
      <c r="C3631" s="138" t="s">
        <v>18481</v>
      </c>
      <c r="D3631" s="138" t="s">
        <v>18482</v>
      </c>
      <c r="E3631" s="138" t="s">
        <v>18483</v>
      </c>
      <c r="F3631" s="139">
        <v>0</v>
      </c>
      <c r="G3631" s="137" t="s">
        <v>417</v>
      </c>
      <c r="H3631" s="137" t="s">
        <v>2660</v>
      </c>
      <c r="I3631" s="138" t="s">
        <v>1091</v>
      </c>
    </row>
    <row r="3632" spans="1:9" hidden="1">
      <c r="A3632" s="137" t="s">
        <v>18484</v>
      </c>
      <c r="B3632" s="138" t="s">
        <v>18485</v>
      </c>
      <c r="C3632" s="138" t="s">
        <v>18486</v>
      </c>
      <c r="D3632" s="138" t="s">
        <v>18487</v>
      </c>
      <c r="E3632" s="138" t="s">
        <v>18488</v>
      </c>
      <c r="F3632" s="139">
        <v>0</v>
      </c>
      <c r="G3632" s="137" t="s">
        <v>417</v>
      </c>
      <c r="H3632" s="137" t="s">
        <v>2660</v>
      </c>
      <c r="I3632" s="138" t="s">
        <v>1091</v>
      </c>
    </row>
    <row r="3633" spans="1:9" hidden="1">
      <c r="A3633" s="137" t="s">
        <v>18489</v>
      </c>
      <c r="B3633" s="138" t="s">
        <v>18490</v>
      </c>
      <c r="C3633" s="138" t="s">
        <v>18491</v>
      </c>
      <c r="D3633" s="138" t="s">
        <v>18492</v>
      </c>
      <c r="E3633" s="138" t="s">
        <v>1756</v>
      </c>
      <c r="F3633" s="139">
        <v>0</v>
      </c>
      <c r="G3633" s="137" t="s">
        <v>247</v>
      </c>
      <c r="H3633" s="137" t="s">
        <v>1806</v>
      </c>
      <c r="I3633" s="138" t="s">
        <v>1756</v>
      </c>
    </row>
    <row r="3634" spans="1:9" hidden="1">
      <c r="A3634" s="137" t="s">
        <v>18493</v>
      </c>
      <c r="B3634" s="138" t="s">
        <v>18494</v>
      </c>
      <c r="C3634" s="138" t="s">
        <v>18495</v>
      </c>
      <c r="D3634" s="138" t="s">
        <v>18496</v>
      </c>
      <c r="E3634" s="138" t="s">
        <v>18497</v>
      </c>
      <c r="F3634" s="139">
        <v>1.0502</v>
      </c>
      <c r="G3634" s="137" t="s">
        <v>417</v>
      </c>
      <c r="H3634" s="137" t="s">
        <v>2660</v>
      </c>
      <c r="I3634" s="138" t="s">
        <v>1091</v>
      </c>
    </row>
    <row r="3635" spans="1:9" hidden="1">
      <c r="A3635" s="137" t="s">
        <v>18498</v>
      </c>
      <c r="B3635" s="138" t="s">
        <v>18499</v>
      </c>
      <c r="C3635" s="138" t="s">
        <v>18500</v>
      </c>
      <c r="D3635" s="138" t="s">
        <v>18501</v>
      </c>
      <c r="E3635" s="138" t="s">
        <v>18502</v>
      </c>
      <c r="F3635" s="139">
        <v>0</v>
      </c>
      <c r="G3635" s="137" t="s">
        <v>417</v>
      </c>
      <c r="H3635" s="137" t="s">
        <v>2660</v>
      </c>
      <c r="I3635" s="138" t="s">
        <v>1091</v>
      </c>
    </row>
    <row r="3636" spans="1:9" hidden="1">
      <c r="A3636" s="137" t="s">
        <v>18503</v>
      </c>
      <c r="B3636" s="138" t="s">
        <v>18504</v>
      </c>
      <c r="C3636" s="138" t="s">
        <v>18505</v>
      </c>
      <c r="D3636" s="138" t="s">
        <v>18506</v>
      </c>
      <c r="E3636" s="138" t="s">
        <v>18507</v>
      </c>
      <c r="F3636" s="139">
        <v>56.52</v>
      </c>
      <c r="G3636" s="137" t="s">
        <v>417</v>
      </c>
      <c r="H3636" s="137" t="s">
        <v>2660</v>
      </c>
      <c r="I3636" s="138" t="s">
        <v>1091</v>
      </c>
    </row>
    <row r="3637" spans="1:9" hidden="1">
      <c r="A3637" s="137" t="s">
        <v>18508</v>
      </c>
      <c r="B3637" s="138" t="s">
        <v>18509</v>
      </c>
      <c r="C3637" s="138" t="s">
        <v>18510</v>
      </c>
      <c r="D3637" s="138" t="s">
        <v>18511</v>
      </c>
      <c r="E3637" s="138" t="s">
        <v>18512</v>
      </c>
      <c r="F3637" s="139">
        <v>0</v>
      </c>
      <c r="G3637" s="137" t="s">
        <v>417</v>
      </c>
      <c r="H3637" s="137" t="s">
        <v>2660</v>
      </c>
      <c r="I3637" s="138" t="s">
        <v>1091</v>
      </c>
    </row>
    <row r="3638" spans="1:9" hidden="1">
      <c r="A3638" s="137" t="s">
        <v>18513</v>
      </c>
      <c r="B3638" s="138" t="s">
        <v>18514</v>
      </c>
      <c r="C3638" s="138" t="s">
        <v>18515</v>
      </c>
      <c r="D3638" s="138" t="s">
        <v>18516</v>
      </c>
      <c r="E3638" s="138" t="s">
        <v>18517</v>
      </c>
      <c r="F3638" s="139">
        <v>13.065</v>
      </c>
      <c r="G3638" s="137" t="s">
        <v>417</v>
      </c>
      <c r="H3638" s="137" t="s">
        <v>2660</v>
      </c>
      <c r="I3638" s="138" t="s">
        <v>1091</v>
      </c>
    </row>
    <row r="3639" spans="1:9" hidden="1">
      <c r="A3639" s="137" t="s">
        <v>18518</v>
      </c>
      <c r="B3639" s="138" t="s">
        <v>18519</v>
      </c>
      <c r="C3639" s="138" t="s">
        <v>18520</v>
      </c>
      <c r="D3639" s="138" t="s">
        <v>18521</v>
      </c>
      <c r="E3639" s="138" t="s">
        <v>18522</v>
      </c>
      <c r="F3639" s="139">
        <v>0</v>
      </c>
      <c r="G3639" s="137" t="s">
        <v>417</v>
      </c>
      <c r="H3639" s="137" t="s">
        <v>2660</v>
      </c>
      <c r="I3639" s="138" t="s">
        <v>1091</v>
      </c>
    </row>
    <row r="3640" spans="1:9" hidden="1">
      <c r="A3640" s="137" t="s">
        <v>18523</v>
      </c>
      <c r="B3640" s="138" t="s">
        <v>18524</v>
      </c>
      <c r="C3640" s="138" t="s">
        <v>18525</v>
      </c>
      <c r="D3640" s="138" t="s">
        <v>18526</v>
      </c>
      <c r="E3640" s="138" t="s">
        <v>18527</v>
      </c>
      <c r="F3640" s="139">
        <v>56.66</v>
      </c>
      <c r="G3640" s="137" t="s">
        <v>417</v>
      </c>
      <c r="H3640" s="137" t="s">
        <v>2660</v>
      </c>
      <c r="I3640" s="138" t="s">
        <v>1091</v>
      </c>
    </row>
    <row r="3641" spans="1:9" hidden="1">
      <c r="A3641" s="137" t="s">
        <v>18528</v>
      </c>
      <c r="B3641" s="138" t="s">
        <v>18529</v>
      </c>
      <c r="C3641" s="138" t="s">
        <v>18530</v>
      </c>
      <c r="D3641" s="138" t="s">
        <v>18531</v>
      </c>
      <c r="E3641" s="138" t="s">
        <v>18532</v>
      </c>
      <c r="F3641" s="139">
        <v>2.4990000000000001</v>
      </c>
      <c r="G3641" s="137" t="s">
        <v>417</v>
      </c>
      <c r="H3641" s="137" t="s">
        <v>2660</v>
      </c>
      <c r="I3641" s="138" t="s">
        <v>1091</v>
      </c>
    </row>
    <row r="3642" spans="1:9" hidden="1">
      <c r="A3642" s="137" t="s">
        <v>18533</v>
      </c>
      <c r="B3642" s="138" t="s">
        <v>18534</v>
      </c>
      <c r="C3642" s="138" t="s">
        <v>18535</v>
      </c>
      <c r="D3642" s="138" t="s">
        <v>18536</v>
      </c>
      <c r="E3642" s="138" t="s">
        <v>18537</v>
      </c>
      <c r="F3642" s="139">
        <v>0</v>
      </c>
      <c r="G3642" s="137" t="s">
        <v>417</v>
      </c>
      <c r="H3642" s="137" t="s">
        <v>2660</v>
      </c>
      <c r="I3642" s="138" t="s">
        <v>1091</v>
      </c>
    </row>
    <row r="3643" spans="1:9" hidden="1">
      <c r="A3643" s="137" t="s">
        <v>18538</v>
      </c>
      <c r="B3643" s="138" t="s">
        <v>18539</v>
      </c>
      <c r="C3643" s="138" t="s">
        <v>18540</v>
      </c>
      <c r="D3643" s="138" t="s">
        <v>18541</v>
      </c>
      <c r="E3643" s="138" t="s">
        <v>18542</v>
      </c>
      <c r="F3643" s="139">
        <v>0</v>
      </c>
      <c r="G3643" s="137" t="s">
        <v>417</v>
      </c>
      <c r="H3643" s="137" t="s">
        <v>2660</v>
      </c>
      <c r="I3643" s="138" t="s">
        <v>1091</v>
      </c>
    </row>
    <row r="3644" spans="1:9" hidden="1">
      <c r="A3644" s="137" t="s">
        <v>18543</v>
      </c>
      <c r="B3644" s="138" t="s">
        <v>18544</v>
      </c>
      <c r="C3644" s="138" t="s">
        <v>18545</v>
      </c>
      <c r="D3644" s="138" t="s">
        <v>18546</v>
      </c>
      <c r="E3644" s="138" t="s">
        <v>18547</v>
      </c>
      <c r="F3644" s="139">
        <v>0.60840000000000005</v>
      </c>
      <c r="G3644" s="137" t="s">
        <v>417</v>
      </c>
      <c r="H3644" s="137" t="s">
        <v>2660</v>
      </c>
      <c r="I3644" s="138" t="s">
        <v>1091</v>
      </c>
    </row>
    <row r="3645" spans="1:9" hidden="1">
      <c r="A3645" s="137" t="s">
        <v>18548</v>
      </c>
      <c r="B3645" s="138" t="s">
        <v>18549</v>
      </c>
      <c r="C3645" s="138" t="s">
        <v>18550</v>
      </c>
      <c r="D3645" s="138" t="s">
        <v>18551</v>
      </c>
      <c r="E3645" s="138" t="s">
        <v>1756</v>
      </c>
      <c r="F3645" s="139">
        <v>0</v>
      </c>
      <c r="G3645" s="137" t="s">
        <v>417</v>
      </c>
      <c r="H3645" s="137" t="s">
        <v>2660</v>
      </c>
      <c r="I3645" s="138" t="s">
        <v>1756</v>
      </c>
    </row>
    <row r="3646" spans="1:9" hidden="1">
      <c r="A3646" s="137" t="s">
        <v>18552</v>
      </c>
      <c r="B3646" s="138" t="s">
        <v>18553</v>
      </c>
      <c r="C3646" s="138" t="s">
        <v>18554</v>
      </c>
      <c r="D3646" s="138" t="s">
        <v>18555</v>
      </c>
      <c r="E3646" s="138" t="s">
        <v>18556</v>
      </c>
      <c r="F3646" s="139">
        <v>0</v>
      </c>
      <c r="G3646" s="137" t="s">
        <v>247</v>
      </c>
      <c r="H3646" s="137" t="s">
        <v>2660</v>
      </c>
      <c r="I3646" s="138" t="s">
        <v>1091</v>
      </c>
    </row>
    <row r="3647" spans="1:9" hidden="1">
      <c r="A3647" s="137" t="s">
        <v>18557</v>
      </c>
      <c r="B3647" s="138" t="s">
        <v>18558</v>
      </c>
      <c r="C3647" s="138" t="s">
        <v>18559</v>
      </c>
      <c r="D3647" s="138" t="s">
        <v>18560</v>
      </c>
      <c r="E3647" s="138" t="s">
        <v>18561</v>
      </c>
      <c r="F3647" s="139">
        <v>1.9019999999999999</v>
      </c>
      <c r="G3647" s="137" t="s">
        <v>417</v>
      </c>
      <c r="H3647" s="137" t="s">
        <v>2660</v>
      </c>
      <c r="I3647" s="138" t="s">
        <v>1091</v>
      </c>
    </row>
    <row r="3648" spans="1:9" hidden="1">
      <c r="A3648" s="137" t="s">
        <v>18562</v>
      </c>
      <c r="B3648" s="138" t="s">
        <v>18563</v>
      </c>
      <c r="C3648" s="138" t="s">
        <v>18564</v>
      </c>
      <c r="D3648" s="138" t="s">
        <v>18565</v>
      </c>
      <c r="E3648" s="138" t="s">
        <v>18566</v>
      </c>
      <c r="F3648" s="139">
        <v>0</v>
      </c>
      <c r="G3648" s="137" t="s">
        <v>417</v>
      </c>
      <c r="H3648" s="137" t="s">
        <v>2660</v>
      </c>
      <c r="I3648" s="138" t="s">
        <v>1091</v>
      </c>
    </row>
    <row r="3649" spans="1:9" hidden="1">
      <c r="A3649" s="137" t="s">
        <v>18567</v>
      </c>
      <c r="B3649" s="138" t="s">
        <v>18568</v>
      </c>
      <c r="C3649" s="138" t="s">
        <v>18569</v>
      </c>
      <c r="D3649" s="138" t="s">
        <v>18570</v>
      </c>
      <c r="E3649" s="138" t="s">
        <v>18571</v>
      </c>
      <c r="F3649" s="139">
        <v>0</v>
      </c>
      <c r="G3649" s="137" t="s">
        <v>417</v>
      </c>
      <c r="H3649" s="137" t="s">
        <v>2660</v>
      </c>
      <c r="I3649" s="138" t="s">
        <v>1091</v>
      </c>
    </row>
    <row r="3650" spans="1:9" hidden="1">
      <c r="A3650" s="137" t="s">
        <v>18572</v>
      </c>
      <c r="B3650" s="138" t="s">
        <v>18573</v>
      </c>
      <c r="C3650" s="138" t="s">
        <v>18574</v>
      </c>
      <c r="D3650" s="138" t="s">
        <v>18575</v>
      </c>
      <c r="E3650" s="138" t="s">
        <v>18576</v>
      </c>
      <c r="F3650" s="139">
        <v>24.03</v>
      </c>
      <c r="G3650" s="137" t="s">
        <v>417</v>
      </c>
      <c r="H3650" s="137" t="s">
        <v>2660</v>
      </c>
      <c r="I3650" s="138" t="s">
        <v>1091</v>
      </c>
    </row>
    <row r="3651" spans="1:9" hidden="1">
      <c r="A3651" s="137" t="s">
        <v>18577</v>
      </c>
      <c r="B3651" s="138" t="s">
        <v>18578</v>
      </c>
      <c r="C3651" s="138" t="s">
        <v>18579</v>
      </c>
      <c r="D3651" s="138" t="s">
        <v>18580</v>
      </c>
      <c r="E3651" s="138" t="s">
        <v>18581</v>
      </c>
      <c r="F3651" s="139">
        <v>46.22</v>
      </c>
      <c r="G3651" s="137" t="s">
        <v>417</v>
      </c>
      <c r="H3651" s="137" t="s">
        <v>2660</v>
      </c>
      <c r="I3651" s="138" t="s">
        <v>1091</v>
      </c>
    </row>
    <row r="3652" spans="1:9" hidden="1">
      <c r="A3652" s="137" t="s">
        <v>18582</v>
      </c>
      <c r="B3652" s="138" t="s">
        <v>18583</v>
      </c>
      <c r="C3652" s="138" t="s">
        <v>18584</v>
      </c>
      <c r="D3652" s="138" t="s">
        <v>18585</v>
      </c>
      <c r="E3652" s="138" t="s">
        <v>18586</v>
      </c>
      <c r="F3652" s="139">
        <v>0</v>
      </c>
      <c r="G3652" s="137" t="s">
        <v>417</v>
      </c>
      <c r="H3652" s="137" t="s">
        <v>2660</v>
      </c>
      <c r="I3652" s="138" t="s">
        <v>1091</v>
      </c>
    </row>
    <row r="3653" spans="1:9" hidden="1">
      <c r="A3653" s="137" t="s">
        <v>18587</v>
      </c>
      <c r="B3653" s="138" t="s">
        <v>435</v>
      </c>
      <c r="C3653" s="138" t="s">
        <v>16</v>
      </c>
      <c r="D3653" s="138" t="s">
        <v>18588</v>
      </c>
      <c r="E3653" s="138" t="s">
        <v>1209</v>
      </c>
      <c r="F3653" s="139">
        <v>12.268000000000001</v>
      </c>
      <c r="G3653" s="137" t="s">
        <v>417</v>
      </c>
      <c r="H3653" s="137" t="s">
        <v>2660</v>
      </c>
      <c r="I3653" s="138" t="s">
        <v>1091</v>
      </c>
    </row>
    <row r="3654" spans="1:9" hidden="1">
      <c r="A3654" s="137" t="s">
        <v>18589</v>
      </c>
      <c r="B3654" s="138" t="s">
        <v>435</v>
      </c>
      <c r="C3654" s="138" t="s">
        <v>18590</v>
      </c>
      <c r="D3654" s="138" t="s">
        <v>18588</v>
      </c>
      <c r="E3654" s="138" t="s">
        <v>18591</v>
      </c>
      <c r="F3654" s="139">
        <v>13.71</v>
      </c>
      <c r="G3654" s="137" t="s">
        <v>374</v>
      </c>
      <c r="H3654" s="137" t="s">
        <v>3784</v>
      </c>
      <c r="I3654" s="138" t="s">
        <v>1135</v>
      </c>
    </row>
    <row r="3655" spans="1:9" hidden="1">
      <c r="A3655" s="137" t="s">
        <v>18592</v>
      </c>
      <c r="B3655" s="138" t="s">
        <v>18593</v>
      </c>
      <c r="C3655" s="138" t="s">
        <v>18594</v>
      </c>
      <c r="D3655" s="138" t="s">
        <v>18588</v>
      </c>
      <c r="E3655" s="138" t="s">
        <v>18595</v>
      </c>
      <c r="F3655" s="139">
        <v>11.814</v>
      </c>
      <c r="G3655" s="137" t="s">
        <v>417</v>
      </c>
      <c r="H3655" s="137" t="s">
        <v>2660</v>
      </c>
      <c r="I3655" s="138" t="s">
        <v>1091</v>
      </c>
    </row>
    <row r="3656" spans="1:9" hidden="1">
      <c r="A3656" s="137" t="s">
        <v>18596</v>
      </c>
      <c r="B3656" s="138" t="s">
        <v>18597</v>
      </c>
      <c r="C3656" s="138" t="s">
        <v>18598</v>
      </c>
      <c r="D3656" s="138" t="s">
        <v>18599</v>
      </c>
      <c r="E3656" s="138" t="s">
        <v>1756</v>
      </c>
      <c r="F3656" s="139">
        <v>0</v>
      </c>
      <c r="G3656" s="137" t="s">
        <v>417</v>
      </c>
      <c r="H3656" s="137" t="s">
        <v>2660</v>
      </c>
      <c r="I3656" s="138" t="s">
        <v>1756</v>
      </c>
    </row>
    <row r="3657" spans="1:9" hidden="1">
      <c r="A3657" s="137" t="s">
        <v>18600</v>
      </c>
      <c r="B3657" s="138" t="s">
        <v>18601</v>
      </c>
      <c r="C3657" s="138" t="s">
        <v>18602</v>
      </c>
      <c r="D3657" s="138" t="s">
        <v>18603</v>
      </c>
      <c r="E3657" s="138" t="s">
        <v>18604</v>
      </c>
      <c r="F3657" s="139">
        <v>7.4749999999999996</v>
      </c>
      <c r="G3657" s="137" t="s">
        <v>417</v>
      </c>
      <c r="H3657" s="137" t="s">
        <v>2660</v>
      </c>
      <c r="I3657" s="138" t="s">
        <v>1091</v>
      </c>
    </row>
    <row r="3658" spans="1:9" hidden="1">
      <c r="A3658" s="137" t="s">
        <v>18605</v>
      </c>
      <c r="B3658" s="138" t="s">
        <v>18606</v>
      </c>
      <c r="C3658" s="138" t="s">
        <v>18607</v>
      </c>
      <c r="D3658" s="138" t="s">
        <v>18608</v>
      </c>
      <c r="E3658" s="138" t="s">
        <v>18609</v>
      </c>
      <c r="F3658" s="139">
        <v>22.67</v>
      </c>
      <c r="G3658" s="137" t="s">
        <v>417</v>
      </c>
      <c r="H3658" s="137" t="s">
        <v>2660</v>
      </c>
      <c r="I3658" s="138" t="s">
        <v>1091</v>
      </c>
    </row>
    <row r="3659" spans="1:9" hidden="1">
      <c r="A3659" s="137" t="s">
        <v>18610</v>
      </c>
      <c r="B3659" s="138" t="s">
        <v>18611</v>
      </c>
      <c r="C3659" s="138" t="s">
        <v>18612</v>
      </c>
      <c r="D3659" s="138" t="s">
        <v>18613</v>
      </c>
      <c r="E3659" s="138" t="s">
        <v>18614</v>
      </c>
      <c r="F3659" s="139">
        <v>0</v>
      </c>
      <c r="G3659" s="137" t="s">
        <v>417</v>
      </c>
      <c r="H3659" s="137" t="s">
        <v>2660</v>
      </c>
      <c r="I3659" s="138" t="s">
        <v>1091</v>
      </c>
    </row>
    <row r="3660" spans="1:9" hidden="1">
      <c r="A3660" s="137" t="s">
        <v>18615</v>
      </c>
      <c r="B3660" s="138" t="s">
        <v>18616</v>
      </c>
      <c r="C3660" s="138" t="s">
        <v>18617</v>
      </c>
      <c r="D3660" s="138" t="s">
        <v>18618</v>
      </c>
      <c r="E3660" s="138" t="s">
        <v>18619</v>
      </c>
      <c r="F3660" s="139">
        <v>5.484</v>
      </c>
      <c r="G3660" s="137" t="s">
        <v>417</v>
      </c>
      <c r="H3660" s="137" t="s">
        <v>2660</v>
      </c>
      <c r="I3660" s="138" t="s">
        <v>1091</v>
      </c>
    </row>
    <row r="3661" spans="1:9" hidden="1">
      <c r="A3661" s="137" t="s">
        <v>18620</v>
      </c>
      <c r="B3661" s="138" t="s">
        <v>18621</v>
      </c>
      <c r="C3661" s="138" t="s">
        <v>18622</v>
      </c>
      <c r="D3661" s="138" t="s">
        <v>18623</v>
      </c>
      <c r="E3661" s="138" t="s">
        <v>18624</v>
      </c>
      <c r="F3661" s="139">
        <v>0</v>
      </c>
      <c r="G3661" s="137" t="s">
        <v>417</v>
      </c>
      <c r="H3661" s="137" t="s">
        <v>2660</v>
      </c>
      <c r="I3661" s="138" t="s">
        <v>1091</v>
      </c>
    </row>
    <row r="3662" spans="1:9" hidden="1">
      <c r="A3662" s="137" t="s">
        <v>18625</v>
      </c>
      <c r="B3662" s="138" t="s">
        <v>18626</v>
      </c>
      <c r="C3662" s="138" t="s">
        <v>18627</v>
      </c>
      <c r="D3662" s="138" t="s">
        <v>18628</v>
      </c>
      <c r="E3662" s="138" t="s">
        <v>18629</v>
      </c>
      <c r="F3662" s="139">
        <v>0</v>
      </c>
      <c r="G3662" s="137" t="s">
        <v>417</v>
      </c>
      <c r="H3662" s="137" t="s">
        <v>2660</v>
      </c>
      <c r="I3662" s="138" t="s">
        <v>1091</v>
      </c>
    </row>
    <row r="3663" spans="1:9" hidden="1">
      <c r="A3663" s="137" t="s">
        <v>18630</v>
      </c>
      <c r="B3663" s="138" t="s">
        <v>18631</v>
      </c>
      <c r="C3663" s="138" t="s">
        <v>18632</v>
      </c>
      <c r="D3663" s="138" t="s">
        <v>18633</v>
      </c>
      <c r="E3663" s="138" t="s">
        <v>18634</v>
      </c>
      <c r="F3663" s="139">
        <v>27.45</v>
      </c>
      <c r="G3663" s="137" t="s">
        <v>247</v>
      </c>
      <c r="H3663" s="137" t="s">
        <v>1806</v>
      </c>
      <c r="I3663" s="138" t="s">
        <v>1756</v>
      </c>
    </row>
    <row r="3664" spans="1:9" hidden="1">
      <c r="A3664" s="137" t="s">
        <v>18635</v>
      </c>
      <c r="B3664" s="138" t="s">
        <v>18636</v>
      </c>
      <c r="C3664" s="138" t="s">
        <v>18637</v>
      </c>
      <c r="D3664" s="138" t="s">
        <v>18638</v>
      </c>
      <c r="E3664" s="138" t="s">
        <v>18639</v>
      </c>
      <c r="F3664" s="139">
        <v>0</v>
      </c>
      <c r="G3664" s="137" t="s">
        <v>417</v>
      </c>
      <c r="H3664" s="137" t="s">
        <v>2660</v>
      </c>
      <c r="I3664" s="138" t="s">
        <v>1091</v>
      </c>
    </row>
    <row r="3665" spans="1:9" hidden="1">
      <c r="A3665" s="137" t="s">
        <v>18640</v>
      </c>
      <c r="B3665" s="138" t="s">
        <v>18641</v>
      </c>
      <c r="C3665" s="138" t="s">
        <v>18642</v>
      </c>
      <c r="D3665" s="138" t="s">
        <v>18643</v>
      </c>
      <c r="E3665" s="138" t="s">
        <v>18644</v>
      </c>
      <c r="F3665" s="139">
        <v>5.5819999999999999</v>
      </c>
      <c r="G3665" s="137" t="s">
        <v>417</v>
      </c>
      <c r="H3665" s="137" t="s">
        <v>2660</v>
      </c>
      <c r="I3665" s="138" t="s">
        <v>1091</v>
      </c>
    </row>
    <row r="3666" spans="1:9" hidden="1">
      <c r="A3666" s="137" t="s">
        <v>18645</v>
      </c>
      <c r="B3666" s="138" t="s">
        <v>18646</v>
      </c>
      <c r="C3666" s="138" t="s">
        <v>18647</v>
      </c>
      <c r="D3666" s="138" t="s">
        <v>18648</v>
      </c>
      <c r="E3666" s="138" t="s">
        <v>18649</v>
      </c>
      <c r="F3666" s="139">
        <v>21.28</v>
      </c>
      <c r="G3666" s="137" t="s">
        <v>417</v>
      </c>
      <c r="H3666" s="137" t="s">
        <v>2660</v>
      </c>
      <c r="I3666" s="138" t="s">
        <v>1091</v>
      </c>
    </row>
    <row r="3667" spans="1:9" hidden="1">
      <c r="A3667" s="137" t="s">
        <v>18650</v>
      </c>
      <c r="B3667" s="138" t="s">
        <v>18651</v>
      </c>
      <c r="C3667" s="138" t="s">
        <v>18652</v>
      </c>
      <c r="D3667" s="138" t="s">
        <v>18653</v>
      </c>
      <c r="E3667" s="138" t="s">
        <v>18654</v>
      </c>
      <c r="F3667" s="139">
        <v>0</v>
      </c>
      <c r="G3667" s="137" t="s">
        <v>417</v>
      </c>
      <c r="H3667" s="137" t="s">
        <v>2660</v>
      </c>
      <c r="I3667" s="138" t="s">
        <v>1091</v>
      </c>
    </row>
    <row r="3668" spans="1:9" hidden="1">
      <c r="A3668" s="137" t="s">
        <v>18655</v>
      </c>
      <c r="B3668" s="138" t="s">
        <v>18656</v>
      </c>
      <c r="C3668" s="138" t="s">
        <v>18657</v>
      </c>
      <c r="D3668" s="138" t="s">
        <v>18658</v>
      </c>
      <c r="E3668" s="138" t="s">
        <v>18659</v>
      </c>
      <c r="F3668" s="139">
        <v>84.92</v>
      </c>
      <c r="G3668" s="137" t="s">
        <v>417</v>
      </c>
      <c r="H3668" s="137" t="s">
        <v>2660</v>
      </c>
      <c r="I3668" s="138" t="s">
        <v>1091</v>
      </c>
    </row>
    <row r="3669" spans="1:9" hidden="1">
      <c r="A3669" s="137" t="s">
        <v>18660</v>
      </c>
      <c r="B3669" s="138" t="s">
        <v>992</v>
      </c>
      <c r="C3669" s="138" t="s">
        <v>1490</v>
      </c>
      <c r="D3669" s="138" t="s">
        <v>844</v>
      </c>
      <c r="E3669" s="138" t="s">
        <v>1204</v>
      </c>
      <c r="F3669" s="139">
        <v>47.58</v>
      </c>
      <c r="G3669" s="137" t="s">
        <v>417</v>
      </c>
      <c r="H3669" s="137" t="s">
        <v>2660</v>
      </c>
      <c r="I3669" s="138" t="s">
        <v>1091</v>
      </c>
    </row>
    <row r="3670" spans="1:9" hidden="1">
      <c r="A3670" s="137" t="s">
        <v>18661</v>
      </c>
      <c r="B3670" s="138" t="s">
        <v>18662</v>
      </c>
      <c r="C3670" s="138" t="s">
        <v>18663</v>
      </c>
      <c r="D3670" s="138" t="s">
        <v>18664</v>
      </c>
      <c r="E3670" s="138" t="s">
        <v>18665</v>
      </c>
      <c r="F3670" s="139">
        <v>0</v>
      </c>
      <c r="G3670" s="137" t="s">
        <v>417</v>
      </c>
      <c r="H3670" s="137" t="s">
        <v>2660</v>
      </c>
      <c r="I3670" s="138" t="s">
        <v>1091</v>
      </c>
    </row>
    <row r="3671" spans="1:9" hidden="1">
      <c r="A3671" s="137" t="s">
        <v>18666</v>
      </c>
      <c r="B3671" s="138" t="s">
        <v>18667</v>
      </c>
      <c r="C3671" s="138" t="s">
        <v>18668</v>
      </c>
      <c r="D3671" s="138" t="s">
        <v>18669</v>
      </c>
      <c r="E3671" s="138" t="s">
        <v>18670</v>
      </c>
      <c r="F3671" s="139">
        <v>4.032</v>
      </c>
      <c r="G3671" s="137" t="s">
        <v>417</v>
      </c>
      <c r="H3671" s="137" t="s">
        <v>2660</v>
      </c>
      <c r="I3671" s="138" t="s">
        <v>1091</v>
      </c>
    </row>
    <row r="3672" spans="1:9" hidden="1">
      <c r="A3672" s="137" t="s">
        <v>18671</v>
      </c>
      <c r="B3672" s="138" t="s">
        <v>18672</v>
      </c>
      <c r="C3672" s="138" t="s">
        <v>18673</v>
      </c>
      <c r="D3672" s="138" t="s">
        <v>18674</v>
      </c>
      <c r="E3672" s="138" t="s">
        <v>18675</v>
      </c>
      <c r="F3672" s="139">
        <v>0</v>
      </c>
      <c r="G3672" s="137" t="s">
        <v>247</v>
      </c>
      <c r="H3672" s="137" t="s">
        <v>2660</v>
      </c>
      <c r="I3672" s="138" t="s">
        <v>1091</v>
      </c>
    </row>
    <row r="3673" spans="1:9" hidden="1">
      <c r="A3673" s="137" t="s">
        <v>18676</v>
      </c>
      <c r="B3673" s="138" t="s">
        <v>18677</v>
      </c>
      <c r="C3673" s="138" t="s">
        <v>18678</v>
      </c>
      <c r="D3673" s="138" t="s">
        <v>18679</v>
      </c>
      <c r="E3673" s="138" t="s">
        <v>1756</v>
      </c>
      <c r="F3673" s="139">
        <v>6.0350000000000001</v>
      </c>
      <c r="G3673" s="137" t="s">
        <v>247</v>
      </c>
      <c r="H3673" s="137" t="s">
        <v>2660</v>
      </c>
      <c r="I3673" s="138" t="s">
        <v>1756</v>
      </c>
    </row>
    <row r="3674" spans="1:9" hidden="1">
      <c r="A3674" s="137" t="s">
        <v>18680</v>
      </c>
      <c r="B3674" s="138" t="s">
        <v>18681</v>
      </c>
      <c r="C3674" s="138" t="s">
        <v>18682</v>
      </c>
      <c r="D3674" s="138" t="s">
        <v>18683</v>
      </c>
      <c r="E3674" s="138" t="s">
        <v>18684</v>
      </c>
      <c r="F3674" s="139">
        <v>0</v>
      </c>
      <c r="G3674" s="137" t="s">
        <v>247</v>
      </c>
      <c r="H3674" s="137" t="s">
        <v>2660</v>
      </c>
      <c r="I3674" s="138" t="s">
        <v>1091</v>
      </c>
    </row>
    <row r="3675" spans="1:9" hidden="1">
      <c r="A3675" s="137" t="s">
        <v>18685</v>
      </c>
      <c r="B3675" s="138" t="s">
        <v>18686</v>
      </c>
      <c r="C3675" s="138" t="s">
        <v>18687</v>
      </c>
      <c r="D3675" s="138" t="s">
        <v>18688</v>
      </c>
      <c r="E3675" s="138" t="s">
        <v>18689</v>
      </c>
      <c r="F3675" s="139">
        <v>0</v>
      </c>
      <c r="G3675" s="137" t="s">
        <v>247</v>
      </c>
      <c r="H3675" s="137" t="s">
        <v>2660</v>
      </c>
      <c r="I3675" s="138" t="s">
        <v>1091</v>
      </c>
    </row>
    <row r="3676" spans="1:9" hidden="1">
      <c r="A3676" s="137" t="s">
        <v>18690</v>
      </c>
      <c r="B3676" s="138" t="s">
        <v>18691</v>
      </c>
      <c r="C3676" s="138" t="s">
        <v>18692</v>
      </c>
      <c r="D3676" s="138" t="s">
        <v>18693</v>
      </c>
      <c r="E3676" s="138" t="s">
        <v>1756</v>
      </c>
      <c r="F3676" s="139">
        <v>0</v>
      </c>
      <c r="G3676" s="137" t="s">
        <v>247</v>
      </c>
      <c r="H3676" s="137" t="s">
        <v>2660</v>
      </c>
      <c r="I3676" s="138" t="s">
        <v>1756</v>
      </c>
    </row>
    <row r="3677" spans="1:9" hidden="1">
      <c r="A3677" s="137" t="s">
        <v>18694</v>
      </c>
      <c r="B3677" s="138" t="s">
        <v>18695</v>
      </c>
      <c r="C3677" s="138" t="s">
        <v>18696</v>
      </c>
      <c r="D3677" s="138" t="s">
        <v>18697</v>
      </c>
      <c r="E3677" s="138" t="s">
        <v>1756</v>
      </c>
      <c r="F3677" s="139">
        <v>0</v>
      </c>
      <c r="G3677" s="137" t="s">
        <v>417</v>
      </c>
      <c r="H3677" s="137" t="s">
        <v>2660</v>
      </c>
      <c r="I3677" s="138" t="s">
        <v>1756</v>
      </c>
    </row>
    <row r="3678" spans="1:9" hidden="1">
      <c r="A3678" s="137" t="s">
        <v>18698</v>
      </c>
      <c r="B3678" s="138" t="s">
        <v>18699</v>
      </c>
      <c r="C3678" s="138" t="s">
        <v>18700</v>
      </c>
      <c r="D3678" s="138" t="s">
        <v>18701</v>
      </c>
      <c r="E3678" s="138" t="s">
        <v>18702</v>
      </c>
      <c r="F3678" s="139">
        <v>0</v>
      </c>
      <c r="G3678" s="137" t="s">
        <v>417</v>
      </c>
      <c r="H3678" s="137" t="s">
        <v>2660</v>
      </c>
      <c r="I3678" s="138" t="s">
        <v>1091</v>
      </c>
    </row>
    <row r="3679" spans="1:9" hidden="1">
      <c r="A3679" s="137" t="s">
        <v>18703</v>
      </c>
      <c r="B3679" s="138" t="s">
        <v>438</v>
      </c>
      <c r="C3679" s="138" t="s">
        <v>61</v>
      </c>
      <c r="D3679" s="138" t="s">
        <v>18704</v>
      </c>
      <c r="E3679" s="138" t="s">
        <v>1090</v>
      </c>
      <c r="F3679" s="139">
        <v>1.6519999999999999</v>
      </c>
      <c r="G3679" s="137" t="s">
        <v>417</v>
      </c>
      <c r="H3679" s="137" t="s">
        <v>2660</v>
      </c>
      <c r="I3679" s="138" t="s">
        <v>1091</v>
      </c>
    </row>
    <row r="3680" spans="1:9" hidden="1">
      <c r="A3680" s="137" t="s">
        <v>18705</v>
      </c>
      <c r="B3680" s="138" t="s">
        <v>18706</v>
      </c>
      <c r="C3680" s="138" t="s">
        <v>18707</v>
      </c>
      <c r="D3680" s="138" t="s">
        <v>18708</v>
      </c>
      <c r="E3680" s="138" t="s">
        <v>18709</v>
      </c>
      <c r="F3680" s="139">
        <v>0</v>
      </c>
      <c r="G3680" s="137" t="s">
        <v>417</v>
      </c>
      <c r="H3680" s="137" t="s">
        <v>2660</v>
      </c>
      <c r="I3680" s="138" t="s">
        <v>1091</v>
      </c>
    </row>
    <row r="3681" spans="1:9" hidden="1">
      <c r="A3681" s="137" t="s">
        <v>18710</v>
      </c>
      <c r="B3681" s="138" t="s">
        <v>18711</v>
      </c>
      <c r="C3681" s="138" t="s">
        <v>18712</v>
      </c>
      <c r="D3681" s="138" t="s">
        <v>18713</v>
      </c>
      <c r="E3681" s="138" t="s">
        <v>18714</v>
      </c>
      <c r="F3681" s="139">
        <v>28.06</v>
      </c>
      <c r="G3681" s="137" t="s">
        <v>417</v>
      </c>
      <c r="H3681" s="137" t="s">
        <v>2660</v>
      </c>
      <c r="I3681" s="138" t="s">
        <v>1091</v>
      </c>
    </row>
    <row r="3682" spans="1:9" hidden="1">
      <c r="A3682" s="137" t="s">
        <v>18715</v>
      </c>
      <c r="B3682" s="138" t="s">
        <v>18716</v>
      </c>
      <c r="C3682" s="138" t="s">
        <v>18717</v>
      </c>
      <c r="D3682" s="138" t="s">
        <v>18718</v>
      </c>
      <c r="E3682" s="138" t="s">
        <v>18719</v>
      </c>
      <c r="F3682" s="139">
        <v>0</v>
      </c>
      <c r="G3682" s="137" t="s">
        <v>417</v>
      </c>
      <c r="H3682" s="137" t="s">
        <v>2660</v>
      </c>
      <c r="I3682" s="138" t="s">
        <v>1091</v>
      </c>
    </row>
    <row r="3683" spans="1:9" hidden="1">
      <c r="A3683" s="137" t="s">
        <v>18720</v>
      </c>
      <c r="B3683" s="138" t="s">
        <v>18721</v>
      </c>
      <c r="C3683" s="138" t="s">
        <v>18722</v>
      </c>
      <c r="D3683" s="138" t="s">
        <v>18723</v>
      </c>
      <c r="E3683" s="138" t="s">
        <v>18724</v>
      </c>
      <c r="F3683" s="139">
        <v>14.484999999999999</v>
      </c>
      <c r="G3683" s="137" t="s">
        <v>417</v>
      </c>
      <c r="H3683" s="137" t="s">
        <v>2660</v>
      </c>
      <c r="I3683" s="138" t="s">
        <v>1091</v>
      </c>
    </row>
    <row r="3684" spans="1:9" hidden="1">
      <c r="A3684" s="137" t="s">
        <v>18725</v>
      </c>
      <c r="B3684" s="138" t="s">
        <v>18726</v>
      </c>
      <c r="C3684" s="138" t="s">
        <v>18727</v>
      </c>
      <c r="D3684" s="138" t="s">
        <v>18728</v>
      </c>
      <c r="E3684" s="138" t="s">
        <v>18729</v>
      </c>
      <c r="F3684" s="139">
        <v>25.05</v>
      </c>
      <c r="G3684" s="137" t="s">
        <v>417</v>
      </c>
      <c r="H3684" s="137" t="s">
        <v>2660</v>
      </c>
      <c r="I3684" s="138" t="s">
        <v>1091</v>
      </c>
    </row>
    <row r="3685" spans="1:9" hidden="1">
      <c r="A3685" s="137" t="s">
        <v>18730</v>
      </c>
      <c r="B3685" s="138" t="s">
        <v>18731</v>
      </c>
      <c r="C3685" s="138" t="s">
        <v>18732</v>
      </c>
      <c r="D3685" s="138" t="s">
        <v>18733</v>
      </c>
      <c r="E3685" s="138" t="s">
        <v>18734</v>
      </c>
      <c r="F3685" s="139">
        <v>0</v>
      </c>
      <c r="G3685" s="137" t="s">
        <v>417</v>
      </c>
      <c r="H3685" s="137" t="s">
        <v>2660</v>
      </c>
      <c r="I3685" s="138" t="s">
        <v>1091</v>
      </c>
    </row>
    <row r="3686" spans="1:9" hidden="1">
      <c r="A3686" s="137" t="s">
        <v>18735</v>
      </c>
      <c r="B3686" s="138" t="s">
        <v>18736</v>
      </c>
      <c r="C3686" s="138" t="s">
        <v>18737</v>
      </c>
      <c r="D3686" s="138" t="s">
        <v>18738</v>
      </c>
      <c r="E3686" s="138" t="s">
        <v>18739</v>
      </c>
      <c r="F3686" s="139">
        <v>0</v>
      </c>
      <c r="G3686" s="137" t="s">
        <v>417</v>
      </c>
      <c r="H3686" s="137" t="s">
        <v>2660</v>
      </c>
      <c r="I3686" s="138" t="s">
        <v>1091</v>
      </c>
    </row>
    <row r="3687" spans="1:9" hidden="1">
      <c r="A3687" s="137" t="s">
        <v>18740</v>
      </c>
      <c r="B3687" s="138" t="s">
        <v>18741</v>
      </c>
      <c r="C3687" s="138" t="s">
        <v>18742</v>
      </c>
      <c r="D3687" s="138" t="s">
        <v>18743</v>
      </c>
      <c r="E3687" s="138" t="s">
        <v>18744</v>
      </c>
      <c r="F3687" s="139">
        <v>0</v>
      </c>
      <c r="G3687" s="137" t="s">
        <v>417</v>
      </c>
      <c r="H3687" s="137" t="s">
        <v>2660</v>
      </c>
      <c r="I3687" s="138" t="s">
        <v>1091</v>
      </c>
    </row>
    <row r="3688" spans="1:9" hidden="1">
      <c r="A3688" s="137" t="s">
        <v>18745</v>
      </c>
      <c r="B3688" s="138" t="s">
        <v>18746</v>
      </c>
      <c r="C3688" s="138" t="s">
        <v>18747</v>
      </c>
      <c r="D3688" s="138" t="s">
        <v>18748</v>
      </c>
      <c r="E3688" s="138" t="s">
        <v>18749</v>
      </c>
      <c r="F3688" s="139">
        <v>22.73</v>
      </c>
      <c r="G3688" s="137" t="s">
        <v>417</v>
      </c>
      <c r="H3688" s="137" t="s">
        <v>2660</v>
      </c>
      <c r="I3688" s="138" t="s">
        <v>1091</v>
      </c>
    </row>
    <row r="3689" spans="1:9" hidden="1">
      <c r="A3689" s="137" t="s">
        <v>18750</v>
      </c>
      <c r="B3689" s="138" t="s">
        <v>18751</v>
      </c>
      <c r="C3689" s="138" t="s">
        <v>18752</v>
      </c>
      <c r="D3689" s="138" t="s">
        <v>18753</v>
      </c>
      <c r="E3689" s="138" t="s">
        <v>18754</v>
      </c>
      <c r="F3689" s="139">
        <v>0</v>
      </c>
      <c r="G3689" s="137" t="s">
        <v>417</v>
      </c>
      <c r="H3689" s="137" t="s">
        <v>2660</v>
      </c>
      <c r="I3689" s="138" t="s">
        <v>1091</v>
      </c>
    </row>
    <row r="3690" spans="1:9" hidden="1">
      <c r="A3690" s="137" t="s">
        <v>18755</v>
      </c>
      <c r="B3690" s="138" t="s">
        <v>18756</v>
      </c>
      <c r="C3690" s="138" t="s">
        <v>18757</v>
      </c>
      <c r="D3690" s="138" t="s">
        <v>18758</v>
      </c>
      <c r="E3690" s="138" t="s">
        <v>18759</v>
      </c>
      <c r="F3690" s="139">
        <v>0</v>
      </c>
      <c r="G3690" s="137" t="s">
        <v>417</v>
      </c>
      <c r="H3690" s="137" t="s">
        <v>2660</v>
      </c>
      <c r="I3690" s="138" t="s">
        <v>1091</v>
      </c>
    </row>
    <row r="3691" spans="1:9" hidden="1">
      <c r="A3691" s="137" t="s">
        <v>18760</v>
      </c>
      <c r="B3691" s="138" t="s">
        <v>18761</v>
      </c>
      <c r="C3691" s="138" t="s">
        <v>18762</v>
      </c>
      <c r="D3691" s="138" t="s">
        <v>18763</v>
      </c>
      <c r="E3691" s="138" t="s">
        <v>18764</v>
      </c>
      <c r="F3691" s="139">
        <v>0</v>
      </c>
      <c r="G3691" s="137" t="s">
        <v>417</v>
      </c>
      <c r="H3691" s="137" t="s">
        <v>2660</v>
      </c>
      <c r="I3691" s="138" t="s">
        <v>1091</v>
      </c>
    </row>
    <row r="3692" spans="1:9" hidden="1">
      <c r="A3692" s="137" t="s">
        <v>18765</v>
      </c>
      <c r="B3692" s="138" t="s">
        <v>18766</v>
      </c>
      <c r="C3692" s="138" t="s">
        <v>18767</v>
      </c>
      <c r="D3692" s="138" t="s">
        <v>18768</v>
      </c>
      <c r="E3692" s="138" t="s">
        <v>18769</v>
      </c>
      <c r="F3692" s="139">
        <v>0</v>
      </c>
      <c r="G3692" s="137" t="s">
        <v>417</v>
      </c>
      <c r="H3692" s="137" t="s">
        <v>2660</v>
      </c>
      <c r="I3692" s="138" t="s">
        <v>1091</v>
      </c>
    </row>
    <row r="3693" spans="1:9" hidden="1">
      <c r="A3693" s="137" t="s">
        <v>18770</v>
      </c>
      <c r="B3693" s="138" t="s">
        <v>18771</v>
      </c>
      <c r="C3693" s="138" t="s">
        <v>18772</v>
      </c>
      <c r="D3693" s="138" t="s">
        <v>18773</v>
      </c>
      <c r="E3693" s="138" t="s">
        <v>18774</v>
      </c>
      <c r="F3693" s="139">
        <v>17.45</v>
      </c>
      <c r="G3693" s="137" t="s">
        <v>417</v>
      </c>
      <c r="H3693" s="137" t="s">
        <v>2660</v>
      </c>
      <c r="I3693" s="138" t="s">
        <v>1091</v>
      </c>
    </row>
    <row r="3694" spans="1:9" hidden="1">
      <c r="A3694" s="137" t="s">
        <v>18775</v>
      </c>
      <c r="B3694" s="138" t="s">
        <v>18776</v>
      </c>
      <c r="C3694" s="138" t="s">
        <v>18777</v>
      </c>
      <c r="D3694" s="138" t="s">
        <v>18778</v>
      </c>
      <c r="E3694" s="138" t="s">
        <v>18779</v>
      </c>
      <c r="F3694" s="139">
        <v>14.26</v>
      </c>
      <c r="G3694" s="137" t="s">
        <v>417</v>
      </c>
      <c r="H3694" s="137" t="s">
        <v>2660</v>
      </c>
      <c r="I3694" s="138" t="s">
        <v>1091</v>
      </c>
    </row>
    <row r="3695" spans="1:9" hidden="1">
      <c r="A3695" s="137" t="s">
        <v>18780</v>
      </c>
      <c r="B3695" s="138" t="s">
        <v>18781</v>
      </c>
      <c r="C3695" s="138" t="s">
        <v>18782</v>
      </c>
      <c r="D3695" s="138" t="s">
        <v>18783</v>
      </c>
      <c r="E3695" s="138" t="s">
        <v>18784</v>
      </c>
      <c r="F3695" s="139">
        <v>0</v>
      </c>
      <c r="G3695" s="137" t="s">
        <v>417</v>
      </c>
      <c r="H3695" s="137" t="s">
        <v>2660</v>
      </c>
      <c r="I3695" s="138" t="s">
        <v>1091</v>
      </c>
    </row>
    <row r="3696" spans="1:9" hidden="1">
      <c r="A3696" s="137" t="s">
        <v>18785</v>
      </c>
      <c r="B3696" s="138" t="s">
        <v>18786</v>
      </c>
      <c r="C3696" s="138" t="s">
        <v>18787</v>
      </c>
      <c r="D3696" s="138" t="s">
        <v>18788</v>
      </c>
      <c r="E3696" s="138" t="s">
        <v>18789</v>
      </c>
      <c r="F3696" s="139">
        <v>19.738</v>
      </c>
      <c r="G3696" s="137" t="s">
        <v>417</v>
      </c>
      <c r="H3696" s="137" t="s">
        <v>2660</v>
      </c>
      <c r="I3696" s="138" t="s">
        <v>1091</v>
      </c>
    </row>
    <row r="3697" spans="1:9" hidden="1">
      <c r="A3697" s="137" t="s">
        <v>18790</v>
      </c>
      <c r="B3697" s="138" t="s">
        <v>18786</v>
      </c>
      <c r="C3697" s="138" t="s">
        <v>18791</v>
      </c>
      <c r="D3697" s="138" t="s">
        <v>18788</v>
      </c>
      <c r="E3697" s="138" t="s">
        <v>18792</v>
      </c>
      <c r="F3697" s="139">
        <v>421.62</v>
      </c>
      <c r="G3697" s="137" t="s">
        <v>18123</v>
      </c>
      <c r="H3697" s="137" t="s">
        <v>18124</v>
      </c>
      <c r="I3697" s="138" t="s">
        <v>18125</v>
      </c>
    </row>
    <row r="3698" spans="1:9" hidden="1">
      <c r="A3698" s="137" t="s">
        <v>18793</v>
      </c>
      <c r="B3698" s="138" t="s">
        <v>440</v>
      </c>
      <c r="C3698" s="138" t="s">
        <v>72</v>
      </c>
      <c r="D3698" s="138" t="s">
        <v>150</v>
      </c>
      <c r="E3698" s="138" t="s">
        <v>1108</v>
      </c>
      <c r="F3698" s="139">
        <v>8.8420000000000005</v>
      </c>
      <c r="G3698" s="137" t="s">
        <v>417</v>
      </c>
      <c r="H3698" s="137" t="s">
        <v>2660</v>
      </c>
      <c r="I3698" s="138" t="s">
        <v>1091</v>
      </c>
    </row>
    <row r="3699" spans="1:9" hidden="1">
      <c r="A3699" s="137" t="s">
        <v>18794</v>
      </c>
      <c r="B3699" s="138" t="s">
        <v>18795</v>
      </c>
      <c r="C3699" s="138" t="s">
        <v>18199</v>
      </c>
      <c r="D3699" s="138" t="s">
        <v>18796</v>
      </c>
      <c r="E3699" s="138" t="s">
        <v>18797</v>
      </c>
      <c r="F3699" s="139">
        <v>0</v>
      </c>
      <c r="G3699" s="137" t="s">
        <v>417</v>
      </c>
      <c r="H3699" s="137" t="s">
        <v>2660</v>
      </c>
      <c r="I3699" s="138" t="s">
        <v>1091</v>
      </c>
    </row>
    <row r="3700" spans="1:9" hidden="1">
      <c r="A3700" s="137" t="s">
        <v>18798</v>
      </c>
      <c r="B3700" s="138" t="s">
        <v>18799</v>
      </c>
      <c r="C3700" s="138" t="s">
        <v>18800</v>
      </c>
      <c r="D3700" s="138" t="s">
        <v>18801</v>
      </c>
      <c r="E3700" s="138" t="s">
        <v>18802</v>
      </c>
      <c r="F3700" s="139">
        <v>0</v>
      </c>
      <c r="G3700" s="137" t="s">
        <v>417</v>
      </c>
      <c r="H3700" s="137" t="s">
        <v>2660</v>
      </c>
      <c r="I3700" s="138" t="s">
        <v>1091</v>
      </c>
    </row>
    <row r="3701" spans="1:9" hidden="1">
      <c r="A3701" s="137" t="s">
        <v>18803</v>
      </c>
      <c r="B3701" s="138" t="s">
        <v>18804</v>
      </c>
      <c r="C3701" s="138" t="s">
        <v>18805</v>
      </c>
      <c r="D3701" s="138" t="s">
        <v>18806</v>
      </c>
      <c r="E3701" s="138" t="s">
        <v>18807</v>
      </c>
      <c r="F3701" s="139">
        <v>0</v>
      </c>
      <c r="G3701" s="137" t="s">
        <v>417</v>
      </c>
      <c r="H3701" s="137" t="s">
        <v>2660</v>
      </c>
      <c r="I3701" s="138" t="s">
        <v>1091</v>
      </c>
    </row>
    <row r="3702" spans="1:9" hidden="1">
      <c r="A3702" s="137" t="s">
        <v>18808</v>
      </c>
      <c r="B3702" s="138" t="s">
        <v>18809</v>
      </c>
      <c r="C3702" s="138" t="s">
        <v>18810</v>
      </c>
      <c r="D3702" s="138" t="s">
        <v>18811</v>
      </c>
      <c r="E3702" s="138" t="s">
        <v>18812</v>
      </c>
      <c r="F3702" s="139">
        <v>79.599999999999994</v>
      </c>
      <c r="G3702" s="137" t="s">
        <v>417</v>
      </c>
      <c r="H3702" s="137" t="s">
        <v>2660</v>
      </c>
      <c r="I3702" s="138" t="s">
        <v>1091</v>
      </c>
    </row>
    <row r="3703" spans="1:9" hidden="1">
      <c r="A3703" s="137" t="s">
        <v>18813</v>
      </c>
      <c r="B3703" s="138" t="s">
        <v>18814</v>
      </c>
      <c r="C3703" s="138" t="s">
        <v>18815</v>
      </c>
      <c r="D3703" s="138" t="s">
        <v>18816</v>
      </c>
      <c r="E3703" s="138" t="s">
        <v>18817</v>
      </c>
      <c r="F3703" s="139">
        <v>0</v>
      </c>
      <c r="G3703" s="137" t="s">
        <v>417</v>
      </c>
      <c r="H3703" s="137" t="s">
        <v>2660</v>
      </c>
      <c r="I3703" s="138" t="s">
        <v>1091</v>
      </c>
    </row>
    <row r="3704" spans="1:9" hidden="1">
      <c r="A3704" s="137" t="s">
        <v>18818</v>
      </c>
      <c r="B3704" s="138" t="s">
        <v>18819</v>
      </c>
      <c r="C3704" s="138" t="s">
        <v>18820</v>
      </c>
      <c r="D3704" s="138" t="s">
        <v>18821</v>
      </c>
      <c r="E3704" s="138" t="s">
        <v>18822</v>
      </c>
      <c r="F3704" s="139">
        <v>16.815000000000001</v>
      </c>
      <c r="G3704" s="137" t="s">
        <v>417</v>
      </c>
      <c r="H3704" s="137" t="s">
        <v>2660</v>
      </c>
      <c r="I3704" s="138" t="s">
        <v>1091</v>
      </c>
    </row>
    <row r="3705" spans="1:9" hidden="1">
      <c r="A3705" s="137" t="s">
        <v>18823</v>
      </c>
      <c r="B3705" s="138" t="s">
        <v>18819</v>
      </c>
      <c r="C3705" s="138" t="s">
        <v>18824</v>
      </c>
      <c r="D3705" s="138" t="s">
        <v>18821</v>
      </c>
      <c r="E3705" s="138" t="s">
        <v>18825</v>
      </c>
      <c r="F3705" s="139">
        <v>0</v>
      </c>
      <c r="G3705" s="137" t="s">
        <v>374</v>
      </c>
      <c r="H3705" s="137" t="s">
        <v>3784</v>
      </c>
      <c r="I3705" s="138" t="s">
        <v>1135</v>
      </c>
    </row>
    <row r="3706" spans="1:9" hidden="1">
      <c r="A3706" s="137" t="s">
        <v>18826</v>
      </c>
      <c r="B3706" s="138" t="s">
        <v>18827</v>
      </c>
      <c r="C3706" s="138" t="s">
        <v>18828</v>
      </c>
      <c r="D3706" s="138" t="s">
        <v>18829</v>
      </c>
      <c r="E3706" s="138" t="s">
        <v>18830</v>
      </c>
      <c r="F3706" s="139">
        <v>0</v>
      </c>
      <c r="G3706" s="137" t="s">
        <v>417</v>
      </c>
      <c r="H3706" s="137" t="s">
        <v>2660</v>
      </c>
      <c r="I3706" s="138" t="s">
        <v>1756</v>
      </c>
    </row>
    <row r="3707" spans="1:9" hidden="1">
      <c r="A3707" s="137" t="s">
        <v>18831</v>
      </c>
      <c r="B3707" s="138" t="s">
        <v>18832</v>
      </c>
      <c r="C3707" s="138" t="s">
        <v>18833</v>
      </c>
      <c r="D3707" s="138" t="s">
        <v>18834</v>
      </c>
      <c r="E3707" s="138" t="s">
        <v>18835</v>
      </c>
      <c r="F3707" s="139">
        <v>12.61</v>
      </c>
      <c r="G3707" s="137" t="s">
        <v>417</v>
      </c>
      <c r="H3707" s="137" t="s">
        <v>2660</v>
      </c>
      <c r="I3707" s="138" t="s">
        <v>1091</v>
      </c>
    </row>
    <row r="3708" spans="1:9" hidden="1">
      <c r="A3708" s="137" t="s">
        <v>18836</v>
      </c>
      <c r="B3708" s="138" t="s">
        <v>18837</v>
      </c>
      <c r="C3708" s="138" t="s">
        <v>18838</v>
      </c>
      <c r="D3708" s="138" t="s">
        <v>18839</v>
      </c>
      <c r="E3708" s="138" t="s">
        <v>18840</v>
      </c>
      <c r="F3708" s="139">
        <v>9.1120000000000001</v>
      </c>
      <c r="G3708" s="137" t="s">
        <v>417</v>
      </c>
      <c r="H3708" s="137" t="s">
        <v>2660</v>
      </c>
      <c r="I3708" s="138" t="s">
        <v>1091</v>
      </c>
    </row>
    <row r="3709" spans="1:9" hidden="1">
      <c r="A3709" s="137" t="s">
        <v>18841</v>
      </c>
      <c r="B3709" s="138" t="s">
        <v>18842</v>
      </c>
      <c r="C3709" s="138" t="s">
        <v>18843</v>
      </c>
      <c r="D3709" s="138" t="s">
        <v>18844</v>
      </c>
      <c r="E3709" s="138" t="s">
        <v>18845</v>
      </c>
      <c r="F3709" s="139">
        <v>0</v>
      </c>
      <c r="G3709" s="137" t="s">
        <v>417</v>
      </c>
      <c r="H3709" s="137" t="s">
        <v>2660</v>
      </c>
      <c r="I3709" s="138" t="s">
        <v>1091</v>
      </c>
    </row>
    <row r="3710" spans="1:9" hidden="1">
      <c r="A3710" s="137" t="s">
        <v>18846</v>
      </c>
      <c r="B3710" s="138" t="s">
        <v>18847</v>
      </c>
      <c r="C3710" s="138" t="s">
        <v>18848</v>
      </c>
      <c r="D3710" s="138" t="s">
        <v>18849</v>
      </c>
      <c r="E3710" s="138" t="s">
        <v>18850</v>
      </c>
      <c r="F3710" s="139">
        <v>0</v>
      </c>
      <c r="G3710" s="137" t="s">
        <v>417</v>
      </c>
      <c r="H3710" s="137" t="s">
        <v>2660</v>
      </c>
      <c r="I3710" s="138" t="s">
        <v>1091</v>
      </c>
    </row>
    <row r="3711" spans="1:9" hidden="1">
      <c r="A3711" s="137" t="s">
        <v>18851</v>
      </c>
      <c r="B3711" s="138" t="s">
        <v>18852</v>
      </c>
      <c r="C3711" s="138" t="s">
        <v>18853</v>
      </c>
      <c r="D3711" s="138" t="s">
        <v>18854</v>
      </c>
      <c r="E3711" s="138" t="s">
        <v>18855</v>
      </c>
      <c r="F3711" s="139">
        <v>0</v>
      </c>
      <c r="G3711" s="137" t="s">
        <v>417</v>
      </c>
      <c r="H3711" s="137" t="s">
        <v>2660</v>
      </c>
      <c r="I3711" s="138" t="s">
        <v>1756</v>
      </c>
    </row>
    <row r="3712" spans="1:9" hidden="1">
      <c r="A3712" s="137" t="s">
        <v>18856</v>
      </c>
      <c r="B3712" s="138" t="s">
        <v>18857</v>
      </c>
      <c r="C3712" s="138" t="s">
        <v>18858</v>
      </c>
      <c r="D3712" s="138" t="s">
        <v>18859</v>
      </c>
      <c r="E3712" s="138" t="s">
        <v>18860</v>
      </c>
      <c r="F3712" s="139">
        <v>0</v>
      </c>
      <c r="G3712" s="137" t="s">
        <v>417</v>
      </c>
      <c r="H3712" s="137" t="s">
        <v>2660</v>
      </c>
      <c r="I3712" s="138" t="s">
        <v>1756</v>
      </c>
    </row>
    <row r="3713" spans="1:9" hidden="1">
      <c r="A3713" s="137" t="s">
        <v>18861</v>
      </c>
      <c r="B3713" s="138" t="s">
        <v>18862</v>
      </c>
      <c r="C3713" s="138" t="s">
        <v>18863</v>
      </c>
      <c r="D3713" s="138" t="s">
        <v>18864</v>
      </c>
      <c r="E3713" s="138" t="s">
        <v>18865</v>
      </c>
      <c r="F3713" s="139">
        <v>0</v>
      </c>
      <c r="G3713" s="137" t="s">
        <v>417</v>
      </c>
      <c r="H3713" s="137" t="s">
        <v>2660</v>
      </c>
      <c r="I3713" s="138" t="s">
        <v>1756</v>
      </c>
    </row>
    <row r="3714" spans="1:9" hidden="1">
      <c r="A3714" s="137" t="s">
        <v>18866</v>
      </c>
      <c r="B3714" s="138" t="s">
        <v>18867</v>
      </c>
      <c r="C3714" s="138" t="s">
        <v>18868</v>
      </c>
      <c r="D3714" s="138" t="s">
        <v>18869</v>
      </c>
      <c r="E3714" s="138" t="s">
        <v>18870</v>
      </c>
      <c r="F3714" s="139">
        <v>20.59</v>
      </c>
      <c r="G3714" s="137" t="s">
        <v>417</v>
      </c>
      <c r="H3714" s="137" t="s">
        <v>2660</v>
      </c>
      <c r="I3714" s="138" t="s">
        <v>1091</v>
      </c>
    </row>
    <row r="3715" spans="1:9" hidden="1">
      <c r="A3715" s="137" t="s">
        <v>18871</v>
      </c>
      <c r="B3715" s="138" t="s">
        <v>441</v>
      </c>
      <c r="C3715" s="138" t="s">
        <v>443</v>
      </c>
      <c r="D3715" s="138" t="s">
        <v>18872</v>
      </c>
      <c r="E3715" s="138" t="s">
        <v>1159</v>
      </c>
      <c r="F3715" s="139">
        <v>0</v>
      </c>
      <c r="G3715" s="137" t="s">
        <v>417</v>
      </c>
      <c r="H3715" s="137" t="s">
        <v>2660</v>
      </c>
      <c r="I3715" s="138" t="s">
        <v>1091</v>
      </c>
    </row>
    <row r="3716" spans="1:9" hidden="1">
      <c r="A3716" s="137" t="s">
        <v>18873</v>
      </c>
      <c r="B3716" s="138" t="s">
        <v>18874</v>
      </c>
      <c r="C3716" s="138" t="s">
        <v>18875</v>
      </c>
      <c r="D3716" s="138" t="s">
        <v>18876</v>
      </c>
      <c r="E3716" s="138" t="s">
        <v>18877</v>
      </c>
      <c r="F3716" s="139">
        <v>0</v>
      </c>
      <c r="G3716" s="137" t="s">
        <v>417</v>
      </c>
      <c r="H3716" s="137" t="s">
        <v>2660</v>
      </c>
      <c r="I3716" s="138" t="s">
        <v>1091</v>
      </c>
    </row>
    <row r="3717" spans="1:9" hidden="1">
      <c r="A3717" s="137" t="s">
        <v>18878</v>
      </c>
      <c r="B3717" s="138" t="s">
        <v>18879</v>
      </c>
      <c r="C3717" s="138" t="s">
        <v>18880</v>
      </c>
      <c r="D3717" s="138" t="s">
        <v>18881</v>
      </c>
      <c r="E3717" s="138" t="s">
        <v>1756</v>
      </c>
      <c r="F3717" s="139">
        <v>0</v>
      </c>
      <c r="G3717" s="137" t="s">
        <v>247</v>
      </c>
      <c r="H3717" s="137" t="s">
        <v>1806</v>
      </c>
      <c r="I3717" s="138" t="s">
        <v>1756</v>
      </c>
    </row>
    <row r="3718" spans="1:9" hidden="1">
      <c r="A3718" s="137" t="s">
        <v>18882</v>
      </c>
      <c r="B3718" s="138" t="s">
        <v>18883</v>
      </c>
      <c r="C3718" s="138" t="s">
        <v>18884</v>
      </c>
      <c r="D3718" s="138" t="s">
        <v>18885</v>
      </c>
      <c r="E3718" s="138" t="s">
        <v>18886</v>
      </c>
      <c r="F3718" s="139">
        <v>0</v>
      </c>
      <c r="G3718" s="137" t="s">
        <v>417</v>
      </c>
      <c r="H3718" s="137" t="s">
        <v>2660</v>
      </c>
      <c r="I3718" s="138" t="s">
        <v>1091</v>
      </c>
    </row>
    <row r="3719" spans="1:9" hidden="1">
      <c r="A3719" s="137" t="s">
        <v>18887</v>
      </c>
      <c r="B3719" s="138" t="s">
        <v>444</v>
      </c>
      <c r="C3719" s="138" t="s">
        <v>446</v>
      </c>
      <c r="D3719" s="138" t="s">
        <v>445</v>
      </c>
      <c r="E3719" s="138" t="s">
        <v>1161</v>
      </c>
      <c r="F3719" s="139">
        <v>9.5239999999999991</v>
      </c>
      <c r="G3719" s="137" t="s">
        <v>417</v>
      </c>
      <c r="H3719" s="137" t="s">
        <v>2660</v>
      </c>
      <c r="I3719" s="138" t="s">
        <v>1091</v>
      </c>
    </row>
    <row r="3720" spans="1:9" hidden="1">
      <c r="A3720" s="137" t="s">
        <v>18888</v>
      </c>
      <c r="B3720" s="138" t="s">
        <v>18889</v>
      </c>
      <c r="C3720" s="138" t="s">
        <v>18890</v>
      </c>
      <c r="D3720" s="138" t="s">
        <v>18891</v>
      </c>
      <c r="E3720" s="138" t="s">
        <v>1756</v>
      </c>
      <c r="F3720" s="139">
        <v>0</v>
      </c>
      <c r="G3720" s="137" t="s">
        <v>417</v>
      </c>
      <c r="H3720" s="137" t="s">
        <v>2660</v>
      </c>
      <c r="I3720" s="138" t="s">
        <v>1756</v>
      </c>
    </row>
    <row r="3721" spans="1:9" hidden="1">
      <c r="A3721" s="137" t="s">
        <v>18892</v>
      </c>
      <c r="B3721" s="138" t="s">
        <v>18889</v>
      </c>
      <c r="C3721" s="138" t="s">
        <v>18890</v>
      </c>
      <c r="D3721" s="138" t="s">
        <v>18891</v>
      </c>
      <c r="E3721" s="138" t="s">
        <v>1756</v>
      </c>
      <c r="F3721" s="139">
        <v>0</v>
      </c>
      <c r="G3721" s="137" t="s">
        <v>417</v>
      </c>
      <c r="H3721" s="137" t="s">
        <v>2660</v>
      </c>
      <c r="I3721" s="138" t="s">
        <v>1756</v>
      </c>
    </row>
    <row r="3722" spans="1:9" hidden="1">
      <c r="A3722" s="137" t="s">
        <v>18893</v>
      </c>
      <c r="B3722" s="138" t="s">
        <v>18894</v>
      </c>
      <c r="C3722" s="138" t="s">
        <v>18895</v>
      </c>
      <c r="D3722" s="138" t="s">
        <v>18896</v>
      </c>
      <c r="E3722" s="138" t="s">
        <v>18897</v>
      </c>
      <c r="F3722" s="139">
        <v>2.5310000000000001</v>
      </c>
      <c r="G3722" s="137" t="s">
        <v>417</v>
      </c>
      <c r="H3722" s="137" t="s">
        <v>2660</v>
      </c>
      <c r="I3722" s="138" t="s">
        <v>1091</v>
      </c>
    </row>
    <row r="3723" spans="1:9" hidden="1">
      <c r="A3723" s="137" t="s">
        <v>18898</v>
      </c>
      <c r="B3723" s="138" t="s">
        <v>18899</v>
      </c>
      <c r="C3723" s="138" t="s">
        <v>18900</v>
      </c>
      <c r="D3723" s="138" t="s">
        <v>18901</v>
      </c>
      <c r="E3723" s="138" t="s">
        <v>18902</v>
      </c>
      <c r="F3723" s="139">
        <v>0</v>
      </c>
      <c r="G3723" s="137" t="s">
        <v>417</v>
      </c>
      <c r="H3723" s="137" t="s">
        <v>2660</v>
      </c>
      <c r="I3723" s="138" t="s">
        <v>1091</v>
      </c>
    </row>
    <row r="3724" spans="1:9" hidden="1">
      <c r="A3724" s="137" t="s">
        <v>18903</v>
      </c>
      <c r="B3724" s="138" t="s">
        <v>18904</v>
      </c>
      <c r="C3724" s="138" t="s">
        <v>18905</v>
      </c>
      <c r="D3724" s="138" t="s">
        <v>18896</v>
      </c>
      <c r="E3724" s="138" t="s">
        <v>18906</v>
      </c>
      <c r="F3724" s="139">
        <v>0</v>
      </c>
      <c r="G3724" s="137" t="s">
        <v>417</v>
      </c>
      <c r="H3724" s="137" t="s">
        <v>2660</v>
      </c>
      <c r="I3724" s="138" t="s">
        <v>1756</v>
      </c>
    </row>
    <row r="3725" spans="1:9" hidden="1">
      <c r="A3725" s="137" t="s">
        <v>18907</v>
      </c>
      <c r="B3725" s="138" t="s">
        <v>18908</v>
      </c>
      <c r="C3725" s="138" t="s">
        <v>18278</v>
      </c>
      <c r="D3725" s="138" t="s">
        <v>18279</v>
      </c>
      <c r="E3725" s="138" t="s">
        <v>18909</v>
      </c>
      <c r="F3725" s="139">
        <v>1226</v>
      </c>
      <c r="G3725" s="137" t="s">
        <v>417</v>
      </c>
      <c r="H3725" s="137" t="s">
        <v>18910</v>
      </c>
      <c r="I3725" s="138" t="s">
        <v>1091</v>
      </c>
    </row>
    <row r="3726" spans="1:9" hidden="1">
      <c r="A3726" s="137" t="s">
        <v>18911</v>
      </c>
      <c r="B3726" s="138" t="s">
        <v>18912</v>
      </c>
      <c r="C3726" s="138" t="s">
        <v>18913</v>
      </c>
      <c r="D3726" s="138" t="s">
        <v>18914</v>
      </c>
      <c r="E3726" s="138" t="s">
        <v>18915</v>
      </c>
      <c r="F3726" s="139">
        <v>2.9980000000000002</v>
      </c>
      <c r="G3726" s="137" t="s">
        <v>417</v>
      </c>
      <c r="H3726" s="137" t="s">
        <v>2660</v>
      </c>
      <c r="I3726" s="138" t="s">
        <v>1091</v>
      </c>
    </row>
    <row r="3727" spans="1:9" hidden="1">
      <c r="A3727" s="137" t="s">
        <v>18916</v>
      </c>
      <c r="B3727" s="138" t="s">
        <v>18917</v>
      </c>
      <c r="C3727" s="138" t="s">
        <v>18918</v>
      </c>
      <c r="D3727" s="138" t="s">
        <v>18919</v>
      </c>
      <c r="E3727" s="138" t="s">
        <v>18920</v>
      </c>
      <c r="F3727" s="139">
        <v>0</v>
      </c>
      <c r="G3727" s="137" t="s">
        <v>417</v>
      </c>
      <c r="H3727" s="137" t="s">
        <v>2660</v>
      </c>
      <c r="I3727" s="138" t="s">
        <v>1091</v>
      </c>
    </row>
    <row r="3728" spans="1:9" hidden="1">
      <c r="A3728" s="137" t="s">
        <v>18921</v>
      </c>
      <c r="B3728" s="138" t="s">
        <v>18922</v>
      </c>
      <c r="C3728" s="138" t="s">
        <v>18923</v>
      </c>
      <c r="D3728" s="138" t="s">
        <v>18924</v>
      </c>
      <c r="E3728" s="138" t="s">
        <v>18925</v>
      </c>
      <c r="F3728" s="139">
        <v>0</v>
      </c>
      <c r="G3728" s="137" t="s">
        <v>417</v>
      </c>
      <c r="H3728" s="137" t="s">
        <v>2660</v>
      </c>
      <c r="I3728" s="138" t="s">
        <v>1091</v>
      </c>
    </row>
    <row r="3729" spans="1:9" hidden="1">
      <c r="A3729" s="137" t="s">
        <v>18926</v>
      </c>
      <c r="B3729" s="138" t="s">
        <v>18927</v>
      </c>
      <c r="C3729" s="138" t="s">
        <v>18928</v>
      </c>
      <c r="D3729" s="138" t="s">
        <v>18929</v>
      </c>
      <c r="E3729" s="138" t="s">
        <v>18930</v>
      </c>
      <c r="F3729" s="139">
        <v>0</v>
      </c>
      <c r="G3729" s="137" t="s">
        <v>417</v>
      </c>
      <c r="H3729" s="137" t="s">
        <v>2660</v>
      </c>
      <c r="I3729" s="138" t="s">
        <v>1756</v>
      </c>
    </row>
    <row r="3730" spans="1:9" hidden="1">
      <c r="A3730" s="137" t="s">
        <v>18931</v>
      </c>
      <c r="B3730" s="138" t="s">
        <v>18932</v>
      </c>
      <c r="C3730" s="138" t="s">
        <v>18933</v>
      </c>
      <c r="D3730" s="138" t="s">
        <v>18934</v>
      </c>
      <c r="E3730" s="138" t="s">
        <v>18935</v>
      </c>
      <c r="F3730" s="139">
        <v>0</v>
      </c>
      <c r="G3730" s="137" t="s">
        <v>417</v>
      </c>
      <c r="H3730" s="137" t="s">
        <v>2660</v>
      </c>
      <c r="I3730" s="138" t="s">
        <v>1091</v>
      </c>
    </row>
    <row r="3731" spans="1:9" hidden="1">
      <c r="A3731" s="137" t="s">
        <v>18936</v>
      </c>
      <c r="B3731" s="138" t="s">
        <v>18937</v>
      </c>
      <c r="C3731" s="138" t="s">
        <v>18938</v>
      </c>
      <c r="D3731" s="138" t="s">
        <v>18939</v>
      </c>
      <c r="E3731" s="138" t="s">
        <v>18940</v>
      </c>
      <c r="F3731" s="139">
        <v>1.115</v>
      </c>
      <c r="G3731" s="137" t="s">
        <v>417</v>
      </c>
      <c r="H3731" s="137" t="s">
        <v>2660</v>
      </c>
      <c r="I3731" s="138" t="s">
        <v>1091</v>
      </c>
    </row>
    <row r="3732" spans="1:9" hidden="1">
      <c r="A3732" s="137" t="s">
        <v>18941</v>
      </c>
      <c r="B3732" s="138" t="s">
        <v>447</v>
      </c>
      <c r="C3732" s="138" t="s">
        <v>449</v>
      </c>
      <c r="D3732" s="138" t="s">
        <v>18942</v>
      </c>
      <c r="E3732" s="138" t="s">
        <v>1163</v>
      </c>
      <c r="F3732" s="139">
        <v>0</v>
      </c>
      <c r="G3732" s="137" t="s">
        <v>417</v>
      </c>
      <c r="H3732" s="137" t="s">
        <v>2660</v>
      </c>
      <c r="I3732" s="138" t="s">
        <v>1091</v>
      </c>
    </row>
    <row r="3733" spans="1:9" hidden="1">
      <c r="A3733" s="137" t="s">
        <v>18943</v>
      </c>
      <c r="B3733" s="138" t="s">
        <v>18944</v>
      </c>
      <c r="C3733" s="138" t="s">
        <v>18945</v>
      </c>
      <c r="D3733" s="138" t="s">
        <v>18946</v>
      </c>
      <c r="E3733" s="138" t="s">
        <v>18947</v>
      </c>
      <c r="F3733" s="139">
        <v>7.4459999999999997</v>
      </c>
      <c r="G3733" s="137" t="s">
        <v>417</v>
      </c>
      <c r="H3733" s="137" t="s">
        <v>2660</v>
      </c>
      <c r="I3733" s="138" t="s">
        <v>1091</v>
      </c>
    </row>
    <row r="3734" spans="1:9" hidden="1">
      <c r="A3734" s="137" t="s">
        <v>18948</v>
      </c>
      <c r="B3734" s="138" t="s">
        <v>18949</v>
      </c>
      <c r="C3734" s="138" t="s">
        <v>18950</v>
      </c>
      <c r="D3734" s="138" t="s">
        <v>18951</v>
      </c>
      <c r="E3734" s="138" t="s">
        <v>18952</v>
      </c>
      <c r="F3734" s="139">
        <v>0</v>
      </c>
      <c r="G3734" s="137" t="s">
        <v>417</v>
      </c>
      <c r="H3734" s="137" t="s">
        <v>2660</v>
      </c>
      <c r="I3734" s="138" t="s">
        <v>1091</v>
      </c>
    </row>
    <row r="3735" spans="1:9" hidden="1">
      <c r="A3735" s="137" t="s">
        <v>18953</v>
      </c>
      <c r="B3735" s="138" t="s">
        <v>18949</v>
      </c>
      <c r="C3735" s="138" t="s">
        <v>18954</v>
      </c>
      <c r="D3735" s="138" t="s">
        <v>18955</v>
      </c>
      <c r="E3735" s="138" t="s">
        <v>18956</v>
      </c>
      <c r="F3735" s="139">
        <v>0</v>
      </c>
      <c r="G3735" s="137" t="s">
        <v>18123</v>
      </c>
      <c r="H3735" s="137" t="s">
        <v>18124</v>
      </c>
      <c r="I3735" s="138" t="s">
        <v>18125</v>
      </c>
    </row>
    <row r="3736" spans="1:9" hidden="1">
      <c r="A3736" s="137" t="s">
        <v>18957</v>
      </c>
      <c r="B3736" s="138" t="s">
        <v>18958</v>
      </c>
      <c r="C3736" s="138" t="s">
        <v>18959</v>
      </c>
      <c r="D3736" s="138" t="s">
        <v>18960</v>
      </c>
      <c r="E3736" s="138" t="s">
        <v>18961</v>
      </c>
      <c r="F3736" s="139">
        <v>0</v>
      </c>
      <c r="G3736" s="137" t="s">
        <v>417</v>
      </c>
      <c r="H3736" s="137" t="s">
        <v>2660</v>
      </c>
      <c r="I3736" s="138" t="s">
        <v>1091</v>
      </c>
    </row>
    <row r="3737" spans="1:9" hidden="1">
      <c r="A3737" s="137" t="s">
        <v>18962</v>
      </c>
      <c r="B3737" s="138" t="s">
        <v>18963</v>
      </c>
      <c r="C3737" s="138" t="s">
        <v>18964</v>
      </c>
      <c r="D3737" s="138" t="s">
        <v>18965</v>
      </c>
      <c r="E3737" s="138" t="s">
        <v>18966</v>
      </c>
      <c r="F3737" s="139">
        <v>23.96</v>
      </c>
      <c r="G3737" s="137" t="s">
        <v>247</v>
      </c>
      <c r="H3737" s="137" t="s">
        <v>1806</v>
      </c>
      <c r="I3737" s="138" t="s">
        <v>1110</v>
      </c>
    </row>
    <row r="3738" spans="1:9" hidden="1">
      <c r="A3738" s="137" t="s">
        <v>18967</v>
      </c>
      <c r="B3738" s="138" t="s">
        <v>18968</v>
      </c>
      <c r="C3738" s="138" t="s">
        <v>18969</v>
      </c>
      <c r="D3738" s="138" t="s">
        <v>18965</v>
      </c>
      <c r="E3738" s="138" t="s">
        <v>18970</v>
      </c>
      <c r="F3738" s="139">
        <v>23.44</v>
      </c>
      <c r="G3738" s="137" t="s">
        <v>247</v>
      </c>
      <c r="H3738" s="137" t="s">
        <v>1806</v>
      </c>
      <c r="I3738" s="138" t="s">
        <v>1110</v>
      </c>
    </row>
    <row r="3739" spans="1:9" hidden="1">
      <c r="A3739" s="137" t="s">
        <v>18971</v>
      </c>
      <c r="B3739" s="138" t="s">
        <v>18972</v>
      </c>
      <c r="C3739" s="138" t="s">
        <v>18973</v>
      </c>
      <c r="D3739" s="138" t="s">
        <v>18974</v>
      </c>
      <c r="E3739" s="138" t="s">
        <v>18975</v>
      </c>
      <c r="F3739" s="139">
        <v>0</v>
      </c>
      <c r="G3739" s="137" t="s">
        <v>417</v>
      </c>
      <c r="H3739" s="137" t="s">
        <v>2660</v>
      </c>
      <c r="I3739" s="138" t="s">
        <v>1091</v>
      </c>
    </row>
    <row r="3740" spans="1:9" hidden="1">
      <c r="A3740" s="137" t="s">
        <v>18976</v>
      </c>
      <c r="B3740" s="138" t="s">
        <v>18977</v>
      </c>
      <c r="C3740" s="138" t="s">
        <v>18978</v>
      </c>
      <c r="D3740" s="138" t="s">
        <v>18979</v>
      </c>
      <c r="E3740" s="138" t="s">
        <v>18980</v>
      </c>
      <c r="F3740" s="139">
        <v>42.63</v>
      </c>
      <c r="G3740" s="137" t="s">
        <v>417</v>
      </c>
      <c r="H3740" s="137" t="s">
        <v>2660</v>
      </c>
      <c r="I3740" s="138" t="s">
        <v>1091</v>
      </c>
    </row>
    <row r="3741" spans="1:9" hidden="1">
      <c r="A3741" s="137" t="s">
        <v>18981</v>
      </c>
      <c r="B3741" s="138" t="s">
        <v>18982</v>
      </c>
      <c r="C3741" s="138" t="s">
        <v>18983</v>
      </c>
      <c r="D3741" s="138" t="s">
        <v>18984</v>
      </c>
      <c r="E3741" s="138" t="s">
        <v>18985</v>
      </c>
      <c r="F3741" s="139">
        <v>0</v>
      </c>
      <c r="G3741" s="137" t="s">
        <v>417</v>
      </c>
      <c r="H3741" s="137" t="s">
        <v>2660</v>
      </c>
      <c r="I3741" s="138" t="s">
        <v>1091</v>
      </c>
    </row>
    <row r="3742" spans="1:9" hidden="1">
      <c r="A3742" s="137" t="s">
        <v>18986</v>
      </c>
      <c r="B3742" s="138" t="s">
        <v>18987</v>
      </c>
      <c r="C3742" s="138" t="s">
        <v>18988</v>
      </c>
      <c r="D3742" s="138" t="s">
        <v>18989</v>
      </c>
      <c r="E3742" s="138" t="s">
        <v>18990</v>
      </c>
      <c r="F3742" s="139">
        <v>10.765000000000001</v>
      </c>
      <c r="G3742" s="137" t="s">
        <v>417</v>
      </c>
      <c r="H3742" s="137" t="s">
        <v>2660</v>
      </c>
      <c r="I3742" s="138" t="s">
        <v>1091</v>
      </c>
    </row>
    <row r="3743" spans="1:9" hidden="1">
      <c r="A3743" s="137" t="s">
        <v>18991</v>
      </c>
      <c r="B3743" s="138" t="s">
        <v>450</v>
      </c>
      <c r="C3743" s="138" t="s">
        <v>18992</v>
      </c>
      <c r="D3743" s="138" t="s">
        <v>18993</v>
      </c>
      <c r="E3743" s="138" t="s">
        <v>18994</v>
      </c>
      <c r="F3743" s="139">
        <v>0</v>
      </c>
      <c r="G3743" s="137" t="s">
        <v>374</v>
      </c>
      <c r="H3743" s="137" t="s">
        <v>3784</v>
      </c>
      <c r="I3743" s="138" t="s">
        <v>1135</v>
      </c>
    </row>
    <row r="3744" spans="1:9" hidden="1">
      <c r="A3744" s="137" t="s">
        <v>18995</v>
      </c>
      <c r="B3744" s="138" t="s">
        <v>450</v>
      </c>
      <c r="C3744" s="138" t="s">
        <v>452</v>
      </c>
      <c r="D3744" s="138" t="s">
        <v>18996</v>
      </c>
      <c r="E3744" s="138" t="s">
        <v>1310</v>
      </c>
      <c r="F3744" s="139">
        <v>41.79</v>
      </c>
      <c r="G3744" s="137" t="s">
        <v>247</v>
      </c>
      <c r="H3744" s="137" t="s">
        <v>1806</v>
      </c>
      <c r="I3744" s="138" t="s">
        <v>1096</v>
      </c>
    </row>
    <row r="3745" spans="1:9" hidden="1">
      <c r="A3745" s="137" t="s">
        <v>18997</v>
      </c>
      <c r="B3745" s="138" t="s">
        <v>18998</v>
      </c>
      <c r="C3745" s="138" t="s">
        <v>18999</v>
      </c>
      <c r="D3745" s="138" t="s">
        <v>19000</v>
      </c>
      <c r="E3745" s="138" t="s">
        <v>19001</v>
      </c>
      <c r="F3745" s="139">
        <v>0</v>
      </c>
      <c r="G3745" s="137" t="s">
        <v>417</v>
      </c>
      <c r="H3745" s="137" t="s">
        <v>2660</v>
      </c>
      <c r="I3745" s="138" t="s">
        <v>1091</v>
      </c>
    </row>
    <row r="3746" spans="1:9" hidden="1">
      <c r="A3746" s="137" t="s">
        <v>19002</v>
      </c>
      <c r="B3746" s="138" t="s">
        <v>19003</v>
      </c>
      <c r="C3746" s="138" t="s">
        <v>19004</v>
      </c>
      <c r="D3746" s="138" t="s">
        <v>19005</v>
      </c>
      <c r="E3746" s="138" t="s">
        <v>19006</v>
      </c>
      <c r="F3746" s="139">
        <v>9.1920000000000002</v>
      </c>
      <c r="G3746" s="137" t="s">
        <v>417</v>
      </c>
      <c r="H3746" s="137" t="s">
        <v>2660</v>
      </c>
      <c r="I3746" s="138" t="s">
        <v>1091</v>
      </c>
    </row>
    <row r="3747" spans="1:9" hidden="1">
      <c r="A3747" s="137" t="s">
        <v>19007</v>
      </c>
      <c r="B3747" s="138" t="s">
        <v>19008</v>
      </c>
      <c r="C3747" s="138" t="s">
        <v>19009</v>
      </c>
      <c r="D3747" s="138" t="s">
        <v>19010</v>
      </c>
      <c r="E3747" s="138" t="s">
        <v>19011</v>
      </c>
      <c r="F3747" s="139">
        <v>0</v>
      </c>
      <c r="G3747" s="137" t="s">
        <v>374</v>
      </c>
      <c r="H3747" s="137" t="s">
        <v>17416</v>
      </c>
      <c r="I3747" s="138" t="s">
        <v>1183</v>
      </c>
    </row>
    <row r="3748" spans="1:9" hidden="1">
      <c r="A3748" s="137" t="s">
        <v>19012</v>
      </c>
      <c r="B3748" s="138" t="s">
        <v>19008</v>
      </c>
      <c r="C3748" s="138" t="s">
        <v>19013</v>
      </c>
      <c r="D3748" s="138" t="s">
        <v>19010</v>
      </c>
      <c r="E3748" s="138" t="s">
        <v>19014</v>
      </c>
      <c r="F3748" s="139">
        <v>0</v>
      </c>
      <c r="G3748" s="137" t="s">
        <v>247</v>
      </c>
      <c r="H3748" s="137" t="s">
        <v>1806</v>
      </c>
      <c r="I3748" s="138" t="s">
        <v>1096</v>
      </c>
    </row>
    <row r="3749" spans="1:9" hidden="1">
      <c r="A3749" s="137" t="s">
        <v>19015</v>
      </c>
      <c r="B3749" s="138" t="s">
        <v>19016</v>
      </c>
      <c r="C3749" s="138" t="s">
        <v>19017</v>
      </c>
      <c r="D3749" s="138" t="s">
        <v>19018</v>
      </c>
      <c r="E3749" s="138" t="s">
        <v>19019</v>
      </c>
      <c r="F3749" s="139">
        <v>0</v>
      </c>
      <c r="G3749" s="137" t="s">
        <v>417</v>
      </c>
      <c r="H3749" s="137" t="s">
        <v>2660</v>
      </c>
      <c r="I3749" s="138" t="s">
        <v>1091</v>
      </c>
    </row>
    <row r="3750" spans="1:9" hidden="1">
      <c r="A3750" s="137" t="s">
        <v>19020</v>
      </c>
      <c r="B3750" s="138" t="s">
        <v>19021</v>
      </c>
      <c r="C3750" s="138" t="s">
        <v>19022</v>
      </c>
      <c r="D3750" s="138" t="s">
        <v>445</v>
      </c>
      <c r="E3750" s="138" t="s">
        <v>19023</v>
      </c>
      <c r="F3750" s="139">
        <v>0</v>
      </c>
      <c r="G3750" s="137" t="s">
        <v>417</v>
      </c>
      <c r="H3750" s="137" t="s">
        <v>2660</v>
      </c>
      <c r="I3750" s="138" t="s">
        <v>1756</v>
      </c>
    </row>
    <row r="3751" spans="1:9" hidden="1">
      <c r="A3751" s="137" t="s">
        <v>19024</v>
      </c>
      <c r="B3751" s="138" t="s">
        <v>19025</v>
      </c>
      <c r="C3751" s="138" t="s">
        <v>19026</v>
      </c>
      <c r="D3751" s="138" t="s">
        <v>19027</v>
      </c>
      <c r="E3751" s="138" t="s">
        <v>19028</v>
      </c>
      <c r="F3751" s="139">
        <v>0</v>
      </c>
      <c r="G3751" s="137" t="s">
        <v>417</v>
      </c>
      <c r="H3751" s="137" t="s">
        <v>2660</v>
      </c>
      <c r="I3751" s="138" t="s">
        <v>1756</v>
      </c>
    </row>
    <row r="3752" spans="1:9" hidden="1">
      <c r="A3752" s="137" t="s">
        <v>19029</v>
      </c>
      <c r="B3752" s="138" t="s">
        <v>19030</v>
      </c>
      <c r="C3752" s="138" t="s">
        <v>19031</v>
      </c>
      <c r="D3752" s="138" t="s">
        <v>19032</v>
      </c>
      <c r="E3752" s="138" t="s">
        <v>19033</v>
      </c>
      <c r="F3752" s="139">
        <v>0</v>
      </c>
      <c r="G3752" s="137" t="s">
        <v>417</v>
      </c>
      <c r="H3752" s="137" t="s">
        <v>2660</v>
      </c>
      <c r="I3752" s="138" t="s">
        <v>1091</v>
      </c>
    </row>
    <row r="3753" spans="1:9" hidden="1">
      <c r="A3753" s="137" t="s">
        <v>19034</v>
      </c>
      <c r="B3753" s="138" t="s">
        <v>19035</v>
      </c>
      <c r="C3753" s="138" t="s">
        <v>19036</v>
      </c>
      <c r="D3753" s="138" t="s">
        <v>19037</v>
      </c>
      <c r="E3753" s="138" t="s">
        <v>19038</v>
      </c>
      <c r="F3753" s="139">
        <v>2.6059999999999999</v>
      </c>
      <c r="G3753" s="137" t="s">
        <v>417</v>
      </c>
      <c r="H3753" s="137" t="s">
        <v>2660</v>
      </c>
      <c r="I3753" s="138" t="s">
        <v>1091</v>
      </c>
    </row>
    <row r="3754" spans="1:9" hidden="1">
      <c r="A3754" s="137" t="s">
        <v>19039</v>
      </c>
      <c r="B3754" s="138" t="s">
        <v>19040</v>
      </c>
      <c r="C3754" s="138" t="s">
        <v>19041</v>
      </c>
      <c r="D3754" s="138" t="s">
        <v>19042</v>
      </c>
      <c r="E3754" s="138" t="s">
        <v>19043</v>
      </c>
      <c r="F3754" s="139">
        <v>0</v>
      </c>
      <c r="G3754" s="137" t="s">
        <v>247</v>
      </c>
      <c r="H3754" s="137" t="s">
        <v>1806</v>
      </c>
      <c r="I3754" s="138" t="s">
        <v>1096</v>
      </c>
    </row>
    <row r="3755" spans="1:9" hidden="1">
      <c r="A3755" s="137" t="s">
        <v>19044</v>
      </c>
      <c r="B3755" s="138" t="s">
        <v>19045</v>
      </c>
      <c r="C3755" s="138" t="s">
        <v>19046</v>
      </c>
      <c r="D3755" s="138" t="s">
        <v>18806</v>
      </c>
      <c r="E3755" s="138" t="s">
        <v>19047</v>
      </c>
      <c r="F3755" s="139">
        <v>0</v>
      </c>
      <c r="G3755" s="137" t="s">
        <v>417</v>
      </c>
      <c r="H3755" s="137" t="s">
        <v>2660</v>
      </c>
      <c r="I3755" s="138" t="s">
        <v>1756</v>
      </c>
    </row>
    <row r="3756" spans="1:9" hidden="1">
      <c r="A3756" s="137" t="s">
        <v>19048</v>
      </c>
      <c r="B3756" s="138" t="s">
        <v>19049</v>
      </c>
      <c r="C3756" s="138" t="s">
        <v>19050</v>
      </c>
      <c r="D3756" s="138" t="s">
        <v>19051</v>
      </c>
      <c r="E3756" s="138" t="s">
        <v>19052</v>
      </c>
      <c r="F3756" s="139">
        <v>40.01</v>
      </c>
      <c r="G3756" s="137" t="s">
        <v>247</v>
      </c>
      <c r="H3756" s="137" t="s">
        <v>1806</v>
      </c>
      <c r="I3756" s="138" t="s">
        <v>1096</v>
      </c>
    </row>
    <row r="3757" spans="1:9" hidden="1">
      <c r="A3757" s="137" t="s">
        <v>19053</v>
      </c>
      <c r="B3757" s="138" t="s">
        <v>19054</v>
      </c>
      <c r="C3757" s="138" t="s">
        <v>19055</v>
      </c>
      <c r="D3757" s="138" t="s">
        <v>19056</v>
      </c>
      <c r="E3757" s="138" t="s">
        <v>19057</v>
      </c>
      <c r="F3757" s="139">
        <v>4.3899999999999997</v>
      </c>
      <c r="G3757" s="137" t="s">
        <v>417</v>
      </c>
      <c r="H3757" s="137" t="s">
        <v>2660</v>
      </c>
      <c r="I3757" s="138" t="s">
        <v>1091</v>
      </c>
    </row>
    <row r="3758" spans="1:9" hidden="1">
      <c r="A3758" s="137" t="s">
        <v>19058</v>
      </c>
      <c r="B3758" s="138" t="s">
        <v>453</v>
      </c>
      <c r="C3758" s="138" t="s">
        <v>455</v>
      </c>
      <c r="D3758" s="138" t="s">
        <v>19059</v>
      </c>
      <c r="E3758" s="138" t="s">
        <v>1162</v>
      </c>
      <c r="F3758" s="139">
        <v>1.518</v>
      </c>
      <c r="G3758" s="137" t="s">
        <v>417</v>
      </c>
      <c r="H3758" s="137" t="s">
        <v>2660</v>
      </c>
      <c r="I3758" s="138" t="s">
        <v>1091</v>
      </c>
    </row>
    <row r="3759" spans="1:9" hidden="1">
      <c r="A3759" s="137" t="s">
        <v>19060</v>
      </c>
      <c r="B3759" s="138" t="s">
        <v>19061</v>
      </c>
      <c r="C3759" s="138" t="s">
        <v>19062</v>
      </c>
      <c r="D3759" s="138" t="s">
        <v>19063</v>
      </c>
      <c r="E3759" s="138" t="s">
        <v>19064</v>
      </c>
      <c r="F3759" s="139">
        <v>5.6660000000000004</v>
      </c>
      <c r="G3759" s="137" t="s">
        <v>417</v>
      </c>
      <c r="H3759" s="137" t="s">
        <v>2660</v>
      </c>
      <c r="I3759" s="138" t="s">
        <v>1091</v>
      </c>
    </row>
    <row r="3760" spans="1:9" hidden="1">
      <c r="A3760" s="137" t="s">
        <v>19065</v>
      </c>
      <c r="B3760" s="138" t="s">
        <v>19066</v>
      </c>
      <c r="C3760" s="138" t="s">
        <v>19067</v>
      </c>
      <c r="D3760" s="138" t="s">
        <v>19068</v>
      </c>
      <c r="E3760" s="138" t="s">
        <v>19069</v>
      </c>
      <c r="F3760" s="139">
        <v>0</v>
      </c>
      <c r="G3760" s="137" t="s">
        <v>417</v>
      </c>
      <c r="H3760" s="137" t="s">
        <v>2660</v>
      </c>
      <c r="I3760" s="138" t="s">
        <v>1091</v>
      </c>
    </row>
    <row r="3761" spans="1:9" hidden="1">
      <c r="A3761" s="137" t="s">
        <v>19070</v>
      </c>
      <c r="B3761" s="138" t="s">
        <v>19071</v>
      </c>
      <c r="C3761" s="138" t="s">
        <v>19072</v>
      </c>
      <c r="D3761" s="138" t="s">
        <v>18487</v>
      </c>
      <c r="E3761" s="138" t="s">
        <v>19073</v>
      </c>
      <c r="F3761" s="139">
        <v>0</v>
      </c>
      <c r="G3761" s="137" t="s">
        <v>417</v>
      </c>
      <c r="H3761" s="137" t="s">
        <v>2660</v>
      </c>
      <c r="I3761" s="138" t="s">
        <v>1756</v>
      </c>
    </row>
    <row r="3762" spans="1:9" hidden="1">
      <c r="A3762" s="137" t="s">
        <v>19074</v>
      </c>
      <c r="B3762" s="138" t="s">
        <v>19075</v>
      </c>
      <c r="C3762" s="138" t="s">
        <v>19076</v>
      </c>
      <c r="D3762" s="138" t="s">
        <v>18128</v>
      </c>
      <c r="E3762" s="138" t="s">
        <v>19077</v>
      </c>
      <c r="F3762" s="139">
        <v>17.148</v>
      </c>
      <c r="G3762" s="137" t="s">
        <v>417</v>
      </c>
      <c r="H3762" s="137" t="s">
        <v>2660</v>
      </c>
      <c r="I3762" s="138" t="s">
        <v>1091</v>
      </c>
    </row>
    <row r="3763" spans="1:9" hidden="1">
      <c r="A3763" s="137" t="s">
        <v>19078</v>
      </c>
      <c r="B3763" s="138" t="s">
        <v>19079</v>
      </c>
      <c r="C3763" s="138" t="s">
        <v>19080</v>
      </c>
      <c r="D3763" s="138" t="s">
        <v>19081</v>
      </c>
      <c r="E3763" s="138" t="s">
        <v>19082</v>
      </c>
      <c r="F3763" s="139">
        <v>1.2310000000000001</v>
      </c>
      <c r="G3763" s="137" t="s">
        <v>417</v>
      </c>
      <c r="H3763" s="137" t="s">
        <v>2660</v>
      </c>
      <c r="I3763" s="138" t="s">
        <v>1091</v>
      </c>
    </row>
    <row r="3764" spans="1:9" hidden="1">
      <c r="A3764" s="137" t="s">
        <v>19083</v>
      </c>
      <c r="B3764" s="138" t="s">
        <v>19084</v>
      </c>
      <c r="C3764" s="138" t="s">
        <v>19085</v>
      </c>
      <c r="D3764" s="138" t="s">
        <v>19086</v>
      </c>
      <c r="E3764" s="138" t="s">
        <v>19087</v>
      </c>
      <c r="F3764" s="139">
        <v>36.340000000000003</v>
      </c>
      <c r="G3764" s="137" t="s">
        <v>417</v>
      </c>
      <c r="H3764" s="137" t="s">
        <v>2660</v>
      </c>
      <c r="I3764" s="138" t="s">
        <v>1091</v>
      </c>
    </row>
    <row r="3765" spans="1:9" hidden="1">
      <c r="A3765" s="137" t="s">
        <v>19088</v>
      </c>
      <c r="B3765" s="138" t="s">
        <v>19089</v>
      </c>
      <c r="C3765" s="138" t="s">
        <v>19090</v>
      </c>
      <c r="D3765" s="138" t="s">
        <v>18896</v>
      </c>
      <c r="E3765" s="138" t="s">
        <v>19091</v>
      </c>
      <c r="F3765" s="139">
        <v>0</v>
      </c>
      <c r="G3765" s="137" t="s">
        <v>417</v>
      </c>
      <c r="H3765" s="137" t="s">
        <v>2660</v>
      </c>
      <c r="I3765" s="138" t="s">
        <v>1756</v>
      </c>
    </row>
    <row r="3766" spans="1:9" hidden="1">
      <c r="A3766" s="137" t="s">
        <v>19092</v>
      </c>
      <c r="B3766" s="138" t="s">
        <v>19093</v>
      </c>
      <c r="C3766" s="138" t="s">
        <v>19094</v>
      </c>
      <c r="D3766" s="138" t="s">
        <v>19095</v>
      </c>
      <c r="E3766" s="138" t="s">
        <v>19096</v>
      </c>
      <c r="F3766" s="139">
        <v>0</v>
      </c>
      <c r="G3766" s="137" t="s">
        <v>417</v>
      </c>
      <c r="H3766" s="137" t="s">
        <v>2660</v>
      </c>
      <c r="I3766" s="138" t="s">
        <v>1091</v>
      </c>
    </row>
    <row r="3767" spans="1:9" hidden="1">
      <c r="A3767" s="137" t="s">
        <v>19097</v>
      </c>
      <c r="B3767" s="138" t="s">
        <v>19098</v>
      </c>
      <c r="C3767" s="138" t="s">
        <v>19099</v>
      </c>
      <c r="D3767" s="138" t="s">
        <v>19100</v>
      </c>
      <c r="E3767" s="138" t="s">
        <v>19101</v>
      </c>
      <c r="F3767" s="139">
        <v>58.04</v>
      </c>
      <c r="G3767" s="137" t="s">
        <v>417</v>
      </c>
      <c r="H3767" s="137" t="s">
        <v>2660</v>
      </c>
      <c r="I3767" s="138" t="s">
        <v>1091</v>
      </c>
    </row>
    <row r="3768" spans="1:9" hidden="1">
      <c r="A3768" s="137" t="s">
        <v>19102</v>
      </c>
      <c r="B3768" s="138" t="s">
        <v>19103</v>
      </c>
      <c r="C3768" s="138" t="s">
        <v>231</v>
      </c>
      <c r="D3768" s="138" t="s">
        <v>19104</v>
      </c>
      <c r="E3768" s="138" t="s">
        <v>19105</v>
      </c>
      <c r="F3768" s="139">
        <v>0</v>
      </c>
      <c r="G3768" s="137" t="s">
        <v>417</v>
      </c>
      <c r="H3768" s="137" t="s">
        <v>2660</v>
      </c>
      <c r="I3768" s="138" t="s">
        <v>1091</v>
      </c>
    </row>
    <row r="3769" spans="1:9" hidden="1">
      <c r="A3769" s="137" t="s">
        <v>19106</v>
      </c>
      <c r="B3769" s="138" t="s">
        <v>19107</v>
      </c>
      <c r="C3769" s="138" t="s">
        <v>19108</v>
      </c>
      <c r="D3769" s="138" t="s">
        <v>19109</v>
      </c>
      <c r="E3769" s="138" t="s">
        <v>19110</v>
      </c>
      <c r="F3769" s="139">
        <v>0</v>
      </c>
      <c r="G3769" s="137" t="s">
        <v>417</v>
      </c>
      <c r="H3769" s="137" t="s">
        <v>2660</v>
      </c>
      <c r="I3769" s="138" t="s">
        <v>1091</v>
      </c>
    </row>
    <row r="3770" spans="1:9" hidden="1">
      <c r="A3770" s="137" t="s">
        <v>19111</v>
      </c>
      <c r="B3770" s="138" t="s">
        <v>456</v>
      </c>
      <c r="C3770" s="138" t="s">
        <v>60</v>
      </c>
      <c r="D3770" s="138" t="s">
        <v>19112</v>
      </c>
      <c r="E3770" s="138" t="s">
        <v>1093</v>
      </c>
      <c r="F3770" s="139">
        <v>1.6779999999999999</v>
      </c>
      <c r="G3770" s="137" t="s">
        <v>417</v>
      </c>
      <c r="H3770" s="137" t="s">
        <v>2660</v>
      </c>
      <c r="I3770" s="138" t="s">
        <v>1091</v>
      </c>
    </row>
    <row r="3771" spans="1:9" hidden="1">
      <c r="A3771" s="137" t="s">
        <v>19113</v>
      </c>
      <c r="B3771" s="138" t="s">
        <v>19114</v>
      </c>
      <c r="C3771" s="138" t="s">
        <v>19115</v>
      </c>
      <c r="D3771" s="138" t="s">
        <v>19116</v>
      </c>
      <c r="E3771" s="138" t="s">
        <v>19117</v>
      </c>
      <c r="F3771" s="139">
        <v>0</v>
      </c>
      <c r="G3771" s="137" t="s">
        <v>417</v>
      </c>
      <c r="H3771" s="137" t="s">
        <v>2660</v>
      </c>
      <c r="I3771" s="138" t="s">
        <v>1091</v>
      </c>
    </row>
    <row r="3772" spans="1:9" hidden="1">
      <c r="A3772" s="137" t="s">
        <v>19118</v>
      </c>
      <c r="B3772" s="138" t="s">
        <v>19119</v>
      </c>
      <c r="C3772" s="138" t="s">
        <v>19120</v>
      </c>
      <c r="D3772" s="138" t="s">
        <v>19121</v>
      </c>
      <c r="E3772" s="138" t="s">
        <v>19122</v>
      </c>
      <c r="F3772" s="139">
        <v>3.948</v>
      </c>
      <c r="G3772" s="137" t="s">
        <v>417</v>
      </c>
      <c r="H3772" s="137" t="s">
        <v>2660</v>
      </c>
      <c r="I3772" s="138" t="s">
        <v>1091</v>
      </c>
    </row>
    <row r="3773" spans="1:9" hidden="1">
      <c r="A3773" s="137" t="s">
        <v>19123</v>
      </c>
      <c r="B3773" s="138" t="s">
        <v>19124</v>
      </c>
      <c r="C3773" s="138" t="s">
        <v>19125</v>
      </c>
      <c r="D3773" s="138" t="s">
        <v>19126</v>
      </c>
      <c r="E3773" s="138" t="s">
        <v>19127</v>
      </c>
      <c r="F3773" s="139">
        <v>1.631</v>
      </c>
      <c r="G3773" s="137" t="s">
        <v>417</v>
      </c>
      <c r="H3773" s="137" t="s">
        <v>2660</v>
      </c>
      <c r="I3773" s="138" t="s">
        <v>1091</v>
      </c>
    </row>
    <row r="3774" spans="1:9" hidden="1">
      <c r="A3774" s="137" t="s">
        <v>19128</v>
      </c>
      <c r="B3774" s="138" t="s">
        <v>19129</v>
      </c>
      <c r="C3774" s="138" t="s">
        <v>19130</v>
      </c>
      <c r="D3774" s="138" t="s">
        <v>19131</v>
      </c>
      <c r="E3774" s="138" t="s">
        <v>19132</v>
      </c>
      <c r="F3774" s="139">
        <v>4.3840000000000003</v>
      </c>
      <c r="G3774" s="137" t="s">
        <v>417</v>
      </c>
      <c r="H3774" s="137" t="s">
        <v>2660</v>
      </c>
      <c r="I3774" s="138" t="s">
        <v>1091</v>
      </c>
    </row>
    <row r="3775" spans="1:9" hidden="1">
      <c r="A3775" s="137" t="s">
        <v>19133</v>
      </c>
      <c r="B3775" s="138" t="s">
        <v>19134</v>
      </c>
      <c r="C3775" s="138" t="s">
        <v>19135</v>
      </c>
      <c r="D3775" s="138" t="s">
        <v>18896</v>
      </c>
      <c r="E3775" s="138" t="s">
        <v>19136</v>
      </c>
      <c r="F3775" s="139">
        <v>0</v>
      </c>
      <c r="G3775" s="137" t="s">
        <v>417</v>
      </c>
      <c r="H3775" s="137" t="s">
        <v>2660</v>
      </c>
      <c r="I3775" s="138" t="s">
        <v>1756</v>
      </c>
    </row>
    <row r="3776" spans="1:9" hidden="1">
      <c r="A3776" s="137" t="s">
        <v>19137</v>
      </c>
      <c r="B3776" s="138" t="s">
        <v>19138</v>
      </c>
      <c r="C3776" s="138" t="s">
        <v>19139</v>
      </c>
      <c r="D3776" s="138" t="s">
        <v>19140</v>
      </c>
      <c r="E3776" s="138" t="s">
        <v>19141</v>
      </c>
      <c r="F3776" s="139">
        <v>30.19</v>
      </c>
      <c r="G3776" s="137" t="s">
        <v>247</v>
      </c>
      <c r="H3776" s="137" t="s">
        <v>1806</v>
      </c>
      <c r="I3776" s="138" t="s">
        <v>1110</v>
      </c>
    </row>
    <row r="3777" spans="1:9" hidden="1">
      <c r="A3777" s="137" t="s">
        <v>19142</v>
      </c>
      <c r="B3777" s="138" t="s">
        <v>19143</v>
      </c>
      <c r="C3777" s="138" t="s">
        <v>19144</v>
      </c>
      <c r="D3777" s="138" t="s">
        <v>19145</v>
      </c>
      <c r="E3777" s="138" t="s">
        <v>19146</v>
      </c>
      <c r="F3777" s="139">
        <v>0</v>
      </c>
      <c r="G3777" s="137" t="s">
        <v>417</v>
      </c>
      <c r="H3777" s="137" t="s">
        <v>2660</v>
      </c>
      <c r="I3777" s="138" t="s">
        <v>1091</v>
      </c>
    </row>
    <row r="3778" spans="1:9" hidden="1">
      <c r="A3778" s="137" t="s">
        <v>19147</v>
      </c>
      <c r="B3778" s="138" t="s">
        <v>19148</v>
      </c>
      <c r="C3778" s="138" t="s">
        <v>19149</v>
      </c>
      <c r="D3778" s="138" t="s">
        <v>19150</v>
      </c>
      <c r="E3778" s="138" t="s">
        <v>19151</v>
      </c>
      <c r="F3778" s="139">
        <v>0</v>
      </c>
      <c r="G3778" s="137" t="s">
        <v>417</v>
      </c>
      <c r="H3778" s="137" t="s">
        <v>2660</v>
      </c>
      <c r="I3778" s="138" t="s">
        <v>1091</v>
      </c>
    </row>
    <row r="3779" spans="1:9" hidden="1">
      <c r="A3779" s="137" t="s">
        <v>19152</v>
      </c>
      <c r="B3779" s="138" t="s">
        <v>19153</v>
      </c>
      <c r="C3779" s="138" t="s">
        <v>19154</v>
      </c>
      <c r="D3779" s="138" t="s">
        <v>19155</v>
      </c>
      <c r="E3779" s="138" t="s">
        <v>19156</v>
      </c>
      <c r="F3779" s="139">
        <v>3.8769999999999998</v>
      </c>
      <c r="G3779" s="137" t="s">
        <v>417</v>
      </c>
      <c r="H3779" s="137" t="s">
        <v>2660</v>
      </c>
      <c r="I3779" s="138" t="s">
        <v>1091</v>
      </c>
    </row>
    <row r="3780" spans="1:9" hidden="1">
      <c r="A3780" s="137" t="s">
        <v>19157</v>
      </c>
      <c r="B3780" s="138" t="s">
        <v>19158</v>
      </c>
      <c r="C3780" s="138" t="s">
        <v>19159</v>
      </c>
      <c r="D3780" s="138" t="s">
        <v>18748</v>
      </c>
      <c r="E3780" s="138" t="s">
        <v>19160</v>
      </c>
      <c r="F3780" s="139">
        <v>0</v>
      </c>
      <c r="G3780" s="137" t="s">
        <v>417</v>
      </c>
      <c r="H3780" s="137" t="s">
        <v>2660</v>
      </c>
      <c r="I3780" s="138" t="s">
        <v>1756</v>
      </c>
    </row>
    <row r="3781" spans="1:9" hidden="1">
      <c r="A3781" s="137" t="s">
        <v>19161</v>
      </c>
      <c r="B3781" s="138" t="s">
        <v>19162</v>
      </c>
      <c r="C3781" s="138" t="s">
        <v>19163</v>
      </c>
      <c r="D3781" s="138" t="s">
        <v>19164</v>
      </c>
      <c r="E3781" s="138" t="s">
        <v>19165</v>
      </c>
      <c r="F3781" s="139">
        <v>0</v>
      </c>
      <c r="G3781" s="137" t="s">
        <v>417</v>
      </c>
      <c r="H3781" s="137" t="s">
        <v>2660</v>
      </c>
      <c r="I3781" s="138" t="s">
        <v>1091</v>
      </c>
    </row>
    <row r="3782" spans="1:9" hidden="1">
      <c r="A3782" s="137" t="s">
        <v>19166</v>
      </c>
      <c r="B3782" s="138" t="s">
        <v>19167</v>
      </c>
      <c r="C3782" s="138" t="s">
        <v>19168</v>
      </c>
      <c r="D3782" s="138" t="s">
        <v>19169</v>
      </c>
      <c r="E3782" s="138" t="s">
        <v>19170</v>
      </c>
      <c r="F3782" s="139">
        <v>0</v>
      </c>
      <c r="G3782" s="137" t="s">
        <v>417</v>
      </c>
      <c r="H3782" s="137" t="s">
        <v>2660</v>
      </c>
      <c r="I3782" s="138" t="s">
        <v>1091</v>
      </c>
    </row>
    <row r="3783" spans="1:9" hidden="1">
      <c r="A3783" s="137" t="s">
        <v>19171</v>
      </c>
      <c r="B3783" s="138" t="s">
        <v>19172</v>
      </c>
      <c r="C3783" s="138" t="s">
        <v>19173</v>
      </c>
      <c r="D3783" s="138" t="s">
        <v>19174</v>
      </c>
      <c r="E3783" s="138" t="s">
        <v>19175</v>
      </c>
      <c r="F3783" s="139">
        <v>19.77</v>
      </c>
      <c r="G3783" s="137" t="s">
        <v>417</v>
      </c>
      <c r="H3783" s="137" t="s">
        <v>2660</v>
      </c>
      <c r="I3783" s="138" t="s">
        <v>1091</v>
      </c>
    </row>
    <row r="3784" spans="1:9" hidden="1">
      <c r="A3784" s="137" t="s">
        <v>19176</v>
      </c>
      <c r="B3784" s="138" t="s">
        <v>19177</v>
      </c>
      <c r="C3784" s="138" t="s">
        <v>19178</v>
      </c>
      <c r="D3784" s="138" t="s">
        <v>19179</v>
      </c>
      <c r="E3784" s="138" t="s">
        <v>19180</v>
      </c>
      <c r="F3784" s="139">
        <v>2.8460000000000001</v>
      </c>
      <c r="G3784" s="137" t="s">
        <v>417</v>
      </c>
      <c r="H3784" s="137" t="s">
        <v>2660</v>
      </c>
      <c r="I3784" s="138" t="s">
        <v>1091</v>
      </c>
    </row>
    <row r="3785" spans="1:9" hidden="1">
      <c r="A3785" s="137" t="s">
        <v>19181</v>
      </c>
      <c r="B3785" s="138" t="s">
        <v>458</v>
      </c>
      <c r="C3785" s="138" t="s">
        <v>460</v>
      </c>
      <c r="D3785" s="138" t="s">
        <v>459</v>
      </c>
      <c r="E3785" s="138" t="s">
        <v>1160</v>
      </c>
      <c r="F3785" s="139">
        <v>0</v>
      </c>
      <c r="G3785" s="137" t="s">
        <v>417</v>
      </c>
      <c r="H3785" s="137" t="s">
        <v>2660</v>
      </c>
      <c r="I3785" s="138" t="s">
        <v>1091</v>
      </c>
    </row>
    <row r="3786" spans="1:9" hidden="1">
      <c r="A3786" s="137" t="s">
        <v>19182</v>
      </c>
      <c r="B3786" s="138" t="s">
        <v>19183</v>
      </c>
      <c r="C3786" s="138" t="s">
        <v>19184</v>
      </c>
      <c r="D3786" s="138" t="s">
        <v>19185</v>
      </c>
      <c r="E3786" s="138" t="s">
        <v>19186</v>
      </c>
      <c r="F3786" s="139">
        <v>5.3440000000000003</v>
      </c>
      <c r="G3786" s="137" t="s">
        <v>417</v>
      </c>
      <c r="H3786" s="137" t="s">
        <v>2660</v>
      </c>
      <c r="I3786" s="138" t="s">
        <v>1091</v>
      </c>
    </row>
    <row r="3787" spans="1:9" hidden="1">
      <c r="A3787" s="137" t="s">
        <v>19187</v>
      </c>
      <c r="B3787" s="138" t="s">
        <v>19188</v>
      </c>
      <c r="C3787" s="138" t="s">
        <v>19189</v>
      </c>
      <c r="D3787" s="138" t="s">
        <v>19190</v>
      </c>
      <c r="E3787" s="138" t="s">
        <v>19191</v>
      </c>
      <c r="F3787" s="139">
        <v>105.5</v>
      </c>
      <c r="G3787" s="137" t="s">
        <v>417</v>
      </c>
      <c r="H3787" s="137" t="s">
        <v>2660</v>
      </c>
      <c r="I3787" s="138" t="s">
        <v>1091</v>
      </c>
    </row>
    <row r="3788" spans="1:9" hidden="1">
      <c r="A3788" s="137" t="s">
        <v>19192</v>
      </c>
      <c r="B3788" s="138" t="s">
        <v>19193</v>
      </c>
      <c r="C3788" s="138" t="s">
        <v>19194</v>
      </c>
      <c r="D3788" s="138" t="s">
        <v>19195</v>
      </c>
      <c r="E3788" s="138" t="s">
        <v>19196</v>
      </c>
      <c r="F3788" s="139">
        <v>14.6</v>
      </c>
      <c r="G3788" s="137" t="s">
        <v>247</v>
      </c>
      <c r="H3788" s="137" t="s">
        <v>1806</v>
      </c>
      <c r="I3788" s="138" t="s">
        <v>1096</v>
      </c>
    </row>
    <row r="3789" spans="1:9" hidden="1">
      <c r="A3789" s="137" t="s">
        <v>19197</v>
      </c>
      <c r="B3789" s="138" t="s">
        <v>19198</v>
      </c>
      <c r="C3789" s="138" t="s">
        <v>19199</v>
      </c>
      <c r="D3789" s="138" t="s">
        <v>19200</v>
      </c>
      <c r="E3789" s="138" t="s">
        <v>19201</v>
      </c>
      <c r="F3789" s="139">
        <v>2.964</v>
      </c>
      <c r="G3789" s="137" t="s">
        <v>417</v>
      </c>
      <c r="H3789" s="137" t="s">
        <v>2660</v>
      </c>
      <c r="I3789" s="138" t="s">
        <v>1091</v>
      </c>
    </row>
    <row r="3790" spans="1:9" hidden="1">
      <c r="A3790" s="137" t="s">
        <v>19202</v>
      </c>
      <c r="B3790" s="138" t="s">
        <v>19203</v>
      </c>
      <c r="C3790" s="138" t="s">
        <v>19204</v>
      </c>
      <c r="D3790" s="138" t="s">
        <v>19205</v>
      </c>
      <c r="E3790" s="138" t="s">
        <v>19206</v>
      </c>
      <c r="F3790" s="139">
        <v>0</v>
      </c>
      <c r="G3790" s="137" t="s">
        <v>247</v>
      </c>
      <c r="H3790" s="137" t="s">
        <v>1806</v>
      </c>
      <c r="I3790" s="138" t="s">
        <v>1110</v>
      </c>
    </row>
    <row r="3791" spans="1:9" hidden="1">
      <c r="A3791" s="137" t="s">
        <v>19207</v>
      </c>
      <c r="B3791" s="138" t="s">
        <v>19208</v>
      </c>
      <c r="C3791" s="138" t="s">
        <v>19209</v>
      </c>
      <c r="D3791" s="138" t="s">
        <v>19210</v>
      </c>
      <c r="E3791" s="138" t="s">
        <v>19211</v>
      </c>
      <c r="F3791" s="139">
        <v>4.2279999999999998</v>
      </c>
      <c r="G3791" s="137" t="s">
        <v>417</v>
      </c>
      <c r="H3791" s="137" t="s">
        <v>2660</v>
      </c>
      <c r="I3791" s="138" t="s">
        <v>1091</v>
      </c>
    </row>
    <row r="3792" spans="1:9" hidden="1">
      <c r="A3792" s="137" t="s">
        <v>19212</v>
      </c>
      <c r="B3792" s="138" t="s">
        <v>19213</v>
      </c>
      <c r="C3792" s="138" t="s">
        <v>19214</v>
      </c>
      <c r="D3792" s="138" t="s">
        <v>19215</v>
      </c>
      <c r="E3792" s="138" t="s">
        <v>19216</v>
      </c>
      <c r="F3792" s="139">
        <v>0</v>
      </c>
      <c r="G3792" s="137" t="s">
        <v>417</v>
      </c>
      <c r="H3792" s="137" t="s">
        <v>2660</v>
      </c>
      <c r="I3792" s="138" t="s">
        <v>1091</v>
      </c>
    </row>
    <row r="3793" spans="1:9" hidden="1">
      <c r="A3793" s="137" t="s">
        <v>19217</v>
      </c>
      <c r="B3793" s="138" t="s">
        <v>19218</v>
      </c>
      <c r="C3793" s="138" t="s">
        <v>19219</v>
      </c>
      <c r="D3793" s="138" t="s">
        <v>19220</v>
      </c>
      <c r="E3793" s="138" t="s">
        <v>19221</v>
      </c>
      <c r="F3793" s="139">
        <v>0</v>
      </c>
      <c r="G3793" s="137" t="s">
        <v>417</v>
      </c>
      <c r="H3793" s="137" t="s">
        <v>2660</v>
      </c>
      <c r="I3793" s="138" t="s">
        <v>1091</v>
      </c>
    </row>
    <row r="3794" spans="1:9" hidden="1">
      <c r="A3794" s="137" t="s">
        <v>19222</v>
      </c>
      <c r="B3794" s="138" t="s">
        <v>1491</v>
      </c>
      <c r="C3794" s="138" t="s">
        <v>1492</v>
      </c>
      <c r="D3794" s="138" t="s">
        <v>19223</v>
      </c>
      <c r="E3794" s="138" t="s">
        <v>19224</v>
      </c>
      <c r="F3794" s="139">
        <v>5.61</v>
      </c>
      <c r="G3794" s="137" t="s">
        <v>417</v>
      </c>
      <c r="H3794" s="137" t="s">
        <v>2660</v>
      </c>
      <c r="I3794" s="138" t="s">
        <v>1091</v>
      </c>
    </row>
    <row r="3795" spans="1:9" hidden="1">
      <c r="A3795" s="137" t="s">
        <v>19225</v>
      </c>
      <c r="B3795" s="138" t="s">
        <v>19226</v>
      </c>
      <c r="C3795" s="138" t="s">
        <v>19227</v>
      </c>
      <c r="D3795" s="138" t="s">
        <v>18269</v>
      </c>
      <c r="E3795" s="138" t="s">
        <v>19228</v>
      </c>
      <c r="F3795" s="139">
        <v>0</v>
      </c>
      <c r="G3795" s="137" t="s">
        <v>417</v>
      </c>
      <c r="H3795" s="137" t="s">
        <v>2660</v>
      </c>
      <c r="I3795" s="138" t="s">
        <v>1756</v>
      </c>
    </row>
    <row r="3796" spans="1:9" hidden="1">
      <c r="A3796" s="137" t="s">
        <v>19229</v>
      </c>
      <c r="B3796" s="138" t="s">
        <v>19230</v>
      </c>
      <c r="C3796" s="138" t="s">
        <v>19231</v>
      </c>
      <c r="D3796" s="138" t="s">
        <v>19232</v>
      </c>
      <c r="E3796" s="138" t="s">
        <v>19233</v>
      </c>
      <c r="F3796" s="139">
        <v>6.22</v>
      </c>
      <c r="G3796" s="137" t="s">
        <v>417</v>
      </c>
      <c r="H3796" s="137" t="s">
        <v>2660</v>
      </c>
      <c r="I3796" s="138" t="s">
        <v>1091</v>
      </c>
    </row>
    <row r="3797" spans="1:9" hidden="1">
      <c r="A3797" s="137" t="s">
        <v>19234</v>
      </c>
      <c r="B3797" s="138" t="s">
        <v>19235</v>
      </c>
      <c r="C3797" s="138" t="s">
        <v>19085</v>
      </c>
      <c r="D3797" s="138" t="s">
        <v>19236</v>
      </c>
      <c r="E3797" s="138" t="s">
        <v>19237</v>
      </c>
      <c r="F3797" s="139">
        <v>4161</v>
      </c>
      <c r="G3797" s="137" t="s">
        <v>417</v>
      </c>
      <c r="H3797" s="137" t="s">
        <v>2660</v>
      </c>
      <c r="I3797" s="138" t="s">
        <v>1091</v>
      </c>
    </row>
    <row r="3798" spans="1:9" hidden="1">
      <c r="A3798" s="137" t="s">
        <v>19238</v>
      </c>
      <c r="B3798" s="138" t="s">
        <v>19239</v>
      </c>
      <c r="C3798" s="138" t="s">
        <v>19240</v>
      </c>
      <c r="D3798" s="138" t="s">
        <v>19241</v>
      </c>
      <c r="E3798" s="138" t="s">
        <v>19242</v>
      </c>
      <c r="F3798" s="139">
        <v>0</v>
      </c>
      <c r="G3798" s="137" t="s">
        <v>417</v>
      </c>
      <c r="H3798" s="137" t="s">
        <v>2660</v>
      </c>
      <c r="I3798" s="138" t="s">
        <v>1091</v>
      </c>
    </row>
    <row r="3799" spans="1:9" hidden="1">
      <c r="A3799" s="137" t="s">
        <v>19243</v>
      </c>
      <c r="B3799" s="138" t="s">
        <v>19244</v>
      </c>
      <c r="C3799" s="138" t="s">
        <v>19245</v>
      </c>
      <c r="D3799" s="138" t="s">
        <v>19246</v>
      </c>
      <c r="E3799" s="138" t="s">
        <v>19247</v>
      </c>
      <c r="F3799" s="139">
        <v>0</v>
      </c>
      <c r="G3799" s="137" t="s">
        <v>417</v>
      </c>
      <c r="H3799" s="137" t="s">
        <v>2660</v>
      </c>
      <c r="I3799" s="138" t="s">
        <v>1091</v>
      </c>
    </row>
    <row r="3800" spans="1:9" hidden="1">
      <c r="A3800" s="137" t="s">
        <v>19248</v>
      </c>
      <c r="B3800" s="138" t="s">
        <v>19249</v>
      </c>
      <c r="C3800" s="138" t="s">
        <v>19250</v>
      </c>
      <c r="D3800" s="138" t="s">
        <v>19251</v>
      </c>
      <c r="E3800" s="138" t="s">
        <v>19252</v>
      </c>
      <c r="F3800" s="139">
        <v>187.11</v>
      </c>
      <c r="G3800" s="137" t="s">
        <v>247</v>
      </c>
      <c r="H3800" s="137" t="s">
        <v>1806</v>
      </c>
      <c r="I3800" s="138" t="s">
        <v>1110</v>
      </c>
    </row>
    <row r="3801" spans="1:9" hidden="1">
      <c r="A3801" s="137" t="s">
        <v>19253</v>
      </c>
      <c r="B3801" s="138" t="s">
        <v>19254</v>
      </c>
      <c r="C3801" s="138" t="s">
        <v>19255</v>
      </c>
      <c r="D3801" s="138" t="s">
        <v>19256</v>
      </c>
      <c r="E3801" s="138" t="s">
        <v>19257</v>
      </c>
      <c r="F3801" s="139">
        <v>0.94040000000000001</v>
      </c>
      <c r="G3801" s="137" t="s">
        <v>417</v>
      </c>
      <c r="H3801" s="137" t="s">
        <v>2660</v>
      </c>
      <c r="I3801" s="138" t="s">
        <v>1091</v>
      </c>
    </row>
    <row r="3802" spans="1:9" hidden="1">
      <c r="A3802" s="137" t="s">
        <v>19258</v>
      </c>
      <c r="B3802" s="138" t="s">
        <v>19259</v>
      </c>
      <c r="C3802" s="138" t="s">
        <v>19260</v>
      </c>
      <c r="D3802" s="138" t="s">
        <v>19261</v>
      </c>
      <c r="E3802" s="138" t="s">
        <v>19262</v>
      </c>
      <c r="F3802" s="139">
        <v>23.23</v>
      </c>
      <c r="G3802" s="137" t="s">
        <v>417</v>
      </c>
      <c r="H3802" s="137" t="s">
        <v>2660</v>
      </c>
      <c r="I3802" s="138" t="s">
        <v>1091</v>
      </c>
    </row>
    <row r="3803" spans="1:9" hidden="1">
      <c r="A3803" s="137" t="s">
        <v>19263</v>
      </c>
      <c r="B3803" s="138" t="s">
        <v>461</v>
      </c>
      <c r="C3803" s="138" t="s">
        <v>462</v>
      </c>
      <c r="D3803" s="138" t="s">
        <v>19264</v>
      </c>
      <c r="E3803" s="138" t="s">
        <v>1092</v>
      </c>
      <c r="F3803" s="139">
        <v>1.04</v>
      </c>
      <c r="G3803" s="137" t="s">
        <v>417</v>
      </c>
      <c r="H3803" s="137" t="s">
        <v>2660</v>
      </c>
      <c r="I3803" s="138" t="s">
        <v>1091</v>
      </c>
    </row>
    <row r="3804" spans="1:9" hidden="1">
      <c r="A3804" s="137" t="s">
        <v>19265</v>
      </c>
      <c r="B3804" s="138" t="s">
        <v>19266</v>
      </c>
      <c r="C3804" s="138" t="s">
        <v>19267</v>
      </c>
      <c r="D3804" s="138" t="s">
        <v>19268</v>
      </c>
      <c r="E3804" s="138" t="s">
        <v>19269</v>
      </c>
      <c r="F3804" s="139">
        <v>0</v>
      </c>
      <c r="G3804" s="137" t="s">
        <v>417</v>
      </c>
      <c r="H3804" s="137" t="s">
        <v>2660</v>
      </c>
      <c r="I3804" s="138" t="s">
        <v>1091</v>
      </c>
    </row>
    <row r="3805" spans="1:9" hidden="1">
      <c r="A3805" s="137" t="s">
        <v>19270</v>
      </c>
      <c r="B3805" s="138" t="s">
        <v>19271</v>
      </c>
      <c r="C3805" s="138" t="s">
        <v>19272</v>
      </c>
      <c r="D3805" s="138" t="s">
        <v>19273</v>
      </c>
      <c r="E3805" s="138" t="s">
        <v>19274</v>
      </c>
      <c r="F3805" s="139">
        <v>0</v>
      </c>
      <c r="G3805" s="137" t="s">
        <v>374</v>
      </c>
      <c r="H3805" s="137" t="s">
        <v>19275</v>
      </c>
      <c r="I3805" s="138" t="s">
        <v>19276</v>
      </c>
    </row>
    <row r="3806" spans="1:9" hidden="1">
      <c r="A3806" s="137" t="s">
        <v>19277</v>
      </c>
      <c r="B3806" s="138" t="s">
        <v>19278</v>
      </c>
      <c r="C3806" s="138" t="s">
        <v>19279</v>
      </c>
      <c r="D3806" s="138" t="s">
        <v>19280</v>
      </c>
      <c r="E3806" s="138" t="s">
        <v>19281</v>
      </c>
      <c r="F3806" s="139">
        <v>0</v>
      </c>
      <c r="G3806" s="137" t="s">
        <v>374</v>
      </c>
      <c r="H3806" s="137" t="s">
        <v>19275</v>
      </c>
      <c r="I3806" s="138" t="s">
        <v>19276</v>
      </c>
    </row>
    <row r="3807" spans="1:9" hidden="1">
      <c r="A3807" s="137" t="s">
        <v>19282</v>
      </c>
      <c r="B3807" s="138" t="s">
        <v>19283</v>
      </c>
      <c r="C3807" s="138" t="s">
        <v>19284</v>
      </c>
      <c r="D3807" s="138" t="s">
        <v>19285</v>
      </c>
      <c r="E3807" s="138" t="s">
        <v>1756</v>
      </c>
      <c r="F3807" s="139">
        <v>0</v>
      </c>
      <c r="G3807" s="137" t="s">
        <v>374</v>
      </c>
      <c r="H3807" s="137" t="s">
        <v>19275</v>
      </c>
      <c r="I3807" s="138" t="s">
        <v>1756</v>
      </c>
    </row>
    <row r="3808" spans="1:9" hidden="1">
      <c r="A3808" s="137" t="s">
        <v>19286</v>
      </c>
      <c r="B3808" s="138" t="s">
        <v>19287</v>
      </c>
      <c r="C3808" s="138" t="s">
        <v>19288</v>
      </c>
      <c r="D3808" s="138" t="s">
        <v>19289</v>
      </c>
      <c r="E3808" s="138" t="s">
        <v>1756</v>
      </c>
      <c r="F3808" s="139">
        <v>0</v>
      </c>
      <c r="G3808" s="137" t="s">
        <v>374</v>
      </c>
      <c r="H3808" s="137" t="s">
        <v>19275</v>
      </c>
      <c r="I3808" s="138" t="s">
        <v>1756</v>
      </c>
    </row>
    <row r="3809" spans="1:9" hidden="1">
      <c r="A3809" s="137" t="s">
        <v>19290</v>
      </c>
      <c r="B3809" s="138" t="s">
        <v>19291</v>
      </c>
      <c r="C3809" s="138" t="s">
        <v>19292</v>
      </c>
      <c r="D3809" s="138" t="s">
        <v>19293</v>
      </c>
      <c r="E3809" s="138" t="s">
        <v>1756</v>
      </c>
      <c r="F3809" s="139">
        <v>0</v>
      </c>
      <c r="G3809" s="137" t="s">
        <v>374</v>
      </c>
      <c r="H3809" s="137" t="s">
        <v>19275</v>
      </c>
      <c r="I3809" s="138" t="s">
        <v>1756</v>
      </c>
    </row>
    <row r="3810" spans="1:9" hidden="1">
      <c r="A3810" s="137" t="s">
        <v>19294</v>
      </c>
      <c r="B3810" s="138" t="s">
        <v>19295</v>
      </c>
      <c r="C3810" s="138" t="s">
        <v>19296</v>
      </c>
      <c r="D3810" s="138" t="s">
        <v>19297</v>
      </c>
      <c r="E3810" s="138" t="s">
        <v>19298</v>
      </c>
      <c r="F3810" s="139">
        <v>0</v>
      </c>
      <c r="G3810" s="137" t="s">
        <v>374</v>
      </c>
      <c r="H3810" s="137" t="s">
        <v>19275</v>
      </c>
      <c r="I3810" s="138" t="s">
        <v>19276</v>
      </c>
    </row>
    <row r="3811" spans="1:9" hidden="1">
      <c r="A3811" s="137" t="s">
        <v>19299</v>
      </c>
      <c r="B3811" s="138" t="s">
        <v>19300</v>
      </c>
      <c r="C3811" s="138" t="s">
        <v>19301</v>
      </c>
      <c r="D3811" s="138" t="s">
        <v>19302</v>
      </c>
      <c r="E3811" s="138" t="s">
        <v>19303</v>
      </c>
      <c r="F3811" s="139">
        <v>0</v>
      </c>
      <c r="G3811" s="137" t="s">
        <v>374</v>
      </c>
      <c r="H3811" s="137" t="s">
        <v>19275</v>
      </c>
      <c r="I3811" s="138" t="s">
        <v>19276</v>
      </c>
    </row>
    <row r="3812" spans="1:9" hidden="1">
      <c r="A3812" s="137" t="s">
        <v>19304</v>
      </c>
      <c r="B3812" s="138" t="s">
        <v>19305</v>
      </c>
      <c r="C3812" s="138" t="s">
        <v>19306</v>
      </c>
      <c r="D3812" s="138" t="s">
        <v>19307</v>
      </c>
      <c r="E3812" s="138" t="s">
        <v>19308</v>
      </c>
      <c r="F3812" s="139">
        <v>0.38600000000000001</v>
      </c>
      <c r="G3812" s="137" t="s">
        <v>374</v>
      </c>
      <c r="H3812" s="137" t="s">
        <v>19275</v>
      </c>
      <c r="I3812" s="138" t="s">
        <v>19276</v>
      </c>
    </row>
    <row r="3813" spans="1:9" hidden="1">
      <c r="A3813" s="137" t="s">
        <v>19309</v>
      </c>
      <c r="B3813" s="138" t="s">
        <v>19310</v>
      </c>
      <c r="C3813" s="138" t="s">
        <v>19311</v>
      </c>
      <c r="D3813" s="138" t="s">
        <v>19312</v>
      </c>
      <c r="E3813" s="138" t="s">
        <v>19313</v>
      </c>
      <c r="F3813" s="139">
        <v>0</v>
      </c>
      <c r="G3813" s="137" t="s">
        <v>374</v>
      </c>
      <c r="H3813" s="137" t="s">
        <v>19275</v>
      </c>
      <c r="I3813" s="138" t="s">
        <v>19276</v>
      </c>
    </row>
    <row r="3814" spans="1:9" hidden="1">
      <c r="A3814" s="137" t="s">
        <v>19314</v>
      </c>
      <c r="B3814" s="138" t="s">
        <v>19315</v>
      </c>
      <c r="C3814" s="138" t="s">
        <v>19316</v>
      </c>
      <c r="D3814" s="138" t="s">
        <v>19317</v>
      </c>
      <c r="E3814" s="138" t="s">
        <v>19318</v>
      </c>
      <c r="F3814" s="139">
        <v>0</v>
      </c>
      <c r="G3814" s="137" t="s">
        <v>374</v>
      </c>
      <c r="H3814" s="137" t="s">
        <v>19275</v>
      </c>
      <c r="I3814" s="138" t="s">
        <v>19276</v>
      </c>
    </row>
    <row r="3815" spans="1:9" hidden="1">
      <c r="A3815" s="137" t="s">
        <v>19319</v>
      </c>
      <c r="B3815" s="138" t="s">
        <v>19320</v>
      </c>
      <c r="C3815" s="138" t="s">
        <v>19321</v>
      </c>
      <c r="D3815" s="138" t="s">
        <v>19322</v>
      </c>
      <c r="E3815" s="138" t="s">
        <v>19323</v>
      </c>
      <c r="F3815" s="139">
        <v>8.1199999999999992</v>
      </c>
      <c r="G3815" s="137" t="s">
        <v>374</v>
      </c>
      <c r="H3815" s="137" t="s">
        <v>19275</v>
      </c>
      <c r="I3815" s="138" t="s">
        <v>19276</v>
      </c>
    </row>
    <row r="3816" spans="1:9" hidden="1">
      <c r="A3816" s="137" t="s">
        <v>19324</v>
      </c>
      <c r="B3816" s="138" t="s">
        <v>19325</v>
      </c>
      <c r="C3816" s="138" t="s">
        <v>19326</v>
      </c>
      <c r="D3816" s="138" t="s">
        <v>19327</v>
      </c>
      <c r="E3816" s="138" t="s">
        <v>19328</v>
      </c>
      <c r="F3816" s="139">
        <v>0</v>
      </c>
      <c r="G3816" s="137" t="s">
        <v>374</v>
      </c>
      <c r="H3816" s="137" t="s">
        <v>19275</v>
      </c>
      <c r="I3816" s="138" t="s">
        <v>19276</v>
      </c>
    </row>
    <row r="3817" spans="1:9" hidden="1">
      <c r="A3817" s="137" t="s">
        <v>19329</v>
      </c>
      <c r="B3817" s="138" t="s">
        <v>19330</v>
      </c>
      <c r="C3817" s="138" t="s">
        <v>19331</v>
      </c>
      <c r="D3817" s="138" t="s">
        <v>19332</v>
      </c>
      <c r="E3817" s="138" t="s">
        <v>19333</v>
      </c>
      <c r="F3817" s="139">
        <v>0</v>
      </c>
      <c r="G3817" s="137" t="s">
        <v>374</v>
      </c>
      <c r="H3817" s="137" t="s">
        <v>19275</v>
      </c>
      <c r="I3817" s="138" t="s">
        <v>19276</v>
      </c>
    </row>
    <row r="3818" spans="1:9" hidden="1">
      <c r="A3818" s="137" t="s">
        <v>19334</v>
      </c>
      <c r="B3818" s="138" t="s">
        <v>19335</v>
      </c>
      <c r="C3818" s="138" t="s">
        <v>19336</v>
      </c>
      <c r="D3818" s="138" t="s">
        <v>19337</v>
      </c>
      <c r="E3818" s="138" t="s">
        <v>1756</v>
      </c>
      <c r="F3818" s="139">
        <v>0</v>
      </c>
      <c r="G3818" s="137" t="s">
        <v>374</v>
      </c>
      <c r="H3818" s="137" t="s">
        <v>19275</v>
      </c>
      <c r="I3818" s="138" t="s">
        <v>1756</v>
      </c>
    </row>
    <row r="3819" spans="1:9" hidden="1">
      <c r="A3819" s="137" t="s">
        <v>19338</v>
      </c>
      <c r="B3819" s="138" t="s">
        <v>19339</v>
      </c>
      <c r="C3819" s="138" t="s">
        <v>19340</v>
      </c>
      <c r="D3819" s="138" t="s">
        <v>19341</v>
      </c>
      <c r="E3819" s="138" t="s">
        <v>1756</v>
      </c>
      <c r="F3819" s="139">
        <v>0</v>
      </c>
      <c r="G3819" s="137" t="s">
        <v>374</v>
      </c>
      <c r="H3819" s="137" t="s">
        <v>19275</v>
      </c>
      <c r="I3819" s="138" t="s">
        <v>1756</v>
      </c>
    </row>
    <row r="3820" spans="1:9" hidden="1">
      <c r="A3820" s="137" t="s">
        <v>19342</v>
      </c>
      <c r="B3820" s="138" t="s">
        <v>19343</v>
      </c>
      <c r="C3820" s="138" t="s">
        <v>19344</v>
      </c>
      <c r="D3820" s="138" t="s">
        <v>19345</v>
      </c>
      <c r="E3820" s="138" t="s">
        <v>19346</v>
      </c>
      <c r="F3820" s="139">
        <v>0</v>
      </c>
      <c r="G3820" s="137" t="s">
        <v>332</v>
      </c>
      <c r="H3820" s="137" t="s">
        <v>1762</v>
      </c>
      <c r="I3820" s="138" t="s">
        <v>1103</v>
      </c>
    </row>
    <row r="3821" spans="1:9" hidden="1">
      <c r="A3821" s="137" t="s">
        <v>19347</v>
      </c>
      <c r="B3821" s="138" t="s">
        <v>19348</v>
      </c>
      <c r="C3821" s="138" t="s">
        <v>19349</v>
      </c>
      <c r="D3821" s="138" t="s">
        <v>19350</v>
      </c>
      <c r="E3821" s="138" t="s">
        <v>19351</v>
      </c>
      <c r="F3821" s="139">
        <v>0</v>
      </c>
      <c r="G3821" s="137" t="s">
        <v>332</v>
      </c>
      <c r="H3821" s="137" t="s">
        <v>1762</v>
      </c>
      <c r="I3821" s="138" t="s">
        <v>1103</v>
      </c>
    </row>
    <row r="3822" spans="1:9" hidden="1">
      <c r="A3822" s="137" t="s">
        <v>19352</v>
      </c>
      <c r="B3822" s="138" t="s">
        <v>19353</v>
      </c>
      <c r="C3822" s="138" t="s">
        <v>19354</v>
      </c>
      <c r="D3822" s="138" t="s">
        <v>19355</v>
      </c>
      <c r="E3822" s="138" t="s">
        <v>19356</v>
      </c>
      <c r="F3822" s="139">
        <v>4.2699999999999996</v>
      </c>
      <c r="G3822" s="137" t="s">
        <v>332</v>
      </c>
      <c r="H3822" s="137" t="s">
        <v>1762</v>
      </c>
      <c r="I3822" s="138" t="s">
        <v>1103</v>
      </c>
    </row>
    <row r="3823" spans="1:9" hidden="1">
      <c r="A3823" s="137" t="s">
        <v>19357</v>
      </c>
      <c r="B3823" s="138" t="s">
        <v>19358</v>
      </c>
      <c r="C3823" s="138" t="s">
        <v>19359</v>
      </c>
      <c r="D3823" s="138" t="s">
        <v>19360</v>
      </c>
      <c r="E3823" s="138" t="s">
        <v>19361</v>
      </c>
      <c r="F3823" s="139">
        <v>0</v>
      </c>
      <c r="G3823" s="137" t="s">
        <v>332</v>
      </c>
      <c r="H3823" s="137" t="s">
        <v>1762</v>
      </c>
      <c r="I3823" s="138" t="s">
        <v>1103</v>
      </c>
    </row>
    <row r="3824" spans="1:9" hidden="1">
      <c r="A3824" s="137" t="s">
        <v>19362</v>
      </c>
      <c r="B3824" s="138" t="s">
        <v>19363</v>
      </c>
      <c r="C3824" s="138" t="s">
        <v>3059</v>
      </c>
      <c r="D3824" s="138" t="s">
        <v>19364</v>
      </c>
      <c r="E3824" s="138" t="s">
        <v>19365</v>
      </c>
      <c r="F3824" s="139">
        <v>0</v>
      </c>
      <c r="G3824" s="137" t="s">
        <v>332</v>
      </c>
      <c r="H3824" s="137" t="s">
        <v>1762</v>
      </c>
      <c r="I3824" s="138" t="s">
        <v>1103</v>
      </c>
    </row>
    <row r="3825" spans="1:9" hidden="1">
      <c r="A3825" s="137" t="s">
        <v>19366</v>
      </c>
      <c r="B3825" s="138" t="s">
        <v>19367</v>
      </c>
      <c r="C3825" s="138" t="s">
        <v>19368</v>
      </c>
      <c r="D3825" s="138" t="s">
        <v>19369</v>
      </c>
      <c r="E3825" s="138" t="s">
        <v>19370</v>
      </c>
      <c r="F3825" s="139">
        <v>13.8</v>
      </c>
      <c r="G3825" s="137" t="s">
        <v>332</v>
      </c>
      <c r="H3825" s="137" t="s">
        <v>1762</v>
      </c>
      <c r="I3825" s="138" t="s">
        <v>1103</v>
      </c>
    </row>
    <row r="3826" spans="1:9" hidden="1">
      <c r="A3826" s="137" t="s">
        <v>19371</v>
      </c>
      <c r="B3826" s="138" t="s">
        <v>19372</v>
      </c>
      <c r="C3826" s="138" t="s">
        <v>19373</v>
      </c>
      <c r="D3826" s="138" t="s">
        <v>19374</v>
      </c>
      <c r="E3826" s="138" t="s">
        <v>19375</v>
      </c>
      <c r="F3826" s="139">
        <v>0</v>
      </c>
      <c r="G3826" s="137" t="s">
        <v>332</v>
      </c>
      <c r="H3826" s="137" t="s">
        <v>1762</v>
      </c>
      <c r="I3826" s="138" t="s">
        <v>1103</v>
      </c>
    </row>
    <row r="3827" spans="1:9" hidden="1">
      <c r="A3827" s="137" t="s">
        <v>19376</v>
      </c>
      <c r="B3827" s="138" t="s">
        <v>19377</v>
      </c>
      <c r="C3827" s="138" t="s">
        <v>19378</v>
      </c>
      <c r="D3827" s="138" t="s">
        <v>19379</v>
      </c>
      <c r="E3827" s="138" t="s">
        <v>19380</v>
      </c>
      <c r="F3827" s="139">
        <v>0</v>
      </c>
      <c r="G3827" s="137" t="s">
        <v>332</v>
      </c>
      <c r="H3827" s="137" t="s">
        <v>1762</v>
      </c>
      <c r="I3827" s="138" t="s">
        <v>1103</v>
      </c>
    </row>
    <row r="3828" spans="1:9" hidden="1">
      <c r="A3828" s="137" t="s">
        <v>19381</v>
      </c>
      <c r="B3828" s="138" t="s">
        <v>19382</v>
      </c>
      <c r="C3828" s="138" t="s">
        <v>19383</v>
      </c>
      <c r="D3828" s="138" t="s">
        <v>19384</v>
      </c>
      <c r="E3828" s="138" t="s">
        <v>19385</v>
      </c>
      <c r="F3828" s="139">
        <v>3.42</v>
      </c>
      <c r="G3828" s="137" t="s">
        <v>332</v>
      </c>
      <c r="H3828" s="137" t="s">
        <v>1762</v>
      </c>
      <c r="I3828" s="138" t="s">
        <v>1103</v>
      </c>
    </row>
    <row r="3829" spans="1:9" hidden="1">
      <c r="A3829" s="137" t="s">
        <v>19386</v>
      </c>
      <c r="B3829" s="138" t="s">
        <v>19387</v>
      </c>
      <c r="C3829" s="138" t="s">
        <v>19388</v>
      </c>
      <c r="D3829" s="138" t="s">
        <v>19389</v>
      </c>
      <c r="E3829" s="138" t="s">
        <v>19390</v>
      </c>
      <c r="F3829" s="139">
        <v>33.520000000000003</v>
      </c>
      <c r="G3829" s="137" t="s">
        <v>332</v>
      </c>
      <c r="H3829" s="137" t="s">
        <v>1762</v>
      </c>
      <c r="I3829" s="138" t="s">
        <v>1103</v>
      </c>
    </row>
    <row r="3830" spans="1:9" hidden="1">
      <c r="A3830" s="137" t="s">
        <v>19391</v>
      </c>
      <c r="B3830" s="138" t="s">
        <v>19392</v>
      </c>
      <c r="C3830" s="138" t="s">
        <v>19393</v>
      </c>
      <c r="D3830" s="138" t="s">
        <v>19394</v>
      </c>
      <c r="E3830" s="138" t="s">
        <v>19395</v>
      </c>
      <c r="F3830" s="139">
        <v>0</v>
      </c>
      <c r="G3830" s="137" t="s">
        <v>332</v>
      </c>
      <c r="H3830" s="137" t="s">
        <v>1762</v>
      </c>
      <c r="I3830" s="138" t="s">
        <v>1103</v>
      </c>
    </row>
    <row r="3831" spans="1:9" hidden="1">
      <c r="A3831" s="137" t="s">
        <v>19396</v>
      </c>
      <c r="B3831" s="138" t="s">
        <v>19397</v>
      </c>
      <c r="C3831" s="138" t="s">
        <v>19398</v>
      </c>
      <c r="D3831" s="138" t="s">
        <v>19399</v>
      </c>
      <c r="E3831" s="138" t="s">
        <v>19400</v>
      </c>
      <c r="F3831" s="139">
        <v>0</v>
      </c>
      <c r="G3831" s="137" t="s">
        <v>332</v>
      </c>
      <c r="H3831" s="137" t="s">
        <v>1762</v>
      </c>
      <c r="I3831" s="138" t="s">
        <v>1103</v>
      </c>
    </row>
    <row r="3832" spans="1:9" hidden="1">
      <c r="A3832" s="137" t="s">
        <v>19401</v>
      </c>
      <c r="B3832" s="138" t="s">
        <v>19402</v>
      </c>
      <c r="C3832" s="138" t="s">
        <v>19403</v>
      </c>
      <c r="D3832" s="138" t="s">
        <v>19404</v>
      </c>
      <c r="E3832" s="138" t="s">
        <v>19405</v>
      </c>
      <c r="F3832" s="139">
        <v>17.600000000000001</v>
      </c>
      <c r="G3832" s="137" t="s">
        <v>332</v>
      </c>
      <c r="H3832" s="137" t="s">
        <v>1762</v>
      </c>
      <c r="I3832" s="138" t="s">
        <v>1103</v>
      </c>
    </row>
    <row r="3833" spans="1:9" hidden="1">
      <c r="A3833" s="137" t="s">
        <v>19406</v>
      </c>
      <c r="B3833" s="138" t="s">
        <v>19407</v>
      </c>
      <c r="C3833" s="138" t="s">
        <v>19408</v>
      </c>
      <c r="D3833" s="138" t="s">
        <v>19409</v>
      </c>
      <c r="E3833" s="138" t="s">
        <v>19410</v>
      </c>
      <c r="F3833" s="139">
        <v>0</v>
      </c>
      <c r="G3833" s="137" t="s">
        <v>332</v>
      </c>
      <c r="H3833" s="137" t="s">
        <v>1762</v>
      </c>
      <c r="I3833" s="138" t="s">
        <v>1103</v>
      </c>
    </row>
    <row r="3834" spans="1:9" hidden="1">
      <c r="A3834" s="137" t="s">
        <v>19411</v>
      </c>
      <c r="B3834" s="138" t="s">
        <v>19412</v>
      </c>
      <c r="C3834" s="138" t="s">
        <v>19413</v>
      </c>
      <c r="D3834" s="138" t="s">
        <v>19414</v>
      </c>
      <c r="E3834" s="138" t="s">
        <v>19415</v>
      </c>
      <c r="F3834" s="139">
        <v>0</v>
      </c>
      <c r="G3834" s="137" t="s">
        <v>332</v>
      </c>
      <c r="H3834" s="137" t="s">
        <v>1762</v>
      </c>
      <c r="I3834" s="138" t="s">
        <v>1103</v>
      </c>
    </row>
    <row r="3835" spans="1:9" hidden="1">
      <c r="A3835" s="137" t="s">
        <v>19416</v>
      </c>
      <c r="B3835" s="138" t="s">
        <v>19417</v>
      </c>
      <c r="C3835" s="138" t="s">
        <v>19418</v>
      </c>
      <c r="D3835" s="138" t="s">
        <v>19419</v>
      </c>
      <c r="E3835" s="138" t="s">
        <v>19420</v>
      </c>
      <c r="F3835" s="139">
        <v>0</v>
      </c>
      <c r="G3835" s="137" t="s">
        <v>332</v>
      </c>
      <c r="H3835" s="137" t="s">
        <v>1762</v>
      </c>
      <c r="I3835" s="138" t="s">
        <v>1103</v>
      </c>
    </row>
    <row r="3836" spans="1:9" hidden="1">
      <c r="A3836" s="137" t="s">
        <v>19421</v>
      </c>
      <c r="B3836" s="138" t="s">
        <v>19422</v>
      </c>
      <c r="C3836" s="138" t="s">
        <v>19423</v>
      </c>
      <c r="D3836" s="138" t="s">
        <v>19424</v>
      </c>
      <c r="E3836" s="138" t="s">
        <v>19425</v>
      </c>
      <c r="F3836" s="139">
        <v>70.849999999999994</v>
      </c>
      <c r="G3836" s="137" t="s">
        <v>332</v>
      </c>
      <c r="H3836" s="137" t="s">
        <v>1762</v>
      </c>
      <c r="I3836" s="138" t="s">
        <v>1103</v>
      </c>
    </row>
    <row r="3837" spans="1:9" hidden="1">
      <c r="A3837" s="137" t="s">
        <v>19426</v>
      </c>
      <c r="B3837" s="138" t="s">
        <v>19427</v>
      </c>
      <c r="C3837" s="138" t="s">
        <v>19428</v>
      </c>
      <c r="D3837" s="138" t="s">
        <v>19429</v>
      </c>
      <c r="E3837" s="138" t="s">
        <v>19430</v>
      </c>
      <c r="F3837" s="139">
        <v>46.64</v>
      </c>
      <c r="G3837" s="137" t="s">
        <v>332</v>
      </c>
      <c r="H3837" s="137" t="s">
        <v>1762</v>
      </c>
      <c r="I3837" s="138" t="s">
        <v>1103</v>
      </c>
    </row>
    <row r="3838" spans="1:9" hidden="1">
      <c r="A3838" s="137" t="s">
        <v>19431</v>
      </c>
      <c r="B3838" s="138" t="s">
        <v>19432</v>
      </c>
      <c r="C3838" s="138" t="s">
        <v>19433</v>
      </c>
      <c r="D3838" s="138" t="s">
        <v>19434</v>
      </c>
      <c r="E3838" s="138" t="s">
        <v>1756</v>
      </c>
      <c r="F3838" s="139">
        <v>19.440000000000001</v>
      </c>
      <c r="G3838" s="137" t="s">
        <v>332</v>
      </c>
      <c r="H3838" s="137" t="s">
        <v>1762</v>
      </c>
      <c r="I3838" s="138" t="s">
        <v>1756</v>
      </c>
    </row>
    <row r="3839" spans="1:9" hidden="1">
      <c r="A3839" s="137" t="s">
        <v>19435</v>
      </c>
      <c r="B3839" s="138" t="s">
        <v>19436</v>
      </c>
      <c r="C3839" s="138" t="s">
        <v>19437</v>
      </c>
      <c r="D3839" s="138" t="s">
        <v>19438</v>
      </c>
      <c r="E3839" s="138" t="s">
        <v>19439</v>
      </c>
      <c r="F3839" s="139">
        <v>0</v>
      </c>
      <c r="G3839" s="137" t="s">
        <v>332</v>
      </c>
      <c r="H3839" s="137" t="s">
        <v>1762</v>
      </c>
      <c r="I3839" s="138" t="s">
        <v>1103</v>
      </c>
    </row>
    <row r="3840" spans="1:9" hidden="1">
      <c r="A3840" s="137" t="s">
        <v>19440</v>
      </c>
      <c r="B3840" s="138" t="s">
        <v>19441</v>
      </c>
      <c r="C3840" s="138" t="s">
        <v>19442</v>
      </c>
      <c r="D3840" s="138" t="s">
        <v>19443</v>
      </c>
      <c r="E3840" s="138" t="s">
        <v>19444</v>
      </c>
      <c r="F3840" s="139">
        <v>0</v>
      </c>
      <c r="G3840" s="137" t="s">
        <v>7022</v>
      </c>
      <c r="H3840" s="137" t="s">
        <v>1762</v>
      </c>
      <c r="I3840" s="138" t="s">
        <v>1103</v>
      </c>
    </row>
    <row r="3841" spans="1:9" hidden="1">
      <c r="A3841" s="137" t="s">
        <v>19445</v>
      </c>
      <c r="B3841" s="138" t="s">
        <v>19446</v>
      </c>
      <c r="C3841" s="138" t="s">
        <v>19447</v>
      </c>
      <c r="D3841" s="138" t="s">
        <v>19448</v>
      </c>
      <c r="E3841" s="138" t="s">
        <v>19449</v>
      </c>
      <c r="F3841" s="139">
        <v>10.88</v>
      </c>
      <c r="G3841" s="137" t="s">
        <v>332</v>
      </c>
      <c r="H3841" s="137" t="s">
        <v>1762</v>
      </c>
      <c r="I3841" s="138" t="s">
        <v>1103</v>
      </c>
    </row>
    <row r="3842" spans="1:9" hidden="1">
      <c r="A3842" s="137" t="s">
        <v>19450</v>
      </c>
      <c r="B3842" s="138" t="s">
        <v>19451</v>
      </c>
      <c r="C3842" s="138" t="s">
        <v>19452</v>
      </c>
      <c r="D3842" s="138" t="s">
        <v>19453</v>
      </c>
      <c r="E3842" s="138" t="s">
        <v>19454</v>
      </c>
      <c r="F3842" s="139">
        <v>11.44</v>
      </c>
      <c r="G3842" s="137" t="s">
        <v>332</v>
      </c>
      <c r="H3842" s="137" t="s">
        <v>1762</v>
      </c>
      <c r="I3842" s="138" t="s">
        <v>1103</v>
      </c>
    </row>
    <row r="3843" spans="1:9" hidden="1">
      <c r="A3843" s="137" t="s">
        <v>19455</v>
      </c>
      <c r="B3843" s="138" t="s">
        <v>19456</v>
      </c>
      <c r="C3843" s="138" t="s">
        <v>19457</v>
      </c>
      <c r="D3843" s="138" t="s">
        <v>19458</v>
      </c>
      <c r="E3843" s="138" t="s">
        <v>19459</v>
      </c>
      <c r="F3843" s="139">
        <v>0</v>
      </c>
      <c r="G3843" s="137" t="s">
        <v>332</v>
      </c>
      <c r="H3843" s="137" t="s">
        <v>1762</v>
      </c>
      <c r="I3843" s="138" t="s">
        <v>1103</v>
      </c>
    </row>
    <row r="3844" spans="1:9" hidden="1">
      <c r="A3844" s="137" t="s">
        <v>19460</v>
      </c>
      <c r="B3844" s="138" t="s">
        <v>19461</v>
      </c>
      <c r="C3844" s="138" t="s">
        <v>19462</v>
      </c>
      <c r="D3844" s="138" t="s">
        <v>19458</v>
      </c>
      <c r="E3844" s="138" t="s">
        <v>19463</v>
      </c>
      <c r="F3844" s="139">
        <v>0</v>
      </c>
      <c r="G3844" s="137" t="s">
        <v>332</v>
      </c>
      <c r="H3844" s="137" t="s">
        <v>1762</v>
      </c>
      <c r="I3844" s="138" t="s">
        <v>1103</v>
      </c>
    </row>
    <row r="3845" spans="1:9" hidden="1">
      <c r="A3845" s="137" t="s">
        <v>19464</v>
      </c>
      <c r="B3845" s="138" t="s">
        <v>19465</v>
      </c>
      <c r="C3845" s="138" t="s">
        <v>19466</v>
      </c>
      <c r="D3845" s="138" t="s">
        <v>19467</v>
      </c>
      <c r="E3845" s="138" t="s">
        <v>19468</v>
      </c>
      <c r="F3845" s="139">
        <v>47.3</v>
      </c>
      <c r="G3845" s="137" t="s">
        <v>7022</v>
      </c>
      <c r="H3845" s="137" t="s">
        <v>1762</v>
      </c>
      <c r="I3845" s="138" t="s">
        <v>1103</v>
      </c>
    </row>
    <row r="3846" spans="1:9" hidden="1">
      <c r="A3846" s="137" t="s">
        <v>19469</v>
      </c>
      <c r="B3846" s="138" t="s">
        <v>19470</v>
      </c>
      <c r="C3846" s="138" t="s">
        <v>19471</v>
      </c>
      <c r="D3846" s="138" t="s">
        <v>19472</v>
      </c>
      <c r="E3846" s="138" t="s">
        <v>19473</v>
      </c>
      <c r="F3846" s="139">
        <v>45.2</v>
      </c>
      <c r="G3846" s="137" t="s">
        <v>7022</v>
      </c>
      <c r="H3846" s="137" t="s">
        <v>1762</v>
      </c>
      <c r="I3846" s="138" t="s">
        <v>1103</v>
      </c>
    </row>
    <row r="3847" spans="1:9" hidden="1">
      <c r="A3847" s="137" t="s">
        <v>19474</v>
      </c>
      <c r="B3847" s="138" t="s">
        <v>19475</v>
      </c>
      <c r="C3847" s="138" t="s">
        <v>19476</v>
      </c>
      <c r="D3847" s="138" t="s">
        <v>19467</v>
      </c>
      <c r="E3847" s="138" t="s">
        <v>19477</v>
      </c>
      <c r="F3847" s="139">
        <v>52.32</v>
      </c>
      <c r="G3847" s="137" t="s">
        <v>332</v>
      </c>
      <c r="H3847" s="137" t="s">
        <v>1762</v>
      </c>
      <c r="I3847" s="138" t="s">
        <v>1103</v>
      </c>
    </row>
    <row r="3848" spans="1:9" hidden="1">
      <c r="A3848" s="137" t="s">
        <v>19478</v>
      </c>
      <c r="B3848" s="138" t="s">
        <v>19479</v>
      </c>
      <c r="C3848" s="138" t="s">
        <v>19480</v>
      </c>
      <c r="D3848" s="138" t="s">
        <v>19481</v>
      </c>
      <c r="E3848" s="138" t="s">
        <v>19482</v>
      </c>
      <c r="F3848" s="139">
        <v>16.11</v>
      </c>
      <c r="G3848" s="137" t="s">
        <v>332</v>
      </c>
      <c r="H3848" s="137" t="s">
        <v>1762</v>
      </c>
      <c r="I3848" s="138" t="s">
        <v>1103</v>
      </c>
    </row>
    <row r="3849" spans="1:9" hidden="1">
      <c r="A3849" s="137" t="s">
        <v>19483</v>
      </c>
      <c r="B3849" s="138" t="s">
        <v>19484</v>
      </c>
      <c r="C3849" s="138" t="s">
        <v>19485</v>
      </c>
      <c r="D3849" s="138" t="s">
        <v>19486</v>
      </c>
      <c r="E3849" s="138" t="s">
        <v>19487</v>
      </c>
      <c r="F3849" s="139">
        <v>0</v>
      </c>
      <c r="G3849" s="137" t="s">
        <v>332</v>
      </c>
      <c r="H3849" s="137" t="s">
        <v>1762</v>
      </c>
      <c r="I3849" s="138" t="s">
        <v>1103</v>
      </c>
    </row>
    <row r="3850" spans="1:9" hidden="1">
      <c r="A3850" s="137" t="s">
        <v>19488</v>
      </c>
      <c r="B3850" s="138" t="s">
        <v>19489</v>
      </c>
      <c r="C3850" s="138" t="s">
        <v>19490</v>
      </c>
      <c r="D3850" s="138" t="s">
        <v>19491</v>
      </c>
      <c r="E3850" s="138" t="s">
        <v>19492</v>
      </c>
      <c r="F3850" s="139">
        <v>0</v>
      </c>
      <c r="G3850" s="137" t="s">
        <v>332</v>
      </c>
      <c r="H3850" s="137" t="s">
        <v>1762</v>
      </c>
      <c r="I3850" s="138" t="s">
        <v>1103</v>
      </c>
    </row>
    <row r="3851" spans="1:9" hidden="1">
      <c r="A3851" s="137" t="s">
        <v>19493</v>
      </c>
      <c r="B3851" s="138" t="s">
        <v>19494</v>
      </c>
      <c r="C3851" s="138" t="s">
        <v>19495</v>
      </c>
      <c r="D3851" s="138" t="s">
        <v>19496</v>
      </c>
      <c r="E3851" s="138" t="s">
        <v>19497</v>
      </c>
      <c r="F3851" s="139">
        <v>0</v>
      </c>
      <c r="G3851" s="137" t="s">
        <v>7022</v>
      </c>
      <c r="H3851" s="137" t="s">
        <v>1762</v>
      </c>
      <c r="I3851" s="138" t="s">
        <v>1103</v>
      </c>
    </row>
    <row r="3852" spans="1:9" hidden="1">
      <c r="A3852" s="137" t="s">
        <v>19498</v>
      </c>
      <c r="B3852" s="138" t="s">
        <v>19499</v>
      </c>
      <c r="C3852" s="138" t="s">
        <v>19500</v>
      </c>
      <c r="D3852" s="138" t="s">
        <v>19501</v>
      </c>
      <c r="E3852" s="138" t="s">
        <v>19502</v>
      </c>
      <c r="F3852" s="139">
        <v>0</v>
      </c>
      <c r="G3852" s="137" t="s">
        <v>332</v>
      </c>
      <c r="H3852" s="137" t="s">
        <v>1762</v>
      </c>
      <c r="I3852" s="138" t="s">
        <v>1103</v>
      </c>
    </row>
    <row r="3853" spans="1:9" hidden="1">
      <c r="A3853" s="137" t="s">
        <v>19503</v>
      </c>
      <c r="B3853" s="138" t="s">
        <v>19504</v>
      </c>
      <c r="C3853" s="138" t="s">
        <v>19505</v>
      </c>
      <c r="D3853" s="138" t="s">
        <v>19506</v>
      </c>
      <c r="E3853" s="138" t="s">
        <v>19507</v>
      </c>
      <c r="F3853" s="139">
        <v>38.58</v>
      </c>
      <c r="G3853" s="137" t="s">
        <v>332</v>
      </c>
      <c r="H3853" s="137" t="s">
        <v>1762</v>
      </c>
      <c r="I3853" s="138" t="s">
        <v>1103</v>
      </c>
    </row>
    <row r="3854" spans="1:9" hidden="1">
      <c r="A3854" s="137" t="s">
        <v>19508</v>
      </c>
      <c r="B3854" s="138" t="s">
        <v>19509</v>
      </c>
      <c r="C3854" s="138" t="s">
        <v>19510</v>
      </c>
      <c r="D3854" s="138" t="s">
        <v>19511</v>
      </c>
      <c r="E3854" s="138" t="s">
        <v>19512</v>
      </c>
      <c r="F3854" s="139">
        <v>0</v>
      </c>
      <c r="G3854" s="137" t="s">
        <v>332</v>
      </c>
      <c r="H3854" s="137" t="s">
        <v>1762</v>
      </c>
      <c r="I3854" s="138" t="s">
        <v>1103</v>
      </c>
    </row>
    <row r="3855" spans="1:9" hidden="1">
      <c r="A3855" s="137" t="s">
        <v>19513</v>
      </c>
      <c r="B3855" s="138" t="s">
        <v>19514</v>
      </c>
      <c r="C3855" s="138" t="s">
        <v>19515</v>
      </c>
      <c r="D3855" s="138" t="s">
        <v>19516</v>
      </c>
      <c r="E3855" s="138" t="s">
        <v>1756</v>
      </c>
      <c r="F3855" s="139">
        <v>0</v>
      </c>
      <c r="G3855" s="137" t="s">
        <v>332</v>
      </c>
      <c r="H3855" s="137" t="s">
        <v>1762</v>
      </c>
      <c r="I3855" s="138" t="s">
        <v>1756</v>
      </c>
    </row>
    <row r="3856" spans="1:9" hidden="1">
      <c r="A3856" s="137" t="s">
        <v>19517</v>
      </c>
      <c r="B3856" s="138" t="s">
        <v>19518</v>
      </c>
      <c r="C3856" s="138" t="s">
        <v>19519</v>
      </c>
      <c r="D3856" s="138" t="s">
        <v>19520</v>
      </c>
      <c r="E3856" s="138" t="s">
        <v>19521</v>
      </c>
      <c r="F3856" s="139">
        <v>0</v>
      </c>
      <c r="G3856" s="137" t="s">
        <v>332</v>
      </c>
      <c r="H3856" s="137" t="s">
        <v>1762</v>
      </c>
      <c r="I3856" s="138" t="s">
        <v>1103</v>
      </c>
    </row>
    <row r="3857" spans="1:9" hidden="1">
      <c r="A3857" s="137" t="s">
        <v>19522</v>
      </c>
      <c r="B3857" s="138" t="s">
        <v>19523</v>
      </c>
      <c r="C3857" s="138" t="s">
        <v>19524</v>
      </c>
      <c r="D3857" s="138" t="s">
        <v>19525</v>
      </c>
      <c r="E3857" s="138" t="s">
        <v>19526</v>
      </c>
      <c r="F3857" s="139">
        <v>7.88</v>
      </c>
      <c r="G3857" s="137" t="s">
        <v>332</v>
      </c>
      <c r="H3857" s="137" t="s">
        <v>1762</v>
      </c>
      <c r="I3857" s="138" t="s">
        <v>1103</v>
      </c>
    </row>
    <row r="3858" spans="1:9" hidden="1">
      <c r="A3858" s="137" t="s">
        <v>19527</v>
      </c>
      <c r="B3858" s="138" t="s">
        <v>19528</v>
      </c>
      <c r="C3858" s="138" t="s">
        <v>19529</v>
      </c>
      <c r="D3858" s="138" t="s">
        <v>19530</v>
      </c>
      <c r="E3858" s="138" t="s">
        <v>19531</v>
      </c>
      <c r="F3858" s="139">
        <v>0</v>
      </c>
      <c r="G3858" s="137" t="s">
        <v>7022</v>
      </c>
      <c r="H3858" s="137" t="s">
        <v>1762</v>
      </c>
      <c r="I3858" s="138" t="s">
        <v>1103</v>
      </c>
    </row>
    <row r="3859" spans="1:9" hidden="1">
      <c r="A3859" s="137" t="s">
        <v>19532</v>
      </c>
      <c r="B3859" s="138" t="s">
        <v>19533</v>
      </c>
      <c r="C3859" s="138" t="s">
        <v>19534</v>
      </c>
      <c r="D3859" s="138" t="s">
        <v>19530</v>
      </c>
      <c r="E3859" s="138" t="s">
        <v>19535</v>
      </c>
      <c r="F3859" s="139">
        <v>18.489999999999998</v>
      </c>
      <c r="G3859" s="137" t="s">
        <v>332</v>
      </c>
      <c r="H3859" s="137" t="s">
        <v>1762</v>
      </c>
      <c r="I3859" s="138" t="s">
        <v>1103</v>
      </c>
    </row>
    <row r="3860" spans="1:9" hidden="1">
      <c r="A3860" s="137" t="s">
        <v>19536</v>
      </c>
      <c r="B3860" s="138" t="s">
        <v>19537</v>
      </c>
      <c r="C3860" s="138" t="s">
        <v>19538</v>
      </c>
      <c r="D3860" s="138" t="s">
        <v>19539</v>
      </c>
      <c r="E3860" s="138" t="s">
        <v>19540</v>
      </c>
      <c r="F3860" s="139">
        <v>0</v>
      </c>
      <c r="G3860" s="137" t="s">
        <v>332</v>
      </c>
      <c r="H3860" s="137" t="s">
        <v>1762</v>
      </c>
      <c r="I3860" s="138" t="s">
        <v>1103</v>
      </c>
    </row>
    <row r="3861" spans="1:9" hidden="1">
      <c r="A3861" s="137" t="s">
        <v>19541</v>
      </c>
      <c r="B3861" s="138" t="s">
        <v>19542</v>
      </c>
      <c r="C3861" s="138" t="s">
        <v>19543</v>
      </c>
      <c r="D3861" s="138" t="s">
        <v>19544</v>
      </c>
      <c r="E3861" s="138" t="s">
        <v>19545</v>
      </c>
      <c r="F3861" s="139">
        <v>0</v>
      </c>
      <c r="G3861" s="137" t="s">
        <v>332</v>
      </c>
      <c r="H3861" s="137" t="s">
        <v>1762</v>
      </c>
      <c r="I3861" s="138" t="s">
        <v>1103</v>
      </c>
    </row>
    <row r="3862" spans="1:9" hidden="1">
      <c r="A3862" s="137" t="s">
        <v>19546</v>
      </c>
      <c r="B3862" s="138" t="s">
        <v>19547</v>
      </c>
      <c r="C3862" s="138" t="s">
        <v>19548</v>
      </c>
      <c r="D3862" s="138" t="s">
        <v>19549</v>
      </c>
      <c r="E3862" s="138" t="s">
        <v>19550</v>
      </c>
      <c r="F3862" s="139">
        <v>16.16</v>
      </c>
      <c r="G3862" s="137" t="s">
        <v>7022</v>
      </c>
      <c r="H3862" s="137" t="s">
        <v>1762</v>
      </c>
      <c r="I3862" s="138" t="s">
        <v>1103</v>
      </c>
    </row>
    <row r="3863" spans="1:9" hidden="1">
      <c r="A3863" s="137" t="s">
        <v>19551</v>
      </c>
      <c r="B3863" s="138" t="s">
        <v>19552</v>
      </c>
      <c r="C3863" s="138" t="s">
        <v>19553</v>
      </c>
      <c r="D3863" s="138" t="s">
        <v>19549</v>
      </c>
      <c r="E3863" s="138" t="s">
        <v>19554</v>
      </c>
      <c r="F3863" s="139">
        <v>17.88</v>
      </c>
      <c r="G3863" s="137" t="s">
        <v>332</v>
      </c>
      <c r="H3863" s="137" t="s">
        <v>1762</v>
      </c>
      <c r="I3863" s="138" t="s">
        <v>1103</v>
      </c>
    </row>
    <row r="3864" spans="1:9" hidden="1">
      <c r="A3864" s="137" t="s">
        <v>19555</v>
      </c>
      <c r="B3864" s="138" t="s">
        <v>19556</v>
      </c>
      <c r="C3864" s="138" t="s">
        <v>19557</v>
      </c>
      <c r="D3864" s="138" t="s">
        <v>19558</v>
      </c>
      <c r="E3864" s="138" t="s">
        <v>19559</v>
      </c>
      <c r="F3864" s="139">
        <v>33.200000000000003</v>
      </c>
      <c r="G3864" s="137" t="s">
        <v>332</v>
      </c>
      <c r="H3864" s="137" t="s">
        <v>1762</v>
      </c>
      <c r="I3864" s="138" t="s">
        <v>1103</v>
      </c>
    </row>
    <row r="3865" spans="1:9" hidden="1">
      <c r="A3865" s="137" t="s">
        <v>19560</v>
      </c>
      <c r="B3865" s="138" t="s">
        <v>19561</v>
      </c>
      <c r="C3865" s="138" t="s">
        <v>19562</v>
      </c>
      <c r="D3865" s="138" t="s">
        <v>19563</v>
      </c>
      <c r="E3865" s="138" t="s">
        <v>19564</v>
      </c>
      <c r="F3865" s="139">
        <v>7.66</v>
      </c>
      <c r="G3865" s="137" t="s">
        <v>332</v>
      </c>
      <c r="H3865" s="137" t="s">
        <v>1762</v>
      </c>
      <c r="I3865" s="138" t="s">
        <v>1103</v>
      </c>
    </row>
    <row r="3866" spans="1:9" hidden="1">
      <c r="A3866" s="137" t="s">
        <v>19565</v>
      </c>
      <c r="B3866" s="138" t="s">
        <v>19566</v>
      </c>
      <c r="C3866" s="138" t="s">
        <v>19567</v>
      </c>
      <c r="D3866" s="138" t="s">
        <v>19568</v>
      </c>
      <c r="E3866" s="138" t="s">
        <v>19569</v>
      </c>
      <c r="F3866" s="139">
        <v>10.73</v>
      </c>
      <c r="G3866" s="137" t="s">
        <v>332</v>
      </c>
      <c r="H3866" s="137" t="s">
        <v>1762</v>
      </c>
      <c r="I3866" s="138" t="s">
        <v>1103</v>
      </c>
    </row>
    <row r="3867" spans="1:9" hidden="1">
      <c r="A3867" s="137" t="s">
        <v>19570</v>
      </c>
      <c r="B3867" s="138" t="s">
        <v>19571</v>
      </c>
      <c r="C3867" s="138" t="s">
        <v>19572</v>
      </c>
      <c r="D3867" s="138" t="s">
        <v>19573</v>
      </c>
      <c r="E3867" s="138" t="s">
        <v>19574</v>
      </c>
      <c r="F3867" s="139">
        <v>4.91</v>
      </c>
      <c r="G3867" s="137" t="s">
        <v>332</v>
      </c>
      <c r="H3867" s="137" t="s">
        <v>1762</v>
      </c>
      <c r="I3867" s="138" t="s">
        <v>1103</v>
      </c>
    </row>
    <row r="3868" spans="1:9" hidden="1">
      <c r="A3868" s="137" t="s">
        <v>19575</v>
      </c>
      <c r="B3868" s="138" t="s">
        <v>19576</v>
      </c>
      <c r="C3868" s="138" t="s">
        <v>19577</v>
      </c>
      <c r="D3868" s="138" t="s">
        <v>19578</v>
      </c>
      <c r="E3868" s="138" t="s">
        <v>1756</v>
      </c>
      <c r="F3868" s="139">
        <v>21.25</v>
      </c>
      <c r="G3868" s="137" t="s">
        <v>332</v>
      </c>
      <c r="H3868" s="137" t="s">
        <v>1762</v>
      </c>
      <c r="I3868" s="138" t="s">
        <v>1103</v>
      </c>
    </row>
    <row r="3869" spans="1:9" hidden="1">
      <c r="A3869" s="137" t="s">
        <v>19579</v>
      </c>
      <c r="B3869" s="138" t="s">
        <v>19580</v>
      </c>
      <c r="C3869" s="138" t="s">
        <v>19581</v>
      </c>
      <c r="D3869" s="138" t="s">
        <v>19582</v>
      </c>
      <c r="E3869" s="138" t="s">
        <v>19583</v>
      </c>
      <c r="F3869" s="139">
        <v>0</v>
      </c>
      <c r="G3869" s="137" t="s">
        <v>332</v>
      </c>
      <c r="H3869" s="137" t="s">
        <v>1762</v>
      </c>
      <c r="I3869" s="138" t="s">
        <v>1103</v>
      </c>
    </row>
    <row r="3870" spans="1:9" hidden="1">
      <c r="A3870" s="137" t="s">
        <v>19584</v>
      </c>
      <c r="B3870" s="138" t="s">
        <v>19585</v>
      </c>
      <c r="C3870" s="138" t="s">
        <v>19586</v>
      </c>
      <c r="D3870" s="138" t="s">
        <v>19587</v>
      </c>
      <c r="E3870" s="138" t="s">
        <v>19588</v>
      </c>
      <c r="F3870" s="139">
        <v>2.42</v>
      </c>
      <c r="G3870" s="137" t="s">
        <v>332</v>
      </c>
      <c r="H3870" s="137" t="s">
        <v>1762</v>
      </c>
      <c r="I3870" s="138" t="s">
        <v>1103</v>
      </c>
    </row>
    <row r="3871" spans="1:9" hidden="1">
      <c r="A3871" s="137" t="s">
        <v>19589</v>
      </c>
      <c r="B3871" s="138" t="s">
        <v>19590</v>
      </c>
      <c r="C3871" s="138" t="s">
        <v>19591</v>
      </c>
      <c r="D3871" s="138" t="s">
        <v>19592</v>
      </c>
      <c r="E3871" s="138" t="s">
        <v>19593</v>
      </c>
      <c r="F3871" s="139">
        <v>0</v>
      </c>
      <c r="G3871" s="137" t="s">
        <v>332</v>
      </c>
      <c r="H3871" s="137" t="s">
        <v>1762</v>
      </c>
      <c r="I3871" s="138" t="s">
        <v>1103</v>
      </c>
    </row>
    <row r="3872" spans="1:9" hidden="1">
      <c r="A3872" s="137" t="s">
        <v>19594</v>
      </c>
      <c r="B3872" s="138" t="s">
        <v>19595</v>
      </c>
      <c r="C3872" s="138" t="s">
        <v>19596</v>
      </c>
      <c r="D3872" s="138" t="s">
        <v>19458</v>
      </c>
      <c r="E3872" s="138" t="s">
        <v>19597</v>
      </c>
      <c r="F3872" s="139">
        <v>0</v>
      </c>
      <c r="G3872" s="137" t="s">
        <v>332</v>
      </c>
      <c r="H3872" s="137" t="s">
        <v>1762</v>
      </c>
      <c r="I3872" s="138" t="s">
        <v>1103</v>
      </c>
    </row>
    <row r="3873" spans="1:9" hidden="1">
      <c r="A3873" s="137" t="s">
        <v>19598</v>
      </c>
      <c r="B3873" s="138" t="s">
        <v>19599</v>
      </c>
      <c r="C3873" s="138" t="s">
        <v>19600</v>
      </c>
      <c r="D3873" s="138" t="s">
        <v>19601</v>
      </c>
      <c r="E3873" s="138" t="s">
        <v>19602</v>
      </c>
      <c r="F3873" s="139">
        <v>0</v>
      </c>
      <c r="G3873" s="137" t="s">
        <v>332</v>
      </c>
      <c r="H3873" s="137" t="s">
        <v>1762</v>
      </c>
      <c r="I3873" s="138" t="s">
        <v>1103</v>
      </c>
    </row>
    <row r="3874" spans="1:9" hidden="1">
      <c r="A3874" s="137" t="s">
        <v>19603</v>
      </c>
      <c r="B3874" s="138" t="s">
        <v>19604</v>
      </c>
      <c r="C3874" s="138" t="s">
        <v>19605</v>
      </c>
      <c r="D3874" s="138" t="s">
        <v>19606</v>
      </c>
      <c r="E3874" s="138" t="s">
        <v>19607</v>
      </c>
      <c r="F3874" s="139">
        <v>7.0449999999999999</v>
      </c>
      <c r="G3874" s="137" t="s">
        <v>332</v>
      </c>
      <c r="H3874" s="137" t="s">
        <v>1762</v>
      </c>
      <c r="I3874" s="138" t="s">
        <v>1103</v>
      </c>
    </row>
    <row r="3875" spans="1:9" hidden="1">
      <c r="A3875" s="137" t="s">
        <v>19608</v>
      </c>
      <c r="B3875" s="138" t="s">
        <v>19609</v>
      </c>
      <c r="C3875" s="138" t="s">
        <v>19610</v>
      </c>
      <c r="D3875" s="138" t="s">
        <v>19611</v>
      </c>
      <c r="E3875" s="138" t="s">
        <v>19612</v>
      </c>
      <c r="F3875" s="139">
        <v>6.87</v>
      </c>
      <c r="G3875" s="137" t="s">
        <v>332</v>
      </c>
      <c r="H3875" s="137" t="s">
        <v>1762</v>
      </c>
      <c r="I3875" s="138" t="s">
        <v>1103</v>
      </c>
    </row>
    <row r="3876" spans="1:9" hidden="1">
      <c r="A3876" s="137" t="s">
        <v>19613</v>
      </c>
      <c r="B3876" s="138" t="s">
        <v>19614</v>
      </c>
      <c r="C3876" s="138" t="s">
        <v>19615</v>
      </c>
      <c r="D3876" s="138" t="s">
        <v>19611</v>
      </c>
      <c r="E3876" s="138" t="s">
        <v>19616</v>
      </c>
      <c r="F3876" s="139">
        <v>5.12</v>
      </c>
      <c r="G3876" s="137" t="s">
        <v>332</v>
      </c>
      <c r="H3876" s="137" t="s">
        <v>1762</v>
      </c>
      <c r="I3876" s="138" t="s">
        <v>1103</v>
      </c>
    </row>
    <row r="3877" spans="1:9" hidden="1">
      <c r="A3877" s="137" t="s">
        <v>19617</v>
      </c>
      <c r="B3877" s="138" t="s">
        <v>19618</v>
      </c>
      <c r="C3877" s="138" t="s">
        <v>19619</v>
      </c>
      <c r="D3877" s="138" t="s">
        <v>19620</v>
      </c>
      <c r="E3877" s="138" t="s">
        <v>19621</v>
      </c>
      <c r="F3877" s="139">
        <v>0</v>
      </c>
      <c r="G3877" s="137" t="s">
        <v>332</v>
      </c>
      <c r="H3877" s="137" t="s">
        <v>1762</v>
      </c>
      <c r="I3877" s="138" t="s">
        <v>1103</v>
      </c>
    </row>
    <row r="3878" spans="1:9" hidden="1">
      <c r="A3878" s="137" t="s">
        <v>19622</v>
      </c>
      <c r="B3878" s="138" t="s">
        <v>19623</v>
      </c>
      <c r="C3878" s="138" t="s">
        <v>19624</v>
      </c>
      <c r="D3878" s="138" t="s">
        <v>19625</v>
      </c>
      <c r="E3878" s="138" t="s">
        <v>19626</v>
      </c>
      <c r="F3878" s="139">
        <v>0</v>
      </c>
      <c r="G3878" s="137" t="s">
        <v>332</v>
      </c>
      <c r="H3878" s="137" t="s">
        <v>1762</v>
      </c>
      <c r="I3878" s="138" t="s">
        <v>1103</v>
      </c>
    </row>
    <row r="3879" spans="1:9" hidden="1">
      <c r="A3879" s="137" t="s">
        <v>19627</v>
      </c>
      <c r="B3879" s="138" t="s">
        <v>19628</v>
      </c>
      <c r="C3879" s="138" t="s">
        <v>19629</v>
      </c>
      <c r="D3879" s="138" t="s">
        <v>19625</v>
      </c>
      <c r="E3879" s="138" t="s">
        <v>19630</v>
      </c>
      <c r="F3879" s="139">
        <v>0</v>
      </c>
      <c r="G3879" s="137" t="s">
        <v>332</v>
      </c>
      <c r="H3879" s="137" t="s">
        <v>1762</v>
      </c>
      <c r="I3879" s="138" t="s">
        <v>1103</v>
      </c>
    </row>
    <row r="3880" spans="1:9" hidden="1">
      <c r="A3880" s="137" t="s">
        <v>19631</v>
      </c>
      <c r="B3880" s="138" t="s">
        <v>19632</v>
      </c>
      <c r="C3880" s="138" t="s">
        <v>19633</v>
      </c>
      <c r="D3880" s="138" t="s">
        <v>19634</v>
      </c>
      <c r="E3880" s="138" t="s">
        <v>19635</v>
      </c>
      <c r="F3880" s="139">
        <v>0</v>
      </c>
      <c r="G3880" s="137" t="s">
        <v>247</v>
      </c>
      <c r="H3880" s="137" t="s">
        <v>1762</v>
      </c>
      <c r="I3880" s="138" t="s">
        <v>1103</v>
      </c>
    </row>
    <row r="3881" spans="1:9" hidden="1">
      <c r="A3881" s="137" t="s">
        <v>19636</v>
      </c>
      <c r="B3881" s="138" t="s">
        <v>19637</v>
      </c>
      <c r="C3881" s="138" t="s">
        <v>19638</v>
      </c>
      <c r="D3881" s="138" t="s">
        <v>19639</v>
      </c>
      <c r="E3881" s="138" t="s">
        <v>19640</v>
      </c>
      <c r="F3881" s="139">
        <v>0</v>
      </c>
      <c r="G3881" s="137" t="s">
        <v>332</v>
      </c>
      <c r="H3881" s="137" t="s">
        <v>1762</v>
      </c>
      <c r="I3881" s="138" t="s">
        <v>1756</v>
      </c>
    </row>
    <row r="3882" spans="1:9" hidden="1">
      <c r="A3882" s="137" t="s">
        <v>19641</v>
      </c>
      <c r="B3882" s="138" t="s">
        <v>19642</v>
      </c>
      <c r="C3882" s="138" t="s">
        <v>19643</v>
      </c>
      <c r="D3882" s="138" t="s">
        <v>19644</v>
      </c>
      <c r="E3882" s="138" t="s">
        <v>19645</v>
      </c>
      <c r="F3882" s="139">
        <v>14.41</v>
      </c>
      <c r="G3882" s="137" t="s">
        <v>247</v>
      </c>
      <c r="H3882" s="137" t="s">
        <v>1762</v>
      </c>
      <c r="I3882" s="138" t="s">
        <v>1103</v>
      </c>
    </row>
    <row r="3883" spans="1:9" hidden="1">
      <c r="A3883" s="137" t="s">
        <v>19646</v>
      </c>
      <c r="B3883" s="138" t="s">
        <v>19647</v>
      </c>
      <c r="C3883" s="138" t="s">
        <v>19648</v>
      </c>
      <c r="D3883" s="138" t="s">
        <v>19644</v>
      </c>
      <c r="E3883" s="138" t="s">
        <v>19649</v>
      </c>
      <c r="F3883" s="139">
        <v>112.5</v>
      </c>
      <c r="G3883" s="137" t="s">
        <v>332</v>
      </c>
      <c r="H3883" s="137" t="s">
        <v>1762</v>
      </c>
      <c r="I3883" s="138" t="s">
        <v>1103</v>
      </c>
    </row>
    <row r="3884" spans="1:9" hidden="1">
      <c r="A3884" s="137" t="s">
        <v>19650</v>
      </c>
      <c r="B3884" s="138" t="s">
        <v>19651</v>
      </c>
      <c r="C3884" s="138" t="s">
        <v>19652</v>
      </c>
      <c r="D3884" s="138" t="s">
        <v>19653</v>
      </c>
      <c r="E3884" s="138" t="s">
        <v>19654</v>
      </c>
      <c r="F3884" s="139">
        <v>110.65</v>
      </c>
      <c r="G3884" s="137" t="s">
        <v>332</v>
      </c>
      <c r="H3884" s="137" t="s">
        <v>1762</v>
      </c>
      <c r="I3884" s="138" t="s">
        <v>1103</v>
      </c>
    </row>
    <row r="3885" spans="1:9" hidden="1">
      <c r="A3885" s="137" t="s">
        <v>19655</v>
      </c>
      <c r="B3885" s="138" t="s">
        <v>19656</v>
      </c>
      <c r="C3885" s="138" t="s">
        <v>19657</v>
      </c>
      <c r="D3885" s="138" t="s">
        <v>19658</v>
      </c>
      <c r="E3885" s="138" t="s">
        <v>19659</v>
      </c>
      <c r="F3885" s="139">
        <v>0</v>
      </c>
      <c r="G3885" s="137" t="s">
        <v>332</v>
      </c>
      <c r="H3885" s="137" t="s">
        <v>1762</v>
      </c>
      <c r="I3885" s="138" t="s">
        <v>1103</v>
      </c>
    </row>
    <row r="3886" spans="1:9" hidden="1">
      <c r="A3886" s="137" t="s">
        <v>19660</v>
      </c>
      <c r="B3886" s="138" t="s">
        <v>19661</v>
      </c>
      <c r="C3886" s="138" t="s">
        <v>19662</v>
      </c>
      <c r="D3886" s="138" t="s">
        <v>19663</v>
      </c>
      <c r="E3886" s="138" t="s">
        <v>19664</v>
      </c>
      <c r="F3886" s="139">
        <v>66.92</v>
      </c>
      <c r="G3886" s="137" t="s">
        <v>332</v>
      </c>
      <c r="H3886" s="137" t="s">
        <v>1762</v>
      </c>
      <c r="I3886" s="138" t="s">
        <v>1103</v>
      </c>
    </row>
    <row r="3887" spans="1:9" hidden="1">
      <c r="A3887" s="137" t="s">
        <v>19665</v>
      </c>
      <c r="B3887" s="138" t="s">
        <v>19666</v>
      </c>
      <c r="C3887" s="138" t="s">
        <v>19667</v>
      </c>
      <c r="D3887" s="138" t="s">
        <v>19668</v>
      </c>
      <c r="E3887" s="138" t="s">
        <v>19669</v>
      </c>
      <c r="F3887" s="139">
        <v>75.44</v>
      </c>
      <c r="G3887" s="137" t="s">
        <v>332</v>
      </c>
      <c r="H3887" s="137" t="s">
        <v>1762</v>
      </c>
      <c r="I3887" s="138" t="s">
        <v>1103</v>
      </c>
    </row>
    <row r="3888" spans="1:9" hidden="1">
      <c r="A3888" s="137" t="s">
        <v>19670</v>
      </c>
      <c r="B3888" s="138" t="s">
        <v>19671</v>
      </c>
      <c r="C3888" s="138" t="s">
        <v>19672</v>
      </c>
      <c r="D3888" s="138" t="s">
        <v>19673</v>
      </c>
      <c r="E3888" s="138" t="s">
        <v>19674</v>
      </c>
      <c r="F3888" s="139">
        <v>71.819999999999993</v>
      </c>
      <c r="G3888" s="137" t="s">
        <v>332</v>
      </c>
      <c r="H3888" s="137" t="s">
        <v>1762</v>
      </c>
      <c r="I3888" s="138" t="s">
        <v>1103</v>
      </c>
    </row>
    <row r="3889" spans="1:9" hidden="1">
      <c r="A3889" s="137" t="s">
        <v>19675</v>
      </c>
      <c r="B3889" s="138" t="s">
        <v>19676</v>
      </c>
      <c r="C3889" s="138" t="s">
        <v>19677</v>
      </c>
      <c r="D3889" s="138" t="s">
        <v>19678</v>
      </c>
      <c r="E3889" s="138" t="s">
        <v>19679</v>
      </c>
      <c r="F3889" s="139">
        <v>19.73</v>
      </c>
      <c r="G3889" s="137" t="s">
        <v>332</v>
      </c>
      <c r="H3889" s="137" t="s">
        <v>1762</v>
      </c>
      <c r="I3889" s="138" t="s">
        <v>1103</v>
      </c>
    </row>
    <row r="3890" spans="1:9" hidden="1">
      <c r="A3890" s="137" t="s">
        <v>19680</v>
      </c>
      <c r="B3890" s="138" t="s">
        <v>19681</v>
      </c>
      <c r="C3890" s="138" t="s">
        <v>19682</v>
      </c>
      <c r="D3890" s="138" t="s">
        <v>19683</v>
      </c>
      <c r="E3890" s="138" t="s">
        <v>19684</v>
      </c>
      <c r="F3890" s="139">
        <v>36.4</v>
      </c>
      <c r="G3890" s="137" t="s">
        <v>332</v>
      </c>
      <c r="H3890" s="137" t="s">
        <v>1762</v>
      </c>
      <c r="I3890" s="138" t="s">
        <v>1756</v>
      </c>
    </row>
    <row r="3891" spans="1:9" hidden="1">
      <c r="A3891" s="137" t="s">
        <v>19685</v>
      </c>
      <c r="B3891" s="138" t="s">
        <v>19686</v>
      </c>
      <c r="C3891" s="138" t="s">
        <v>19687</v>
      </c>
      <c r="D3891" s="138" t="s">
        <v>19683</v>
      </c>
      <c r="E3891" s="138" t="s">
        <v>19688</v>
      </c>
      <c r="F3891" s="139">
        <v>37.65</v>
      </c>
      <c r="G3891" s="137" t="s">
        <v>332</v>
      </c>
      <c r="H3891" s="137" t="s">
        <v>1762</v>
      </c>
      <c r="I3891" s="138" t="s">
        <v>1103</v>
      </c>
    </row>
    <row r="3892" spans="1:9" hidden="1">
      <c r="A3892" s="137" t="s">
        <v>19689</v>
      </c>
      <c r="B3892" s="138" t="s">
        <v>19690</v>
      </c>
      <c r="C3892" s="138" t="s">
        <v>19691</v>
      </c>
      <c r="D3892" s="138" t="s">
        <v>19692</v>
      </c>
      <c r="E3892" s="138" t="s">
        <v>19693</v>
      </c>
      <c r="F3892" s="139">
        <v>0</v>
      </c>
      <c r="G3892" s="137" t="s">
        <v>332</v>
      </c>
      <c r="H3892" s="137" t="s">
        <v>1762</v>
      </c>
      <c r="I3892" s="138" t="s">
        <v>1103</v>
      </c>
    </row>
    <row r="3893" spans="1:9" hidden="1">
      <c r="A3893" s="137" t="s">
        <v>19694</v>
      </c>
      <c r="B3893" s="138" t="s">
        <v>1493</v>
      </c>
      <c r="C3893" s="138" t="s">
        <v>1495</v>
      </c>
      <c r="D3893" s="138" t="s">
        <v>1494</v>
      </c>
      <c r="E3893" s="138" t="s">
        <v>19695</v>
      </c>
      <c r="F3893" s="139">
        <v>72.45</v>
      </c>
      <c r="G3893" s="137" t="s">
        <v>332</v>
      </c>
      <c r="H3893" s="137" t="s">
        <v>1762</v>
      </c>
      <c r="I3893" s="138" t="s">
        <v>1103</v>
      </c>
    </row>
    <row r="3894" spans="1:9" hidden="1">
      <c r="A3894" s="137" t="s">
        <v>19696</v>
      </c>
      <c r="B3894" s="138" t="s">
        <v>1045</v>
      </c>
      <c r="C3894" s="138" t="s">
        <v>1496</v>
      </c>
      <c r="D3894" s="138" t="s">
        <v>19697</v>
      </c>
      <c r="E3894" s="138" t="s">
        <v>1281</v>
      </c>
      <c r="F3894" s="139">
        <v>11.1</v>
      </c>
      <c r="G3894" s="137" t="s">
        <v>332</v>
      </c>
      <c r="H3894" s="137" t="s">
        <v>1762</v>
      </c>
      <c r="I3894" s="138" t="s">
        <v>1103</v>
      </c>
    </row>
    <row r="3895" spans="1:9" hidden="1">
      <c r="A3895" s="137" t="s">
        <v>19698</v>
      </c>
      <c r="B3895" s="138" t="s">
        <v>19699</v>
      </c>
      <c r="C3895" s="138" t="s">
        <v>19700</v>
      </c>
      <c r="D3895" s="138" t="s">
        <v>19701</v>
      </c>
      <c r="E3895" s="138" t="s">
        <v>19702</v>
      </c>
      <c r="F3895" s="139">
        <v>0</v>
      </c>
      <c r="G3895" s="137" t="s">
        <v>332</v>
      </c>
      <c r="H3895" s="137" t="s">
        <v>1762</v>
      </c>
      <c r="I3895" s="138" t="s">
        <v>1103</v>
      </c>
    </row>
    <row r="3896" spans="1:9" hidden="1">
      <c r="A3896" s="137" t="s">
        <v>19703</v>
      </c>
      <c r="B3896" s="138" t="s">
        <v>1497</v>
      </c>
      <c r="C3896" s="138" t="s">
        <v>1498</v>
      </c>
      <c r="D3896" s="138" t="s">
        <v>19704</v>
      </c>
      <c r="E3896" s="138" t="s">
        <v>19705</v>
      </c>
      <c r="F3896" s="139">
        <v>42.7</v>
      </c>
      <c r="G3896" s="137" t="s">
        <v>332</v>
      </c>
      <c r="H3896" s="137" t="s">
        <v>1762</v>
      </c>
      <c r="I3896" s="138" t="s">
        <v>1103</v>
      </c>
    </row>
    <row r="3897" spans="1:9" hidden="1">
      <c r="A3897" s="137" t="s">
        <v>19706</v>
      </c>
      <c r="B3897" s="138" t="s">
        <v>19707</v>
      </c>
      <c r="C3897" s="138" t="s">
        <v>19708</v>
      </c>
      <c r="D3897" s="138" t="s">
        <v>19709</v>
      </c>
      <c r="E3897" s="138" t="s">
        <v>19710</v>
      </c>
      <c r="F3897" s="139">
        <v>4.38</v>
      </c>
      <c r="G3897" s="137" t="s">
        <v>332</v>
      </c>
      <c r="H3897" s="137" t="s">
        <v>1762</v>
      </c>
      <c r="I3897" s="138" t="s">
        <v>1103</v>
      </c>
    </row>
    <row r="3898" spans="1:9" hidden="1">
      <c r="A3898" s="137" t="s">
        <v>19711</v>
      </c>
      <c r="B3898" s="138" t="s">
        <v>19712</v>
      </c>
      <c r="C3898" s="138" t="s">
        <v>19713</v>
      </c>
      <c r="D3898" s="138" t="s">
        <v>19714</v>
      </c>
      <c r="E3898" s="138" t="s">
        <v>19715</v>
      </c>
      <c r="F3898" s="139">
        <v>0</v>
      </c>
      <c r="G3898" s="137" t="s">
        <v>332</v>
      </c>
      <c r="H3898" s="137" t="s">
        <v>1762</v>
      </c>
      <c r="I3898" s="138" t="s">
        <v>1103</v>
      </c>
    </row>
    <row r="3899" spans="1:9" hidden="1">
      <c r="A3899" s="137" t="s">
        <v>19716</v>
      </c>
      <c r="B3899" s="138" t="s">
        <v>463</v>
      </c>
      <c r="C3899" s="138" t="s">
        <v>465</v>
      </c>
      <c r="D3899" s="138" t="s">
        <v>464</v>
      </c>
      <c r="E3899" s="138" t="s">
        <v>1324</v>
      </c>
      <c r="F3899" s="139">
        <v>123.9</v>
      </c>
      <c r="G3899" s="137" t="s">
        <v>332</v>
      </c>
      <c r="H3899" s="137" t="s">
        <v>1762</v>
      </c>
      <c r="I3899" s="138" t="s">
        <v>1103</v>
      </c>
    </row>
    <row r="3900" spans="1:9" hidden="1">
      <c r="A3900" s="137" t="s">
        <v>19717</v>
      </c>
      <c r="B3900" s="138" t="s">
        <v>19718</v>
      </c>
      <c r="C3900" s="138" t="s">
        <v>19719</v>
      </c>
      <c r="D3900" s="138" t="s">
        <v>19720</v>
      </c>
      <c r="E3900" s="138" t="s">
        <v>19721</v>
      </c>
      <c r="F3900" s="139">
        <v>29</v>
      </c>
      <c r="G3900" s="137" t="s">
        <v>332</v>
      </c>
      <c r="H3900" s="137" t="s">
        <v>1762</v>
      </c>
      <c r="I3900" s="138" t="s">
        <v>1103</v>
      </c>
    </row>
    <row r="3901" spans="1:9" hidden="1">
      <c r="A3901" s="137" t="s">
        <v>19722</v>
      </c>
      <c r="B3901" s="138" t="s">
        <v>19723</v>
      </c>
      <c r="C3901" s="138" t="s">
        <v>19724</v>
      </c>
      <c r="D3901" s="138" t="s">
        <v>19725</v>
      </c>
      <c r="E3901" s="138" t="s">
        <v>19726</v>
      </c>
      <c r="F3901" s="139">
        <v>20.9</v>
      </c>
      <c r="G3901" s="137" t="s">
        <v>332</v>
      </c>
      <c r="H3901" s="137" t="s">
        <v>1762</v>
      </c>
      <c r="I3901" s="138" t="s">
        <v>1103</v>
      </c>
    </row>
    <row r="3902" spans="1:9" hidden="1">
      <c r="A3902" s="137" t="s">
        <v>19727</v>
      </c>
      <c r="B3902" s="138" t="s">
        <v>19728</v>
      </c>
      <c r="C3902" s="138" t="s">
        <v>19729</v>
      </c>
      <c r="D3902" s="138" t="s">
        <v>19730</v>
      </c>
      <c r="E3902" s="138" t="s">
        <v>19731</v>
      </c>
      <c r="F3902" s="139">
        <v>93.9</v>
      </c>
      <c r="G3902" s="137" t="s">
        <v>332</v>
      </c>
      <c r="H3902" s="137" t="s">
        <v>1762</v>
      </c>
      <c r="I3902" s="138" t="s">
        <v>1103</v>
      </c>
    </row>
    <row r="3903" spans="1:9" hidden="1">
      <c r="A3903" s="137" t="s">
        <v>19732</v>
      </c>
      <c r="B3903" s="138" t="s">
        <v>19733</v>
      </c>
      <c r="C3903" s="138" t="s">
        <v>19734</v>
      </c>
      <c r="D3903" s="138" t="s">
        <v>19735</v>
      </c>
      <c r="E3903" s="138" t="s">
        <v>19736</v>
      </c>
      <c r="F3903" s="139">
        <v>38.5</v>
      </c>
      <c r="G3903" s="137" t="s">
        <v>332</v>
      </c>
      <c r="H3903" s="137" t="s">
        <v>1762</v>
      </c>
      <c r="I3903" s="138" t="s">
        <v>1103</v>
      </c>
    </row>
    <row r="3904" spans="1:9" hidden="1">
      <c r="A3904" s="137" t="s">
        <v>19737</v>
      </c>
      <c r="B3904" s="138" t="s">
        <v>19738</v>
      </c>
      <c r="C3904" s="138" t="s">
        <v>19739</v>
      </c>
      <c r="D3904" s="138" t="s">
        <v>19740</v>
      </c>
      <c r="E3904" s="138" t="s">
        <v>19741</v>
      </c>
      <c r="F3904" s="139">
        <v>0</v>
      </c>
      <c r="G3904" s="137" t="s">
        <v>332</v>
      </c>
      <c r="H3904" s="137" t="s">
        <v>1762</v>
      </c>
      <c r="I3904" s="138" t="s">
        <v>1103</v>
      </c>
    </row>
    <row r="3905" spans="1:9" hidden="1">
      <c r="A3905" s="137" t="s">
        <v>19742</v>
      </c>
      <c r="B3905" s="138" t="s">
        <v>19743</v>
      </c>
      <c r="C3905" s="138" t="s">
        <v>19744</v>
      </c>
      <c r="D3905" s="138" t="s">
        <v>19745</v>
      </c>
      <c r="E3905" s="138" t="s">
        <v>19746</v>
      </c>
      <c r="F3905" s="139">
        <v>17.34</v>
      </c>
      <c r="G3905" s="137" t="s">
        <v>332</v>
      </c>
      <c r="H3905" s="137" t="s">
        <v>1762</v>
      </c>
      <c r="I3905" s="138" t="s">
        <v>1103</v>
      </c>
    </row>
    <row r="3906" spans="1:9" hidden="1">
      <c r="A3906" s="137" t="s">
        <v>19747</v>
      </c>
      <c r="B3906" s="138" t="s">
        <v>19748</v>
      </c>
      <c r="C3906" s="138" t="s">
        <v>19749</v>
      </c>
      <c r="D3906" s="138" t="s">
        <v>19750</v>
      </c>
      <c r="E3906" s="138" t="s">
        <v>19751</v>
      </c>
      <c r="F3906" s="139">
        <v>51.9</v>
      </c>
      <c r="G3906" s="137" t="s">
        <v>332</v>
      </c>
      <c r="H3906" s="137" t="s">
        <v>1762</v>
      </c>
      <c r="I3906" s="138" t="s">
        <v>1103</v>
      </c>
    </row>
    <row r="3907" spans="1:9" hidden="1">
      <c r="A3907" s="137" t="s">
        <v>19752</v>
      </c>
      <c r="B3907" s="138" t="s">
        <v>19753</v>
      </c>
      <c r="C3907" s="138" t="s">
        <v>19754</v>
      </c>
      <c r="D3907" s="138" t="s">
        <v>19755</v>
      </c>
      <c r="E3907" s="138" t="s">
        <v>19756</v>
      </c>
      <c r="F3907" s="139">
        <v>0</v>
      </c>
      <c r="G3907" s="137" t="s">
        <v>332</v>
      </c>
      <c r="H3907" s="137" t="s">
        <v>1762</v>
      </c>
      <c r="I3907" s="138" t="s">
        <v>1756</v>
      </c>
    </row>
    <row r="3908" spans="1:9" hidden="1">
      <c r="A3908" s="137" t="s">
        <v>19757</v>
      </c>
      <c r="B3908" s="138" t="s">
        <v>19758</v>
      </c>
      <c r="C3908" s="138" t="s">
        <v>19759</v>
      </c>
      <c r="D3908" s="138" t="s">
        <v>19760</v>
      </c>
      <c r="E3908" s="138" t="s">
        <v>19761</v>
      </c>
      <c r="F3908" s="139">
        <v>0</v>
      </c>
      <c r="G3908" s="137" t="s">
        <v>332</v>
      </c>
      <c r="H3908" s="137" t="s">
        <v>1762</v>
      </c>
      <c r="I3908" s="138" t="s">
        <v>1103</v>
      </c>
    </row>
    <row r="3909" spans="1:9" hidden="1">
      <c r="A3909" s="137" t="s">
        <v>19762</v>
      </c>
      <c r="B3909" s="138" t="s">
        <v>19763</v>
      </c>
      <c r="C3909" s="138" t="s">
        <v>19764</v>
      </c>
      <c r="D3909" s="138" t="s">
        <v>19765</v>
      </c>
      <c r="E3909" s="138" t="s">
        <v>19766</v>
      </c>
      <c r="F3909" s="139">
        <v>0</v>
      </c>
      <c r="G3909" s="137" t="s">
        <v>332</v>
      </c>
      <c r="H3909" s="137" t="s">
        <v>1762</v>
      </c>
      <c r="I3909" s="138" t="s">
        <v>1103</v>
      </c>
    </row>
    <row r="3910" spans="1:9" hidden="1">
      <c r="A3910" s="137" t="s">
        <v>19767</v>
      </c>
      <c r="B3910" s="138" t="s">
        <v>19768</v>
      </c>
      <c r="C3910" s="138" t="s">
        <v>19769</v>
      </c>
      <c r="D3910" s="138" t="s">
        <v>19770</v>
      </c>
      <c r="E3910" s="138" t="s">
        <v>19771</v>
      </c>
      <c r="F3910" s="139">
        <v>38.4</v>
      </c>
      <c r="G3910" s="137" t="s">
        <v>332</v>
      </c>
      <c r="H3910" s="137" t="s">
        <v>1762</v>
      </c>
      <c r="I3910" s="138" t="s">
        <v>1103</v>
      </c>
    </row>
    <row r="3911" spans="1:9" hidden="1">
      <c r="A3911" s="137" t="s">
        <v>19772</v>
      </c>
      <c r="B3911" s="138" t="s">
        <v>19773</v>
      </c>
      <c r="C3911" s="138" t="s">
        <v>19774</v>
      </c>
      <c r="D3911" s="138" t="s">
        <v>19775</v>
      </c>
      <c r="E3911" s="138" t="s">
        <v>19776</v>
      </c>
      <c r="F3911" s="139">
        <v>9.2899999999999991</v>
      </c>
      <c r="G3911" s="137" t="s">
        <v>332</v>
      </c>
      <c r="H3911" s="137" t="s">
        <v>1762</v>
      </c>
      <c r="I3911" s="138" t="s">
        <v>1103</v>
      </c>
    </row>
    <row r="3912" spans="1:9" hidden="1">
      <c r="A3912" s="137" t="s">
        <v>19777</v>
      </c>
      <c r="B3912" s="138" t="s">
        <v>19778</v>
      </c>
      <c r="C3912" s="138" t="s">
        <v>19779</v>
      </c>
      <c r="D3912" s="138" t="s">
        <v>19780</v>
      </c>
      <c r="E3912" s="138" t="s">
        <v>1756</v>
      </c>
      <c r="F3912" s="139">
        <v>0</v>
      </c>
      <c r="G3912" s="137" t="s">
        <v>332</v>
      </c>
      <c r="H3912" s="137" t="s">
        <v>1762</v>
      </c>
      <c r="I3912" s="138" t="s">
        <v>1756</v>
      </c>
    </row>
    <row r="3913" spans="1:9" hidden="1">
      <c r="A3913" s="137" t="s">
        <v>19781</v>
      </c>
      <c r="B3913" s="138" t="s">
        <v>19782</v>
      </c>
      <c r="C3913" s="138" t="s">
        <v>19783</v>
      </c>
      <c r="D3913" s="138" t="s">
        <v>19784</v>
      </c>
      <c r="E3913" s="138" t="s">
        <v>19785</v>
      </c>
      <c r="F3913" s="139">
        <v>0</v>
      </c>
      <c r="G3913" s="137" t="s">
        <v>332</v>
      </c>
      <c r="H3913" s="137" t="s">
        <v>1762</v>
      </c>
      <c r="I3913" s="138" t="s">
        <v>1756</v>
      </c>
    </row>
    <row r="3914" spans="1:9" hidden="1">
      <c r="A3914" s="137" t="s">
        <v>19786</v>
      </c>
      <c r="B3914" s="138" t="s">
        <v>19787</v>
      </c>
      <c r="C3914" s="138" t="s">
        <v>19788</v>
      </c>
      <c r="D3914" s="138" t="s">
        <v>19789</v>
      </c>
      <c r="E3914" s="138" t="s">
        <v>19790</v>
      </c>
      <c r="F3914" s="139">
        <v>19.260000000000002</v>
      </c>
      <c r="G3914" s="137" t="s">
        <v>332</v>
      </c>
      <c r="H3914" s="137" t="s">
        <v>1762</v>
      </c>
      <c r="I3914" s="138" t="s">
        <v>1103</v>
      </c>
    </row>
    <row r="3915" spans="1:9" hidden="1">
      <c r="A3915" s="137" t="s">
        <v>19791</v>
      </c>
      <c r="B3915" s="138" t="s">
        <v>19792</v>
      </c>
      <c r="C3915" s="138" t="s">
        <v>19793</v>
      </c>
      <c r="D3915" s="138" t="s">
        <v>19794</v>
      </c>
      <c r="E3915" s="138" t="s">
        <v>19795</v>
      </c>
      <c r="F3915" s="139">
        <v>0</v>
      </c>
      <c r="G3915" s="137" t="s">
        <v>332</v>
      </c>
      <c r="H3915" s="137" t="s">
        <v>1762</v>
      </c>
      <c r="I3915" s="138" t="s">
        <v>1103</v>
      </c>
    </row>
    <row r="3916" spans="1:9" hidden="1">
      <c r="A3916" s="137" t="s">
        <v>19796</v>
      </c>
      <c r="B3916" s="138" t="s">
        <v>19797</v>
      </c>
      <c r="C3916" s="138" t="s">
        <v>19798</v>
      </c>
      <c r="D3916" s="138" t="s">
        <v>19799</v>
      </c>
      <c r="E3916" s="138" t="s">
        <v>19800</v>
      </c>
      <c r="F3916" s="139">
        <v>0</v>
      </c>
      <c r="G3916" s="137" t="s">
        <v>332</v>
      </c>
      <c r="H3916" s="137" t="s">
        <v>1762</v>
      </c>
      <c r="I3916" s="138" t="s">
        <v>1103</v>
      </c>
    </row>
    <row r="3917" spans="1:9" hidden="1">
      <c r="A3917" s="137" t="s">
        <v>19801</v>
      </c>
      <c r="B3917" s="138" t="s">
        <v>19802</v>
      </c>
      <c r="C3917" s="138" t="s">
        <v>19803</v>
      </c>
      <c r="D3917" s="138" t="s">
        <v>19804</v>
      </c>
      <c r="E3917" s="138" t="s">
        <v>19805</v>
      </c>
      <c r="F3917" s="139">
        <v>0</v>
      </c>
      <c r="G3917" s="137" t="s">
        <v>332</v>
      </c>
      <c r="H3917" s="137" t="s">
        <v>1762</v>
      </c>
      <c r="I3917" s="138" t="s">
        <v>1103</v>
      </c>
    </row>
    <row r="3918" spans="1:9" hidden="1">
      <c r="A3918" s="137" t="s">
        <v>19806</v>
      </c>
      <c r="B3918" s="138" t="s">
        <v>19807</v>
      </c>
      <c r="C3918" s="138" t="s">
        <v>19808</v>
      </c>
      <c r="D3918" s="138" t="s">
        <v>19809</v>
      </c>
      <c r="E3918" s="138" t="s">
        <v>19810</v>
      </c>
      <c r="F3918" s="139">
        <v>0</v>
      </c>
      <c r="G3918" s="137" t="s">
        <v>332</v>
      </c>
      <c r="H3918" s="137" t="s">
        <v>1762</v>
      </c>
      <c r="I3918" s="138" t="s">
        <v>1103</v>
      </c>
    </row>
    <row r="3919" spans="1:9" hidden="1">
      <c r="A3919" s="137" t="s">
        <v>19811</v>
      </c>
      <c r="B3919" s="138" t="s">
        <v>19812</v>
      </c>
      <c r="C3919" s="138" t="s">
        <v>19813</v>
      </c>
      <c r="D3919" s="138" t="s">
        <v>19814</v>
      </c>
      <c r="E3919" s="138" t="s">
        <v>19815</v>
      </c>
      <c r="F3919" s="139">
        <v>0</v>
      </c>
      <c r="G3919" s="137" t="s">
        <v>332</v>
      </c>
      <c r="H3919" s="137" t="s">
        <v>1762</v>
      </c>
      <c r="I3919" s="138" t="s">
        <v>1103</v>
      </c>
    </row>
    <row r="3920" spans="1:9" hidden="1">
      <c r="A3920" s="137" t="s">
        <v>19816</v>
      </c>
      <c r="B3920" s="138" t="s">
        <v>19817</v>
      </c>
      <c r="C3920" s="138" t="s">
        <v>19818</v>
      </c>
      <c r="D3920" s="138" t="s">
        <v>19819</v>
      </c>
      <c r="E3920" s="138" t="s">
        <v>19820</v>
      </c>
      <c r="F3920" s="139">
        <v>0</v>
      </c>
      <c r="G3920" s="137" t="s">
        <v>332</v>
      </c>
      <c r="H3920" s="137" t="s">
        <v>1762</v>
      </c>
      <c r="I3920" s="138" t="s">
        <v>1103</v>
      </c>
    </row>
    <row r="3921" spans="1:9" hidden="1">
      <c r="A3921" s="137" t="s">
        <v>19821</v>
      </c>
      <c r="B3921" s="138" t="s">
        <v>19822</v>
      </c>
      <c r="C3921" s="138" t="s">
        <v>19823</v>
      </c>
      <c r="D3921" s="138" t="s">
        <v>19824</v>
      </c>
      <c r="E3921" s="138" t="s">
        <v>19825</v>
      </c>
      <c r="F3921" s="139">
        <v>0</v>
      </c>
      <c r="G3921" s="137" t="s">
        <v>332</v>
      </c>
      <c r="H3921" s="137" t="s">
        <v>1762</v>
      </c>
      <c r="I3921" s="138" t="s">
        <v>1103</v>
      </c>
    </row>
    <row r="3922" spans="1:9" hidden="1">
      <c r="A3922" s="137" t="s">
        <v>19826</v>
      </c>
      <c r="B3922" s="138" t="s">
        <v>19827</v>
      </c>
      <c r="C3922" s="138" t="s">
        <v>19828</v>
      </c>
      <c r="D3922" s="138" t="s">
        <v>19639</v>
      </c>
      <c r="E3922" s="138" t="s">
        <v>19829</v>
      </c>
      <c r="F3922" s="139">
        <v>4.7</v>
      </c>
      <c r="G3922" s="137" t="s">
        <v>332</v>
      </c>
      <c r="H3922" s="137" t="s">
        <v>1762</v>
      </c>
      <c r="I3922" s="138" t="s">
        <v>1103</v>
      </c>
    </row>
    <row r="3923" spans="1:9" hidden="1">
      <c r="A3923" s="137" t="s">
        <v>19830</v>
      </c>
      <c r="B3923" s="138" t="s">
        <v>19831</v>
      </c>
      <c r="C3923" s="138" t="s">
        <v>19832</v>
      </c>
      <c r="D3923" s="138" t="s">
        <v>19833</v>
      </c>
      <c r="E3923" s="138" t="s">
        <v>19834</v>
      </c>
      <c r="F3923" s="139">
        <v>7.29</v>
      </c>
      <c r="G3923" s="137" t="s">
        <v>332</v>
      </c>
      <c r="H3923" s="137" t="s">
        <v>1762</v>
      </c>
      <c r="I3923" s="138" t="s">
        <v>1103</v>
      </c>
    </row>
    <row r="3924" spans="1:9" hidden="1">
      <c r="A3924" s="137" t="s">
        <v>19835</v>
      </c>
      <c r="B3924" s="138" t="s">
        <v>19836</v>
      </c>
      <c r="C3924" s="138" t="s">
        <v>19837</v>
      </c>
      <c r="D3924" s="138" t="s">
        <v>19838</v>
      </c>
      <c r="E3924" s="138" t="s">
        <v>19839</v>
      </c>
      <c r="F3924" s="139">
        <v>12.78</v>
      </c>
      <c r="G3924" s="137" t="s">
        <v>332</v>
      </c>
      <c r="H3924" s="137" t="s">
        <v>1762</v>
      </c>
      <c r="I3924" s="138" t="s">
        <v>1103</v>
      </c>
    </row>
    <row r="3925" spans="1:9" hidden="1">
      <c r="A3925" s="137" t="s">
        <v>19840</v>
      </c>
      <c r="B3925" s="138" t="s">
        <v>19841</v>
      </c>
      <c r="C3925" s="138" t="s">
        <v>19842</v>
      </c>
      <c r="D3925" s="138" t="s">
        <v>19843</v>
      </c>
      <c r="E3925" s="138" t="s">
        <v>1756</v>
      </c>
      <c r="F3925" s="139">
        <v>0</v>
      </c>
      <c r="G3925" s="137" t="s">
        <v>332</v>
      </c>
      <c r="H3925" s="137" t="s">
        <v>1762</v>
      </c>
      <c r="I3925" s="138" t="s">
        <v>1756</v>
      </c>
    </row>
    <row r="3926" spans="1:9" hidden="1">
      <c r="A3926" s="137" t="s">
        <v>19844</v>
      </c>
      <c r="B3926" s="138" t="s">
        <v>19845</v>
      </c>
      <c r="C3926" s="138" t="s">
        <v>19846</v>
      </c>
      <c r="D3926" s="138" t="s">
        <v>19847</v>
      </c>
      <c r="E3926" s="138" t="s">
        <v>19848</v>
      </c>
      <c r="F3926" s="139">
        <v>0</v>
      </c>
      <c r="G3926" s="137" t="s">
        <v>332</v>
      </c>
      <c r="H3926" s="137" t="s">
        <v>1762</v>
      </c>
      <c r="I3926" s="138" t="s">
        <v>1103</v>
      </c>
    </row>
    <row r="3927" spans="1:9" hidden="1">
      <c r="A3927" s="137" t="s">
        <v>19849</v>
      </c>
      <c r="B3927" s="138" t="s">
        <v>19850</v>
      </c>
      <c r="C3927" s="138" t="s">
        <v>19851</v>
      </c>
      <c r="D3927" s="138" t="s">
        <v>19852</v>
      </c>
      <c r="E3927" s="138" t="s">
        <v>19853</v>
      </c>
      <c r="F3927" s="139">
        <v>53.7</v>
      </c>
      <c r="G3927" s="137" t="s">
        <v>332</v>
      </c>
      <c r="H3927" s="137" t="s">
        <v>1762</v>
      </c>
      <c r="I3927" s="138" t="s">
        <v>1103</v>
      </c>
    </row>
    <row r="3928" spans="1:9" hidden="1">
      <c r="A3928" s="137" t="s">
        <v>19854</v>
      </c>
      <c r="B3928" s="138" t="s">
        <v>19855</v>
      </c>
      <c r="C3928" s="138" t="s">
        <v>19856</v>
      </c>
      <c r="D3928" s="138" t="s">
        <v>19857</v>
      </c>
      <c r="E3928" s="138" t="s">
        <v>19858</v>
      </c>
      <c r="F3928" s="139">
        <v>0</v>
      </c>
      <c r="G3928" s="137" t="s">
        <v>332</v>
      </c>
      <c r="H3928" s="137" t="s">
        <v>1762</v>
      </c>
      <c r="I3928" s="138" t="s">
        <v>1103</v>
      </c>
    </row>
    <row r="3929" spans="1:9" hidden="1">
      <c r="A3929" s="137" t="s">
        <v>19859</v>
      </c>
      <c r="B3929" s="138" t="s">
        <v>19860</v>
      </c>
      <c r="C3929" s="138" t="s">
        <v>19861</v>
      </c>
      <c r="D3929" s="138" t="s">
        <v>19862</v>
      </c>
      <c r="E3929" s="138" t="s">
        <v>19863</v>
      </c>
      <c r="F3929" s="139">
        <v>0</v>
      </c>
      <c r="G3929" s="137" t="s">
        <v>332</v>
      </c>
      <c r="H3929" s="137" t="s">
        <v>1762</v>
      </c>
      <c r="I3929" s="138" t="s">
        <v>1103</v>
      </c>
    </row>
    <row r="3930" spans="1:9" hidden="1">
      <c r="A3930" s="137" t="s">
        <v>19864</v>
      </c>
      <c r="B3930" s="138" t="s">
        <v>19865</v>
      </c>
      <c r="C3930" s="138" t="s">
        <v>19866</v>
      </c>
      <c r="D3930" s="138" t="s">
        <v>19867</v>
      </c>
      <c r="E3930" s="138" t="s">
        <v>19868</v>
      </c>
      <c r="F3930" s="139">
        <v>30.35</v>
      </c>
      <c r="G3930" s="137" t="s">
        <v>332</v>
      </c>
      <c r="H3930" s="137" t="s">
        <v>1762</v>
      </c>
      <c r="I3930" s="138" t="s">
        <v>1103</v>
      </c>
    </row>
    <row r="3931" spans="1:9" hidden="1">
      <c r="A3931" s="137" t="s">
        <v>19869</v>
      </c>
      <c r="B3931" s="138" t="s">
        <v>19870</v>
      </c>
      <c r="C3931" s="138" t="s">
        <v>19871</v>
      </c>
      <c r="D3931" s="138" t="s">
        <v>19872</v>
      </c>
      <c r="E3931" s="138" t="s">
        <v>1756</v>
      </c>
      <c r="F3931" s="139">
        <v>0</v>
      </c>
      <c r="G3931" s="137" t="s">
        <v>332</v>
      </c>
      <c r="H3931" s="137" t="s">
        <v>1762</v>
      </c>
      <c r="I3931" s="138" t="s">
        <v>1756</v>
      </c>
    </row>
    <row r="3932" spans="1:9" hidden="1">
      <c r="A3932" s="137" t="s">
        <v>19873</v>
      </c>
      <c r="B3932" s="138" t="s">
        <v>19874</v>
      </c>
      <c r="C3932" s="138" t="s">
        <v>19875</v>
      </c>
      <c r="D3932" s="138" t="s">
        <v>4426</v>
      </c>
      <c r="E3932" s="138" t="s">
        <v>19876</v>
      </c>
      <c r="F3932" s="139">
        <v>0</v>
      </c>
      <c r="G3932" s="137" t="s">
        <v>332</v>
      </c>
      <c r="H3932" s="137" t="s">
        <v>1762</v>
      </c>
      <c r="I3932" s="138" t="s">
        <v>1103</v>
      </c>
    </row>
    <row r="3933" spans="1:9" hidden="1">
      <c r="A3933" s="137" t="s">
        <v>19877</v>
      </c>
      <c r="B3933" s="138" t="s">
        <v>19878</v>
      </c>
      <c r="C3933" s="138" t="s">
        <v>19879</v>
      </c>
      <c r="D3933" s="138" t="s">
        <v>19880</v>
      </c>
      <c r="E3933" s="138" t="s">
        <v>19881</v>
      </c>
      <c r="F3933" s="139">
        <v>0</v>
      </c>
      <c r="G3933" s="137" t="s">
        <v>332</v>
      </c>
      <c r="H3933" s="137" t="s">
        <v>1762</v>
      </c>
      <c r="I3933" s="138" t="s">
        <v>1103</v>
      </c>
    </row>
    <row r="3934" spans="1:9" hidden="1">
      <c r="A3934" s="137" t="s">
        <v>19882</v>
      </c>
      <c r="B3934" s="138" t="s">
        <v>19883</v>
      </c>
      <c r="C3934" s="138" t="s">
        <v>19884</v>
      </c>
      <c r="D3934" s="138" t="s">
        <v>19885</v>
      </c>
      <c r="E3934" s="138" t="s">
        <v>19886</v>
      </c>
      <c r="F3934" s="139">
        <v>362.6</v>
      </c>
      <c r="G3934" s="137" t="s">
        <v>332</v>
      </c>
      <c r="H3934" s="137" t="s">
        <v>1762</v>
      </c>
      <c r="I3934" s="138" t="s">
        <v>1103</v>
      </c>
    </row>
    <row r="3935" spans="1:9" hidden="1">
      <c r="A3935" s="137" t="s">
        <v>19887</v>
      </c>
      <c r="B3935" s="138" t="s">
        <v>19888</v>
      </c>
      <c r="C3935" s="138" t="s">
        <v>19889</v>
      </c>
      <c r="D3935" s="138" t="s">
        <v>19890</v>
      </c>
      <c r="E3935" s="138" t="s">
        <v>19891</v>
      </c>
      <c r="F3935" s="139">
        <v>0</v>
      </c>
      <c r="G3935" s="137" t="s">
        <v>332</v>
      </c>
      <c r="H3935" s="137" t="s">
        <v>1762</v>
      </c>
      <c r="I3935" s="138" t="s">
        <v>1103</v>
      </c>
    </row>
    <row r="3936" spans="1:9" hidden="1">
      <c r="A3936" s="137" t="s">
        <v>19892</v>
      </c>
      <c r="B3936" s="138" t="s">
        <v>19893</v>
      </c>
      <c r="C3936" s="138" t="s">
        <v>19894</v>
      </c>
      <c r="D3936" s="138" t="s">
        <v>19895</v>
      </c>
      <c r="E3936" s="138" t="s">
        <v>19896</v>
      </c>
      <c r="F3936" s="139">
        <v>0</v>
      </c>
      <c r="G3936" s="137" t="s">
        <v>332</v>
      </c>
      <c r="H3936" s="137" t="s">
        <v>1762</v>
      </c>
      <c r="I3936" s="138" t="s">
        <v>1103</v>
      </c>
    </row>
    <row r="3937" spans="1:9" hidden="1">
      <c r="A3937" s="137" t="s">
        <v>19897</v>
      </c>
      <c r="B3937" s="138" t="s">
        <v>466</v>
      </c>
      <c r="C3937" s="138" t="s">
        <v>468</v>
      </c>
      <c r="D3937" s="138" t="s">
        <v>19898</v>
      </c>
      <c r="E3937" s="138" t="s">
        <v>1151</v>
      </c>
      <c r="F3937" s="139">
        <v>0</v>
      </c>
      <c r="G3937" s="137" t="s">
        <v>332</v>
      </c>
      <c r="H3937" s="137" t="s">
        <v>1762</v>
      </c>
      <c r="I3937" s="138" t="s">
        <v>1103</v>
      </c>
    </row>
    <row r="3938" spans="1:9" hidden="1">
      <c r="A3938" s="137" t="s">
        <v>19899</v>
      </c>
      <c r="B3938" s="138" t="s">
        <v>19900</v>
      </c>
      <c r="C3938" s="138" t="s">
        <v>19901</v>
      </c>
      <c r="D3938" s="138" t="s">
        <v>19902</v>
      </c>
      <c r="E3938" s="138" t="s">
        <v>19903</v>
      </c>
      <c r="F3938" s="139">
        <v>0</v>
      </c>
      <c r="G3938" s="137" t="s">
        <v>332</v>
      </c>
      <c r="H3938" s="137" t="s">
        <v>1762</v>
      </c>
      <c r="I3938" s="138" t="s">
        <v>1103</v>
      </c>
    </row>
    <row r="3939" spans="1:9" hidden="1">
      <c r="A3939" s="137" t="s">
        <v>19904</v>
      </c>
      <c r="B3939" s="138" t="s">
        <v>19905</v>
      </c>
      <c r="C3939" s="138" t="s">
        <v>19906</v>
      </c>
      <c r="D3939" s="138" t="s">
        <v>19907</v>
      </c>
      <c r="E3939" s="138" t="s">
        <v>19908</v>
      </c>
      <c r="F3939" s="139">
        <v>0</v>
      </c>
      <c r="G3939" s="137" t="s">
        <v>332</v>
      </c>
      <c r="H3939" s="137" t="s">
        <v>1762</v>
      </c>
      <c r="I3939" s="138" t="s">
        <v>1103</v>
      </c>
    </row>
    <row r="3940" spans="1:9" hidden="1">
      <c r="A3940" s="137" t="s">
        <v>19909</v>
      </c>
      <c r="B3940" s="138" t="s">
        <v>19910</v>
      </c>
      <c r="C3940" s="138" t="s">
        <v>19911</v>
      </c>
      <c r="D3940" s="138" t="s">
        <v>19912</v>
      </c>
      <c r="E3940" s="138" t="s">
        <v>19913</v>
      </c>
      <c r="F3940" s="139">
        <v>0</v>
      </c>
      <c r="G3940" s="137" t="s">
        <v>332</v>
      </c>
      <c r="H3940" s="137" t="s">
        <v>1762</v>
      </c>
      <c r="I3940" s="138" t="s">
        <v>1103</v>
      </c>
    </row>
    <row r="3941" spans="1:9" hidden="1">
      <c r="A3941" s="137" t="s">
        <v>19914</v>
      </c>
      <c r="B3941" s="138" t="s">
        <v>19915</v>
      </c>
      <c r="C3941" s="138" t="s">
        <v>19916</v>
      </c>
      <c r="D3941" s="138" t="s">
        <v>19917</v>
      </c>
      <c r="E3941" s="138" t="s">
        <v>19918</v>
      </c>
      <c r="F3941" s="139">
        <v>0</v>
      </c>
      <c r="G3941" s="137" t="s">
        <v>332</v>
      </c>
      <c r="H3941" s="137" t="s">
        <v>1762</v>
      </c>
      <c r="I3941" s="138" t="s">
        <v>1103</v>
      </c>
    </row>
    <row r="3942" spans="1:9" hidden="1">
      <c r="A3942" s="137" t="s">
        <v>19919</v>
      </c>
      <c r="B3942" s="138" t="s">
        <v>19920</v>
      </c>
      <c r="C3942" s="138" t="s">
        <v>19921</v>
      </c>
      <c r="D3942" s="138" t="s">
        <v>19922</v>
      </c>
      <c r="E3942" s="138" t="s">
        <v>19923</v>
      </c>
      <c r="F3942" s="139">
        <v>8.77</v>
      </c>
      <c r="G3942" s="137" t="s">
        <v>332</v>
      </c>
      <c r="H3942" s="137" t="s">
        <v>1762</v>
      </c>
      <c r="I3942" s="138" t="s">
        <v>1103</v>
      </c>
    </row>
    <row r="3943" spans="1:9" hidden="1">
      <c r="A3943" s="137" t="s">
        <v>19924</v>
      </c>
      <c r="B3943" s="138" t="s">
        <v>19925</v>
      </c>
      <c r="C3943" s="138" t="s">
        <v>19926</v>
      </c>
      <c r="D3943" s="138" t="s">
        <v>19927</v>
      </c>
      <c r="E3943" s="138" t="s">
        <v>19928</v>
      </c>
      <c r="F3943" s="139">
        <v>81.95</v>
      </c>
      <c r="G3943" s="137" t="s">
        <v>332</v>
      </c>
      <c r="H3943" s="137" t="s">
        <v>1762</v>
      </c>
      <c r="I3943" s="138" t="s">
        <v>1103</v>
      </c>
    </row>
    <row r="3944" spans="1:9" hidden="1">
      <c r="A3944" s="137" t="s">
        <v>19929</v>
      </c>
      <c r="B3944" s="138" t="s">
        <v>19930</v>
      </c>
      <c r="C3944" s="138" t="s">
        <v>19931</v>
      </c>
      <c r="D3944" s="138" t="s">
        <v>19932</v>
      </c>
      <c r="E3944" s="138" t="s">
        <v>19933</v>
      </c>
      <c r="F3944" s="139">
        <v>23.35</v>
      </c>
      <c r="G3944" s="137" t="s">
        <v>332</v>
      </c>
      <c r="H3944" s="137" t="s">
        <v>1762</v>
      </c>
      <c r="I3944" s="138" t="s">
        <v>1103</v>
      </c>
    </row>
    <row r="3945" spans="1:9" hidden="1">
      <c r="A3945" s="137" t="s">
        <v>19934</v>
      </c>
      <c r="B3945" s="138" t="s">
        <v>19935</v>
      </c>
      <c r="C3945" s="138" t="s">
        <v>19936</v>
      </c>
      <c r="D3945" s="138" t="s">
        <v>19937</v>
      </c>
      <c r="E3945" s="138" t="s">
        <v>19938</v>
      </c>
      <c r="F3945" s="139">
        <v>0</v>
      </c>
      <c r="G3945" s="137" t="s">
        <v>332</v>
      </c>
      <c r="H3945" s="137" t="s">
        <v>1762</v>
      </c>
      <c r="I3945" s="138" t="s">
        <v>1103</v>
      </c>
    </row>
    <row r="3946" spans="1:9" hidden="1">
      <c r="A3946" s="137" t="s">
        <v>19939</v>
      </c>
      <c r="B3946" s="138" t="s">
        <v>19940</v>
      </c>
      <c r="C3946" s="138" t="s">
        <v>19941</v>
      </c>
      <c r="D3946" s="138" t="s">
        <v>19942</v>
      </c>
      <c r="E3946" s="138" t="s">
        <v>19943</v>
      </c>
      <c r="F3946" s="139">
        <v>0</v>
      </c>
      <c r="G3946" s="137" t="s">
        <v>332</v>
      </c>
      <c r="H3946" s="137" t="s">
        <v>1762</v>
      </c>
      <c r="I3946" s="138" t="s">
        <v>1103</v>
      </c>
    </row>
    <row r="3947" spans="1:9" hidden="1">
      <c r="A3947" s="137" t="s">
        <v>19944</v>
      </c>
      <c r="B3947" s="138" t="s">
        <v>19945</v>
      </c>
      <c r="C3947" s="138" t="s">
        <v>19946</v>
      </c>
      <c r="D3947" s="138" t="s">
        <v>19947</v>
      </c>
      <c r="E3947" s="138" t="s">
        <v>19948</v>
      </c>
      <c r="F3947" s="139">
        <v>0</v>
      </c>
      <c r="G3947" s="137" t="s">
        <v>332</v>
      </c>
      <c r="H3947" s="137" t="s">
        <v>1762</v>
      </c>
      <c r="I3947" s="138" t="s">
        <v>1103</v>
      </c>
    </row>
    <row r="3948" spans="1:9" hidden="1">
      <c r="A3948" s="137" t="s">
        <v>19949</v>
      </c>
      <c r="B3948" s="138" t="s">
        <v>19950</v>
      </c>
      <c r="C3948" s="138" t="s">
        <v>19951</v>
      </c>
      <c r="D3948" s="138" t="s">
        <v>19952</v>
      </c>
      <c r="E3948" s="138" t="s">
        <v>19953</v>
      </c>
      <c r="F3948" s="139">
        <v>0</v>
      </c>
      <c r="G3948" s="137" t="s">
        <v>332</v>
      </c>
      <c r="H3948" s="137" t="s">
        <v>1762</v>
      </c>
      <c r="I3948" s="138" t="s">
        <v>1103</v>
      </c>
    </row>
    <row r="3949" spans="1:9" hidden="1">
      <c r="A3949" s="137" t="s">
        <v>19954</v>
      </c>
      <c r="B3949" s="138" t="s">
        <v>469</v>
      </c>
      <c r="C3949" s="138" t="s">
        <v>471</v>
      </c>
      <c r="D3949" s="138" t="s">
        <v>470</v>
      </c>
      <c r="E3949" s="138" t="s">
        <v>1152</v>
      </c>
      <c r="F3949" s="139">
        <v>60.3</v>
      </c>
      <c r="G3949" s="137" t="s">
        <v>332</v>
      </c>
      <c r="H3949" s="137" t="s">
        <v>1762</v>
      </c>
      <c r="I3949" s="138" t="s">
        <v>1103</v>
      </c>
    </row>
    <row r="3950" spans="1:9" hidden="1">
      <c r="A3950" s="137" t="s">
        <v>19955</v>
      </c>
      <c r="B3950" s="138" t="s">
        <v>19956</v>
      </c>
      <c r="C3950" s="138" t="s">
        <v>19957</v>
      </c>
      <c r="D3950" s="138" t="s">
        <v>19364</v>
      </c>
      <c r="E3950" s="138" t="s">
        <v>19958</v>
      </c>
      <c r="F3950" s="139">
        <v>0</v>
      </c>
      <c r="G3950" s="137" t="s">
        <v>332</v>
      </c>
      <c r="H3950" s="137" t="s">
        <v>1762</v>
      </c>
      <c r="I3950" s="138" t="s">
        <v>1103</v>
      </c>
    </row>
    <row r="3951" spans="1:9" hidden="1">
      <c r="A3951" s="137" t="s">
        <v>19959</v>
      </c>
      <c r="B3951" s="138" t="s">
        <v>19960</v>
      </c>
      <c r="C3951" s="138" t="s">
        <v>19961</v>
      </c>
      <c r="D3951" s="138" t="s">
        <v>19962</v>
      </c>
      <c r="E3951" s="138" t="s">
        <v>19963</v>
      </c>
      <c r="F3951" s="139">
        <v>8.52</v>
      </c>
      <c r="G3951" s="137" t="s">
        <v>332</v>
      </c>
      <c r="H3951" s="137" t="s">
        <v>1762</v>
      </c>
      <c r="I3951" s="138" t="s">
        <v>1103</v>
      </c>
    </row>
    <row r="3952" spans="1:9" hidden="1">
      <c r="A3952" s="137" t="s">
        <v>19964</v>
      </c>
      <c r="B3952" s="138" t="s">
        <v>19965</v>
      </c>
      <c r="C3952" s="138" t="s">
        <v>19966</v>
      </c>
      <c r="D3952" s="138" t="s">
        <v>19967</v>
      </c>
      <c r="E3952" s="138" t="s">
        <v>19968</v>
      </c>
      <c r="F3952" s="139">
        <v>0</v>
      </c>
      <c r="G3952" s="137" t="s">
        <v>332</v>
      </c>
      <c r="H3952" s="137" t="s">
        <v>1762</v>
      </c>
      <c r="I3952" s="138" t="s">
        <v>1103</v>
      </c>
    </row>
    <row r="3953" spans="1:9" hidden="1">
      <c r="A3953" s="137" t="s">
        <v>19969</v>
      </c>
      <c r="B3953" s="138" t="s">
        <v>19970</v>
      </c>
      <c r="C3953" s="138" t="s">
        <v>19971</v>
      </c>
      <c r="D3953" s="138" t="s">
        <v>19972</v>
      </c>
      <c r="E3953" s="138" t="s">
        <v>19973</v>
      </c>
      <c r="F3953" s="139">
        <v>8.44</v>
      </c>
      <c r="G3953" s="137" t="s">
        <v>332</v>
      </c>
      <c r="H3953" s="137" t="s">
        <v>1762</v>
      </c>
      <c r="I3953" s="138" t="s">
        <v>1103</v>
      </c>
    </row>
    <row r="3954" spans="1:9" hidden="1">
      <c r="A3954" s="137" t="s">
        <v>19974</v>
      </c>
      <c r="B3954" s="138" t="s">
        <v>19975</v>
      </c>
      <c r="C3954" s="138" t="s">
        <v>1354</v>
      </c>
      <c r="D3954" s="138" t="s">
        <v>19976</v>
      </c>
      <c r="E3954" s="138" t="s">
        <v>19977</v>
      </c>
      <c r="F3954" s="139">
        <v>53.1</v>
      </c>
      <c r="G3954" s="137" t="s">
        <v>332</v>
      </c>
      <c r="H3954" s="137" t="s">
        <v>1762</v>
      </c>
      <c r="I3954" s="138" t="s">
        <v>1103</v>
      </c>
    </row>
    <row r="3955" spans="1:9" hidden="1">
      <c r="A3955" s="137" t="s">
        <v>19978</v>
      </c>
      <c r="B3955" s="138" t="s">
        <v>19979</v>
      </c>
      <c r="C3955" s="138" t="s">
        <v>19980</v>
      </c>
      <c r="D3955" s="138" t="s">
        <v>19981</v>
      </c>
      <c r="E3955" s="138" t="s">
        <v>19982</v>
      </c>
      <c r="F3955" s="139">
        <v>0</v>
      </c>
      <c r="G3955" s="137" t="s">
        <v>332</v>
      </c>
      <c r="H3955" s="137" t="s">
        <v>1762</v>
      </c>
      <c r="I3955" s="138" t="s">
        <v>1103</v>
      </c>
    </row>
    <row r="3956" spans="1:9" hidden="1">
      <c r="A3956" s="137" t="s">
        <v>19983</v>
      </c>
      <c r="B3956" s="138" t="s">
        <v>19984</v>
      </c>
      <c r="C3956" s="138" t="s">
        <v>19985</v>
      </c>
      <c r="D3956" s="138" t="s">
        <v>19986</v>
      </c>
      <c r="E3956" s="138" t="s">
        <v>19987</v>
      </c>
      <c r="F3956" s="139">
        <v>16.059999999999999</v>
      </c>
      <c r="G3956" s="137" t="s">
        <v>332</v>
      </c>
      <c r="H3956" s="137" t="s">
        <v>1762</v>
      </c>
      <c r="I3956" s="138" t="s">
        <v>1103</v>
      </c>
    </row>
    <row r="3957" spans="1:9" hidden="1">
      <c r="A3957" s="137" t="s">
        <v>19988</v>
      </c>
      <c r="B3957" s="138" t="s">
        <v>19989</v>
      </c>
      <c r="C3957" s="138" t="s">
        <v>19990</v>
      </c>
      <c r="D3957" s="138" t="s">
        <v>19991</v>
      </c>
      <c r="E3957" s="138" t="s">
        <v>19992</v>
      </c>
      <c r="F3957" s="139">
        <v>0</v>
      </c>
      <c r="G3957" s="137" t="s">
        <v>332</v>
      </c>
      <c r="H3957" s="137" t="s">
        <v>1762</v>
      </c>
      <c r="I3957" s="138" t="s">
        <v>1103</v>
      </c>
    </row>
    <row r="3958" spans="1:9" hidden="1">
      <c r="A3958" s="137" t="s">
        <v>19993</v>
      </c>
      <c r="B3958" s="138" t="s">
        <v>19994</v>
      </c>
      <c r="C3958" s="138" t="s">
        <v>19995</v>
      </c>
      <c r="D3958" s="138" t="s">
        <v>19996</v>
      </c>
      <c r="E3958" s="138" t="s">
        <v>19997</v>
      </c>
      <c r="F3958" s="139">
        <v>0</v>
      </c>
      <c r="G3958" s="137" t="s">
        <v>332</v>
      </c>
      <c r="H3958" s="137" t="s">
        <v>1762</v>
      </c>
      <c r="I3958" s="138" t="s">
        <v>1103</v>
      </c>
    </row>
    <row r="3959" spans="1:9" hidden="1">
      <c r="A3959" s="137" t="s">
        <v>19998</v>
      </c>
      <c r="B3959" s="138" t="s">
        <v>19999</v>
      </c>
      <c r="C3959" s="138" t="s">
        <v>20000</v>
      </c>
      <c r="D3959" s="138" t="s">
        <v>20001</v>
      </c>
      <c r="E3959" s="138" t="s">
        <v>20002</v>
      </c>
      <c r="F3959" s="139">
        <v>0</v>
      </c>
      <c r="G3959" s="137" t="s">
        <v>332</v>
      </c>
      <c r="H3959" s="137" t="s">
        <v>1762</v>
      </c>
      <c r="I3959" s="138" t="s">
        <v>1103</v>
      </c>
    </row>
    <row r="3960" spans="1:9" hidden="1">
      <c r="A3960" s="137" t="s">
        <v>20003</v>
      </c>
      <c r="B3960" s="138" t="s">
        <v>20004</v>
      </c>
      <c r="C3960" s="138" t="s">
        <v>20005</v>
      </c>
      <c r="D3960" s="138" t="s">
        <v>20006</v>
      </c>
      <c r="E3960" s="138" t="s">
        <v>20007</v>
      </c>
      <c r="F3960" s="139">
        <v>0</v>
      </c>
      <c r="G3960" s="137" t="s">
        <v>332</v>
      </c>
      <c r="H3960" s="137" t="s">
        <v>1762</v>
      </c>
      <c r="I3960" s="138" t="s">
        <v>1103</v>
      </c>
    </row>
    <row r="3961" spans="1:9" hidden="1">
      <c r="A3961" s="137" t="s">
        <v>20008</v>
      </c>
      <c r="B3961" s="138" t="s">
        <v>20009</v>
      </c>
      <c r="C3961" s="138" t="s">
        <v>20010</v>
      </c>
      <c r="D3961" s="138" t="s">
        <v>20011</v>
      </c>
      <c r="E3961" s="138" t="s">
        <v>20012</v>
      </c>
      <c r="F3961" s="139">
        <v>0</v>
      </c>
      <c r="G3961" s="137" t="s">
        <v>332</v>
      </c>
      <c r="H3961" s="137" t="s">
        <v>1762</v>
      </c>
      <c r="I3961" s="138" t="s">
        <v>1103</v>
      </c>
    </row>
    <row r="3962" spans="1:9" hidden="1">
      <c r="A3962" s="137" t="s">
        <v>20013</v>
      </c>
      <c r="B3962" s="138" t="s">
        <v>20014</v>
      </c>
      <c r="C3962" s="138" t="s">
        <v>20015</v>
      </c>
      <c r="D3962" s="138" t="s">
        <v>20016</v>
      </c>
      <c r="E3962" s="138" t="s">
        <v>20017</v>
      </c>
      <c r="F3962" s="139">
        <v>0</v>
      </c>
      <c r="G3962" s="137" t="s">
        <v>332</v>
      </c>
      <c r="H3962" s="137" t="s">
        <v>1762</v>
      </c>
      <c r="I3962" s="138" t="s">
        <v>1103</v>
      </c>
    </row>
    <row r="3963" spans="1:9" hidden="1">
      <c r="A3963" s="137" t="s">
        <v>20018</v>
      </c>
      <c r="B3963" s="138" t="s">
        <v>20019</v>
      </c>
      <c r="C3963" s="138" t="s">
        <v>20020</v>
      </c>
      <c r="D3963" s="138" t="s">
        <v>20021</v>
      </c>
      <c r="E3963" s="138" t="s">
        <v>20022</v>
      </c>
      <c r="F3963" s="139">
        <v>0</v>
      </c>
      <c r="G3963" s="137" t="s">
        <v>332</v>
      </c>
      <c r="H3963" s="137" t="s">
        <v>1762</v>
      </c>
      <c r="I3963" s="138" t="s">
        <v>1756</v>
      </c>
    </row>
    <row r="3964" spans="1:9" hidden="1">
      <c r="A3964" s="137" t="s">
        <v>20023</v>
      </c>
      <c r="B3964" s="138" t="s">
        <v>20024</v>
      </c>
      <c r="C3964" s="138" t="s">
        <v>20025</v>
      </c>
      <c r="D3964" s="138" t="s">
        <v>20026</v>
      </c>
      <c r="E3964" s="138" t="s">
        <v>20027</v>
      </c>
      <c r="F3964" s="139">
        <v>1.43</v>
      </c>
      <c r="G3964" s="137" t="s">
        <v>332</v>
      </c>
      <c r="H3964" s="137" t="s">
        <v>1762</v>
      </c>
      <c r="I3964" s="138" t="s">
        <v>1103</v>
      </c>
    </row>
    <row r="3965" spans="1:9" hidden="1">
      <c r="A3965" s="137" t="s">
        <v>20028</v>
      </c>
      <c r="B3965" s="138" t="s">
        <v>20029</v>
      </c>
      <c r="C3965" s="138" t="s">
        <v>20030</v>
      </c>
      <c r="D3965" s="138" t="s">
        <v>20031</v>
      </c>
      <c r="E3965" s="138" t="s">
        <v>20032</v>
      </c>
      <c r="F3965" s="139">
        <v>21.8</v>
      </c>
      <c r="G3965" s="137" t="s">
        <v>332</v>
      </c>
      <c r="H3965" s="137" t="s">
        <v>1762</v>
      </c>
      <c r="I3965" s="138" t="s">
        <v>1103</v>
      </c>
    </row>
    <row r="3966" spans="1:9" hidden="1">
      <c r="A3966" s="137" t="s">
        <v>20033</v>
      </c>
      <c r="B3966" s="138" t="s">
        <v>20034</v>
      </c>
      <c r="C3966" s="138" t="s">
        <v>20035</v>
      </c>
      <c r="D3966" s="138" t="s">
        <v>20036</v>
      </c>
      <c r="E3966" s="138" t="s">
        <v>20037</v>
      </c>
      <c r="F3966" s="139">
        <v>4.04</v>
      </c>
      <c r="G3966" s="137" t="s">
        <v>332</v>
      </c>
      <c r="H3966" s="137" t="s">
        <v>1762</v>
      </c>
      <c r="I3966" s="138" t="s">
        <v>1103</v>
      </c>
    </row>
    <row r="3967" spans="1:9" hidden="1">
      <c r="A3967" s="137" t="s">
        <v>20038</v>
      </c>
      <c r="B3967" s="138" t="s">
        <v>20039</v>
      </c>
      <c r="C3967" s="138" t="s">
        <v>20040</v>
      </c>
      <c r="D3967" s="138" t="s">
        <v>20041</v>
      </c>
      <c r="E3967" s="138" t="s">
        <v>20042</v>
      </c>
      <c r="F3967" s="139">
        <v>0</v>
      </c>
      <c r="G3967" s="137" t="s">
        <v>332</v>
      </c>
      <c r="H3967" s="137" t="s">
        <v>1762</v>
      </c>
      <c r="I3967" s="138" t="s">
        <v>1103</v>
      </c>
    </row>
    <row r="3968" spans="1:9" hidden="1">
      <c r="A3968" s="137" t="s">
        <v>20043</v>
      </c>
      <c r="B3968" s="138" t="s">
        <v>20044</v>
      </c>
      <c r="C3968" s="138" t="s">
        <v>20045</v>
      </c>
      <c r="D3968" s="138" t="s">
        <v>20046</v>
      </c>
      <c r="E3968" s="138" t="s">
        <v>20047</v>
      </c>
      <c r="F3968" s="139">
        <v>30.42</v>
      </c>
      <c r="G3968" s="137" t="s">
        <v>332</v>
      </c>
      <c r="H3968" s="137" t="s">
        <v>1762</v>
      </c>
      <c r="I3968" s="138" t="s">
        <v>1103</v>
      </c>
    </row>
    <row r="3969" spans="1:9" hidden="1">
      <c r="A3969" s="137" t="s">
        <v>20048</v>
      </c>
      <c r="B3969" s="138" t="s">
        <v>20049</v>
      </c>
      <c r="C3969" s="138" t="s">
        <v>20050</v>
      </c>
      <c r="D3969" s="138" t="s">
        <v>20051</v>
      </c>
      <c r="E3969" s="138" t="s">
        <v>20052</v>
      </c>
      <c r="F3969" s="139">
        <v>16.260000000000002</v>
      </c>
      <c r="G3969" s="137" t="s">
        <v>332</v>
      </c>
      <c r="H3969" s="137" t="s">
        <v>1762</v>
      </c>
      <c r="I3969" s="138" t="s">
        <v>1103</v>
      </c>
    </row>
    <row r="3970" spans="1:9" hidden="1">
      <c r="A3970" s="137" t="s">
        <v>20053</v>
      </c>
      <c r="B3970" s="138" t="s">
        <v>20054</v>
      </c>
      <c r="C3970" s="138" t="s">
        <v>20055</v>
      </c>
      <c r="D3970" s="138" t="s">
        <v>20056</v>
      </c>
      <c r="E3970" s="138" t="s">
        <v>20057</v>
      </c>
      <c r="F3970" s="139">
        <v>42.02</v>
      </c>
      <c r="G3970" s="137" t="s">
        <v>332</v>
      </c>
      <c r="H3970" s="137" t="s">
        <v>1762</v>
      </c>
      <c r="I3970" s="138" t="s">
        <v>1103</v>
      </c>
    </row>
    <row r="3971" spans="1:9" hidden="1">
      <c r="A3971" s="137" t="s">
        <v>20058</v>
      </c>
      <c r="B3971" s="138" t="s">
        <v>20059</v>
      </c>
      <c r="C3971" s="138" t="s">
        <v>20060</v>
      </c>
      <c r="D3971" s="138" t="s">
        <v>20061</v>
      </c>
      <c r="E3971" s="138" t="s">
        <v>20062</v>
      </c>
      <c r="F3971" s="139">
        <v>103.5</v>
      </c>
      <c r="G3971" s="137" t="s">
        <v>332</v>
      </c>
      <c r="H3971" s="137" t="s">
        <v>1762</v>
      </c>
      <c r="I3971" s="138" t="s">
        <v>1103</v>
      </c>
    </row>
    <row r="3972" spans="1:9" hidden="1">
      <c r="A3972" s="137" t="s">
        <v>20063</v>
      </c>
      <c r="B3972" s="138" t="s">
        <v>20064</v>
      </c>
      <c r="C3972" s="138" t="s">
        <v>20065</v>
      </c>
      <c r="D3972" s="138" t="s">
        <v>20066</v>
      </c>
      <c r="E3972" s="138" t="s">
        <v>20067</v>
      </c>
      <c r="F3972" s="139">
        <v>0</v>
      </c>
      <c r="G3972" s="137" t="s">
        <v>332</v>
      </c>
      <c r="H3972" s="137" t="s">
        <v>1762</v>
      </c>
      <c r="I3972" s="138" t="s">
        <v>1103</v>
      </c>
    </row>
    <row r="3973" spans="1:9" hidden="1">
      <c r="A3973" s="137" t="s">
        <v>20068</v>
      </c>
      <c r="B3973" s="138" t="s">
        <v>20069</v>
      </c>
      <c r="C3973" s="138" t="s">
        <v>20070</v>
      </c>
      <c r="D3973" s="138" t="s">
        <v>20071</v>
      </c>
      <c r="E3973" s="138" t="s">
        <v>20072</v>
      </c>
      <c r="F3973" s="139">
        <v>22.72</v>
      </c>
      <c r="G3973" s="137" t="s">
        <v>332</v>
      </c>
      <c r="H3973" s="137" t="s">
        <v>1762</v>
      </c>
      <c r="I3973" s="138" t="s">
        <v>1103</v>
      </c>
    </row>
    <row r="3974" spans="1:9" hidden="1">
      <c r="A3974" s="137" t="s">
        <v>20073</v>
      </c>
      <c r="B3974" s="138" t="s">
        <v>20074</v>
      </c>
      <c r="C3974" s="138" t="s">
        <v>20075</v>
      </c>
      <c r="D3974" s="138" t="s">
        <v>20076</v>
      </c>
      <c r="E3974" s="138" t="s">
        <v>20077</v>
      </c>
      <c r="F3974" s="139">
        <v>0</v>
      </c>
      <c r="G3974" s="137" t="s">
        <v>332</v>
      </c>
      <c r="H3974" s="137" t="s">
        <v>1762</v>
      </c>
      <c r="I3974" s="138" t="s">
        <v>1103</v>
      </c>
    </row>
    <row r="3975" spans="1:9" hidden="1">
      <c r="A3975" s="137" t="s">
        <v>20078</v>
      </c>
      <c r="B3975" s="138" t="s">
        <v>20079</v>
      </c>
      <c r="C3975" s="138" t="s">
        <v>20080</v>
      </c>
      <c r="D3975" s="138" t="s">
        <v>20081</v>
      </c>
      <c r="E3975" s="138" t="s">
        <v>20082</v>
      </c>
      <c r="F3975" s="139">
        <v>0</v>
      </c>
      <c r="G3975" s="137" t="s">
        <v>332</v>
      </c>
      <c r="H3975" s="137" t="s">
        <v>1762</v>
      </c>
      <c r="I3975" s="138" t="s">
        <v>1103</v>
      </c>
    </row>
    <row r="3976" spans="1:9" hidden="1">
      <c r="A3976" s="137" t="s">
        <v>20083</v>
      </c>
      <c r="B3976" s="138" t="s">
        <v>20084</v>
      </c>
      <c r="C3976" s="138" t="s">
        <v>13468</v>
      </c>
      <c r="D3976" s="138" t="s">
        <v>20085</v>
      </c>
      <c r="E3976" s="138" t="s">
        <v>1756</v>
      </c>
      <c r="F3976" s="139">
        <v>0.873</v>
      </c>
      <c r="G3976" s="137" t="s">
        <v>3067</v>
      </c>
      <c r="H3976" s="137" t="s">
        <v>3068</v>
      </c>
      <c r="I3976" s="138" t="s">
        <v>1756</v>
      </c>
    </row>
    <row r="3977" spans="1:9" hidden="1">
      <c r="A3977" s="137" t="s">
        <v>20086</v>
      </c>
      <c r="B3977" s="138" t="s">
        <v>20087</v>
      </c>
      <c r="C3977" s="138" t="s">
        <v>20088</v>
      </c>
      <c r="D3977" s="138" t="s">
        <v>20089</v>
      </c>
      <c r="E3977" s="138" t="s">
        <v>1756</v>
      </c>
      <c r="F3977" s="139">
        <v>0</v>
      </c>
      <c r="G3977" s="137" t="s">
        <v>3067</v>
      </c>
      <c r="H3977" s="137" t="s">
        <v>3068</v>
      </c>
      <c r="I3977" s="138" t="s">
        <v>1756</v>
      </c>
    </row>
    <row r="3978" spans="1:9" hidden="1">
      <c r="A3978" s="137" t="s">
        <v>20090</v>
      </c>
      <c r="B3978" s="138" t="s">
        <v>20091</v>
      </c>
      <c r="C3978" s="138" t="s">
        <v>1056</v>
      </c>
      <c r="D3978" s="138" t="s">
        <v>20092</v>
      </c>
      <c r="E3978" s="138" t="s">
        <v>1756</v>
      </c>
      <c r="F3978" s="139">
        <v>0</v>
      </c>
      <c r="G3978" s="137" t="s">
        <v>332</v>
      </c>
      <c r="H3978" s="137" t="s">
        <v>1762</v>
      </c>
      <c r="I3978" s="138" t="s">
        <v>1756</v>
      </c>
    </row>
    <row r="3979" spans="1:9" hidden="1">
      <c r="A3979" s="137" t="s">
        <v>20093</v>
      </c>
      <c r="B3979" s="138" t="s">
        <v>20094</v>
      </c>
      <c r="C3979" s="138" t="s">
        <v>20095</v>
      </c>
      <c r="D3979" s="138" t="s">
        <v>20096</v>
      </c>
      <c r="E3979" s="138" t="s">
        <v>20097</v>
      </c>
      <c r="F3979" s="139">
        <v>10800</v>
      </c>
      <c r="G3979" s="137" t="s">
        <v>20098</v>
      </c>
      <c r="H3979" s="137" t="s">
        <v>20099</v>
      </c>
      <c r="I3979" s="138" t="s">
        <v>20100</v>
      </c>
    </row>
    <row r="3980" spans="1:9" hidden="1">
      <c r="A3980" s="137" t="s">
        <v>20101</v>
      </c>
      <c r="B3980" s="138" t="s">
        <v>20102</v>
      </c>
      <c r="C3980" s="138" t="s">
        <v>20103</v>
      </c>
      <c r="D3980" s="138" t="s">
        <v>20104</v>
      </c>
      <c r="E3980" s="138" t="s">
        <v>20105</v>
      </c>
      <c r="F3980" s="139">
        <v>0</v>
      </c>
      <c r="G3980" s="137" t="s">
        <v>20098</v>
      </c>
      <c r="H3980" s="137" t="s">
        <v>20099</v>
      </c>
      <c r="I3980" s="138" t="s">
        <v>20100</v>
      </c>
    </row>
    <row r="3981" spans="1:9" hidden="1">
      <c r="A3981" s="137" t="s">
        <v>20106</v>
      </c>
      <c r="B3981" s="138" t="s">
        <v>20107</v>
      </c>
      <c r="C3981" s="138" t="s">
        <v>20108</v>
      </c>
      <c r="D3981" s="138" t="s">
        <v>20109</v>
      </c>
      <c r="E3981" s="138" t="s">
        <v>20110</v>
      </c>
      <c r="F3981" s="139">
        <v>6400</v>
      </c>
      <c r="G3981" s="137" t="s">
        <v>20098</v>
      </c>
      <c r="H3981" s="137" t="s">
        <v>20099</v>
      </c>
      <c r="I3981" s="138" t="s">
        <v>20100</v>
      </c>
    </row>
    <row r="3982" spans="1:9" hidden="1">
      <c r="A3982" s="137" t="s">
        <v>20111</v>
      </c>
      <c r="B3982" s="138" t="s">
        <v>20112</v>
      </c>
      <c r="C3982" s="138" t="s">
        <v>20113</v>
      </c>
      <c r="D3982" s="138" t="s">
        <v>20114</v>
      </c>
      <c r="E3982" s="138" t="s">
        <v>20115</v>
      </c>
      <c r="F3982" s="139">
        <v>1770</v>
      </c>
      <c r="G3982" s="137" t="s">
        <v>20098</v>
      </c>
      <c r="H3982" s="137" t="s">
        <v>20099</v>
      </c>
      <c r="I3982" s="138" t="s">
        <v>20100</v>
      </c>
    </row>
    <row r="3983" spans="1:9" hidden="1">
      <c r="A3983" s="137" t="s">
        <v>20116</v>
      </c>
      <c r="B3983" s="138" t="s">
        <v>20117</v>
      </c>
      <c r="C3983" s="138" t="s">
        <v>20118</v>
      </c>
      <c r="D3983" s="138" t="s">
        <v>20119</v>
      </c>
      <c r="E3983" s="138" t="s">
        <v>20120</v>
      </c>
      <c r="F3983" s="139">
        <v>0</v>
      </c>
      <c r="G3983" s="137" t="s">
        <v>20121</v>
      </c>
      <c r="H3983" s="137" t="s">
        <v>20122</v>
      </c>
      <c r="I3983" s="138" t="s">
        <v>20123</v>
      </c>
    </row>
    <row r="3984" spans="1:9" hidden="1">
      <c r="A3984" s="137" t="s">
        <v>20124</v>
      </c>
      <c r="B3984" s="138" t="s">
        <v>20125</v>
      </c>
      <c r="C3984" s="138" t="s">
        <v>20126</v>
      </c>
      <c r="D3984" s="138" t="s">
        <v>20127</v>
      </c>
      <c r="E3984" s="138" t="s">
        <v>20128</v>
      </c>
      <c r="F3984" s="139">
        <v>0</v>
      </c>
      <c r="G3984" s="137" t="s">
        <v>20121</v>
      </c>
      <c r="H3984" s="137" t="s">
        <v>20122</v>
      </c>
      <c r="I3984" s="138" t="s">
        <v>1756</v>
      </c>
    </row>
    <row r="3985" spans="1:9" hidden="1">
      <c r="A3985" s="137" t="s">
        <v>20129</v>
      </c>
      <c r="B3985" s="138" t="s">
        <v>20130</v>
      </c>
      <c r="C3985" s="138" t="s">
        <v>20131</v>
      </c>
      <c r="D3985" s="138" t="s">
        <v>20132</v>
      </c>
      <c r="E3985" s="138" t="s">
        <v>20133</v>
      </c>
      <c r="F3985" s="139">
        <v>6400</v>
      </c>
      <c r="G3985" s="137" t="s">
        <v>20121</v>
      </c>
      <c r="H3985" s="137" t="s">
        <v>20122</v>
      </c>
      <c r="I3985" s="138" t="s">
        <v>20123</v>
      </c>
    </row>
    <row r="3986" spans="1:9" hidden="1">
      <c r="A3986" s="137" t="s">
        <v>20134</v>
      </c>
      <c r="B3986" s="138" t="s">
        <v>20135</v>
      </c>
      <c r="C3986" s="138" t="s">
        <v>20136</v>
      </c>
      <c r="D3986" s="138" t="s">
        <v>20137</v>
      </c>
      <c r="E3986" s="138" t="s">
        <v>20138</v>
      </c>
      <c r="F3986" s="139">
        <v>0</v>
      </c>
      <c r="G3986" s="137" t="s">
        <v>20121</v>
      </c>
      <c r="H3986" s="137" t="s">
        <v>20122</v>
      </c>
      <c r="I3986" s="138" t="s">
        <v>20123</v>
      </c>
    </row>
    <row r="3987" spans="1:9" hidden="1">
      <c r="A3987" s="137" t="s">
        <v>20139</v>
      </c>
      <c r="B3987" s="138" t="s">
        <v>20140</v>
      </c>
      <c r="C3987" s="138" t="s">
        <v>20141</v>
      </c>
      <c r="D3987" s="138" t="s">
        <v>20142</v>
      </c>
      <c r="E3987" s="138" t="s">
        <v>20143</v>
      </c>
      <c r="F3987" s="139">
        <v>0</v>
      </c>
      <c r="G3987" s="137" t="s">
        <v>20121</v>
      </c>
      <c r="H3987" s="137" t="s">
        <v>20122</v>
      </c>
      <c r="I3987" s="138" t="s">
        <v>20123</v>
      </c>
    </row>
    <row r="3988" spans="1:9" hidden="1">
      <c r="A3988" s="137" t="s">
        <v>20144</v>
      </c>
      <c r="B3988" s="138" t="s">
        <v>20145</v>
      </c>
      <c r="C3988" s="138" t="s">
        <v>20146</v>
      </c>
      <c r="D3988" s="138" t="s">
        <v>20147</v>
      </c>
      <c r="E3988" s="138" t="s">
        <v>20148</v>
      </c>
      <c r="F3988" s="139">
        <v>0</v>
      </c>
      <c r="G3988" s="137" t="s">
        <v>20121</v>
      </c>
      <c r="H3988" s="137" t="s">
        <v>20122</v>
      </c>
      <c r="I3988" s="138" t="s">
        <v>20123</v>
      </c>
    </row>
    <row r="3989" spans="1:9" hidden="1">
      <c r="A3989" s="137" t="s">
        <v>20149</v>
      </c>
      <c r="B3989" s="138" t="s">
        <v>20150</v>
      </c>
      <c r="C3989" s="138" t="s">
        <v>20151</v>
      </c>
      <c r="D3989" s="138" t="s">
        <v>20152</v>
      </c>
      <c r="E3989" s="138" t="s">
        <v>20153</v>
      </c>
      <c r="F3989" s="139">
        <v>0</v>
      </c>
      <c r="G3989" s="137" t="s">
        <v>20121</v>
      </c>
      <c r="H3989" s="137" t="s">
        <v>20122</v>
      </c>
      <c r="I3989" s="138" t="s">
        <v>20123</v>
      </c>
    </row>
    <row r="3990" spans="1:9" hidden="1">
      <c r="A3990" s="137" t="s">
        <v>20154</v>
      </c>
      <c r="B3990" s="138" t="s">
        <v>20155</v>
      </c>
      <c r="C3990" s="138" t="s">
        <v>20156</v>
      </c>
      <c r="D3990" s="138" t="s">
        <v>20157</v>
      </c>
      <c r="E3990" s="138" t="s">
        <v>20158</v>
      </c>
      <c r="F3990" s="139">
        <v>0</v>
      </c>
      <c r="G3990" s="137" t="s">
        <v>20121</v>
      </c>
      <c r="H3990" s="137" t="s">
        <v>20122</v>
      </c>
      <c r="I3990" s="138" t="s">
        <v>20123</v>
      </c>
    </row>
    <row r="3991" spans="1:9" hidden="1">
      <c r="A3991" s="137" t="s">
        <v>20159</v>
      </c>
      <c r="B3991" s="138" t="s">
        <v>20160</v>
      </c>
      <c r="C3991" s="138" t="s">
        <v>20161</v>
      </c>
      <c r="D3991" s="138" t="s">
        <v>20162</v>
      </c>
      <c r="E3991" s="138" t="s">
        <v>20163</v>
      </c>
      <c r="F3991" s="139">
        <v>0</v>
      </c>
      <c r="G3991" s="137" t="s">
        <v>20121</v>
      </c>
      <c r="H3991" s="137" t="s">
        <v>20122</v>
      </c>
      <c r="I3991" s="138" t="s">
        <v>20123</v>
      </c>
    </row>
    <row r="3992" spans="1:9" hidden="1">
      <c r="A3992" s="137" t="s">
        <v>20164</v>
      </c>
      <c r="B3992" s="138" t="s">
        <v>20165</v>
      </c>
      <c r="C3992" s="138" t="s">
        <v>20166</v>
      </c>
      <c r="D3992" s="138" t="s">
        <v>20167</v>
      </c>
      <c r="E3992" s="138" t="s">
        <v>20168</v>
      </c>
      <c r="F3992" s="139">
        <v>49650</v>
      </c>
      <c r="G3992" s="137" t="s">
        <v>20121</v>
      </c>
      <c r="H3992" s="137" t="s">
        <v>20122</v>
      </c>
      <c r="I3992" s="138" t="s">
        <v>20123</v>
      </c>
    </row>
    <row r="3993" spans="1:9" hidden="1">
      <c r="A3993" s="137" t="s">
        <v>20169</v>
      </c>
      <c r="B3993" s="138" t="s">
        <v>20170</v>
      </c>
      <c r="C3993" s="138" t="s">
        <v>20171</v>
      </c>
      <c r="D3993" s="138" t="s">
        <v>20172</v>
      </c>
      <c r="E3993" s="138" t="s">
        <v>20173</v>
      </c>
      <c r="F3993" s="139">
        <v>0</v>
      </c>
      <c r="G3993" s="137" t="s">
        <v>20121</v>
      </c>
      <c r="H3993" s="137" t="s">
        <v>20122</v>
      </c>
      <c r="I3993" s="138" t="s">
        <v>20123</v>
      </c>
    </row>
    <row r="3994" spans="1:9" hidden="1">
      <c r="A3994" s="137" t="s">
        <v>20174</v>
      </c>
      <c r="B3994" s="138" t="s">
        <v>20175</v>
      </c>
      <c r="C3994" s="138" t="s">
        <v>20176</v>
      </c>
      <c r="D3994" s="138" t="s">
        <v>20177</v>
      </c>
      <c r="E3994" s="138" t="s">
        <v>20178</v>
      </c>
      <c r="F3994" s="139">
        <v>0</v>
      </c>
      <c r="G3994" s="137" t="s">
        <v>20121</v>
      </c>
      <c r="H3994" s="137" t="s">
        <v>20122</v>
      </c>
      <c r="I3994" s="138" t="s">
        <v>20179</v>
      </c>
    </row>
    <row r="3995" spans="1:9" hidden="1">
      <c r="A3995" s="137" t="s">
        <v>20180</v>
      </c>
      <c r="B3995" s="138" t="s">
        <v>20181</v>
      </c>
      <c r="C3995" s="138" t="s">
        <v>20182</v>
      </c>
      <c r="D3995" s="138" t="s">
        <v>20183</v>
      </c>
      <c r="E3995" s="138" t="s">
        <v>20184</v>
      </c>
      <c r="F3995" s="139">
        <v>0</v>
      </c>
      <c r="G3995" s="137" t="s">
        <v>20121</v>
      </c>
      <c r="H3995" s="137" t="s">
        <v>20122</v>
      </c>
      <c r="I3995" s="138" t="s">
        <v>20123</v>
      </c>
    </row>
    <row r="3996" spans="1:9" hidden="1">
      <c r="A3996" s="137" t="s">
        <v>20185</v>
      </c>
      <c r="B3996" s="138" t="s">
        <v>20186</v>
      </c>
      <c r="C3996" s="138" t="s">
        <v>20187</v>
      </c>
      <c r="D3996" s="138" t="s">
        <v>20188</v>
      </c>
      <c r="E3996" s="138" t="s">
        <v>20189</v>
      </c>
      <c r="F3996" s="139">
        <v>950</v>
      </c>
      <c r="G3996" s="137" t="s">
        <v>20121</v>
      </c>
      <c r="H3996" s="137" t="s">
        <v>20122</v>
      </c>
      <c r="I3996" s="138" t="s">
        <v>20123</v>
      </c>
    </row>
    <row r="3997" spans="1:9" hidden="1">
      <c r="A3997" s="137" t="s">
        <v>20190</v>
      </c>
      <c r="B3997" s="138" t="s">
        <v>20191</v>
      </c>
      <c r="C3997" s="138" t="s">
        <v>20192</v>
      </c>
      <c r="D3997" s="138" t="s">
        <v>20193</v>
      </c>
      <c r="E3997" s="138" t="s">
        <v>20194</v>
      </c>
      <c r="F3997" s="139">
        <v>0</v>
      </c>
      <c r="G3997" s="137" t="s">
        <v>20121</v>
      </c>
      <c r="H3997" s="137" t="s">
        <v>20122</v>
      </c>
      <c r="I3997" s="138" t="s">
        <v>20179</v>
      </c>
    </row>
    <row r="3998" spans="1:9" hidden="1">
      <c r="A3998" s="137" t="s">
        <v>20195</v>
      </c>
      <c r="B3998" s="138" t="s">
        <v>20196</v>
      </c>
      <c r="C3998" s="138" t="s">
        <v>20197</v>
      </c>
      <c r="D3998" s="138" t="s">
        <v>20198</v>
      </c>
      <c r="E3998" s="138" t="s">
        <v>20199</v>
      </c>
      <c r="F3998" s="139">
        <v>0</v>
      </c>
      <c r="G3998" s="137" t="s">
        <v>20121</v>
      </c>
      <c r="H3998" s="137" t="s">
        <v>20122</v>
      </c>
      <c r="I3998" s="138" t="s">
        <v>20123</v>
      </c>
    </row>
    <row r="3999" spans="1:9" hidden="1">
      <c r="A3999" s="137" t="s">
        <v>20200</v>
      </c>
      <c r="B3999" s="138" t="s">
        <v>20201</v>
      </c>
      <c r="C3999" s="138" t="s">
        <v>20202</v>
      </c>
      <c r="D3999" s="138" t="s">
        <v>20203</v>
      </c>
      <c r="E3999" s="138" t="s">
        <v>20204</v>
      </c>
      <c r="F3999" s="139">
        <v>0</v>
      </c>
      <c r="G3999" s="137" t="s">
        <v>20121</v>
      </c>
      <c r="H3999" s="137" t="s">
        <v>20122</v>
      </c>
      <c r="I3999" s="138" t="s">
        <v>20123</v>
      </c>
    </row>
    <row r="4000" spans="1:9" hidden="1">
      <c r="A4000" s="137" t="s">
        <v>20205</v>
      </c>
      <c r="B4000" s="138" t="s">
        <v>20206</v>
      </c>
      <c r="C4000" s="138" t="s">
        <v>20207</v>
      </c>
      <c r="D4000" s="138" t="s">
        <v>20208</v>
      </c>
      <c r="E4000" s="138" t="s">
        <v>20209</v>
      </c>
      <c r="F4000" s="139">
        <v>0</v>
      </c>
      <c r="G4000" s="137" t="s">
        <v>20121</v>
      </c>
      <c r="H4000" s="137" t="s">
        <v>20122</v>
      </c>
      <c r="I4000" s="138" t="s">
        <v>20123</v>
      </c>
    </row>
    <row r="4001" spans="1:9" hidden="1">
      <c r="A4001" s="137" t="s">
        <v>20210</v>
      </c>
      <c r="B4001" s="138" t="s">
        <v>20211</v>
      </c>
      <c r="C4001" s="138" t="s">
        <v>20212</v>
      </c>
      <c r="D4001" s="138" t="s">
        <v>20213</v>
      </c>
      <c r="E4001" s="138" t="s">
        <v>20214</v>
      </c>
      <c r="F4001" s="139">
        <v>0</v>
      </c>
      <c r="G4001" s="137" t="s">
        <v>20121</v>
      </c>
      <c r="H4001" s="137" t="s">
        <v>20122</v>
      </c>
      <c r="I4001" s="138" t="s">
        <v>20123</v>
      </c>
    </row>
    <row r="4002" spans="1:9" hidden="1">
      <c r="A4002" s="137" t="s">
        <v>20215</v>
      </c>
      <c r="B4002" s="138" t="s">
        <v>20216</v>
      </c>
      <c r="C4002" s="138" t="s">
        <v>20217</v>
      </c>
      <c r="D4002" s="138" t="s">
        <v>20218</v>
      </c>
      <c r="E4002" s="138" t="s">
        <v>20219</v>
      </c>
      <c r="F4002" s="139">
        <v>0</v>
      </c>
      <c r="G4002" s="137" t="s">
        <v>20121</v>
      </c>
      <c r="H4002" s="137" t="s">
        <v>20122</v>
      </c>
      <c r="I4002" s="138" t="s">
        <v>20123</v>
      </c>
    </row>
    <row r="4003" spans="1:9" hidden="1">
      <c r="A4003" s="137" t="s">
        <v>20220</v>
      </c>
      <c r="B4003" s="138" t="s">
        <v>20221</v>
      </c>
      <c r="C4003" s="138" t="s">
        <v>20222</v>
      </c>
      <c r="D4003" s="138" t="s">
        <v>20223</v>
      </c>
      <c r="E4003" s="138" t="s">
        <v>20224</v>
      </c>
      <c r="F4003" s="139">
        <v>0</v>
      </c>
      <c r="G4003" s="137" t="s">
        <v>20121</v>
      </c>
      <c r="H4003" s="137" t="s">
        <v>20122</v>
      </c>
      <c r="I4003" s="138" t="s">
        <v>20123</v>
      </c>
    </row>
    <row r="4004" spans="1:9" hidden="1">
      <c r="A4004" s="137" t="s">
        <v>20225</v>
      </c>
      <c r="B4004" s="138" t="s">
        <v>20226</v>
      </c>
      <c r="C4004" s="138" t="s">
        <v>20227</v>
      </c>
      <c r="D4004" s="138" t="s">
        <v>20228</v>
      </c>
      <c r="E4004" s="138" t="s">
        <v>20229</v>
      </c>
      <c r="F4004" s="139">
        <v>0</v>
      </c>
      <c r="G4004" s="137" t="s">
        <v>20121</v>
      </c>
      <c r="H4004" s="137" t="s">
        <v>20122</v>
      </c>
      <c r="I4004" s="138" t="s">
        <v>20123</v>
      </c>
    </row>
    <row r="4005" spans="1:9" hidden="1">
      <c r="A4005" s="137" t="s">
        <v>20230</v>
      </c>
      <c r="B4005" s="138" t="s">
        <v>20231</v>
      </c>
      <c r="C4005" s="138" t="s">
        <v>20232</v>
      </c>
      <c r="D4005" s="138" t="s">
        <v>20233</v>
      </c>
      <c r="E4005" s="138" t="s">
        <v>20234</v>
      </c>
      <c r="F4005" s="139">
        <v>8250</v>
      </c>
      <c r="G4005" s="137" t="s">
        <v>20121</v>
      </c>
      <c r="H4005" s="137" t="s">
        <v>20122</v>
      </c>
      <c r="I4005" s="138" t="s">
        <v>20123</v>
      </c>
    </row>
    <row r="4006" spans="1:9" hidden="1">
      <c r="A4006" s="137" t="s">
        <v>20235</v>
      </c>
      <c r="B4006" s="138" t="s">
        <v>20236</v>
      </c>
      <c r="C4006" s="138" t="s">
        <v>20237</v>
      </c>
      <c r="D4006" s="138" t="s">
        <v>20238</v>
      </c>
      <c r="E4006" s="138" t="s">
        <v>20239</v>
      </c>
      <c r="F4006" s="139">
        <v>4590</v>
      </c>
      <c r="G4006" s="137" t="s">
        <v>20121</v>
      </c>
      <c r="H4006" s="137" t="s">
        <v>20122</v>
      </c>
      <c r="I4006" s="138" t="s">
        <v>20123</v>
      </c>
    </row>
    <row r="4007" spans="1:9" hidden="1">
      <c r="A4007" s="137" t="s">
        <v>20240</v>
      </c>
      <c r="B4007" s="138" t="s">
        <v>20241</v>
      </c>
      <c r="C4007" s="138" t="s">
        <v>20242</v>
      </c>
      <c r="D4007" s="138" t="s">
        <v>20243</v>
      </c>
      <c r="E4007" s="138" t="s">
        <v>20244</v>
      </c>
      <c r="F4007" s="139">
        <v>0</v>
      </c>
      <c r="G4007" s="137" t="s">
        <v>20121</v>
      </c>
      <c r="H4007" s="137" t="s">
        <v>20122</v>
      </c>
      <c r="I4007" s="138" t="s">
        <v>20179</v>
      </c>
    </row>
    <row r="4008" spans="1:9" hidden="1">
      <c r="A4008" s="137" t="s">
        <v>20245</v>
      </c>
      <c r="B4008" s="138" t="s">
        <v>20246</v>
      </c>
      <c r="C4008" s="138" t="s">
        <v>20247</v>
      </c>
      <c r="D4008" s="138" t="s">
        <v>20248</v>
      </c>
      <c r="E4008" s="138" t="s">
        <v>20249</v>
      </c>
      <c r="F4008" s="139">
        <v>0</v>
      </c>
      <c r="G4008" s="137" t="s">
        <v>20121</v>
      </c>
      <c r="H4008" s="137" t="s">
        <v>20122</v>
      </c>
      <c r="I4008" s="138" t="s">
        <v>20179</v>
      </c>
    </row>
    <row r="4009" spans="1:9" hidden="1">
      <c r="A4009" s="137" t="s">
        <v>20250</v>
      </c>
      <c r="B4009" s="138" t="s">
        <v>20251</v>
      </c>
      <c r="C4009" s="138" t="s">
        <v>20252</v>
      </c>
      <c r="D4009" s="138" t="s">
        <v>20253</v>
      </c>
      <c r="E4009" s="138" t="s">
        <v>20254</v>
      </c>
      <c r="F4009" s="139">
        <v>0</v>
      </c>
      <c r="G4009" s="137" t="s">
        <v>20121</v>
      </c>
      <c r="H4009" s="137" t="s">
        <v>20122</v>
      </c>
      <c r="I4009" s="138" t="s">
        <v>20123</v>
      </c>
    </row>
    <row r="4010" spans="1:9" hidden="1">
      <c r="A4010" s="137" t="s">
        <v>20255</v>
      </c>
      <c r="B4010" s="138" t="s">
        <v>20256</v>
      </c>
      <c r="C4010" s="138" t="s">
        <v>20257</v>
      </c>
      <c r="D4010" s="138" t="s">
        <v>20258</v>
      </c>
      <c r="E4010" s="138" t="s">
        <v>20259</v>
      </c>
      <c r="F4010" s="139">
        <v>0</v>
      </c>
      <c r="G4010" s="137" t="s">
        <v>20121</v>
      </c>
      <c r="H4010" s="137" t="s">
        <v>20122</v>
      </c>
      <c r="I4010" s="138" t="s">
        <v>20123</v>
      </c>
    </row>
    <row r="4011" spans="1:9" hidden="1">
      <c r="A4011" s="137" t="s">
        <v>20260</v>
      </c>
      <c r="B4011" s="138" t="s">
        <v>20261</v>
      </c>
      <c r="C4011" s="138" t="s">
        <v>20262</v>
      </c>
      <c r="D4011" s="138" t="s">
        <v>20263</v>
      </c>
      <c r="E4011" s="138" t="s">
        <v>20264</v>
      </c>
      <c r="F4011" s="139">
        <v>0</v>
      </c>
      <c r="G4011" s="137" t="s">
        <v>20121</v>
      </c>
      <c r="H4011" s="137" t="s">
        <v>20122</v>
      </c>
      <c r="I4011" s="138" t="s">
        <v>20123</v>
      </c>
    </row>
    <row r="4012" spans="1:9" hidden="1">
      <c r="A4012" s="137" t="s">
        <v>20265</v>
      </c>
      <c r="B4012" s="138" t="s">
        <v>20266</v>
      </c>
      <c r="C4012" s="138" t="s">
        <v>20267</v>
      </c>
      <c r="D4012" s="138" t="s">
        <v>20268</v>
      </c>
      <c r="E4012" s="138" t="s">
        <v>20269</v>
      </c>
      <c r="F4012" s="139">
        <v>0</v>
      </c>
      <c r="G4012" s="137" t="s">
        <v>20121</v>
      </c>
      <c r="H4012" s="137" t="s">
        <v>20122</v>
      </c>
      <c r="I4012" s="138" t="s">
        <v>20123</v>
      </c>
    </row>
    <row r="4013" spans="1:9" hidden="1">
      <c r="A4013" s="137" t="s">
        <v>20270</v>
      </c>
      <c r="B4013" s="138" t="s">
        <v>20271</v>
      </c>
      <c r="C4013" s="138" t="s">
        <v>20272</v>
      </c>
      <c r="D4013" s="138" t="s">
        <v>20273</v>
      </c>
      <c r="E4013" s="138" t="s">
        <v>20274</v>
      </c>
      <c r="F4013" s="139">
        <v>0</v>
      </c>
      <c r="G4013" s="137" t="s">
        <v>20121</v>
      </c>
      <c r="H4013" s="137" t="s">
        <v>20122</v>
      </c>
      <c r="I4013" s="138" t="s">
        <v>20123</v>
      </c>
    </row>
    <row r="4014" spans="1:9" hidden="1">
      <c r="A4014" s="137" t="s">
        <v>20275</v>
      </c>
      <c r="B4014" s="138" t="s">
        <v>20276</v>
      </c>
      <c r="C4014" s="138" t="s">
        <v>20277</v>
      </c>
      <c r="D4014" s="138" t="s">
        <v>20278</v>
      </c>
      <c r="E4014" s="138" t="s">
        <v>20279</v>
      </c>
      <c r="F4014" s="139">
        <v>0</v>
      </c>
      <c r="G4014" s="137" t="s">
        <v>20121</v>
      </c>
      <c r="H4014" s="137" t="s">
        <v>20122</v>
      </c>
      <c r="I4014" s="138" t="s">
        <v>20123</v>
      </c>
    </row>
    <row r="4015" spans="1:9" hidden="1">
      <c r="A4015" s="137" t="s">
        <v>20280</v>
      </c>
      <c r="B4015" s="138" t="s">
        <v>20281</v>
      </c>
      <c r="C4015" s="138" t="s">
        <v>20282</v>
      </c>
      <c r="D4015" s="138" t="s">
        <v>20283</v>
      </c>
      <c r="E4015" s="138" t="s">
        <v>20284</v>
      </c>
      <c r="F4015" s="139">
        <v>2540</v>
      </c>
      <c r="G4015" s="137" t="s">
        <v>20121</v>
      </c>
      <c r="H4015" s="137" t="s">
        <v>20122</v>
      </c>
      <c r="I4015" s="138" t="s">
        <v>20123</v>
      </c>
    </row>
    <row r="4016" spans="1:9" hidden="1">
      <c r="A4016" s="137" t="s">
        <v>20285</v>
      </c>
      <c r="B4016" s="138" t="s">
        <v>20286</v>
      </c>
      <c r="C4016" s="138" t="s">
        <v>20287</v>
      </c>
      <c r="D4016" s="138" t="s">
        <v>20288</v>
      </c>
      <c r="E4016" s="138" t="s">
        <v>20289</v>
      </c>
      <c r="F4016" s="139">
        <v>0</v>
      </c>
      <c r="G4016" s="137" t="s">
        <v>20121</v>
      </c>
      <c r="H4016" s="137" t="s">
        <v>20122</v>
      </c>
      <c r="I4016" s="138" t="s">
        <v>20123</v>
      </c>
    </row>
    <row r="4017" spans="1:9" hidden="1">
      <c r="A4017" s="137" t="s">
        <v>20290</v>
      </c>
      <c r="B4017" s="138" t="s">
        <v>20291</v>
      </c>
      <c r="C4017" s="138" t="s">
        <v>20292</v>
      </c>
      <c r="D4017" s="138" t="s">
        <v>20293</v>
      </c>
      <c r="E4017" s="138" t="s">
        <v>1756</v>
      </c>
      <c r="F4017" s="139">
        <v>0</v>
      </c>
      <c r="G4017" s="137" t="s">
        <v>20121</v>
      </c>
      <c r="H4017" s="137" t="s">
        <v>20122</v>
      </c>
      <c r="I4017" s="138" t="s">
        <v>1756</v>
      </c>
    </row>
    <row r="4018" spans="1:9" hidden="1">
      <c r="A4018" s="137" t="s">
        <v>20294</v>
      </c>
      <c r="B4018" s="138" t="s">
        <v>20295</v>
      </c>
      <c r="C4018" s="138" t="s">
        <v>20296</v>
      </c>
      <c r="D4018" s="138" t="s">
        <v>20297</v>
      </c>
      <c r="E4018" s="138" t="s">
        <v>20298</v>
      </c>
      <c r="F4018" s="139">
        <v>0</v>
      </c>
      <c r="G4018" s="137" t="s">
        <v>20121</v>
      </c>
      <c r="H4018" s="137" t="s">
        <v>20122</v>
      </c>
      <c r="I4018" s="138" t="s">
        <v>20123</v>
      </c>
    </row>
    <row r="4019" spans="1:9" hidden="1">
      <c r="A4019" s="137" t="s">
        <v>20299</v>
      </c>
      <c r="B4019" s="138" t="s">
        <v>20300</v>
      </c>
      <c r="C4019" s="138" t="s">
        <v>20301</v>
      </c>
      <c r="D4019" s="138" t="s">
        <v>20302</v>
      </c>
      <c r="E4019" s="138" t="s">
        <v>20303</v>
      </c>
      <c r="F4019" s="139">
        <v>0</v>
      </c>
      <c r="G4019" s="137" t="s">
        <v>20121</v>
      </c>
      <c r="H4019" s="137" t="s">
        <v>20122</v>
      </c>
      <c r="I4019" s="138" t="s">
        <v>20123</v>
      </c>
    </row>
    <row r="4020" spans="1:9" hidden="1">
      <c r="A4020" s="137" t="s">
        <v>20304</v>
      </c>
      <c r="B4020" s="138" t="s">
        <v>20305</v>
      </c>
      <c r="C4020" s="138" t="s">
        <v>20306</v>
      </c>
      <c r="D4020" s="138" t="s">
        <v>20307</v>
      </c>
      <c r="E4020" s="138" t="s">
        <v>20308</v>
      </c>
      <c r="F4020" s="139">
        <v>0</v>
      </c>
      <c r="G4020" s="137" t="s">
        <v>20121</v>
      </c>
      <c r="H4020" s="137" t="s">
        <v>20122</v>
      </c>
      <c r="I4020" s="138" t="s">
        <v>20123</v>
      </c>
    </row>
    <row r="4021" spans="1:9" hidden="1">
      <c r="A4021" s="137" t="s">
        <v>20309</v>
      </c>
      <c r="B4021" s="138" t="s">
        <v>20310</v>
      </c>
      <c r="C4021" s="138" t="s">
        <v>20311</v>
      </c>
      <c r="D4021" s="138" t="s">
        <v>20312</v>
      </c>
      <c r="E4021" s="138" t="s">
        <v>20313</v>
      </c>
      <c r="F4021" s="139">
        <v>0</v>
      </c>
      <c r="G4021" s="137" t="s">
        <v>20121</v>
      </c>
      <c r="H4021" s="137" t="s">
        <v>20122</v>
      </c>
      <c r="I4021" s="138" t="s">
        <v>20123</v>
      </c>
    </row>
    <row r="4022" spans="1:9" hidden="1">
      <c r="A4022" s="137" t="s">
        <v>20314</v>
      </c>
      <c r="B4022" s="138" t="s">
        <v>20315</v>
      </c>
      <c r="C4022" s="138" t="s">
        <v>20316</v>
      </c>
      <c r="D4022" s="138" t="s">
        <v>20317</v>
      </c>
      <c r="E4022" s="138" t="s">
        <v>20318</v>
      </c>
      <c r="F4022" s="139">
        <v>0</v>
      </c>
      <c r="G4022" s="137" t="s">
        <v>20121</v>
      </c>
      <c r="H4022" s="137" t="s">
        <v>20122</v>
      </c>
      <c r="I4022" s="138" t="s">
        <v>20123</v>
      </c>
    </row>
    <row r="4023" spans="1:9" hidden="1">
      <c r="A4023" s="137" t="s">
        <v>20319</v>
      </c>
      <c r="B4023" s="138" t="s">
        <v>20320</v>
      </c>
      <c r="C4023" s="138" t="s">
        <v>20321</v>
      </c>
      <c r="D4023" s="138" t="s">
        <v>20322</v>
      </c>
      <c r="E4023" s="138" t="s">
        <v>20323</v>
      </c>
      <c r="F4023" s="139">
        <v>0</v>
      </c>
      <c r="G4023" s="137" t="s">
        <v>20121</v>
      </c>
      <c r="H4023" s="137" t="s">
        <v>20122</v>
      </c>
      <c r="I4023" s="138" t="s">
        <v>20123</v>
      </c>
    </row>
    <row r="4024" spans="1:9" hidden="1">
      <c r="A4024" s="137" t="s">
        <v>20324</v>
      </c>
      <c r="B4024" s="138" t="s">
        <v>20325</v>
      </c>
      <c r="C4024" s="138" t="s">
        <v>20326</v>
      </c>
      <c r="D4024" s="138" t="s">
        <v>20327</v>
      </c>
      <c r="E4024" s="138" t="s">
        <v>20328</v>
      </c>
      <c r="F4024" s="139">
        <v>9475</v>
      </c>
      <c r="G4024" s="137" t="s">
        <v>20121</v>
      </c>
      <c r="H4024" s="137" t="s">
        <v>20122</v>
      </c>
      <c r="I4024" s="138" t="s">
        <v>20123</v>
      </c>
    </row>
    <row r="4025" spans="1:9" hidden="1">
      <c r="A4025" s="137" t="s">
        <v>20329</v>
      </c>
      <c r="B4025" s="138" t="s">
        <v>20330</v>
      </c>
      <c r="C4025" s="138" t="s">
        <v>20331</v>
      </c>
      <c r="D4025" s="138" t="s">
        <v>20332</v>
      </c>
      <c r="E4025" s="138" t="s">
        <v>20333</v>
      </c>
      <c r="F4025" s="139">
        <v>0</v>
      </c>
      <c r="G4025" s="137" t="s">
        <v>20121</v>
      </c>
      <c r="H4025" s="137" t="s">
        <v>20122</v>
      </c>
      <c r="I4025" s="138" t="s">
        <v>20123</v>
      </c>
    </row>
    <row r="4026" spans="1:9" hidden="1">
      <c r="A4026" s="137" t="s">
        <v>20334</v>
      </c>
      <c r="B4026" s="138" t="s">
        <v>20335</v>
      </c>
      <c r="C4026" s="138" t="s">
        <v>20336</v>
      </c>
      <c r="D4026" s="138" t="s">
        <v>20337</v>
      </c>
      <c r="E4026" s="138" t="s">
        <v>20338</v>
      </c>
      <c r="F4026" s="139">
        <v>0</v>
      </c>
      <c r="G4026" s="137" t="s">
        <v>20121</v>
      </c>
      <c r="H4026" s="137" t="s">
        <v>20122</v>
      </c>
      <c r="I4026" s="138" t="s">
        <v>20123</v>
      </c>
    </row>
    <row r="4027" spans="1:9" hidden="1">
      <c r="A4027" s="137" t="s">
        <v>20339</v>
      </c>
      <c r="B4027" s="138" t="s">
        <v>20340</v>
      </c>
      <c r="C4027" s="138" t="s">
        <v>20341</v>
      </c>
      <c r="D4027" s="138" t="s">
        <v>20342</v>
      </c>
      <c r="E4027" s="138" t="s">
        <v>20343</v>
      </c>
      <c r="F4027" s="139">
        <v>0</v>
      </c>
      <c r="G4027" s="137" t="s">
        <v>20121</v>
      </c>
      <c r="H4027" s="137" t="s">
        <v>20122</v>
      </c>
      <c r="I4027" s="138" t="s">
        <v>20123</v>
      </c>
    </row>
    <row r="4028" spans="1:9" hidden="1">
      <c r="A4028" s="137" t="s">
        <v>20344</v>
      </c>
      <c r="B4028" s="138" t="s">
        <v>20345</v>
      </c>
      <c r="C4028" s="138" t="s">
        <v>20346</v>
      </c>
      <c r="D4028" s="138" t="s">
        <v>20347</v>
      </c>
      <c r="E4028" s="138" t="s">
        <v>20348</v>
      </c>
      <c r="F4028" s="139">
        <v>3990</v>
      </c>
      <c r="G4028" s="137" t="s">
        <v>20121</v>
      </c>
      <c r="H4028" s="137" t="s">
        <v>20122</v>
      </c>
      <c r="I4028" s="138" t="s">
        <v>20123</v>
      </c>
    </row>
    <row r="4029" spans="1:9" hidden="1">
      <c r="A4029" s="137" t="s">
        <v>20349</v>
      </c>
      <c r="B4029" s="138" t="s">
        <v>20350</v>
      </c>
      <c r="C4029" s="138" t="s">
        <v>20351</v>
      </c>
      <c r="D4029" s="138" t="s">
        <v>20352</v>
      </c>
      <c r="E4029" s="138" t="s">
        <v>20353</v>
      </c>
      <c r="F4029" s="139">
        <v>0</v>
      </c>
      <c r="G4029" s="137" t="s">
        <v>20121</v>
      </c>
      <c r="H4029" s="137" t="s">
        <v>20122</v>
      </c>
      <c r="I4029" s="138" t="s">
        <v>20123</v>
      </c>
    </row>
    <row r="4030" spans="1:9" hidden="1">
      <c r="A4030" s="137" t="s">
        <v>20354</v>
      </c>
      <c r="B4030" s="138" t="s">
        <v>20355</v>
      </c>
      <c r="C4030" s="138" t="s">
        <v>20356</v>
      </c>
      <c r="D4030" s="138" t="s">
        <v>20357</v>
      </c>
      <c r="E4030" s="138" t="s">
        <v>20358</v>
      </c>
      <c r="F4030" s="139">
        <v>0</v>
      </c>
      <c r="G4030" s="137" t="s">
        <v>20121</v>
      </c>
      <c r="H4030" s="137" t="s">
        <v>20122</v>
      </c>
      <c r="I4030" s="138" t="s">
        <v>20123</v>
      </c>
    </row>
    <row r="4031" spans="1:9" hidden="1">
      <c r="A4031" s="137" t="s">
        <v>20359</v>
      </c>
      <c r="B4031" s="138" t="s">
        <v>20360</v>
      </c>
      <c r="C4031" s="138" t="s">
        <v>20361</v>
      </c>
      <c r="D4031" s="138" t="s">
        <v>20362</v>
      </c>
      <c r="E4031" s="138" t="s">
        <v>20363</v>
      </c>
      <c r="F4031" s="139">
        <v>139</v>
      </c>
      <c r="G4031" s="137" t="s">
        <v>20121</v>
      </c>
      <c r="H4031" s="137" t="s">
        <v>20122</v>
      </c>
      <c r="I4031" s="138" t="s">
        <v>20123</v>
      </c>
    </row>
    <row r="4032" spans="1:9" hidden="1">
      <c r="A4032" s="137" t="s">
        <v>20364</v>
      </c>
      <c r="B4032" s="138" t="s">
        <v>20365</v>
      </c>
      <c r="C4032" s="138" t="s">
        <v>20366</v>
      </c>
      <c r="D4032" s="138" t="s">
        <v>20367</v>
      </c>
      <c r="E4032" s="138" t="s">
        <v>20368</v>
      </c>
      <c r="F4032" s="139">
        <v>0</v>
      </c>
      <c r="G4032" s="137" t="s">
        <v>20121</v>
      </c>
      <c r="H4032" s="137" t="s">
        <v>20122</v>
      </c>
      <c r="I4032" s="138" t="s">
        <v>20123</v>
      </c>
    </row>
    <row r="4033" spans="1:9" hidden="1">
      <c r="A4033" s="137" t="s">
        <v>20369</v>
      </c>
      <c r="B4033" s="138" t="s">
        <v>20370</v>
      </c>
      <c r="C4033" s="138" t="s">
        <v>20371</v>
      </c>
      <c r="D4033" s="138" t="s">
        <v>20372</v>
      </c>
      <c r="E4033" s="138" t="s">
        <v>20373</v>
      </c>
      <c r="F4033" s="139">
        <v>30675</v>
      </c>
      <c r="G4033" s="137" t="s">
        <v>20121</v>
      </c>
      <c r="H4033" s="137" t="s">
        <v>20122</v>
      </c>
      <c r="I4033" s="138" t="s">
        <v>20123</v>
      </c>
    </row>
    <row r="4034" spans="1:9" hidden="1">
      <c r="A4034" s="137" t="s">
        <v>20374</v>
      </c>
      <c r="B4034" s="138" t="s">
        <v>20375</v>
      </c>
      <c r="C4034" s="138" t="s">
        <v>20376</v>
      </c>
      <c r="D4034" s="138" t="s">
        <v>20377</v>
      </c>
      <c r="E4034" s="138" t="s">
        <v>20378</v>
      </c>
      <c r="F4034" s="139">
        <v>0</v>
      </c>
      <c r="G4034" s="137" t="s">
        <v>20121</v>
      </c>
      <c r="H4034" s="137" t="s">
        <v>20122</v>
      </c>
      <c r="I4034" s="138" t="s">
        <v>20179</v>
      </c>
    </row>
    <row r="4035" spans="1:9" hidden="1">
      <c r="A4035" s="137" t="s">
        <v>20379</v>
      </c>
      <c r="B4035" s="138" t="s">
        <v>20380</v>
      </c>
      <c r="C4035" s="138" t="s">
        <v>20381</v>
      </c>
      <c r="D4035" s="138" t="s">
        <v>20382</v>
      </c>
      <c r="E4035" s="138" t="s">
        <v>20383</v>
      </c>
      <c r="F4035" s="139">
        <v>715</v>
      </c>
      <c r="G4035" s="137" t="s">
        <v>20121</v>
      </c>
      <c r="H4035" s="137" t="s">
        <v>20122</v>
      </c>
      <c r="I4035" s="138" t="s">
        <v>20123</v>
      </c>
    </row>
    <row r="4036" spans="1:9" hidden="1">
      <c r="A4036" s="137" t="s">
        <v>20384</v>
      </c>
      <c r="B4036" s="138" t="s">
        <v>20385</v>
      </c>
      <c r="C4036" s="138" t="s">
        <v>20386</v>
      </c>
      <c r="D4036" s="138" t="s">
        <v>20387</v>
      </c>
      <c r="E4036" s="138" t="s">
        <v>20388</v>
      </c>
      <c r="F4036" s="139">
        <v>0</v>
      </c>
      <c r="G4036" s="137" t="s">
        <v>20121</v>
      </c>
      <c r="H4036" s="137" t="s">
        <v>20122</v>
      </c>
      <c r="I4036" s="138" t="s">
        <v>20123</v>
      </c>
    </row>
    <row r="4037" spans="1:9" hidden="1">
      <c r="A4037" s="137" t="s">
        <v>20389</v>
      </c>
      <c r="B4037" s="138" t="s">
        <v>20390</v>
      </c>
      <c r="C4037" s="138" t="s">
        <v>20391</v>
      </c>
      <c r="D4037" s="138" t="s">
        <v>20392</v>
      </c>
      <c r="E4037" s="138" t="s">
        <v>20393</v>
      </c>
      <c r="F4037" s="139">
        <v>1085</v>
      </c>
      <c r="G4037" s="137" t="s">
        <v>20121</v>
      </c>
      <c r="H4037" s="137" t="s">
        <v>20122</v>
      </c>
      <c r="I4037" s="138" t="s">
        <v>20123</v>
      </c>
    </row>
    <row r="4038" spans="1:9" hidden="1">
      <c r="A4038" s="137" t="s">
        <v>20394</v>
      </c>
      <c r="B4038" s="138" t="s">
        <v>20395</v>
      </c>
      <c r="C4038" s="138" t="s">
        <v>20396</v>
      </c>
      <c r="D4038" s="138" t="s">
        <v>20397</v>
      </c>
      <c r="E4038" s="138" t="s">
        <v>20398</v>
      </c>
      <c r="F4038" s="139">
        <v>1230</v>
      </c>
      <c r="G4038" s="137" t="s">
        <v>20121</v>
      </c>
      <c r="H4038" s="137" t="s">
        <v>20122</v>
      </c>
      <c r="I4038" s="138" t="s">
        <v>20123</v>
      </c>
    </row>
    <row r="4039" spans="1:9" hidden="1">
      <c r="A4039" s="137" t="s">
        <v>20399</v>
      </c>
      <c r="B4039" s="138" t="s">
        <v>20400</v>
      </c>
      <c r="C4039" s="138" t="s">
        <v>20401</v>
      </c>
      <c r="D4039" s="138" t="s">
        <v>20402</v>
      </c>
      <c r="E4039" s="138" t="s">
        <v>1756</v>
      </c>
      <c r="F4039" s="139">
        <v>0</v>
      </c>
      <c r="G4039" s="137" t="s">
        <v>20121</v>
      </c>
      <c r="H4039" s="137" t="s">
        <v>20122</v>
      </c>
      <c r="I4039" s="138" t="s">
        <v>1756</v>
      </c>
    </row>
    <row r="4040" spans="1:9" hidden="1">
      <c r="A4040" s="137" t="s">
        <v>20403</v>
      </c>
      <c r="B4040" s="138" t="s">
        <v>20404</v>
      </c>
      <c r="C4040" s="138" t="s">
        <v>20405</v>
      </c>
      <c r="D4040" s="138" t="s">
        <v>20406</v>
      </c>
      <c r="E4040" s="138" t="s">
        <v>20407</v>
      </c>
      <c r="F4040" s="139">
        <v>0</v>
      </c>
      <c r="G4040" s="137" t="s">
        <v>20121</v>
      </c>
      <c r="H4040" s="137" t="s">
        <v>20122</v>
      </c>
      <c r="I4040" s="138" t="s">
        <v>20123</v>
      </c>
    </row>
    <row r="4041" spans="1:9" hidden="1">
      <c r="A4041" s="137" t="s">
        <v>20408</v>
      </c>
      <c r="B4041" s="138" t="s">
        <v>20409</v>
      </c>
      <c r="C4041" s="138" t="s">
        <v>20410</v>
      </c>
      <c r="D4041" s="138" t="s">
        <v>20411</v>
      </c>
      <c r="E4041" s="138" t="s">
        <v>20412</v>
      </c>
      <c r="F4041" s="139">
        <v>0</v>
      </c>
      <c r="G4041" s="137" t="s">
        <v>20121</v>
      </c>
      <c r="H4041" s="137" t="s">
        <v>20122</v>
      </c>
      <c r="I4041" s="138" t="s">
        <v>20123</v>
      </c>
    </row>
    <row r="4042" spans="1:9" hidden="1">
      <c r="A4042" s="137" t="s">
        <v>20413</v>
      </c>
      <c r="B4042" s="138" t="s">
        <v>20414</v>
      </c>
      <c r="C4042" s="138" t="s">
        <v>20415</v>
      </c>
      <c r="D4042" s="138" t="s">
        <v>20416</v>
      </c>
      <c r="E4042" s="138" t="s">
        <v>20417</v>
      </c>
      <c r="F4042" s="139">
        <v>0</v>
      </c>
      <c r="G4042" s="137" t="s">
        <v>20121</v>
      </c>
      <c r="H4042" s="137" t="s">
        <v>20122</v>
      </c>
      <c r="I4042" s="138" t="s">
        <v>20123</v>
      </c>
    </row>
    <row r="4043" spans="1:9" hidden="1">
      <c r="A4043" s="137" t="s">
        <v>20418</v>
      </c>
      <c r="B4043" s="138" t="s">
        <v>20419</v>
      </c>
      <c r="C4043" s="138" t="s">
        <v>20420</v>
      </c>
      <c r="D4043" s="138" t="s">
        <v>20421</v>
      </c>
      <c r="E4043" s="138" t="s">
        <v>20422</v>
      </c>
      <c r="F4043" s="139">
        <v>0</v>
      </c>
      <c r="G4043" s="137" t="s">
        <v>20121</v>
      </c>
      <c r="H4043" s="137" t="s">
        <v>20122</v>
      </c>
      <c r="I4043" s="138" t="s">
        <v>20123</v>
      </c>
    </row>
    <row r="4044" spans="1:9" hidden="1">
      <c r="A4044" s="137" t="s">
        <v>20423</v>
      </c>
      <c r="B4044" s="138" t="s">
        <v>20424</v>
      </c>
      <c r="C4044" s="138" t="s">
        <v>20425</v>
      </c>
      <c r="D4044" s="138" t="s">
        <v>20426</v>
      </c>
      <c r="E4044" s="138" t="s">
        <v>20427</v>
      </c>
      <c r="F4044" s="139">
        <v>0</v>
      </c>
      <c r="G4044" s="137" t="s">
        <v>20121</v>
      </c>
      <c r="H4044" s="137" t="s">
        <v>20122</v>
      </c>
      <c r="I4044" s="138" t="s">
        <v>20123</v>
      </c>
    </row>
    <row r="4045" spans="1:9" hidden="1">
      <c r="A4045" s="137" t="s">
        <v>20428</v>
      </c>
      <c r="B4045" s="138" t="s">
        <v>20429</v>
      </c>
      <c r="C4045" s="138" t="s">
        <v>20430</v>
      </c>
      <c r="D4045" s="138" t="s">
        <v>20431</v>
      </c>
      <c r="E4045" s="138" t="s">
        <v>20432</v>
      </c>
      <c r="F4045" s="139">
        <v>0</v>
      </c>
      <c r="G4045" s="137" t="s">
        <v>20121</v>
      </c>
      <c r="H4045" s="137" t="s">
        <v>20122</v>
      </c>
      <c r="I4045" s="138" t="s">
        <v>20123</v>
      </c>
    </row>
    <row r="4046" spans="1:9" hidden="1">
      <c r="A4046" s="137" t="s">
        <v>20433</v>
      </c>
      <c r="B4046" s="138" t="s">
        <v>20434</v>
      </c>
      <c r="C4046" s="138" t="s">
        <v>20435</v>
      </c>
      <c r="D4046" s="138" t="s">
        <v>20436</v>
      </c>
      <c r="E4046" s="138" t="s">
        <v>20437</v>
      </c>
      <c r="F4046" s="139">
        <v>9125</v>
      </c>
      <c r="G4046" s="137" t="s">
        <v>20121</v>
      </c>
      <c r="H4046" s="137" t="s">
        <v>20122</v>
      </c>
      <c r="I4046" s="138" t="s">
        <v>20123</v>
      </c>
    </row>
    <row r="4047" spans="1:9" hidden="1">
      <c r="A4047" s="137" t="s">
        <v>20438</v>
      </c>
      <c r="B4047" s="138" t="s">
        <v>20439</v>
      </c>
      <c r="C4047" s="138" t="s">
        <v>20440</v>
      </c>
      <c r="D4047" s="138" t="s">
        <v>20441</v>
      </c>
      <c r="E4047" s="138" t="s">
        <v>20442</v>
      </c>
      <c r="F4047" s="139">
        <v>0</v>
      </c>
      <c r="G4047" s="137" t="s">
        <v>20121</v>
      </c>
      <c r="H4047" s="137" t="s">
        <v>20122</v>
      </c>
      <c r="I4047" s="138" t="s">
        <v>20123</v>
      </c>
    </row>
    <row r="4048" spans="1:9" hidden="1">
      <c r="A4048" s="137" t="s">
        <v>20443</v>
      </c>
      <c r="B4048" s="138" t="s">
        <v>20444</v>
      </c>
      <c r="C4048" s="138" t="s">
        <v>20445</v>
      </c>
      <c r="D4048" s="138" t="s">
        <v>20446</v>
      </c>
      <c r="E4048" s="138" t="s">
        <v>20447</v>
      </c>
      <c r="F4048" s="139">
        <v>0</v>
      </c>
      <c r="G4048" s="137" t="s">
        <v>20121</v>
      </c>
      <c r="H4048" s="137" t="s">
        <v>20122</v>
      </c>
      <c r="I4048" s="138" t="s">
        <v>20123</v>
      </c>
    </row>
    <row r="4049" spans="1:9" hidden="1">
      <c r="A4049" s="137" t="s">
        <v>20448</v>
      </c>
      <c r="B4049" s="138" t="s">
        <v>20449</v>
      </c>
      <c r="C4049" s="138" t="s">
        <v>20450</v>
      </c>
      <c r="D4049" s="138" t="s">
        <v>20451</v>
      </c>
      <c r="E4049" s="138" t="s">
        <v>20452</v>
      </c>
      <c r="F4049" s="139">
        <v>6200</v>
      </c>
      <c r="G4049" s="137" t="s">
        <v>20121</v>
      </c>
      <c r="H4049" s="137" t="s">
        <v>20122</v>
      </c>
      <c r="I4049" s="138" t="s">
        <v>20123</v>
      </c>
    </row>
    <row r="4050" spans="1:9" hidden="1">
      <c r="A4050" s="137" t="s">
        <v>20453</v>
      </c>
      <c r="B4050" s="138" t="s">
        <v>20454</v>
      </c>
      <c r="C4050" s="138" t="s">
        <v>20455</v>
      </c>
      <c r="D4050" s="138" t="s">
        <v>20456</v>
      </c>
      <c r="E4050" s="138" t="s">
        <v>20457</v>
      </c>
      <c r="F4050" s="139">
        <v>3120</v>
      </c>
      <c r="G4050" s="137" t="s">
        <v>20121</v>
      </c>
      <c r="H4050" s="137" t="s">
        <v>20122</v>
      </c>
      <c r="I4050" s="138" t="s">
        <v>20123</v>
      </c>
    </row>
    <row r="4051" spans="1:9" hidden="1">
      <c r="A4051" s="137" t="s">
        <v>20458</v>
      </c>
      <c r="B4051" s="138" t="s">
        <v>20459</v>
      </c>
      <c r="C4051" s="138" t="s">
        <v>20460</v>
      </c>
      <c r="D4051" s="138" t="s">
        <v>20461</v>
      </c>
      <c r="E4051" s="138" t="s">
        <v>20462</v>
      </c>
      <c r="F4051" s="139">
        <v>0</v>
      </c>
      <c r="G4051" s="137" t="s">
        <v>20121</v>
      </c>
      <c r="H4051" s="137" t="s">
        <v>20122</v>
      </c>
      <c r="I4051" s="138" t="s">
        <v>20123</v>
      </c>
    </row>
    <row r="4052" spans="1:9" hidden="1">
      <c r="A4052" s="137" t="s">
        <v>20463</v>
      </c>
      <c r="B4052" s="138" t="s">
        <v>20464</v>
      </c>
      <c r="C4052" s="138" t="s">
        <v>20465</v>
      </c>
      <c r="D4052" s="138" t="s">
        <v>20466</v>
      </c>
      <c r="E4052" s="138" t="s">
        <v>20467</v>
      </c>
      <c r="F4052" s="139">
        <v>0</v>
      </c>
      <c r="G4052" s="137" t="s">
        <v>20121</v>
      </c>
      <c r="H4052" s="137" t="s">
        <v>20122</v>
      </c>
      <c r="I4052" s="138" t="s">
        <v>20123</v>
      </c>
    </row>
    <row r="4053" spans="1:9" hidden="1">
      <c r="A4053" s="137" t="s">
        <v>20468</v>
      </c>
      <c r="B4053" s="138" t="s">
        <v>20469</v>
      </c>
      <c r="C4053" s="138" t="s">
        <v>20470</v>
      </c>
      <c r="D4053" s="138" t="s">
        <v>20471</v>
      </c>
      <c r="E4053" s="138" t="s">
        <v>20472</v>
      </c>
      <c r="F4053" s="139">
        <v>0</v>
      </c>
      <c r="G4053" s="137" t="s">
        <v>20121</v>
      </c>
      <c r="H4053" s="137" t="s">
        <v>20122</v>
      </c>
      <c r="I4053" s="138" t="s">
        <v>20123</v>
      </c>
    </row>
    <row r="4054" spans="1:9" hidden="1">
      <c r="A4054" s="137" t="s">
        <v>20473</v>
      </c>
      <c r="B4054" s="138" t="s">
        <v>20474</v>
      </c>
      <c r="C4054" s="138" t="s">
        <v>20475</v>
      </c>
      <c r="D4054" s="138" t="s">
        <v>20476</v>
      </c>
      <c r="E4054" s="138" t="s">
        <v>20477</v>
      </c>
      <c r="F4054" s="139">
        <v>0</v>
      </c>
      <c r="G4054" s="137" t="s">
        <v>20121</v>
      </c>
      <c r="H4054" s="137" t="s">
        <v>20122</v>
      </c>
      <c r="I4054" s="138" t="s">
        <v>20123</v>
      </c>
    </row>
    <row r="4055" spans="1:9" hidden="1">
      <c r="A4055" s="137" t="s">
        <v>20478</v>
      </c>
      <c r="B4055" s="138" t="s">
        <v>20479</v>
      </c>
      <c r="C4055" s="138" t="s">
        <v>20480</v>
      </c>
      <c r="D4055" s="138" t="s">
        <v>20481</v>
      </c>
      <c r="E4055" s="138" t="s">
        <v>20482</v>
      </c>
      <c r="F4055" s="139">
        <v>0</v>
      </c>
      <c r="G4055" s="137" t="s">
        <v>20121</v>
      </c>
      <c r="H4055" s="137" t="s">
        <v>20122</v>
      </c>
      <c r="I4055" s="138" t="s">
        <v>20123</v>
      </c>
    </row>
    <row r="4056" spans="1:9" hidden="1">
      <c r="A4056" s="137" t="s">
        <v>20483</v>
      </c>
      <c r="B4056" s="138" t="s">
        <v>20484</v>
      </c>
      <c r="C4056" s="138" t="s">
        <v>20485</v>
      </c>
      <c r="D4056" s="138" t="s">
        <v>20486</v>
      </c>
      <c r="E4056" s="138" t="s">
        <v>20487</v>
      </c>
      <c r="F4056" s="139">
        <v>0</v>
      </c>
      <c r="G4056" s="137" t="s">
        <v>20121</v>
      </c>
      <c r="H4056" s="137" t="s">
        <v>20122</v>
      </c>
      <c r="I4056" s="138" t="s">
        <v>20123</v>
      </c>
    </row>
    <row r="4057" spans="1:9" hidden="1">
      <c r="A4057" s="137" t="s">
        <v>20488</v>
      </c>
      <c r="B4057" s="138" t="s">
        <v>20489</v>
      </c>
      <c r="C4057" s="138" t="s">
        <v>20490</v>
      </c>
      <c r="D4057" s="138" t="s">
        <v>20491</v>
      </c>
      <c r="E4057" s="138" t="s">
        <v>20492</v>
      </c>
      <c r="F4057" s="139">
        <v>0</v>
      </c>
      <c r="G4057" s="137" t="s">
        <v>20121</v>
      </c>
      <c r="H4057" s="137" t="s">
        <v>20122</v>
      </c>
      <c r="I4057" s="138" t="s">
        <v>20123</v>
      </c>
    </row>
    <row r="4058" spans="1:9" hidden="1">
      <c r="A4058" s="137" t="s">
        <v>20493</v>
      </c>
      <c r="B4058" s="138" t="s">
        <v>20494</v>
      </c>
      <c r="C4058" s="138" t="s">
        <v>20495</v>
      </c>
      <c r="D4058" s="138" t="s">
        <v>20496</v>
      </c>
      <c r="E4058" s="138" t="s">
        <v>20497</v>
      </c>
      <c r="F4058" s="139">
        <v>1525</v>
      </c>
      <c r="G4058" s="137" t="s">
        <v>20121</v>
      </c>
      <c r="H4058" s="137" t="s">
        <v>20122</v>
      </c>
      <c r="I4058" s="138" t="s">
        <v>20123</v>
      </c>
    </row>
    <row r="4059" spans="1:9" hidden="1">
      <c r="A4059" s="137" t="s">
        <v>20498</v>
      </c>
      <c r="B4059" s="138" t="s">
        <v>20499</v>
      </c>
      <c r="C4059" s="138" t="s">
        <v>20500</v>
      </c>
      <c r="D4059" s="138" t="s">
        <v>20501</v>
      </c>
      <c r="E4059" s="138" t="s">
        <v>20502</v>
      </c>
      <c r="F4059" s="139">
        <v>0</v>
      </c>
      <c r="G4059" s="137" t="s">
        <v>20121</v>
      </c>
      <c r="H4059" s="137" t="s">
        <v>20122</v>
      </c>
      <c r="I4059" s="138" t="s">
        <v>20123</v>
      </c>
    </row>
    <row r="4060" spans="1:9" hidden="1">
      <c r="A4060" s="137" t="s">
        <v>20503</v>
      </c>
      <c r="B4060" s="138" t="s">
        <v>20504</v>
      </c>
      <c r="C4060" s="138" t="s">
        <v>20505</v>
      </c>
      <c r="D4060" s="138" t="s">
        <v>20506</v>
      </c>
      <c r="E4060" s="138" t="s">
        <v>20507</v>
      </c>
      <c r="F4060" s="139">
        <v>1740</v>
      </c>
      <c r="G4060" s="137" t="s">
        <v>20121</v>
      </c>
      <c r="H4060" s="137" t="s">
        <v>20122</v>
      </c>
      <c r="I4060" s="138" t="s">
        <v>20123</v>
      </c>
    </row>
    <row r="4061" spans="1:9" hidden="1">
      <c r="A4061" s="137" t="s">
        <v>20508</v>
      </c>
      <c r="B4061" s="138" t="s">
        <v>20509</v>
      </c>
      <c r="C4061" s="138" t="s">
        <v>20510</v>
      </c>
      <c r="D4061" s="138" t="s">
        <v>20511</v>
      </c>
      <c r="E4061" s="138" t="s">
        <v>20512</v>
      </c>
      <c r="F4061" s="139">
        <v>0</v>
      </c>
      <c r="G4061" s="137" t="s">
        <v>20121</v>
      </c>
      <c r="H4061" s="137" t="s">
        <v>20122</v>
      </c>
      <c r="I4061" s="138" t="s">
        <v>20123</v>
      </c>
    </row>
    <row r="4062" spans="1:9" hidden="1">
      <c r="A4062" s="137" t="s">
        <v>20513</v>
      </c>
      <c r="B4062" s="138" t="s">
        <v>20514</v>
      </c>
      <c r="C4062" s="138" t="s">
        <v>20515</v>
      </c>
      <c r="D4062" s="138" t="s">
        <v>20516</v>
      </c>
      <c r="E4062" s="138" t="s">
        <v>20517</v>
      </c>
      <c r="F4062" s="139">
        <v>3000</v>
      </c>
      <c r="G4062" s="137" t="s">
        <v>20121</v>
      </c>
      <c r="H4062" s="137" t="s">
        <v>20122</v>
      </c>
      <c r="I4062" s="138" t="s">
        <v>20123</v>
      </c>
    </row>
    <row r="4063" spans="1:9" hidden="1">
      <c r="A4063" s="137" t="s">
        <v>20518</v>
      </c>
      <c r="B4063" s="138" t="s">
        <v>20519</v>
      </c>
      <c r="C4063" s="138" t="s">
        <v>20520</v>
      </c>
      <c r="D4063" s="138" t="s">
        <v>20521</v>
      </c>
      <c r="E4063" s="138" t="s">
        <v>1756</v>
      </c>
      <c r="F4063" s="139">
        <v>0</v>
      </c>
      <c r="G4063" s="137" t="s">
        <v>20121</v>
      </c>
      <c r="H4063" s="137" t="s">
        <v>20122</v>
      </c>
      <c r="I4063" s="138" t="s">
        <v>1756</v>
      </c>
    </row>
    <row r="4064" spans="1:9" hidden="1">
      <c r="A4064" s="137" t="s">
        <v>20522</v>
      </c>
      <c r="B4064" s="138" t="s">
        <v>20523</v>
      </c>
      <c r="C4064" s="138" t="s">
        <v>20524</v>
      </c>
      <c r="D4064" s="138" t="s">
        <v>20525</v>
      </c>
      <c r="E4064" s="138" t="s">
        <v>1756</v>
      </c>
      <c r="F4064" s="139">
        <v>0</v>
      </c>
      <c r="G4064" s="137" t="s">
        <v>20121</v>
      </c>
      <c r="H4064" s="137" t="s">
        <v>20122</v>
      </c>
      <c r="I4064" s="138" t="s">
        <v>1756</v>
      </c>
    </row>
    <row r="4065" spans="1:9" hidden="1">
      <c r="A4065" s="137" t="s">
        <v>20526</v>
      </c>
      <c r="B4065" s="138" t="s">
        <v>20527</v>
      </c>
      <c r="C4065" s="138" t="s">
        <v>20528</v>
      </c>
      <c r="D4065" s="138" t="s">
        <v>20529</v>
      </c>
      <c r="E4065" s="138" t="s">
        <v>20530</v>
      </c>
      <c r="F4065" s="139">
        <v>0</v>
      </c>
      <c r="G4065" s="137" t="s">
        <v>20121</v>
      </c>
      <c r="H4065" s="137" t="s">
        <v>20122</v>
      </c>
      <c r="I4065" s="138" t="s">
        <v>20123</v>
      </c>
    </row>
    <row r="4066" spans="1:9" hidden="1">
      <c r="A4066" s="137" t="s">
        <v>20531</v>
      </c>
      <c r="B4066" s="138" t="s">
        <v>20532</v>
      </c>
      <c r="C4066" s="138" t="s">
        <v>20533</v>
      </c>
      <c r="D4066" s="138" t="s">
        <v>20534</v>
      </c>
      <c r="E4066" s="138" t="s">
        <v>1756</v>
      </c>
      <c r="F4066" s="139">
        <v>0</v>
      </c>
      <c r="G4066" s="137" t="s">
        <v>20121</v>
      </c>
      <c r="H4066" s="137" t="s">
        <v>20122</v>
      </c>
      <c r="I4066" s="138" t="s">
        <v>1756</v>
      </c>
    </row>
    <row r="4067" spans="1:9" hidden="1">
      <c r="A4067" s="137" t="s">
        <v>20535</v>
      </c>
      <c r="B4067" s="138" t="s">
        <v>20536</v>
      </c>
      <c r="C4067" s="138" t="s">
        <v>20537</v>
      </c>
      <c r="D4067" s="138" t="s">
        <v>20538</v>
      </c>
      <c r="E4067" s="138" t="s">
        <v>20539</v>
      </c>
      <c r="F4067" s="139">
        <v>0</v>
      </c>
      <c r="G4067" s="137" t="s">
        <v>20121</v>
      </c>
      <c r="H4067" s="137" t="s">
        <v>20122</v>
      </c>
      <c r="I4067" s="138" t="s">
        <v>20123</v>
      </c>
    </row>
    <row r="4068" spans="1:9" hidden="1">
      <c r="A4068" s="137" t="s">
        <v>20540</v>
      </c>
      <c r="B4068" s="138" t="s">
        <v>20541</v>
      </c>
      <c r="C4068" s="138" t="s">
        <v>20542</v>
      </c>
      <c r="D4068" s="138" t="s">
        <v>20543</v>
      </c>
      <c r="E4068" s="138" t="s">
        <v>1756</v>
      </c>
      <c r="F4068" s="139">
        <v>0</v>
      </c>
      <c r="G4068" s="137" t="s">
        <v>374</v>
      </c>
      <c r="H4068" s="137" t="s">
        <v>2660</v>
      </c>
      <c r="I4068" s="138" t="s">
        <v>1756</v>
      </c>
    </row>
    <row r="4069" spans="1:9" hidden="1">
      <c r="A4069" s="137" t="s">
        <v>20544</v>
      </c>
      <c r="B4069" s="138" t="s">
        <v>20545</v>
      </c>
      <c r="C4069" s="138" t="s">
        <v>20546</v>
      </c>
      <c r="D4069" s="138" t="s">
        <v>20547</v>
      </c>
      <c r="E4069" s="138" t="s">
        <v>20548</v>
      </c>
      <c r="F4069" s="139">
        <v>0</v>
      </c>
      <c r="G4069" s="137" t="s">
        <v>374</v>
      </c>
      <c r="H4069" s="137" t="s">
        <v>20549</v>
      </c>
      <c r="I4069" s="138" t="s">
        <v>1149</v>
      </c>
    </row>
    <row r="4070" spans="1:9" hidden="1">
      <c r="A4070" s="137" t="s">
        <v>20550</v>
      </c>
      <c r="B4070" s="138" t="s">
        <v>20551</v>
      </c>
      <c r="C4070" s="138" t="s">
        <v>20552</v>
      </c>
      <c r="D4070" s="138" t="s">
        <v>20553</v>
      </c>
      <c r="E4070" s="138" t="s">
        <v>20554</v>
      </c>
      <c r="F4070" s="139">
        <v>31.98</v>
      </c>
      <c r="G4070" s="137" t="s">
        <v>374</v>
      </c>
      <c r="H4070" s="137" t="s">
        <v>20549</v>
      </c>
      <c r="I4070" s="138" t="s">
        <v>1149</v>
      </c>
    </row>
    <row r="4071" spans="1:9" hidden="1">
      <c r="A4071" s="137" t="s">
        <v>20555</v>
      </c>
      <c r="B4071" s="138" t="s">
        <v>20556</v>
      </c>
      <c r="C4071" s="138" t="s">
        <v>20557</v>
      </c>
      <c r="D4071" s="138" t="s">
        <v>20558</v>
      </c>
      <c r="E4071" s="138" t="s">
        <v>20559</v>
      </c>
      <c r="F4071" s="139">
        <v>70.099999999999994</v>
      </c>
      <c r="G4071" s="137" t="s">
        <v>417</v>
      </c>
      <c r="H4071" s="137" t="s">
        <v>2660</v>
      </c>
      <c r="I4071" s="138" t="s">
        <v>1091</v>
      </c>
    </row>
    <row r="4072" spans="1:9" hidden="1">
      <c r="A4072" s="137" t="s">
        <v>20560</v>
      </c>
      <c r="B4072" s="138" t="s">
        <v>20561</v>
      </c>
      <c r="C4072" s="138" t="s">
        <v>20562</v>
      </c>
      <c r="D4072" s="138" t="s">
        <v>20563</v>
      </c>
      <c r="E4072" s="138" t="s">
        <v>1756</v>
      </c>
      <c r="F4072" s="139">
        <v>0</v>
      </c>
      <c r="G4072" s="137" t="s">
        <v>247</v>
      </c>
      <c r="H4072" s="137" t="s">
        <v>1806</v>
      </c>
      <c r="I4072" s="138" t="s">
        <v>1756</v>
      </c>
    </row>
    <row r="4073" spans="1:9" hidden="1">
      <c r="A4073" s="137" t="s">
        <v>20564</v>
      </c>
      <c r="B4073" s="138" t="s">
        <v>20565</v>
      </c>
      <c r="C4073" s="138" t="s">
        <v>20566</v>
      </c>
      <c r="D4073" s="138" t="s">
        <v>20567</v>
      </c>
      <c r="E4073" s="138" t="s">
        <v>1756</v>
      </c>
      <c r="F4073" s="139">
        <v>0</v>
      </c>
      <c r="G4073" s="137" t="s">
        <v>374</v>
      </c>
      <c r="H4073" s="137" t="s">
        <v>2660</v>
      </c>
      <c r="I4073" s="138" t="s">
        <v>1756</v>
      </c>
    </row>
    <row r="4074" spans="1:9" hidden="1">
      <c r="A4074" s="137" t="s">
        <v>20568</v>
      </c>
      <c r="B4074" s="138" t="s">
        <v>20569</v>
      </c>
      <c r="C4074" s="138" t="s">
        <v>20570</v>
      </c>
      <c r="D4074" s="138" t="s">
        <v>20571</v>
      </c>
      <c r="E4074" s="138" t="s">
        <v>20572</v>
      </c>
      <c r="F4074" s="139">
        <v>110.1</v>
      </c>
      <c r="G4074" s="137" t="s">
        <v>374</v>
      </c>
      <c r="H4074" s="137" t="s">
        <v>20549</v>
      </c>
      <c r="I4074" s="138" t="s">
        <v>1149</v>
      </c>
    </row>
    <row r="4075" spans="1:9" hidden="1">
      <c r="A4075" s="137" t="s">
        <v>20573</v>
      </c>
      <c r="B4075" s="138" t="s">
        <v>20574</v>
      </c>
      <c r="C4075" s="138" t="s">
        <v>20575</v>
      </c>
      <c r="D4075" s="138" t="s">
        <v>20576</v>
      </c>
      <c r="E4075" s="138" t="s">
        <v>20577</v>
      </c>
      <c r="F4075" s="139">
        <v>63.4</v>
      </c>
      <c r="G4075" s="137" t="s">
        <v>374</v>
      </c>
      <c r="H4075" s="137" t="s">
        <v>20549</v>
      </c>
      <c r="I4075" s="138" t="s">
        <v>1149</v>
      </c>
    </row>
    <row r="4076" spans="1:9" hidden="1">
      <c r="A4076" s="137" t="s">
        <v>20578</v>
      </c>
      <c r="B4076" s="138" t="s">
        <v>20579</v>
      </c>
      <c r="C4076" s="138" t="s">
        <v>20580</v>
      </c>
      <c r="D4076" s="138" t="s">
        <v>20581</v>
      </c>
      <c r="E4076" s="138" t="s">
        <v>20582</v>
      </c>
      <c r="F4076" s="139">
        <v>6.032</v>
      </c>
      <c r="G4076" s="137" t="s">
        <v>417</v>
      </c>
      <c r="H4076" s="137" t="s">
        <v>2660</v>
      </c>
      <c r="I4076" s="138" t="s">
        <v>1091</v>
      </c>
    </row>
    <row r="4077" spans="1:9" hidden="1">
      <c r="A4077" s="137" t="s">
        <v>20583</v>
      </c>
      <c r="B4077" s="138" t="s">
        <v>20584</v>
      </c>
      <c r="C4077" s="138" t="s">
        <v>20585</v>
      </c>
      <c r="D4077" s="138" t="s">
        <v>20586</v>
      </c>
      <c r="E4077" s="138" t="s">
        <v>20587</v>
      </c>
      <c r="F4077" s="139">
        <v>0</v>
      </c>
      <c r="G4077" s="137" t="s">
        <v>374</v>
      </c>
      <c r="H4077" s="137" t="s">
        <v>2660</v>
      </c>
      <c r="I4077" s="138" t="s">
        <v>1756</v>
      </c>
    </row>
    <row r="4078" spans="1:9" hidden="1">
      <c r="A4078" s="137" t="s">
        <v>20588</v>
      </c>
      <c r="B4078" s="138" t="s">
        <v>20589</v>
      </c>
      <c r="C4078" s="138" t="s">
        <v>20590</v>
      </c>
      <c r="D4078" s="138" t="s">
        <v>20591</v>
      </c>
      <c r="E4078" s="138" t="s">
        <v>20592</v>
      </c>
      <c r="F4078" s="139">
        <v>0</v>
      </c>
      <c r="G4078" s="137" t="s">
        <v>374</v>
      </c>
      <c r="H4078" s="137" t="s">
        <v>2660</v>
      </c>
      <c r="I4078" s="138" t="s">
        <v>1091</v>
      </c>
    </row>
    <row r="4079" spans="1:9" hidden="1">
      <c r="A4079" s="137" t="s">
        <v>20593</v>
      </c>
      <c r="B4079" s="138" t="s">
        <v>20594</v>
      </c>
      <c r="C4079" s="138" t="s">
        <v>20595</v>
      </c>
      <c r="D4079" s="138" t="s">
        <v>20596</v>
      </c>
      <c r="E4079" s="138" t="s">
        <v>20597</v>
      </c>
      <c r="F4079" s="139">
        <v>132.06</v>
      </c>
      <c r="G4079" s="137" t="s">
        <v>247</v>
      </c>
      <c r="H4079" s="137" t="s">
        <v>2660</v>
      </c>
      <c r="I4079" s="138" t="s">
        <v>1091</v>
      </c>
    </row>
    <row r="4080" spans="1:9" hidden="1">
      <c r="A4080" s="137" t="s">
        <v>20598</v>
      </c>
      <c r="B4080" s="138" t="s">
        <v>20599</v>
      </c>
      <c r="C4080" s="138" t="s">
        <v>20600</v>
      </c>
      <c r="D4080" s="138" t="s">
        <v>20601</v>
      </c>
      <c r="E4080" s="138" t="s">
        <v>20602</v>
      </c>
      <c r="F4080" s="139">
        <v>157.52000000000001</v>
      </c>
      <c r="G4080" s="137" t="s">
        <v>417</v>
      </c>
      <c r="H4080" s="137" t="s">
        <v>2660</v>
      </c>
      <c r="I4080" s="138" t="s">
        <v>1091</v>
      </c>
    </row>
    <row r="4081" spans="1:9" hidden="1">
      <c r="A4081" s="137" t="s">
        <v>20603</v>
      </c>
      <c r="B4081" s="138" t="s">
        <v>20604</v>
      </c>
      <c r="C4081" s="138" t="s">
        <v>20605</v>
      </c>
      <c r="D4081" s="138" t="s">
        <v>20606</v>
      </c>
      <c r="E4081" s="138" t="s">
        <v>20607</v>
      </c>
      <c r="F4081" s="139">
        <v>0</v>
      </c>
      <c r="G4081" s="137" t="s">
        <v>247</v>
      </c>
      <c r="H4081" s="137" t="s">
        <v>2660</v>
      </c>
      <c r="I4081" s="138" t="s">
        <v>1091</v>
      </c>
    </row>
    <row r="4082" spans="1:9" hidden="1">
      <c r="A4082" s="137" t="s">
        <v>20608</v>
      </c>
      <c r="B4082" s="138" t="s">
        <v>20609</v>
      </c>
      <c r="C4082" s="138" t="s">
        <v>20610</v>
      </c>
      <c r="D4082" s="138" t="s">
        <v>20611</v>
      </c>
      <c r="E4082" s="138" t="s">
        <v>20612</v>
      </c>
      <c r="F4082" s="139">
        <v>0</v>
      </c>
      <c r="G4082" s="137" t="s">
        <v>247</v>
      </c>
      <c r="H4082" s="137" t="s">
        <v>2660</v>
      </c>
      <c r="I4082" s="138" t="s">
        <v>1091</v>
      </c>
    </row>
    <row r="4083" spans="1:9" hidden="1">
      <c r="A4083" s="137" t="s">
        <v>20613</v>
      </c>
      <c r="B4083" s="138" t="s">
        <v>20614</v>
      </c>
      <c r="C4083" s="138" t="s">
        <v>20615</v>
      </c>
      <c r="D4083" s="138" t="s">
        <v>20616</v>
      </c>
      <c r="E4083" s="138" t="s">
        <v>20617</v>
      </c>
      <c r="F4083" s="139">
        <v>0</v>
      </c>
      <c r="G4083" s="137" t="s">
        <v>417</v>
      </c>
      <c r="H4083" s="137" t="s">
        <v>2660</v>
      </c>
      <c r="I4083" s="138" t="s">
        <v>1091</v>
      </c>
    </row>
    <row r="4084" spans="1:9" hidden="1">
      <c r="A4084" s="137" t="s">
        <v>20618</v>
      </c>
      <c r="B4084" s="138" t="s">
        <v>20619</v>
      </c>
      <c r="C4084" s="138" t="s">
        <v>20620</v>
      </c>
      <c r="D4084" s="138" t="s">
        <v>20621</v>
      </c>
      <c r="E4084" s="138" t="s">
        <v>20622</v>
      </c>
      <c r="F4084" s="139">
        <v>0</v>
      </c>
      <c r="G4084" s="137" t="s">
        <v>417</v>
      </c>
      <c r="H4084" s="137" t="s">
        <v>2660</v>
      </c>
      <c r="I4084" s="138" t="s">
        <v>1091</v>
      </c>
    </row>
    <row r="4085" spans="1:9" hidden="1">
      <c r="A4085" s="137" t="s">
        <v>20623</v>
      </c>
      <c r="B4085" s="138" t="s">
        <v>20624</v>
      </c>
      <c r="C4085" s="138" t="s">
        <v>20625</v>
      </c>
      <c r="D4085" s="138" t="s">
        <v>20626</v>
      </c>
      <c r="E4085" s="138" t="s">
        <v>20627</v>
      </c>
      <c r="F4085" s="139">
        <v>0</v>
      </c>
      <c r="G4085" s="137" t="s">
        <v>417</v>
      </c>
      <c r="H4085" s="137" t="s">
        <v>2660</v>
      </c>
      <c r="I4085" s="138" t="s">
        <v>1091</v>
      </c>
    </row>
    <row r="4086" spans="1:9" hidden="1">
      <c r="A4086" s="137" t="s">
        <v>20628</v>
      </c>
      <c r="B4086" s="138" t="s">
        <v>20629</v>
      </c>
      <c r="C4086" s="138" t="s">
        <v>20630</v>
      </c>
      <c r="D4086" s="138" t="s">
        <v>20631</v>
      </c>
      <c r="E4086" s="138" t="s">
        <v>1756</v>
      </c>
      <c r="F4086" s="139">
        <v>0</v>
      </c>
      <c r="G4086" s="137" t="s">
        <v>247</v>
      </c>
      <c r="H4086" s="137" t="s">
        <v>2660</v>
      </c>
      <c r="I4086" s="138" t="s">
        <v>1756</v>
      </c>
    </row>
    <row r="4087" spans="1:9" hidden="1">
      <c r="A4087" s="137" t="s">
        <v>20632</v>
      </c>
      <c r="B4087" s="138" t="s">
        <v>20633</v>
      </c>
      <c r="C4087" s="138" t="s">
        <v>20634</v>
      </c>
      <c r="D4087" s="138" t="s">
        <v>20635</v>
      </c>
      <c r="E4087" s="138" t="s">
        <v>1756</v>
      </c>
      <c r="F4087" s="139">
        <v>0</v>
      </c>
      <c r="G4087" s="137" t="s">
        <v>417</v>
      </c>
      <c r="H4087" s="137" t="s">
        <v>2660</v>
      </c>
      <c r="I4087" s="138" t="s">
        <v>1756</v>
      </c>
    </row>
    <row r="4088" spans="1:9" hidden="1">
      <c r="A4088" s="137" t="s">
        <v>20636</v>
      </c>
      <c r="B4088" s="138" t="s">
        <v>20637</v>
      </c>
      <c r="C4088" s="138" t="s">
        <v>20638</v>
      </c>
      <c r="D4088" s="138" t="s">
        <v>20639</v>
      </c>
      <c r="E4088" s="138" t="s">
        <v>1756</v>
      </c>
      <c r="F4088" s="139">
        <v>0</v>
      </c>
      <c r="G4088" s="137" t="s">
        <v>247</v>
      </c>
      <c r="H4088" s="137" t="s">
        <v>2660</v>
      </c>
      <c r="I4088" s="138" t="s">
        <v>1756</v>
      </c>
    </row>
    <row r="4089" spans="1:9" hidden="1">
      <c r="A4089" s="137" t="s">
        <v>20640</v>
      </c>
      <c r="B4089" s="138" t="s">
        <v>20641</v>
      </c>
      <c r="C4089" s="138" t="s">
        <v>20642</v>
      </c>
      <c r="D4089" s="138" t="s">
        <v>20643</v>
      </c>
      <c r="E4089" s="138" t="s">
        <v>1756</v>
      </c>
      <c r="F4089" s="139">
        <v>0</v>
      </c>
      <c r="G4089" s="137" t="s">
        <v>247</v>
      </c>
      <c r="H4089" s="137" t="s">
        <v>2660</v>
      </c>
      <c r="I4089" s="138" t="s">
        <v>1756</v>
      </c>
    </row>
    <row r="4090" spans="1:9" hidden="1">
      <c r="A4090" s="137" t="s">
        <v>20644</v>
      </c>
      <c r="B4090" s="138" t="s">
        <v>20645</v>
      </c>
      <c r="C4090" s="138" t="s">
        <v>20646</v>
      </c>
      <c r="D4090" s="138" t="s">
        <v>20647</v>
      </c>
      <c r="E4090" s="138" t="s">
        <v>1756</v>
      </c>
      <c r="F4090" s="139">
        <v>0</v>
      </c>
      <c r="G4090" s="137" t="s">
        <v>247</v>
      </c>
      <c r="H4090" s="137" t="s">
        <v>1806</v>
      </c>
      <c r="I4090" s="138" t="s">
        <v>1149</v>
      </c>
    </row>
    <row r="4091" spans="1:9" hidden="1">
      <c r="A4091" s="137" t="s">
        <v>20648</v>
      </c>
      <c r="B4091" s="138" t="s">
        <v>20649</v>
      </c>
      <c r="C4091" s="138" t="s">
        <v>20650</v>
      </c>
      <c r="D4091" s="138" t="s">
        <v>20651</v>
      </c>
      <c r="E4091" s="138" t="s">
        <v>20652</v>
      </c>
      <c r="F4091" s="139">
        <v>60.7</v>
      </c>
      <c r="G4091" s="137" t="s">
        <v>247</v>
      </c>
      <c r="H4091" s="137" t="s">
        <v>1907</v>
      </c>
      <c r="I4091" s="138" t="s">
        <v>6601</v>
      </c>
    </row>
    <row r="4092" spans="1:9" hidden="1">
      <c r="A4092" s="137" t="s">
        <v>20653</v>
      </c>
      <c r="B4092" s="138" t="s">
        <v>20654</v>
      </c>
      <c r="C4092" s="138" t="s">
        <v>20655</v>
      </c>
      <c r="D4092" s="138" t="s">
        <v>20656</v>
      </c>
      <c r="E4092" s="138" t="s">
        <v>1756</v>
      </c>
      <c r="F4092" s="139">
        <v>0</v>
      </c>
      <c r="G4092" s="137" t="s">
        <v>247</v>
      </c>
      <c r="H4092" s="137" t="s">
        <v>2660</v>
      </c>
      <c r="I4092" s="138" t="s">
        <v>1756</v>
      </c>
    </row>
    <row r="4093" spans="1:9" hidden="1">
      <c r="A4093" s="137" t="s">
        <v>20657</v>
      </c>
      <c r="B4093" s="138" t="s">
        <v>20658</v>
      </c>
      <c r="C4093" s="138" t="s">
        <v>20659</v>
      </c>
      <c r="D4093" s="138" t="s">
        <v>20660</v>
      </c>
      <c r="E4093" s="138" t="s">
        <v>1756</v>
      </c>
      <c r="F4093" s="139">
        <v>0</v>
      </c>
      <c r="G4093" s="137" t="s">
        <v>247</v>
      </c>
      <c r="H4093" s="137" t="s">
        <v>2660</v>
      </c>
      <c r="I4093" s="138" t="s">
        <v>1756</v>
      </c>
    </row>
    <row r="4094" spans="1:9" hidden="1">
      <c r="A4094" s="137" t="s">
        <v>20661</v>
      </c>
      <c r="B4094" s="138" t="s">
        <v>20662</v>
      </c>
      <c r="C4094" s="138" t="s">
        <v>20663</v>
      </c>
      <c r="D4094" s="138" t="s">
        <v>20664</v>
      </c>
      <c r="E4094" s="138" t="s">
        <v>20665</v>
      </c>
      <c r="F4094" s="139">
        <v>0</v>
      </c>
      <c r="G4094" s="137" t="s">
        <v>247</v>
      </c>
      <c r="H4094" s="137" t="s">
        <v>2660</v>
      </c>
      <c r="I4094" s="138" t="s">
        <v>1091</v>
      </c>
    </row>
    <row r="4095" spans="1:9" hidden="1">
      <c r="A4095" s="137" t="s">
        <v>20666</v>
      </c>
      <c r="B4095" s="138" t="s">
        <v>20667</v>
      </c>
      <c r="C4095" s="138" t="s">
        <v>20668</v>
      </c>
      <c r="D4095" s="138" t="s">
        <v>20669</v>
      </c>
      <c r="E4095" s="138" t="s">
        <v>20670</v>
      </c>
      <c r="F4095" s="139">
        <v>0</v>
      </c>
      <c r="G4095" s="137" t="s">
        <v>374</v>
      </c>
      <c r="H4095" s="137" t="s">
        <v>20671</v>
      </c>
      <c r="I4095" s="138" t="s">
        <v>1280</v>
      </c>
    </row>
    <row r="4096" spans="1:9" hidden="1">
      <c r="A4096" s="137" t="s">
        <v>20672</v>
      </c>
      <c r="B4096" s="138" t="s">
        <v>20667</v>
      </c>
      <c r="C4096" s="138" t="s">
        <v>20673</v>
      </c>
      <c r="D4096" s="138" t="s">
        <v>20669</v>
      </c>
      <c r="E4096" s="138" t="s">
        <v>20674</v>
      </c>
      <c r="F4096" s="139">
        <v>0</v>
      </c>
      <c r="G4096" s="137" t="s">
        <v>374</v>
      </c>
      <c r="H4096" s="137" t="s">
        <v>2660</v>
      </c>
      <c r="I4096" s="138" t="s">
        <v>1091</v>
      </c>
    </row>
    <row r="4097" spans="1:9" hidden="1">
      <c r="A4097" s="137" t="s">
        <v>20675</v>
      </c>
      <c r="B4097" s="138" t="s">
        <v>20676</v>
      </c>
      <c r="C4097" s="138" t="s">
        <v>20677</v>
      </c>
      <c r="D4097" s="138" t="s">
        <v>20678</v>
      </c>
      <c r="E4097" s="138" t="s">
        <v>20679</v>
      </c>
      <c r="F4097" s="139">
        <v>0</v>
      </c>
      <c r="G4097" s="137" t="s">
        <v>247</v>
      </c>
      <c r="H4097" s="137" t="s">
        <v>2660</v>
      </c>
      <c r="I4097" s="138" t="s">
        <v>1091</v>
      </c>
    </row>
    <row r="4098" spans="1:9" hidden="1">
      <c r="A4098" s="137" t="s">
        <v>20680</v>
      </c>
      <c r="B4098" s="138" t="s">
        <v>20681</v>
      </c>
      <c r="C4098" s="138" t="s">
        <v>20682</v>
      </c>
      <c r="D4098" s="138" t="s">
        <v>20669</v>
      </c>
      <c r="E4098" s="138" t="s">
        <v>20683</v>
      </c>
      <c r="F4098" s="139">
        <v>0</v>
      </c>
      <c r="G4098" s="137" t="s">
        <v>374</v>
      </c>
      <c r="H4098" s="137" t="s">
        <v>16114</v>
      </c>
      <c r="I4098" s="138" t="s">
        <v>1154</v>
      </c>
    </row>
    <row r="4099" spans="1:9" hidden="1">
      <c r="A4099" s="137" t="s">
        <v>20684</v>
      </c>
      <c r="B4099" s="138" t="s">
        <v>20681</v>
      </c>
      <c r="C4099" s="138" t="s">
        <v>20685</v>
      </c>
      <c r="D4099" s="138" t="s">
        <v>20669</v>
      </c>
      <c r="E4099" s="138" t="s">
        <v>20683</v>
      </c>
      <c r="F4099" s="139">
        <v>279.32</v>
      </c>
      <c r="G4099" s="137" t="s">
        <v>374</v>
      </c>
      <c r="H4099" s="137" t="s">
        <v>16114</v>
      </c>
      <c r="I4099" s="138" t="s">
        <v>1154</v>
      </c>
    </row>
    <row r="4100" spans="1:9" hidden="1">
      <c r="A4100" s="137" t="s">
        <v>20686</v>
      </c>
      <c r="B4100" s="138" t="s">
        <v>20681</v>
      </c>
      <c r="C4100" s="138" t="s">
        <v>20687</v>
      </c>
      <c r="D4100" s="138" t="s">
        <v>20669</v>
      </c>
      <c r="E4100" s="138" t="s">
        <v>20688</v>
      </c>
      <c r="F4100" s="139">
        <v>0</v>
      </c>
      <c r="G4100" s="137" t="s">
        <v>374</v>
      </c>
      <c r="H4100" s="137" t="s">
        <v>2660</v>
      </c>
      <c r="I4100" s="138" t="s">
        <v>1756</v>
      </c>
    </row>
    <row r="4101" spans="1:9" hidden="1">
      <c r="A4101" s="137" t="s">
        <v>20689</v>
      </c>
      <c r="B4101" s="138" t="s">
        <v>20690</v>
      </c>
      <c r="C4101" s="138" t="s">
        <v>20691</v>
      </c>
      <c r="D4101" s="138" t="s">
        <v>20692</v>
      </c>
      <c r="E4101" s="138" t="s">
        <v>20693</v>
      </c>
      <c r="F4101" s="139">
        <v>14.984999999999999</v>
      </c>
      <c r="G4101" s="137" t="s">
        <v>417</v>
      </c>
      <c r="H4101" s="137" t="s">
        <v>2660</v>
      </c>
      <c r="I4101" s="138" t="s">
        <v>1091</v>
      </c>
    </row>
    <row r="4102" spans="1:9" hidden="1">
      <c r="A4102" s="137" t="s">
        <v>20694</v>
      </c>
      <c r="B4102" s="138" t="s">
        <v>20695</v>
      </c>
      <c r="C4102" s="138" t="s">
        <v>20696</v>
      </c>
      <c r="D4102" s="138" t="s">
        <v>20697</v>
      </c>
      <c r="E4102" s="138" t="s">
        <v>20698</v>
      </c>
      <c r="F4102" s="139">
        <v>0</v>
      </c>
      <c r="G4102" s="137" t="s">
        <v>247</v>
      </c>
      <c r="H4102" s="137" t="s">
        <v>2660</v>
      </c>
      <c r="I4102" s="138" t="s">
        <v>1091</v>
      </c>
    </row>
    <row r="4103" spans="1:9" hidden="1">
      <c r="A4103" s="137" t="s">
        <v>20699</v>
      </c>
      <c r="B4103" s="138" t="s">
        <v>20700</v>
      </c>
      <c r="C4103" s="138" t="s">
        <v>20701</v>
      </c>
      <c r="D4103" s="138" t="s">
        <v>20702</v>
      </c>
      <c r="E4103" s="138" t="s">
        <v>20703</v>
      </c>
      <c r="F4103" s="139">
        <v>28.6</v>
      </c>
      <c r="G4103" s="137" t="s">
        <v>374</v>
      </c>
      <c r="H4103" s="137" t="s">
        <v>20549</v>
      </c>
      <c r="I4103" s="138" t="s">
        <v>1149</v>
      </c>
    </row>
    <row r="4104" spans="1:9" hidden="1">
      <c r="A4104" s="137" t="s">
        <v>20704</v>
      </c>
      <c r="B4104" s="138" t="s">
        <v>20700</v>
      </c>
      <c r="C4104" s="138" t="s">
        <v>20705</v>
      </c>
      <c r="D4104" s="138" t="s">
        <v>20702</v>
      </c>
      <c r="E4104" s="138" t="s">
        <v>20703</v>
      </c>
      <c r="F4104" s="139">
        <v>0</v>
      </c>
      <c r="G4104" s="137" t="s">
        <v>417</v>
      </c>
      <c r="H4104" s="137" t="s">
        <v>2660</v>
      </c>
      <c r="I4104" s="138" t="s">
        <v>1091</v>
      </c>
    </row>
    <row r="4105" spans="1:9" hidden="1">
      <c r="A4105" s="137" t="s">
        <v>20706</v>
      </c>
      <c r="B4105" s="138" t="s">
        <v>20707</v>
      </c>
      <c r="C4105" s="138" t="s">
        <v>20708</v>
      </c>
      <c r="D4105" s="138" t="s">
        <v>20709</v>
      </c>
      <c r="E4105" s="138" t="s">
        <v>20710</v>
      </c>
      <c r="F4105" s="139">
        <v>0</v>
      </c>
      <c r="G4105" s="137" t="s">
        <v>417</v>
      </c>
      <c r="H4105" s="137" t="s">
        <v>2660</v>
      </c>
      <c r="I4105" s="138" t="s">
        <v>1091</v>
      </c>
    </row>
    <row r="4106" spans="1:9" hidden="1">
      <c r="A4106" s="137" t="s">
        <v>20711</v>
      </c>
      <c r="B4106" s="138" t="s">
        <v>20707</v>
      </c>
      <c r="C4106" s="138" t="s">
        <v>20712</v>
      </c>
      <c r="D4106" s="138" t="s">
        <v>20713</v>
      </c>
      <c r="E4106" s="138" t="s">
        <v>20714</v>
      </c>
      <c r="F4106" s="139">
        <v>0</v>
      </c>
      <c r="G4106" s="137" t="s">
        <v>247</v>
      </c>
      <c r="H4106" s="137" t="s">
        <v>2660</v>
      </c>
      <c r="I4106" s="138" t="s">
        <v>1091</v>
      </c>
    </row>
    <row r="4107" spans="1:9" hidden="1">
      <c r="A4107" s="137" t="s">
        <v>20715</v>
      </c>
      <c r="B4107" s="138" t="s">
        <v>20716</v>
      </c>
      <c r="C4107" s="138" t="s">
        <v>20717</v>
      </c>
      <c r="D4107" s="138" t="s">
        <v>20718</v>
      </c>
      <c r="E4107" s="138" t="s">
        <v>20719</v>
      </c>
      <c r="F4107" s="139">
        <v>6.41</v>
      </c>
      <c r="G4107" s="137" t="s">
        <v>417</v>
      </c>
      <c r="H4107" s="137" t="s">
        <v>2660</v>
      </c>
      <c r="I4107" s="138" t="s">
        <v>1091</v>
      </c>
    </row>
    <row r="4108" spans="1:9" hidden="1">
      <c r="A4108" s="137" t="s">
        <v>20720</v>
      </c>
      <c r="B4108" s="138" t="s">
        <v>20721</v>
      </c>
      <c r="C4108" s="138" t="s">
        <v>20722</v>
      </c>
      <c r="D4108" s="138" t="s">
        <v>20723</v>
      </c>
      <c r="E4108" s="138" t="s">
        <v>20724</v>
      </c>
      <c r="F4108" s="139">
        <v>22.695</v>
      </c>
      <c r="G4108" s="137" t="s">
        <v>374</v>
      </c>
      <c r="H4108" s="137" t="s">
        <v>3784</v>
      </c>
      <c r="I4108" s="138" t="s">
        <v>1135</v>
      </c>
    </row>
    <row r="4109" spans="1:9" hidden="1">
      <c r="A4109" s="137" t="s">
        <v>20725</v>
      </c>
      <c r="B4109" s="138" t="s">
        <v>20726</v>
      </c>
      <c r="C4109" s="138" t="s">
        <v>20727</v>
      </c>
      <c r="D4109" s="138" t="s">
        <v>20728</v>
      </c>
      <c r="E4109" s="138" t="s">
        <v>20729</v>
      </c>
      <c r="F4109" s="139">
        <v>0</v>
      </c>
      <c r="G4109" s="137" t="s">
        <v>417</v>
      </c>
      <c r="H4109" s="137" t="s">
        <v>2660</v>
      </c>
      <c r="I4109" s="138" t="s">
        <v>1091</v>
      </c>
    </row>
    <row r="4110" spans="1:9" hidden="1">
      <c r="A4110" s="137" t="s">
        <v>20730</v>
      </c>
      <c r="B4110" s="138" t="s">
        <v>20726</v>
      </c>
      <c r="C4110" s="138" t="s">
        <v>20731</v>
      </c>
      <c r="D4110" s="138" t="s">
        <v>20732</v>
      </c>
      <c r="E4110" s="138" t="s">
        <v>20733</v>
      </c>
      <c r="F4110" s="139">
        <v>13.667999999999999</v>
      </c>
      <c r="G4110" s="137" t="s">
        <v>247</v>
      </c>
      <c r="H4110" s="137" t="s">
        <v>1907</v>
      </c>
      <c r="I4110" s="138" t="s">
        <v>6601</v>
      </c>
    </row>
    <row r="4111" spans="1:9" hidden="1">
      <c r="A4111" s="137" t="s">
        <v>20734</v>
      </c>
      <c r="B4111" s="138" t="s">
        <v>20735</v>
      </c>
      <c r="C4111" s="138" t="s">
        <v>20736</v>
      </c>
      <c r="D4111" s="138" t="s">
        <v>20737</v>
      </c>
      <c r="E4111" s="138" t="s">
        <v>20738</v>
      </c>
      <c r="F4111" s="139">
        <v>0</v>
      </c>
      <c r="G4111" s="137" t="s">
        <v>247</v>
      </c>
      <c r="H4111" s="137" t="s">
        <v>2660</v>
      </c>
      <c r="I4111" s="138" t="s">
        <v>1091</v>
      </c>
    </row>
    <row r="4112" spans="1:9" hidden="1">
      <c r="A4112" s="137" t="s">
        <v>20739</v>
      </c>
      <c r="B4112" s="138" t="s">
        <v>20740</v>
      </c>
      <c r="C4112" s="138" t="s">
        <v>20741</v>
      </c>
      <c r="D4112" s="138" t="s">
        <v>20742</v>
      </c>
      <c r="E4112" s="138" t="s">
        <v>20743</v>
      </c>
      <c r="F4112" s="139">
        <v>0</v>
      </c>
      <c r="G4112" s="137" t="s">
        <v>417</v>
      </c>
      <c r="H4112" s="137" t="s">
        <v>2660</v>
      </c>
      <c r="I4112" s="138" t="s">
        <v>1091</v>
      </c>
    </row>
    <row r="4113" spans="1:9" hidden="1">
      <c r="A4113" s="137" t="s">
        <v>20744</v>
      </c>
      <c r="B4113" s="138" t="s">
        <v>20745</v>
      </c>
      <c r="C4113" s="138" t="s">
        <v>20746</v>
      </c>
      <c r="D4113" s="138" t="s">
        <v>20747</v>
      </c>
      <c r="E4113" s="138" t="s">
        <v>1756</v>
      </c>
      <c r="F4113" s="139">
        <v>0</v>
      </c>
      <c r="G4113" s="137" t="s">
        <v>247</v>
      </c>
      <c r="H4113" s="137" t="s">
        <v>2660</v>
      </c>
      <c r="I4113" s="138" t="s">
        <v>1756</v>
      </c>
    </row>
    <row r="4114" spans="1:9" hidden="1">
      <c r="A4114" s="137" t="s">
        <v>20748</v>
      </c>
      <c r="B4114" s="138" t="s">
        <v>20749</v>
      </c>
      <c r="C4114" s="138" t="s">
        <v>20750</v>
      </c>
      <c r="D4114" s="138" t="s">
        <v>20751</v>
      </c>
      <c r="E4114" s="138" t="s">
        <v>20752</v>
      </c>
      <c r="F4114" s="139">
        <v>0</v>
      </c>
      <c r="G4114" s="137" t="s">
        <v>374</v>
      </c>
      <c r="H4114" s="137" t="s">
        <v>2660</v>
      </c>
      <c r="I4114" s="138" t="s">
        <v>1091</v>
      </c>
    </row>
    <row r="4115" spans="1:9" hidden="1">
      <c r="A4115" s="137" t="s">
        <v>20753</v>
      </c>
      <c r="B4115" s="138" t="s">
        <v>20754</v>
      </c>
      <c r="C4115" s="138" t="s">
        <v>20755</v>
      </c>
      <c r="D4115" s="138" t="s">
        <v>20756</v>
      </c>
      <c r="E4115" s="138" t="s">
        <v>20757</v>
      </c>
      <c r="F4115" s="139">
        <v>127.99</v>
      </c>
      <c r="G4115" s="137" t="s">
        <v>374</v>
      </c>
      <c r="H4115" s="137" t="s">
        <v>16114</v>
      </c>
      <c r="I4115" s="138" t="s">
        <v>1154</v>
      </c>
    </row>
    <row r="4116" spans="1:9" hidden="1">
      <c r="A4116" s="137" t="s">
        <v>20758</v>
      </c>
      <c r="B4116" s="138" t="s">
        <v>20754</v>
      </c>
      <c r="C4116" s="138" t="s">
        <v>20759</v>
      </c>
      <c r="D4116" s="138" t="s">
        <v>20756</v>
      </c>
      <c r="E4116" s="138" t="s">
        <v>20757</v>
      </c>
      <c r="F4116" s="139">
        <v>0</v>
      </c>
      <c r="G4116" s="137" t="s">
        <v>374</v>
      </c>
      <c r="H4116" s="137" t="s">
        <v>16114</v>
      </c>
      <c r="I4116" s="138" t="s">
        <v>1154</v>
      </c>
    </row>
    <row r="4117" spans="1:9" hidden="1">
      <c r="A4117" s="137" t="s">
        <v>20760</v>
      </c>
      <c r="B4117" s="138" t="s">
        <v>20754</v>
      </c>
      <c r="C4117" s="138" t="s">
        <v>20761</v>
      </c>
      <c r="D4117" s="138" t="s">
        <v>20756</v>
      </c>
      <c r="E4117" s="138" t="s">
        <v>20762</v>
      </c>
      <c r="F4117" s="139">
        <v>0</v>
      </c>
      <c r="G4117" s="137" t="s">
        <v>374</v>
      </c>
      <c r="H4117" s="137" t="s">
        <v>2660</v>
      </c>
      <c r="I4117" s="138" t="s">
        <v>1756</v>
      </c>
    </row>
    <row r="4118" spans="1:9" hidden="1">
      <c r="A4118" s="137" t="s">
        <v>20763</v>
      </c>
      <c r="B4118" s="138" t="s">
        <v>20764</v>
      </c>
      <c r="C4118" s="138" t="s">
        <v>20765</v>
      </c>
      <c r="D4118" s="138" t="s">
        <v>20766</v>
      </c>
      <c r="E4118" s="138" t="s">
        <v>20767</v>
      </c>
      <c r="F4118" s="139">
        <v>0</v>
      </c>
      <c r="G4118" s="137" t="s">
        <v>247</v>
      </c>
      <c r="H4118" s="137" t="s">
        <v>2660</v>
      </c>
      <c r="I4118" s="138" t="s">
        <v>1091</v>
      </c>
    </row>
    <row r="4119" spans="1:9" hidden="1">
      <c r="A4119" s="137" t="s">
        <v>20768</v>
      </c>
      <c r="B4119" s="138" t="s">
        <v>20769</v>
      </c>
      <c r="C4119" s="138" t="s">
        <v>20770</v>
      </c>
      <c r="D4119" s="138" t="s">
        <v>20771</v>
      </c>
      <c r="E4119" s="138" t="s">
        <v>20772</v>
      </c>
      <c r="F4119" s="139">
        <v>119.07</v>
      </c>
      <c r="G4119" s="137" t="s">
        <v>247</v>
      </c>
      <c r="H4119" s="137" t="s">
        <v>2660</v>
      </c>
      <c r="I4119" s="138" t="s">
        <v>1091</v>
      </c>
    </row>
    <row r="4120" spans="1:9" hidden="1">
      <c r="A4120" s="137" t="s">
        <v>20773</v>
      </c>
      <c r="B4120" s="138" t="s">
        <v>20774</v>
      </c>
      <c r="C4120" s="138" t="s">
        <v>20775</v>
      </c>
      <c r="D4120" s="138" t="s">
        <v>20776</v>
      </c>
      <c r="E4120" s="138" t="s">
        <v>20777</v>
      </c>
      <c r="F4120" s="139">
        <v>0</v>
      </c>
      <c r="G4120" s="137" t="s">
        <v>374</v>
      </c>
      <c r="H4120" s="137" t="s">
        <v>16114</v>
      </c>
      <c r="I4120" s="138" t="s">
        <v>1154</v>
      </c>
    </row>
    <row r="4121" spans="1:9" hidden="1">
      <c r="A4121" s="137" t="s">
        <v>20778</v>
      </c>
      <c r="B4121" s="138" t="s">
        <v>20774</v>
      </c>
      <c r="C4121" s="138" t="s">
        <v>20779</v>
      </c>
      <c r="D4121" s="138" t="s">
        <v>20780</v>
      </c>
      <c r="E4121" s="138" t="s">
        <v>20781</v>
      </c>
      <c r="F4121" s="139">
        <v>133.06</v>
      </c>
      <c r="G4121" s="137" t="s">
        <v>374</v>
      </c>
      <c r="H4121" s="137" t="s">
        <v>2660</v>
      </c>
      <c r="I4121" s="138" t="s">
        <v>1091</v>
      </c>
    </row>
    <row r="4122" spans="1:9" hidden="1">
      <c r="A4122" s="137" t="s">
        <v>20782</v>
      </c>
      <c r="B4122" s="138" t="s">
        <v>20783</v>
      </c>
      <c r="C4122" s="138" t="s">
        <v>20784</v>
      </c>
      <c r="D4122" s="138" t="s">
        <v>20785</v>
      </c>
      <c r="E4122" s="138" t="s">
        <v>20786</v>
      </c>
      <c r="F4122" s="139">
        <v>0</v>
      </c>
      <c r="G4122" s="137" t="s">
        <v>374</v>
      </c>
      <c r="H4122" s="137" t="s">
        <v>2660</v>
      </c>
      <c r="I4122" s="138" t="s">
        <v>1091</v>
      </c>
    </row>
    <row r="4123" spans="1:9" hidden="1">
      <c r="A4123" s="137" t="s">
        <v>20787</v>
      </c>
      <c r="B4123" s="138" t="s">
        <v>20788</v>
      </c>
      <c r="C4123" s="138" t="s">
        <v>20789</v>
      </c>
      <c r="D4123" s="138" t="s">
        <v>20790</v>
      </c>
      <c r="E4123" s="138" t="s">
        <v>20791</v>
      </c>
      <c r="F4123" s="139">
        <v>0</v>
      </c>
      <c r="G4123" s="137" t="s">
        <v>374</v>
      </c>
      <c r="H4123" s="137" t="s">
        <v>2660</v>
      </c>
      <c r="I4123" s="138" t="s">
        <v>1756</v>
      </c>
    </row>
    <row r="4124" spans="1:9" hidden="1">
      <c r="A4124" s="137" t="s">
        <v>20792</v>
      </c>
      <c r="B4124" s="138" t="s">
        <v>20788</v>
      </c>
      <c r="C4124" s="138" t="s">
        <v>20793</v>
      </c>
      <c r="D4124" s="138" t="s">
        <v>20790</v>
      </c>
      <c r="E4124" s="138" t="s">
        <v>20794</v>
      </c>
      <c r="F4124" s="139">
        <v>0</v>
      </c>
      <c r="G4124" s="137" t="s">
        <v>374</v>
      </c>
      <c r="H4124" s="137" t="s">
        <v>16114</v>
      </c>
      <c r="I4124" s="138" t="s">
        <v>1154</v>
      </c>
    </row>
    <row r="4125" spans="1:9" hidden="1">
      <c r="A4125" s="137" t="s">
        <v>20795</v>
      </c>
      <c r="B4125" s="138" t="s">
        <v>20788</v>
      </c>
      <c r="C4125" s="138" t="s">
        <v>20796</v>
      </c>
      <c r="D4125" s="138" t="s">
        <v>20790</v>
      </c>
      <c r="E4125" s="138" t="s">
        <v>20794</v>
      </c>
      <c r="F4125" s="139">
        <v>178.27500000000001</v>
      </c>
      <c r="G4125" s="137" t="s">
        <v>374</v>
      </c>
      <c r="H4125" s="137" t="s">
        <v>16114</v>
      </c>
      <c r="I4125" s="138" t="s">
        <v>1154</v>
      </c>
    </row>
    <row r="4126" spans="1:9" hidden="1">
      <c r="A4126" s="137" t="s">
        <v>20797</v>
      </c>
      <c r="B4126" s="138" t="s">
        <v>20798</v>
      </c>
      <c r="C4126" s="138" t="s">
        <v>20799</v>
      </c>
      <c r="D4126" s="138" t="s">
        <v>20800</v>
      </c>
      <c r="E4126" s="138" t="s">
        <v>20801</v>
      </c>
      <c r="F4126" s="139">
        <v>70.099999999999994</v>
      </c>
      <c r="G4126" s="137" t="s">
        <v>247</v>
      </c>
      <c r="H4126" s="137" t="s">
        <v>2660</v>
      </c>
      <c r="I4126" s="138" t="s">
        <v>1091</v>
      </c>
    </row>
    <row r="4127" spans="1:9" hidden="1">
      <c r="A4127" s="137" t="s">
        <v>20802</v>
      </c>
      <c r="B4127" s="138" t="s">
        <v>1034</v>
      </c>
      <c r="C4127" s="138" t="s">
        <v>943</v>
      </c>
      <c r="D4127" s="138" t="s">
        <v>896</v>
      </c>
      <c r="E4127" s="138" t="s">
        <v>1264</v>
      </c>
      <c r="F4127" s="139">
        <v>224.38</v>
      </c>
      <c r="G4127" s="137" t="s">
        <v>247</v>
      </c>
      <c r="H4127" s="137" t="s">
        <v>1806</v>
      </c>
      <c r="I4127" s="138" t="s">
        <v>1096</v>
      </c>
    </row>
    <row r="4128" spans="1:9" hidden="1">
      <c r="A4128" s="137" t="s">
        <v>20803</v>
      </c>
      <c r="B4128" s="138" t="s">
        <v>20804</v>
      </c>
      <c r="C4128" s="138" t="s">
        <v>20805</v>
      </c>
      <c r="D4128" s="138" t="s">
        <v>20806</v>
      </c>
      <c r="E4128" s="138" t="s">
        <v>20807</v>
      </c>
      <c r="F4128" s="139">
        <v>62.69</v>
      </c>
      <c r="G4128" s="137" t="s">
        <v>247</v>
      </c>
      <c r="H4128" s="137" t="s">
        <v>2660</v>
      </c>
      <c r="I4128" s="138" t="s">
        <v>1091</v>
      </c>
    </row>
    <row r="4129" spans="1:9" hidden="1">
      <c r="A4129" s="137" t="s">
        <v>20808</v>
      </c>
      <c r="B4129" s="138" t="s">
        <v>20809</v>
      </c>
      <c r="C4129" s="138" t="s">
        <v>20810</v>
      </c>
      <c r="D4129" s="138" t="s">
        <v>20811</v>
      </c>
      <c r="E4129" s="138" t="s">
        <v>20812</v>
      </c>
      <c r="F4129" s="139">
        <v>42.52</v>
      </c>
      <c r="G4129" s="137" t="s">
        <v>247</v>
      </c>
      <c r="H4129" s="137" t="s">
        <v>2660</v>
      </c>
      <c r="I4129" s="138" t="s">
        <v>1091</v>
      </c>
    </row>
    <row r="4130" spans="1:9" hidden="1">
      <c r="A4130" s="137" t="s">
        <v>20813</v>
      </c>
      <c r="B4130" s="138" t="s">
        <v>20814</v>
      </c>
      <c r="C4130" s="138" t="s">
        <v>20815</v>
      </c>
      <c r="D4130" s="138" t="s">
        <v>20816</v>
      </c>
      <c r="E4130" s="138" t="s">
        <v>20817</v>
      </c>
      <c r="F4130" s="139">
        <v>0</v>
      </c>
      <c r="G4130" s="137" t="s">
        <v>374</v>
      </c>
      <c r="H4130" s="137" t="s">
        <v>2660</v>
      </c>
      <c r="I4130" s="138" t="s">
        <v>1091</v>
      </c>
    </row>
    <row r="4131" spans="1:9" hidden="1">
      <c r="A4131" s="137" t="s">
        <v>20818</v>
      </c>
      <c r="B4131" s="138" t="s">
        <v>20819</v>
      </c>
      <c r="C4131" s="138" t="s">
        <v>20820</v>
      </c>
      <c r="D4131" s="138" t="s">
        <v>20821</v>
      </c>
      <c r="E4131" s="138" t="s">
        <v>20822</v>
      </c>
      <c r="F4131" s="139">
        <v>0</v>
      </c>
      <c r="G4131" s="137" t="s">
        <v>247</v>
      </c>
      <c r="H4131" s="137" t="s">
        <v>2660</v>
      </c>
      <c r="I4131" s="138" t="s">
        <v>1091</v>
      </c>
    </row>
    <row r="4132" spans="1:9" hidden="1">
      <c r="A4132" s="137" t="s">
        <v>20823</v>
      </c>
      <c r="B4132" s="138" t="s">
        <v>20824</v>
      </c>
      <c r="C4132" s="138" t="s">
        <v>20825</v>
      </c>
      <c r="D4132" s="138" t="s">
        <v>20826</v>
      </c>
      <c r="E4132" s="138" t="s">
        <v>1756</v>
      </c>
      <c r="F4132" s="139">
        <v>0</v>
      </c>
      <c r="G4132" s="137" t="s">
        <v>247</v>
      </c>
      <c r="H4132" s="137" t="s">
        <v>2660</v>
      </c>
      <c r="I4132" s="138" t="s">
        <v>1756</v>
      </c>
    </row>
    <row r="4133" spans="1:9" hidden="1">
      <c r="A4133" s="137" t="s">
        <v>20827</v>
      </c>
      <c r="B4133" s="138" t="s">
        <v>20828</v>
      </c>
      <c r="C4133" s="138" t="s">
        <v>20829</v>
      </c>
      <c r="D4133" s="138" t="s">
        <v>20830</v>
      </c>
      <c r="E4133" s="138" t="s">
        <v>20831</v>
      </c>
      <c r="F4133" s="139">
        <v>114.88</v>
      </c>
      <c r="G4133" s="137" t="s">
        <v>247</v>
      </c>
      <c r="H4133" s="137" t="s">
        <v>1806</v>
      </c>
      <c r="I4133" s="138" t="s">
        <v>1110</v>
      </c>
    </row>
    <row r="4134" spans="1:9" hidden="1">
      <c r="A4134" s="137" t="s">
        <v>20832</v>
      </c>
      <c r="B4134" s="138" t="s">
        <v>20833</v>
      </c>
      <c r="C4134" s="138" t="s">
        <v>20834</v>
      </c>
      <c r="D4134" s="138" t="s">
        <v>20835</v>
      </c>
      <c r="E4134" s="138" t="s">
        <v>1756</v>
      </c>
      <c r="F4134" s="139">
        <v>0</v>
      </c>
      <c r="G4134" s="137" t="s">
        <v>417</v>
      </c>
      <c r="H4134" s="137" t="s">
        <v>2660</v>
      </c>
      <c r="I4134" s="138" t="s">
        <v>1756</v>
      </c>
    </row>
    <row r="4135" spans="1:9" hidden="1">
      <c r="A4135" s="137" t="s">
        <v>20836</v>
      </c>
      <c r="B4135" s="138" t="s">
        <v>20837</v>
      </c>
      <c r="C4135" s="138" t="s">
        <v>20838</v>
      </c>
      <c r="D4135" s="138" t="s">
        <v>20839</v>
      </c>
      <c r="E4135" s="138" t="s">
        <v>20840</v>
      </c>
      <c r="F4135" s="139">
        <v>133.02000000000001</v>
      </c>
      <c r="G4135" s="137" t="s">
        <v>374</v>
      </c>
      <c r="H4135" s="137" t="s">
        <v>16114</v>
      </c>
      <c r="I4135" s="138" t="s">
        <v>1154</v>
      </c>
    </row>
    <row r="4136" spans="1:9" hidden="1">
      <c r="A4136" s="137" t="s">
        <v>20841</v>
      </c>
      <c r="B4136" s="138" t="s">
        <v>20837</v>
      </c>
      <c r="C4136" s="138" t="s">
        <v>20842</v>
      </c>
      <c r="D4136" s="138" t="s">
        <v>20839</v>
      </c>
      <c r="E4136" s="138" t="s">
        <v>20840</v>
      </c>
      <c r="F4136" s="139">
        <v>133.155</v>
      </c>
      <c r="G4136" s="137" t="s">
        <v>374</v>
      </c>
      <c r="H4136" s="137" t="s">
        <v>16114</v>
      </c>
      <c r="I4136" s="138" t="s">
        <v>1154</v>
      </c>
    </row>
    <row r="4137" spans="1:9" hidden="1">
      <c r="A4137" s="137" t="s">
        <v>20843</v>
      </c>
      <c r="B4137" s="138" t="s">
        <v>20837</v>
      </c>
      <c r="C4137" s="138" t="s">
        <v>20844</v>
      </c>
      <c r="D4137" s="138" t="s">
        <v>20839</v>
      </c>
      <c r="E4137" s="138" t="s">
        <v>20845</v>
      </c>
      <c r="F4137" s="139">
        <v>133.08000000000001</v>
      </c>
      <c r="G4137" s="137" t="s">
        <v>374</v>
      </c>
      <c r="H4137" s="137" t="s">
        <v>3784</v>
      </c>
      <c r="I4137" s="138" t="s">
        <v>1135</v>
      </c>
    </row>
    <row r="4138" spans="1:9" hidden="1">
      <c r="A4138" s="137" t="s">
        <v>20846</v>
      </c>
      <c r="B4138" s="138" t="s">
        <v>20847</v>
      </c>
      <c r="C4138" s="138" t="s">
        <v>20848</v>
      </c>
      <c r="D4138" s="138" t="s">
        <v>20849</v>
      </c>
      <c r="E4138" s="138" t="s">
        <v>20850</v>
      </c>
      <c r="F4138" s="139">
        <v>0</v>
      </c>
      <c r="G4138" s="137" t="s">
        <v>417</v>
      </c>
      <c r="H4138" s="137" t="s">
        <v>2660</v>
      </c>
      <c r="I4138" s="138" t="s">
        <v>1091</v>
      </c>
    </row>
    <row r="4139" spans="1:9" hidden="1">
      <c r="A4139" s="137" t="s">
        <v>20851</v>
      </c>
      <c r="B4139" s="138" t="s">
        <v>20852</v>
      </c>
      <c r="C4139" s="138" t="s">
        <v>20853</v>
      </c>
      <c r="D4139" s="138" t="s">
        <v>20854</v>
      </c>
      <c r="E4139" s="138" t="s">
        <v>1756</v>
      </c>
      <c r="F4139" s="139">
        <v>0</v>
      </c>
      <c r="G4139" s="137" t="s">
        <v>247</v>
      </c>
      <c r="H4139" s="137" t="s">
        <v>2660</v>
      </c>
      <c r="I4139" s="138" t="s">
        <v>1756</v>
      </c>
    </row>
    <row r="4140" spans="1:9" hidden="1">
      <c r="A4140" s="137" t="s">
        <v>20855</v>
      </c>
      <c r="B4140" s="138" t="s">
        <v>20856</v>
      </c>
      <c r="C4140" s="138" t="s">
        <v>20857</v>
      </c>
      <c r="D4140" s="138" t="s">
        <v>20858</v>
      </c>
      <c r="E4140" s="138" t="s">
        <v>20859</v>
      </c>
      <c r="F4140" s="139">
        <v>18.91</v>
      </c>
      <c r="G4140" s="137" t="s">
        <v>247</v>
      </c>
      <c r="H4140" s="137" t="s">
        <v>1806</v>
      </c>
      <c r="I4140" s="138" t="s">
        <v>1110</v>
      </c>
    </row>
    <row r="4141" spans="1:9" hidden="1">
      <c r="A4141" s="137" t="s">
        <v>20860</v>
      </c>
      <c r="B4141" s="138" t="s">
        <v>20861</v>
      </c>
      <c r="C4141" s="138" t="s">
        <v>20862</v>
      </c>
      <c r="D4141" s="138" t="s">
        <v>20863</v>
      </c>
      <c r="E4141" s="138" t="s">
        <v>20864</v>
      </c>
      <c r="F4141" s="139">
        <v>44.31</v>
      </c>
      <c r="G4141" s="137" t="s">
        <v>247</v>
      </c>
      <c r="H4141" s="137" t="s">
        <v>1806</v>
      </c>
      <c r="I4141" s="138" t="s">
        <v>1110</v>
      </c>
    </row>
    <row r="4142" spans="1:9" hidden="1">
      <c r="A4142" s="137" t="s">
        <v>20865</v>
      </c>
      <c r="B4142" s="138" t="s">
        <v>20866</v>
      </c>
      <c r="C4142" s="138" t="s">
        <v>20867</v>
      </c>
      <c r="D4142" s="138" t="s">
        <v>20868</v>
      </c>
      <c r="E4142" s="138" t="s">
        <v>20869</v>
      </c>
      <c r="F4142" s="139">
        <v>0</v>
      </c>
      <c r="G4142" s="137" t="s">
        <v>417</v>
      </c>
      <c r="H4142" s="137" t="s">
        <v>2660</v>
      </c>
      <c r="I4142" s="138" t="s">
        <v>1091</v>
      </c>
    </row>
    <row r="4143" spans="1:9" hidden="1">
      <c r="A4143" s="137" t="s">
        <v>20870</v>
      </c>
      <c r="B4143" s="138" t="s">
        <v>20871</v>
      </c>
      <c r="C4143" s="138" t="s">
        <v>20872</v>
      </c>
      <c r="D4143" s="138" t="s">
        <v>20873</v>
      </c>
      <c r="E4143" s="138" t="s">
        <v>20874</v>
      </c>
      <c r="F4143" s="139">
        <v>0</v>
      </c>
      <c r="G4143" s="137" t="s">
        <v>374</v>
      </c>
      <c r="H4143" s="137" t="s">
        <v>16114</v>
      </c>
      <c r="I4143" s="138" t="s">
        <v>1154</v>
      </c>
    </row>
    <row r="4144" spans="1:9" hidden="1">
      <c r="A4144" s="137" t="s">
        <v>20875</v>
      </c>
      <c r="B4144" s="138" t="s">
        <v>20871</v>
      </c>
      <c r="C4144" s="138" t="s">
        <v>20876</v>
      </c>
      <c r="D4144" s="138" t="s">
        <v>20877</v>
      </c>
      <c r="E4144" s="138" t="s">
        <v>20874</v>
      </c>
      <c r="F4144" s="139">
        <v>0</v>
      </c>
      <c r="G4144" s="137" t="s">
        <v>374</v>
      </c>
      <c r="H4144" s="137" t="s">
        <v>16114</v>
      </c>
      <c r="I4144" s="138" t="s">
        <v>1154</v>
      </c>
    </row>
    <row r="4145" spans="1:9" hidden="1">
      <c r="A4145" s="137" t="s">
        <v>20878</v>
      </c>
      <c r="B4145" s="138" t="s">
        <v>20879</v>
      </c>
      <c r="C4145" s="138" t="s">
        <v>20880</v>
      </c>
      <c r="D4145" s="138" t="s">
        <v>20881</v>
      </c>
      <c r="E4145" s="138" t="s">
        <v>20882</v>
      </c>
      <c r="F4145" s="139">
        <v>0</v>
      </c>
      <c r="G4145" s="137" t="s">
        <v>247</v>
      </c>
      <c r="H4145" s="137" t="s">
        <v>2660</v>
      </c>
      <c r="I4145" s="138" t="s">
        <v>1091</v>
      </c>
    </row>
    <row r="4146" spans="1:9" hidden="1">
      <c r="A4146" s="137" t="s">
        <v>20883</v>
      </c>
      <c r="B4146" s="138" t="s">
        <v>20884</v>
      </c>
      <c r="C4146" s="138" t="s">
        <v>20885</v>
      </c>
      <c r="D4146" s="138" t="s">
        <v>20886</v>
      </c>
      <c r="E4146" s="138" t="s">
        <v>20887</v>
      </c>
      <c r="F4146" s="139">
        <v>0</v>
      </c>
      <c r="G4146" s="137" t="s">
        <v>247</v>
      </c>
      <c r="H4146" s="137" t="s">
        <v>2660</v>
      </c>
      <c r="I4146" s="138" t="s">
        <v>1091</v>
      </c>
    </row>
    <row r="4147" spans="1:9" hidden="1">
      <c r="A4147" s="137" t="s">
        <v>20888</v>
      </c>
      <c r="B4147" s="138" t="s">
        <v>20889</v>
      </c>
      <c r="C4147" s="138" t="s">
        <v>20890</v>
      </c>
      <c r="D4147" s="138" t="s">
        <v>20891</v>
      </c>
      <c r="E4147" s="138" t="s">
        <v>20892</v>
      </c>
      <c r="F4147" s="139">
        <v>0</v>
      </c>
      <c r="G4147" s="137" t="s">
        <v>374</v>
      </c>
      <c r="H4147" s="137" t="s">
        <v>16114</v>
      </c>
      <c r="I4147" s="138" t="s">
        <v>1154</v>
      </c>
    </row>
    <row r="4148" spans="1:9" hidden="1">
      <c r="A4148" s="137" t="s">
        <v>20893</v>
      </c>
      <c r="B4148" s="138" t="s">
        <v>20894</v>
      </c>
      <c r="C4148" s="138" t="s">
        <v>20895</v>
      </c>
      <c r="D4148" s="138" t="s">
        <v>20896</v>
      </c>
      <c r="E4148" s="138" t="s">
        <v>20897</v>
      </c>
      <c r="F4148" s="139">
        <v>0</v>
      </c>
      <c r="G4148" s="137" t="s">
        <v>247</v>
      </c>
      <c r="H4148" s="137" t="s">
        <v>1806</v>
      </c>
      <c r="I4148" s="138" t="s">
        <v>1096</v>
      </c>
    </row>
    <row r="4149" spans="1:9" hidden="1">
      <c r="A4149" s="137" t="s">
        <v>20898</v>
      </c>
      <c r="B4149" s="138" t="s">
        <v>20899</v>
      </c>
      <c r="C4149" s="138" t="s">
        <v>20900</v>
      </c>
      <c r="D4149" s="138" t="s">
        <v>20901</v>
      </c>
      <c r="E4149" s="138" t="s">
        <v>20902</v>
      </c>
      <c r="F4149" s="139">
        <v>98.6</v>
      </c>
      <c r="G4149" s="137" t="s">
        <v>374</v>
      </c>
      <c r="H4149" s="137" t="s">
        <v>2660</v>
      </c>
      <c r="I4149" s="138" t="s">
        <v>1091</v>
      </c>
    </row>
    <row r="4150" spans="1:9" hidden="1">
      <c r="A4150" s="137" t="s">
        <v>20903</v>
      </c>
      <c r="B4150" s="138" t="s">
        <v>20904</v>
      </c>
      <c r="C4150" s="138" t="s">
        <v>20905</v>
      </c>
      <c r="D4150" s="138" t="s">
        <v>20906</v>
      </c>
      <c r="E4150" s="138" t="s">
        <v>1756</v>
      </c>
      <c r="F4150" s="139">
        <v>0</v>
      </c>
      <c r="G4150" s="137" t="s">
        <v>247</v>
      </c>
      <c r="H4150" s="137" t="s">
        <v>2660</v>
      </c>
      <c r="I4150" s="138" t="s">
        <v>1756</v>
      </c>
    </row>
    <row r="4151" spans="1:9" hidden="1">
      <c r="A4151" s="137" t="s">
        <v>20907</v>
      </c>
      <c r="B4151" s="138" t="s">
        <v>20908</v>
      </c>
      <c r="C4151" s="138" t="s">
        <v>20909</v>
      </c>
      <c r="D4151" s="138" t="s">
        <v>20910</v>
      </c>
      <c r="E4151" s="138" t="s">
        <v>1756</v>
      </c>
      <c r="F4151" s="139">
        <v>0</v>
      </c>
      <c r="G4151" s="137" t="s">
        <v>247</v>
      </c>
      <c r="H4151" s="137" t="s">
        <v>2660</v>
      </c>
      <c r="I4151" s="138" t="s">
        <v>1756</v>
      </c>
    </row>
    <row r="4152" spans="1:9" hidden="1">
      <c r="A4152" s="137" t="s">
        <v>20911</v>
      </c>
      <c r="B4152" s="138" t="s">
        <v>20912</v>
      </c>
      <c r="C4152" s="138" t="s">
        <v>20913</v>
      </c>
      <c r="D4152" s="138" t="s">
        <v>20914</v>
      </c>
      <c r="E4152" s="138" t="s">
        <v>20915</v>
      </c>
      <c r="F4152" s="139">
        <v>0</v>
      </c>
      <c r="G4152" s="137" t="s">
        <v>417</v>
      </c>
      <c r="H4152" s="137" t="s">
        <v>2660</v>
      </c>
      <c r="I4152" s="138" t="s">
        <v>1091</v>
      </c>
    </row>
    <row r="4153" spans="1:9" hidden="1">
      <c r="A4153" s="137" t="s">
        <v>20916</v>
      </c>
      <c r="B4153" s="138" t="s">
        <v>20917</v>
      </c>
      <c r="C4153" s="138" t="s">
        <v>20918</v>
      </c>
      <c r="D4153" s="138" t="s">
        <v>20919</v>
      </c>
      <c r="E4153" s="138" t="s">
        <v>20920</v>
      </c>
      <c r="F4153" s="139">
        <v>103.01</v>
      </c>
      <c r="G4153" s="137" t="s">
        <v>247</v>
      </c>
      <c r="H4153" s="137" t="s">
        <v>2660</v>
      </c>
      <c r="I4153" s="138" t="s">
        <v>1091</v>
      </c>
    </row>
    <row r="4154" spans="1:9" hidden="1">
      <c r="A4154" s="137" t="s">
        <v>20921</v>
      </c>
      <c r="B4154" s="138" t="s">
        <v>20922</v>
      </c>
      <c r="C4154" s="138" t="s">
        <v>20923</v>
      </c>
      <c r="D4154" s="138" t="s">
        <v>20924</v>
      </c>
      <c r="E4154" s="138" t="s">
        <v>20925</v>
      </c>
      <c r="F4154" s="139">
        <v>0</v>
      </c>
      <c r="G4154" s="137" t="s">
        <v>374</v>
      </c>
      <c r="H4154" s="137" t="s">
        <v>16114</v>
      </c>
      <c r="I4154" s="138" t="s">
        <v>1154</v>
      </c>
    </row>
    <row r="4155" spans="1:9" hidden="1">
      <c r="A4155" s="137" t="s">
        <v>20926</v>
      </c>
      <c r="B4155" s="138" t="s">
        <v>20927</v>
      </c>
      <c r="C4155" s="138" t="s">
        <v>20928</v>
      </c>
      <c r="D4155" s="138" t="s">
        <v>20929</v>
      </c>
      <c r="E4155" s="138" t="s">
        <v>20930</v>
      </c>
      <c r="F4155" s="139">
        <v>100.01</v>
      </c>
      <c r="G4155" s="137" t="s">
        <v>247</v>
      </c>
      <c r="H4155" s="137" t="s">
        <v>2660</v>
      </c>
      <c r="I4155" s="138" t="s">
        <v>1091</v>
      </c>
    </row>
    <row r="4156" spans="1:9" hidden="1">
      <c r="A4156" s="137" t="s">
        <v>20931</v>
      </c>
      <c r="B4156" s="138" t="s">
        <v>20932</v>
      </c>
      <c r="C4156" s="138" t="s">
        <v>20933</v>
      </c>
      <c r="D4156" s="138" t="s">
        <v>20934</v>
      </c>
      <c r="E4156" s="138" t="s">
        <v>20935</v>
      </c>
      <c r="F4156" s="139">
        <v>169.83</v>
      </c>
      <c r="G4156" s="137" t="s">
        <v>374</v>
      </c>
      <c r="H4156" s="137" t="s">
        <v>20671</v>
      </c>
      <c r="I4156" s="138" t="s">
        <v>1280</v>
      </c>
    </row>
    <row r="4157" spans="1:9" hidden="1">
      <c r="A4157" s="137" t="s">
        <v>20936</v>
      </c>
      <c r="B4157" s="138" t="s">
        <v>20932</v>
      </c>
      <c r="C4157" s="138" t="s">
        <v>20937</v>
      </c>
      <c r="D4157" s="138" t="s">
        <v>20934</v>
      </c>
      <c r="E4157" s="138" t="s">
        <v>20938</v>
      </c>
      <c r="F4157" s="139">
        <v>169.71</v>
      </c>
      <c r="G4157" s="137" t="s">
        <v>374</v>
      </c>
      <c r="H4157" s="137" t="s">
        <v>16114</v>
      </c>
      <c r="I4157" s="138" t="s">
        <v>1154</v>
      </c>
    </row>
    <row r="4158" spans="1:9" hidden="1">
      <c r="A4158" s="137" t="s">
        <v>20939</v>
      </c>
      <c r="B4158" s="138" t="s">
        <v>20932</v>
      </c>
      <c r="C4158" s="138" t="s">
        <v>20940</v>
      </c>
      <c r="D4158" s="138" t="s">
        <v>20934</v>
      </c>
      <c r="E4158" s="138" t="s">
        <v>20938</v>
      </c>
      <c r="F4158" s="139">
        <v>169.93</v>
      </c>
      <c r="G4158" s="137" t="s">
        <v>374</v>
      </c>
      <c r="H4158" s="137" t="s">
        <v>16114</v>
      </c>
      <c r="I4158" s="138" t="s">
        <v>1154</v>
      </c>
    </row>
    <row r="4159" spans="1:9" hidden="1">
      <c r="A4159" s="137" t="s">
        <v>20941</v>
      </c>
      <c r="B4159" s="138" t="s">
        <v>20942</v>
      </c>
      <c r="C4159" s="138" t="s">
        <v>20943</v>
      </c>
      <c r="D4159" s="138" t="s">
        <v>20944</v>
      </c>
      <c r="E4159" s="138" t="s">
        <v>1756</v>
      </c>
      <c r="F4159" s="139">
        <v>0</v>
      </c>
      <c r="G4159" s="137" t="s">
        <v>247</v>
      </c>
      <c r="H4159" s="137" t="s">
        <v>1806</v>
      </c>
      <c r="I4159" s="138" t="s">
        <v>1149</v>
      </c>
    </row>
    <row r="4160" spans="1:9" hidden="1">
      <c r="A4160" s="137" t="s">
        <v>20945</v>
      </c>
      <c r="B4160" s="138" t="s">
        <v>20946</v>
      </c>
      <c r="C4160" s="138" t="s">
        <v>20947</v>
      </c>
      <c r="D4160" s="138" t="s">
        <v>20948</v>
      </c>
      <c r="E4160" s="138" t="s">
        <v>1756</v>
      </c>
      <c r="F4160" s="139">
        <v>0</v>
      </c>
      <c r="G4160" s="137" t="s">
        <v>417</v>
      </c>
      <c r="H4160" s="137" t="s">
        <v>2660</v>
      </c>
      <c r="I4160" s="138" t="s">
        <v>1756</v>
      </c>
    </row>
    <row r="4161" spans="1:9" hidden="1">
      <c r="A4161" s="137" t="s">
        <v>20949</v>
      </c>
      <c r="B4161" s="138" t="s">
        <v>20950</v>
      </c>
      <c r="C4161" s="138" t="s">
        <v>20951</v>
      </c>
      <c r="D4161" s="138" t="s">
        <v>20816</v>
      </c>
      <c r="E4161" s="138" t="s">
        <v>20952</v>
      </c>
      <c r="F4161" s="139">
        <v>0</v>
      </c>
      <c r="G4161" s="137" t="s">
        <v>374</v>
      </c>
      <c r="H4161" s="137" t="s">
        <v>2660</v>
      </c>
      <c r="I4161" s="138" t="s">
        <v>1091</v>
      </c>
    </row>
    <row r="4162" spans="1:9" hidden="1">
      <c r="A4162" s="137" t="s">
        <v>20953</v>
      </c>
      <c r="B4162" s="138" t="s">
        <v>472</v>
      </c>
      <c r="C4162" s="138" t="s">
        <v>17</v>
      </c>
      <c r="D4162" s="138" t="s">
        <v>473</v>
      </c>
      <c r="E4162" s="138" t="s">
        <v>1284</v>
      </c>
      <c r="F4162" s="139">
        <v>96.89</v>
      </c>
      <c r="G4162" s="137" t="s">
        <v>247</v>
      </c>
      <c r="H4162" s="137" t="s">
        <v>1806</v>
      </c>
      <c r="I4162" s="138" t="s">
        <v>1096</v>
      </c>
    </row>
    <row r="4163" spans="1:9" hidden="1">
      <c r="A4163" s="137" t="s">
        <v>20954</v>
      </c>
      <c r="B4163" s="138" t="s">
        <v>20955</v>
      </c>
      <c r="C4163" s="138" t="s">
        <v>20956</v>
      </c>
      <c r="D4163" s="138" t="s">
        <v>20957</v>
      </c>
      <c r="E4163" s="138" t="s">
        <v>20958</v>
      </c>
      <c r="F4163" s="139">
        <v>12.54</v>
      </c>
      <c r="G4163" s="137" t="s">
        <v>247</v>
      </c>
      <c r="H4163" s="137" t="s">
        <v>1806</v>
      </c>
      <c r="I4163" s="138" t="s">
        <v>1110</v>
      </c>
    </row>
    <row r="4164" spans="1:9" hidden="1">
      <c r="A4164" s="137" t="s">
        <v>20959</v>
      </c>
      <c r="B4164" s="138" t="s">
        <v>20960</v>
      </c>
      <c r="C4164" s="138" t="s">
        <v>20961</v>
      </c>
      <c r="D4164" s="138" t="s">
        <v>20962</v>
      </c>
      <c r="E4164" s="138" t="s">
        <v>20963</v>
      </c>
      <c r="F4164" s="139">
        <v>43.604999999999997</v>
      </c>
      <c r="G4164" s="137" t="s">
        <v>247</v>
      </c>
      <c r="H4164" s="137" t="s">
        <v>2660</v>
      </c>
      <c r="I4164" s="138" t="s">
        <v>1091</v>
      </c>
    </row>
    <row r="4165" spans="1:9" hidden="1">
      <c r="A4165" s="137" t="s">
        <v>20964</v>
      </c>
      <c r="B4165" s="138" t="s">
        <v>20965</v>
      </c>
      <c r="C4165" s="138" t="s">
        <v>20966</v>
      </c>
      <c r="D4165" s="138" t="s">
        <v>20737</v>
      </c>
      <c r="E4165" s="138" t="s">
        <v>20967</v>
      </c>
      <c r="F4165" s="139">
        <v>0</v>
      </c>
      <c r="G4165" s="137" t="s">
        <v>374</v>
      </c>
      <c r="H4165" s="137" t="s">
        <v>2660</v>
      </c>
      <c r="I4165" s="138" t="s">
        <v>1091</v>
      </c>
    </row>
    <row r="4166" spans="1:9" hidden="1">
      <c r="A4166" s="137" t="s">
        <v>20968</v>
      </c>
      <c r="B4166" s="138" t="s">
        <v>20969</v>
      </c>
      <c r="C4166" s="138" t="s">
        <v>20970</v>
      </c>
      <c r="D4166" s="138" t="s">
        <v>20971</v>
      </c>
      <c r="E4166" s="138" t="s">
        <v>20972</v>
      </c>
      <c r="F4166" s="139">
        <v>0</v>
      </c>
      <c r="G4166" s="137" t="s">
        <v>374</v>
      </c>
      <c r="H4166" s="137" t="s">
        <v>2660</v>
      </c>
      <c r="I4166" s="138" t="s">
        <v>1091</v>
      </c>
    </row>
    <row r="4167" spans="1:9" hidden="1">
      <c r="A4167" s="137" t="s">
        <v>20973</v>
      </c>
      <c r="B4167" s="138" t="s">
        <v>20974</v>
      </c>
      <c r="C4167" s="138" t="s">
        <v>20975</v>
      </c>
      <c r="D4167" s="138" t="s">
        <v>20976</v>
      </c>
      <c r="E4167" s="138" t="s">
        <v>20977</v>
      </c>
      <c r="F4167" s="139">
        <v>0</v>
      </c>
      <c r="G4167" s="137" t="s">
        <v>247</v>
      </c>
      <c r="H4167" s="137" t="s">
        <v>1806</v>
      </c>
      <c r="I4167" s="138" t="s">
        <v>1096</v>
      </c>
    </row>
    <row r="4168" spans="1:9" hidden="1">
      <c r="A4168" s="137" t="s">
        <v>20978</v>
      </c>
      <c r="B4168" s="138" t="s">
        <v>474</v>
      </c>
      <c r="C4168" s="138" t="s">
        <v>476</v>
      </c>
      <c r="D4168" s="138" t="s">
        <v>475</v>
      </c>
      <c r="E4168" s="138" t="s">
        <v>1148</v>
      </c>
      <c r="F4168" s="139">
        <v>0</v>
      </c>
      <c r="G4168" s="137" t="s">
        <v>374</v>
      </c>
      <c r="H4168" s="137" t="s">
        <v>20549</v>
      </c>
      <c r="I4168" s="138" t="s">
        <v>1756</v>
      </c>
    </row>
    <row r="4169" spans="1:9" hidden="1">
      <c r="A4169" s="137" t="s">
        <v>20979</v>
      </c>
      <c r="B4169" s="138" t="s">
        <v>20980</v>
      </c>
      <c r="C4169" s="138" t="s">
        <v>20981</v>
      </c>
      <c r="D4169" s="138" t="s">
        <v>20596</v>
      </c>
      <c r="E4169" s="138" t="s">
        <v>20982</v>
      </c>
      <c r="F4169" s="139">
        <v>0</v>
      </c>
      <c r="G4169" s="137" t="s">
        <v>247</v>
      </c>
      <c r="H4169" s="137" t="s">
        <v>2660</v>
      </c>
      <c r="I4169" s="138" t="s">
        <v>1091</v>
      </c>
    </row>
    <row r="4170" spans="1:9" hidden="1">
      <c r="A4170" s="137" t="s">
        <v>20983</v>
      </c>
      <c r="B4170" s="138" t="s">
        <v>20984</v>
      </c>
      <c r="C4170" s="138" t="s">
        <v>20985</v>
      </c>
      <c r="D4170" s="138" t="s">
        <v>20986</v>
      </c>
      <c r="E4170" s="138" t="s">
        <v>1756</v>
      </c>
      <c r="F4170" s="139">
        <v>0</v>
      </c>
      <c r="G4170" s="137" t="s">
        <v>247</v>
      </c>
      <c r="H4170" s="137" t="s">
        <v>2660</v>
      </c>
      <c r="I4170" s="138" t="s">
        <v>1756</v>
      </c>
    </row>
    <row r="4171" spans="1:9" hidden="1">
      <c r="A4171" s="137" t="s">
        <v>20987</v>
      </c>
      <c r="B4171" s="138" t="s">
        <v>20988</v>
      </c>
      <c r="C4171" s="138" t="s">
        <v>20989</v>
      </c>
      <c r="D4171" s="138" t="s">
        <v>20990</v>
      </c>
      <c r="E4171" s="138" t="s">
        <v>20991</v>
      </c>
      <c r="F4171" s="139">
        <v>0</v>
      </c>
      <c r="G4171" s="137" t="s">
        <v>374</v>
      </c>
      <c r="H4171" s="137" t="s">
        <v>20549</v>
      </c>
      <c r="I4171" s="138" t="s">
        <v>1149</v>
      </c>
    </row>
    <row r="4172" spans="1:9" hidden="1">
      <c r="A4172" s="137" t="s">
        <v>20992</v>
      </c>
      <c r="B4172" s="138" t="s">
        <v>20988</v>
      </c>
      <c r="C4172" s="138" t="s">
        <v>20993</v>
      </c>
      <c r="D4172" s="138" t="s">
        <v>20990</v>
      </c>
      <c r="E4172" s="138" t="s">
        <v>20994</v>
      </c>
      <c r="F4172" s="139">
        <v>0</v>
      </c>
      <c r="G4172" s="137" t="s">
        <v>374</v>
      </c>
      <c r="H4172" s="137" t="s">
        <v>2660</v>
      </c>
      <c r="I4172" s="138" t="s">
        <v>1091</v>
      </c>
    </row>
    <row r="4173" spans="1:9" hidden="1">
      <c r="A4173" s="137" t="s">
        <v>20995</v>
      </c>
      <c r="B4173" s="138" t="s">
        <v>20996</v>
      </c>
      <c r="C4173" s="138" t="s">
        <v>20997</v>
      </c>
      <c r="D4173" s="138" t="s">
        <v>20998</v>
      </c>
      <c r="E4173" s="138" t="s">
        <v>20999</v>
      </c>
      <c r="F4173" s="139">
        <v>0</v>
      </c>
      <c r="G4173" s="137" t="s">
        <v>247</v>
      </c>
      <c r="H4173" s="137" t="s">
        <v>1806</v>
      </c>
      <c r="I4173" s="138" t="s">
        <v>1096</v>
      </c>
    </row>
    <row r="4174" spans="1:9" hidden="1">
      <c r="A4174" s="137" t="s">
        <v>21000</v>
      </c>
      <c r="B4174" s="138" t="s">
        <v>21001</v>
      </c>
      <c r="C4174" s="138" t="s">
        <v>21002</v>
      </c>
      <c r="D4174" s="138" t="s">
        <v>21003</v>
      </c>
      <c r="E4174" s="138" t="s">
        <v>21004</v>
      </c>
      <c r="F4174" s="139">
        <v>210.13</v>
      </c>
      <c r="G4174" s="137" t="s">
        <v>247</v>
      </c>
      <c r="H4174" s="137" t="s">
        <v>1806</v>
      </c>
      <c r="I4174" s="138" t="s">
        <v>1110</v>
      </c>
    </row>
    <row r="4175" spans="1:9" hidden="1">
      <c r="A4175" s="137" t="s">
        <v>21005</v>
      </c>
      <c r="B4175" s="138" t="s">
        <v>21006</v>
      </c>
      <c r="C4175" s="138" t="s">
        <v>21007</v>
      </c>
      <c r="D4175" s="138" t="s">
        <v>20766</v>
      </c>
      <c r="E4175" s="138" t="s">
        <v>21008</v>
      </c>
      <c r="F4175" s="139">
        <v>0</v>
      </c>
      <c r="G4175" s="137" t="s">
        <v>374</v>
      </c>
      <c r="H4175" s="137" t="s">
        <v>2660</v>
      </c>
      <c r="I4175" s="138" t="s">
        <v>1756</v>
      </c>
    </row>
    <row r="4176" spans="1:9" hidden="1">
      <c r="A4176" s="137" t="s">
        <v>21009</v>
      </c>
      <c r="B4176" s="138" t="s">
        <v>21006</v>
      </c>
      <c r="C4176" s="138" t="s">
        <v>21010</v>
      </c>
      <c r="D4176" s="138" t="s">
        <v>20766</v>
      </c>
      <c r="E4176" s="138" t="s">
        <v>21011</v>
      </c>
      <c r="F4176" s="139">
        <v>5.36</v>
      </c>
      <c r="G4176" s="137" t="s">
        <v>374</v>
      </c>
      <c r="H4176" s="137" t="s">
        <v>16114</v>
      </c>
      <c r="I4176" s="138" t="s">
        <v>1154</v>
      </c>
    </row>
    <row r="4177" spans="1:9" hidden="1">
      <c r="A4177" s="137" t="s">
        <v>21012</v>
      </c>
      <c r="B4177" s="138" t="s">
        <v>21013</v>
      </c>
      <c r="C4177" s="138" t="s">
        <v>21014</v>
      </c>
      <c r="D4177" s="138" t="s">
        <v>21015</v>
      </c>
      <c r="E4177" s="138" t="s">
        <v>21016</v>
      </c>
      <c r="F4177" s="139">
        <v>0</v>
      </c>
      <c r="G4177" s="137" t="s">
        <v>247</v>
      </c>
      <c r="H4177" s="137" t="s">
        <v>1806</v>
      </c>
      <c r="I4177" s="138" t="s">
        <v>1096</v>
      </c>
    </row>
    <row r="4178" spans="1:9" hidden="1">
      <c r="A4178" s="137" t="s">
        <v>21017</v>
      </c>
      <c r="B4178" s="138" t="s">
        <v>21018</v>
      </c>
      <c r="C4178" s="138" t="s">
        <v>21019</v>
      </c>
      <c r="D4178" s="138" t="s">
        <v>21020</v>
      </c>
      <c r="E4178" s="138" t="s">
        <v>21021</v>
      </c>
      <c r="F4178" s="139">
        <v>6.2562499999999996</v>
      </c>
      <c r="G4178" s="137" t="s">
        <v>247</v>
      </c>
      <c r="H4178" s="137" t="s">
        <v>2660</v>
      </c>
      <c r="I4178" s="138" t="s">
        <v>1091</v>
      </c>
    </row>
    <row r="4179" spans="1:9" hidden="1">
      <c r="A4179" s="137" t="s">
        <v>21022</v>
      </c>
      <c r="B4179" s="138" t="s">
        <v>21023</v>
      </c>
      <c r="C4179" s="138" t="s">
        <v>21024</v>
      </c>
      <c r="D4179" s="138" t="s">
        <v>21025</v>
      </c>
      <c r="E4179" s="138" t="s">
        <v>21026</v>
      </c>
      <c r="F4179" s="139">
        <v>0</v>
      </c>
      <c r="G4179" s="137" t="s">
        <v>374</v>
      </c>
      <c r="H4179" s="137" t="s">
        <v>20549</v>
      </c>
      <c r="I4179" s="138" t="s">
        <v>1149</v>
      </c>
    </row>
    <row r="4180" spans="1:9" hidden="1">
      <c r="A4180" s="137" t="s">
        <v>21027</v>
      </c>
      <c r="B4180" s="138" t="s">
        <v>21023</v>
      </c>
      <c r="C4180" s="138" t="s">
        <v>21028</v>
      </c>
      <c r="D4180" s="138" t="s">
        <v>21025</v>
      </c>
      <c r="E4180" s="138" t="s">
        <v>21029</v>
      </c>
      <c r="F4180" s="139">
        <v>0</v>
      </c>
      <c r="G4180" s="137" t="s">
        <v>374</v>
      </c>
      <c r="H4180" s="137" t="s">
        <v>2660</v>
      </c>
      <c r="I4180" s="138" t="s">
        <v>1091</v>
      </c>
    </row>
    <row r="4181" spans="1:9" hidden="1">
      <c r="A4181" s="137" t="s">
        <v>21030</v>
      </c>
      <c r="B4181" s="138" t="s">
        <v>21031</v>
      </c>
      <c r="C4181" s="138" t="s">
        <v>21032</v>
      </c>
      <c r="D4181" s="138" t="s">
        <v>21033</v>
      </c>
      <c r="E4181" s="138" t="s">
        <v>21034</v>
      </c>
      <c r="F4181" s="139">
        <v>5.22</v>
      </c>
      <c r="G4181" s="137" t="s">
        <v>247</v>
      </c>
      <c r="H4181" s="137" t="s">
        <v>1806</v>
      </c>
      <c r="I4181" s="138" t="s">
        <v>1110</v>
      </c>
    </row>
    <row r="4182" spans="1:9" hidden="1">
      <c r="A4182" s="137" t="s">
        <v>21035</v>
      </c>
      <c r="B4182" s="138" t="s">
        <v>21036</v>
      </c>
      <c r="C4182" s="138" t="s">
        <v>21037</v>
      </c>
      <c r="D4182" s="138" t="s">
        <v>20971</v>
      </c>
      <c r="E4182" s="138" t="s">
        <v>21038</v>
      </c>
      <c r="F4182" s="139">
        <v>5.9584999999999999</v>
      </c>
      <c r="G4182" s="137" t="s">
        <v>247</v>
      </c>
      <c r="H4182" s="137" t="s">
        <v>2660</v>
      </c>
      <c r="I4182" s="138" t="s">
        <v>1091</v>
      </c>
    </row>
    <row r="4183" spans="1:9" hidden="1">
      <c r="A4183" s="137" t="s">
        <v>21039</v>
      </c>
      <c r="B4183" s="138" t="s">
        <v>21040</v>
      </c>
      <c r="C4183" s="138" t="s">
        <v>21041</v>
      </c>
      <c r="D4183" s="138" t="s">
        <v>21042</v>
      </c>
      <c r="E4183" s="138" t="s">
        <v>21043</v>
      </c>
      <c r="F4183" s="139">
        <v>98.22</v>
      </c>
      <c r="G4183" s="137" t="s">
        <v>247</v>
      </c>
      <c r="H4183" s="137" t="s">
        <v>1806</v>
      </c>
      <c r="I4183" s="138" t="s">
        <v>1096</v>
      </c>
    </row>
    <row r="4184" spans="1:9" hidden="1">
      <c r="A4184" s="137" t="s">
        <v>21044</v>
      </c>
      <c r="B4184" s="138" t="s">
        <v>21045</v>
      </c>
      <c r="C4184" s="138" t="s">
        <v>21046</v>
      </c>
      <c r="D4184" s="138" t="s">
        <v>21047</v>
      </c>
      <c r="E4184" s="138" t="s">
        <v>21048</v>
      </c>
      <c r="F4184" s="139">
        <v>18.434999999999999</v>
      </c>
      <c r="G4184" s="137" t="s">
        <v>247</v>
      </c>
      <c r="H4184" s="137" t="s">
        <v>2660</v>
      </c>
      <c r="I4184" s="138" t="s">
        <v>1091</v>
      </c>
    </row>
    <row r="4185" spans="1:9" hidden="1">
      <c r="A4185" s="137" t="s">
        <v>21049</v>
      </c>
      <c r="B4185" s="138" t="s">
        <v>21050</v>
      </c>
      <c r="C4185" s="138" t="s">
        <v>21051</v>
      </c>
      <c r="D4185" s="138" t="s">
        <v>21052</v>
      </c>
      <c r="E4185" s="138" t="s">
        <v>21053</v>
      </c>
      <c r="F4185" s="139">
        <v>161.72999999999999</v>
      </c>
      <c r="G4185" s="137" t="s">
        <v>247</v>
      </c>
      <c r="H4185" s="137" t="s">
        <v>1806</v>
      </c>
      <c r="I4185" s="138" t="s">
        <v>1096</v>
      </c>
    </row>
    <row r="4186" spans="1:9" hidden="1">
      <c r="A4186" s="137" t="s">
        <v>21054</v>
      </c>
      <c r="B4186" s="138" t="s">
        <v>21055</v>
      </c>
      <c r="C4186" s="138" t="s">
        <v>21056</v>
      </c>
      <c r="D4186" s="138" t="s">
        <v>21057</v>
      </c>
      <c r="E4186" s="138" t="s">
        <v>21058</v>
      </c>
      <c r="F4186" s="139">
        <v>0</v>
      </c>
      <c r="G4186" s="137" t="s">
        <v>247</v>
      </c>
      <c r="H4186" s="137" t="s">
        <v>2660</v>
      </c>
      <c r="I4186" s="138" t="s">
        <v>1091</v>
      </c>
    </row>
    <row r="4187" spans="1:9" hidden="1">
      <c r="A4187" s="137" t="s">
        <v>21059</v>
      </c>
      <c r="B4187" s="138" t="s">
        <v>21060</v>
      </c>
      <c r="C4187" s="138" t="s">
        <v>21061</v>
      </c>
      <c r="D4187" s="138" t="s">
        <v>21062</v>
      </c>
      <c r="E4187" s="138" t="s">
        <v>21063</v>
      </c>
      <c r="F4187" s="139">
        <v>56.69</v>
      </c>
      <c r="G4187" s="137" t="s">
        <v>247</v>
      </c>
      <c r="H4187" s="137" t="s">
        <v>1806</v>
      </c>
      <c r="I4187" s="138" t="s">
        <v>1096</v>
      </c>
    </row>
    <row r="4188" spans="1:9" hidden="1">
      <c r="A4188" s="137" t="s">
        <v>21064</v>
      </c>
      <c r="B4188" s="138" t="s">
        <v>1499</v>
      </c>
      <c r="C4188" s="138" t="s">
        <v>1501</v>
      </c>
      <c r="D4188" s="138" t="s">
        <v>1500</v>
      </c>
      <c r="E4188" s="138" t="s">
        <v>21065</v>
      </c>
      <c r="F4188" s="139">
        <v>1.1299999999999999</v>
      </c>
      <c r="G4188" s="137" t="s">
        <v>374</v>
      </c>
      <c r="H4188" s="137" t="s">
        <v>20549</v>
      </c>
      <c r="I4188" s="138" t="s">
        <v>1149</v>
      </c>
    </row>
    <row r="4189" spans="1:9" hidden="1">
      <c r="A4189" s="137" t="s">
        <v>21066</v>
      </c>
      <c r="B4189" s="138" t="s">
        <v>478</v>
      </c>
      <c r="C4189" s="138" t="s">
        <v>230</v>
      </c>
      <c r="D4189" s="138" t="s">
        <v>21067</v>
      </c>
      <c r="E4189" s="138" t="s">
        <v>1150</v>
      </c>
      <c r="F4189" s="139">
        <v>0</v>
      </c>
      <c r="G4189" s="137" t="s">
        <v>374</v>
      </c>
      <c r="H4189" s="137" t="s">
        <v>20549</v>
      </c>
      <c r="I4189" s="138" t="s">
        <v>1149</v>
      </c>
    </row>
    <row r="4190" spans="1:9" hidden="1">
      <c r="A4190" s="137" t="s">
        <v>21068</v>
      </c>
      <c r="B4190" s="138" t="s">
        <v>21069</v>
      </c>
      <c r="C4190" s="138" t="s">
        <v>21070</v>
      </c>
      <c r="D4190" s="138" t="s">
        <v>21071</v>
      </c>
      <c r="E4190" s="138" t="s">
        <v>21072</v>
      </c>
      <c r="F4190" s="139">
        <v>3.43</v>
      </c>
      <c r="G4190" s="137" t="s">
        <v>247</v>
      </c>
      <c r="H4190" s="137" t="s">
        <v>1806</v>
      </c>
      <c r="I4190" s="138" t="s">
        <v>1110</v>
      </c>
    </row>
    <row r="4191" spans="1:9" hidden="1">
      <c r="A4191" s="137" t="s">
        <v>21073</v>
      </c>
      <c r="B4191" s="138" t="s">
        <v>21074</v>
      </c>
      <c r="C4191" s="138" t="s">
        <v>21075</v>
      </c>
      <c r="D4191" s="138" t="s">
        <v>21076</v>
      </c>
      <c r="E4191" s="138" t="s">
        <v>21077</v>
      </c>
      <c r="F4191" s="139">
        <v>110.47</v>
      </c>
      <c r="G4191" s="137" t="s">
        <v>247</v>
      </c>
      <c r="H4191" s="137" t="s">
        <v>1806</v>
      </c>
      <c r="I4191" s="138" t="s">
        <v>1096</v>
      </c>
    </row>
    <row r="4192" spans="1:9" hidden="1">
      <c r="A4192" s="137" t="s">
        <v>21078</v>
      </c>
      <c r="B4192" s="138" t="s">
        <v>21079</v>
      </c>
      <c r="C4192" s="138" t="s">
        <v>21080</v>
      </c>
      <c r="D4192" s="138" t="s">
        <v>20800</v>
      </c>
      <c r="E4192" s="138" t="s">
        <v>21081</v>
      </c>
      <c r="F4192" s="139">
        <v>31.22</v>
      </c>
      <c r="G4192" s="137" t="s">
        <v>247</v>
      </c>
      <c r="H4192" s="137" t="s">
        <v>2660</v>
      </c>
      <c r="I4192" s="138" t="s">
        <v>1091</v>
      </c>
    </row>
    <row r="4193" spans="1:9" hidden="1">
      <c r="A4193" s="137" t="s">
        <v>21082</v>
      </c>
      <c r="B4193" s="138" t="s">
        <v>21083</v>
      </c>
      <c r="C4193" s="138" t="s">
        <v>21084</v>
      </c>
      <c r="D4193" s="138" t="s">
        <v>21085</v>
      </c>
      <c r="E4193" s="138" t="s">
        <v>21086</v>
      </c>
      <c r="F4193" s="139">
        <v>0</v>
      </c>
      <c r="G4193" s="137" t="s">
        <v>374</v>
      </c>
      <c r="H4193" s="137" t="s">
        <v>2660</v>
      </c>
      <c r="I4193" s="138" t="s">
        <v>1091</v>
      </c>
    </row>
    <row r="4194" spans="1:9" hidden="1">
      <c r="A4194" s="137" t="s">
        <v>21087</v>
      </c>
      <c r="B4194" s="138" t="s">
        <v>21088</v>
      </c>
      <c r="C4194" s="138" t="s">
        <v>21089</v>
      </c>
      <c r="D4194" s="138" t="s">
        <v>21090</v>
      </c>
      <c r="E4194" s="138" t="s">
        <v>21091</v>
      </c>
      <c r="F4194" s="139">
        <v>0</v>
      </c>
      <c r="G4194" s="137" t="s">
        <v>374</v>
      </c>
      <c r="H4194" s="137" t="s">
        <v>17416</v>
      </c>
      <c r="I4194" s="138" t="s">
        <v>1183</v>
      </c>
    </row>
    <row r="4195" spans="1:9" hidden="1">
      <c r="A4195" s="137" t="s">
        <v>21092</v>
      </c>
      <c r="B4195" s="138" t="s">
        <v>21093</v>
      </c>
      <c r="C4195" s="138" t="s">
        <v>21094</v>
      </c>
      <c r="D4195" s="138" t="s">
        <v>21095</v>
      </c>
      <c r="E4195" s="138" t="s">
        <v>21096</v>
      </c>
      <c r="F4195" s="139">
        <v>0</v>
      </c>
      <c r="G4195" s="137" t="s">
        <v>374</v>
      </c>
      <c r="H4195" s="137" t="s">
        <v>17416</v>
      </c>
      <c r="I4195" s="138" t="s">
        <v>1183</v>
      </c>
    </row>
    <row r="4196" spans="1:9" hidden="1">
      <c r="A4196" s="137" t="s">
        <v>21097</v>
      </c>
      <c r="B4196" s="138" t="s">
        <v>21098</v>
      </c>
      <c r="C4196" s="138" t="s">
        <v>21099</v>
      </c>
      <c r="D4196" s="138" t="s">
        <v>21100</v>
      </c>
      <c r="E4196" s="138" t="s">
        <v>21101</v>
      </c>
      <c r="F4196" s="139">
        <v>0</v>
      </c>
      <c r="G4196" s="137" t="s">
        <v>417</v>
      </c>
      <c r="H4196" s="137" t="s">
        <v>2660</v>
      </c>
      <c r="I4196" s="138" t="s">
        <v>1091</v>
      </c>
    </row>
    <row r="4197" spans="1:9" hidden="1">
      <c r="A4197" s="137" t="s">
        <v>21102</v>
      </c>
      <c r="B4197" s="138" t="s">
        <v>21103</v>
      </c>
      <c r="C4197" s="138" t="s">
        <v>21104</v>
      </c>
      <c r="D4197" s="138" t="s">
        <v>21105</v>
      </c>
      <c r="E4197" s="138" t="s">
        <v>21106</v>
      </c>
      <c r="F4197" s="139">
        <v>5.32</v>
      </c>
      <c r="G4197" s="137" t="s">
        <v>247</v>
      </c>
      <c r="H4197" s="137" t="s">
        <v>1806</v>
      </c>
      <c r="I4197" s="138" t="s">
        <v>1096</v>
      </c>
    </row>
    <row r="4198" spans="1:9" hidden="1">
      <c r="A4198" s="137" t="s">
        <v>21107</v>
      </c>
      <c r="B4198" s="138" t="s">
        <v>21108</v>
      </c>
      <c r="C4198" s="138" t="s">
        <v>21109</v>
      </c>
      <c r="D4198" s="138" t="s">
        <v>21110</v>
      </c>
      <c r="E4198" s="138" t="s">
        <v>21111</v>
      </c>
      <c r="F4198" s="139">
        <v>205.8</v>
      </c>
      <c r="G4198" s="137" t="s">
        <v>247</v>
      </c>
      <c r="H4198" s="137" t="s">
        <v>1806</v>
      </c>
      <c r="I4198" s="138" t="s">
        <v>1096</v>
      </c>
    </row>
    <row r="4199" spans="1:9" hidden="1">
      <c r="A4199" s="137" t="s">
        <v>21112</v>
      </c>
      <c r="B4199" s="138" t="s">
        <v>21113</v>
      </c>
      <c r="C4199" s="138" t="s">
        <v>21114</v>
      </c>
      <c r="D4199" s="138" t="s">
        <v>21115</v>
      </c>
      <c r="E4199" s="138" t="s">
        <v>21116</v>
      </c>
      <c r="F4199" s="139">
        <v>43.68</v>
      </c>
      <c r="G4199" s="137" t="s">
        <v>247</v>
      </c>
      <c r="H4199" s="137" t="s">
        <v>1806</v>
      </c>
      <c r="I4199" s="138" t="s">
        <v>1096</v>
      </c>
    </row>
    <row r="4200" spans="1:9" hidden="1">
      <c r="A4200" s="137" t="s">
        <v>21117</v>
      </c>
      <c r="B4200" s="138" t="s">
        <v>21118</v>
      </c>
      <c r="C4200" s="138" t="s">
        <v>21119</v>
      </c>
      <c r="D4200" s="138" t="s">
        <v>21120</v>
      </c>
      <c r="E4200" s="138" t="s">
        <v>21121</v>
      </c>
      <c r="F4200" s="139">
        <v>60.39</v>
      </c>
      <c r="G4200" s="137" t="s">
        <v>247</v>
      </c>
      <c r="H4200" s="137" t="s">
        <v>1806</v>
      </c>
      <c r="I4200" s="138" t="s">
        <v>1110</v>
      </c>
    </row>
    <row r="4201" spans="1:9" hidden="1">
      <c r="A4201" s="137" t="s">
        <v>21122</v>
      </c>
      <c r="B4201" s="138" t="s">
        <v>21123</v>
      </c>
      <c r="C4201" s="138" t="s">
        <v>21124</v>
      </c>
      <c r="D4201" s="138" t="s">
        <v>20656</v>
      </c>
      <c r="E4201" s="138" t="s">
        <v>1756</v>
      </c>
      <c r="F4201" s="139">
        <v>0</v>
      </c>
      <c r="G4201" s="137" t="s">
        <v>247</v>
      </c>
      <c r="H4201" s="137" t="s">
        <v>2660</v>
      </c>
      <c r="I4201" s="138" t="s">
        <v>1756</v>
      </c>
    </row>
    <row r="4202" spans="1:9" hidden="1">
      <c r="A4202" s="137" t="s">
        <v>21125</v>
      </c>
      <c r="B4202" s="138" t="s">
        <v>21126</v>
      </c>
      <c r="C4202" s="138" t="s">
        <v>21127</v>
      </c>
      <c r="D4202" s="138" t="s">
        <v>21128</v>
      </c>
      <c r="E4202" s="138" t="s">
        <v>21129</v>
      </c>
      <c r="F4202" s="139">
        <v>0</v>
      </c>
      <c r="G4202" s="137" t="s">
        <v>247</v>
      </c>
      <c r="H4202" s="137" t="s">
        <v>2660</v>
      </c>
      <c r="I4202" s="138" t="s">
        <v>1091</v>
      </c>
    </row>
    <row r="4203" spans="1:9" hidden="1">
      <c r="A4203" s="137" t="s">
        <v>21130</v>
      </c>
      <c r="B4203" s="138" t="s">
        <v>1012</v>
      </c>
      <c r="C4203" s="138" t="s">
        <v>931</v>
      </c>
      <c r="D4203" s="138" t="s">
        <v>868</v>
      </c>
      <c r="E4203" s="138" t="s">
        <v>1235</v>
      </c>
      <c r="F4203" s="139">
        <v>98.72</v>
      </c>
      <c r="G4203" s="137" t="s">
        <v>247</v>
      </c>
      <c r="H4203" s="137" t="s">
        <v>1806</v>
      </c>
      <c r="I4203" s="138" t="s">
        <v>1096</v>
      </c>
    </row>
    <row r="4204" spans="1:9" hidden="1">
      <c r="A4204" s="137" t="s">
        <v>21131</v>
      </c>
      <c r="B4204" s="138" t="s">
        <v>21132</v>
      </c>
      <c r="C4204" s="138" t="s">
        <v>21133</v>
      </c>
      <c r="D4204" s="138" t="s">
        <v>21134</v>
      </c>
      <c r="E4204" s="138" t="s">
        <v>21135</v>
      </c>
      <c r="F4204" s="139">
        <v>128.19999999999999</v>
      </c>
      <c r="G4204" s="137" t="s">
        <v>374</v>
      </c>
      <c r="H4204" s="137" t="s">
        <v>20549</v>
      </c>
      <c r="I4204" s="138" t="s">
        <v>1149</v>
      </c>
    </row>
    <row r="4205" spans="1:9" hidden="1">
      <c r="A4205" s="137" t="s">
        <v>21136</v>
      </c>
      <c r="B4205" s="138" t="s">
        <v>21132</v>
      </c>
      <c r="C4205" s="138" t="s">
        <v>21137</v>
      </c>
      <c r="D4205" s="138" t="s">
        <v>21134</v>
      </c>
      <c r="E4205" s="138" t="s">
        <v>21138</v>
      </c>
      <c r="F4205" s="139">
        <v>0</v>
      </c>
      <c r="G4205" s="137" t="s">
        <v>417</v>
      </c>
      <c r="H4205" s="137" t="s">
        <v>2660</v>
      </c>
      <c r="I4205" s="138" t="s">
        <v>1091</v>
      </c>
    </row>
    <row r="4206" spans="1:9" hidden="1">
      <c r="A4206" s="137" t="s">
        <v>21139</v>
      </c>
      <c r="B4206" s="138" t="s">
        <v>21140</v>
      </c>
      <c r="C4206" s="138" t="s">
        <v>21141</v>
      </c>
      <c r="D4206" s="138" t="s">
        <v>21142</v>
      </c>
      <c r="E4206" s="138" t="s">
        <v>21143</v>
      </c>
      <c r="F4206" s="139">
        <v>37.99</v>
      </c>
      <c r="G4206" s="137" t="s">
        <v>247</v>
      </c>
      <c r="H4206" s="137" t="s">
        <v>1806</v>
      </c>
      <c r="I4206" s="138" t="s">
        <v>1096</v>
      </c>
    </row>
    <row r="4207" spans="1:9" hidden="1">
      <c r="A4207" s="137" t="s">
        <v>21144</v>
      </c>
      <c r="B4207" s="138" t="s">
        <v>21145</v>
      </c>
      <c r="C4207" s="138" t="s">
        <v>21146</v>
      </c>
      <c r="D4207" s="138" t="s">
        <v>21147</v>
      </c>
      <c r="E4207" s="138" t="s">
        <v>21148</v>
      </c>
      <c r="F4207" s="139">
        <v>0</v>
      </c>
      <c r="G4207" s="137" t="s">
        <v>247</v>
      </c>
      <c r="H4207" s="137" t="s">
        <v>1806</v>
      </c>
      <c r="I4207" s="138" t="s">
        <v>1756</v>
      </c>
    </row>
    <row r="4208" spans="1:9" hidden="1">
      <c r="A4208" s="137" t="s">
        <v>21149</v>
      </c>
      <c r="B4208" s="138" t="s">
        <v>21150</v>
      </c>
      <c r="C4208" s="138" t="s">
        <v>21151</v>
      </c>
      <c r="D4208" s="138" t="s">
        <v>21152</v>
      </c>
      <c r="E4208" s="138" t="s">
        <v>21153</v>
      </c>
      <c r="F4208" s="139">
        <v>0</v>
      </c>
      <c r="G4208" s="137" t="s">
        <v>247</v>
      </c>
      <c r="H4208" s="137" t="s">
        <v>1806</v>
      </c>
      <c r="I4208" s="138" t="s">
        <v>1756</v>
      </c>
    </row>
    <row r="4209" spans="1:9" hidden="1">
      <c r="A4209" s="137" t="s">
        <v>21154</v>
      </c>
      <c r="B4209" s="138" t="s">
        <v>21150</v>
      </c>
      <c r="C4209" s="138" t="s">
        <v>21155</v>
      </c>
      <c r="D4209" s="138" t="s">
        <v>21147</v>
      </c>
      <c r="E4209" s="138" t="s">
        <v>21153</v>
      </c>
      <c r="F4209" s="139">
        <v>0</v>
      </c>
      <c r="G4209" s="137" t="s">
        <v>247</v>
      </c>
      <c r="H4209" s="137" t="s">
        <v>1806</v>
      </c>
      <c r="I4209" s="138" t="s">
        <v>1756</v>
      </c>
    </row>
    <row r="4210" spans="1:9" hidden="1">
      <c r="A4210" s="137" t="s">
        <v>21156</v>
      </c>
      <c r="B4210" s="138" t="s">
        <v>21157</v>
      </c>
      <c r="C4210" s="138" t="s">
        <v>21158</v>
      </c>
      <c r="D4210" s="138" t="s">
        <v>21159</v>
      </c>
      <c r="E4210" s="138" t="s">
        <v>21160</v>
      </c>
      <c r="F4210" s="139">
        <v>5.0141</v>
      </c>
      <c r="G4210" s="137" t="s">
        <v>247</v>
      </c>
      <c r="H4210" s="137" t="s">
        <v>3784</v>
      </c>
      <c r="I4210" s="138" t="s">
        <v>1135</v>
      </c>
    </row>
    <row r="4211" spans="1:9" hidden="1">
      <c r="A4211" s="137" t="s">
        <v>21161</v>
      </c>
      <c r="B4211" s="138" t="s">
        <v>21162</v>
      </c>
      <c r="C4211" s="138" t="s">
        <v>21163</v>
      </c>
      <c r="D4211" s="138" t="s">
        <v>21164</v>
      </c>
      <c r="E4211" s="138" t="s">
        <v>21165</v>
      </c>
      <c r="F4211" s="139">
        <v>0</v>
      </c>
      <c r="G4211" s="137" t="s">
        <v>247</v>
      </c>
      <c r="H4211" s="137" t="s">
        <v>1806</v>
      </c>
      <c r="I4211" s="138" t="s">
        <v>1110</v>
      </c>
    </row>
    <row r="4212" spans="1:9" hidden="1">
      <c r="A4212" s="137" t="s">
        <v>21166</v>
      </c>
      <c r="B4212" s="138" t="s">
        <v>21167</v>
      </c>
      <c r="C4212" s="138" t="s">
        <v>21168</v>
      </c>
      <c r="D4212" s="138" t="s">
        <v>21169</v>
      </c>
      <c r="E4212" s="138" t="s">
        <v>21170</v>
      </c>
      <c r="F4212" s="139">
        <v>0</v>
      </c>
      <c r="G4212" s="137" t="s">
        <v>374</v>
      </c>
      <c r="H4212" s="137" t="s">
        <v>20549</v>
      </c>
      <c r="I4212" s="138" t="s">
        <v>1149</v>
      </c>
    </row>
    <row r="4213" spans="1:9" hidden="1">
      <c r="A4213" s="137" t="s">
        <v>21171</v>
      </c>
      <c r="B4213" s="138" t="s">
        <v>21172</v>
      </c>
      <c r="C4213" s="138" t="s">
        <v>21173</v>
      </c>
      <c r="D4213" s="138" t="s">
        <v>21174</v>
      </c>
      <c r="E4213" s="138" t="s">
        <v>21175</v>
      </c>
      <c r="F4213" s="139">
        <v>0</v>
      </c>
      <c r="G4213" s="137" t="s">
        <v>374</v>
      </c>
      <c r="H4213" s="137" t="s">
        <v>20549</v>
      </c>
      <c r="I4213" s="138" t="s">
        <v>1149</v>
      </c>
    </row>
    <row r="4214" spans="1:9" hidden="1">
      <c r="A4214" s="137" t="s">
        <v>21176</v>
      </c>
      <c r="B4214" s="138" t="s">
        <v>21172</v>
      </c>
      <c r="C4214" s="138" t="s">
        <v>21177</v>
      </c>
      <c r="D4214" s="138" t="s">
        <v>21174</v>
      </c>
      <c r="E4214" s="138" t="s">
        <v>21178</v>
      </c>
      <c r="F4214" s="139">
        <v>0</v>
      </c>
      <c r="G4214" s="137" t="s">
        <v>374</v>
      </c>
      <c r="H4214" s="137" t="s">
        <v>2660</v>
      </c>
      <c r="I4214" s="138" t="s">
        <v>1091</v>
      </c>
    </row>
    <row r="4215" spans="1:9" hidden="1">
      <c r="A4215" s="137" t="s">
        <v>21179</v>
      </c>
      <c r="B4215" s="138" t="s">
        <v>21180</v>
      </c>
      <c r="C4215" s="138" t="s">
        <v>21181</v>
      </c>
      <c r="D4215" s="138" t="s">
        <v>21182</v>
      </c>
      <c r="E4215" s="138" t="s">
        <v>21183</v>
      </c>
      <c r="F4215" s="139">
        <v>6.7149999999999999</v>
      </c>
      <c r="G4215" s="137" t="s">
        <v>247</v>
      </c>
      <c r="H4215" s="137" t="s">
        <v>2660</v>
      </c>
      <c r="I4215" s="138" t="s">
        <v>1091</v>
      </c>
    </row>
    <row r="4216" spans="1:9" hidden="1">
      <c r="A4216" s="137" t="s">
        <v>21184</v>
      </c>
      <c r="B4216" s="138" t="s">
        <v>21185</v>
      </c>
      <c r="C4216" s="138" t="s">
        <v>21186</v>
      </c>
      <c r="D4216" s="138" t="s">
        <v>21187</v>
      </c>
      <c r="E4216" s="138" t="s">
        <v>21188</v>
      </c>
      <c r="F4216" s="139">
        <v>5.0987999999999998</v>
      </c>
      <c r="G4216" s="137" t="s">
        <v>247</v>
      </c>
      <c r="H4216" s="137" t="s">
        <v>2660</v>
      </c>
      <c r="I4216" s="138" t="s">
        <v>1091</v>
      </c>
    </row>
    <row r="4217" spans="1:9" hidden="1">
      <c r="A4217" s="137" t="s">
        <v>21189</v>
      </c>
      <c r="B4217" s="138" t="s">
        <v>21190</v>
      </c>
      <c r="C4217" s="138" t="s">
        <v>21191</v>
      </c>
      <c r="D4217" s="138" t="s">
        <v>21192</v>
      </c>
      <c r="E4217" s="138" t="s">
        <v>21193</v>
      </c>
      <c r="F4217" s="139">
        <v>0</v>
      </c>
      <c r="G4217" s="137" t="s">
        <v>247</v>
      </c>
      <c r="H4217" s="137" t="s">
        <v>1806</v>
      </c>
      <c r="I4217" s="138" t="s">
        <v>1110</v>
      </c>
    </row>
    <row r="4218" spans="1:9" hidden="1">
      <c r="A4218" s="137" t="s">
        <v>21194</v>
      </c>
      <c r="B4218" s="138" t="s">
        <v>21195</v>
      </c>
      <c r="C4218" s="138" t="s">
        <v>21196</v>
      </c>
      <c r="D4218" s="138" t="s">
        <v>21197</v>
      </c>
      <c r="E4218" s="138" t="s">
        <v>21198</v>
      </c>
      <c r="F4218" s="139">
        <v>0</v>
      </c>
      <c r="G4218" s="137" t="s">
        <v>247</v>
      </c>
      <c r="H4218" s="137" t="s">
        <v>2660</v>
      </c>
      <c r="I4218" s="138" t="s">
        <v>1091</v>
      </c>
    </row>
    <row r="4219" spans="1:9" hidden="1">
      <c r="A4219" s="137" t="s">
        <v>21199</v>
      </c>
      <c r="B4219" s="138" t="s">
        <v>21200</v>
      </c>
      <c r="C4219" s="138" t="s">
        <v>21201</v>
      </c>
      <c r="D4219" s="138" t="s">
        <v>21202</v>
      </c>
      <c r="E4219" s="138" t="s">
        <v>21203</v>
      </c>
      <c r="F4219" s="139">
        <v>16.852499999999999</v>
      </c>
      <c r="G4219" s="137" t="s">
        <v>247</v>
      </c>
      <c r="H4219" s="137" t="s">
        <v>2660</v>
      </c>
      <c r="I4219" s="138" t="s">
        <v>1091</v>
      </c>
    </row>
    <row r="4220" spans="1:9" hidden="1">
      <c r="A4220" s="137" t="s">
        <v>21204</v>
      </c>
      <c r="B4220" s="138" t="s">
        <v>21205</v>
      </c>
      <c r="C4220" s="138" t="s">
        <v>21206</v>
      </c>
      <c r="D4220" s="138" t="s">
        <v>20766</v>
      </c>
      <c r="E4220" s="138" t="s">
        <v>21207</v>
      </c>
      <c r="F4220" s="139">
        <v>5.7469999999999999</v>
      </c>
      <c r="G4220" s="137" t="s">
        <v>247</v>
      </c>
      <c r="H4220" s="137" t="s">
        <v>2660</v>
      </c>
      <c r="I4220" s="138" t="s">
        <v>1091</v>
      </c>
    </row>
    <row r="4221" spans="1:9" hidden="1">
      <c r="A4221" s="137" t="s">
        <v>21208</v>
      </c>
      <c r="B4221" s="138" t="s">
        <v>21209</v>
      </c>
      <c r="C4221" s="138" t="s">
        <v>21210</v>
      </c>
      <c r="D4221" s="138" t="s">
        <v>20800</v>
      </c>
      <c r="E4221" s="138" t="s">
        <v>1756</v>
      </c>
      <c r="F4221" s="139">
        <v>0</v>
      </c>
      <c r="G4221" s="137" t="s">
        <v>247</v>
      </c>
      <c r="H4221" s="137" t="s">
        <v>2660</v>
      </c>
      <c r="I4221" s="138" t="s">
        <v>1756</v>
      </c>
    </row>
    <row r="4222" spans="1:9" hidden="1">
      <c r="A4222" s="137" t="s">
        <v>21211</v>
      </c>
      <c r="B4222" s="138" t="s">
        <v>21212</v>
      </c>
      <c r="C4222" s="138" t="s">
        <v>21213</v>
      </c>
      <c r="D4222" s="138" t="s">
        <v>21169</v>
      </c>
      <c r="E4222" s="138" t="s">
        <v>21214</v>
      </c>
      <c r="F4222" s="139">
        <v>0</v>
      </c>
      <c r="G4222" s="137" t="s">
        <v>374</v>
      </c>
      <c r="H4222" s="137" t="s">
        <v>20549</v>
      </c>
      <c r="I4222" s="138" t="s">
        <v>1756</v>
      </c>
    </row>
    <row r="4223" spans="1:9" hidden="1">
      <c r="A4223" s="137" t="s">
        <v>21215</v>
      </c>
      <c r="B4223" s="138" t="s">
        <v>21216</v>
      </c>
      <c r="C4223" s="138" t="s">
        <v>21217</v>
      </c>
      <c r="D4223" s="138" t="s">
        <v>21218</v>
      </c>
      <c r="E4223" s="138" t="s">
        <v>21219</v>
      </c>
      <c r="F4223" s="139">
        <v>207.4</v>
      </c>
      <c r="G4223" s="137" t="s">
        <v>374</v>
      </c>
      <c r="H4223" s="137" t="s">
        <v>16114</v>
      </c>
      <c r="I4223" s="138" t="s">
        <v>1154</v>
      </c>
    </row>
    <row r="4224" spans="1:9" hidden="1">
      <c r="A4224" s="137" t="s">
        <v>21220</v>
      </c>
      <c r="B4224" s="138" t="s">
        <v>21216</v>
      </c>
      <c r="C4224" s="138" t="s">
        <v>21221</v>
      </c>
      <c r="D4224" s="138" t="s">
        <v>21218</v>
      </c>
      <c r="E4224" s="138" t="s">
        <v>21222</v>
      </c>
      <c r="F4224" s="139">
        <v>244.71</v>
      </c>
      <c r="G4224" s="137" t="s">
        <v>247</v>
      </c>
      <c r="H4224" s="137" t="s">
        <v>1806</v>
      </c>
      <c r="I4224" s="138" t="s">
        <v>1096</v>
      </c>
    </row>
    <row r="4225" spans="1:9" hidden="1">
      <c r="A4225" s="137" t="s">
        <v>21223</v>
      </c>
      <c r="B4225" s="138" t="s">
        <v>21224</v>
      </c>
      <c r="C4225" s="138" t="s">
        <v>21225</v>
      </c>
      <c r="D4225" s="138" t="s">
        <v>21226</v>
      </c>
      <c r="E4225" s="138" t="s">
        <v>21227</v>
      </c>
      <c r="F4225" s="139">
        <v>52.13</v>
      </c>
      <c r="G4225" s="137" t="s">
        <v>247</v>
      </c>
      <c r="H4225" s="137" t="s">
        <v>2660</v>
      </c>
      <c r="I4225" s="138" t="s">
        <v>1091</v>
      </c>
    </row>
    <row r="4226" spans="1:9" hidden="1">
      <c r="A4226" s="137" t="s">
        <v>21228</v>
      </c>
      <c r="B4226" s="138" t="s">
        <v>21229</v>
      </c>
      <c r="C4226" s="138" t="s">
        <v>21230</v>
      </c>
      <c r="D4226" s="138" t="s">
        <v>21231</v>
      </c>
      <c r="E4226" s="138" t="s">
        <v>21232</v>
      </c>
      <c r="F4226" s="139">
        <v>0</v>
      </c>
      <c r="G4226" s="137" t="s">
        <v>21233</v>
      </c>
      <c r="H4226" s="137" t="s">
        <v>21234</v>
      </c>
      <c r="I4226" s="138" t="s">
        <v>21235</v>
      </c>
    </row>
    <row r="4227" spans="1:9" hidden="1">
      <c r="A4227" s="137" t="s">
        <v>21236</v>
      </c>
      <c r="B4227" s="138" t="s">
        <v>21237</v>
      </c>
      <c r="C4227" s="138" t="s">
        <v>21238</v>
      </c>
      <c r="D4227" s="138" t="s">
        <v>21239</v>
      </c>
      <c r="E4227" s="138" t="s">
        <v>21240</v>
      </c>
      <c r="F4227" s="139">
        <v>692.2</v>
      </c>
      <c r="G4227" s="137" t="s">
        <v>21233</v>
      </c>
      <c r="H4227" s="137" t="s">
        <v>21234</v>
      </c>
      <c r="I4227" s="138" t="s">
        <v>21235</v>
      </c>
    </row>
    <row r="4228" spans="1:9" hidden="1">
      <c r="A4228" s="137" t="s">
        <v>21241</v>
      </c>
      <c r="B4228" s="138" t="s">
        <v>21242</v>
      </c>
      <c r="C4228" s="138" t="s">
        <v>21243</v>
      </c>
      <c r="D4228" s="138" t="s">
        <v>21244</v>
      </c>
      <c r="E4228" s="138" t="s">
        <v>21245</v>
      </c>
      <c r="F4228" s="139">
        <v>10.69</v>
      </c>
      <c r="G4228" s="137" t="s">
        <v>21233</v>
      </c>
      <c r="H4228" s="137" t="s">
        <v>21234</v>
      </c>
      <c r="I4228" s="138" t="s">
        <v>21235</v>
      </c>
    </row>
    <row r="4229" spans="1:9" hidden="1">
      <c r="A4229" s="137" t="s">
        <v>21246</v>
      </c>
      <c r="B4229" s="138" t="s">
        <v>21247</v>
      </c>
      <c r="C4229" s="138" t="s">
        <v>21248</v>
      </c>
      <c r="D4229" s="138" t="s">
        <v>21249</v>
      </c>
      <c r="E4229" s="138" t="s">
        <v>21250</v>
      </c>
      <c r="F4229" s="139">
        <v>17.04</v>
      </c>
      <c r="G4229" s="137" t="s">
        <v>21233</v>
      </c>
      <c r="H4229" s="137" t="s">
        <v>21234</v>
      </c>
      <c r="I4229" s="138" t="s">
        <v>21235</v>
      </c>
    </row>
    <row r="4230" spans="1:9" hidden="1">
      <c r="A4230" s="137" t="s">
        <v>21251</v>
      </c>
      <c r="B4230" s="138" t="s">
        <v>21252</v>
      </c>
      <c r="C4230" s="138" t="s">
        <v>21253</v>
      </c>
      <c r="D4230" s="138" t="s">
        <v>21254</v>
      </c>
      <c r="E4230" s="138" t="s">
        <v>21255</v>
      </c>
      <c r="F4230" s="139">
        <v>0</v>
      </c>
      <c r="G4230" s="137" t="s">
        <v>21233</v>
      </c>
      <c r="H4230" s="137" t="s">
        <v>21234</v>
      </c>
      <c r="I4230" s="138" t="s">
        <v>21235</v>
      </c>
    </row>
    <row r="4231" spans="1:9" hidden="1">
      <c r="A4231" s="137" t="s">
        <v>21256</v>
      </c>
      <c r="B4231" s="138" t="s">
        <v>21257</v>
      </c>
      <c r="C4231" s="138" t="s">
        <v>21258</v>
      </c>
      <c r="D4231" s="138" t="s">
        <v>21259</v>
      </c>
      <c r="E4231" s="138" t="s">
        <v>21260</v>
      </c>
      <c r="F4231" s="139">
        <v>20.25</v>
      </c>
      <c r="G4231" s="137" t="s">
        <v>21233</v>
      </c>
      <c r="H4231" s="137" t="s">
        <v>21234</v>
      </c>
      <c r="I4231" s="138" t="s">
        <v>21235</v>
      </c>
    </row>
    <row r="4232" spans="1:9" hidden="1">
      <c r="A4232" s="137" t="s">
        <v>21261</v>
      </c>
      <c r="B4232" s="138" t="s">
        <v>21262</v>
      </c>
      <c r="C4232" s="138" t="s">
        <v>21263</v>
      </c>
      <c r="D4232" s="138" t="s">
        <v>21264</v>
      </c>
      <c r="E4232" s="138" t="s">
        <v>21265</v>
      </c>
      <c r="F4232" s="139">
        <v>10.33</v>
      </c>
      <c r="G4232" s="137" t="s">
        <v>21233</v>
      </c>
      <c r="H4232" s="137" t="s">
        <v>21234</v>
      </c>
      <c r="I4232" s="138" t="s">
        <v>21235</v>
      </c>
    </row>
    <row r="4233" spans="1:9" hidden="1">
      <c r="A4233" s="137" t="s">
        <v>21266</v>
      </c>
      <c r="B4233" s="138" t="s">
        <v>21267</v>
      </c>
      <c r="C4233" s="138" t="s">
        <v>21268</v>
      </c>
      <c r="D4233" s="138" t="s">
        <v>21269</v>
      </c>
      <c r="E4233" s="138" t="s">
        <v>21270</v>
      </c>
      <c r="F4233" s="139">
        <v>70.22</v>
      </c>
      <c r="G4233" s="137" t="s">
        <v>21233</v>
      </c>
      <c r="H4233" s="137" t="s">
        <v>21234</v>
      </c>
      <c r="I4233" s="138" t="s">
        <v>21235</v>
      </c>
    </row>
    <row r="4234" spans="1:9" hidden="1">
      <c r="A4234" s="137" t="s">
        <v>21271</v>
      </c>
      <c r="B4234" s="138" t="s">
        <v>21272</v>
      </c>
      <c r="C4234" s="138" t="s">
        <v>21273</v>
      </c>
      <c r="D4234" s="138" t="s">
        <v>21274</v>
      </c>
      <c r="E4234" s="138" t="s">
        <v>21275</v>
      </c>
      <c r="F4234" s="139">
        <v>0</v>
      </c>
      <c r="G4234" s="137" t="s">
        <v>21233</v>
      </c>
      <c r="H4234" s="137" t="s">
        <v>21234</v>
      </c>
      <c r="I4234" s="138" t="s">
        <v>1756</v>
      </c>
    </row>
    <row r="4235" spans="1:9" hidden="1">
      <c r="A4235" s="137" t="s">
        <v>21276</v>
      </c>
      <c r="B4235" s="138" t="s">
        <v>21277</v>
      </c>
      <c r="C4235" s="138" t="s">
        <v>21278</v>
      </c>
      <c r="D4235" s="138" t="s">
        <v>21279</v>
      </c>
      <c r="E4235" s="138" t="s">
        <v>21280</v>
      </c>
      <c r="F4235" s="139">
        <v>478</v>
      </c>
      <c r="G4235" s="137" t="s">
        <v>21233</v>
      </c>
      <c r="H4235" s="137" t="s">
        <v>21234</v>
      </c>
      <c r="I4235" s="138" t="s">
        <v>21235</v>
      </c>
    </row>
    <row r="4236" spans="1:9" hidden="1">
      <c r="A4236" s="137" t="s">
        <v>21281</v>
      </c>
      <c r="B4236" s="138" t="s">
        <v>21282</v>
      </c>
      <c r="C4236" s="138" t="s">
        <v>21283</v>
      </c>
      <c r="D4236" s="138" t="s">
        <v>21284</v>
      </c>
      <c r="E4236" s="138" t="s">
        <v>21285</v>
      </c>
      <c r="F4236" s="139">
        <v>0</v>
      </c>
      <c r="G4236" s="137" t="s">
        <v>247</v>
      </c>
      <c r="H4236" s="137" t="s">
        <v>1806</v>
      </c>
      <c r="I4236" s="138" t="s">
        <v>1110</v>
      </c>
    </row>
    <row r="4237" spans="1:9" hidden="1">
      <c r="A4237" s="137" t="s">
        <v>21286</v>
      </c>
      <c r="B4237" s="138" t="s">
        <v>21287</v>
      </c>
      <c r="C4237" s="138" t="s">
        <v>21288</v>
      </c>
      <c r="D4237" s="138" t="s">
        <v>21289</v>
      </c>
      <c r="E4237" s="138" t="s">
        <v>21290</v>
      </c>
      <c r="F4237" s="139">
        <v>122.76</v>
      </c>
      <c r="G4237" s="137" t="s">
        <v>247</v>
      </c>
      <c r="H4237" s="137" t="s">
        <v>1806</v>
      </c>
      <c r="I4237" s="138" t="s">
        <v>1110</v>
      </c>
    </row>
    <row r="4238" spans="1:9" hidden="1">
      <c r="A4238" s="137" t="s">
        <v>21291</v>
      </c>
      <c r="B4238" s="138" t="s">
        <v>21292</v>
      </c>
      <c r="C4238" s="138" t="s">
        <v>21293</v>
      </c>
      <c r="D4238" s="138" t="s">
        <v>21294</v>
      </c>
      <c r="E4238" s="138" t="s">
        <v>21295</v>
      </c>
      <c r="F4238" s="139">
        <v>0</v>
      </c>
      <c r="G4238" s="137" t="s">
        <v>247</v>
      </c>
      <c r="H4238" s="137" t="s">
        <v>1806</v>
      </c>
      <c r="I4238" s="138" t="s">
        <v>1096</v>
      </c>
    </row>
    <row r="4239" spans="1:9" hidden="1">
      <c r="A4239" s="137" t="s">
        <v>21296</v>
      </c>
      <c r="B4239" s="138" t="s">
        <v>21297</v>
      </c>
      <c r="C4239" s="138" t="s">
        <v>21298</v>
      </c>
      <c r="D4239" s="138" t="s">
        <v>21299</v>
      </c>
      <c r="E4239" s="138" t="s">
        <v>21300</v>
      </c>
      <c r="F4239" s="139">
        <v>14.28</v>
      </c>
      <c r="G4239" s="137" t="s">
        <v>247</v>
      </c>
      <c r="H4239" s="137" t="s">
        <v>1806</v>
      </c>
      <c r="I4239" s="138" t="s">
        <v>5636</v>
      </c>
    </row>
    <row r="4240" spans="1:9" hidden="1">
      <c r="A4240" s="137" t="s">
        <v>21301</v>
      </c>
      <c r="B4240" s="138" t="s">
        <v>21302</v>
      </c>
      <c r="C4240" s="138" t="s">
        <v>21303</v>
      </c>
      <c r="D4240" s="138" t="s">
        <v>21304</v>
      </c>
      <c r="E4240" s="138" t="s">
        <v>1756</v>
      </c>
      <c r="F4240" s="139">
        <v>0</v>
      </c>
      <c r="G4240" s="137" t="s">
        <v>247</v>
      </c>
      <c r="H4240" s="137" t="s">
        <v>1806</v>
      </c>
      <c r="I4240" s="138" t="s">
        <v>1756</v>
      </c>
    </row>
    <row r="4241" spans="1:9" hidden="1">
      <c r="A4241" s="137" t="s">
        <v>21305</v>
      </c>
      <c r="B4241" s="138" t="s">
        <v>21306</v>
      </c>
      <c r="C4241" s="138" t="s">
        <v>21307</v>
      </c>
      <c r="D4241" s="138" t="s">
        <v>21308</v>
      </c>
      <c r="E4241" s="138" t="s">
        <v>1756</v>
      </c>
      <c r="F4241" s="139">
        <v>0</v>
      </c>
      <c r="G4241" s="137" t="s">
        <v>247</v>
      </c>
      <c r="H4241" s="137" t="s">
        <v>1806</v>
      </c>
      <c r="I4241" s="138" t="s">
        <v>1756</v>
      </c>
    </row>
    <row r="4242" spans="1:9">
      <c r="A4242" s="137" t="s">
        <v>21309</v>
      </c>
      <c r="B4242" s="138" t="s">
        <v>21310</v>
      </c>
      <c r="C4242" s="138" t="s">
        <v>21311</v>
      </c>
      <c r="D4242" s="138" t="s">
        <v>21312</v>
      </c>
      <c r="E4242" s="138" t="s">
        <v>21313</v>
      </c>
      <c r="F4242" s="139">
        <v>0</v>
      </c>
      <c r="G4242" s="137" t="s">
        <v>608</v>
      </c>
      <c r="H4242" s="137" t="s">
        <v>3864</v>
      </c>
      <c r="I4242" s="138" t="s">
        <v>1127</v>
      </c>
    </row>
    <row r="4243" spans="1:9" hidden="1">
      <c r="A4243" s="137" t="s">
        <v>21314</v>
      </c>
      <c r="B4243" s="138" t="s">
        <v>21315</v>
      </c>
      <c r="C4243" s="138" t="s">
        <v>21316</v>
      </c>
      <c r="D4243" s="138" t="s">
        <v>21317</v>
      </c>
      <c r="E4243" s="138" t="s">
        <v>21318</v>
      </c>
      <c r="F4243" s="139">
        <v>0</v>
      </c>
      <c r="G4243" s="137" t="s">
        <v>247</v>
      </c>
      <c r="H4243" s="137" t="s">
        <v>1806</v>
      </c>
      <c r="I4243" s="138" t="s">
        <v>1110</v>
      </c>
    </row>
    <row r="4244" spans="1:9" hidden="1">
      <c r="A4244" s="137" t="s">
        <v>21319</v>
      </c>
      <c r="B4244" s="138" t="s">
        <v>21320</v>
      </c>
      <c r="C4244" s="138" t="s">
        <v>21321</v>
      </c>
      <c r="D4244" s="138" t="s">
        <v>21322</v>
      </c>
      <c r="E4244" s="138" t="s">
        <v>21323</v>
      </c>
      <c r="F4244" s="139">
        <v>163</v>
      </c>
      <c r="G4244" s="137" t="s">
        <v>21233</v>
      </c>
      <c r="H4244" s="137" t="s">
        <v>21234</v>
      </c>
      <c r="I4244" s="138" t="s">
        <v>21235</v>
      </c>
    </row>
    <row r="4245" spans="1:9" hidden="1">
      <c r="A4245" s="137" t="s">
        <v>21324</v>
      </c>
      <c r="B4245" s="138" t="s">
        <v>21325</v>
      </c>
      <c r="C4245" s="138" t="s">
        <v>21326</v>
      </c>
      <c r="D4245" s="138" t="s">
        <v>21327</v>
      </c>
      <c r="E4245" s="138" t="s">
        <v>21328</v>
      </c>
      <c r="F4245" s="139">
        <v>0</v>
      </c>
      <c r="G4245" s="137" t="s">
        <v>247</v>
      </c>
      <c r="H4245" s="137" t="s">
        <v>1806</v>
      </c>
      <c r="I4245" s="138" t="s">
        <v>1110</v>
      </c>
    </row>
    <row r="4246" spans="1:9" hidden="1">
      <c r="A4246" s="137" t="s">
        <v>21329</v>
      </c>
      <c r="B4246" s="138" t="s">
        <v>21330</v>
      </c>
      <c r="C4246" s="138" t="s">
        <v>21331</v>
      </c>
      <c r="D4246" s="138" t="s">
        <v>21332</v>
      </c>
      <c r="E4246" s="138" t="s">
        <v>21333</v>
      </c>
      <c r="F4246" s="139">
        <v>0</v>
      </c>
      <c r="G4246" s="137" t="s">
        <v>247</v>
      </c>
      <c r="H4246" s="137" t="s">
        <v>1806</v>
      </c>
      <c r="I4246" s="138" t="s">
        <v>5636</v>
      </c>
    </row>
    <row r="4247" spans="1:9" hidden="1">
      <c r="A4247" s="137" t="s">
        <v>21334</v>
      </c>
      <c r="B4247" s="138" t="s">
        <v>21335</v>
      </c>
      <c r="C4247" s="138" t="s">
        <v>21336</v>
      </c>
      <c r="D4247" s="138" t="s">
        <v>21337</v>
      </c>
      <c r="E4247" s="138" t="s">
        <v>21338</v>
      </c>
      <c r="F4247" s="139">
        <v>279.38</v>
      </c>
      <c r="G4247" s="137" t="s">
        <v>247</v>
      </c>
      <c r="H4247" s="137" t="s">
        <v>1806</v>
      </c>
      <c r="I4247" s="138" t="s">
        <v>1110</v>
      </c>
    </row>
    <row r="4248" spans="1:9" hidden="1">
      <c r="A4248" s="137" t="s">
        <v>21339</v>
      </c>
      <c r="B4248" s="138" t="s">
        <v>21340</v>
      </c>
      <c r="C4248" s="138" t="s">
        <v>21341</v>
      </c>
      <c r="D4248" s="138" t="s">
        <v>21342</v>
      </c>
      <c r="E4248" s="138" t="s">
        <v>21343</v>
      </c>
      <c r="F4248" s="139">
        <v>0</v>
      </c>
      <c r="G4248" s="137" t="s">
        <v>247</v>
      </c>
      <c r="H4248" s="137" t="s">
        <v>1806</v>
      </c>
      <c r="I4248" s="138" t="s">
        <v>1756</v>
      </c>
    </row>
    <row r="4249" spans="1:9" hidden="1">
      <c r="A4249" s="137" t="s">
        <v>21344</v>
      </c>
      <c r="B4249" s="138" t="s">
        <v>21345</v>
      </c>
      <c r="C4249" s="138" t="s">
        <v>21346</v>
      </c>
      <c r="D4249" s="138" t="s">
        <v>21347</v>
      </c>
      <c r="E4249" s="138" t="s">
        <v>21348</v>
      </c>
      <c r="F4249" s="139">
        <v>115.88</v>
      </c>
      <c r="G4249" s="137" t="s">
        <v>247</v>
      </c>
      <c r="H4249" s="137" t="s">
        <v>1806</v>
      </c>
      <c r="I4249" s="138" t="s">
        <v>1110</v>
      </c>
    </row>
    <row r="4250" spans="1:9" hidden="1">
      <c r="A4250" s="137" t="s">
        <v>21349</v>
      </c>
      <c r="B4250" s="138" t="s">
        <v>21350</v>
      </c>
      <c r="C4250" s="138" t="s">
        <v>21351</v>
      </c>
      <c r="D4250" s="138" t="s">
        <v>21352</v>
      </c>
      <c r="E4250" s="138" t="s">
        <v>21353</v>
      </c>
      <c r="F4250" s="139">
        <v>0</v>
      </c>
      <c r="G4250" s="137" t="s">
        <v>247</v>
      </c>
      <c r="H4250" s="137" t="s">
        <v>1806</v>
      </c>
      <c r="I4250" s="138" t="s">
        <v>5636</v>
      </c>
    </row>
    <row r="4251" spans="1:9" hidden="1">
      <c r="A4251" s="137" t="s">
        <v>21354</v>
      </c>
      <c r="B4251" s="138" t="s">
        <v>21355</v>
      </c>
      <c r="C4251" s="138" t="s">
        <v>21356</v>
      </c>
      <c r="D4251" s="138" t="s">
        <v>21357</v>
      </c>
      <c r="E4251" s="138" t="s">
        <v>21358</v>
      </c>
      <c r="F4251" s="139">
        <v>22.92</v>
      </c>
      <c r="G4251" s="137" t="s">
        <v>247</v>
      </c>
      <c r="H4251" s="137" t="s">
        <v>1806</v>
      </c>
      <c r="I4251" s="138" t="s">
        <v>5636</v>
      </c>
    </row>
    <row r="4252" spans="1:9" hidden="1">
      <c r="A4252" s="137" t="s">
        <v>21359</v>
      </c>
      <c r="B4252" s="138" t="s">
        <v>21360</v>
      </c>
      <c r="C4252" s="138" t="s">
        <v>21361</v>
      </c>
      <c r="D4252" s="138" t="s">
        <v>21362</v>
      </c>
      <c r="E4252" s="138" t="s">
        <v>21363</v>
      </c>
      <c r="F4252" s="139">
        <v>7.8579999999999997</v>
      </c>
      <c r="G4252" s="137" t="s">
        <v>21233</v>
      </c>
      <c r="H4252" s="137" t="s">
        <v>21234</v>
      </c>
      <c r="I4252" s="138" t="s">
        <v>21235</v>
      </c>
    </row>
    <row r="4253" spans="1:9" hidden="1">
      <c r="A4253" s="137" t="s">
        <v>21364</v>
      </c>
      <c r="B4253" s="138" t="s">
        <v>21365</v>
      </c>
      <c r="C4253" s="138" t="s">
        <v>21366</v>
      </c>
      <c r="D4253" s="138" t="s">
        <v>21367</v>
      </c>
      <c r="E4253" s="138" t="s">
        <v>21368</v>
      </c>
      <c r="F4253" s="139">
        <v>0</v>
      </c>
      <c r="G4253" s="137" t="s">
        <v>21233</v>
      </c>
      <c r="H4253" s="137" t="s">
        <v>21234</v>
      </c>
      <c r="I4253" s="138" t="s">
        <v>21235</v>
      </c>
    </row>
    <row r="4254" spans="1:9" hidden="1">
      <c r="A4254" s="137" t="s">
        <v>21369</v>
      </c>
      <c r="B4254" s="138" t="s">
        <v>21370</v>
      </c>
      <c r="C4254" s="138" t="s">
        <v>21371</v>
      </c>
      <c r="D4254" s="138" t="s">
        <v>21372</v>
      </c>
      <c r="E4254" s="138" t="s">
        <v>21373</v>
      </c>
      <c r="F4254" s="139">
        <v>7.14</v>
      </c>
      <c r="G4254" s="137" t="s">
        <v>417</v>
      </c>
      <c r="H4254" s="137" t="s">
        <v>2660</v>
      </c>
      <c r="I4254" s="138" t="s">
        <v>1091</v>
      </c>
    </row>
    <row r="4255" spans="1:9" hidden="1">
      <c r="A4255" s="137" t="s">
        <v>21374</v>
      </c>
      <c r="B4255" s="138" t="s">
        <v>21375</v>
      </c>
      <c r="C4255" s="138" t="s">
        <v>21376</v>
      </c>
      <c r="D4255" s="138" t="s">
        <v>21377</v>
      </c>
      <c r="E4255" s="138" t="s">
        <v>21378</v>
      </c>
      <c r="F4255" s="139">
        <v>0</v>
      </c>
      <c r="G4255" s="137" t="s">
        <v>3649</v>
      </c>
      <c r="H4255" s="137" t="s">
        <v>3650</v>
      </c>
      <c r="I4255" s="138" t="s">
        <v>1756</v>
      </c>
    </row>
    <row r="4256" spans="1:9" hidden="1">
      <c r="A4256" s="137" t="s">
        <v>21379</v>
      </c>
      <c r="B4256" s="138" t="s">
        <v>21380</v>
      </c>
      <c r="C4256" s="138" t="s">
        <v>21381</v>
      </c>
      <c r="D4256" s="138" t="s">
        <v>21382</v>
      </c>
      <c r="E4256" s="138" t="s">
        <v>21383</v>
      </c>
      <c r="F4256" s="139">
        <v>0</v>
      </c>
      <c r="G4256" s="137" t="s">
        <v>3649</v>
      </c>
      <c r="H4256" s="137" t="s">
        <v>3650</v>
      </c>
      <c r="I4256" s="138" t="s">
        <v>1756</v>
      </c>
    </row>
    <row r="4257" spans="1:9" hidden="1">
      <c r="A4257" s="137" t="s">
        <v>21384</v>
      </c>
      <c r="B4257" s="138" t="s">
        <v>21385</v>
      </c>
      <c r="C4257" s="138" t="s">
        <v>21386</v>
      </c>
      <c r="D4257" s="138" t="s">
        <v>21387</v>
      </c>
      <c r="E4257" s="138" t="s">
        <v>21388</v>
      </c>
      <c r="F4257" s="139">
        <v>1204.7</v>
      </c>
      <c r="G4257" s="137" t="s">
        <v>3649</v>
      </c>
      <c r="H4257" s="137" t="s">
        <v>3650</v>
      </c>
      <c r="I4257" s="138" t="s">
        <v>21389</v>
      </c>
    </row>
    <row r="4258" spans="1:9" hidden="1">
      <c r="A4258" s="137" t="s">
        <v>21390</v>
      </c>
      <c r="B4258" s="138" t="s">
        <v>21391</v>
      </c>
      <c r="C4258" s="138" t="s">
        <v>21392</v>
      </c>
      <c r="D4258" s="138" t="s">
        <v>3647</v>
      </c>
      <c r="E4258" s="138" t="s">
        <v>21393</v>
      </c>
      <c r="F4258" s="139">
        <v>46.8</v>
      </c>
      <c r="G4258" s="137" t="s">
        <v>3649</v>
      </c>
      <c r="H4258" s="137" t="s">
        <v>3650</v>
      </c>
      <c r="I4258" s="138" t="s">
        <v>21389</v>
      </c>
    </row>
    <row r="4259" spans="1:9" hidden="1">
      <c r="A4259" s="137" t="s">
        <v>21394</v>
      </c>
      <c r="B4259" s="138" t="s">
        <v>21395</v>
      </c>
      <c r="C4259" s="138" t="s">
        <v>21396</v>
      </c>
      <c r="D4259" s="138" t="s">
        <v>21397</v>
      </c>
      <c r="E4259" s="138" t="s">
        <v>21398</v>
      </c>
      <c r="F4259" s="139">
        <v>0</v>
      </c>
      <c r="G4259" s="137" t="s">
        <v>3649</v>
      </c>
      <c r="H4259" s="137" t="s">
        <v>3650</v>
      </c>
      <c r="I4259" s="138" t="s">
        <v>21389</v>
      </c>
    </row>
    <row r="4260" spans="1:9" hidden="1">
      <c r="A4260" s="137" t="s">
        <v>21399</v>
      </c>
      <c r="B4260" s="138" t="s">
        <v>21400</v>
      </c>
      <c r="C4260" s="138" t="s">
        <v>21401</v>
      </c>
      <c r="D4260" s="138" t="s">
        <v>21402</v>
      </c>
      <c r="E4260" s="138" t="s">
        <v>21403</v>
      </c>
      <c r="F4260" s="139">
        <v>0</v>
      </c>
      <c r="G4260" s="137" t="s">
        <v>3649</v>
      </c>
      <c r="H4260" s="137" t="s">
        <v>3650</v>
      </c>
      <c r="I4260" s="138" t="s">
        <v>21389</v>
      </c>
    </row>
    <row r="4261" spans="1:9" hidden="1">
      <c r="A4261" s="137" t="s">
        <v>21404</v>
      </c>
      <c r="B4261" s="138" t="s">
        <v>21405</v>
      </c>
      <c r="C4261" s="138" t="s">
        <v>21406</v>
      </c>
      <c r="D4261" s="138" t="s">
        <v>21407</v>
      </c>
      <c r="E4261" s="138" t="s">
        <v>21408</v>
      </c>
      <c r="F4261" s="139">
        <v>1877.3</v>
      </c>
      <c r="G4261" s="137" t="s">
        <v>3649</v>
      </c>
      <c r="H4261" s="137" t="s">
        <v>3650</v>
      </c>
      <c r="I4261" s="138" t="s">
        <v>21389</v>
      </c>
    </row>
    <row r="4262" spans="1:9" hidden="1">
      <c r="A4262" s="137" t="s">
        <v>21409</v>
      </c>
      <c r="B4262" s="138" t="s">
        <v>21410</v>
      </c>
      <c r="C4262" s="138" t="s">
        <v>21411</v>
      </c>
      <c r="D4262" s="138" t="s">
        <v>21387</v>
      </c>
      <c r="E4262" s="138" t="s">
        <v>21412</v>
      </c>
      <c r="F4262" s="139">
        <v>2096.65</v>
      </c>
      <c r="G4262" s="137" t="s">
        <v>3649</v>
      </c>
      <c r="H4262" s="137" t="s">
        <v>3650</v>
      </c>
      <c r="I4262" s="138" t="s">
        <v>21389</v>
      </c>
    </row>
    <row r="4263" spans="1:9" hidden="1">
      <c r="A4263" s="137" t="s">
        <v>21413</v>
      </c>
      <c r="B4263" s="138" t="s">
        <v>21414</v>
      </c>
      <c r="C4263" s="138" t="s">
        <v>21415</v>
      </c>
      <c r="D4263" s="138" t="s">
        <v>21387</v>
      </c>
      <c r="E4263" s="138" t="s">
        <v>21416</v>
      </c>
      <c r="F4263" s="139">
        <v>0</v>
      </c>
      <c r="G4263" s="137" t="s">
        <v>3649</v>
      </c>
      <c r="H4263" s="137" t="s">
        <v>3650</v>
      </c>
      <c r="I4263" s="138" t="s">
        <v>1756</v>
      </c>
    </row>
    <row r="4264" spans="1:9" hidden="1">
      <c r="A4264" s="137" t="s">
        <v>21417</v>
      </c>
      <c r="B4264" s="138" t="s">
        <v>21418</v>
      </c>
      <c r="C4264" s="138" t="s">
        <v>21419</v>
      </c>
      <c r="D4264" s="138" t="s">
        <v>21420</v>
      </c>
      <c r="E4264" s="138" t="s">
        <v>21421</v>
      </c>
      <c r="F4264" s="139">
        <v>0</v>
      </c>
      <c r="G4264" s="137" t="s">
        <v>3649</v>
      </c>
      <c r="H4264" s="137" t="s">
        <v>3650</v>
      </c>
      <c r="I4264" s="138" t="s">
        <v>21389</v>
      </c>
    </row>
    <row r="4265" spans="1:9" hidden="1">
      <c r="A4265" s="137" t="s">
        <v>21422</v>
      </c>
      <c r="B4265" s="138" t="s">
        <v>21423</v>
      </c>
      <c r="C4265" s="138" t="s">
        <v>21424</v>
      </c>
      <c r="D4265" s="138" t="s">
        <v>21425</v>
      </c>
      <c r="E4265" s="138" t="s">
        <v>21426</v>
      </c>
      <c r="F4265" s="139">
        <v>1148.8</v>
      </c>
      <c r="G4265" s="137" t="s">
        <v>3649</v>
      </c>
      <c r="H4265" s="137" t="s">
        <v>3650</v>
      </c>
      <c r="I4265" s="138" t="s">
        <v>21389</v>
      </c>
    </row>
    <row r="4266" spans="1:9" hidden="1">
      <c r="A4266" s="137" t="s">
        <v>21427</v>
      </c>
      <c r="B4266" s="138" t="s">
        <v>21428</v>
      </c>
      <c r="C4266" s="138" t="s">
        <v>21429</v>
      </c>
      <c r="D4266" s="138" t="s">
        <v>21430</v>
      </c>
      <c r="E4266" s="138" t="s">
        <v>21431</v>
      </c>
      <c r="F4266" s="139">
        <v>0</v>
      </c>
      <c r="G4266" s="137" t="s">
        <v>3649</v>
      </c>
      <c r="H4266" s="137" t="s">
        <v>3650</v>
      </c>
      <c r="I4266" s="138" t="s">
        <v>21389</v>
      </c>
    </row>
    <row r="4267" spans="1:9" hidden="1">
      <c r="A4267" s="137" t="s">
        <v>21432</v>
      </c>
      <c r="B4267" s="138" t="s">
        <v>21433</v>
      </c>
      <c r="C4267" s="138" t="s">
        <v>21434</v>
      </c>
      <c r="D4267" s="138" t="s">
        <v>21435</v>
      </c>
      <c r="E4267" s="138" t="s">
        <v>21436</v>
      </c>
      <c r="F4267" s="139">
        <v>0</v>
      </c>
      <c r="G4267" s="137" t="s">
        <v>3649</v>
      </c>
      <c r="H4267" s="137" t="s">
        <v>3650</v>
      </c>
      <c r="I4267" s="138" t="s">
        <v>3651</v>
      </c>
    </row>
    <row r="4268" spans="1:9" hidden="1">
      <c r="A4268" s="137" t="s">
        <v>21437</v>
      </c>
      <c r="B4268" s="138" t="s">
        <v>21438</v>
      </c>
      <c r="C4268" s="138" t="s">
        <v>21439</v>
      </c>
      <c r="D4268" s="138" t="s">
        <v>21440</v>
      </c>
      <c r="E4268" s="138" t="s">
        <v>21441</v>
      </c>
      <c r="F4268" s="139">
        <v>0</v>
      </c>
      <c r="G4268" s="137" t="s">
        <v>3649</v>
      </c>
      <c r="H4268" s="137" t="s">
        <v>3650</v>
      </c>
      <c r="I4268" s="138" t="s">
        <v>21389</v>
      </c>
    </row>
    <row r="4269" spans="1:9" hidden="1">
      <c r="A4269" s="137" t="s">
        <v>21442</v>
      </c>
      <c r="B4269" s="138" t="s">
        <v>21443</v>
      </c>
      <c r="C4269" s="138" t="s">
        <v>21444</v>
      </c>
      <c r="D4269" s="138" t="s">
        <v>21445</v>
      </c>
      <c r="E4269" s="138" t="s">
        <v>21446</v>
      </c>
      <c r="F4269" s="139">
        <v>954.15</v>
      </c>
      <c r="G4269" s="137" t="s">
        <v>3649</v>
      </c>
      <c r="H4269" s="137" t="s">
        <v>3650</v>
      </c>
      <c r="I4269" s="138" t="s">
        <v>21389</v>
      </c>
    </row>
    <row r="4270" spans="1:9" hidden="1">
      <c r="A4270" s="137" t="s">
        <v>21447</v>
      </c>
      <c r="B4270" s="138" t="s">
        <v>21448</v>
      </c>
      <c r="C4270" s="138" t="s">
        <v>21449</v>
      </c>
      <c r="D4270" s="138" t="s">
        <v>21450</v>
      </c>
      <c r="E4270" s="138" t="s">
        <v>21451</v>
      </c>
      <c r="F4270" s="139">
        <v>0</v>
      </c>
      <c r="G4270" s="137" t="s">
        <v>3649</v>
      </c>
      <c r="H4270" s="137" t="s">
        <v>3650</v>
      </c>
      <c r="I4270" s="138" t="s">
        <v>21389</v>
      </c>
    </row>
    <row r="4271" spans="1:9" hidden="1">
      <c r="A4271" s="137" t="s">
        <v>21452</v>
      </c>
      <c r="B4271" s="138" t="s">
        <v>21453</v>
      </c>
      <c r="C4271" s="138" t="s">
        <v>21454</v>
      </c>
      <c r="D4271" s="138" t="s">
        <v>21455</v>
      </c>
      <c r="E4271" s="138" t="s">
        <v>21451</v>
      </c>
      <c r="F4271" s="139">
        <v>718.75</v>
      </c>
      <c r="G4271" s="137" t="s">
        <v>3649</v>
      </c>
      <c r="H4271" s="137" t="s">
        <v>3650</v>
      </c>
      <c r="I4271" s="138" t="s">
        <v>21389</v>
      </c>
    </row>
    <row r="4272" spans="1:9" hidden="1">
      <c r="A4272" s="137" t="s">
        <v>21456</v>
      </c>
      <c r="B4272" s="138" t="s">
        <v>21457</v>
      </c>
      <c r="C4272" s="138" t="s">
        <v>21458</v>
      </c>
      <c r="D4272" s="138" t="s">
        <v>21459</v>
      </c>
      <c r="E4272" s="138" t="s">
        <v>21460</v>
      </c>
      <c r="F4272" s="139">
        <v>0</v>
      </c>
      <c r="G4272" s="137" t="s">
        <v>3649</v>
      </c>
      <c r="H4272" s="137" t="s">
        <v>3650</v>
      </c>
      <c r="I4272" s="138" t="s">
        <v>21389</v>
      </c>
    </row>
    <row r="4273" spans="1:9" hidden="1">
      <c r="A4273" s="137" t="s">
        <v>21461</v>
      </c>
      <c r="B4273" s="138" t="s">
        <v>21462</v>
      </c>
      <c r="C4273" s="138" t="s">
        <v>21463</v>
      </c>
      <c r="D4273" s="138" t="s">
        <v>21464</v>
      </c>
      <c r="E4273" s="138" t="s">
        <v>21465</v>
      </c>
      <c r="F4273" s="139">
        <v>0</v>
      </c>
      <c r="G4273" s="137" t="s">
        <v>3649</v>
      </c>
      <c r="H4273" s="137" t="s">
        <v>3650</v>
      </c>
      <c r="I4273" s="138" t="s">
        <v>21389</v>
      </c>
    </row>
    <row r="4274" spans="1:9" hidden="1">
      <c r="A4274" s="137" t="s">
        <v>21466</v>
      </c>
      <c r="B4274" s="138" t="s">
        <v>21467</v>
      </c>
      <c r="C4274" s="138" t="s">
        <v>21468</v>
      </c>
      <c r="D4274" s="138" t="s">
        <v>21469</v>
      </c>
      <c r="E4274" s="138" t="s">
        <v>1756</v>
      </c>
      <c r="F4274" s="139">
        <v>0</v>
      </c>
      <c r="G4274" s="137" t="s">
        <v>3649</v>
      </c>
      <c r="H4274" s="137" t="s">
        <v>3650</v>
      </c>
      <c r="I4274" s="138" t="s">
        <v>1756</v>
      </c>
    </row>
    <row r="4275" spans="1:9" hidden="1">
      <c r="A4275" s="137" t="s">
        <v>21470</v>
      </c>
      <c r="B4275" s="138" t="s">
        <v>21471</v>
      </c>
      <c r="C4275" s="138" t="s">
        <v>21472</v>
      </c>
      <c r="D4275" s="138" t="s">
        <v>21473</v>
      </c>
      <c r="E4275" s="138" t="s">
        <v>21474</v>
      </c>
      <c r="F4275" s="139">
        <v>1410.95</v>
      </c>
      <c r="G4275" s="137" t="s">
        <v>3649</v>
      </c>
      <c r="H4275" s="137" t="s">
        <v>3650</v>
      </c>
      <c r="I4275" s="138" t="s">
        <v>21389</v>
      </c>
    </row>
    <row r="4276" spans="1:9" hidden="1">
      <c r="A4276" s="137" t="s">
        <v>21475</v>
      </c>
      <c r="B4276" s="138" t="s">
        <v>21476</v>
      </c>
      <c r="C4276" s="138" t="s">
        <v>21477</v>
      </c>
      <c r="D4276" s="138" t="s">
        <v>21478</v>
      </c>
      <c r="E4276" s="138" t="s">
        <v>21479</v>
      </c>
      <c r="F4276" s="139">
        <v>0</v>
      </c>
      <c r="G4276" s="137" t="s">
        <v>3649</v>
      </c>
      <c r="H4276" s="137" t="s">
        <v>3650</v>
      </c>
      <c r="I4276" s="138" t="s">
        <v>21389</v>
      </c>
    </row>
    <row r="4277" spans="1:9" hidden="1">
      <c r="A4277" s="137" t="s">
        <v>21480</v>
      </c>
      <c r="B4277" s="138" t="s">
        <v>21481</v>
      </c>
      <c r="C4277" s="138" t="s">
        <v>21482</v>
      </c>
      <c r="D4277" s="138" t="s">
        <v>21483</v>
      </c>
      <c r="E4277" s="138" t="s">
        <v>21484</v>
      </c>
      <c r="F4277" s="139">
        <v>489.6</v>
      </c>
      <c r="G4277" s="137" t="s">
        <v>3649</v>
      </c>
      <c r="H4277" s="137" t="s">
        <v>3650</v>
      </c>
      <c r="I4277" s="138" t="s">
        <v>21389</v>
      </c>
    </row>
    <row r="4278" spans="1:9" hidden="1">
      <c r="A4278" s="137" t="s">
        <v>21485</v>
      </c>
      <c r="B4278" s="138" t="s">
        <v>21486</v>
      </c>
      <c r="C4278" s="138" t="s">
        <v>21487</v>
      </c>
      <c r="D4278" s="138" t="s">
        <v>21488</v>
      </c>
      <c r="E4278" s="138" t="s">
        <v>21489</v>
      </c>
      <c r="F4278" s="139">
        <v>0</v>
      </c>
      <c r="G4278" s="137" t="s">
        <v>3649</v>
      </c>
      <c r="H4278" s="137" t="s">
        <v>3650</v>
      </c>
      <c r="I4278" s="138" t="s">
        <v>3651</v>
      </c>
    </row>
    <row r="4279" spans="1:9" hidden="1">
      <c r="A4279" s="137" t="s">
        <v>21490</v>
      </c>
      <c r="B4279" s="138" t="s">
        <v>21491</v>
      </c>
      <c r="C4279" s="138" t="s">
        <v>21492</v>
      </c>
      <c r="D4279" s="138" t="s">
        <v>21493</v>
      </c>
      <c r="E4279" s="138" t="s">
        <v>21494</v>
      </c>
      <c r="F4279" s="139">
        <v>921.95</v>
      </c>
      <c r="G4279" s="137" t="s">
        <v>3649</v>
      </c>
      <c r="H4279" s="137" t="s">
        <v>3650</v>
      </c>
      <c r="I4279" s="138" t="s">
        <v>21389</v>
      </c>
    </row>
    <row r="4280" spans="1:9" hidden="1">
      <c r="A4280" s="137" t="s">
        <v>21495</v>
      </c>
      <c r="B4280" s="138" t="s">
        <v>21496</v>
      </c>
      <c r="C4280" s="138" t="s">
        <v>21497</v>
      </c>
      <c r="D4280" s="138" t="s">
        <v>21498</v>
      </c>
      <c r="E4280" s="138" t="s">
        <v>21499</v>
      </c>
      <c r="F4280" s="139">
        <v>1062.75</v>
      </c>
      <c r="G4280" s="137" t="s">
        <v>3649</v>
      </c>
      <c r="H4280" s="137" t="s">
        <v>3650</v>
      </c>
      <c r="I4280" s="138" t="s">
        <v>21389</v>
      </c>
    </row>
    <row r="4281" spans="1:9" hidden="1">
      <c r="A4281" s="137" t="s">
        <v>21500</v>
      </c>
      <c r="B4281" s="138" t="s">
        <v>21501</v>
      </c>
      <c r="C4281" s="138" t="s">
        <v>21502</v>
      </c>
      <c r="D4281" s="138" t="s">
        <v>21503</v>
      </c>
      <c r="E4281" s="138" t="s">
        <v>21504</v>
      </c>
      <c r="F4281" s="139">
        <v>0</v>
      </c>
      <c r="G4281" s="137" t="s">
        <v>3649</v>
      </c>
      <c r="H4281" s="137" t="s">
        <v>3650</v>
      </c>
      <c r="I4281" s="138" t="s">
        <v>21389</v>
      </c>
    </row>
    <row r="4282" spans="1:9" hidden="1">
      <c r="A4282" s="137" t="s">
        <v>21505</v>
      </c>
      <c r="B4282" s="138" t="s">
        <v>21506</v>
      </c>
      <c r="C4282" s="138" t="s">
        <v>21507</v>
      </c>
      <c r="D4282" s="138" t="s">
        <v>21508</v>
      </c>
      <c r="E4282" s="138" t="s">
        <v>21509</v>
      </c>
      <c r="F4282" s="139">
        <v>0</v>
      </c>
      <c r="G4282" s="137" t="s">
        <v>3649</v>
      </c>
      <c r="H4282" s="137" t="s">
        <v>3650</v>
      </c>
      <c r="I4282" s="138" t="s">
        <v>21389</v>
      </c>
    </row>
    <row r="4283" spans="1:9" hidden="1">
      <c r="A4283" s="137" t="s">
        <v>21510</v>
      </c>
      <c r="B4283" s="138" t="s">
        <v>21511</v>
      </c>
      <c r="C4283" s="138" t="s">
        <v>21512</v>
      </c>
      <c r="D4283" s="138" t="s">
        <v>21513</v>
      </c>
      <c r="E4283" s="138" t="s">
        <v>21514</v>
      </c>
      <c r="F4283" s="139">
        <v>83.05</v>
      </c>
      <c r="G4283" s="137" t="s">
        <v>3649</v>
      </c>
      <c r="H4283" s="137" t="s">
        <v>3650</v>
      </c>
      <c r="I4283" s="138" t="s">
        <v>21389</v>
      </c>
    </row>
    <row r="4284" spans="1:9" hidden="1">
      <c r="A4284" s="137" t="s">
        <v>21515</v>
      </c>
      <c r="B4284" s="138" t="s">
        <v>21516</v>
      </c>
      <c r="C4284" s="138" t="s">
        <v>21517</v>
      </c>
      <c r="D4284" s="138" t="s">
        <v>21518</v>
      </c>
      <c r="E4284" s="138" t="s">
        <v>21519</v>
      </c>
      <c r="F4284" s="139">
        <v>0</v>
      </c>
      <c r="G4284" s="137" t="s">
        <v>3649</v>
      </c>
      <c r="H4284" s="137" t="s">
        <v>3650</v>
      </c>
      <c r="I4284" s="138" t="s">
        <v>21389</v>
      </c>
    </row>
    <row r="4285" spans="1:9" hidden="1">
      <c r="A4285" s="137" t="s">
        <v>21520</v>
      </c>
      <c r="B4285" s="138" t="s">
        <v>21521</v>
      </c>
      <c r="C4285" s="138" t="s">
        <v>21522</v>
      </c>
      <c r="D4285" s="138" t="s">
        <v>21523</v>
      </c>
      <c r="E4285" s="138" t="s">
        <v>21524</v>
      </c>
      <c r="F4285" s="139">
        <v>1740.15</v>
      </c>
      <c r="G4285" s="137" t="s">
        <v>3649</v>
      </c>
      <c r="H4285" s="137" t="s">
        <v>3650</v>
      </c>
      <c r="I4285" s="138" t="s">
        <v>21389</v>
      </c>
    </row>
    <row r="4286" spans="1:9" hidden="1">
      <c r="A4286" s="137" t="s">
        <v>21525</v>
      </c>
      <c r="B4286" s="138" t="s">
        <v>21526</v>
      </c>
      <c r="C4286" s="138" t="s">
        <v>21527</v>
      </c>
      <c r="D4286" s="138" t="s">
        <v>21528</v>
      </c>
      <c r="E4286" s="138" t="s">
        <v>21529</v>
      </c>
      <c r="F4286" s="139">
        <v>0</v>
      </c>
      <c r="G4286" s="137" t="s">
        <v>3649</v>
      </c>
      <c r="H4286" s="137" t="s">
        <v>3650</v>
      </c>
      <c r="I4286" s="138" t="s">
        <v>21389</v>
      </c>
    </row>
    <row r="4287" spans="1:9" hidden="1">
      <c r="A4287" s="137" t="s">
        <v>21530</v>
      </c>
      <c r="B4287" s="138" t="s">
        <v>21531</v>
      </c>
      <c r="C4287" s="138" t="s">
        <v>21532</v>
      </c>
      <c r="D4287" s="138" t="s">
        <v>21533</v>
      </c>
      <c r="E4287" s="138" t="s">
        <v>21534</v>
      </c>
      <c r="F4287" s="139">
        <v>453.8</v>
      </c>
      <c r="G4287" s="137" t="s">
        <v>3649</v>
      </c>
      <c r="H4287" s="137" t="s">
        <v>3650</v>
      </c>
      <c r="I4287" s="138" t="s">
        <v>21389</v>
      </c>
    </row>
    <row r="4288" spans="1:9" hidden="1">
      <c r="A4288" s="137" t="s">
        <v>21535</v>
      </c>
      <c r="B4288" s="138" t="s">
        <v>21536</v>
      </c>
      <c r="C4288" s="138" t="s">
        <v>21537</v>
      </c>
      <c r="D4288" s="138" t="s">
        <v>21538</v>
      </c>
      <c r="E4288" s="138" t="s">
        <v>21539</v>
      </c>
      <c r="F4288" s="139">
        <v>2231.3000000000002</v>
      </c>
      <c r="G4288" s="137" t="s">
        <v>3649</v>
      </c>
      <c r="H4288" s="137" t="s">
        <v>3650</v>
      </c>
      <c r="I4288" s="138" t="s">
        <v>21389</v>
      </c>
    </row>
    <row r="4289" spans="1:9" hidden="1">
      <c r="A4289" s="137" t="s">
        <v>21540</v>
      </c>
      <c r="B4289" s="138" t="s">
        <v>21541</v>
      </c>
      <c r="C4289" s="138" t="s">
        <v>21542</v>
      </c>
      <c r="D4289" s="138" t="s">
        <v>21543</v>
      </c>
      <c r="E4289" s="138" t="s">
        <v>21544</v>
      </c>
      <c r="F4289" s="139">
        <v>0</v>
      </c>
      <c r="G4289" s="137" t="s">
        <v>3649</v>
      </c>
      <c r="H4289" s="137" t="s">
        <v>3650</v>
      </c>
      <c r="I4289" s="138" t="s">
        <v>21389</v>
      </c>
    </row>
    <row r="4290" spans="1:9" hidden="1">
      <c r="A4290" s="137" t="s">
        <v>21545</v>
      </c>
      <c r="B4290" s="138" t="s">
        <v>21546</v>
      </c>
      <c r="C4290" s="138" t="s">
        <v>21547</v>
      </c>
      <c r="D4290" s="138" t="s">
        <v>21548</v>
      </c>
      <c r="E4290" s="138" t="s">
        <v>21549</v>
      </c>
      <c r="F4290" s="139">
        <v>1489.3</v>
      </c>
      <c r="G4290" s="137" t="s">
        <v>3649</v>
      </c>
      <c r="H4290" s="137" t="s">
        <v>3650</v>
      </c>
      <c r="I4290" s="138" t="s">
        <v>21389</v>
      </c>
    </row>
    <row r="4291" spans="1:9" hidden="1">
      <c r="A4291" s="137" t="s">
        <v>21550</v>
      </c>
      <c r="B4291" s="138" t="s">
        <v>21551</v>
      </c>
      <c r="C4291" s="138" t="s">
        <v>21552</v>
      </c>
      <c r="D4291" s="138" t="s">
        <v>21553</v>
      </c>
      <c r="E4291" s="138" t="s">
        <v>21554</v>
      </c>
      <c r="F4291" s="139">
        <v>0</v>
      </c>
      <c r="G4291" s="137" t="s">
        <v>3649</v>
      </c>
      <c r="H4291" s="137" t="s">
        <v>3650</v>
      </c>
      <c r="I4291" s="138" t="s">
        <v>21389</v>
      </c>
    </row>
    <row r="4292" spans="1:9" hidden="1">
      <c r="A4292" s="137" t="s">
        <v>21555</v>
      </c>
      <c r="B4292" s="138" t="s">
        <v>21556</v>
      </c>
      <c r="C4292" s="138" t="s">
        <v>21557</v>
      </c>
      <c r="D4292" s="138" t="s">
        <v>21558</v>
      </c>
      <c r="E4292" s="138" t="s">
        <v>21559</v>
      </c>
      <c r="F4292" s="139">
        <v>0</v>
      </c>
      <c r="G4292" s="137" t="s">
        <v>3649</v>
      </c>
      <c r="H4292" s="137" t="s">
        <v>3650</v>
      </c>
      <c r="I4292" s="138" t="s">
        <v>1756</v>
      </c>
    </row>
    <row r="4293" spans="1:9" hidden="1">
      <c r="A4293" s="137" t="s">
        <v>21560</v>
      </c>
      <c r="B4293" s="138" t="s">
        <v>21561</v>
      </c>
      <c r="C4293" s="138" t="s">
        <v>21562</v>
      </c>
      <c r="D4293" s="138" t="s">
        <v>21563</v>
      </c>
      <c r="E4293" s="138" t="s">
        <v>21564</v>
      </c>
      <c r="F4293" s="139">
        <v>0</v>
      </c>
      <c r="G4293" s="137" t="s">
        <v>3649</v>
      </c>
      <c r="H4293" s="137" t="s">
        <v>3650</v>
      </c>
      <c r="I4293" s="138" t="s">
        <v>21389</v>
      </c>
    </row>
    <row r="4294" spans="1:9" hidden="1">
      <c r="A4294" s="137" t="s">
        <v>21565</v>
      </c>
      <c r="B4294" s="138" t="s">
        <v>21566</v>
      </c>
      <c r="C4294" s="138" t="s">
        <v>21567</v>
      </c>
      <c r="D4294" s="138" t="s">
        <v>21568</v>
      </c>
      <c r="E4294" s="138" t="s">
        <v>21569</v>
      </c>
      <c r="F4294" s="139">
        <v>164.05</v>
      </c>
      <c r="G4294" s="137" t="s">
        <v>3649</v>
      </c>
      <c r="H4294" s="137" t="s">
        <v>3650</v>
      </c>
      <c r="I4294" s="138" t="s">
        <v>21389</v>
      </c>
    </row>
    <row r="4295" spans="1:9" hidden="1">
      <c r="A4295" s="137" t="s">
        <v>21570</v>
      </c>
      <c r="B4295" s="138" t="s">
        <v>21571</v>
      </c>
      <c r="C4295" s="138" t="s">
        <v>21572</v>
      </c>
      <c r="D4295" s="138" t="s">
        <v>21573</v>
      </c>
      <c r="E4295" s="138" t="s">
        <v>21574</v>
      </c>
      <c r="F4295" s="139">
        <v>0</v>
      </c>
      <c r="G4295" s="137" t="s">
        <v>3649</v>
      </c>
      <c r="H4295" s="137" t="s">
        <v>3650</v>
      </c>
      <c r="I4295" s="138" t="s">
        <v>21389</v>
      </c>
    </row>
    <row r="4296" spans="1:9" hidden="1">
      <c r="A4296" s="137" t="s">
        <v>21575</v>
      </c>
      <c r="B4296" s="138" t="s">
        <v>21576</v>
      </c>
      <c r="C4296" s="138" t="s">
        <v>21572</v>
      </c>
      <c r="D4296" s="138" t="s">
        <v>21573</v>
      </c>
      <c r="E4296" s="138" t="s">
        <v>21574</v>
      </c>
      <c r="F4296" s="139">
        <v>1064.5999999999999</v>
      </c>
      <c r="G4296" s="137" t="s">
        <v>3649</v>
      </c>
      <c r="H4296" s="137" t="s">
        <v>3650</v>
      </c>
      <c r="I4296" s="138" t="s">
        <v>21389</v>
      </c>
    </row>
    <row r="4297" spans="1:9" hidden="1">
      <c r="A4297" s="137" t="s">
        <v>21577</v>
      </c>
      <c r="B4297" s="138" t="s">
        <v>21578</v>
      </c>
      <c r="C4297" s="138" t="s">
        <v>21579</v>
      </c>
      <c r="D4297" s="138" t="s">
        <v>21580</v>
      </c>
      <c r="E4297" s="138" t="s">
        <v>21581</v>
      </c>
      <c r="F4297" s="139">
        <v>0</v>
      </c>
      <c r="G4297" s="137" t="s">
        <v>3649</v>
      </c>
      <c r="H4297" s="137" t="s">
        <v>3650</v>
      </c>
      <c r="I4297" s="138" t="s">
        <v>21389</v>
      </c>
    </row>
    <row r="4298" spans="1:9" hidden="1">
      <c r="A4298" s="137" t="s">
        <v>21582</v>
      </c>
      <c r="B4298" s="138" t="s">
        <v>21583</v>
      </c>
      <c r="C4298" s="138" t="s">
        <v>21584</v>
      </c>
      <c r="D4298" s="138" t="s">
        <v>21585</v>
      </c>
      <c r="E4298" s="138" t="s">
        <v>21586</v>
      </c>
      <c r="F4298" s="139">
        <v>1140.8</v>
      </c>
      <c r="G4298" s="137" t="s">
        <v>3649</v>
      </c>
      <c r="H4298" s="137" t="s">
        <v>3650</v>
      </c>
      <c r="I4298" s="138" t="s">
        <v>21389</v>
      </c>
    </row>
    <row r="4299" spans="1:9" hidden="1">
      <c r="A4299" s="137" t="s">
        <v>21587</v>
      </c>
      <c r="B4299" s="138" t="s">
        <v>21588</v>
      </c>
      <c r="C4299" s="138" t="s">
        <v>21589</v>
      </c>
      <c r="D4299" s="138" t="s">
        <v>21590</v>
      </c>
      <c r="E4299" s="138" t="s">
        <v>21591</v>
      </c>
      <c r="F4299" s="139">
        <v>0</v>
      </c>
      <c r="G4299" s="137" t="s">
        <v>3649</v>
      </c>
      <c r="H4299" s="137" t="s">
        <v>3650</v>
      </c>
      <c r="I4299" s="138" t="s">
        <v>3651</v>
      </c>
    </row>
    <row r="4300" spans="1:9" hidden="1">
      <c r="A4300" s="137" t="s">
        <v>21592</v>
      </c>
      <c r="B4300" s="138" t="s">
        <v>21593</v>
      </c>
      <c r="C4300" s="138" t="s">
        <v>21594</v>
      </c>
      <c r="D4300" s="138" t="s">
        <v>21595</v>
      </c>
      <c r="E4300" s="138" t="s">
        <v>21596</v>
      </c>
      <c r="F4300" s="139">
        <v>0</v>
      </c>
      <c r="G4300" s="137" t="s">
        <v>3649</v>
      </c>
      <c r="H4300" s="137" t="s">
        <v>3650</v>
      </c>
      <c r="I4300" s="138" t="s">
        <v>21389</v>
      </c>
    </row>
    <row r="4301" spans="1:9" hidden="1">
      <c r="A4301" s="137" t="s">
        <v>21597</v>
      </c>
      <c r="B4301" s="138" t="s">
        <v>21598</v>
      </c>
      <c r="C4301" s="138" t="s">
        <v>21599</v>
      </c>
      <c r="D4301" s="138" t="s">
        <v>21600</v>
      </c>
      <c r="E4301" s="138" t="s">
        <v>1756</v>
      </c>
      <c r="F4301" s="139">
        <v>0</v>
      </c>
      <c r="G4301" s="137" t="s">
        <v>3649</v>
      </c>
      <c r="H4301" s="137" t="s">
        <v>3650</v>
      </c>
      <c r="I4301" s="138" t="s">
        <v>1756</v>
      </c>
    </row>
    <row r="4302" spans="1:9" hidden="1">
      <c r="A4302" s="137" t="s">
        <v>21601</v>
      </c>
      <c r="B4302" s="138" t="s">
        <v>21602</v>
      </c>
      <c r="C4302" s="138" t="s">
        <v>21603</v>
      </c>
      <c r="D4302" s="138" t="s">
        <v>21604</v>
      </c>
      <c r="E4302" s="138" t="s">
        <v>21605</v>
      </c>
      <c r="F4302" s="139">
        <v>493</v>
      </c>
      <c r="G4302" s="137" t="s">
        <v>3649</v>
      </c>
      <c r="H4302" s="137" t="s">
        <v>3650</v>
      </c>
      <c r="I4302" s="138" t="s">
        <v>21389</v>
      </c>
    </row>
    <row r="4303" spans="1:9" hidden="1">
      <c r="A4303" s="137" t="s">
        <v>21606</v>
      </c>
      <c r="B4303" s="138" t="s">
        <v>21607</v>
      </c>
      <c r="C4303" s="138" t="s">
        <v>21608</v>
      </c>
      <c r="D4303" s="138" t="s">
        <v>21609</v>
      </c>
      <c r="E4303" s="138" t="s">
        <v>1756</v>
      </c>
      <c r="F4303" s="139">
        <v>0</v>
      </c>
      <c r="G4303" s="137" t="s">
        <v>3649</v>
      </c>
      <c r="H4303" s="137" t="s">
        <v>3650</v>
      </c>
      <c r="I4303" s="138" t="s">
        <v>1756</v>
      </c>
    </row>
    <row r="4304" spans="1:9" hidden="1">
      <c r="A4304" s="137" t="s">
        <v>21610</v>
      </c>
      <c r="B4304" s="138" t="s">
        <v>21611</v>
      </c>
      <c r="C4304" s="138" t="s">
        <v>21612</v>
      </c>
      <c r="D4304" s="138" t="s">
        <v>21613</v>
      </c>
      <c r="E4304" s="138" t="s">
        <v>21614</v>
      </c>
      <c r="F4304" s="139">
        <v>0</v>
      </c>
      <c r="G4304" s="137" t="s">
        <v>3649</v>
      </c>
      <c r="H4304" s="137" t="s">
        <v>3650</v>
      </c>
      <c r="I4304" s="138" t="s">
        <v>21389</v>
      </c>
    </row>
    <row r="4305" spans="1:9" hidden="1">
      <c r="A4305" s="137" t="s">
        <v>21615</v>
      </c>
      <c r="B4305" s="138" t="s">
        <v>21616</v>
      </c>
      <c r="C4305" s="138" t="s">
        <v>21617</v>
      </c>
      <c r="D4305" s="138" t="s">
        <v>21618</v>
      </c>
      <c r="E4305" s="138" t="s">
        <v>21619</v>
      </c>
      <c r="F4305" s="139">
        <v>0</v>
      </c>
      <c r="G4305" s="137" t="s">
        <v>3649</v>
      </c>
      <c r="H4305" s="137" t="s">
        <v>3650</v>
      </c>
      <c r="I4305" s="138" t="s">
        <v>3651</v>
      </c>
    </row>
    <row r="4306" spans="1:9" hidden="1">
      <c r="A4306" s="137" t="s">
        <v>21620</v>
      </c>
      <c r="B4306" s="138" t="s">
        <v>21621</v>
      </c>
      <c r="C4306" s="138" t="s">
        <v>21622</v>
      </c>
      <c r="D4306" s="138" t="s">
        <v>21623</v>
      </c>
      <c r="E4306" s="138" t="s">
        <v>21624</v>
      </c>
      <c r="F4306" s="139">
        <v>0</v>
      </c>
      <c r="G4306" s="137" t="s">
        <v>3649</v>
      </c>
      <c r="H4306" s="137" t="s">
        <v>3650</v>
      </c>
      <c r="I4306" s="138" t="s">
        <v>21389</v>
      </c>
    </row>
    <row r="4307" spans="1:9" hidden="1">
      <c r="A4307" s="137" t="s">
        <v>21625</v>
      </c>
      <c r="B4307" s="138" t="s">
        <v>21626</v>
      </c>
      <c r="C4307" s="138" t="s">
        <v>21627</v>
      </c>
      <c r="D4307" s="138" t="s">
        <v>21628</v>
      </c>
      <c r="E4307" s="138" t="s">
        <v>21629</v>
      </c>
      <c r="F4307" s="139">
        <v>0</v>
      </c>
      <c r="G4307" s="137" t="s">
        <v>3649</v>
      </c>
      <c r="H4307" s="137" t="s">
        <v>3650</v>
      </c>
      <c r="I4307" s="138" t="s">
        <v>21389</v>
      </c>
    </row>
    <row r="4308" spans="1:9" hidden="1">
      <c r="A4308" s="137" t="s">
        <v>21630</v>
      </c>
      <c r="B4308" s="138" t="s">
        <v>21631</v>
      </c>
      <c r="C4308" s="138" t="s">
        <v>21632</v>
      </c>
      <c r="D4308" s="138" t="s">
        <v>21633</v>
      </c>
      <c r="E4308" s="138" t="s">
        <v>21634</v>
      </c>
      <c r="F4308" s="139">
        <v>0</v>
      </c>
      <c r="G4308" s="137" t="s">
        <v>3649</v>
      </c>
      <c r="H4308" s="137" t="s">
        <v>3650</v>
      </c>
      <c r="I4308" s="138" t="s">
        <v>21389</v>
      </c>
    </row>
    <row r="4309" spans="1:9" hidden="1">
      <c r="A4309" s="137" t="s">
        <v>21635</v>
      </c>
      <c r="B4309" s="138" t="s">
        <v>21636</v>
      </c>
      <c r="C4309" s="138" t="s">
        <v>21637</v>
      </c>
      <c r="D4309" s="138" t="s">
        <v>21638</v>
      </c>
      <c r="E4309" s="138" t="s">
        <v>21639</v>
      </c>
      <c r="F4309" s="139">
        <v>681.25</v>
      </c>
      <c r="G4309" s="137" t="s">
        <v>3649</v>
      </c>
      <c r="H4309" s="137" t="s">
        <v>3650</v>
      </c>
      <c r="I4309" s="138" t="s">
        <v>21389</v>
      </c>
    </row>
    <row r="4310" spans="1:9" hidden="1">
      <c r="A4310" s="137" t="s">
        <v>21640</v>
      </c>
      <c r="B4310" s="138" t="s">
        <v>21641</v>
      </c>
      <c r="C4310" s="138" t="s">
        <v>21642</v>
      </c>
      <c r="D4310" s="138" t="s">
        <v>21643</v>
      </c>
      <c r="E4310" s="138" t="s">
        <v>21644</v>
      </c>
      <c r="F4310" s="139">
        <v>0</v>
      </c>
      <c r="G4310" s="137" t="s">
        <v>3649</v>
      </c>
      <c r="H4310" s="137" t="s">
        <v>3650</v>
      </c>
      <c r="I4310" s="138" t="s">
        <v>21389</v>
      </c>
    </row>
    <row r="4311" spans="1:9" hidden="1">
      <c r="A4311" s="137" t="s">
        <v>21645</v>
      </c>
      <c r="B4311" s="138" t="s">
        <v>21646</v>
      </c>
      <c r="C4311" s="138" t="s">
        <v>21647</v>
      </c>
      <c r="D4311" s="138" t="s">
        <v>21648</v>
      </c>
      <c r="E4311" s="138" t="s">
        <v>21649</v>
      </c>
      <c r="F4311" s="139">
        <v>136.19999999999999</v>
      </c>
      <c r="G4311" s="137" t="s">
        <v>3649</v>
      </c>
      <c r="H4311" s="137" t="s">
        <v>3650</v>
      </c>
      <c r="I4311" s="138" t="s">
        <v>21389</v>
      </c>
    </row>
    <row r="4312" spans="1:9" hidden="1">
      <c r="A4312" s="137" t="s">
        <v>21650</v>
      </c>
      <c r="B4312" s="138" t="s">
        <v>21651</v>
      </c>
      <c r="C4312" s="138" t="s">
        <v>21652</v>
      </c>
      <c r="D4312" s="138" t="s">
        <v>21653</v>
      </c>
      <c r="E4312" s="138" t="s">
        <v>21654</v>
      </c>
      <c r="F4312" s="139">
        <v>191.2</v>
      </c>
      <c r="G4312" s="137" t="s">
        <v>3649</v>
      </c>
      <c r="H4312" s="137" t="s">
        <v>3650</v>
      </c>
      <c r="I4312" s="138" t="s">
        <v>21389</v>
      </c>
    </row>
    <row r="4313" spans="1:9" hidden="1">
      <c r="A4313" s="137" t="s">
        <v>21655</v>
      </c>
      <c r="B4313" s="138" t="s">
        <v>21656</v>
      </c>
      <c r="C4313" s="138" t="s">
        <v>21657</v>
      </c>
      <c r="D4313" s="138" t="s">
        <v>21658</v>
      </c>
      <c r="E4313" s="138" t="s">
        <v>21659</v>
      </c>
      <c r="F4313" s="139">
        <v>21400.95</v>
      </c>
      <c r="G4313" s="137" t="s">
        <v>3649</v>
      </c>
      <c r="H4313" s="137" t="s">
        <v>3650</v>
      </c>
      <c r="I4313" s="138" t="s">
        <v>21389</v>
      </c>
    </row>
    <row r="4314" spans="1:9" hidden="1">
      <c r="A4314" s="137" t="s">
        <v>21660</v>
      </c>
      <c r="B4314" s="138" t="s">
        <v>21661</v>
      </c>
      <c r="C4314" s="138" t="s">
        <v>21662</v>
      </c>
      <c r="D4314" s="138" t="s">
        <v>21663</v>
      </c>
      <c r="E4314" s="138" t="s">
        <v>21664</v>
      </c>
      <c r="F4314" s="139">
        <v>0</v>
      </c>
      <c r="G4314" s="137" t="s">
        <v>3649</v>
      </c>
      <c r="H4314" s="137" t="s">
        <v>3650</v>
      </c>
      <c r="I4314" s="138" t="s">
        <v>21389</v>
      </c>
    </row>
    <row r="4315" spans="1:9" hidden="1">
      <c r="A4315" s="137" t="s">
        <v>21665</v>
      </c>
      <c r="B4315" s="138" t="s">
        <v>21666</v>
      </c>
      <c r="C4315" s="138" t="s">
        <v>21667</v>
      </c>
      <c r="D4315" s="138" t="s">
        <v>21668</v>
      </c>
      <c r="E4315" s="138" t="s">
        <v>21669</v>
      </c>
      <c r="F4315" s="139">
        <v>0</v>
      </c>
      <c r="G4315" s="137" t="s">
        <v>3649</v>
      </c>
      <c r="H4315" s="137" t="s">
        <v>3650</v>
      </c>
      <c r="I4315" s="138" t="s">
        <v>21389</v>
      </c>
    </row>
    <row r="4316" spans="1:9" hidden="1">
      <c r="A4316" s="137" t="s">
        <v>21670</v>
      </c>
      <c r="B4316" s="138" t="s">
        <v>21671</v>
      </c>
      <c r="C4316" s="138" t="s">
        <v>21672</v>
      </c>
      <c r="D4316" s="138" t="s">
        <v>21673</v>
      </c>
      <c r="E4316" s="138" t="s">
        <v>21674</v>
      </c>
      <c r="F4316" s="139">
        <v>0</v>
      </c>
      <c r="G4316" s="137" t="s">
        <v>3649</v>
      </c>
      <c r="H4316" s="137" t="s">
        <v>3650</v>
      </c>
      <c r="I4316" s="138" t="s">
        <v>21389</v>
      </c>
    </row>
    <row r="4317" spans="1:9" hidden="1">
      <c r="A4317" s="137" t="s">
        <v>21675</v>
      </c>
      <c r="B4317" s="138" t="s">
        <v>21676</v>
      </c>
      <c r="C4317" s="138" t="s">
        <v>21677</v>
      </c>
      <c r="D4317" s="138" t="s">
        <v>21678</v>
      </c>
      <c r="E4317" s="138" t="s">
        <v>21679</v>
      </c>
      <c r="F4317" s="139">
        <v>0</v>
      </c>
      <c r="G4317" s="137" t="s">
        <v>3649</v>
      </c>
      <c r="H4317" s="137" t="s">
        <v>3650</v>
      </c>
      <c r="I4317" s="138" t="s">
        <v>21389</v>
      </c>
    </row>
    <row r="4318" spans="1:9" hidden="1">
      <c r="A4318" s="137" t="s">
        <v>21680</v>
      </c>
      <c r="B4318" s="138" t="s">
        <v>21681</v>
      </c>
      <c r="C4318" s="138" t="s">
        <v>21682</v>
      </c>
      <c r="D4318" s="138" t="s">
        <v>21683</v>
      </c>
      <c r="E4318" s="138" t="s">
        <v>21684</v>
      </c>
      <c r="F4318" s="139">
        <v>0</v>
      </c>
      <c r="G4318" s="137" t="s">
        <v>3649</v>
      </c>
      <c r="H4318" s="137" t="s">
        <v>3650</v>
      </c>
      <c r="I4318" s="138" t="s">
        <v>21389</v>
      </c>
    </row>
    <row r="4319" spans="1:9" hidden="1">
      <c r="A4319" s="137" t="s">
        <v>21685</v>
      </c>
      <c r="B4319" s="138" t="s">
        <v>21686</v>
      </c>
      <c r="C4319" s="138" t="s">
        <v>21687</v>
      </c>
      <c r="D4319" s="138" t="s">
        <v>21688</v>
      </c>
      <c r="E4319" s="138" t="s">
        <v>21689</v>
      </c>
      <c r="F4319" s="139">
        <v>21743.65</v>
      </c>
      <c r="G4319" s="137" t="s">
        <v>3649</v>
      </c>
      <c r="H4319" s="137" t="s">
        <v>3650</v>
      </c>
      <c r="I4319" s="138" t="s">
        <v>21389</v>
      </c>
    </row>
    <row r="4320" spans="1:9" hidden="1">
      <c r="A4320" s="137" t="s">
        <v>21690</v>
      </c>
      <c r="B4320" s="138" t="s">
        <v>21691</v>
      </c>
      <c r="C4320" s="138" t="s">
        <v>21692</v>
      </c>
      <c r="D4320" s="138" t="s">
        <v>21693</v>
      </c>
      <c r="E4320" s="138" t="s">
        <v>21694</v>
      </c>
      <c r="F4320" s="139">
        <v>0</v>
      </c>
      <c r="G4320" s="137" t="s">
        <v>3649</v>
      </c>
      <c r="H4320" s="137" t="s">
        <v>3650</v>
      </c>
      <c r="I4320" s="138" t="s">
        <v>3651</v>
      </c>
    </row>
    <row r="4321" spans="1:9" hidden="1">
      <c r="A4321" s="137" t="s">
        <v>21695</v>
      </c>
      <c r="B4321" s="138" t="s">
        <v>21696</v>
      </c>
      <c r="C4321" s="138" t="s">
        <v>21697</v>
      </c>
      <c r="D4321" s="138" t="s">
        <v>21698</v>
      </c>
      <c r="E4321" s="138" t="s">
        <v>21699</v>
      </c>
      <c r="F4321" s="139">
        <v>277</v>
      </c>
      <c r="G4321" s="137" t="s">
        <v>3649</v>
      </c>
      <c r="H4321" s="137" t="s">
        <v>3650</v>
      </c>
      <c r="I4321" s="138" t="s">
        <v>21389</v>
      </c>
    </row>
    <row r="4322" spans="1:9" hidden="1">
      <c r="A4322" s="137" t="s">
        <v>21700</v>
      </c>
      <c r="B4322" s="138" t="s">
        <v>21701</v>
      </c>
      <c r="C4322" s="138" t="s">
        <v>21702</v>
      </c>
      <c r="D4322" s="138" t="s">
        <v>21703</v>
      </c>
      <c r="E4322" s="138" t="s">
        <v>21704</v>
      </c>
      <c r="F4322" s="139">
        <v>0</v>
      </c>
      <c r="G4322" s="137" t="s">
        <v>3649</v>
      </c>
      <c r="H4322" s="137" t="s">
        <v>3650</v>
      </c>
      <c r="I4322" s="138" t="s">
        <v>21389</v>
      </c>
    </row>
    <row r="4323" spans="1:9" hidden="1">
      <c r="A4323" s="137" t="s">
        <v>21705</v>
      </c>
      <c r="B4323" s="138" t="s">
        <v>21706</v>
      </c>
      <c r="C4323" s="138" t="s">
        <v>21707</v>
      </c>
      <c r="D4323" s="138" t="s">
        <v>3647</v>
      </c>
      <c r="E4323" s="138" t="s">
        <v>21708</v>
      </c>
      <c r="F4323" s="139">
        <v>373.75</v>
      </c>
      <c r="G4323" s="137" t="s">
        <v>3649</v>
      </c>
      <c r="H4323" s="137" t="s">
        <v>3650</v>
      </c>
      <c r="I4323" s="138" t="s">
        <v>21389</v>
      </c>
    </row>
    <row r="4324" spans="1:9" hidden="1">
      <c r="A4324" s="137" t="s">
        <v>21709</v>
      </c>
      <c r="B4324" s="138" t="s">
        <v>21710</v>
      </c>
      <c r="C4324" s="138" t="s">
        <v>21711</v>
      </c>
      <c r="D4324" s="138" t="s">
        <v>21712</v>
      </c>
      <c r="E4324" s="138" t="s">
        <v>21713</v>
      </c>
      <c r="F4324" s="139">
        <v>0</v>
      </c>
      <c r="G4324" s="137" t="s">
        <v>3649</v>
      </c>
      <c r="H4324" s="137" t="s">
        <v>3650</v>
      </c>
      <c r="I4324" s="138" t="s">
        <v>3651</v>
      </c>
    </row>
    <row r="4325" spans="1:9" hidden="1">
      <c r="A4325" s="137" t="s">
        <v>21714</v>
      </c>
      <c r="B4325" s="138" t="s">
        <v>21715</v>
      </c>
      <c r="C4325" s="138" t="s">
        <v>21716</v>
      </c>
      <c r="D4325" s="138" t="s">
        <v>21717</v>
      </c>
      <c r="E4325" s="138" t="s">
        <v>21718</v>
      </c>
      <c r="F4325" s="139">
        <v>0</v>
      </c>
      <c r="G4325" s="137" t="s">
        <v>3649</v>
      </c>
      <c r="H4325" s="137" t="s">
        <v>3650</v>
      </c>
      <c r="I4325" s="138" t="s">
        <v>21389</v>
      </c>
    </row>
    <row r="4326" spans="1:9" hidden="1">
      <c r="A4326" s="137" t="s">
        <v>21719</v>
      </c>
      <c r="B4326" s="138" t="s">
        <v>21720</v>
      </c>
      <c r="C4326" s="138" t="s">
        <v>21721</v>
      </c>
      <c r="D4326" s="138" t="s">
        <v>21722</v>
      </c>
      <c r="E4326" s="138" t="s">
        <v>21723</v>
      </c>
      <c r="F4326" s="139">
        <v>0</v>
      </c>
      <c r="G4326" s="137" t="s">
        <v>3649</v>
      </c>
      <c r="H4326" s="137" t="s">
        <v>3650</v>
      </c>
      <c r="I4326" s="138" t="s">
        <v>3651</v>
      </c>
    </row>
    <row r="4327" spans="1:9" hidden="1">
      <c r="A4327" s="137" t="s">
        <v>21724</v>
      </c>
      <c r="B4327" s="138" t="s">
        <v>21725</v>
      </c>
      <c r="C4327" s="138" t="s">
        <v>21726</v>
      </c>
      <c r="D4327" s="138" t="s">
        <v>21727</v>
      </c>
      <c r="E4327" s="138" t="s">
        <v>21728</v>
      </c>
      <c r="F4327" s="139">
        <v>0</v>
      </c>
      <c r="G4327" s="137" t="s">
        <v>3649</v>
      </c>
      <c r="H4327" s="137" t="s">
        <v>3650</v>
      </c>
      <c r="I4327" s="138" t="s">
        <v>21389</v>
      </c>
    </row>
    <row r="4328" spans="1:9" hidden="1">
      <c r="A4328" s="137" t="s">
        <v>21729</v>
      </c>
      <c r="B4328" s="138" t="s">
        <v>21730</v>
      </c>
      <c r="C4328" s="138" t="s">
        <v>21731</v>
      </c>
      <c r="D4328" s="138" t="s">
        <v>21732</v>
      </c>
      <c r="E4328" s="138" t="s">
        <v>21733</v>
      </c>
      <c r="F4328" s="139">
        <v>4302.2</v>
      </c>
      <c r="G4328" s="137" t="s">
        <v>3649</v>
      </c>
      <c r="H4328" s="137" t="s">
        <v>3650</v>
      </c>
      <c r="I4328" s="138" t="s">
        <v>21389</v>
      </c>
    </row>
    <row r="4329" spans="1:9" hidden="1">
      <c r="A4329" s="137" t="s">
        <v>21734</v>
      </c>
      <c r="B4329" s="138" t="s">
        <v>21735</v>
      </c>
      <c r="C4329" s="138" t="s">
        <v>21736</v>
      </c>
      <c r="D4329" s="138" t="s">
        <v>21737</v>
      </c>
      <c r="E4329" s="138" t="s">
        <v>1756</v>
      </c>
      <c r="F4329" s="139">
        <v>0</v>
      </c>
      <c r="G4329" s="137" t="s">
        <v>3649</v>
      </c>
      <c r="H4329" s="137" t="s">
        <v>3650</v>
      </c>
      <c r="I4329" s="138" t="s">
        <v>1756</v>
      </c>
    </row>
    <row r="4330" spans="1:9" hidden="1">
      <c r="A4330" s="137" t="s">
        <v>21738</v>
      </c>
      <c r="B4330" s="138" t="s">
        <v>21739</v>
      </c>
      <c r="C4330" s="138" t="s">
        <v>21740</v>
      </c>
      <c r="D4330" s="138" t="s">
        <v>21741</v>
      </c>
      <c r="E4330" s="138" t="s">
        <v>21742</v>
      </c>
      <c r="F4330" s="139">
        <v>0</v>
      </c>
      <c r="G4330" s="137" t="s">
        <v>3649</v>
      </c>
      <c r="H4330" s="137" t="s">
        <v>3650</v>
      </c>
      <c r="I4330" s="138" t="s">
        <v>21389</v>
      </c>
    </row>
    <row r="4331" spans="1:9" hidden="1">
      <c r="A4331" s="137" t="s">
        <v>21743</v>
      </c>
      <c r="B4331" s="138" t="s">
        <v>21744</v>
      </c>
      <c r="C4331" s="138" t="s">
        <v>21745</v>
      </c>
      <c r="D4331" s="138" t="s">
        <v>21746</v>
      </c>
      <c r="E4331" s="138" t="s">
        <v>21747</v>
      </c>
      <c r="F4331" s="139">
        <v>0</v>
      </c>
      <c r="G4331" s="137" t="s">
        <v>3649</v>
      </c>
      <c r="H4331" s="137" t="s">
        <v>3650</v>
      </c>
      <c r="I4331" s="138" t="s">
        <v>1756</v>
      </c>
    </row>
    <row r="4332" spans="1:9" hidden="1">
      <c r="A4332" s="137" t="s">
        <v>21748</v>
      </c>
      <c r="B4332" s="138" t="s">
        <v>21749</v>
      </c>
      <c r="C4332" s="138" t="s">
        <v>21750</v>
      </c>
      <c r="D4332" s="138" t="s">
        <v>21751</v>
      </c>
      <c r="E4332" s="138" t="s">
        <v>21752</v>
      </c>
      <c r="F4332" s="139">
        <v>0</v>
      </c>
      <c r="G4332" s="137" t="s">
        <v>3649</v>
      </c>
      <c r="H4332" s="137" t="s">
        <v>3650</v>
      </c>
      <c r="I4332" s="138" t="s">
        <v>21389</v>
      </c>
    </row>
    <row r="4333" spans="1:9" hidden="1">
      <c r="A4333" s="137" t="s">
        <v>21753</v>
      </c>
      <c r="B4333" s="138" t="s">
        <v>21754</v>
      </c>
      <c r="C4333" s="138" t="s">
        <v>21755</v>
      </c>
      <c r="D4333" s="138" t="s">
        <v>21756</v>
      </c>
      <c r="E4333" s="138" t="s">
        <v>21757</v>
      </c>
      <c r="F4333" s="139">
        <v>312.39999999999998</v>
      </c>
      <c r="G4333" s="137" t="s">
        <v>3649</v>
      </c>
      <c r="H4333" s="137" t="s">
        <v>3650</v>
      </c>
      <c r="I4333" s="138" t="s">
        <v>21389</v>
      </c>
    </row>
    <row r="4334" spans="1:9" hidden="1">
      <c r="A4334" s="137" t="s">
        <v>21758</v>
      </c>
      <c r="B4334" s="138" t="s">
        <v>21759</v>
      </c>
      <c r="C4334" s="138" t="s">
        <v>21760</v>
      </c>
      <c r="D4334" s="138" t="s">
        <v>21761</v>
      </c>
      <c r="E4334" s="138" t="s">
        <v>21762</v>
      </c>
      <c r="F4334" s="139">
        <v>0</v>
      </c>
      <c r="G4334" s="137" t="s">
        <v>3649</v>
      </c>
      <c r="H4334" s="137" t="s">
        <v>3650</v>
      </c>
      <c r="I4334" s="138" t="s">
        <v>21389</v>
      </c>
    </row>
    <row r="4335" spans="1:9" hidden="1">
      <c r="A4335" s="137" t="s">
        <v>21763</v>
      </c>
      <c r="B4335" s="138" t="s">
        <v>21764</v>
      </c>
      <c r="C4335" s="138" t="s">
        <v>21765</v>
      </c>
      <c r="D4335" s="138" t="s">
        <v>21766</v>
      </c>
      <c r="E4335" s="138" t="s">
        <v>21767</v>
      </c>
      <c r="F4335" s="139">
        <v>0</v>
      </c>
      <c r="G4335" s="137" t="s">
        <v>3649</v>
      </c>
      <c r="H4335" s="137" t="s">
        <v>3650</v>
      </c>
      <c r="I4335" s="138" t="s">
        <v>21389</v>
      </c>
    </row>
    <row r="4336" spans="1:9" hidden="1">
      <c r="A4336" s="137" t="s">
        <v>21768</v>
      </c>
      <c r="B4336" s="138" t="s">
        <v>21769</v>
      </c>
      <c r="C4336" s="138" t="s">
        <v>21770</v>
      </c>
      <c r="D4336" s="138" t="s">
        <v>21771</v>
      </c>
      <c r="E4336" s="138" t="s">
        <v>21772</v>
      </c>
      <c r="F4336" s="139">
        <v>228.35</v>
      </c>
      <c r="G4336" s="137" t="s">
        <v>3649</v>
      </c>
      <c r="H4336" s="137" t="s">
        <v>3650</v>
      </c>
      <c r="I4336" s="138" t="s">
        <v>21389</v>
      </c>
    </row>
    <row r="4337" spans="1:9" hidden="1">
      <c r="A4337" s="137" t="s">
        <v>21773</v>
      </c>
      <c r="B4337" s="138" t="s">
        <v>21774</v>
      </c>
      <c r="C4337" s="138" t="s">
        <v>21775</v>
      </c>
      <c r="D4337" s="138" t="s">
        <v>21776</v>
      </c>
      <c r="E4337" s="138" t="s">
        <v>21777</v>
      </c>
      <c r="F4337" s="139">
        <v>550.5</v>
      </c>
      <c r="G4337" s="137" t="s">
        <v>3649</v>
      </c>
      <c r="H4337" s="137" t="s">
        <v>3650</v>
      </c>
      <c r="I4337" s="138" t="s">
        <v>21389</v>
      </c>
    </row>
    <row r="4338" spans="1:9" hidden="1">
      <c r="A4338" s="137" t="s">
        <v>21778</v>
      </c>
      <c r="B4338" s="138" t="s">
        <v>21779</v>
      </c>
      <c r="C4338" s="138" t="s">
        <v>21780</v>
      </c>
      <c r="D4338" s="138" t="s">
        <v>21781</v>
      </c>
      <c r="E4338" s="138" t="s">
        <v>21782</v>
      </c>
      <c r="F4338" s="139">
        <v>0</v>
      </c>
      <c r="G4338" s="137" t="s">
        <v>3649</v>
      </c>
      <c r="H4338" s="137" t="s">
        <v>3650</v>
      </c>
      <c r="I4338" s="138" t="s">
        <v>21389</v>
      </c>
    </row>
    <row r="4339" spans="1:9" hidden="1">
      <c r="A4339" s="137" t="s">
        <v>21783</v>
      </c>
      <c r="B4339" s="138" t="s">
        <v>21784</v>
      </c>
      <c r="C4339" s="138" t="s">
        <v>21780</v>
      </c>
      <c r="D4339" s="138" t="s">
        <v>21781</v>
      </c>
      <c r="E4339" s="138" t="s">
        <v>21782</v>
      </c>
      <c r="F4339" s="139">
        <v>0</v>
      </c>
      <c r="G4339" s="137" t="s">
        <v>3649</v>
      </c>
      <c r="H4339" s="137" t="s">
        <v>3650</v>
      </c>
      <c r="I4339" s="138" t="s">
        <v>21389</v>
      </c>
    </row>
    <row r="4340" spans="1:9" hidden="1">
      <c r="A4340" s="137" t="s">
        <v>21785</v>
      </c>
      <c r="B4340" s="138" t="s">
        <v>21786</v>
      </c>
      <c r="C4340" s="138" t="s">
        <v>21787</v>
      </c>
      <c r="D4340" s="138" t="s">
        <v>21788</v>
      </c>
      <c r="E4340" s="138" t="s">
        <v>21789</v>
      </c>
      <c r="F4340" s="139">
        <v>0</v>
      </c>
      <c r="G4340" s="137" t="s">
        <v>3649</v>
      </c>
      <c r="H4340" s="137" t="s">
        <v>3650</v>
      </c>
      <c r="I4340" s="138" t="s">
        <v>21389</v>
      </c>
    </row>
    <row r="4341" spans="1:9" hidden="1">
      <c r="A4341" s="137" t="s">
        <v>21790</v>
      </c>
      <c r="B4341" s="138" t="s">
        <v>21791</v>
      </c>
      <c r="C4341" s="138" t="s">
        <v>21792</v>
      </c>
      <c r="D4341" s="138" t="s">
        <v>21793</v>
      </c>
      <c r="E4341" s="138" t="s">
        <v>21794</v>
      </c>
      <c r="F4341" s="139">
        <v>604.85</v>
      </c>
      <c r="G4341" s="137" t="s">
        <v>3649</v>
      </c>
      <c r="H4341" s="137" t="s">
        <v>3650</v>
      </c>
      <c r="I4341" s="138" t="s">
        <v>21389</v>
      </c>
    </row>
    <row r="4342" spans="1:9" hidden="1">
      <c r="A4342" s="137" t="s">
        <v>21795</v>
      </c>
      <c r="B4342" s="138" t="s">
        <v>21796</v>
      </c>
      <c r="C4342" s="138" t="s">
        <v>21797</v>
      </c>
      <c r="D4342" s="138" t="s">
        <v>21798</v>
      </c>
      <c r="E4342" s="138" t="s">
        <v>21799</v>
      </c>
      <c r="F4342" s="139">
        <v>680.15</v>
      </c>
      <c r="G4342" s="137" t="s">
        <v>3649</v>
      </c>
      <c r="H4342" s="137" t="s">
        <v>3650</v>
      </c>
      <c r="I4342" s="138" t="s">
        <v>21389</v>
      </c>
    </row>
    <row r="4343" spans="1:9" hidden="1">
      <c r="A4343" s="137" t="s">
        <v>21800</v>
      </c>
      <c r="B4343" s="138" t="s">
        <v>21801</v>
      </c>
      <c r="C4343" s="138" t="s">
        <v>21802</v>
      </c>
      <c r="D4343" s="138" t="s">
        <v>21803</v>
      </c>
      <c r="E4343" s="138" t="s">
        <v>21804</v>
      </c>
      <c r="F4343" s="139">
        <v>0</v>
      </c>
      <c r="G4343" s="137" t="s">
        <v>3649</v>
      </c>
      <c r="H4343" s="137" t="s">
        <v>3650</v>
      </c>
      <c r="I4343" s="138" t="s">
        <v>1756</v>
      </c>
    </row>
    <row r="4344" spans="1:9" hidden="1">
      <c r="A4344" s="137" t="s">
        <v>21805</v>
      </c>
      <c r="B4344" s="138" t="s">
        <v>21806</v>
      </c>
      <c r="C4344" s="138" t="s">
        <v>21807</v>
      </c>
      <c r="D4344" s="138" t="s">
        <v>21397</v>
      </c>
      <c r="E4344" s="138" t="s">
        <v>21808</v>
      </c>
      <c r="F4344" s="139">
        <v>0</v>
      </c>
      <c r="G4344" s="137" t="s">
        <v>3649</v>
      </c>
      <c r="H4344" s="137" t="s">
        <v>3650</v>
      </c>
      <c r="I4344" s="138" t="s">
        <v>21389</v>
      </c>
    </row>
    <row r="4345" spans="1:9" hidden="1">
      <c r="A4345" s="137" t="s">
        <v>21809</v>
      </c>
      <c r="B4345" s="138" t="s">
        <v>21810</v>
      </c>
      <c r="C4345" s="138" t="s">
        <v>21811</v>
      </c>
      <c r="D4345" s="138" t="s">
        <v>21812</v>
      </c>
      <c r="E4345" s="138" t="s">
        <v>21813</v>
      </c>
      <c r="F4345" s="139">
        <v>450.9</v>
      </c>
      <c r="G4345" s="137" t="s">
        <v>3649</v>
      </c>
      <c r="H4345" s="137" t="s">
        <v>3650</v>
      </c>
      <c r="I4345" s="138" t="s">
        <v>21389</v>
      </c>
    </row>
    <row r="4346" spans="1:9" hidden="1">
      <c r="A4346" s="137" t="s">
        <v>21814</v>
      </c>
      <c r="B4346" s="138" t="s">
        <v>21815</v>
      </c>
      <c r="C4346" s="138" t="s">
        <v>21816</v>
      </c>
      <c r="D4346" s="138" t="s">
        <v>21817</v>
      </c>
      <c r="E4346" s="138" t="s">
        <v>21818</v>
      </c>
      <c r="F4346" s="139">
        <v>0</v>
      </c>
      <c r="G4346" s="137" t="s">
        <v>3649</v>
      </c>
      <c r="H4346" s="137" t="s">
        <v>3650</v>
      </c>
      <c r="I4346" s="138" t="s">
        <v>3651</v>
      </c>
    </row>
    <row r="4347" spans="1:9" hidden="1">
      <c r="A4347" s="137" t="s">
        <v>21819</v>
      </c>
      <c r="B4347" s="138" t="s">
        <v>21820</v>
      </c>
      <c r="C4347" s="138" t="s">
        <v>21821</v>
      </c>
      <c r="D4347" s="138" t="s">
        <v>21822</v>
      </c>
      <c r="E4347" s="138" t="s">
        <v>21823</v>
      </c>
      <c r="F4347" s="139">
        <v>0</v>
      </c>
      <c r="G4347" s="137" t="s">
        <v>3649</v>
      </c>
      <c r="H4347" s="137" t="s">
        <v>3650</v>
      </c>
      <c r="I4347" s="138" t="s">
        <v>3651</v>
      </c>
    </row>
    <row r="4348" spans="1:9" hidden="1">
      <c r="A4348" s="137" t="s">
        <v>21824</v>
      </c>
      <c r="B4348" s="138" t="s">
        <v>21825</v>
      </c>
      <c r="C4348" s="138" t="s">
        <v>21826</v>
      </c>
      <c r="D4348" s="138" t="s">
        <v>21827</v>
      </c>
      <c r="E4348" s="138" t="s">
        <v>21828</v>
      </c>
      <c r="F4348" s="139">
        <v>0</v>
      </c>
      <c r="G4348" s="137" t="s">
        <v>3649</v>
      </c>
      <c r="H4348" s="137" t="s">
        <v>3650</v>
      </c>
      <c r="I4348" s="138" t="s">
        <v>21389</v>
      </c>
    </row>
    <row r="4349" spans="1:9" hidden="1">
      <c r="A4349" s="137" t="s">
        <v>21829</v>
      </c>
      <c r="B4349" s="138" t="s">
        <v>21830</v>
      </c>
      <c r="C4349" s="138" t="s">
        <v>21831</v>
      </c>
      <c r="D4349" s="138" t="s">
        <v>21832</v>
      </c>
      <c r="E4349" s="138" t="s">
        <v>21833</v>
      </c>
      <c r="F4349" s="139">
        <v>0</v>
      </c>
      <c r="G4349" s="137" t="s">
        <v>3649</v>
      </c>
      <c r="H4349" s="137" t="s">
        <v>3650</v>
      </c>
      <c r="I4349" s="138" t="s">
        <v>21389</v>
      </c>
    </row>
    <row r="4350" spans="1:9" hidden="1">
      <c r="A4350" s="137" t="s">
        <v>21834</v>
      </c>
      <c r="B4350" s="138" t="s">
        <v>21835</v>
      </c>
      <c r="C4350" s="138" t="s">
        <v>21836</v>
      </c>
      <c r="D4350" s="138" t="s">
        <v>21837</v>
      </c>
      <c r="E4350" s="138" t="s">
        <v>21838</v>
      </c>
      <c r="F4350" s="139">
        <v>0</v>
      </c>
      <c r="G4350" s="137" t="s">
        <v>3649</v>
      </c>
      <c r="H4350" s="137" t="s">
        <v>3650</v>
      </c>
      <c r="I4350" s="138" t="s">
        <v>21389</v>
      </c>
    </row>
    <row r="4351" spans="1:9" hidden="1">
      <c r="A4351" s="137" t="s">
        <v>21839</v>
      </c>
      <c r="B4351" s="138" t="s">
        <v>21840</v>
      </c>
      <c r="C4351" s="138" t="s">
        <v>21841</v>
      </c>
      <c r="D4351" s="138" t="s">
        <v>21842</v>
      </c>
      <c r="E4351" s="138" t="s">
        <v>21843</v>
      </c>
      <c r="F4351" s="139">
        <v>0</v>
      </c>
      <c r="G4351" s="137" t="s">
        <v>3649</v>
      </c>
      <c r="H4351" s="137" t="s">
        <v>3650</v>
      </c>
      <c r="I4351" s="138" t="s">
        <v>21389</v>
      </c>
    </row>
    <row r="4352" spans="1:9" hidden="1">
      <c r="A4352" s="137" t="s">
        <v>21844</v>
      </c>
      <c r="B4352" s="138" t="s">
        <v>21845</v>
      </c>
      <c r="C4352" s="138" t="s">
        <v>21846</v>
      </c>
      <c r="D4352" s="138" t="s">
        <v>21847</v>
      </c>
      <c r="E4352" s="138" t="s">
        <v>21848</v>
      </c>
      <c r="F4352" s="139">
        <v>0</v>
      </c>
      <c r="G4352" s="137" t="s">
        <v>3649</v>
      </c>
      <c r="H4352" s="137" t="s">
        <v>3650</v>
      </c>
      <c r="I4352" s="138" t="s">
        <v>1756</v>
      </c>
    </row>
    <row r="4353" spans="1:9" hidden="1">
      <c r="A4353" s="137" t="s">
        <v>21849</v>
      </c>
      <c r="B4353" s="138" t="s">
        <v>21850</v>
      </c>
      <c r="C4353" s="138" t="s">
        <v>21851</v>
      </c>
      <c r="D4353" s="138" t="s">
        <v>21852</v>
      </c>
      <c r="E4353" s="138" t="s">
        <v>1756</v>
      </c>
      <c r="F4353" s="139">
        <v>0</v>
      </c>
      <c r="G4353" s="137" t="s">
        <v>3649</v>
      </c>
      <c r="H4353" s="137" t="s">
        <v>3650</v>
      </c>
      <c r="I4353" s="138" t="s">
        <v>1756</v>
      </c>
    </row>
    <row r="4354" spans="1:9" hidden="1">
      <c r="A4354" s="137" t="s">
        <v>21853</v>
      </c>
      <c r="B4354" s="138" t="s">
        <v>21854</v>
      </c>
      <c r="C4354" s="138" t="s">
        <v>21855</v>
      </c>
      <c r="D4354" s="138" t="s">
        <v>21856</v>
      </c>
      <c r="E4354" s="138" t="s">
        <v>21857</v>
      </c>
      <c r="F4354" s="139">
        <v>0</v>
      </c>
      <c r="G4354" s="137" t="s">
        <v>3649</v>
      </c>
      <c r="H4354" s="137" t="s">
        <v>3650</v>
      </c>
      <c r="I4354" s="138" t="s">
        <v>21389</v>
      </c>
    </row>
    <row r="4355" spans="1:9" hidden="1">
      <c r="A4355" s="137" t="s">
        <v>21858</v>
      </c>
      <c r="B4355" s="138" t="s">
        <v>21859</v>
      </c>
      <c r="C4355" s="138" t="s">
        <v>21860</v>
      </c>
      <c r="D4355" s="138" t="s">
        <v>21861</v>
      </c>
      <c r="E4355" s="138" t="s">
        <v>21862</v>
      </c>
      <c r="F4355" s="139">
        <v>0</v>
      </c>
      <c r="G4355" s="137" t="s">
        <v>3649</v>
      </c>
      <c r="H4355" s="137" t="s">
        <v>3650</v>
      </c>
      <c r="I4355" s="138" t="s">
        <v>21389</v>
      </c>
    </row>
    <row r="4356" spans="1:9" hidden="1">
      <c r="A4356" s="137" t="s">
        <v>21863</v>
      </c>
      <c r="B4356" s="138" t="s">
        <v>21864</v>
      </c>
      <c r="C4356" s="138" t="s">
        <v>21865</v>
      </c>
      <c r="D4356" s="138" t="s">
        <v>21866</v>
      </c>
      <c r="E4356" s="138" t="s">
        <v>21867</v>
      </c>
      <c r="F4356" s="139">
        <v>881.1</v>
      </c>
      <c r="G4356" s="137" t="s">
        <v>3649</v>
      </c>
      <c r="H4356" s="137" t="s">
        <v>3650</v>
      </c>
      <c r="I4356" s="138" t="s">
        <v>21389</v>
      </c>
    </row>
    <row r="4357" spans="1:9" hidden="1">
      <c r="A4357" s="137" t="s">
        <v>21868</v>
      </c>
      <c r="B4357" s="138" t="s">
        <v>21869</v>
      </c>
      <c r="C4357" s="138" t="s">
        <v>21870</v>
      </c>
      <c r="D4357" s="138" t="s">
        <v>21871</v>
      </c>
      <c r="E4357" s="138" t="s">
        <v>21872</v>
      </c>
      <c r="F4357" s="139">
        <v>0</v>
      </c>
      <c r="G4357" s="137" t="s">
        <v>3649</v>
      </c>
      <c r="H4357" s="137" t="s">
        <v>3650</v>
      </c>
      <c r="I4357" s="138" t="s">
        <v>21389</v>
      </c>
    </row>
    <row r="4358" spans="1:9" hidden="1">
      <c r="A4358" s="137" t="s">
        <v>21873</v>
      </c>
      <c r="B4358" s="138" t="s">
        <v>21874</v>
      </c>
      <c r="C4358" s="138" t="s">
        <v>21875</v>
      </c>
      <c r="D4358" s="138" t="s">
        <v>21876</v>
      </c>
      <c r="E4358" s="138" t="s">
        <v>21877</v>
      </c>
      <c r="F4358" s="139">
        <v>0</v>
      </c>
      <c r="G4358" s="137" t="s">
        <v>3649</v>
      </c>
      <c r="H4358" s="137" t="s">
        <v>3650</v>
      </c>
      <c r="I4358" s="138" t="s">
        <v>1756</v>
      </c>
    </row>
    <row r="4359" spans="1:9" hidden="1">
      <c r="A4359" s="137" t="s">
        <v>21878</v>
      </c>
      <c r="B4359" s="138" t="s">
        <v>21879</v>
      </c>
      <c r="C4359" s="138" t="s">
        <v>21880</v>
      </c>
      <c r="D4359" s="138" t="s">
        <v>21881</v>
      </c>
      <c r="E4359" s="138" t="s">
        <v>21882</v>
      </c>
      <c r="F4359" s="139">
        <v>98.8</v>
      </c>
      <c r="G4359" s="137" t="s">
        <v>3649</v>
      </c>
      <c r="H4359" s="137" t="s">
        <v>3650</v>
      </c>
      <c r="I4359" s="138" t="s">
        <v>21389</v>
      </c>
    </row>
    <row r="4360" spans="1:9" hidden="1">
      <c r="A4360" s="137" t="s">
        <v>21883</v>
      </c>
      <c r="B4360" s="138" t="s">
        <v>21884</v>
      </c>
      <c r="C4360" s="138" t="s">
        <v>21885</v>
      </c>
      <c r="D4360" s="138" t="s">
        <v>21886</v>
      </c>
      <c r="E4360" s="138" t="s">
        <v>21887</v>
      </c>
      <c r="F4360" s="139">
        <v>0</v>
      </c>
      <c r="G4360" s="137" t="s">
        <v>3649</v>
      </c>
      <c r="H4360" s="137" t="s">
        <v>3650</v>
      </c>
      <c r="I4360" s="138" t="s">
        <v>3651</v>
      </c>
    </row>
    <row r="4361" spans="1:9" hidden="1">
      <c r="A4361" s="137" t="s">
        <v>21888</v>
      </c>
      <c r="B4361" s="138" t="s">
        <v>21889</v>
      </c>
      <c r="C4361" s="138" t="s">
        <v>21890</v>
      </c>
      <c r="D4361" s="138" t="s">
        <v>21891</v>
      </c>
      <c r="E4361" s="138" t="s">
        <v>21892</v>
      </c>
      <c r="F4361" s="139">
        <v>0</v>
      </c>
      <c r="G4361" s="137" t="s">
        <v>3649</v>
      </c>
      <c r="H4361" s="137" t="s">
        <v>3650</v>
      </c>
      <c r="I4361" s="138" t="s">
        <v>21389</v>
      </c>
    </row>
    <row r="4362" spans="1:9" hidden="1">
      <c r="A4362" s="137" t="s">
        <v>21893</v>
      </c>
      <c r="B4362" s="138" t="s">
        <v>21894</v>
      </c>
      <c r="C4362" s="138" t="s">
        <v>21895</v>
      </c>
      <c r="D4362" s="138" t="s">
        <v>21896</v>
      </c>
      <c r="E4362" s="138" t="s">
        <v>21897</v>
      </c>
      <c r="F4362" s="139">
        <v>0</v>
      </c>
      <c r="G4362" s="137" t="s">
        <v>3649</v>
      </c>
      <c r="H4362" s="137" t="s">
        <v>3650</v>
      </c>
      <c r="I4362" s="138" t="s">
        <v>21389</v>
      </c>
    </row>
    <row r="4363" spans="1:9" hidden="1">
      <c r="A4363" s="137" t="s">
        <v>21898</v>
      </c>
      <c r="B4363" s="138" t="s">
        <v>21899</v>
      </c>
      <c r="C4363" s="138" t="s">
        <v>21900</v>
      </c>
      <c r="D4363" s="138" t="s">
        <v>21901</v>
      </c>
      <c r="E4363" s="138" t="s">
        <v>21902</v>
      </c>
      <c r="F4363" s="139">
        <v>0</v>
      </c>
      <c r="G4363" s="137" t="s">
        <v>3649</v>
      </c>
      <c r="H4363" s="137" t="s">
        <v>3650</v>
      </c>
      <c r="I4363" s="138" t="s">
        <v>21389</v>
      </c>
    </row>
    <row r="4364" spans="1:9" hidden="1">
      <c r="A4364" s="137" t="s">
        <v>21903</v>
      </c>
      <c r="B4364" s="138" t="s">
        <v>21904</v>
      </c>
      <c r="C4364" s="138" t="s">
        <v>21905</v>
      </c>
      <c r="D4364" s="138" t="s">
        <v>21906</v>
      </c>
      <c r="E4364" s="138" t="s">
        <v>21907</v>
      </c>
      <c r="F4364" s="139">
        <v>33.25</v>
      </c>
      <c r="G4364" s="137" t="s">
        <v>3649</v>
      </c>
      <c r="H4364" s="137" t="s">
        <v>3650</v>
      </c>
      <c r="I4364" s="138" t="s">
        <v>21389</v>
      </c>
    </row>
    <row r="4365" spans="1:9" hidden="1">
      <c r="A4365" s="137" t="s">
        <v>21908</v>
      </c>
      <c r="B4365" s="138" t="s">
        <v>21909</v>
      </c>
      <c r="C4365" s="138" t="s">
        <v>21910</v>
      </c>
      <c r="D4365" s="138" t="s">
        <v>3659</v>
      </c>
      <c r="E4365" s="138" t="s">
        <v>21911</v>
      </c>
      <c r="F4365" s="139">
        <v>0</v>
      </c>
      <c r="G4365" s="137" t="s">
        <v>3649</v>
      </c>
      <c r="H4365" s="137" t="s">
        <v>3650</v>
      </c>
      <c r="I4365" s="138" t="s">
        <v>21389</v>
      </c>
    </row>
    <row r="4366" spans="1:9" hidden="1">
      <c r="A4366" s="137" t="s">
        <v>21912</v>
      </c>
      <c r="B4366" s="138" t="s">
        <v>21913</v>
      </c>
      <c r="C4366" s="138" t="s">
        <v>21914</v>
      </c>
      <c r="D4366" s="138" t="s">
        <v>21915</v>
      </c>
      <c r="E4366" s="138" t="s">
        <v>21916</v>
      </c>
      <c r="F4366" s="139">
        <v>0</v>
      </c>
      <c r="G4366" s="137" t="s">
        <v>3649</v>
      </c>
      <c r="H4366" s="137" t="s">
        <v>3650</v>
      </c>
      <c r="I4366" s="138" t="s">
        <v>21389</v>
      </c>
    </row>
    <row r="4367" spans="1:9" hidden="1">
      <c r="A4367" s="137" t="s">
        <v>21917</v>
      </c>
      <c r="B4367" s="138" t="s">
        <v>21918</v>
      </c>
      <c r="C4367" s="138" t="s">
        <v>21919</v>
      </c>
      <c r="D4367" s="138" t="s">
        <v>21920</v>
      </c>
      <c r="E4367" s="138" t="s">
        <v>21921</v>
      </c>
      <c r="F4367" s="139">
        <v>0</v>
      </c>
      <c r="G4367" s="137" t="s">
        <v>3649</v>
      </c>
      <c r="H4367" s="137" t="s">
        <v>3650</v>
      </c>
      <c r="I4367" s="138" t="s">
        <v>21389</v>
      </c>
    </row>
    <row r="4368" spans="1:9" hidden="1">
      <c r="A4368" s="137" t="s">
        <v>21922</v>
      </c>
      <c r="B4368" s="138" t="s">
        <v>21923</v>
      </c>
      <c r="C4368" s="138" t="s">
        <v>21924</v>
      </c>
      <c r="D4368" s="138" t="s">
        <v>21925</v>
      </c>
      <c r="E4368" s="138" t="s">
        <v>21926</v>
      </c>
      <c r="F4368" s="139">
        <v>0</v>
      </c>
      <c r="G4368" s="137" t="s">
        <v>3649</v>
      </c>
      <c r="H4368" s="137" t="s">
        <v>3650</v>
      </c>
      <c r="I4368" s="138" t="s">
        <v>21389</v>
      </c>
    </row>
    <row r="4369" spans="1:9" hidden="1">
      <c r="A4369" s="137" t="s">
        <v>21927</v>
      </c>
      <c r="B4369" s="138" t="s">
        <v>21928</v>
      </c>
      <c r="C4369" s="138" t="s">
        <v>21929</v>
      </c>
      <c r="D4369" s="138" t="s">
        <v>21930</v>
      </c>
      <c r="E4369" s="138" t="s">
        <v>1756</v>
      </c>
      <c r="F4369" s="139">
        <v>0</v>
      </c>
      <c r="G4369" s="137" t="s">
        <v>3649</v>
      </c>
      <c r="H4369" s="137" t="s">
        <v>3650</v>
      </c>
      <c r="I4369" s="138" t="s">
        <v>1756</v>
      </c>
    </row>
    <row r="4370" spans="1:9" hidden="1">
      <c r="A4370" s="137" t="s">
        <v>21931</v>
      </c>
      <c r="B4370" s="138" t="s">
        <v>21932</v>
      </c>
      <c r="C4370" s="138" t="s">
        <v>21933</v>
      </c>
      <c r="D4370" s="138" t="s">
        <v>21934</v>
      </c>
      <c r="E4370" s="138" t="s">
        <v>21935</v>
      </c>
      <c r="F4370" s="139">
        <v>745</v>
      </c>
      <c r="G4370" s="137" t="s">
        <v>3649</v>
      </c>
      <c r="H4370" s="137" t="s">
        <v>3650</v>
      </c>
      <c r="I4370" s="138" t="s">
        <v>21389</v>
      </c>
    </row>
    <row r="4371" spans="1:9" hidden="1">
      <c r="A4371" s="137" t="s">
        <v>21936</v>
      </c>
      <c r="B4371" s="138" t="s">
        <v>21937</v>
      </c>
      <c r="C4371" s="138" t="s">
        <v>21938</v>
      </c>
      <c r="D4371" s="138" t="s">
        <v>21939</v>
      </c>
      <c r="E4371" s="138" t="s">
        <v>21940</v>
      </c>
      <c r="F4371" s="139">
        <v>0</v>
      </c>
      <c r="G4371" s="137" t="s">
        <v>3649</v>
      </c>
      <c r="H4371" s="137" t="s">
        <v>3650</v>
      </c>
      <c r="I4371" s="138" t="s">
        <v>21389</v>
      </c>
    </row>
    <row r="4372" spans="1:9" hidden="1">
      <c r="A4372" s="137" t="s">
        <v>21941</v>
      </c>
      <c r="B4372" s="138" t="s">
        <v>21942</v>
      </c>
      <c r="C4372" s="138" t="s">
        <v>21943</v>
      </c>
      <c r="D4372" s="138" t="s">
        <v>21944</v>
      </c>
      <c r="E4372" s="138" t="s">
        <v>21945</v>
      </c>
      <c r="F4372" s="139">
        <v>0</v>
      </c>
      <c r="G4372" s="137" t="s">
        <v>3649</v>
      </c>
      <c r="H4372" s="137" t="s">
        <v>3650</v>
      </c>
      <c r="I4372" s="138" t="s">
        <v>21389</v>
      </c>
    </row>
    <row r="4373" spans="1:9" hidden="1">
      <c r="A4373" s="137" t="s">
        <v>21946</v>
      </c>
      <c r="B4373" s="138" t="s">
        <v>21947</v>
      </c>
      <c r="C4373" s="138" t="s">
        <v>21948</v>
      </c>
      <c r="D4373" s="138" t="s">
        <v>21949</v>
      </c>
      <c r="E4373" s="138" t="s">
        <v>21950</v>
      </c>
      <c r="F4373" s="139">
        <v>0</v>
      </c>
      <c r="G4373" s="137" t="s">
        <v>3649</v>
      </c>
      <c r="H4373" s="137" t="s">
        <v>3650</v>
      </c>
      <c r="I4373" s="138" t="s">
        <v>21389</v>
      </c>
    </row>
    <row r="4374" spans="1:9" hidden="1">
      <c r="A4374" s="137" t="s">
        <v>21951</v>
      </c>
      <c r="B4374" s="138" t="s">
        <v>21952</v>
      </c>
      <c r="C4374" s="138" t="s">
        <v>21953</v>
      </c>
      <c r="D4374" s="138" t="s">
        <v>21954</v>
      </c>
      <c r="E4374" s="138" t="s">
        <v>21955</v>
      </c>
      <c r="F4374" s="139">
        <v>0</v>
      </c>
      <c r="G4374" s="137" t="s">
        <v>3649</v>
      </c>
      <c r="H4374" s="137" t="s">
        <v>3650</v>
      </c>
      <c r="I4374" s="138" t="s">
        <v>21389</v>
      </c>
    </row>
    <row r="4375" spans="1:9" hidden="1">
      <c r="A4375" s="137" t="s">
        <v>21956</v>
      </c>
      <c r="B4375" s="138" t="s">
        <v>21957</v>
      </c>
      <c r="C4375" s="138" t="s">
        <v>21958</v>
      </c>
      <c r="D4375" s="138" t="s">
        <v>21959</v>
      </c>
      <c r="E4375" s="138" t="s">
        <v>21960</v>
      </c>
      <c r="F4375" s="139">
        <v>0</v>
      </c>
      <c r="G4375" s="137" t="s">
        <v>3649</v>
      </c>
      <c r="H4375" s="137" t="s">
        <v>3650</v>
      </c>
      <c r="I4375" s="138" t="s">
        <v>21389</v>
      </c>
    </row>
    <row r="4376" spans="1:9" hidden="1">
      <c r="A4376" s="137" t="s">
        <v>21961</v>
      </c>
      <c r="B4376" s="138" t="s">
        <v>21962</v>
      </c>
      <c r="C4376" s="138" t="s">
        <v>21963</v>
      </c>
      <c r="D4376" s="138" t="s">
        <v>21964</v>
      </c>
      <c r="E4376" s="138" t="s">
        <v>21965</v>
      </c>
      <c r="F4376" s="139">
        <v>2780</v>
      </c>
      <c r="G4376" s="137" t="s">
        <v>3649</v>
      </c>
      <c r="H4376" s="137" t="s">
        <v>3650</v>
      </c>
      <c r="I4376" s="138" t="s">
        <v>21389</v>
      </c>
    </row>
    <row r="4377" spans="1:9" hidden="1">
      <c r="A4377" s="137" t="s">
        <v>21966</v>
      </c>
      <c r="B4377" s="138" t="s">
        <v>21967</v>
      </c>
      <c r="C4377" s="138" t="s">
        <v>21968</v>
      </c>
      <c r="D4377" s="138" t="s">
        <v>21969</v>
      </c>
      <c r="E4377" s="138" t="s">
        <v>21970</v>
      </c>
      <c r="F4377" s="139">
        <v>0</v>
      </c>
      <c r="G4377" s="137" t="s">
        <v>3649</v>
      </c>
      <c r="H4377" s="137" t="s">
        <v>3650</v>
      </c>
      <c r="I4377" s="138" t="s">
        <v>21389</v>
      </c>
    </row>
    <row r="4378" spans="1:9" hidden="1">
      <c r="A4378" s="137" t="s">
        <v>21971</v>
      </c>
      <c r="B4378" s="138" t="s">
        <v>21972</v>
      </c>
      <c r="C4378" s="138" t="s">
        <v>21973</v>
      </c>
      <c r="D4378" s="138" t="s">
        <v>21974</v>
      </c>
      <c r="E4378" s="138" t="s">
        <v>21975</v>
      </c>
      <c r="F4378" s="139">
        <v>0</v>
      </c>
      <c r="G4378" s="137" t="s">
        <v>3649</v>
      </c>
      <c r="H4378" s="137" t="s">
        <v>3650</v>
      </c>
      <c r="I4378" s="138" t="s">
        <v>3651</v>
      </c>
    </row>
    <row r="4379" spans="1:9" hidden="1">
      <c r="A4379" s="137" t="s">
        <v>21976</v>
      </c>
      <c r="B4379" s="138" t="s">
        <v>21977</v>
      </c>
      <c r="C4379" s="138" t="s">
        <v>21978</v>
      </c>
      <c r="D4379" s="138" t="s">
        <v>21979</v>
      </c>
      <c r="E4379" s="138" t="s">
        <v>21980</v>
      </c>
      <c r="F4379" s="139">
        <v>0</v>
      </c>
      <c r="G4379" s="137" t="s">
        <v>3649</v>
      </c>
      <c r="H4379" s="137" t="s">
        <v>3650</v>
      </c>
      <c r="I4379" s="138" t="s">
        <v>3651</v>
      </c>
    </row>
    <row r="4380" spans="1:9" hidden="1">
      <c r="A4380" s="137" t="s">
        <v>21981</v>
      </c>
      <c r="B4380" s="138" t="s">
        <v>21982</v>
      </c>
      <c r="C4380" s="138" t="s">
        <v>21983</v>
      </c>
      <c r="D4380" s="138" t="s">
        <v>21984</v>
      </c>
      <c r="E4380" s="138" t="s">
        <v>21985</v>
      </c>
      <c r="F4380" s="139">
        <v>0</v>
      </c>
      <c r="G4380" s="137" t="s">
        <v>3649</v>
      </c>
      <c r="H4380" s="137" t="s">
        <v>3650</v>
      </c>
      <c r="I4380" s="138" t="s">
        <v>21389</v>
      </c>
    </row>
    <row r="4381" spans="1:9" hidden="1">
      <c r="A4381" s="137" t="s">
        <v>21986</v>
      </c>
      <c r="B4381" s="138" t="s">
        <v>21987</v>
      </c>
      <c r="C4381" s="138" t="s">
        <v>21988</v>
      </c>
      <c r="D4381" s="138" t="s">
        <v>21989</v>
      </c>
      <c r="E4381" s="138" t="s">
        <v>21990</v>
      </c>
      <c r="F4381" s="139">
        <v>55.8</v>
      </c>
      <c r="G4381" s="137" t="s">
        <v>3649</v>
      </c>
      <c r="H4381" s="137" t="s">
        <v>3650</v>
      </c>
      <c r="I4381" s="138" t="s">
        <v>21389</v>
      </c>
    </row>
    <row r="4382" spans="1:9" hidden="1">
      <c r="A4382" s="137" t="s">
        <v>21991</v>
      </c>
      <c r="B4382" s="138" t="s">
        <v>21992</v>
      </c>
      <c r="C4382" s="138" t="s">
        <v>21993</v>
      </c>
      <c r="D4382" s="138" t="s">
        <v>21994</v>
      </c>
      <c r="E4382" s="138" t="s">
        <v>21995</v>
      </c>
      <c r="F4382" s="139">
        <v>0</v>
      </c>
      <c r="G4382" s="137" t="s">
        <v>3649</v>
      </c>
      <c r="H4382" s="137" t="s">
        <v>3650</v>
      </c>
      <c r="I4382" s="138" t="s">
        <v>21389</v>
      </c>
    </row>
    <row r="4383" spans="1:9" hidden="1">
      <c r="A4383" s="137" t="s">
        <v>21996</v>
      </c>
      <c r="B4383" s="138" t="s">
        <v>21997</v>
      </c>
      <c r="C4383" s="138" t="s">
        <v>21998</v>
      </c>
      <c r="D4383" s="138" t="s">
        <v>21999</v>
      </c>
      <c r="E4383" s="138" t="s">
        <v>22000</v>
      </c>
      <c r="F4383" s="139">
        <v>570.45000000000005</v>
      </c>
      <c r="G4383" s="137" t="s">
        <v>3649</v>
      </c>
      <c r="H4383" s="137" t="s">
        <v>3650</v>
      </c>
      <c r="I4383" s="138" t="s">
        <v>21389</v>
      </c>
    </row>
    <row r="4384" spans="1:9" hidden="1">
      <c r="A4384" s="137" t="s">
        <v>22001</v>
      </c>
      <c r="B4384" s="138" t="s">
        <v>22002</v>
      </c>
      <c r="C4384" s="138" t="s">
        <v>22003</v>
      </c>
      <c r="D4384" s="138" t="s">
        <v>22004</v>
      </c>
      <c r="E4384" s="138" t="s">
        <v>22005</v>
      </c>
      <c r="F4384" s="139">
        <v>0</v>
      </c>
      <c r="G4384" s="137" t="s">
        <v>3649</v>
      </c>
      <c r="H4384" s="137" t="s">
        <v>3650</v>
      </c>
      <c r="I4384" s="138" t="s">
        <v>3651</v>
      </c>
    </row>
    <row r="4385" spans="1:9" hidden="1">
      <c r="A4385" s="137" t="s">
        <v>22006</v>
      </c>
      <c r="B4385" s="138" t="s">
        <v>22007</v>
      </c>
      <c r="C4385" s="138" t="s">
        <v>22008</v>
      </c>
      <c r="D4385" s="138" t="s">
        <v>22009</v>
      </c>
      <c r="E4385" s="138" t="s">
        <v>1756</v>
      </c>
      <c r="F4385" s="139">
        <v>0</v>
      </c>
      <c r="G4385" s="137" t="s">
        <v>3649</v>
      </c>
      <c r="H4385" s="137" t="s">
        <v>3650</v>
      </c>
      <c r="I4385" s="138" t="s">
        <v>1756</v>
      </c>
    </row>
    <row r="4386" spans="1:9" hidden="1">
      <c r="A4386" s="137" t="s">
        <v>22010</v>
      </c>
      <c r="B4386" s="138" t="s">
        <v>22011</v>
      </c>
      <c r="C4386" s="138" t="s">
        <v>22012</v>
      </c>
      <c r="D4386" s="138" t="s">
        <v>22013</v>
      </c>
      <c r="E4386" s="138" t="s">
        <v>22014</v>
      </c>
      <c r="F4386" s="139">
        <v>562.29999999999995</v>
      </c>
      <c r="G4386" s="137" t="s">
        <v>3649</v>
      </c>
      <c r="H4386" s="137" t="s">
        <v>3650</v>
      </c>
      <c r="I4386" s="138" t="s">
        <v>21389</v>
      </c>
    </row>
    <row r="4387" spans="1:9" hidden="1">
      <c r="A4387" s="137" t="s">
        <v>22015</v>
      </c>
      <c r="B4387" s="138" t="s">
        <v>22016</v>
      </c>
      <c r="C4387" s="138" t="s">
        <v>22017</v>
      </c>
      <c r="D4387" s="138" t="s">
        <v>22018</v>
      </c>
      <c r="E4387" s="138" t="s">
        <v>22019</v>
      </c>
      <c r="F4387" s="139">
        <v>0</v>
      </c>
      <c r="G4387" s="137" t="s">
        <v>3649</v>
      </c>
      <c r="H4387" s="137" t="s">
        <v>3650</v>
      </c>
      <c r="I4387" s="138" t="s">
        <v>21389</v>
      </c>
    </row>
    <row r="4388" spans="1:9" hidden="1">
      <c r="A4388" s="137" t="s">
        <v>22020</v>
      </c>
      <c r="B4388" s="138" t="s">
        <v>22021</v>
      </c>
      <c r="C4388" s="138" t="s">
        <v>22022</v>
      </c>
      <c r="D4388" s="138" t="s">
        <v>22023</v>
      </c>
      <c r="E4388" s="138" t="s">
        <v>22024</v>
      </c>
      <c r="F4388" s="139">
        <v>0</v>
      </c>
      <c r="G4388" s="137" t="s">
        <v>3649</v>
      </c>
      <c r="H4388" s="137" t="s">
        <v>3650</v>
      </c>
      <c r="I4388" s="138" t="s">
        <v>3651</v>
      </c>
    </row>
    <row r="4389" spans="1:9" hidden="1">
      <c r="A4389" s="137" t="s">
        <v>22025</v>
      </c>
      <c r="B4389" s="138" t="s">
        <v>22026</v>
      </c>
      <c r="C4389" s="138" t="s">
        <v>22027</v>
      </c>
      <c r="D4389" s="138" t="s">
        <v>22028</v>
      </c>
      <c r="E4389" s="138" t="s">
        <v>22029</v>
      </c>
      <c r="F4389" s="139">
        <v>0</v>
      </c>
      <c r="G4389" s="137" t="s">
        <v>3649</v>
      </c>
      <c r="H4389" s="137" t="s">
        <v>3650</v>
      </c>
      <c r="I4389" s="138" t="s">
        <v>21389</v>
      </c>
    </row>
    <row r="4390" spans="1:9" hidden="1">
      <c r="A4390" s="137" t="s">
        <v>22030</v>
      </c>
      <c r="B4390" s="138" t="s">
        <v>22031</v>
      </c>
      <c r="C4390" s="138" t="s">
        <v>22032</v>
      </c>
      <c r="D4390" s="138" t="s">
        <v>22033</v>
      </c>
      <c r="E4390" s="138" t="s">
        <v>22034</v>
      </c>
      <c r="F4390" s="139">
        <v>0</v>
      </c>
      <c r="G4390" s="137" t="s">
        <v>3649</v>
      </c>
      <c r="H4390" s="137" t="s">
        <v>3650</v>
      </c>
      <c r="I4390" s="138" t="s">
        <v>21389</v>
      </c>
    </row>
    <row r="4391" spans="1:9" hidden="1">
      <c r="A4391" s="137" t="s">
        <v>22035</v>
      </c>
      <c r="B4391" s="138" t="s">
        <v>22036</v>
      </c>
      <c r="C4391" s="138" t="s">
        <v>22037</v>
      </c>
      <c r="D4391" s="138" t="s">
        <v>22038</v>
      </c>
      <c r="E4391" s="138" t="s">
        <v>22039</v>
      </c>
      <c r="F4391" s="139">
        <v>0</v>
      </c>
      <c r="G4391" s="137" t="s">
        <v>3649</v>
      </c>
      <c r="H4391" s="137" t="s">
        <v>3650</v>
      </c>
      <c r="I4391" s="138" t="s">
        <v>1756</v>
      </c>
    </row>
    <row r="4392" spans="1:9" hidden="1">
      <c r="A4392" s="137" t="s">
        <v>22040</v>
      </c>
      <c r="B4392" s="138" t="s">
        <v>22041</v>
      </c>
      <c r="C4392" s="138" t="s">
        <v>22042</v>
      </c>
      <c r="D4392" s="138" t="s">
        <v>22043</v>
      </c>
      <c r="E4392" s="138" t="s">
        <v>22044</v>
      </c>
      <c r="F4392" s="139">
        <v>0</v>
      </c>
      <c r="G4392" s="137" t="s">
        <v>3649</v>
      </c>
      <c r="H4392" s="137" t="s">
        <v>3650</v>
      </c>
      <c r="I4392" s="138" t="s">
        <v>21389</v>
      </c>
    </row>
    <row r="4393" spans="1:9" hidden="1">
      <c r="A4393" s="137" t="s">
        <v>22045</v>
      </c>
      <c r="B4393" s="138" t="s">
        <v>22046</v>
      </c>
      <c r="C4393" s="138" t="s">
        <v>22047</v>
      </c>
      <c r="D4393" s="138" t="s">
        <v>22048</v>
      </c>
      <c r="E4393" s="138" t="s">
        <v>22049</v>
      </c>
      <c r="F4393" s="139">
        <v>0</v>
      </c>
      <c r="G4393" s="137" t="s">
        <v>3649</v>
      </c>
      <c r="H4393" s="137" t="s">
        <v>3650</v>
      </c>
      <c r="I4393" s="138" t="s">
        <v>21389</v>
      </c>
    </row>
    <row r="4394" spans="1:9" hidden="1">
      <c r="A4394" s="137" t="s">
        <v>22050</v>
      </c>
      <c r="B4394" s="138" t="s">
        <v>22051</v>
      </c>
      <c r="C4394" s="138" t="s">
        <v>22052</v>
      </c>
      <c r="D4394" s="138" t="s">
        <v>22053</v>
      </c>
      <c r="E4394" s="138" t="s">
        <v>1756</v>
      </c>
      <c r="F4394" s="139">
        <v>0</v>
      </c>
      <c r="G4394" s="137" t="s">
        <v>3649</v>
      </c>
      <c r="H4394" s="137" t="s">
        <v>3650</v>
      </c>
      <c r="I4394" s="138" t="s">
        <v>1756</v>
      </c>
    </row>
    <row r="4395" spans="1:9" hidden="1">
      <c r="A4395" s="137" t="s">
        <v>22054</v>
      </c>
      <c r="B4395" s="138" t="s">
        <v>22055</v>
      </c>
      <c r="C4395" s="138" t="s">
        <v>22056</v>
      </c>
      <c r="D4395" s="138" t="s">
        <v>22057</v>
      </c>
      <c r="E4395" s="138" t="s">
        <v>22058</v>
      </c>
      <c r="F4395" s="139">
        <v>427.7</v>
      </c>
      <c r="G4395" s="137" t="s">
        <v>3649</v>
      </c>
      <c r="H4395" s="137" t="s">
        <v>3650</v>
      </c>
      <c r="I4395" s="138" t="s">
        <v>21389</v>
      </c>
    </row>
    <row r="4396" spans="1:9" hidden="1">
      <c r="A4396" s="137" t="s">
        <v>22059</v>
      </c>
      <c r="B4396" s="138" t="s">
        <v>22060</v>
      </c>
      <c r="C4396" s="138" t="s">
        <v>22061</v>
      </c>
      <c r="D4396" s="138" t="s">
        <v>22062</v>
      </c>
      <c r="E4396" s="138" t="s">
        <v>22063</v>
      </c>
      <c r="F4396" s="139">
        <v>0</v>
      </c>
      <c r="G4396" s="137" t="s">
        <v>3649</v>
      </c>
      <c r="H4396" s="137" t="s">
        <v>3650</v>
      </c>
      <c r="I4396" s="138" t="s">
        <v>21389</v>
      </c>
    </row>
    <row r="4397" spans="1:9" hidden="1">
      <c r="A4397" s="137" t="s">
        <v>22064</v>
      </c>
      <c r="B4397" s="138" t="s">
        <v>22065</v>
      </c>
      <c r="C4397" s="138" t="s">
        <v>22066</v>
      </c>
      <c r="D4397" s="138" t="s">
        <v>22067</v>
      </c>
      <c r="E4397" s="138" t="s">
        <v>22068</v>
      </c>
      <c r="F4397" s="139">
        <v>0</v>
      </c>
      <c r="G4397" s="137" t="s">
        <v>3649</v>
      </c>
      <c r="H4397" s="137" t="s">
        <v>3650</v>
      </c>
      <c r="I4397" s="138" t="s">
        <v>21389</v>
      </c>
    </row>
    <row r="4398" spans="1:9" hidden="1">
      <c r="A4398" s="137" t="s">
        <v>22069</v>
      </c>
      <c r="B4398" s="138" t="s">
        <v>22070</v>
      </c>
      <c r="C4398" s="138" t="s">
        <v>22071</v>
      </c>
      <c r="D4398" s="138" t="s">
        <v>22072</v>
      </c>
      <c r="E4398" s="138" t="s">
        <v>22073</v>
      </c>
      <c r="F4398" s="139">
        <v>0</v>
      </c>
      <c r="G4398" s="137" t="s">
        <v>3649</v>
      </c>
      <c r="H4398" s="137" t="s">
        <v>3650</v>
      </c>
      <c r="I4398" s="138" t="s">
        <v>21389</v>
      </c>
    </row>
    <row r="4399" spans="1:9" hidden="1">
      <c r="A4399" s="137" t="s">
        <v>22074</v>
      </c>
      <c r="B4399" s="138" t="s">
        <v>22075</v>
      </c>
      <c r="C4399" s="138" t="s">
        <v>22076</v>
      </c>
      <c r="D4399" s="138" t="s">
        <v>22077</v>
      </c>
      <c r="E4399" s="138" t="s">
        <v>22078</v>
      </c>
      <c r="F4399" s="139">
        <v>362.15</v>
      </c>
      <c r="G4399" s="137" t="s">
        <v>3649</v>
      </c>
      <c r="H4399" s="137" t="s">
        <v>3650</v>
      </c>
      <c r="I4399" s="138" t="s">
        <v>21389</v>
      </c>
    </row>
    <row r="4400" spans="1:9" hidden="1">
      <c r="A4400" s="137" t="s">
        <v>22079</v>
      </c>
      <c r="B4400" s="138" t="s">
        <v>22080</v>
      </c>
      <c r="C4400" s="138" t="s">
        <v>22081</v>
      </c>
      <c r="D4400" s="138" t="s">
        <v>22082</v>
      </c>
      <c r="E4400" s="138" t="s">
        <v>22083</v>
      </c>
      <c r="F4400" s="139">
        <v>0</v>
      </c>
      <c r="G4400" s="137" t="s">
        <v>3649</v>
      </c>
      <c r="H4400" s="137" t="s">
        <v>3650</v>
      </c>
      <c r="I4400" s="138" t="s">
        <v>21389</v>
      </c>
    </row>
    <row r="4401" spans="1:9" hidden="1">
      <c r="A4401" s="137" t="s">
        <v>22084</v>
      </c>
      <c r="B4401" s="138" t="s">
        <v>22085</v>
      </c>
      <c r="C4401" s="138" t="s">
        <v>22086</v>
      </c>
      <c r="D4401" s="138" t="s">
        <v>22087</v>
      </c>
      <c r="E4401" s="138" t="s">
        <v>1756</v>
      </c>
      <c r="F4401" s="139">
        <v>0</v>
      </c>
      <c r="G4401" s="137" t="s">
        <v>488</v>
      </c>
      <c r="H4401" s="137" t="s">
        <v>22088</v>
      </c>
      <c r="I4401" s="138" t="s">
        <v>1756</v>
      </c>
    </row>
    <row r="4402" spans="1:9" hidden="1">
      <c r="A4402" s="137" t="s">
        <v>22089</v>
      </c>
      <c r="B4402" s="138" t="s">
        <v>22090</v>
      </c>
      <c r="C4402" s="138" t="s">
        <v>22086</v>
      </c>
      <c r="D4402" s="138" t="s">
        <v>22091</v>
      </c>
      <c r="E4402" s="138" t="s">
        <v>22092</v>
      </c>
      <c r="F4402" s="139">
        <v>0</v>
      </c>
      <c r="G4402" s="137" t="s">
        <v>3649</v>
      </c>
      <c r="H4402" s="137" t="s">
        <v>3650</v>
      </c>
      <c r="I4402" s="138" t="s">
        <v>21389</v>
      </c>
    </row>
    <row r="4403" spans="1:9" hidden="1">
      <c r="A4403" s="137" t="s">
        <v>22093</v>
      </c>
      <c r="B4403" s="138" t="s">
        <v>22094</v>
      </c>
      <c r="C4403" s="138" t="s">
        <v>22095</v>
      </c>
      <c r="D4403" s="138" t="s">
        <v>22096</v>
      </c>
      <c r="E4403" s="138" t="s">
        <v>22097</v>
      </c>
      <c r="F4403" s="139">
        <v>0</v>
      </c>
      <c r="G4403" s="137" t="s">
        <v>3649</v>
      </c>
      <c r="H4403" s="137" t="s">
        <v>3650</v>
      </c>
      <c r="I4403" s="138" t="s">
        <v>21389</v>
      </c>
    </row>
    <row r="4404" spans="1:9" hidden="1">
      <c r="A4404" s="137" t="s">
        <v>22098</v>
      </c>
      <c r="B4404" s="138" t="s">
        <v>22099</v>
      </c>
      <c r="C4404" s="138" t="s">
        <v>22100</v>
      </c>
      <c r="D4404" s="138" t="s">
        <v>22101</v>
      </c>
      <c r="E4404" s="138" t="s">
        <v>22102</v>
      </c>
      <c r="F4404" s="139">
        <v>0</v>
      </c>
      <c r="G4404" s="137" t="s">
        <v>3649</v>
      </c>
      <c r="H4404" s="137" t="s">
        <v>3650</v>
      </c>
      <c r="I4404" s="138" t="s">
        <v>21389</v>
      </c>
    </row>
    <row r="4405" spans="1:9" hidden="1">
      <c r="A4405" s="137" t="s">
        <v>22103</v>
      </c>
      <c r="B4405" s="138" t="s">
        <v>22104</v>
      </c>
      <c r="C4405" s="138" t="s">
        <v>22105</v>
      </c>
      <c r="D4405" s="138" t="s">
        <v>22106</v>
      </c>
      <c r="E4405" s="138" t="s">
        <v>22107</v>
      </c>
      <c r="F4405" s="139">
        <v>0</v>
      </c>
      <c r="G4405" s="137" t="s">
        <v>3649</v>
      </c>
      <c r="H4405" s="137" t="s">
        <v>3650</v>
      </c>
      <c r="I4405" s="138" t="s">
        <v>21389</v>
      </c>
    </row>
    <row r="4406" spans="1:9" hidden="1">
      <c r="A4406" s="137" t="s">
        <v>22108</v>
      </c>
      <c r="B4406" s="138" t="s">
        <v>22109</v>
      </c>
      <c r="C4406" s="138" t="s">
        <v>22110</v>
      </c>
      <c r="D4406" s="138" t="s">
        <v>22111</v>
      </c>
      <c r="E4406" s="138" t="s">
        <v>22112</v>
      </c>
      <c r="F4406" s="139">
        <v>51.2</v>
      </c>
      <c r="G4406" s="137" t="s">
        <v>3649</v>
      </c>
      <c r="H4406" s="137" t="s">
        <v>3650</v>
      </c>
      <c r="I4406" s="138" t="s">
        <v>21389</v>
      </c>
    </row>
    <row r="4407" spans="1:9" hidden="1">
      <c r="A4407" s="137" t="s">
        <v>22113</v>
      </c>
      <c r="B4407" s="138" t="s">
        <v>22114</v>
      </c>
      <c r="C4407" s="138" t="s">
        <v>22115</v>
      </c>
      <c r="D4407" s="138" t="s">
        <v>22116</v>
      </c>
      <c r="E4407" s="138" t="s">
        <v>22117</v>
      </c>
      <c r="F4407" s="139">
        <v>0</v>
      </c>
      <c r="G4407" s="137" t="s">
        <v>3649</v>
      </c>
      <c r="H4407" s="137" t="s">
        <v>3650</v>
      </c>
      <c r="I4407" s="138" t="s">
        <v>3651</v>
      </c>
    </row>
    <row r="4408" spans="1:9" hidden="1">
      <c r="A4408" s="137" t="s">
        <v>22118</v>
      </c>
      <c r="B4408" s="138" t="s">
        <v>22119</v>
      </c>
      <c r="C4408" s="138" t="s">
        <v>22120</v>
      </c>
      <c r="D4408" s="138" t="s">
        <v>22121</v>
      </c>
      <c r="E4408" s="138" t="s">
        <v>22122</v>
      </c>
      <c r="F4408" s="139">
        <v>0</v>
      </c>
      <c r="G4408" s="137" t="s">
        <v>3649</v>
      </c>
      <c r="H4408" s="137" t="s">
        <v>3650</v>
      </c>
      <c r="I4408" s="138" t="s">
        <v>21389</v>
      </c>
    </row>
    <row r="4409" spans="1:9" hidden="1">
      <c r="A4409" s="137" t="s">
        <v>22123</v>
      </c>
      <c r="B4409" s="138" t="s">
        <v>22124</v>
      </c>
      <c r="C4409" s="138" t="s">
        <v>22125</v>
      </c>
      <c r="D4409" s="138" t="s">
        <v>22126</v>
      </c>
      <c r="E4409" s="138" t="s">
        <v>22127</v>
      </c>
      <c r="F4409" s="139">
        <v>0</v>
      </c>
      <c r="G4409" s="137" t="s">
        <v>3649</v>
      </c>
      <c r="H4409" s="137" t="s">
        <v>3650</v>
      </c>
      <c r="I4409" s="138" t="s">
        <v>21389</v>
      </c>
    </row>
    <row r="4410" spans="1:9" hidden="1">
      <c r="A4410" s="137" t="s">
        <v>22128</v>
      </c>
      <c r="B4410" s="138" t="s">
        <v>22129</v>
      </c>
      <c r="C4410" s="138" t="s">
        <v>22130</v>
      </c>
      <c r="D4410" s="138" t="s">
        <v>22131</v>
      </c>
      <c r="E4410" s="138" t="s">
        <v>22132</v>
      </c>
      <c r="F4410" s="139">
        <v>0</v>
      </c>
      <c r="G4410" s="137" t="s">
        <v>3649</v>
      </c>
      <c r="H4410" s="137" t="s">
        <v>3650</v>
      </c>
      <c r="I4410" s="138" t="s">
        <v>21389</v>
      </c>
    </row>
    <row r="4411" spans="1:9" hidden="1">
      <c r="A4411" s="137" t="s">
        <v>22133</v>
      </c>
      <c r="B4411" s="138" t="s">
        <v>22134</v>
      </c>
      <c r="C4411" s="138" t="s">
        <v>22135</v>
      </c>
      <c r="D4411" s="138" t="s">
        <v>22136</v>
      </c>
      <c r="E4411" s="138" t="s">
        <v>22137</v>
      </c>
      <c r="F4411" s="139">
        <v>2400.4499999999998</v>
      </c>
      <c r="G4411" s="137" t="s">
        <v>3649</v>
      </c>
      <c r="H4411" s="137" t="s">
        <v>3650</v>
      </c>
      <c r="I4411" s="138" t="s">
        <v>21389</v>
      </c>
    </row>
    <row r="4412" spans="1:9" hidden="1">
      <c r="A4412" s="137" t="s">
        <v>22138</v>
      </c>
      <c r="B4412" s="138" t="s">
        <v>22139</v>
      </c>
      <c r="C4412" s="138" t="s">
        <v>22140</v>
      </c>
      <c r="D4412" s="138" t="s">
        <v>22141</v>
      </c>
      <c r="E4412" s="138" t="s">
        <v>22142</v>
      </c>
      <c r="F4412" s="139">
        <v>3794.7</v>
      </c>
      <c r="G4412" s="137" t="s">
        <v>3649</v>
      </c>
      <c r="H4412" s="137" t="s">
        <v>3650</v>
      </c>
      <c r="I4412" s="138" t="s">
        <v>21389</v>
      </c>
    </row>
    <row r="4413" spans="1:9" hidden="1">
      <c r="A4413" s="137" t="s">
        <v>22143</v>
      </c>
      <c r="B4413" s="138" t="s">
        <v>22144</v>
      </c>
      <c r="C4413" s="138" t="s">
        <v>22145</v>
      </c>
      <c r="D4413" s="138" t="s">
        <v>22146</v>
      </c>
      <c r="E4413" s="138" t="s">
        <v>22147</v>
      </c>
      <c r="F4413" s="139">
        <v>411.2</v>
      </c>
      <c r="G4413" s="137" t="s">
        <v>3649</v>
      </c>
      <c r="H4413" s="137" t="s">
        <v>3650</v>
      </c>
      <c r="I4413" s="138" t="s">
        <v>21389</v>
      </c>
    </row>
    <row r="4414" spans="1:9" hidden="1">
      <c r="A4414" s="137" t="s">
        <v>22148</v>
      </c>
      <c r="B4414" s="138" t="s">
        <v>22149</v>
      </c>
      <c r="C4414" s="138" t="s">
        <v>22150</v>
      </c>
      <c r="D4414" s="138" t="s">
        <v>22151</v>
      </c>
      <c r="E4414" s="138" t="s">
        <v>22152</v>
      </c>
      <c r="F4414" s="139">
        <v>0</v>
      </c>
      <c r="G4414" s="137" t="s">
        <v>3649</v>
      </c>
      <c r="H4414" s="137" t="s">
        <v>3650</v>
      </c>
      <c r="I4414" s="138" t="s">
        <v>21389</v>
      </c>
    </row>
    <row r="4415" spans="1:9" hidden="1">
      <c r="A4415" s="137" t="s">
        <v>22153</v>
      </c>
      <c r="B4415" s="138" t="s">
        <v>22154</v>
      </c>
      <c r="C4415" s="138" t="s">
        <v>22155</v>
      </c>
      <c r="D4415" s="138" t="s">
        <v>22156</v>
      </c>
      <c r="E4415" s="138" t="s">
        <v>22157</v>
      </c>
      <c r="F4415" s="139">
        <v>0</v>
      </c>
      <c r="G4415" s="137" t="s">
        <v>3649</v>
      </c>
      <c r="H4415" s="137" t="s">
        <v>3650</v>
      </c>
      <c r="I4415" s="138" t="s">
        <v>21389</v>
      </c>
    </row>
    <row r="4416" spans="1:9" hidden="1">
      <c r="A4416" s="137" t="s">
        <v>22158</v>
      </c>
      <c r="B4416" s="138" t="s">
        <v>22159</v>
      </c>
      <c r="C4416" s="138" t="s">
        <v>22160</v>
      </c>
      <c r="D4416" s="138" t="s">
        <v>22161</v>
      </c>
      <c r="E4416" s="138" t="s">
        <v>22162</v>
      </c>
      <c r="F4416" s="139">
        <v>589.45000000000005</v>
      </c>
      <c r="G4416" s="137" t="s">
        <v>3649</v>
      </c>
      <c r="H4416" s="137" t="s">
        <v>3650</v>
      </c>
      <c r="I4416" s="138" t="s">
        <v>21389</v>
      </c>
    </row>
    <row r="4417" spans="1:9" hidden="1">
      <c r="A4417" s="137" t="s">
        <v>22163</v>
      </c>
      <c r="B4417" s="138" t="s">
        <v>22164</v>
      </c>
      <c r="C4417" s="138" t="s">
        <v>22165</v>
      </c>
      <c r="D4417" s="138" t="s">
        <v>22166</v>
      </c>
      <c r="E4417" s="138" t="s">
        <v>22167</v>
      </c>
      <c r="F4417" s="139">
        <v>44.65</v>
      </c>
      <c r="G4417" s="137" t="s">
        <v>3649</v>
      </c>
      <c r="H4417" s="137" t="s">
        <v>3650</v>
      </c>
      <c r="I4417" s="138" t="s">
        <v>21389</v>
      </c>
    </row>
    <row r="4418" spans="1:9" hidden="1">
      <c r="A4418" s="137" t="s">
        <v>22168</v>
      </c>
      <c r="B4418" s="138" t="s">
        <v>22169</v>
      </c>
      <c r="C4418" s="138" t="s">
        <v>22170</v>
      </c>
      <c r="D4418" s="138" t="s">
        <v>22171</v>
      </c>
      <c r="E4418" s="138" t="s">
        <v>22172</v>
      </c>
      <c r="F4418" s="139">
        <v>0</v>
      </c>
      <c r="G4418" s="137" t="s">
        <v>3649</v>
      </c>
      <c r="H4418" s="137" t="s">
        <v>3650</v>
      </c>
      <c r="I4418" s="138" t="s">
        <v>21389</v>
      </c>
    </row>
    <row r="4419" spans="1:9" hidden="1">
      <c r="A4419" s="137" t="s">
        <v>22173</v>
      </c>
      <c r="B4419" s="138" t="s">
        <v>22174</v>
      </c>
      <c r="C4419" s="138" t="s">
        <v>22175</v>
      </c>
      <c r="D4419" s="138" t="s">
        <v>22176</v>
      </c>
      <c r="E4419" s="138" t="s">
        <v>22177</v>
      </c>
      <c r="F4419" s="139">
        <v>0</v>
      </c>
      <c r="G4419" s="137" t="s">
        <v>3649</v>
      </c>
      <c r="H4419" s="137" t="s">
        <v>3650</v>
      </c>
      <c r="I4419" s="138" t="s">
        <v>21389</v>
      </c>
    </row>
    <row r="4420" spans="1:9" hidden="1">
      <c r="A4420" s="137" t="s">
        <v>22178</v>
      </c>
      <c r="B4420" s="138" t="s">
        <v>22179</v>
      </c>
      <c r="C4420" s="138" t="s">
        <v>22180</v>
      </c>
      <c r="D4420" s="138" t="s">
        <v>22181</v>
      </c>
      <c r="E4420" s="138" t="s">
        <v>22182</v>
      </c>
      <c r="F4420" s="139">
        <v>0</v>
      </c>
      <c r="G4420" s="137" t="s">
        <v>3649</v>
      </c>
      <c r="H4420" s="137" t="s">
        <v>3650</v>
      </c>
      <c r="I4420" s="138" t="s">
        <v>21389</v>
      </c>
    </row>
    <row r="4421" spans="1:9" hidden="1">
      <c r="A4421" s="137" t="s">
        <v>22183</v>
      </c>
      <c r="B4421" s="138" t="s">
        <v>22184</v>
      </c>
      <c r="C4421" s="138" t="s">
        <v>22185</v>
      </c>
      <c r="D4421" s="138" t="s">
        <v>22186</v>
      </c>
      <c r="E4421" s="138" t="s">
        <v>22187</v>
      </c>
      <c r="F4421" s="139">
        <v>0</v>
      </c>
      <c r="G4421" s="137" t="s">
        <v>3649</v>
      </c>
      <c r="H4421" s="137" t="s">
        <v>3650</v>
      </c>
      <c r="I4421" s="138" t="s">
        <v>3651</v>
      </c>
    </row>
    <row r="4422" spans="1:9" hidden="1">
      <c r="A4422" s="137" t="s">
        <v>22188</v>
      </c>
      <c r="B4422" s="138" t="s">
        <v>22189</v>
      </c>
      <c r="C4422" s="138" t="s">
        <v>22190</v>
      </c>
      <c r="D4422" s="138" t="s">
        <v>22191</v>
      </c>
      <c r="E4422" s="138" t="s">
        <v>22192</v>
      </c>
      <c r="F4422" s="139">
        <v>1389.45</v>
      </c>
      <c r="G4422" s="137" t="s">
        <v>3649</v>
      </c>
      <c r="H4422" s="137" t="s">
        <v>3650</v>
      </c>
      <c r="I4422" s="138" t="s">
        <v>21389</v>
      </c>
    </row>
    <row r="4423" spans="1:9" hidden="1">
      <c r="A4423" s="137" t="s">
        <v>22193</v>
      </c>
      <c r="B4423" s="138" t="s">
        <v>22194</v>
      </c>
      <c r="C4423" s="138" t="s">
        <v>22195</v>
      </c>
      <c r="D4423" s="138" t="s">
        <v>22196</v>
      </c>
      <c r="E4423" s="138" t="s">
        <v>22197</v>
      </c>
      <c r="F4423" s="139">
        <v>440.9</v>
      </c>
      <c r="G4423" s="137" t="s">
        <v>3649</v>
      </c>
      <c r="H4423" s="137" t="s">
        <v>3650</v>
      </c>
      <c r="I4423" s="138" t="s">
        <v>21389</v>
      </c>
    </row>
    <row r="4424" spans="1:9" hidden="1">
      <c r="A4424" s="137" t="s">
        <v>22198</v>
      </c>
      <c r="B4424" s="138" t="s">
        <v>22199</v>
      </c>
      <c r="C4424" s="138" t="s">
        <v>22200</v>
      </c>
      <c r="D4424" s="138" t="s">
        <v>22201</v>
      </c>
      <c r="E4424" s="138" t="s">
        <v>22202</v>
      </c>
      <c r="F4424" s="139">
        <v>16597.849999999999</v>
      </c>
      <c r="G4424" s="137" t="s">
        <v>3649</v>
      </c>
      <c r="H4424" s="137" t="s">
        <v>3650</v>
      </c>
      <c r="I4424" s="138" t="s">
        <v>21389</v>
      </c>
    </row>
    <row r="4425" spans="1:9" hidden="1">
      <c r="A4425" s="137" t="s">
        <v>22203</v>
      </c>
      <c r="B4425" s="138" t="s">
        <v>22204</v>
      </c>
      <c r="C4425" s="138" t="s">
        <v>22205</v>
      </c>
      <c r="D4425" s="138" t="s">
        <v>22206</v>
      </c>
      <c r="E4425" s="138" t="s">
        <v>22207</v>
      </c>
      <c r="F4425" s="139">
        <v>92.6</v>
      </c>
      <c r="G4425" s="137" t="s">
        <v>3649</v>
      </c>
      <c r="H4425" s="137" t="s">
        <v>3650</v>
      </c>
      <c r="I4425" s="138" t="s">
        <v>21389</v>
      </c>
    </row>
    <row r="4426" spans="1:9" hidden="1">
      <c r="A4426" s="137" t="s">
        <v>22208</v>
      </c>
      <c r="B4426" s="138" t="s">
        <v>22209</v>
      </c>
      <c r="C4426" s="138" t="s">
        <v>22210</v>
      </c>
      <c r="D4426" s="138" t="s">
        <v>22211</v>
      </c>
      <c r="E4426" s="138" t="s">
        <v>22212</v>
      </c>
      <c r="F4426" s="139">
        <v>0</v>
      </c>
      <c r="G4426" s="137" t="s">
        <v>3649</v>
      </c>
      <c r="H4426" s="137" t="s">
        <v>3650</v>
      </c>
      <c r="I4426" s="138" t="s">
        <v>21389</v>
      </c>
    </row>
    <row r="4427" spans="1:9" hidden="1">
      <c r="A4427" s="137" t="s">
        <v>22213</v>
      </c>
      <c r="B4427" s="138" t="s">
        <v>22214</v>
      </c>
      <c r="C4427" s="138" t="s">
        <v>22215</v>
      </c>
      <c r="D4427" s="138" t="s">
        <v>22216</v>
      </c>
      <c r="E4427" s="138" t="s">
        <v>22217</v>
      </c>
      <c r="F4427" s="139">
        <v>203.25</v>
      </c>
      <c r="G4427" s="137" t="s">
        <v>3649</v>
      </c>
      <c r="H4427" s="137" t="s">
        <v>3650</v>
      </c>
      <c r="I4427" s="138" t="s">
        <v>21389</v>
      </c>
    </row>
    <row r="4428" spans="1:9" hidden="1">
      <c r="A4428" s="137" t="s">
        <v>22218</v>
      </c>
      <c r="B4428" s="138" t="s">
        <v>22219</v>
      </c>
      <c r="C4428" s="138" t="s">
        <v>22220</v>
      </c>
      <c r="D4428" s="138" t="s">
        <v>22221</v>
      </c>
      <c r="E4428" s="138" t="s">
        <v>22222</v>
      </c>
      <c r="F4428" s="139">
        <v>0</v>
      </c>
      <c r="G4428" s="137" t="s">
        <v>3649</v>
      </c>
      <c r="H4428" s="137" t="s">
        <v>3650</v>
      </c>
      <c r="I4428" s="138" t="s">
        <v>21389</v>
      </c>
    </row>
    <row r="4429" spans="1:9" hidden="1">
      <c r="A4429" s="137" t="s">
        <v>22223</v>
      </c>
      <c r="B4429" s="138" t="s">
        <v>22224</v>
      </c>
      <c r="C4429" s="138" t="s">
        <v>22225</v>
      </c>
      <c r="D4429" s="138" t="s">
        <v>22226</v>
      </c>
      <c r="E4429" s="138" t="s">
        <v>22227</v>
      </c>
      <c r="F4429" s="139">
        <v>0</v>
      </c>
      <c r="G4429" s="137" t="s">
        <v>3649</v>
      </c>
      <c r="H4429" s="137" t="s">
        <v>3650</v>
      </c>
      <c r="I4429" s="138" t="s">
        <v>21389</v>
      </c>
    </row>
    <row r="4430" spans="1:9" hidden="1">
      <c r="A4430" s="137" t="s">
        <v>22228</v>
      </c>
      <c r="B4430" s="138" t="s">
        <v>22229</v>
      </c>
      <c r="C4430" s="138" t="s">
        <v>22230</v>
      </c>
      <c r="D4430" s="138" t="s">
        <v>22226</v>
      </c>
      <c r="E4430" s="138" t="s">
        <v>22231</v>
      </c>
      <c r="F4430" s="139">
        <v>0</v>
      </c>
      <c r="G4430" s="137" t="s">
        <v>3649</v>
      </c>
      <c r="H4430" s="137" t="s">
        <v>3650</v>
      </c>
      <c r="I4430" s="138" t="s">
        <v>1756</v>
      </c>
    </row>
    <row r="4431" spans="1:9" hidden="1">
      <c r="A4431" s="137" t="s">
        <v>22232</v>
      </c>
      <c r="B4431" s="138" t="s">
        <v>22233</v>
      </c>
      <c r="C4431" s="138" t="s">
        <v>22234</v>
      </c>
      <c r="D4431" s="138" t="s">
        <v>22235</v>
      </c>
      <c r="E4431" s="138" t="s">
        <v>22236</v>
      </c>
      <c r="F4431" s="139">
        <v>0</v>
      </c>
      <c r="G4431" s="137" t="s">
        <v>3649</v>
      </c>
      <c r="H4431" s="137" t="s">
        <v>3650</v>
      </c>
      <c r="I4431" s="138" t="s">
        <v>21389</v>
      </c>
    </row>
    <row r="4432" spans="1:9" hidden="1">
      <c r="A4432" s="137" t="s">
        <v>22237</v>
      </c>
      <c r="B4432" s="138" t="s">
        <v>22238</v>
      </c>
      <c r="C4432" s="138" t="s">
        <v>22239</v>
      </c>
      <c r="D4432" s="138" t="s">
        <v>22240</v>
      </c>
      <c r="E4432" s="138" t="s">
        <v>22241</v>
      </c>
      <c r="F4432" s="139">
        <v>0</v>
      </c>
      <c r="G4432" s="137" t="s">
        <v>3649</v>
      </c>
      <c r="H4432" s="137" t="s">
        <v>3650</v>
      </c>
      <c r="I4432" s="138" t="s">
        <v>3651</v>
      </c>
    </row>
    <row r="4433" spans="1:9" hidden="1">
      <c r="A4433" s="137" t="s">
        <v>22242</v>
      </c>
      <c r="B4433" s="138" t="s">
        <v>22243</v>
      </c>
      <c r="C4433" s="138" t="s">
        <v>22244</v>
      </c>
      <c r="D4433" s="138" t="s">
        <v>22245</v>
      </c>
      <c r="E4433" s="138" t="s">
        <v>22246</v>
      </c>
      <c r="F4433" s="139">
        <v>1447.75</v>
      </c>
      <c r="G4433" s="137" t="s">
        <v>3649</v>
      </c>
      <c r="H4433" s="137" t="s">
        <v>3650</v>
      </c>
      <c r="I4433" s="138" t="s">
        <v>21389</v>
      </c>
    </row>
    <row r="4434" spans="1:9" hidden="1">
      <c r="A4434" s="137" t="s">
        <v>22247</v>
      </c>
      <c r="B4434" s="138" t="s">
        <v>22248</v>
      </c>
      <c r="C4434" s="138" t="s">
        <v>22249</v>
      </c>
      <c r="D4434" s="138" t="s">
        <v>22250</v>
      </c>
      <c r="E4434" s="138" t="s">
        <v>22251</v>
      </c>
      <c r="F4434" s="139">
        <v>0</v>
      </c>
      <c r="G4434" s="137" t="s">
        <v>3649</v>
      </c>
      <c r="H4434" s="137" t="s">
        <v>3650</v>
      </c>
      <c r="I4434" s="138" t="s">
        <v>21389</v>
      </c>
    </row>
    <row r="4435" spans="1:9" hidden="1">
      <c r="A4435" s="137" t="s">
        <v>22252</v>
      </c>
      <c r="B4435" s="138" t="s">
        <v>22253</v>
      </c>
      <c r="C4435" s="138" t="s">
        <v>22254</v>
      </c>
      <c r="D4435" s="138" t="s">
        <v>22255</v>
      </c>
      <c r="E4435" s="138" t="s">
        <v>22256</v>
      </c>
      <c r="F4435" s="139">
        <v>0</v>
      </c>
      <c r="G4435" s="137" t="s">
        <v>3649</v>
      </c>
      <c r="H4435" s="137" t="s">
        <v>3650</v>
      </c>
      <c r="I4435" s="138" t="s">
        <v>21389</v>
      </c>
    </row>
    <row r="4436" spans="1:9" hidden="1">
      <c r="A4436" s="137" t="s">
        <v>22257</v>
      </c>
      <c r="B4436" s="138" t="s">
        <v>22258</v>
      </c>
      <c r="C4436" s="138" t="s">
        <v>22259</v>
      </c>
      <c r="D4436" s="138" t="s">
        <v>22260</v>
      </c>
      <c r="E4436" s="138" t="s">
        <v>22261</v>
      </c>
      <c r="F4436" s="139">
        <v>97.3</v>
      </c>
      <c r="G4436" s="137" t="s">
        <v>3649</v>
      </c>
      <c r="H4436" s="137" t="s">
        <v>3650</v>
      </c>
      <c r="I4436" s="138" t="s">
        <v>21389</v>
      </c>
    </row>
    <row r="4437" spans="1:9" hidden="1">
      <c r="A4437" s="137" t="s">
        <v>22262</v>
      </c>
      <c r="B4437" s="138" t="s">
        <v>22263</v>
      </c>
      <c r="C4437" s="138" t="s">
        <v>22264</v>
      </c>
      <c r="D4437" s="138" t="s">
        <v>22265</v>
      </c>
      <c r="E4437" s="138" t="s">
        <v>22266</v>
      </c>
      <c r="F4437" s="139">
        <v>0</v>
      </c>
      <c r="G4437" s="137" t="s">
        <v>3649</v>
      </c>
      <c r="H4437" s="137" t="s">
        <v>3650</v>
      </c>
      <c r="I4437" s="138" t="s">
        <v>21389</v>
      </c>
    </row>
    <row r="4438" spans="1:9" hidden="1">
      <c r="A4438" s="137" t="s">
        <v>22267</v>
      </c>
      <c r="B4438" s="138" t="s">
        <v>22268</v>
      </c>
      <c r="C4438" s="138" t="s">
        <v>22269</v>
      </c>
      <c r="D4438" s="138" t="s">
        <v>22270</v>
      </c>
      <c r="E4438" s="138" t="s">
        <v>22271</v>
      </c>
      <c r="F4438" s="139">
        <v>99.45</v>
      </c>
      <c r="G4438" s="137" t="s">
        <v>3649</v>
      </c>
      <c r="H4438" s="137" t="s">
        <v>3650</v>
      </c>
      <c r="I4438" s="138" t="s">
        <v>21389</v>
      </c>
    </row>
    <row r="4439" spans="1:9" hidden="1">
      <c r="A4439" s="137" t="s">
        <v>22272</v>
      </c>
      <c r="B4439" s="138" t="s">
        <v>22273</v>
      </c>
      <c r="C4439" s="138" t="s">
        <v>22274</v>
      </c>
      <c r="D4439" s="138" t="s">
        <v>22275</v>
      </c>
      <c r="E4439" s="138" t="s">
        <v>22276</v>
      </c>
      <c r="F4439" s="139">
        <v>0</v>
      </c>
      <c r="G4439" s="137" t="s">
        <v>3649</v>
      </c>
      <c r="H4439" s="137" t="s">
        <v>3650</v>
      </c>
      <c r="I4439" s="138" t="s">
        <v>21389</v>
      </c>
    </row>
    <row r="4440" spans="1:9" hidden="1">
      <c r="A4440" s="137" t="s">
        <v>22277</v>
      </c>
      <c r="B4440" s="138" t="s">
        <v>22278</v>
      </c>
      <c r="C4440" s="138" t="s">
        <v>22279</v>
      </c>
      <c r="D4440" s="138" t="s">
        <v>22280</v>
      </c>
      <c r="E4440" s="138" t="s">
        <v>22281</v>
      </c>
      <c r="F4440" s="139">
        <v>0</v>
      </c>
      <c r="G4440" s="137" t="s">
        <v>3649</v>
      </c>
      <c r="H4440" s="137" t="s">
        <v>3650</v>
      </c>
      <c r="I4440" s="138" t="s">
        <v>3651</v>
      </c>
    </row>
    <row r="4441" spans="1:9" hidden="1">
      <c r="A4441" s="137" t="s">
        <v>22282</v>
      </c>
      <c r="B4441" s="138" t="s">
        <v>22283</v>
      </c>
      <c r="C4441" s="138" t="s">
        <v>22284</v>
      </c>
      <c r="D4441" s="138" t="s">
        <v>22285</v>
      </c>
      <c r="E4441" s="138" t="s">
        <v>22286</v>
      </c>
      <c r="F4441" s="139">
        <v>0</v>
      </c>
      <c r="G4441" s="137" t="s">
        <v>3649</v>
      </c>
      <c r="H4441" s="137" t="s">
        <v>3650</v>
      </c>
      <c r="I4441" s="138" t="s">
        <v>21389</v>
      </c>
    </row>
    <row r="4442" spans="1:9" hidden="1">
      <c r="A4442" s="137" t="s">
        <v>22287</v>
      </c>
      <c r="B4442" s="138" t="s">
        <v>22288</v>
      </c>
      <c r="C4442" s="138" t="s">
        <v>22289</v>
      </c>
      <c r="D4442" s="138" t="s">
        <v>22290</v>
      </c>
      <c r="E4442" s="138" t="s">
        <v>22291</v>
      </c>
      <c r="F4442" s="139">
        <v>139.85</v>
      </c>
      <c r="G4442" s="137" t="s">
        <v>3649</v>
      </c>
      <c r="H4442" s="137" t="s">
        <v>3650</v>
      </c>
      <c r="I4442" s="138" t="s">
        <v>21389</v>
      </c>
    </row>
    <row r="4443" spans="1:9" hidden="1">
      <c r="A4443" s="137" t="s">
        <v>22292</v>
      </c>
      <c r="B4443" s="138" t="s">
        <v>22293</v>
      </c>
      <c r="C4443" s="138" t="s">
        <v>22294</v>
      </c>
      <c r="D4443" s="138" t="s">
        <v>22295</v>
      </c>
      <c r="E4443" s="138" t="s">
        <v>22296</v>
      </c>
      <c r="F4443" s="139">
        <v>0</v>
      </c>
      <c r="G4443" s="137" t="s">
        <v>3649</v>
      </c>
      <c r="H4443" s="137" t="s">
        <v>3650</v>
      </c>
      <c r="I4443" s="138" t="s">
        <v>1756</v>
      </c>
    </row>
    <row r="4444" spans="1:9" hidden="1">
      <c r="A4444" s="137" t="s">
        <v>22297</v>
      </c>
      <c r="B4444" s="138" t="s">
        <v>22298</v>
      </c>
      <c r="C4444" s="138" t="s">
        <v>22299</v>
      </c>
      <c r="D4444" s="138" t="s">
        <v>22300</v>
      </c>
      <c r="E4444" s="138" t="s">
        <v>22301</v>
      </c>
      <c r="F4444" s="139">
        <v>357.25</v>
      </c>
      <c r="G4444" s="137" t="s">
        <v>3649</v>
      </c>
      <c r="H4444" s="137" t="s">
        <v>3650</v>
      </c>
      <c r="I4444" s="138" t="s">
        <v>21389</v>
      </c>
    </row>
    <row r="4445" spans="1:9" hidden="1">
      <c r="A4445" s="137" t="s">
        <v>22302</v>
      </c>
      <c r="B4445" s="138" t="s">
        <v>22303</v>
      </c>
      <c r="C4445" s="138" t="s">
        <v>22304</v>
      </c>
      <c r="D4445" s="138" t="s">
        <v>22305</v>
      </c>
      <c r="E4445" s="138" t="s">
        <v>22306</v>
      </c>
      <c r="F4445" s="139">
        <v>0</v>
      </c>
      <c r="G4445" s="137" t="s">
        <v>3649</v>
      </c>
      <c r="H4445" s="137" t="s">
        <v>3650</v>
      </c>
      <c r="I4445" s="138" t="s">
        <v>21389</v>
      </c>
    </row>
    <row r="4446" spans="1:9" hidden="1">
      <c r="A4446" s="137" t="s">
        <v>22307</v>
      </c>
      <c r="B4446" s="138" t="s">
        <v>22308</v>
      </c>
      <c r="C4446" s="138" t="s">
        <v>22309</v>
      </c>
      <c r="D4446" s="138" t="s">
        <v>22310</v>
      </c>
      <c r="E4446" s="138" t="s">
        <v>22311</v>
      </c>
      <c r="F4446" s="139">
        <v>1040.45</v>
      </c>
      <c r="G4446" s="137" t="s">
        <v>3649</v>
      </c>
      <c r="H4446" s="137" t="s">
        <v>3650</v>
      </c>
      <c r="I4446" s="138" t="s">
        <v>21389</v>
      </c>
    </row>
    <row r="4447" spans="1:9" hidden="1">
      <c r="A4447" s="137" t="s">
        <v>22312</v>
      </c>
      <c r="B4447" s="138" t="s">
        <v>22313</v>
      </c>
      <c r="C4447" s="138" t="s">
        <v>22314</v>
      </c>
      <c r="D4447" s="138" t="s">
        <v>22315</v>
      </c>
      <c r="E4447" s="138" t="s">
        <v>22316</v>
      </c>
      <c r="F4447" s="139">
        <v>0</v>
      </c>
      <c r="G4447" s="137" t="s">
        <v>3649</v>
      </c>
      <c r="H4447" s="137" t="s">
        <v>3650</v>
      </c>
      <c r="I4447" s="138" t="s">
        <v>1756</v>
      </c>
    </row>
    <row r="4448" spans="1:9" hidden="1">
      <c r="A4448" s="137" t="s">
        <v>22317</v>
      </c>
      <c r="B4448" s="138" t="s">
        <v>22318</v>
      </c>
      <c r="C4448" s="138" t="s">
        <v>22319</v>
      </c>
      <c r="D4448" s="138" t="s">
        <v>22320</v>
      </c>
      <c r="E4448" s="138" t="s">
        <v>22321</v>
      </c>
      <c r="F4448" s="139">
        <v>0</v>
      </c>
      <c r="G4448" s="137" t="s">
        <v>3649</v>
      </c>
      <c r="H4448" s="137" t="s">
        <v>3650</v>
      </c>
      <c r="I4448" s="138" t="s">
        <v>3651</v>
      </c>
    </row>
    <row r="4449" spans="1:9" hidden="1">
      <c r="A4449" s="137" t="s">
        <v>22322</v>
      </c>
      <c r="B4449" s="138" t="s">
        <v>22323</v>
      </c>
      <c r="C4449" s="138" t="s">
        <v>22324</v>
      </c>
      <c r="D4449" s="138" t="s">
        <v>22325</v>
      </c>
      <c r="E4449" s="138" t="s">
        <v>22326</v>
      </c>
      <c r="F4449" s="139">
        <v>0</v>
      </c>
      <c r="G4449" s="137" t="s">
        <v>3649</v>
      </c>
      <c r="H4449" s="137" t="s">
        <v>3650</v>
      </c>
      <c r="I4449" s="138" t="s">
        <v>1756</v>
      </c>
    </row>
    <row r="4450" spans="1:9" hidden="1">
      <c r="A4450" s="137" t="s">
        <v>22327</v>
      </c>
      <c r="B4450" s="138" t="s">
        <v>22328</v>
      </c>
      <c r="C4450" s="138" t="s">
        <v>22329</v>
      </c>
      <c r="D4450" s="138" t="s">
        <v>22330</v>
      </c>
      <c r="E4450" s="138" t="s">
        <v>22331</v>
      </c>
      <c r="F4450" s="139">
        <v>0</v>
      </c>
      <c r="G4450" s="137" t="s">
        <v>3649</v>
      </c>
      <c r="H4450" s="137" t="s">
        <v>3650</v>
      </c>
      <c r="I4450" s="138" t="s">
        <v>21389</v>
      </c>
    </row>
    <row r="4451" spans="1:9" hidden="1">
      <c r="A4451" s="137" t="s">
        <v>22332</v>
      </c>
      <c r="B4451" s="138" t="s">
        <v>22333</v>
      </c>
      <c r="C4451" s="138" t="s">
        <v>22334</v>
      </c>
      <c r="D4451" s="138" t="s">
        <v>22335</v>
      </c>
      <c r="E4451" s="138" t="s">
        <v>22336</v>
      </c>
      <c r="F4451" s="139">
        <v>0</v>
      </c>
      <c r="G4451" s="137" t="s">
        <v>3649</v>
      </c>
      <c r="H4451" s="137" t="s">
        <v>3650</v>
      </c>
      <c r="I4451" s="138" t="s">
        <v>21389</v>
      </c>
    </row>
    <row r="4452" spans="1:9" hidden="1">
      <c r="A4452" s="137" t="s">
        <v>22337</v>
      </c>
      <c r="B4452" s="138" t="s">
        <v>22338</v>
      </c>
      <c r="C4452" s="138" t="s">
        <v>22339</v>
      </c>
      <c r="D4452" s="138" t="s">
        <v>22340</v>
      </c>
      <c r="E4452" s="138" t="s">
        <v>22341</v>
      </c>
      <c r="F4452" s="139">
        <v>0</v>
      </c>
      <c r="G4452" s="137" t="s">
        <v>3649</v>
      </c>
      <c r="H4452" s="137" t="s">
        <v>3650</v>
      </c>
      <c r="I4452" s="138" t="s">
        <v>21389</v>
      </c>
    </row>
    <row r="4453" spans="1:9" hidden="1">
      <c r="A4453" s="137" t="s">
        <v>22342</v>
      </c>
      <c r="B4453" s="138" t="s">
        <v>22343</v>
      </c>
      <c r="C4453" s="138" t="s">
        <v>22344</v>
      </c>
      <c r="D4453" s="138" t="s">
        <v>22345</v>
      </c>
      <c r="E4453" s="138" t="s">
        <v>22346</v>
      </c>
      <c r="F4453" s="139">
        <v>277.85000000000002</v>
      </c>
      <c r="G4453" s="137" t="s">
        <v>3649</v>
      </c>
      <c r="H4453" s="137" t="s">
        <v>3650</v>
      </c>
      <c r="I4453" s="138" t="s">
        <v>21389</v>
      </c>
    </row>
    <row r="4454" spans="1:9" hidden="1">
      <c r="A4454" s="137" t="s">
        <v>22347</v>
      </c>
      <c r="B4454" s="138" t="s">
        <v>22348</v>
      </c>
      <c r="C4454" s="138" t="s">
        <v>22349</v>
      </c>
      <c r="D4454" s="138" t="s">
        <v>22350</v>
      </c>
      <c r="E4454" s="138" t="s">
        <v>22351</v>
      </c>
      <c r="F4454" s="139">
        <v>249.05</v>
      </c>
      <c r="G4454" s="137" t="s">
        <v>3649</v>
      </c>
      <c r="H4454" s="137" t="s">
        <v>3650</v>
      </c>
      <c r="I4454" s="138" t="s">
        <v>21389</v>
      </c>
    </row>
    <row r="4455" spans="1:9" hidden="1">
      <c r="A4455" s="137" t="s">
        <v>22352</v>
      </c>
      <c r="B4455" s="138" t="s">
        <v>22353</v>
      </c>
      <c r="C4455" s="138" t="s">
        <v>22354</v>
      </c>
      <c r="D4455" s="138" t="s">
        <v>22355</v>
      </c>
      <c r="E4455" s="138" t="s">
        <v>22356</v>
      </c>
      <c r="F4455" s="139">
        <v>0</v>
      </c>
      <c r="G4455" s="137" t="s">
        <v>3649</v>
      </c>
      <c r="H4455" s="137" t="s">
        <v>3650</v>
      </c>
      <c r="I4455" s="138" t="s">
        <v>21389</v>
      </c>
    </row>
    <row r="4456" spans="1:9" hidden="1">
      <c r="A4456" s="137" t="s">
        <v>22357</v>
      </c>
      <c r="B4456" s="138" t="s">
        <v>22358</v>
      </c>
      <c r="C4456" s="138" t="s">
        <v>22359</v>
      </c>
      <c r="D4456" s="138" t="s">
        <v>22360</v>
      </c>
      <c r="E4456" s="138" t="s">
        <v>22361</v>
      </c>
      <c r="F4456" s="139">
        <v>0</v>
      </c>
      <c r="G4456" s="137" t="s">
        <v>3649</v>
      </c>
      <c r="H4456" s="137" t="s">
        <v>3650</v>
      </c>
      <c r="I4456" s="138" t="s">
        <v>21389</v>
      </c>
    </row>
    <row r="4457" spans="1:9" hidden="1">
      <c r="A4457" s="137" t="s">
        <v>22362</v>
      </c>
      <c r="B4457" s="138" t="s">
        <v>22363</v>
      </c>
      <c r="C4457" s="138" t="s">
        <v>22364</v>
      </c>
      <c r="D4457" s="138" t="s">
        <v>22365</v>
      </c>
      <c r="E4457" s="138" t="s">
        <v>22366</v>
      </c>
      <c r="F4457" s="139">
        <v>0</v>
      </c>
      <c r="G4457" s="137" t="s">
        <v>3649</v>
      </c>
      <c r="H4457" s="137" t="s">
        <v>3650</v>
      </c>
      <c r="I4457" s="138" t="s">
        <v>21389</v>
      </c>
    </row>
    <row r="4458" spans="1:9" hidden="1">
      <c r="A4458" s="137" t="s">
        <v>22367</v>
      </c>
      <c r="B4458" s="138" t="s">
        <v>22368</v>
      </c>
      <c r="C4458" s="138" t="s">
        <v>22369</v>
      </c>
      <c r="D4458" s="138" t="s">
        <v>22370</v>
      </c>
      <c r="E4458" s="138" t="s">
        <v>22371</v>
      </c>
      <c r="F4458" s="139">
        <v>0</v>
      </c>
      <c r="G4458" s="137" t="s">
        <v>3649</v>
      </c>
      <c r="H4458" s="137" t="s">
        <v>3650</v>
      </c>
      <c r="I4458" s="138" t="s">
        <v>21389</v>
      </c>
    </row>
    <row r="4459" spans="1:9" hidden="1">
      <c r="A4459" s="137" t="s">
        <v>22372</v>
      </c>
      <c r="B4459" s="138" t="s">
        <v>22373</v>
      </c>
      <c r="C4459" s="138" t="s">
        <v>22374</v>
      </c>
      <c r="D4459" s="138" t="s">
        <v>22375</v>
      </c>
      <c r="E4459" s="138" t="s">
        <v>22376</v>
      </c>
      <c r="F4459" s="139">
        <v>0</v>
      </c>
      <c r="G4459" s="137" t="s">
        <v>3649</v>
      </c>
      <c r="H4459" s="137" t="s">
        <v>3650</v>
      </c>
      <c r="I4459" s="138" t="s">
        <v>1756</v>
      </c>
    </row>
    <row r="4460" spans="1:9" hidden="1">
      <c r="A4460" s="137" t="s">
        <v>22377</v>
      </c>
      <c r="B4460" s="138" t="s">
        <v>22378</v>
      </c>
      <c r="C4460" s="138" t="s">
        <v>22379</v>
      </c>
      <c r="D4460" s="138" t="s">
        <v>22380</v>
      </c>
      <c r="E4460" s="138" t="s">
        <v>22381</v>
      </c>
      <c r="F4460" s="139">
        <v>0</v>
      </c>
      <c r="G4460" s="137" t="s">
        <v>3649</v>
      </c>
      <c r="H4460" s="137" t="s">
        <v>3650</v>
      </c>
      <c r="I4460" s="138" t="s">
        <v>21389</v>
      </c>
    </row>
    <row r="4461" spans="1:9" hidden="1">
      <c r="A4461" s="137" t="s">
        <v>22382</v>
      </c>
      <c r="B4461" s="138" t="s">
        <v>22383</v>
      </c>
      <c r="C4461" s="138" t="s">
        <v>22384</v>
      </c>
      <c r="D4461" s="138" t="s">
        <v>22385</v>
      </c>
      <c r="E4461" s="138" t="s">
        <v>22386</v>
      </c>
      <c r="F4461" s="139">
        <v>0</v>
      </c>
      <c r="G4461" s="137" t="s">
        <v>3649</v>
      </c>
      <c r="H4461" s="137" t="s">
        <v>3650</v>
      </c>
      <c r="I4461" s="138" t="s">
        <v>21389</v>
      </c>
    </row>
    <row r="4462" spans="1:9" hidden="1">
      <c r="A4462" s="137" t="s">
        <v>22387</v>
      </c>
      <c r="B4462" s="138" t="s">
        <v>22388</v>
      </c>
      <c r="C4462" s="138" t="s">
        <v>22389</v>
      </c>
      <c r="D4462" s="138" t="s">
        <v>22390</v>
      </c>
      <c r="E4462" s="138" t="s">
        <v>1756</v>
      </c>
      <c r="F4462" s="139">
        <v>0</v>
      </c>
      <c r="G4462" s="137" t="s">
        <v>3649</v>
      </c>
      <c r="H4462" s="137" t="s">
        <v>3650</v>
      </c>
      <c r="I4462" s="138" t="s">
        <v>1756</v>
      </c>
    </row>
    <row r="4463" spans="1:9" hidden="1">
      <c r="A4463" s="137" t="s">
        <v>22391</v>
      </c>
      <c r="B4463" s="138" t="s">
        <v>22392</v>
      </c>
      <c r="C4463" s="138" t="s">
        <v>22393</v>
      </c>
      <c r="D4463" s="138" t="s">
        <v>22394</v>
      </c>
      <c r="E4463" s="138" t="s">
        <v>22395</v>
      </c>
      <c r="F4463" s="139">
        <v>0</v>
      </c>
      <c r="G4463" s="137" t="s">
        <v>3649</v>
      </c>
      <c r="H4463" s="137" t="s">
        <v>3650</v>
      </c>
      <c r="I4463" s="138" t="s">
        <v>3651</v>
      </c>
    </row>
    <row r="4464" spans="1:9" hidden="1">
      <c r="A4464" s="137" t="s">
        <v>22396</v>
      </c>
      <c r="B4464" s="138" t="s">
        <v>22397</v>
      </c>
      <c r="C4464" s="138" t="s">
        <v>22398</v>
      </c>
      <c r="D4464" s="138" t="s">
        <v>22399</v>
      </c>
      <c r="E4464" s="138" t="s">
        <v>22400</v>
      </c>
      <c r="F4464" s="139">
        <v>0</v>
      </c>
      <c r="G4464" s="137" t="s">
        <v>3649</v>
      </c>
      <c r="H4464" s="137" t="s">
        <v>3650</v>
      </c>
      <c r="I4464" s="138" t="s">
        <v>21389</v>
      </c>
    </row>
    <row r="4465" spans="1:9" hidden="1">
      <c r="A4465" s="137" t="s">
        <v>22401</v>
      </c>
      <c r="B4465" s="138" t="s">
        <v>22402</v>
      </c>
      <c r="C4465" s="138" t="s">
        <v>22403</v>
      </c>
      <c r="D4465" s="138" t="s">
        <v>22404</v>
      </c>
      <c r="E4465" s="138" t="s">
        <v>22405</v>
      </c>
      <c r="F4465" s="139">
        <v>0</v>
      </c>
      <c r="G4465" s="137" t="s">
        <v>3649</v>
      </c>
      <c r="H4465" s="137" t="s">
        <v>3650</v>
      </c>
      <c r="I4465" s="138" t="s">
        <v>21389</v>
      </c>
    </row>
    <row r="4466" spans="1:9" hidden="1">
      <c r="A4466" s="137" t="s">
        <v>22406</v>
      </c>
      <c r="B4466" s="138" t="s">
        <v>22407</v>
      </c>
      <c r="C4466" s="138" t="s">
        <v>22408</v>
      </c>
      <c r="D4466" s="138" t="s">
        <v>22409</v>
      </c>
      <c r="E4466" s="138" t="s">
        <v>22410</v>
      </c>
      <c r="F4466" s="139">
        <v>0</v>
      </c>
      <c r="G4466" s="137" t="s">
        <v>3649</v>
      </c>
      <c r="H4466" s="137" t="s">
        <v>3650</v>
      </c>
      <c r="I4466" s="138" t="s">
        <v>21389</v>
      </c>
    </row>
    <row r="4467" spans="1:9" hidden="1">
      <c r="A4467" s="137" t="s">
        <v>22411</v>
      </c>
      <c r="B4467" s="138" t="s">
        <v>22412</v>
      </c>
      <c r="C4467" s="138" t="s">
        <v>22413</v>
      </c>
      <c r="D4467" s="138" t="s">
        <v>22414</v>
      </c>
      <c r="E4467" s="138" t="s">
        <v>22415</v>
      </c>
      <c r="F4467" s="139">
        <v>0</v>
      </c>
      <c r="G4467" s="137" t="s">
        <v>3649</v>
      </c>
      <c r="H4467" s="137" t="s">
        <v>3650</v>
      </c>
      <c r="I4467" s="138" t="s">
        <v>21389</v>
      </c>
    </row>
    <row r="4468" spans="1:9" hidden="1">
      <c r="A4468" s="137" t="s">
        <v>22416</v>
      </c>
      <c r="B4468" s="138" t="s">
        <v>22417</v>
      </c>
      <c r="C4468" s="138" t="s">
        <v>22418</v>
      </c>
      <c r="D4468" s="138" t="s">
        <v>22419</v>
      </c>
      <c r="E4468" s="138" t="s">
        <v>22420</v>
      </c>
      <c r="F4468" s="139">
        <v>0</v>
      </c>
      <c r="G4468" s="137" t="s">
        <v>3649</v>
      </c>
      <c r="H4468" s="137" t="s">
        <v>3650</v>
      </c>
      <c r="I4468" s="138" t="s">
        <v>21389</v>
      </c>
    </row>
    <row r="4469" spans="1:9" hidden="1">
      <c r="A4469" s="137" t="s">
        <v>22421</v>
      </c>
      <c r="B4469" s="138" t="s">
        <v>22422</v>
      </c>
      <c r="C4469" s="138" t="s">
        <v>22423</v>
      </c>
      <c r="D4469" s="138" t="s">
        <v>22424</v>
      </c>
      <c r="E4469" s="138" t="s">
        <v>22425</v>
      </c>
      <c r="F4469" s="139">
        <v>0</v>
      </c>
      <c r="G4469" s="137" t="s">
        <v>3649</v>
      </c>
      <c r="H4469" s="137" t="s">
        <v>3650</v>
      </c>
      <c r="I4469" s="138" t="s">
        <v>21389</v>
      </c>
    </row>
    <row r="4470" spans="1:9" hidden="1">
      <c r="A4470" s="137" t="s">
        <v>22426</v>
      </c>
      <c r="B4470" s="138" t="s">
        <v>22427</v>
      </c>
      <c r="C4470" s="138" t="s">
        <v>22428</v>
      </c>
      <c r="D4470" s="138" t="s">
        <v>22429</v>
      </c>
      <c r="E4470" s="138" t="s">
        <v>22430</v>
      </c>
      <c r="F4470" s="139">
        <v>0</v>
      </c>
      <c r="G4470" s="137" t="s">
        <v>3649</v>
      </c>
      <c r="H4470" s="137" t="s">
        <v>3650</v>
      </c>
      <c r="I4470" s="138" t="s">
        <v>21389</v>
      </c>
    </row>
    <row r="4471" spans="1:9" hidden="1">
      <c r="A4471" s="137" t="s">
        <v>22431</v>
      </c>
      <c r="B4471" s="138" t="s">
        <v>22432</v>
      </c>
      <c r="C4471" s="138" t="s">
        <v>22433</v>
      </c>
      <c r="D4471" s="138" t="s">
        <v>22434</v>
      </c>
      <c r="E4471" s="138" t="s">
        <v>22435</v>
      </c>
      <c r="F4471" s="139">
        <v>0</v>
      </c>
      <c r="G4471" s="137" t="s">
        <v>3649</v>
      </c>
      <c r="H4471" s="137" t="s">
        <v>3650</v>
      </c>
      <c r="I4471" s="138" t="s">
        <v>21389</v>
      </c>
    </row>
    <row r="4472" spans="1:9" hidden="1">
      <c r="A4472" s="137" t="s">
        <v>22436</v>
      </c>
      <c r="B4472" s="138" t="s">
        <v>22437</v>
      </c>
      <c r="C4472" s="138" t="s">
        <v>22438</v>
      </c>
      <c r="D4472" s="138" t="s">
        <v>22439</v>
      </c>
      <c r="E4472" s="138" t="s">
        <v>22440</v>
      </c>
      <c r="F4472" s="139">
        <v>0</v>
      </c>
      <c r="G4472" s="137" t="s">
        <v>3649</v>
      </c>
      <c r="H4472" s="137" t="s">
        <v>3650</v>
      </c>
      <c r="I4472" s="138" t="s">
        <v>3651</v>
      </c>
    </row>
    <row r="4473" spans="1:9" hidden="1">
      <c r="A4473" s="137" t="s">
        <v>22441</v>
      </c>
      <c r="B4473" s="138" t="s">
        <v>22442</v>
      </c>
      <c r="C4473" s="138" t="s">
        <v>22443</v>
      </c>
      <c r="D4473" s="138" t="s">
        <v>22444</v>
      </c>
      <c r="E4473" s="138" t="s">
        <v>22445</v>
      </c>
      <c r="F4473" s="139">
        <v>0</v>
      </c>
      <c r="G4473" s="137" t="s">
        <v>3649</v>
      </c>
      <c r="H4473" s="137" t="s">
        <v>3650</v>
      </c>
      <c r="I4473" s="138" t="s">
        <v>21389</v>
      </c>
    </row>
    <row r="4474" spans="1:9" hidden="1">
      <c r="A4474" s="137" t="s">
        <v>22446</v>
      </c>
      <c r="B4474" s="138" t="s">
        <v>22447</v>
      </c>
      <c r="C4474" s="138" t="s">
        <v>22448</v>
      </c>
      <c r="D4474" s="138" t="s">
        <v>22449</v>
      </c>
      <c r="E4474" s="138" t="s">
        <v>22450</v>
      </c>
      <c r="F4474" s="139">
        <v>0</v>
      </c>
      <c r="G4474" s="137" t="s">
        <v>3649</v>
      </c>
      <c r="H4474" s="137" t="s">
        <v>3650</v>
      </c>
      <c r="I4474" s="138" t="s">
        <v>21389</v>
      </c>
    </row>
    <row r="4475" spans="1:9" hidden="1">
      <c r="A4475" s="137" t="s">
        <v>22451</v>
      </c>
      <c r="B4475" s="138" t="s">
        <v>22452</v>
      </c>
      <c r="C4475" s="138" t="s">
        <v>22453</v>
      </c>
      <c r="D4475" s="138" t="s">
        <v>22454</v>
      </c>
      <c r="E4475" s="138" t="s">
        <v>22455</v>
      </c>
      <c r="F4475" s="139">
        <v>130.05000000000001</v>
      </c>
      <c r="G4475" s="137" t="s">
        <v>3649</v>
      </c>
      <c r="H4475" s="137" t="s">
        <v>3650</v>
      </c>
      <c r="I4475" s="138" t="s">
        <v>21389</v>
      </c>
    </row>
    <row r="4476" spans="1:9" hidden="1">
      <c r="A4476" s="137" t="s">
        <v>22456</v>
      </c>
      <c r="B4476" s="138" t="s">
        <v>22457</v>
      </c>
      <c r="C4476" s="138" t="s">
        <v>22458</v>
      </c>
      <c r="D4476" s="138" t="s">
        <v>22459</v>
      </c>
      <c r="E4476" s="138" t="s">
        <v>22460</v>
      </c>
      <c r="F4476" s="139">
        <v>647.45000000000005</v>
      </c>
      <c r="G4476" s="137" t="s">
        <v>3649</v>
      </c>
      <c r="H4476" s="137" t="s">
        <v>3650</v>
      </c>
      <c r="I4476" s="138" t="s">
        <v>21389</v>
      </c>
    </row>
    <row r="4477" spans="1:9" hidden="1">
      <c r="A4477" s="137" t="s">
        <v>22461</v>
      </c>
      <c r="B4477" s="138" t="s">
        <v>22462</v>
      </c>
      <c r="C4477" s="138" t="s">
        <v>22463</v>
      </c>
      <c r="D4477" s="138" t="s">
        <v>22464</v>
      </c>
      <c r="E4477" s="138" t="s">
        <v>22465</v>
      </c>
      <c r="F4477" s="139">
        <v>0</v>
      </c>
      <c r="G4477" s="137" t="s">
        <v>3649</v>
      </c>
      <c r="H4477" s="137" t="s">
        <v>3650</v>
      </c>
      <c r="I4477" s="138" t="s">
        <v>21389</v>
      </c>
    </row>
    <row r="4478" spans="1:9" hidden="1">
      <c r="A4478" s="137" t="s">
        <v>22466</v>
      </c>
      <c r="B4478" s="138" t="s">
        <v>22467</v>
      </c>
      <c r="C4478" s="138" t="s">
        <v>22468</v>
      </c>
      <c r="D4478" s="138" t="s">
        <v>22469</v>
      </c>
      <c r="E4478" s="138" t="s">
        <v>22470</v>
      </c>
      <c r="F4478" s="139">
        <v>0</v>
      </c>
      <c r="G4478" s="137" t="s">
        <v>3649</v>
      </c>
      <c r="H4478" s="137" t="s">
        <v>3650</v>
      </c>
      <c r="I4478" s="138" t="s">
        <v>1756</v>
      </c>
    </row>
    <row r="4479" spans="1:9" hidden="1">
      <c r="A4479" s="137" t="s">
        <v>22471</v>
      </c>
      <c r="B4479" s="138" t="s">
        <v>22472</v>
      </c>
      <c r="C4479" s="138" t="s">
        <v>22473</v>
      </c>
      <c r="D4479" s="138" t="s">
        <v>22474</v>
      </c>
      <c r="E4479" s="138" t="s">
        <v>22475</v>
      </c>
      <c r="F4479" s="139">
        <v>0</v>
      </c>
      <c r="G4479" s="137" t="s">
        <v>3649</v>
      </c>
      <c r="H4479" s="137" t="s">
        <v>3650</v>
      </c>
      <c r="I4479" s="138" t="s">
        <v>21389</v>
      </c>
    </row>
    <row r="4480" spans="1:9" hidden="1">
      <c r="A4480" s="137" t="s">
        <v>22476</v>
      </c>
      <c r="B4480" s="138" t="s">
        <v>22477</v>
      </c>
      <c r="C4480" s="138" t="s">
        <v>22478</v>
      </c>
      <c r="D4480" s="138" t="s">
        <v>22479</v>
      </c>
      <c r="E4480" s="138" t="s">
        <v>22480</v>
      </c>
      <c r="F4480" s="139">
        <v>0</v>
      </c>
      <c r="G4480" s="137" t="s">
        <v>3649</v>
      </c>
      <c r="H4480" s="137" t="s">
        <v>3650</v>
      </c>
      <c r="I4480" s="138" t="s">
        <v>21389</v>
      </c>
    </row>
    <row r="4481" spans="1:9" hidden="1">
      <c r="A4481" s="137" t="s">
        <v>22481</v>
      </c>
      <c r="B4481" s="138" t="s">
        <v>22482</v>
      </c>
      <c r="C4481" s="138" t="s">
        <v>22483</v>
      </c>
      <c r="D4481" s="138" t="s">
        <v>22484</v>
      </c>
      <c r="E4481" s="138" t="s">
        <v>22485</v>
      </c>
      <c r="F4481" s="139">
        <v>0</v>
      </c>
      <c r="G4481" s="137" t="s">
        <v>3649</v>
      </c>
      <c r="H4481" s="137" t="s">
        <v>3650</v>
      </c>
      <c r="I4481" s="138" t="s">
        <v>3651</v>
      </c>
    </row>
    <row r="4482" spans="1:9" hidden="1">
      <c r="A4482" s="137" t="s">
        <v>22486</v>
      </c>
      <c r="B4482" s="138" t="s">
        <v>22487</v>
      </c>
      <c r="C4482" s="138" t="s">
        <v>22488</v>
      </c>
      <c r="D4482" s="138" t="s">
        <v>22489</v>
      </c>
      <c r="E4482" s="138" t="s">
        <v>22490</v>
      </c>
      <c r="F4482" s="139">
        <v>0</v>
      </c>
      <c r="G4482" s="137" t="s">
        <v>3649</v>
      </c>
      <c r="H4482" s="137" t="s">
        <v>3650</v>
      </c>
      <c r="I4482" s="138" t="s">
        <v>21389</v>
      </c>
    </row>
    <row r="4483" spans="1:9" hidden="1">
      <c r="A4483" s="137" t="s">
        <v>22491</v>
      </c>
      <c r="B4483" s="138" t="s">
        <v>22492</v>
      </c>
      <c r="C4483" s="138" t="s">
        <v>22493</v>
      </c>
      <c r="D4483" s="138" t="s">
        <v>22494</v>
      </c>
      <c r="E4483" s="138" t="s">
        <v>22495</v>
      </c>
      <c r="F4483" s="139">
        <v>395.8</v>
      </c>
      <c r="G4483" s="137" t="s">
        <v>3649</v>
      </c>
      <c r="H4483" s="137" t="s">
        <v>3650</v>
      </c>
      <c r="I4483" s="138" t="s">
        <v>21389</v>
      </c>
    </row>
    <row r="4484" spans="1:9" hidden="1">
      <c r="A4484" s="137" t="s">
        <v>22496</v>
      </c>
      <c r="B4484" s="138" t="s">
        <v>22497</v>
      </c>
      <c r="C4484" s="138" t="s">
        <v>22498</v>
      </c>
      <c r="D4484" s="138" t="s">
        <v>22499</v>
      </c>
      <c r="E4484" s="138" t="s">
        <v>22500</v>
      </c>
      <c r="F4484" s="139">
        <v>0</v>
      </c>
      <c r="G4484" s="137" t="s">
        <v>3649</v>
      </c>
      <c r="H4484" s="137" t="s">
        <v>3650</v>
      </c>
      <c r="I4484" s="138" t="s">
        <v>21389</v>
      </c>
    </row>
    <row r="4485" spans="1:9" hidden="1">
      <c r="A4485" s="137" t="s">
        <v>22501</v>
      </c>
      <c r="B4485" s="138" t="s">
        <v>22502</v>
      </c>
      <c r="C4485" s="138" t="s">
        <v>22503</v>
      </c>
      <c r="D4485" s="138" t="s">
        <v>22504</v>
      </c>
      <c r="E4485" s="138" t="s">
        <v>22505</v>
      </c>
      <c r="F4485" s="139">
        <v>0</v>
      </c>
      <c r="G4485" s="137" t="s">
        <v>3649</v>
      </c>
      <c r="H4485" s="137" t="s">
        <v>3650</v>
      </c>
      <c r="I4485" s="138" t="s">
        <v>1756</v>
      </c>
    </row>
    <row r="4486" spans="1:9" hidden="1">
      <c r="A4486" s="137" t="s">
        <v>22506</v>
      </c>
      <c r="B4486" s="138" t="s">
        <v>22507</v>
      </c>
      <c r="C4486" s="138" t="s">
        <v>22508</v>
      </c>
      <c r="D4486" s="138" t="s">
        <v>22509</v>
      </c>
      <c r="E4486" s="138" t="s">
        <v>22510</v>
      </c>
      <c r="F4486" s="139">
        <v>0</v>
      </c>
      <c r="G4486" s="137" t="s">
        <v>3649</v>
      </c>
      <c r="H4486" s="137" t="s">
        <v>3650</v>
      </c>
      <c r="I4486" s="138" t="s">
        <v>3651</v>
      </c>
    </row>
    <row r="4487" spans="1:9" hidden="1">
      <c r="A4487" s="137" t="s">
        <v>22511</v>
      </c>
      <c r="B4487" s="138" t="s">
        <v>22512</v>
      </c>
      <c r="C4487" s="138" t="s">
        <v>22513</v>
      </c>
      <c r="D4487" s="138" t="s">
        <v>21382</v>
      </c>
      <c r="E4487" s="138" t="s">
        <v>22514</v>
      </c>
      <c r="F4487" s="139">
        <v>566.20000000000005</v>
      </c>
      <c r="G4487" s="137" t="s">
        <v>3649</v>
      </c>
      <c r="H4487" s="137" t="s">
        <v>3650</v>
      </c>
      <c r="I4487" s="138" t="s">
        <v>21389</v>
      </c>
    </row>
    <row r="4488" spans="1:9" hidden="1">
      <c r="A4488" s="137" t="s">
        <v>22515</v>
      </c>
      <c r="B4488" s="138" t="s">
        <v>22516</v>
      </c>
      <c r="C4488" s="138" t="s">
        <v>22517</v>
      </c>
      <c r="D4488" s="138" t="s">
        <v>22518</v>
      </c>
      <c r="E4488" s="138" t="s">
        <v>22519</v>
      </c>
      <c r="F4488" s="139">
        <v>455.8</v>
      </c>
      <c r="G4488" s="137" t="s">
        <v>3649</v>
      </c>
      <c r="H4488" s="137" t="s">
        <v>3650</v>
      </c>
      <c r="I4488" s="138" t="s">
        <v>21389</v>
      </c>
    </row>
    <row r="4489" spans="1:9" hidden="1">
      <c r="A4489" s="137" t="s">
        <v>22520</v>
      </c>
      <c r="B4489" s="138" t="s">
        <v>22521</v>
      </c>
      <c r="C4489" s="138" t="s">
        <v>22522</v>
      </c>
      <c r="D4489" s="138" t="s">
        <v>22523</v>
      </c>
      <c r="E4489" s="138" t="s">
        <v>22524</v>
      </c>
      <c r="F4489" s="139">
        <v>0</v>
      </c>
      <c r="G4489" s="137" t="s">
        <v>3649</v>
      </c>
      <c r="H4489" s="137" t="s">
        <v>3650</v>
      </c>
      <c r="I4489" s="138" t="s">
        <v>21389</v>
      </c>
    </row>
    <row r="4490" spans="1:9" hidden="1">
      <c r="A4490" s="137" t="s">
        <v>22525</v>
      </c>
      <c r="B4490" s="138" t="s">
        <v>22526</v>
      </c>
      <c r="C4490" s="138" t="s">
        <v>22527</v>
      </c>
      <c r="D4490" s="138" t="s">
        <v>22528</v>
      </c>
      <c r="E4490" s="138" t="s">
        <v>22529</v>
      </c>
      <c r="F4490" s="139">
        <v>0</v>
      </c>
      <c r="G4490" s="137" t="s">
        <v>3649</v>
      </c>
      <c r="H4490" s="137" t="s">
        <v>3650</v>
      </c>
      <c r="I4490" s="138" t="s">
        <v>3651</v>
      </c>
    </row>
    <row r="4491" spans="1:9" hidden="1">
      <c r="A4491" s="137" t="s">
        <v>22530</v>
      </c>
      <c r="B4491" s="138" t="s">
        <v>22531</v>
      </c>
      <c r="C4491" s="138" t="s">
        <v>22532</v>
      </c>
      <c r="D4491" s="138" t="s">
        <v>22533</v>
      </c>
      <c r="E4491" s="138" t="s">
        <v>22534</v>
      </c>
      <c r="F4491" s="139">
        <v>811.95</v>
      </c>
      <c r="G4491" s="137" t="s">
        <v>3649</v>
      </c>
      <c r="H4491" s="137" t="s">
        <v>3650</v>
      </c>
      <c r="I4491" s="138" t="s">
        <v>21389</v>
      </c>
    </row>
    <row r="4492" spans="1:9" hidden="1">
      <c r="A4492" s="137" t="s">
        <v>22535</v>
      </c>
      <c r="B4492" s="138" t="s">
        <v>22536</v>
      </c>
      <c r="C4492" s="138" t="s">
        <v>22537</v>
      </c>
      <c r="D4492" s="138" t="s">
        <v>22538</v>
      </c>
      <c r="E4492" s="138" t="s">
        <v>22539</v>
      </c>
      <c r="F4492" s="139">
        <v>981</v>
      </c>
      <c r="G4492" s="137" t="s">
        <v>3649</v>
      </c>
      <c r="H4492" s="137" t="s">
        <v>3650</v>
      </c>
      <c r="I4492" s="138" t="s">
        <v>21389</v>
      </c>
    </row>
    <row r="4493" spans="1:9" hidden="1">
      <c r="A4493" s="137" t="s">
        <v>22540</v>
      </c>
      <c r="B4493" s="138" t="s">
        <v>22541</v>
      </c>
      <c r="C4493" s="138" t="s">
        <v>22542</v>
      </c>
      <c r="D4493" s="138" t="s">
        <v>22543</v>
      </c>
      <c r="E4493" s="138" t="s">
        <v>22544</v>
      </c>
      <c r="F4493" s="139">
        <v>293.2</v>
      </c>
      <c r="G4493" s="137" t="s">
        <v>3649</v>
      </c>
      <c r="H4493" s="137" t="s">
        <v>3650</v>
      </c>
      <c r="I4493" s="138" t="s">
        <v>21389</v>
      </c>
    </row>
    <row r="4494" spans="1:9" hidden="1">
      <c r="A4494" s="137" t="s">
        <v>22545</v>
      </c>
      <c r="B4494" s="138" t="s">
        <v>22546</v>
      </c>
      <c r="C4494" s="138" t="s">
        <v>22547</v>
      </c>
      <c r="D4494" s="138" t="s">
        <v>22548</v>
      </c>
      <c r="E4494" s="138" t="s">
        <v>22549</v>
      </c>
      <c r="F4494" s="139">
        <v>1348.2</v>
      </c>
      <c r="G4494" s="137" t="s">
        <v>3649</v>
      </c>
      <c r="H4494" s="137" t="s">
        <v>3650</v>
      </c>
      <c r="I4494" s="138" t="s">
        <v>21389</v>
      </c>
    </row>
    <row r="4495" spans="1:9" hidden="1">
      <c r="A4495" s="137" t="s">
        <v>22550</v>
      </c>
      <c r="B4495" s="138" t="s">
        <v>22551</v>
      </c>
      <c r="C4495" s="138" t="s">
        <v>22552</v>
      </c>
      <c r="D4495" s="138" t="s">
        <v>22553</v>
      </c>
      <c r="E4495" s="138" t="s">
        <v>22554</v>
      </c>
      <c r="F4495" s="139">
        <v>0</v>
      </c>
      <c r="G4495" s="137" t="s">
        <v>3649</v>
      </c>
      <c r="H4495" s="137" t="s">
        <v>3650</v>
      </c>
      <c r="I4495" s="138" t="s">
        <v>21389</v>
      </c>
    </row>
    <row r="4496" spans="1:9" hidden="1">
      <c r="A4496" s="137" t="s">
        <v>22555</v>
      </c>
      <c r="B4496" s="138" t="s">
        <v>22556</v>
      </c>
      <c r="C4496" s="138" t="s">
        <v>22557</v>
      </c>
      <c r="D4496" s="138" t="s">
        <v>22558</v>
      </c>
      <c r="E4496" s="138" t="s">
        <v>22559</v>
      </c>
      <c r="F4496" s="139">
        <v>0</v>
      </c>
      <c r="G4496" s="137" t="s">
        <v>3649</v>
      </c>
      <c r="H4496" s="137" t="s">
        <v>3650</v>
      </c>
      <c r="I4496" s="138" t="s">
        <v>21389</v>
      </c>
    </row>
    <row r="4497" spans="1:9" hidden="1">
      <c r="A4497" s="137" t="s">
        <v>22560</v>
      </c>
      <c r="B4497" s="138" t="s">
        <v>22561</v>
      </c>
      <c r="C4497" s="138" t="s">
        <v>22562</v>
      </c>
      <c r="D4497" s="138" t="s">
        <v>22563</v>
      </c>
      <c r="E4497" s="138" t="s">
        <v>22564</v>
      </c>
      <c r="F4497" s="139">
        <v>0</v>
      </c>
      <c r="G4497" s="137" t="s">
        <v>3649</v>
      </c>
      <c r="H4497" s="137" t="s">
        <v>3650</v>
      </c>
      <c r="I4497" s="138" t="s">
        <v>21389</v>
      </c>
    </row>
    <row r="4498" spans="1:9" hidden="1">
      <c r="A4498" s="137" t="s">
        <v>22565</v>
      </c>
      <c r="B4498" s="138" t="s">
        <v>22566</v>
      </c>
      <c r="C4498" s="138" t="s">
        <v>22567</v>
      </c>
      <c r="D4498" s="138" t="s">
        <v>22568</v>
      </c>
      <c r="E4498" s="138" t="s">
        <v>22569</v>
      </c>
      <c r="F4498" s="139">
        <v>0</v>
      </c>
      <c r="G4498" s="137" t="s">
        <v>3649</v>
      </c>
      <c r="H4498" s="137" t="s">
        <v>3650</v>
      </c>
      <c r="I4498" s="138" t="s">
        <v>21389</v>
      </c>
    </row>
    <row r="4499" spans="1:9" hidden="1">
      <c r="A4499" s="137" t="s">
        <v>22570</v>
      </c>
      <c r="B4499" s="138" t="s">
        <v>22571</v>
      </c>
      <c r="C4499" s="138" t="s">
        <v>22572</v>
      </c>
      <c r="D4499" s="138" t="s">
        <v>22573</v>
      </c>
      <c r="E4499" s="138" t="s">
        <v>22574</v>
      </c>
      <c r="F4499" s="139">
        <v>173.55</v>
      </c>
      <c r="G4499" s="137" t="s">
        <v>3649</v>
      </c>
      <c r="H4499" s="137" t="s">
        <v>3650</v>
      </c>
      <c r="I4499" s="138" t="s">
        <v>21389</v>
      </c>
    </row>
    <row r="4500" spans="1:9" hidden="1">
      <c r="A4500" s="137" t="s">
        <v>22575</v>
      </c>
      <c r="B4500" s="138" t="s">
        <v>22576</v>
      </c>
      <c r="C4500" s="138" t="s">
        <v>22577</v>
      </c>
      <c r="D4500" s="138" t="s">
        <v>22578</v>
      </c>
      <c r="E4500" s="138" t="s">
        <v>22579</v>
      </c>
      <c r="F4500" s="139">
        <v>0</v>
      </c>
      <c r="G4500" s="137" t="s">
        <v>3649</v>
      </c>
      <c r="H4500" s="137" t="s">
        <v>3650</v>
      </c>
      <c r="I4500" s="138" t="s">
        <v>21389</v>
      </c>
    </row>
    <row r="4501" spans="1:9" hidden="1">
      <c r="A4501" s="137" t="s">
        <v>22580</v>
      </c>
      <c r="B4501" s="138" t="s">
        <v>22581</v>
      </c>
      <c r="C4501" s="138" t="s">
        <v>22582</v>
      </c>
      <c r="D4501" s="138" t="s">
        <v>22583</v>
      </c>
      <c r="E4501" s="138" t="s">
        <v>22584</v>
      </c>
      <c r="F4501" s="139">
        <v>0</v>
      </c>
      <c r="G4501" s="137" t="s">
        <v>3649</v>
      </c>
      <c r="H4501" s="137" t="s">
        <v>3650</v>
      </c>
      <c r="I4501" s="138" t="s">
        <v>21389</v>
      </c>
    </row>
    <row r="4502" spans="1:9" hidden="1">
      <c r="A4502" s="137" t="s">
        <v>22585</v>
      </c>
      <c r="B4502" s="138" t="s">
        <v>22586</v>
      </c>
      <c r="C4502" s="138" t="s">
        <v>22587</v>
      </c>
      <c r="D4502" s="138" t="s">
        <v>22588</v>
      </c>
      <c r="E4502" s="138" t="s">
        <v>22589</v>
      </c>
      <c r="F4502" s="139">
        <v>0</v>
      </c>
      <c r="G4502" s="137" t="s">
        <v>3649</v>
      </c>
      <c r="H4502" s="137" t="s">
        <v>3650</v>
      </c>
      <c r="I4502" s="138" t="s">
        <v>21389</v>
      </c>
    </row>
    <row r="4503" spans="1:9" hidden="1">
      <c r="A4503" s="137" t="s">
        <v>22590</v>
      </c>
      <c r="B4503" s="138" t="s">
        <v>22591</v>
      </c>
      <c r="C4503" s="138" t="s">
        <v>22592</v>
      </c>
      <c r="D4503" s="138" t="s">
        <v>22593</v>
      </c>
      <c r="E4503" s="138" t="s">
        <v>22594</v>
      </c>
      <c r="F4503" s="139">
        <v>0</v>
      </c>
      <c r="G4503" s="137" t="s">
        <v>3649</v>
      </c>
      <c r="H4503" s="137" t="s">
        <v>3650</v>
      </c>
      <c r="I4503" s="138" t="s">
        <v>21389</v>
      </c>
    </row>
    <row r="4504" spans="1:9" hidden="1">
      <c r="A4504" s="137" t="s">
        <v>22595</v>
      </c>
      <c r="B4504" s="138" t="s">
        <v>22596</v>
      </c>
      <c r="C4504" s="138" t="s">
        <v>22597</v>
      </c>
      <c r="D4504" s="138" t="s">
        <v>22598</v>
      </c>
      <c r="E4504" s="138" t="s">
        <v>1756</v>
      </c>
      <c r="F4504" s="139">
        <v>0</v>
      </c>
      <c r="G4504" s="137" t="s">
        <v>3649</v>
      </c>
      <c r="H4504" s="137" t="s">
        <v>3650</v>
      </c>
      <c r="I4504" s="138" t="s">
        <v>1756</v>
      </c>
    </row>
    <row r="4505" spans="1:9" hidden="1">
      <c r="A4505" s="137" t="s">
        <v>22599</v>
      </c>
      <c r="B4505" s="138" t="s">
        <v>22596</v>
      </c>
      <c r="C4505" s="138" t="s">
        <v>22597</v>
      </c>
      <c r="D4505" s="138" t="s">
        <v>22598</v>
      </c>
      <c r="E4505" s="138" t="s">
        <v>1756</v>
      </c>
      <c r="F4505" s="139">
        <v>0</v>
      </c>
      <c r="G4505" s="137" t="s">
        <v>3649</v>
      </c>
      <c r="H4505" s="137" t="s">
        <v>3650</v>
      </c>
      <c r="I4505" s="138" t="s">
        <v>1756</v>
      </c>
    </row>
    <row r="4506" spans="1:9" hidden="1">
      <c r="A4506" s="137" t="s">
        <v>22600</v>
      </c>
      <c r="B4506" s="138" t="s">
        <v>22601</v>
      </c>
      <c r="C4506" s="138" t="s">
        <v>22602</v>
      </c>
      <c r="D4506" s="138" t="s">
        <v>22603</v>
      </c>
      <c r="E4506" s="138" t="s">
        <v>22604</v>
      </c>
      <c r="F4506" s="139">
        <v>0</v>
      </c>
      <c r="G4506" s="137" t="s">
        <v>3649</v>
      </c>
      <c r="H4506" s="137" t="s">
        <v>3650</v>
      </c>
      <c r="I4506" s="138" t="s">
        <v>3651</v>
      </c>
    </row>
    <row r="4507" spans="1:9" hidden="1">
      <c r="A4507" s="137" t="s">
        <v>22605</v>
      </c>
      <c r="B4507" s="138" t="s">
        <v>22606</v>
      </c>
      <c r="C4507" s="138" t="s">
        <v>22607</v>
      </c>
      <c r="D4507" s="138" t="s">
        <v>22608</v>
      </c>
      <c r="E4507" s="138" t="s">
        <v>22609</v>
      </c>
      <c r="F4507" s="139">
        <v>1641.3</v>
      </c>
      <c r="G4507" s="137" t="s">
        <v>3649</v>
      </c>
      <c r="H4507" s="137" t="s">
        <v>3650</v>
      </c>
      <c r="I4507" s="138" t="s">
        <v>21389</v>
      </c>
    </row>
    <row r="4508" spans="1:9" hidden="1">
      <c r="A4508" s="137" t="s">
        <v>22610</v>
      </c>
      <c r="B4508" s="138" t="s">
        <v>22611</v>
      </c>
      <c r="C4508" s="138" t="s">
        <v>22612</v>
      </c>
      <c r="D4508" s="138" t="s">
        <v>22613</v>
      </c>
      <c r="E4508" s="138" t="s">
        <v>22614</v>
      </c>
      <c r="F4508" s="139">
        <v>0</v>
      </c>
      <c r="G4508" s="137" t="s">
        <v>3649</v>
      </c>
      <c r="H4508" s="137" t="s">
        <v>3650</v>
      </c>
      <c r="I4508" s="138" t="s">
        <v>21389</v>
      </c>
    </row>
    <row r="4509" spans="1:9" hidden="1">
      <c r="A4509" s="137" t="s">
        <v>22615</v>
      </c>
      <c r="B4509" s="138" t="s">
        <v>22616</v>
      </c>
      <c r="C4509" s="138" t="s">
        <v>22617</v>
      </c>
      <c r="D4509" s="138" t="s">
        <v>22618</v>
      </c>
      <c r="E4509" s="138" t="s">
        <v>1756</v>
      </c>
      <c r="F4509" s="139">
        <v>0</v>
      </c>
      <c r="G4509" s="137" t="s">
        <v>3649</v>
      </c>
      <c r="H4509" s="137" t="s">
        <v>3650</v>
      </c>
      <c r="I4509" s="138" t="s">
        <v>1756</v>
      </c>
    </row>
    <row r="4510" spans="1:9" hidden="1">
      <c r="A4510" s="137" t="s">
        <v>22619</v>
      </c>
      <c r="B4510" s="138" t="s">
        <v>22620</v>
      </c>
      <c r="C4510" s="138" t="s">
        <v>22621</v>
      </c>
      <c r="D4510" s="138" t="s">
        <v>22622</v>
      </c>
      <c r="E4510" s="138" t="s">
        <v>22623</v>
      </c>
      <c r="F4510" s="139">
        <v>0</v>
      </c>
      <c r="G4510" s="137" t="s">
        <v>3649</v>
      </c>
      <c r="H4510" s="137" t="s">
        <v>3650</v>
      </c>
      <c r="I4510" s="138" t="s">
        <v>21389</v>
      </c>
    </row>
    <row r="4511" spans="1:9" hidden="1">
      <c r="A4511" s="137" t="s">
        <v>22624</v>
      </c>
      <c r="B4511" s="138" t="s">
        <v>22625</v>
      </c>
      <c r="C4511" s="138" t="s">
        <v>22626</v>
      </c>
      <c r="D4511" s="138" t="s">
        <v>22627</v>
      </c>
      <c r="E4511" s="138" t="s">
        <v>22628</v>
      </c>
      <c r="F4511" s="139">
        <v>52</v>
      </c>
      <c r="G4511" s="137" t="s">
        <v>3649</v>
      </c>
      <c r="H4511" s="137" t="s">
        <v>3650</v>
      </c>
      <c r="I4511" s="138" t="s">
        <v>21389</v>
      </c>
    </row>
    <row r="4512" spans="1:9" hidden="1">
      <c r="A4512" s="137" t="s">
        <v>22629</v>
      </c>
      <c r="B4512" s="138" t="s">
        <v>22630</v>
      </c>
      <c r="C4512" s="138" t="s">
        <v>22631</v>
      </c>
      <c r="D4512" s="138" t="s">
        <v>22632</v>
      </c>
      <c r="E4512" s="138" t="s">
        <v>22633</v>
      </c>
      <c r="F4512" s="139">
        <v>0</v>
      </c>
      <c r="G4512" s="137" t="s">
        <v>3649</v>
      </c>
      <c r="H4512" s="137" t="s">
        <v>3650</v>
      </c>
      <c r="I4512" s="138" t="s">
        <v>21389</v>
      </c>
    </row>
    <row r="4513" spans="1:9" hidden="1">
      <c r="A4513" s="137" t="s">
        <v>22634</v>
      </c>
      <c r="B4513" s="138" t="s">
        <v>22635</v>
      </c>
      <c r="C4513" s="138" t="s">
        <v>22636</v>
      </c>
      <c r="D4513" s="138" t="s">
        <v>22637</v>
      </c>
      <c r="E4513" s="138" t="s">
        <v>22638</v>
      </c>
      <c r="F4513" s="139">
        <v>0</v>
      </c>
      <c r="G4513" s="137" t="s">
        <v>3649</v>
      </c>
      <c r="H4513" s="137" t="s">
        <v>3650</v>
      </c>
      <c r="I4513" s="138" t="s">
        <v>21389</v>
      </c>
    </row>
    <row r="4514" spans="1:9" hidden="1">
      <c r="A4514" s="137" t="s">
        <v>22639</v>
      </c>
      <c r="B4514" s="138" t="s">
        <v>22640</v>
      </c>
      <c r="C4514" s="138" t="s">
        <v>22641</v>
      </c>
      <c r="D4514" s="138" t="s">
        <v>22642</v>
      </c>
      <c r="E4514" s="138" t="s">
        <v>22643</v>
      </c>
      <c r="F4514" s="139">
        <v>0</v>
      </c>
      <c r="G4514" s="137" t="s">
        <v>3649</v>
      </c>
      <c r="H4514" s="137" t="s">
        <v>3650</v>
      </c>
      <c r="I4514" s="138" t="s">
        <v>21389</v>
      </c>
    </row>
    <row r="4515" spans="1:9" hidden="1">
      <c r="A4515" s="137" t="s">
        <v>22644</v>
      </c>
      <c r="B4515" s="138" t="s">
        <v>22645</v>
      </c>
      <c r="C4515" s="138" t="s">
        <v>22646</v>
      </c>
      <c r="D4515" s="138" t="s">
        <v>22647</v>
      </c>
      <c r="E4515" s="138" t="s">
        <v>22648</v>
      </c>
      <c r="F4515" s="139">
        <v>0</v>
      </c>
      <c r="G4515" s="137" t="s">
        <v>3649</v>
      </c>
      <c r="H4515" s="137" t="s">
        <v>3650</v>
      </c>
      <c r="I4515" s="138" t="s">
        <v>21389</v>
      </c>
    </row>
    <row r="4516" spans="1:9" hidden="1">
      <c r="A4516" s="137" t="s">
        <v>22649</v>
      </c>
      <c r="B4516" s="138" t="s">
        <v>22650</v>
      </c>
      <c r="C4516" s="138" t="s">
        <v>22651</v>
      </c>
      <c r="D4516" s="138" t="s">
        <v>22652</v>
      </c>
      <c r="E4516" s="138" t="s">
        <v>22653</v>
      </c>
      <c r="F4516" s="139">
        <v>0</v>
      </c>
      <c r="G4516" s="137" t="s">
        <v>3649</v>
      </c>
      <c r="H4516" s="137" t="s">
        <v>3650</v>
      </c>
      <c r="I4516" s="138" t="s">
        <v>21389</v>
      </c>
    </row>
    <row r="4517" spans="1:9" hidden="1">
      <c r="A4517" s="137" t="s">
        <v>22654</v>
      </c>
      <c r="B4517" s="138" t="s">
        <v>22655</v>
      </c>
      <c r="C4517" s="138" t="s">
        <v>22656</v>
      </c>
      <c r="D4517" s="138" t="s">
        <v>22657</v>
      </c>
      <c r="E4517" s="138" t="s">
        <v>22658</v>
      </c>
      <c r="F4517" s="139">
        <v>0</v>
      </c>
      <c r="G4517" s="137" t="s">
        <v>3649</v>
      </c>
      <c r="H4517" s="137" t="s">
        <v>3650</v>
      </c>
      <c r="I4517" s="138" t="s">
        <v>21389</v>
      </c>
    </row>
    <row r="4518" spans="1:9" hidden="1">
      <c r="A4518" s="137" t="s">
        <v>22659</v>
      </c>
      <c r="B4518" s="138" t="s">
        <v>22660</v>
      </c>
      <c r="C4518" s="138" t="s">
        <v>22661</v>
      </c>
      <c r="D4518" s="138" t="s">
        <v>22662</v>
      </c>
      <c r="E4518" s="138" t="s">
        <v>22663</v>
      </c>
      <c r="F4518" s="139">
        <v>385.95</v>
      </c>
      <c r="G4518" s="137" t="s">
        <v>3649</v>
      </c>
      <c r="H4518" s="137" t="s">
        <v>3650</v>
      </c>
      <c r="I4518" s="138" t="s">
        <v>21389</v>
      </c>
    </row>
    <row r="4519" spans="1:9" hidden="1">
      <c r="A4519" s="137" t="s">
        <v>22664</v>
      </c>
      <c r="B4519" s="138" t="s">
        <v>22665</v>
      </c>
      <c r="C4519" s="138" t="s">
        <v>22666</v>
      </c>
      <c r="D4519" s="138" t="s">
        <v>22667</v>
      </c>
      <c r="E4519" s="138" t="s">
        <v>22668</v>
      </c>
      <c r="F4519" s="139">
        <v>2276.0500000000002</v>
      </c>
      <c r="G4519" s="137" t="s">
        <v>3649</v>
      </c>
      <c r="H4519" s="137" t="s">
        <v>3650</v>
      </c>
      <c r="I4519" s="138" t="s">
        <v>21389</v>
      </c>
    </row>
    <row r="4520" spans="1:9" hidden="1">
      <c r="A4520" s="137" t="s">
        <v>22669</v>
      </c>
      <c r="B4520" s="138" t="s">
        <v>22670</v>
      </c>
      <c r="C4520" s="138" t="s">
        <v>22671</v>
      </c>
      <c r="D4520" s="138" t="s">
        <v>22672</v>
      </c>
      <c r="E4520" s="138" t="s">
        <v>22673</v>
      </c>
      <c r="F4520" s="139">
        <v>0</v>
      </c>
      <c r="G4520" s="137" t="s">
        <v>3649</v>
      </c>
      <c r="H4520" s="137" t="s">
        <v>3650</v>
      </c>
      <c r="I4520" s="138" t="s">
        <v>21389</v>
      </c>
    </row>
    <row r="4521" spans="1:9" hidden="1">
      <c r="A4521" s="137" t="s">
        <v>22674</v>
      </c>
      <c r="B4521" s="138" t="s">
        <v>22675</v>
      </c>
      <c r="C4521" s="138" t="s">
        <v>22676</v>
      </c>
      <c r="D4521" s="138" t="s">
        <v>22677</v>
      </c>
      <c r="E4521" s="138" t="s">
        <v>22678</v>
      </c>
      <c r="F4521" s="139">
        <v>0</v>
      </c>
      <c r="G4521" s="137" t="s">
        <v>3649</v>
      </c>
      <c r="H4521" s="137" t="s">
        <v>3650</v>
      </c>
      <c r="I4521" s="138" t="s">
        <v>21389</v>
      </c>
    </row>
    <row r="4522" spans="1:9" hidden="1">
      <c r="A4522" s="137" t="s">
        <v>22679</v>
      </c>
      <c r="B4522" s="138" t="s">
        <v>22680</v>
      </c>
      <c r="C4522" s="138" t="s">
        <v>22681</v>
      </c>
      <c r="D4522" s="138" t="s">
        <v>22682</v>
      </c>
      <c r="E4522" s="138" t="s">
        <v>22683</v>
      </c>
      <c r="F4522" s="139">
        <v>0</v>
      </c>
      <c r="G4522" s="137" t="s">
        <v>3649</v>
      </c>
      <c r="H4522" s="137" t="s">
        <v>3650</v>
      </c>
      <c r="I4522" s="138" t="s">
        <v>21389</v>
      </c>
    </row>
    <row r="4523" spans="1:9" hidden="1">
      <c r="A4523" s="137" t="s">
        <v>22684</v>
      </c>
      <c r="B4523" s="138" t="s">
        <v>22685</v>
      </c>
      <c r="C4523" s="138" t="s">
        <v>22686</v>
      </c>
      <c r="D4523" s="138" t="s">
        <v>22687</v>
      </c>
      <c r="E4523" s="138" t="s">
        <v>22688</v>
      </c>
      <c r="F4523" s="139">
        <v>0</v>
      </c>
      <c r="G4523" s="137" t="s">
        <v>3649</v>
      </c>
      <c r="H4523" s="137" t="s">
        <v>3650</v>
      </c>
      <c r="I4523" s="138" t="s">
        <v>1756</v>
      </c>
    </row>
    <row r="4524" spans="1:9" hidden="1">
      <c r="A4524" s="137" t="s">
        <v>22689</v>
      </c>
      <c r="B4524" s="138" t="s">
        <v>22690</v>
      </c>
      <c r="C4524" s="138" t="s">
        <v>22691</v>
      </c>
      <c r="D4524" s="138" t="s">
        <v>22692</v>
      </c>
      <c r="E4524" s="138" t="s">
        <v>22693</v>
      </c>
      <c r="F4524" s="139">
        <v>4180.95</v>
      </c>
      <c r="G4524" s="137" t="s">
        <v>3649</v>
      </c>
      <c r="H4524" s="137" t="s">
        <v>3650</v>
      </c>
      <c r="I4524" s="138" t="s">
        <v>21389</v>
      </c>
    </row>
    <row r="4525" spans="1:9" hidden="1">
      <c r="A4525" s="137" t="s">
        <v>22694</v>
      </c>
      <c r="B4525" s="138" t="s">
        <v>22695</v>
      </c>
      <c r="C4525" s="138" t="s">
        <v>22696</v>
      </c>
      <c r="D4525" s="138" t="s">
        <v>22697</v>
      </c>
      <c r="E4525" s="138" t="s">
        <v>22698</v>
      </c>
      <c r="F4525" s="139">
        <v>867.9</v>
      </c>
      <c r="G4525" s="137" t="s">
        <v>3649</v>
      </c>
      <c r="H4525" s="137" t="s">
        <v>3650</v>
      </c>
      <c r="I4525" s="138" t="s">
        <v>21389</v>
      </c>
    </row>
    <row r="4526" spans="1:9" hidden="1">
      <c r="A4526" s="137" t="s">
        <v>22699</v>
      </c>
      <c r="B4526" s="138" t="s">
        <v>22700</v>
      </c>
      <c r="C4526" s="138" t="s">
        <v>22701</v>
      </c>
      <c r="D4526" s="138" t="s">
        <v>22702</v>
      </c>
      <c r="E4526" s="138" t="s">
        <v>1756</v>
      </c>
      <c r="F4526" s="139">
        <v>0</v>
      </c>
      <c r="G4526" s="137" t="s">
        <v>3649</v>
      </c>
      <c r="H4526" s="137" t="s">
        <v>3650</v>
      </c>
      <c r="I4526" s="138" t="s">
        <v>1756</v>
      </c>
    </row>
    <row r="4527" spans="1:9" hidden="1">
      <c r="A4527" s="137" t="s">
        <v>22703</v>
      </c>
      <c r="B4527" s="138" t="s">
        <v>22704</v>
      </c>
      <c r="C4527" s="138" t="s">
        <v>22705</v>
      </c>
      <c r="D4527" s="138" t="s">
        <v>22706</v>
      </c>
      <c r="E4527" s="138" t="s">
        <v>22707</v>
      </c>
      <c r="F4527" s="139">
        <v>563.25</v>
      </c>
      <c r="G4527" s="137" t="s">
        <v>3649</v>
      </c>
      <c r="H4527" s="137" t="s">
        <v>3650</v>
      </c>
      <c r="I4527" s="138" t="s">
        <v>21389</v>
      </c>
    </row>
    <row r="4528" spans="1:9" hidden="1">
      <c r="A4528" s="137" t="s">
        <v>22708</v>
      </c>
      <c r="B4528" s="138" t="s">
        <v>22709</v>
      </c>
      <c r="C4528" s="138" t="s">
        <v>22710</v>
      </c>
      <c r="D4528" s="138" t="s">
        <v>22711</v>
      </c>
      <c r="E4528" s="138" t="s">
        <v>22712</v>
      </c>
      <c r="F4528" s="139">
        <v>0</v>
      </c>
      <c r="G4528" s="137" t="s">
        <v>3649</v>
      </c>
      <c r="H4528" s="137" t="s">
        <v>3650</v>
      </c>
      <c r="I4528" s="138" t="s">
        <v>21389</v>
      </c>
    </row>
    <row r="4529" spans="1:9" hidden="1">
      <c r="A4529" s="137" t="s">
        <v>22713</v>
      </c>
      <c r="B4529" s="138" t="s">
        <v>22714</v>
      </c>
      <c r="C4529" s="138" t="s">
        <v>22715</v>
      </c>
      <c r="D4529" s="138" t="s">
        <v>22716</v>
      </c>
      <c r="E4529" s="138" t="s">
        <v>22717</v>
      </c>
      <c r="F4529" s="139">
        <v>0</v>
      </c>
      <c r="G4529" s="137" t="s">
        <v>3649</v>
      </c>
      <c r="H4529" s="137" t="s">
        <v>3650</v>
      </c>
      <c r="I4529" s="138" t="s">
        <v>21389</v>
      </c>
    </row>
    <row r="4530" spans="1:9" hidden="1">
      <c r="A4530" s="137" t="s">
        <v>22718</v>
      </c>
      <c r="B4530" s="138" t="s">
        <v>22719</v>
      </c>
      <c r="C4530" s="138" t="s">
        <v>22720</v>
      </c>
      <c r="D4530" s="138" t="s">
        <v>22721</v>
      </c>
      <c r="E4530" s="138" t="s">
        <v>22722</v>
      </c>
      <c r="F4530" s="139">
        <v>402.95</v>
      </c>
      <c r="G4530" s="137" t="s">
        <v>3649</v>
      </c>
      <c r="H4530" s="137" t="s">
        <v>3650</v>
      </c>
      <c r="I4530" s="138" t="s">
        <v>21389</v>
      </c>
    </row>
    <row r="4531" spans="1:9" hidden="1">
      <c r="A4531" s="137" t="s">
        <v>22723</v>
      </c>
      <c r="B4531" s="138" t="s">
        <v>22724</v>
      </c>
      <c r="C4531" s="138" t="s">
        <v>22725</v>
      </c>
      <c r="D4531" s="138" t="s">
        <v>22726</v>
      </c>
      <c r="E4531" s="138" t="s">
        <v>22727</v>
      </c>
      <c r="F4531" s="139">
        <v>0</v>
      </c>
      <c r="G4531" s="137" t="s">
        <v>3649</v>
      </c>
      <c r="H4531" s="137" t="s">
        <v>3650</v>
      </c>
      <c r="I4531" s="138" t="s">
        <v>21389</v>
      </c>
    </row>
    <row r="4532" spans="1:9" hidden="1">
      <c r="A4532" s="137" t="s">
        <v>22728</v>
      </c>
      <c r="B4532" s="138" t="s">
        <v>22729</v>
      </c>
      <c r="C4532" s="138" t="s">
        <v>22730</v>
      </c>
      <c r="D4532" s="138" t="s">
        <v>22731</v>
      </c>
      <c r="E4532" s="138" t="s">
        <v>22732</v>
      </c>
      <c r="F4532" s="139">
        <v>0</v>
      </c>
      <c r="G4532" s="137" t="s">
        <v>3649</v>
      </c>
      <c r="H4532" s="137" t="s">
        <v>3650</v>
      </c>
      <c r="I4532" s="138" t="s">
        <v>21389</v>
      </c>
    </row>
    <row r="4533" spans="1:9" hidden="1">
      <c r="A4533" s="137" t="s">
        <v>22733</v>
      </c>
      <c r="B4533" s="138" t="s">
        <v>22734</v>
      </c>
      <c r="C4533" s="138" t="s">
        <v>22735</v>
      </c>
      <c r="D4533" s="138" t="s">
        <v>22736</v>
      </c>
      <c r="E4533" s="138" t="s">
        <v>22737</v>
      </c>
      <c r="F4533" s="139">
        <v>0</v>
      </c>
      <c r="G4533" s="137" t="s">
        <v>3649</v>
      </c>
      <c r="H4533" s="137" t="s">
        <v>3650</v>
      </c>
      <c r="I4533" s="138" t="s">
        <v>21389</v>
      </c>
    </row>
    <row r="4534" spans="1:9" hidden="1">
      <c r="A4534" s="137" t="s">
        <v>22738</v>
      </c>
      <c r="B4534" s="138" t="s">
        <v>22739</v>
      </c>
      <c r="C4534" s="138" t="s">
        <v>22740</v>
      </c>
      <c r="D4534" s="138" t="s">
        <v>22741</v>
      </c>
      <c r="E4534" s="138" t="s">
        <v>22742</v>
      </c>
      <c r="F4534" s="139">
        <v>0</v>
      </c>
      <c r="G4534" s="137" t="s">
        <v>3649</v>
      </c>
      <c r="H4534" s="137" t="s">
        <v>3650</v>
      </c>
      <c r="I4534" s="138" t="s">
        <v>21389</v>
      </c>
    </row>
    <row r="4535" spans="1:9" hidden="1">
      <c r="A4535" s="137" t="s">
        <v>22743</v>
      </c>
      <c r="B4535" s="138" t="s">
        <v>22744</v>
      </c>
      <c r="C4535" s="138" t="s">
        <v>22745</v>
      </c>
      <c r="D4535" s="138" t="s">
        <v>22746</v>
      </c>
      <c r="E4535" s="138" t="s">
        <v>22747</v>
      </c>
      <c r="F4535" s="139">
        <v>0</v>
      </c>
      <c r="G4535" s="137" t="s">
        <v>3649</v>
      </c>
      <c r="H4535" s="137" t="s">
        <v>3650</v>
      </c>
      <c r="I4535" s="138" t="s">
        <v>21389</v>
      </c>
    </row>
    <row r="4536" spans="1:9" hidden="1">
      <c r="A4536" s="137" t="s">
        <v>22748</v>
      </c>
      <c r="B4536" s="138" t="s">
        <v>22749</v>
      </c>
      <c r="C4536" s="138" t="s">
        <v>22750</v>
      </c>
      <c r="D4536" s="138" t="s">
        <v>22751</v>
      </c>
      <c r="E4536" s="138" t="s">
        <v>22752</v>
      </c>
      <c r="F4536" s="139">
        <v>0</v>
      </c>
      <c r="G4536" s="137" t="s">
        <v>3649</v>
      </c>
      <c r="H4536" s="137" t="s">
        <v>3650</v>
      </c>
      <c r="I4536" s="138" t="s">
        <v>21389</v>
      </c>
    </row>
    <row r="4537" spans="1:9" hidden="1">
      <c r="A4537" s="137" t="s">
        <v>22753</v>
      </c>
      <c r="B4537" s="138" t="s">
        <v>22754</v>
      </c>
      <c r="C4537" s="138" t="s">
        <v>22755</v>
      </c>
      <c r="D4537" s="138" t="s">
        <v>22756</v>
      </c>
      <c r="E4537" s="138" t="s">
        <v>1756</v>
      </c>
      <c r="F4537" s="139">
        <v>0</v>
      </c>
      <c r="G4537" s="137" t="s">
        <v>3649</v>
      </c>
      <c r="H4537" s="137" t="s">
        <v>3650</v>
      </c>
      <c r="I4537" s="138" t="s">
        <v>1756</v>
      </c>
    </row>
    <row r="4538" spans="1:9" hidden="1">
      <c r="A4538" s="137" t="s">
        <v>22757</v>
      </c>
      <c r="B4538" s="138" t="s">
        <v>22758</v>
      </c>
      <c r="C4538" s="138" t="s">
        <v>22759</v>
      </c>
      <c r="D4538" s="138" t="s">
        <v>22760</v>
      </c>
      <c r="E4538" s="138" t="s">
        <v>22761</v>
      </c>
      <c r="F4538" s="139">
        <v>131.19999999999999</v>
      </c>
      <c r="G4538" s="137" t="s">
        <v>3649</v>
      </c>
      <c r="H4538" s="137" t="s">
        <v>3650</v>
      </c>
      <c r="I4538" s="138" t="s">
        <v>21389</v>
      </c>
    </row>
    <row r="4539" spans="1:9" hidden="1">
      <c r="A4539" s="137" t="s">
        <v>22762</v>
      </c>
      <c r="B4539" s="138" t="s">
        <v>22763</v>
      </c>
      <c r="C4539" s="138" t="s">
        <v>22764</v>
      </c>
      <c r="D4539" s="138" t="s">
        <v>22765</v>
      </c>
      <c r="E4539" s="138" t="s">
        <v>22766</v>
      </c>
      <c r="F4539" s="139">
        <v>0</v>
      </c>
      <c r="G4539" s="137" t="s">
        <v>3649</v>
      </c>
      <c r="H4539" s="137" t="s">
        <v>3650</v>
      </c>
      <c r="I4539" s="138" t="s">
        <v>21389</v>
      </c>
    </row>
    <row r="4540" spans="1:9" hidden="1">
      <c r="A4540" s="137" t="s">
        <v>22767</v>
      </c>
      <c r="B4540" s="138" t="s">
        <v>22768</v>
      </c>
      <c r="C4540" s="138" t="s">
        <v>22769</v>
      </c>
      <c r="D4540" s="138" t="s">
        <v>22770</v>
      </c>
      <c r="E4540" s="138" t="s">
        <v>1756</v>
      </c>
      <c r="F4540" s="139">
        <v>0</v>
      </c>
      <c r="G4540" s="137" t="s">
        <v>3649</v>
      </c>
      <c r="H4540" s="137" t="s">
        <v>3650</v>
      </c>
      <c r="I4540" s="138" t="s">
        <v>1756</v>
      </c>
    </row>
    <row r="4541" spans="1:9" hidden="1">
      <c r="A4541" s="137" t="s">
        <v>22771</v>
      </c>
      <c r="B4541" s="138" t="s">
        <v>22772</v>
      </c>
      <c r="C4541" s="138" t="s">
        <v>22773</v>
      </c>
      <c r="D4541" s="138" t="s">
        <v>22774</v>
      </c>
      <c r="E4541" s="138" t="s">
        <v>22775</v>
      </c>
      <c r="F4541" s="139">
        <v>0</v>
      </c>
      <c r="G4541" s="137" t="s">
        <v>3649</v>
      </c>
      <c r="H4541" s="137" t="s">
        <v>3650</v>
      </c>
      <c r="I4541" s="138" t="s">
        <v>3651</v>
      </c>
    </row>
    <row r="4542" spans="1:9" hidden="1">
      <c r="A4542" s="137" t="s">
        <v>22776</v>
      </c>
      <c r="B4542" s="138" t="s">
        <v>22777</v>
      </c>
      <c r="C4542" s="138" t="s">
        <v>22778</v>
      </c>
      <c r="D4542" s="138" t="s">
        <v>22779</v>
      </c>
      <c r="E4542" s="138" t="s">
        <v>22780</v>
      </c>
      <c r="F4542" s="139">
        <v>0</v>
      </c>
      <c r="G4542" s="137" t="s">
        <v>3649</v>
      </c>
      <c r="H4542" s="137" t="s">
        <v>3650</v>
      </c>
      <c r="I4542" s="138" t="s">
        <v>21389</v>
      </c>
    </row>
    <row r="4543" spans="1:9" hidden="1">
      <c r="A4543" s="137" t="s">
        <v>22781</v>
      </c>
      <c r="B4543" s="138" t="s">
        <v>22782</v>
      </c>
      <c r="C4543" s="138" t="s">
        <v>22783</v>
      </c>
      <c r="D4543" s="138" t="s">
        <v>22784</v>
      </c>
      <c r="E4543" s="138" t="s">
        <v>22785</v>
      </c>
      <c r="F4543" s="139">
        <v>0</v>
      </c>
      <c r="G4543" s="137" t="s">
        <v>3649</v>
      </c>
      <c r="H4543" s="137" t="s">
        <v>3650</v>
      </c>
      <c r="I4543" s="138" t="s">
        <v>21389</v>
      </c>
    </row>
    <row r="4544" spans="1:9" hidden="1">
      <c r="A4544" s="137" t="s">
        <v>22786</v>
      </c>
      <c r="B4544" s="138" t="s">
        <v>22787</v>
      </c>
      <c r="C4544" s="138" t="s">
        <v>22788</v>
      </c>
      <c r="D4544" s="138" t="s">
        <v>22789</v>
      </c>
      <c r="E4544" s="138" t="s">
        <v>22790</v>
      </c>
      <c r="F4544" s="139">
        <v>0</v>
      </c>
      <c r="G4544" s="137" t="s">
        <v>3649</v>
      </c>
      <c r="H4544" s="137" t="s">
        <v>3650</v>
      </c>
      <c r="I4544" s="138" t="s">
        <v>21389</v>
      </c>
    </row>
    <row r="4545" spans="1:9" hidden="1">
      <c r="A4545" s="137" t="s">
        <v>22791</v>
      </c>
      <c r="B4545" s="138" t="s">
        <v>22792</v>
      </c>
      <c r="C4545" s="138" t="s">
        <v>22793</v>
      </c>
      <c r="D4545" s="138" t="s">
        <v>22794</v>
      </c>
      <c r="E4545" s="138" t="s">
        <v>22795</v>
      </c>
      <c r="F4545" s="139">
        <v>0</v>
      </c>
      <c r="G4545" s="137" t="s">
        <v>3649</v>
      </c>
      <c r="H4545" s="137" t="s">
        <v>3650</v>
      </c>
      <c r="I4545" s="138" t="s">
        <v>21389</v>
      </c>
    </row>
    <row r="4546" spans="1:9" hidden="1">
      <c r="A4546" s="137" t="s">
        <v>22796</v>
      </c>
      <c r="B4546" s="138" t="s">
        <v>22797</v>
      </c>
      <c r="C4546" s="138" t="s">
        <v>22798</v>
      </c>
      <c r="D4546" s="138" t="s">
        <v>22799</v>
      </c>
      <c r="E4546" s="138" t="s">
        <v>22800</v>
      </c>
      <c r="F4546" s="139">
        <v>0</v>
      </c>
      <c r="G4546" s="137" t="s">
        <v>3649</v>
      </c>
      <c r="H4546" s="137" t="s">
        <v>3650</v>
      </c>
      <c r="I4546" s="138" t="s">
        <v>21389</v>
      </c>
    </row>
    <row r="4547" spans="1:9" hidden="1">
      <c r="A4547" s="137" t="s">
        <v>22801</v>
      </c>
      <c r="B4547" s="138" t="s">
        <v>22802</v>
      </c>
      <c r="C4547" s="138" t="s">
        <v>22803</v>
      </c>
      <c r="D4547" s="138" t="s">
        <v>22804</v>
      </c>
      <c r="E4547" s="138" t="s">
        <v>22805</v>
      </c>
      <c r="F4547" s="139">
        <v>0</v>
      </c>
      <c r="G4547" s="137" t="s">
        <v>3649</v>
      </c>
      <c r="H4547" s="137" t="s">
        <v>3650</v>
      </c>
      <c r="I4547" s="138" t="s">
        <v>21389</v>
      </c>
    </row>
    <row r="4548" spans="1:9" hidden="1">
      <c r="A4548" s="137" t="s">
        <v>22806</v>
      </c>
      <c r="B4548" s="138" t="s">
        <v>22807</v>
      </c>
      <c r="C4548" s="138" t="s">
        <v>22808</v>
      </c>
      <c r="D4548" s="138" t="s">
        <v>22809</v>
      </c>
      <c r="E4548" s="138" t="s">
        <v>22810</v>
      </c>
      <c r="F4548" s="139">
        <v>0</v>
      </c>
      <c r="G4548" s="137" t="s">
        <v>3649</v>
      </c>
      <c r="H4548" s="137" t="s">
        <v>3650</v>
      </c>
      <c r="I4548" s="138" t="s">
        <v>1756</v>
      </c>
    </row>
    <row r="4549" spans="1:9" hidden="1">
      <c r="A4549" s="137" t="s">
        <v>22811</v>
      </c>
      <c r="B4549" s="138" t="s">
        <v>22812</v>
      </c>
      <c r="C4549" s="138" t="s">
        <v>22813</v>
      </c>
      <c r="D4549" s="138" t="s">
        <v>22814</v>
      </c>
      <c r="E4549" s="138" t="s">
        <v>22815</v>
      </c>
      <c r="F4549" s="139">
        <v>0</v>
      </c>
      <c r="G4549" s="137" t="s">
        <v>3649</v>
      </c>
      <c r="H4549" s="137" t="s">
        <v>3650</v>
      </c>
      <c r="I4549" s="138" t="s">
        <v>21389</v>
      </c>
    </row>
    <row r="4550" spans="1:9" hidden="1">
      <c r="A4550" s="137" t="s">
        <v>22816</v>
      </c>
      <c r="B4550" s="138" t="s">
        <v>22817</v>
      </c>
      <c r="C4550" s="138" t="s">
        <v>22818</v>
      </c>
      <c r="D4550" s="138" t="s">
        <v>22819</v>
      </c>
      <c r="E4550" s="138" t="s">
        <v>22820</v>
      </c>
      <c r="F4550" s="139">
        <v>1776.4</v>
      </c>
      <c r="G4550" s="137" t="s">
        <v>3649</v>
      </c>
      <c r="H4550" s="137" t="s">
        <v>3650</v>
      </c>
      <c r="I4550" s="138" t="s">
        <v>21389</v>
      </c>
    </row>
    <row r="4551" spans="1:9" hidden="1">
      <c r="A4551" s="137" t="s">
        <v>22821</v>
      </c>
      <c r="B4551" s="138" t="s">
        <v>22822</v>
      </c>
      <c r="C4551" s="138" t="s">
        <v>22823</v>
      </c>
      <c r="D4551" s="138" t="s">
        <v>22824</v>
      </c>
      <c r="E4551" s="138" t="s">
        <v>22825</v>
      </c>
      <c r="F4551" s="139">
        <v>0</v>
      </c>
      <c r="G4551" s="137" t="s">
        <v>3649</v>
      </c>
      <c r="H4551" s="137" t="s">
        <v>3650</v>
      </c>
      <c r="I4551" s="138" t="s">
        <v>21389</v>
      </c>
    </row>
    <row r="4552" spans="1:9" hidden="1">
      <c r="A4552" s="137" t="s">
        <v>22826</v>
      </c>
      <c r="B4552" s="138" t="s">
        <v>22827</v>
      </c>
      <c r="C4552" s="138" t="s">
        <v>22828</v>
      </c>
      <c r="D4552" s="138" t="s">
        <v>22829</v>
      </c>
      <c r="E4552" s="138" t="s">
        <v>22830</v>
      </c>
      <c r="F4552" s="139">
        <v>0</v>
      </c>
      <c r="G4552" s="137" t="s">
        <v>3649</v>
      </c>
      <c r="H4552" s="137" t="s">
        <v>3650</v>
      </c>
      <c r="I4552" s="138" t="s">
        <v>21389</v>
      </c>
    </row>
    <row r="4553" spans="1:9" hidden="1">
      <c r="A4553" s="137" t="s">
        <v>22831</v>
      </c>
      <c r="B4553" s="138" t="s">
        <v>22832</v>
      </c>
      <c r="C4553" s="138" t="s">
        <v>22833</v>
      </c>
      <c r="D4553" s="138" t="s">
        <v>22834</v>
      </c>
      <c r="E4553" s="138" t="s">
        <v>22835</v>
      </c>
      <c r="F4553" s="139">
        <v>0</v>
      </c>
      <c r="G4553" s="137" t="s">
        <v>3649</v>
      </c>
      <c r="H4553" s="137" t="s">
        <v>3650</v>
      </c>
      <c r="I4553" s="138" t="s">
        <v>21389</v>
      </c>
    </row>
    <row r="4554" spans="1:9" hidden="1">
      <c r="A4554" s="137" t="s">
        <v>22836</v>
      </c>
      <c r="B4554" s="138" t="s">
        <v>22837</v>
      </c>
      <c r="C4554" s="138" t="s">
        <v>22838</v>
      </c>
      <c r="D4554" s="138" t="s">
        <v>22839</v>
      </c>
      <c r="E4554" s="138" t="s">
        <v>22840</v>
      </c>
      <c r="F4554" s="139">
        <v>6185.15</v>
      </c>
      <c r="G4554" s="137" t="s">
        <v>3649</v>
      </c>
      <c r="H4554" s="137" t="s">
        <v>3650</v>
      </c>
      <c r="I4554" s="138" t="s">
        <v>21389</v>
      </c>
    </row>
    <row r="4555" spans="1:9" hidden="1">
      <c r="A4555" s="137" t="s">
        <v>22841</v>
      </c>
      <c r="B4555" s="138" t="s">
        <v>22842</v>
      </c>
      <c r="C4555" s="138" t="s">
        <v>22843</v>
      </c>
      <c r="D4555" s="138" t="s">
        <v>22844</v>
      </c>
      <c r="E4555" s="138" t="s">
        <v>22845</v>
      </c>
      <c r="F4555" s="139">
        <v>0</v>
      </c>
      <c r="G4555" s="137" t="s">
        <v>3649</v>
      </c>
      <c r="H4555" s="137" t="s">
        <v>3650</v>
      </c>
      <c r="I4555" s="138" t="s">
        <v>3651</v>
      </c>
    </row>
    <row r="4556" spans="1:9" hidden="1">
      <c r="A4556" s="137" t="s">
        <v>22846</v>
      </c>
      <c r="B4556" s="138" t="s">
        <v>22847</v>
      </c>
      <c r="C4556" s="138" t="s">
        <v>22848</v>
      </c>
      <c r="D4556" s="138" t="s">
        <v>22849</v>
      </c>
      <c r="E4556" s="138" t="s">
        <v>22850</v>
      </c>
      <c r="F4556" s="139">
        <v>0</v>
      </c>
      <c r="G4556" s="137" t="s">
        <v>3649</v>
      </c>
      <c r="H4556" s="137" t="s">
        <v>3650</v>
      </c>
      <c r="I4556" s="138" t="s">
        <v>21389</v>
      </c>
    </row>
    <row r="4557" spans="1:9" hidden="1">
      <c r="A4557" s="137" t="s">
        <v>22851</v>
      </c>
      <c r="B4557" s="138" t="s">
        <v>22852</v>
      </c>
      <c r="C4557" s="138" t="s">
        <v>22853</v>
      </c>
      <c r="D4557" s="138" t="s">
        <v>22854</v>
      </c>
      <c r="E4557" s="138" t="s">
        <v>22855</v>
      </c>
      <c r="F4557" s="139">
        <v>0</v>
      </c>
      <c r="G4557" s="137" t="s">
        <v>3649</v>
      </c>
      <c r="H4557" s="137" t="s">
        <v>3650</v>
      </c>
      <c r="I4557" s="138" t="s">
        <v>21389</v>
      </c>
    </row>
    <row r="4558" spans="1:9" hidden="1">
      <c r="A4558" s="137" t="s">
        <v>22856</v>
      </c>
      <c r="B4558" s="138" t="s">
        <v>22857</v>
      </c>
      <c r="C4558" s="138" t="s">
        <v>22858</v>
      </c>
      <c r="D4558" s="138" t="s">
        <v>22859</v>
      </c>
      <c r="E4558" s="138" t="s">
        <v>22860</v>
      </c>
      <c r="F4558" s="139">
        <v>1910.3</v>
      </c>
      <c r="G4558" s="137" t="s">
        <v>3649</v>
      </c>
      <c r="H4558" s="137" t="s">
        <v>3650</v>
      </c>
      <c r="I4558" s="138" t="s">
        <v>21389</v>
      </c>
    </row>
    <row r="4559" spans="1:9" hidden="1">
      <c r="A4559" s="137" t="s">
        <v>22861</v>
      </c>
      <c r="B4559" s="138" t="s">
        <v>22862</v>
      </c>
      <c r="C4559" s="138" t="s">
        <v>22863</v>
      </c>
      <c r="D4559" s="138" t="s">
        <v>22864</v>
      </c>
      <c r="E4559" s="138" t="s">
        <v>22865</v>
      </c>
      <c r="F4559" s="139">
        <v>0</v>
      </c>
      <c r="G4559" s="137" t="s">
        <v>3649</v>
      </c>
      <c r="H4559" s="137" t="s">
        <v>3650</v>
      </c>
      <c r="I4559" s="138" t="s">
        <v>21389</v>
      </c>
    </row>
    <row r="4560" spans="1:9" hidden="1">
      <c r="A4560" s="137" t="s">
        <v>22866</v>
      </c>
      <c r="B4560" s="138" t="s">
        <v>22867</v>
      </c>
      <c r="C4560" s="138" t="s">
        <v>22868</v>
      </c>
      <c r="D4560" s="138" t="s">
        <v>22869</v>
      </c>
      <c r="E4560" s="138" t="s">
        <v>22870</v>
      </c>
      <c r="F4560" s="139">
        <v>0</v>
      </c>
      <c r="G4560" s="137" t="s">
        <v>3649</v>
      </c>
      <c r="H4560" s="137" t="s">
        <v>3650</v>
      </c>
      <c r="I4560" s="138" t="s">
        <v>21389</v>
      </c>
    </row>
    <row r="4561" spans="1:9" hidden="1">
      <c r="A4561" s="137" t="s">
        <v>22871</v>
      </c>
      <c r="B4561" s="138" t="s">
        <v>22872</v>
      </c>
      <c r="C4561" s="138" t="s">
        <v>22873</v>
      </c>
      <c r="D4561" s="138" t="s">
        <v>22874</v>
      </c>
      <c r="E4561" s="138" t="s">
        <v>22875</v>
      </c>
      <c r="F4561" s="139">
        <v>0</v>
      </c>
      <c r="G4561" s="137" t="s">
        <v>3649</v>
      </c>
      <c r="H4561" s="137" t="s">
        <v>3650</v>
      </c>
      <c r="I4561" s="138" t="s">
        <v>21389</v>
      </c>
    </row>
    <row r="4562" spans="1:9" hidden="1">
      <c r="A4562" s="137" t="s">
        <v>22876</v>
      </c>
      <c r="B4562" s="138" t="s">
        <v>22877</v>
      </c>
      <c r="C4562" s="138" t="s">
        <v>22878</v>
      </c>
      <c r="D4562" s="138" t="s">
        <v>22879</v>
      </c>
      <c r="E4562" s="138" t="s">
        <v>22880</v>
      </c>
      <c r="F4562" s="139">
        <v>0</v>
      </c>
      <c r="G4562" s="137" t="s">
        <v>3649</v>
      </c>
      <c r="H4562" s="137" t="s">
        <v>3650</v>
      </c>
      <c r="I4562" s="138" t="s">
        <v>21389</v>
      </c>
    </row>
    <row r="4563" spans="1:9" hidden="1">
      <c r="A4563" s="137" t="s">
        <v>22881</v>
      </c>
      <c r="B4563" s="138" t="s">
        <v>22882</v>
      </c>
      <c r="C4563" s="138" t="s">
        <v>22883</v>
      </c>
      <c r="D4563" s="138" t="s">
        <v>22884</v>
      </c>
      <c r="E4563" s="138" t="s">
        <v>22885</v>
      </c>
      <c r="F4563" s="139">
        <v>0</v>
      </c>
      <c r="G4563" s="137" t="s">
        <v>3649</v>
      </c>
      <c r="H4563" s="137" t="s">
        <v>3650</v>
      </c>
      <c r="I4563" s="138" t="s">
        <v>3651</v>
      </c>
    </row>
    <row r="4564" spans="1:9" hidden="1">
      <c r="A4564" s="137" t="s">
        <v>22886</v>
      </c>
      <c r="B4564" s="138" t="s">
        <v>22887</v>
      </c>
      <c r="C4564" s="138" t="s">
        <v>22888</v>
      </c>
      <c r="D4564" s="138" t="s">
        <v>22598</v>
      </c>
      <c r="E4564" s="138" t="s">
        <v>22889</v>
      </c>
      <c r="F4564" s="139">
        <v>0</v>
      </c>
      <c r="G4564" s="137" t="s">
        <v>3649</v>
      </c>
      <c r="H4564" s="137" t="s">
        <v>3650</v>
      </c>
      <c r="I4564" s="138" t="s">
        <v>21389</v>
      </c>
    </row>
    <row r="4565" spans="1:9" hidden="1">
      <c r="A4565" s="137" t="s">
        <v>22890</v>
      </c>
      <c r="B4565" s="138" t="s">
        <v>22891</v>
      </c>
      <c r="C4565" s="138" t="s">
        <v>22892</v>
      </c>
      <c r="D4565" s="138" t="s">
        <v>22893</v>
      </c>
      <c r="E4565" s="138" t="s">
        <v>22894</v>
      </c>
      <c r="F4565" s="139">
        <v>461.75</v>
      </c>
      <c r="G4565" s="137" t="s">
        <v>3649</v>
      </c>
      <c r="H4565" s="137" t="s">
        <v>3650</v>
      </c>
      <c r="I4565" s="138" t="s">
        <v>21389</v>
      </c>
    </row>
    <row r="4566" spans="1:9" hidden="1">
      <c r="A4566" s="137" t="s">
        <v>22895</v>
      </c>
      <c r="B4566" s="138" t="s">
        <v>22896</v>
      </c>
      <c r="C4566" s="138" t="s">
        <v>22897</v>
      </c>
      <c r="D4566" s="138" t="s">
        <v>22898</v>
      </c>
      <c r="E4566" s="138" t="s">
        <v>22899</v>
      </c>
      <c r="F4566" s="139">
        <v>0</v>
      </c>
      <c r="G4566" s="137" t="s">
        <v>3649</v>
      </c>
      <c r="H4566" s="137" t="s">
        <v>3650</v>
      </c>
      <c r="I4566" s="138" t="s">
        <v>21389</v>
      </c>
    </row>
    <row r="4567" spans="1:9" hidden="1">
      <c r="A4567" s="137" t="s">
        <v>22900</v>
      </c>
      <c r="B4567" s="138" t="s">
        <v>22901</v>
      </c>
      <c r="C4567" s="138" t="s">
        <v>22902</v>
      </c>
      <c r="D4567" s="138" t="s">
        <v>22903</v>
      </c>
      <c r="E4567" s="138" t="s">
        <v>22904</v>
      </c>
      <c r="F4567" s="139">
        <v>909.75</v>
      </c>
      <c r="G4567" s="137" t="s">
        <v>3649</v>
      </c>
      <c r="H4567" s="137" t="s">
        <v>3650</v>
      </c>
      <c r="I4567" s="138" t="s">
        <v>21389</v>
      </c>
    </row>
    <row r="4568" spans="1:9" hidden="1">
      <c r="A4568" s="137" t="s">
        <v>22905</v>
      </c>
      <c r="B4568" s="138" t="s">
        <v>22906</v>
      </c>
      <c r="C4568" s="138" t="s">
        <v>22907</v>
      </c>
      <c r="D4568" s="138" t="s">
        <v>22908</v>
      </c>
      <c r="E4568" s="138" t="s">
        <v>22909</v>
      </c>
      <c r="F4568" s="139">
        <v>3934.85</v>
      </c>
      <c r="G4568" s="137" t="s">
        <v>3649</v>
      </c>
      <c r="H4568" s="137" t="s">
        <v>3650</v>
      </c>
      <c r="I4568" s="138" t="s">
        <v>21389</v>
      </c>
    </row>
    <row r="4569" spans="1:9" hidden="1">
      <c r="A4569" s="137" t="s">
        <v>22910</v>
      </c>
      <c r="B4569" s="138" t="s">
        <v>22911</v>
      </c>
      <c r="C4569" s="138" t="s">
        <v>22912</v>
      </c>
      <c r="D4569" s="138" t="s">
        <v>22913</v>
      </c>
      <c r="E4569" s="138" t="s">
        <v>22914</v>
      </c>
      <c r="F4569" s="139">
        <v>125.35</v>
      </c>
      <c r="G4569" s="137" t="s">
        <v>3649</v>
      </c>
      <c r="H4569" s="137" t="s">
        <v>3650</v>
      </c>
      <c r="I4569" s="138" t="s">
        <v>21389</v>
      </c>
    </row>
    <row r="4570" spans="1:9" hidden="1">
      <c r="A4570" s="137" t="s">
        <v>22915</v>
      </c>
      <c r="B4570" s="138" t="s">
        <v>22916</v>
      </c>
      <c r="C4570" s="138" t="s">
        <v>22917</v>
      </c>
      <c r="D4570" s="138" t="s">
        <v>22913</v>
      </c>
      <c r="E4570" s="138" t="s">
        <v>22918</v>
      </c>
      <c r="F4570" s="139">
        <v>0</v>
      </c>
      <c r="G4570" s="137" t="s">
        <v>3649</v>
      </c>
      <c r="H4570" s="137" t="s">
        <v>3650</v>
      </c>
      <c r="I4570" s="138" t="s">
        <v>1756</v>
      </c>
    </row>
    <row r="4571" spans="1:9" hidden="1">
      <c r="A4571" s="137" t="s">
        <v>22919</v>
      </c>
      <c r="B4571" s="138" t="s">
        <v>22920</v>
      </c>
      <c r="C4571" s="138" t="s">
        <v>22921</v>
      </c>
      <c r="D4571" s="138" t="s">
        <v>22922</v>
      </c>
      <c r="E4571" s="138" t="s">
        <v>22923</v>
      </c>
      <c r="F4571" s="139">
        <v>0</v>
      </c>
      <c r="G4571" s="137" t="s">
        <v>3649</v>
      </c>
      <c r="H4571" s="137" t="s">
        <v>3650</v>
      </c>
      <c r="I4571" s="138" t="s">
        <v>21389</v>
      </c>
    </row>
    <row r="4572" spans="1:9" hidden="1">
      <c r="A4572" s="137" t="s">
        <v>22924</v>
      </c>
      <c r="B4572" s="138" t="s">
        <v>22925</v>
      </c>
      <c r="C4572" s="138" t="s">
        <v>22926</v>
      </c>
      <c r="D4572" s="138" t="s">
        <v>22927</v>
      </c>
      <c r="E4572" s="138" t="s">
        <v>22928</v>
      </c>
      <c r="F4572" s="139">
        <v>0</v>
      </c>
      <c r="G4572" s="137" t="s">
        <v>3649</v>
      </c>
      <c r="H4572" s="137" t="s">
        <v>3650</v>
      </c>
      <c r="I4572" s="138" t="s">
        <v>21389</v>
      </c>
    </row>
    <row r="4573" spans="1:9" hidden="1">
      <c r="A4573" s="137" t="s">
        <v>22929</v>
      </c>
      <c r="B4573" s="138" t="s">
        <v>22930</v>
      </c>
      <c r="C4573" s="138" t="s">
        <v>22931</v>
      </c>
      <c r="D4573" s="138" t="s">
        <v>22932</v>
      </c>
      <c r="E4573" s="138" t="s">
        <v>22933</v>
      </c>
      <c r="F4573" s="139">
        <v>0</v>
      </c>
      <c r="G4573" s="137" t="s">
        <v>3649</v>
      </c>
      <c r="H4573" s="137" t="s">
        <v>3650</v>
      </c>
      <c r="I4573" s="138" t="s">
        <v>21389</v>
      </c>
    </row>
    <row r="4574" spans="1:9" hidden="1">
      <c r="A4574" s="137" t="s">
        <v>22934</v>
      </c>
      <c r="B4574" s="138" t="s">
        <v>22935</v>
      </c>
      <c r="C4574" s="138" t="s">
        <v>22936</v>
      </c>
      <c r="D4574" s="138" t="s">
        <v>22937</v>
      </c>
      <c r="E4574" s="138" t="s">
        <v>22938</v>
      </c>
      <c r="F4574" s="139">
        <v>0</v>
      </c>
      <c r="G4574" s="137" t="s">
        <v>3649</v>
      </c>
      <c r="H4574" s="137" t="s">
        <v>3650</v>
      </c>
      <c r="I4574" s="138" t="s">
        <v>1756</v>
      </c>
    </row>
    <row r="4575" spans="1:9" hidden="1">
      <c r="A4575" s="137" t="s">
        <v>22939</v>
      </c>
      <c r="B4575" s="138" t="s">
        <v>22940</v>
      </c>
      <c r="C4575" s="138" t="s">
        <v>22941</v>
      </c>
      <c r="D4575" s="138" t="s">
        <v>22942</v>
      </c>
      <c r="E4575" s="138" t="s">
        <v>22943</v>
      </c>
      <c r="F4575" s="139">
        <v>120.2</v>
      </c>
      <c r="G4575" s="137" t="s">
        <v>3649</v>
      </c>
      <c r="H4575" s="137" t="s">
        <v>3650</v>
      </c>
      <c r="I4575" s="138" t="s">
        <v>21389</v>
      </c>
    </row>
    <row r="4576" spans="1:9" hidden="1">
      <c r="A4576" s="137" t="s">
        <v>22944</v>
      </c>
      <c r="B4576" s="138" t="s">
        <v>22945</v>
      </c>
      <c r="C4576" s="138" t="s">
        <v>22946</v>
      </c>
      <c r="D4576" s="138" t="s">
        <v>22947</v>
      </c>
      <c r="E4576" s="138" t="s">
        <v>22948</v>
      </c>
      <c r="F4576" s="139">
        <v>676.4</v>
      </c>
      <c r="G4576" s="137" t="s">
        <v>3649</v>
      </c>
      <c r="H4576" s="137" t="s">
        <v>3650</v>
      </c>
      <c r="I4576" s="138" t="s">
        <v>21389</v>
      </c>
    </row>
    <row r="4577" spans="1:9" hidden="1">
      <c r="A4577" s="137" t="s">
        <v>22949</v>
      </c>
      <c r="B4577" s="138" t="s">
        <v>22950</v>
      </c>
      <c r="C4577" s="138" t="s">
        <v>22951</v>
      </c>
      <c r="D4577" s="138" t="s">
        <v>3687</v>
      </c>
      <c r="E4577" s="138" t="s">
        <v>22952</v>
      </c>
      <c r="F4577" s="139">
        <v>0</v>
      </c>
      <c r="G4577" s="137" t="s">
        <v>3649</v>
      </c>
      <c r="H4577" s="137" t="s">
        <v>3650</v>
      </c>
      <c r="I4577" s="138" t="s">
        <v>21389</v>
      </c>
    </row>
    <row r="4578" spans="1:9" hidden="1">
      <c r="A4578" s="137" t="s">
        <v>22953</v>
      </c>
      <c r="B4578" s="138" t="s">
        <v>22954</v>
      </c>
      <c r="C4578" s="138" t="s">
        <v>22955</v>
      </c>
      <c r="D4578" s="138" t="s">
        <v>22956</v>
      </c>
      <c r="E4578" s="138" t="s">
        <v>22957</v>
      </c>
      <c r="F4578" s="139">
        <v>230.65</v>
      </c>
      <c r="G4578" s="137" t="s">
        <v>3649</v>
      </c>
      <c r="H4578" s="137" t="s">
        <v>3650</v>
      </c>
      <c r="I4578" s="138" t="s">
        <v>21389</v>
      </c>
    </row>
    <row r="4579" spans="1:9" hidden="1">
      <c r="A4579" s="137" t="s">
        <v>22958</v>
      </c>
      <c r="B4579" s="138" t="s">
        <v>22959</v>
      </c>
      <c r="C4579" s="138" t="s">
        <v>22960</v>
      </c>
      <c r="D4579" s="138" t="s">
        <v>22961</v>
      </c>
      <c r="E4579" s="138" t="s">
        <v>22962</v>
      </c>
      <c r="F4579" s="139">
        <v>0</v>
      </c>
      <c r="G4579" s="137" t="s">
        <v>3649</v>
      </c>
      <c r="H4579" s="137" t="s">
        <v>3650</v>
      </c>
      <c r="I4579" s="138" t="s">
        <v>3651</v>
      </c>
    </row>
    <row r="4580" spans="1:9" hidden="1">
      <c r="A4580" s="137" t="s">
        <v>22963</v>
      </c>
      <c r="B4580" s="138" t="s">
        <v>22964</v>
      </c>
      <c r="C4580" s="138" t="s">
        <v>22965</v>
      </c>
      <c r="D4580" s="138" t="s">
        <v>22966</v>
      </c>
      <c r="E4580" s="138" t="s">
        <v>22967</v>
      </c>
      <c r="F4580" s="139">
        <v>0</v>
      </c>
      <c r="G4580" s="137" t="s">
        <v>3649</v>
      </c>
      <c r="H4580" s="137" t="s">
        <v>3650</v>
      </c>
      <c r="I4580" s="138" t="s">
        <v>1756</v>
      </c>
    </row>
    <row r="4581" spans="1:9" hidden="1">
      <c r="A4581" s="137" t="s">
        <v>22968</v>
      </c>
      <c r="B4581" s="138" t="s">
        <v>22969</v>
      </c>
      <c r="C4581" s="138" t="s">
        <v>22970</v>
      </c>
      <c r="D4581" s="138" t="s">
        <v>22971</v>
      </c>
      <c r="E4581" s="138" t="s">
        <v>22972</v>
      </c>
      <c r="F4581" s="139">
        <v>0</v>
      </c>
      <c r="G4581" s="137" t="s">
        <v>3649</v>
      </c>
      <c r="H4581" s="137" t="s">
        <v>3650</v>
      </c>
      <c r="I4581" s="138" t="s">
        <v>21389</v>
      </c>
    </row>
    <row r="4582" spans="1:9" hidden="1">
      <c r="A4582" s="137" t="s">
        <v>22973</v>
      </c>
      <c r="B4582" s="138" t="s">
        <v>22974</v>
      </c>
      <c r="C4582" s="138" t="s">
        <v>22975</v>
      </c>
      <c r="D4582" s="138" t="s">
        <v>22976</v>
      </c>
      <c r="E4582" s="138" t="s">
        <v>22977</v>
      </c>
      <c r="F4582" s="139">
        <v>0</v>
      </c>
      <c r="G4582" s="137" t="s">
        <v>3649</v>
      </c>
      <c r="H4582" s="137" t="s">
        <v>3650</v>
      </c>
      <c r="I4582" s="138" t="s">
        <v>21389</v>
      </c>
    </row>
    <row r="4583" spans="1:9" hidden="1">
      <c r="A4583" s="137" t="s">
        <v>22978</v>
      </c>
      <c r="B4583" s="138" t="s">
        <v>22979</v>
      </c>
      <c r="C4583" s="138" t="s">
        <v>22980</v>
      </c>
      <c r="D4583" s="138" t="s">
        <v>22981</v>
      </c>
      <c r="E4583" s="138" t="s">
        <v>22982</v>
      </c>
      <c r="F4583" s="139">
        <v>0</v>
      </c>
      <c r="G4583" s="137" t="s">
        <v>3649</v>
      </c>
      <c r="H4583" s="137" t="s">
        <v>3650</v>
      </c>
      <c r="I4583" s="138" t="s">
        <v>21389</v>
      </c>
    </row>
    <row r="4584" spans="1:9" hidden="1">
      <c r="A4584" s="137" t="s">
        <v>22983</v>
      </c>
      <c r="B4584" s="138" t="s">
        <v>22984</v>
      </c>
      <c r="C4584" s="138" t="s">
        <v>22985</v>
      </c>
      <c r="D4584" s="138" t="s">
        <v>22986</v>
      </c>
      <c r="E4584" s="138" t="s">
        <v>22987</v>
      </c>
      <c r="F4584" s="139">
        <v>0</v>
      </c>
      <c r="G4584" s="137" t="s">
        <v>3649</v>
      </c>
      <c r="H4584" s="137" t="s">
        <v>3650</v>
      </c>
      <c r="I4584" s="138" t="s">
        <v>21389</v>
      </c>
    </row>
    <row r="4585" spans="1:9" hidden="1">
      <c r="A4585" s="137" t="s">
        <v>22988</v>
      </c>
      <c r="B4585" s="138" t="s">
        <v>22989</v>
      </c>
      <c r="C4585" s="138" t="s">
        <v>22990</v>
      </c>
      <c r="D4585" s="138" t="s">
        <v>22991</v>
      </c>
      <c r="E4585" s="138" t="s">
        <v>22992</v>
      </c>
      <c r="F4585" s="139">
        <v>0</v>
      </c>
      <c r="G4585" s="137" t="s">
        <v>3649</v>
      </c>
      <c r="H4585" s="137" t="s">
        <v>3650</v>
      </c>
      <c r="I4585" s="138" t="s">
        <v>21389</v>
      </c>
    </row>
    <row r="4586" spans="1:9" hidden="1">
      <c r="A4586" s="137" t="s">
        <v>22993</v>
      </c>
      <c r="B4586" s="138" t="s">
        <v>22994</v>
      </c>
      <c r="C4586" s="138" t="s">
        <v>22995</v>
      </c>
      <c r="D4586" s="138" t="s">
        <v>22996</v>
      </c>
      <c r="E4586" s="138" t="s">
        <v>22997</v>
      </c>
      <c r="F4586" s="139">
        <v>110.05</v>
      </c>
      <c r="G4586" s="137" t="s">
        <v>3649</v>
      </c>
      <c r="H4586" s="137" t="s">
        <v>3650</v>
      </c>
      <c r="I4586" s="138" t="s">
        <v>21389</v>
      </c>
    </row>
    <row r="4587" spans="1:9" hidden="1">
      <c r="A4587" s="137" t="s">
        <v>22998</v>
      </c>
      <c r="B4587" s="138" t="s">
        <v>22999</v>
      </c>
      <c r="C4587" s="138" t="s">
        <v>23000</v>
      </c>
      <c r="D4587" s="138" t="s">
        <v>23001</v>
      </c>
      <c r="E4587" s="138" t="s">
        <v>23002</v>
      </c>
      <c r="F4587" s="139">
        <v>5409.7</v>
      </c>
      <c r="G4587" s="137" t="s">
        <v>3649</v>
      </c>
      <c r="H4587" s="137" t="s">
        <v>3650</v>
      </c>
      <c r="I4587" s="138" t="s">
        <v>21389</v>
      </c>
    </row>
    <row r="4588" spans="1:9" hidden="1">
      <c r="A4588" s="137" t="s">
        <v>23003</v>
      </c>
      <c r="B4588" s="138" t="s">
        <v>23004</v>
      </c>
      <c r="C4588" s="138" t="s">
        <v>23005</v>
      </c>
      <c r="D4588" s="138" t="s">
        <v>23006</v>
      </c>
      <c r="E4588" s="138" t="s">
        <v>23007</v>
      </c>
      <c r="F4588" s="139">
        <v>0</v>
      </c>
      <c r="G4588" s="137" t="s">
        <v>3649</v>
      </c>
      <c r="H4588" s="137" t="s">
        <v>3650</v>
      </c>
      <c r="I4588" s="138" t="s">
        <v>21389</v>
      </c>
    </row>
    <row r="4589" spans="1:9" hidden="1">
      <c r="A4589" s="137" t="s">
        <v>23008</v>
      </c>
      <c r="B4589" s="138" t="s">
        <v>23009</v>
      </c>
      <c r="C4589" s="138" t="s">
        <v>23010</v>
      </c>
      <c r="D4589" s="138" t="s">
        <v>23011</v>
      </c>
      <c r="E4589" s="138" t="s">
        <v>1756</v>
      </c>
      <c r="F4589" s="139">
        <v>0</v>
      </c>
      <c r="G4589" s="137" t="s">
        <v>3649</v>
      </c>
      <c r="H4589" s="137" t="s">
        <v>3650</v>
      </c>
      <c r="I4589" s="138" t="s">
        <v>1756</v>
      </c>
    </row>
    <row r="4590" spans="1:9" hidden="1">
      <c r="A4590" s="137" t="s">
        <v>23012</v>
      </c>
      <c r="B4590" s="138" t="s">
        <v>23013</v>
      </c>
      <c r="C4590" s="138" t="s">
        <v>23014</v>
      </c>
      <c r="D4590" s="138" t="s">
        <v>23015</v>
      </c>
      <c r="E4590" s="138" t="s">
        <v>23016</v>
      </c>
      <c r="F4590" s="139">
        <v>0</v>
      </c>
      <c r="G4590" s="137" t="s">
        <v>3649</v>
      </c>
      <c r="H4590" s="137" t="s">
        <v>3650</v>
      </c>
      <c r="I4590" s="138" t="s">
        <v>21389</v>
      </c>
    </row>
    <row r="4591" spans="1:9" hidden="1">
      <c r="A4591" s="137" t="s">
        <v>23017</v>
      </c>
      <c r="B4591" s="138" t="s">
        <v>23018</v>
      </c>
      <c r="C4591" s="138" t="s">
        <v>23019</v>
      </c>
      <c r="D4591" s="138" t="s">
        <v>23020</v>
      </c>
      <c r="E4591" s="138" t="s">
        <v>23021</v>
      </c>
      <c r="F4591" s="139">
        <v>0</v>
      </c>
      <c r="G4591" s="137" t="s">
        <v>3649</v>
      </c>
      <c r="H4591" s="137" t="s">
        <v>3650</v>
      </c>
      <c r="I4591" s="138" t="s">
        <v>21389</v>
      </c>
    </row>
    <row r="4592" spans="1:9" hidden="1">
      <c r="A4592" s="137" t="s">
        <v>23022</v>
      </c>
      <c r="B4592" s="138" t="s">
        <v>23023</v>
      </c>
      <c r="C4592" s="138" t="s">
        <v>23024</v>
      </c>
      <c r="D4592" s="138" t="s">
        <v>23025</v>
      </c>
      <c r="E4592" s="138" t="s">
        <v>23026</v>
      </c>
      <c r="F4592" s="139">
        <v>0</v>
      </c>
      <c r="G4592" s="137" t="s">
        <v>3649</v>
      </c>
      <c r="H4592" s="137" t="s">
        <v>3650</v>
      </c>
      <c r="I4592" s="138" t="s">
        <v>21389</v>
      </c>
    </row>
    <row r="4593" spans="1:9" hidden="1">
      <c r="A4593" s="137" t="s">
        <v>23027</v>
      </c>
      <c r="B4593" s="138" t="s">
        <v>23028</v>
      </c>
      <c r="C4593" s="138" t="s">
        <v>23029</v>
      </c>
      <c r="D4593" s="138" t="s">
        <v>23030</v>
      </c>
      <c r="E4593" s="138" t="s">
        <v>23031</v>
      </c>
      <c r="F4593" s="139">
        <v>0</v>
      </c>
      <c r="G4593" s="137" t="s">
        <v>3649</v>
      </c>
      <c r="H4593" s="137" t="s">
        <v>3650</v>
      </c>
      <c r="I4593" s="138" t="s">
        <v>21389</v>
      </c>
    </row>
    <row r="4594" spans="1:9" hidden="1">
      <c r="A4594" s="137" t="s">
        <v>23032</v>
      </c>
      <c r="B4594" s="138" t="s">
        <v>23033</v>
      </c>
      <c r="C4594" s="138" t="s">
        <v>23034</v>
      </c>
      <c r="D4594" s="138" t="s">
        <v>23035</v>
      </c>
      <c r="E4594" s="138" t="s">
        <v>23036</v>
      </c>
      <c r="F4594" s="139">
        <v>0</v>
      </c>
      <c r="G4594" s="137" t="s">
        <v>3649</v>
      </c>
      <c r="H4594" s="137" t="s">
        <v>3650</v>
      </c>
      <c r="I4594" s="138" t="s">
        <v>21389</v>
      </c>
    </row>
    <row r="4595" spans="1:9" hidden="1">
      <c r="A4595" s="137" t="s">
        <v>23037</v>
      </c>
      <c r="B4595" s="138" t="s">
        <v>23038</v>
      </c>
      <c r="C4595" s="138" t="s">
        <v>23039</v>
      </c>
      <c r="D4595" s="138" t="s">
        <v>23040</v>
      </c>
      <c r="E4595" s="138" t="s">
        <v>1756</v>
      </c>
      <c r="F4595" s="139">
        <v>0</v>
      </c>
      <c r="G4595" s="137" t="s">
        <v>3649</v>
      </c>
      <c r="H4595" s="137" t="s">
        <v>3650</v>
      </c>
      <c r="I4595" s="138" t="s">
        <v>1756</v>
      </c>
    </row>
    <row r="4596" spans="1:9" hidden="1">
      <c r="A4596" s="137" t="s">
        <v>23041</v>
      </c>
      <c r="B4596" s="138" t="s">
        <v>23042</v>
      </c>
      <c r="C4596" s="138" t="s">
        <v>23043</v>
      </c>
      <c r="D4596" s="138" t="s">
        <v>23044</v>
      </c>
      <c r="E4596" s="138" t="s">
        <v>23045</v>
      </c>
      <c r="F4596" s="139">
        <v>0</v>
      </c>
      <c r="G4596" s="137" t="s">
        <v>3649</v>
      </c>
      <c r="H4596" s="137" t="s">
        <v>3650</v>
      </c>
      <c r="I4596" s="138" t="s">
        <v>21389</v>
      </c>
    </row>
    <row r="4597" spans="1:9" hidden="1">
      <c r="A4597" s="137" t="s">
        <v>23046</v>
      </c>
      <c r="B4597" s="138" t="s">
        <v>23047</v>
      </c>
      <c r="C4597" s="138" t="s">
        <v>23048</v>
      </c>
      <c r="D4597" s="138" t="s">
        <v>23049</v>
      </c>
      <c r="E4597" s="138" t="s">
        <v>23050</v>
      </c>
      <c r="F4597" s="139">
        <v>0</v>
      </c>
      <c r="G4597" s="137" t="s">
        <v>3649</v>
      </c>
      <c r="H4597" s="137" t="s">
        <v>3650</v>
      </c>
      <c r="I4597" s="138" t="s">
        <v>1756</v>
      </c>
    </row>
    <row r="4598" spans="1:9" hidden="1">
      <c r="A4598" s="137" t="s">
        <v>23051</v>
      </c>
      <c r="B4598" s="138" t="s">
        <v>23052</v>
      </c>
      <c r="C4598" s="138" t="s">
        <v>23053</v>
      </c>
      <c r="D4598" s="138" t="s">
        <v>23054</v>
      </c>
      <c r="E4598" s="138" t="s">
        <v>23055</v>
      </c>
      <c r="F4598" s="139">
        <v>0</v>
      </c>
      <c r="G4598" s="137" t="s">
        <v>3649</v>
      </c>
      <c r="H4598" s="137" t="s">
        <v>3650</v>
      </c>
      <c r="I4598" s="138" t="s">
        <v>21389</v>
      </c>
    </row>
    <row r="4599" spans="1:9" hidden="1">
      <c r="A4599" s="137" t="s">
        <v>23056</v>
      </c>
      <c r="B4599" s="138" t="s">
        <v>23057</v>
      </c>
      <c r="C4599" s="138" t="s">
        <v>23058</v>
      </c>
      <c r="D4599" s="138" t="s">
        <v>23059</v>
      </c>
      <c r="E4599" s="138" t="s">
        <v>23060</v>
      </c>
      <c r="F4599" s="139">
        <v>724.55</v>
      </c>
      <c r="G4599" s="137" t="s">
        <v>3649</v>
      </c>
      <c r="H4599" s="137" t="s">
        <v>3650</v>
      </c>
      <c r="I4599" s="138" t="s">
        <v>21389</v>
      </c>
    </row>
    <row r="4600" spans="1:9" hidden="1">
      <c r="A4600" s="137" t="s">
        <v>23061</v>
      </c>
      <c r="B4600" s="138" t="s">
        <v>23062</v>
      </c>
      <c r="C4600" s="138" t="s">
        <v>23063</v>
      </c>
      <c r="D4600" s="138" t="s">
        <v>23059</v>
      </c>
      <c r="E4600" s="138" t="s">
        <v>23064</v>
      </c>
      <c r="F4600" s="139">
        <v>0</v>
      </c>
      <c r="G4600" s="137" t="s">
        <v>3649</v>
      </c>
      <c r="H4600" s="137" t="s">
        <v>3650</v>
      </c>
      <c r="I4600" s="138" t="s">
        <v>1756</v>
      </c>
    </row>
    <row r="4601" spans="1:9" hidden="1">
      <c r="A4601" s="137" t="s">
        <v>23065</v>
      </c>
      <c r="B4601" s="138" t="s">
        <v>23066</v>
      </c>
      <c r="C4601" s="138" t="s">
        <v>23067</v>
      </c>
      <c r="D4601" s="138" t="s">
        <v>23068</v>
      </c>
      <c r="E4601" s="138" t="s">
        <v>23069</v>
      </c>
      <c r="F4601" s="139">
        <v>0</v>
      </c>
      <c r="G4601" s="137" t="s">
        <v>3649</v>
      </c>
      <c r="H4601" s="137" t="s">
        <v>3650</v>
      </c>
      <c r="I4601" s="138" t="s">
        <v>21389</v>
      </c>
    </row>
    <row r="4602" spans="1:9" hidden="1">
      <c r="A4602" s="137" t="s">
        <v>23070</v>
      </c>
      <c r="B4602" s="138" t="s">
        <v>23071</v>
      </c>
      <c r="C4602" s="138" t="s">
        <v>23072</v>
      </c>
      <c r="D4602" s="138" t="s">
        <v>23073</v>
      </c>
      <c r="E4602" s="138" t="s">
        <v>23074</v>
      </c>
      <c r="F4602" s="139">
        <v>449.25</v>
      </c>
      <c r="G4602" s="137" t="s">
        <v>3649</v>
      </c>
      <c r="H4602" s="137" t="s">
        <v>3650</v>
      </c>
      <c r="I4602" s="138" t="s">
        <v>21389</v>
      </c>
    </row>
    <row r="4603" spans="1:9" hidden="1">
      <c r="A4603" s="137" t="s">
        <v>23075</v>
      </c>
      <c r="B4603" s="138" t="s">
        <v>23076</v>
      </c>
      <c r="C4603" s="138" t="s">
        <v>23077</v>
      </c>
      <c r="D4603" s="138" t="s">
        <v>23078</v>
      </c>
      <c r="E4603" s="138" t="s">
        <v>23079</v>
      </c>
      <c r="F4603" s="139">
        <v>0</v>
      </c>
      <c r="G4603" s="137" t="s">
        <v>3649</v>
      </c>
      <c r="H4603" s="137" t="s">
        <v>3650</v>
      </c>
      <c r="I4603" s="138" t="s">
        <v>21389</v>
      </c>
    </row>
    <row r="4604" spans="1:9" hidden="1">
      <c r="A4604" s="137" t="s">
        <v>23080</v>
      </c>
      <c r="B4604" s="138" t="s">
        <v>23081</v>
      </c>
      <c r="C4604" s="138" t="s">
        <v>23082</v>
      </c>
      <c r="D4604" s="138" t="s">
        <v>23083</v>
      </c>
      <c r="E4604" s="138" t="s">
        <v>23084</v>
      </c>
      <c r="F4604" s="139">
        <v>88.15</v>
      </c>
      <c r="G4604" s="137" t="s">
        <v>3649</v>
      </c>
      <c r="H4604" s="137" t="s">
        <v>3650</v>
      </c>
      <c r="I4604" s="138" t="s">
        <v>21389</v>
      </c>
    </row>
    <row r="4605" spans="1:9" hidden="1">
      <c r="A4605" s="137" t="s">
        <v>23085</v>
      </c>
      <c r="B4605" s="138" t="s">
        <v>23086</v>
      </c>
      <c r="C4605" s="138" t="s">
        <v>23087</v>
      </c>
      <c r="D4605" s="138" t="s">
        <v>23088</v>
      </c>
      <c r="E4605" s="138" t="s">
        <v>23089</v>
      </c>
      <c r="F4605" s="139">
        <v>351.25</v>
      </c>
      <c r="G4605" s="137" t="s">
        <v>3649</v>
      </c>
      <c r="H4605" s="137" t="s">
        <v>3650</v>
      </c>
      <c r="I4605" s="138" t="s">
        <v>21389</v>
      </c>
    </row>
    <row r="4606" spans="1:9" hidden="1">
      <c r="A4606" s="137" t="s">
        <v>23090</v>
      </c>
      <c r="B4606" s="138" t="s">
        <v>23091</v>
      </c>
      <c r="C4606" s="138" t="s">
        <v>23092</v>
      </c>
      <c r="D4606" s="138" t="s">
        <v>23093</v>
      </c>
      <c r="E4606" s="138" t="s">
        <v>23094</v>
      </c>
      <c r="F4606" s="139">
        <v>0</v>
      </c>
      <c r="G4606" s="137" t="s">
        <v>3649</v>
      </c>
      <c r="H4606" s="137" t="s">
        <v>3650</v>
      </c>
      <c r="I4606" s="138" t="s">
        <v>21389</v>
      </c>
    </row>
    <row r="4607" spans="1:9" hidden="1">
      <c r="A4607" s="137" t="s">
        <v>23095</v>
      </c>
      <c r="B4607" s="138" t="s">
        <v>23096</v>
      </c>
      <c r="C4607" s="138" t="s">
        <v>23097</v>
      </c>
      <c r="D4607" s="138" t="s">
        <v>23098</v>
      </c>
      <c r="E4607" s="138" t="s">
        <v>23099</v>
      </c>
      <c r="F4607" s="139">
        <v>0</v>
      </c>
      <c r="G4607" s="137" t="s">
        <v>3649</v>
      </c>
      <c r="H4607" s="137" t="s">
        <v>3650</v>
      </c>
      <c r="I4607" s="138" t="s">
        <v>3651</v>
      </c>
    </row>
    <row r="4608" spans="1:9" hidden="1">
      <c r="A4608" s="137" t="s">
        <v>23100</v>
      </c>
      <c r="B4608" s="138" t="s">
        <v>23101</v>
      </c>
      <c r="C4608" s="138" t="s">
        <v>23102</v>
      </c>
      <c r="D4608" s="138" t="s">
        <v>23103</v>
      </c>
      <c r="E4608" s="138" t="s">
        <v>23104</v>
      </c>
      <c r="F4608" s="139">
        <v>0</v>
      </c>
      <c r="G4608" s="137" t="s">
        <v>3649</v>
      </c>
      <c r="H4608" s="137" t="s">
        <v>3650</v>
      </c>
      <c r="I4608" s="138" t="s">
        <v>21389</v>
      </c>
    </row>
    <row r="4609" spans="1:9" hidden="1">
      <c r="A4609" s="137" t="s">
        <v>23105</v>
      </c>
      <c r="B4609" s="138" t="s">
        <v>23106</v>
      </c>
      <c r="C4609" s="138" t="s">
        <v>23107</v>
      </c>
      <c r="D4609" s="138" t="s">
        <v>23108</v>
      </c>
      <c r="E4609" s="138" t="s">
        <v>23109</v>
      </c>
      <c r="F4609" s="139">
        <v>543.20000000000005</v>
      </c>
      <c r="G4609" s="137" t="s">
        <v>3649</v>
      </c>
      <c r="H4609" s="137" t="s">
        <v>3650</v>
      </c>
      <c r="I4609" s="138" t="s">
        <v>21389</v>
      </c>
    </row>
    <row r="4610" spans="1:9" hidden="1">
      <c r="A4610" s="137" t="s">
        <v>23110</v>
      </c>
      <c r="B4610" s="138" t="s">
        <v>23111</v>
      </c>
      <c r="C4610" s="138" t="s">
        <v>23112</v>
      </c>
      <c r="D4610" s="138" t="s">
        <v>23113</v>
      </c>
      <c r="E4610" s="138" t="s">
        <v>23114</v>
      </c>
      <c r="F4610" s="139">
        <v>315.14999999999998</v>
      </c>
      <c r="G4610" s="137" t="s">
        <v>3649</v>
      </c>
      <c r="H4610" s="137" t="s">
        <v>3650</v>
      </c>
      <c r="I4610" s="138" t="s">
        <v>21389</v>
      </c>
    </row>
    <row r="4611" spans="1:9" hidden="1">
      <c r="A4611" s="137" t="s">
        <v>23115</v>
      </c>
      <c r="B4611" s="138" t="s">
        <v>23116</v>
      </c>
      <c r="C4611" s="138" t="s">
        <v>23117</v>
      </c>
      <c r="D4611" s="138" t="s">
        <v>23118</v>
      </c>
      <c r="E4611" s="138" t="s">
        <v>23119</v>
      </c>
      <c r="F4611" s="139">
        <v>0</v>
      </c>
      <c r="G4611" s="137" t="s">
        <v>3649</v>
      </c>
      <c r="H4611" s="137" t="s">
        <v>3650</v>
      </c>
      <c r="I4611" s="138" t="s">
        <v>21389</v>
      </c>
    </row>
    <row r="4612" spans="1:9" hidden="1">
      <c r="A4612" s="137" t="s">
        <v>23120</v>
      </c>
      <c r="B4612" s="138" t="s">
        <v>23121</v>
      </c>
      <c r="C4612" s="138" t="s">
        <v>23122</v>
      </c>
      <c r="D4612" s="138" t="s">
        <v>23123</v>
      </c>
      <c r="E4612" s="138" t="s">
        <v>23124</v>
      </c>
      <c r="F4612" s="139">
        <v>0</v>
      </c>
      <c r="G4612" s="137" t="s">
        <v>3649</v>
      </c>
      <c r="H4612" s="137" t="s">
        <v>3650</v>
      </c>
      <c r="I4612" s="138" t="s">
        <v>21389</v>
      </c>
    </row>
    <row r="4613" spans="1:9" hidden="1">
      <c r="A4613" s="137" t="s">
        <v>23125</v>
      </c>
      <c r="B4613" s="138" t="s">
        <v>23126</v>
      </c>
      <c r="C4613" s="138" t="s">
        <v>23127</v>
      </c>
      <c r="D4613" s="138" t="s">
        <v>23128</v>
      </c>
      <c r="E4613" s="138" t="s">
        <v>23129</v>
      </c>
      <c r="F4613" s="139">
        <v>0</v>
      </c>
      <c r="G4613" s="137" t="s">
        <v>3649</v>
      </c>
      <c r="H4613" s="137" t="s">
        <v>3650</v>
      </c>
      <c r="I4613" s="138" t="s">
        <v>21389</v>
      </c>
    </row>
    <row r="4614" spans="1:9" hidden="1">
      <c r="A4614" s="137" t="s">
        <v>23130</v>
      </c>
      <c r="B4614" s="138" t="s">
        <v>23131</v>
      </c>
      <c r="C4614" s="138" t="s">
        <v>23132</v>
      </c>
      <c r="D4614" s="138" t="s">
        <v>23133</v>
      </c>
      <c r="E4614" s="138" t="s">
        <v>23134</v>
      </c>
      <c r="F4614" s="139">
        <v>184.25</v>
      </c>
      <c r="G4614" s="137" t="s">
        <v>3649</v>
      </c>
      <c r="H4614" s="137" t="s">
        <v>3650</v>
      </c>
      <c r="I4614" s="138" t="s">
        <v>21389</v>
      </c>
    </row>
    <row r="4615" spans="1:9" hidden="1">
      <c r="A4615" s="137" t="s">
        <v>23135</v>
      </c>
      <c r="B4615" s="138" t="s">
        <v>23136</v>
      </c>
      <c r="C4615" s="138" t="s">
        <v>23137</v>
      </c>
      <c r="D4615" s="138" t="s">
        <v>23138</v>
      </c>
      <c r="E4615" s="138" t="s">
        <v>23139</v>
      </c>
      <c r="F4615" s="139">
        <v>0</v>
      </c>
      <c r="G4615" s="137" t="s">
        <v>3649</v>
      </c>
      <c r="H4615" s="137" t="s">
        <v>3650</v>
      </c>
      <c r="I4615" s="138" t="s">
        <v>21389</v>
      </c>
    </row>
    <row r="4616" spans="1:9" hidden="1">
      <c r="A4616" s="137" t="s">
        <v>23140</v>
      </c>
      <c r="B4616" s="138" t="s">
        <v>23141</v>
      </c>
      <c r="C4616" s="138" t="s">
        <v>23142</v>
      </c>
      <c r="D4616" s="138" t="s">
        <v>23143</v>
      </c>
      <c r="E4616" s="138" t="s">
        <v>23144</v>
      </c>
      <c r="F4616" s="139">
        <v>181.75</v>
      </c>
      <c r="G4616" s="137" t="s">
        <v>3649</v>
      </c>
      <c r="H4616" s="137" t="s">
        <v>3650</v>
      </c>
      <c r="I4616" s="138" t="s">
        <v>21389</v>
      </c>
    </row>
    <row r="4617" spans="1:9" hidden="1">
      <c r="A4617" s="137" t="s">
        <v>23145</v>
      </c>
      <c r="B4617" s="138" t="s">
        <v>23146</v>
      </c>
      <c r="C4617" s="138" t="s">
        <v>23147</v>
      </c>
      <c r="D4617" s="138" t="s">
        <v>23148</v>
      </c>
      <c r="E4617" s="138" t="s">
        <v>23149</v>
      </c>
      <c r="F4617" s="139">
        <v>0</v>
      </c>
      <c r="G4617" s="137" t="s">
        <v>3649</v>
      </c>
      <c r="H4617" s="137" t="s">
        <v>3650</v>
      </c>
      <c r="I4617" s="138" t="s">
        <v>21389</v>
      </c>
    </row>
    <row r="4618" spans="1:9" hidden="1">
      <c r="A4618" s="137" t="s">
        <v>23150</v>
      </c>
      <c r="B4618" s="138" t="s">
        <v>23151</v>
      </c>
      <c r="C4618" s="138" t="s">
        <v>23152</v>
      </c>
      <c r="D4618" s="138" t="s">
        <v>23153</v>
      </c>
      <c r="E4618" s="138" t="s">
        <v>23154</v>
      </c>
      <c r="F4618" s="139">
        <v>0</v>
      </c>
      <c r="G4618" s="137" t="s">
        <v>3649</v>
      </c>
      <c r="H4618" s="137" t="s">
        <v>3650</v>
      </c>
      <c r="I4618" s="138" t="s">
        <v>21389</v>
      </c>
    </row>
    <row r="4619" spans="1:9" hidden="1">
      <c r="A4619" s="137" t="s">
        <v>23155</v>
      </c>
      <c r="B4619" s="138" t="s">
        <v>23156</v>
      </c>
      <c r="C4619" s="138" t="s">
        <v>23157</v>
      </c>
      <c r="D4619" s="138" t="s">
        <v>23158</v>
      </c>
      <c r="E4619" s="138" t="s">
        <v>23159</v>
      </c>
      <c r="F4619" s="139">
        <v>0</v>
      </c>
      <c r="G4619" s="137" t="s">
        <v>3649</v>
      </c>
      <c r="H4619" s="137" t="s">
        <v>3650</v>
      </c>
      <c r="I4619" s="138" t="s">
        <v>3651</v>
      </c>
    </row>
    <row r="4620" spans="1:9" hidden="1">
      <c r="A4620" s="137" t="s">
        <v>23160</v>
      </c>
      <c r="B4620" s="138" t="s">
        <v>23161</v>
      </c>
      <c r="C4620" s="138" t="s">
        <v>23162</v>
      </c>
      <c r="D4620" s="138" t="s">
        <v>23163</v>
      </c>
      <c r="E4620" s="138" t="s">
        <v>23164</v>
      </c>
      <c r="F4620" s="139">
        <v>0</v>
      </c>
      <c r="G4620" s="137" t="s">
        <v>3649</v>
      </c>
      <c r="H4620" s="137" t="s">
        <v>3650</v>
      </c>
      <c r="I4620" s="138" t="s">
        <v>21389</v>
      </c>
    </row>
    <row r="4621" spans="1:9" hidden="1">
      <c r="A4621" s="137" t="s">
        <v>23165</v>
      </c>
      <c r="B4621" s="138" t="s">
        <v>23166</v>
      </c>
      <c r="C4621" s="138" t="s">
        <v>23167</v>
      </c>
      <c r="D4621" s="138" t="s">
        <v>23168</v>
      </c>
      <c r="E4621" s="138" t="s">
        <v>23169</v>
      </c>
      <c r="F4621" s="139">
        <v>0</v>
      </c>
      <c r="G4621" s="137" t="s">
        <v>3649</v>
      </c>
      <c r="H4621" s="137" t="s">
        <v>3650</v>
      </c>
      <c r="I4621" s="138" t="s">
        <v>3651</v>
      </c>
    </row>
    <row r="4622" spans="1:9" hidden="1">
      <c r="A4622" s="137" t="s">
        <v>23170</v>
      </c>
      <c r="B4622" s="138" t="s">
        <v>23171</v>
      </c>
      <c r="C4622" s="138" t="s">
        <v>23172</v>
      </c>
      <c r="D4622" s="138" t="s">
        <v>23173</v>
      </c>
      <c r="E4622" s="138" t="s">
        <v>23174</v>
      </c>
      <c r="F4622" s="139">
        <v>0</v>
      </c>
      <c r="G4622" s="137" t="s">
        <v>3649</v>
      </c>
      <c r="H4622" s="137" t="s">
        <v>3650</v>
      </c>
      <c r="I4622" s="138" t="s">
        <v>21389</v>
      </c>
    </row>
    <row r="4623" spans="1:9" hidden="1">
      <c r="A4623" s="137" t="s">
        <v>23175</v>
      </c>
      <c r="B4623" s="138" t="s">
        <v>23176</v>
      </c>
      <c r="C4623" s="138" t="s">
        <v>23177</v>
      </c>
      <c r="D4623" s="138" t="s">
        <v>23178</v>
      </c>
      <c r="E4623" s="138" t="s">
        <v>23179</v>
      </c>
      <c r="F4623" s="139">
        <v>19129.75</v>
      </c>
      <c r="G4623" s="137" t="s">
        <v>3649</v>
      </c>
      <c r="H4623" s="137" t="s">
        <v>3650</v>
      </c>
      <c r="I4623" s="138" t="s">
        <v>21389</v>
      </c>
    </row>
    <row r="4624" spans="1:9" hidden="1">
      <c r="A4624" s="137" t="s">
        <v>23180</v>
      </c>
      <c r="B4624" s="138" t="s">
        <v>23181</v>
      </c>
      <c r="C4624" s="138" t="s">
        <v>23182</v>
      </c>
      <c r="D4624" s="138" t="s">
        <v>23183</v>
      </c>
      <c r="E4624" s="138" t="s">
        <v>23184</v>
      </c>
      <c r="F4624" s="139">
        <v>0</v>
      </c>
      <c r="G4624" s="137" t="s">
        <v>3649</v>
      </c>
      <c r="H4624" s="137" t="s">
        <v>3650</v>
      </c>
      <c r="I4624" s="138" t="s">
        <v>21389</v>
      </c>
    </row>
    <row r="4625" spans="1:9" hidden="1">
      <c r="A4625" s="137" t="s">
        <v>23185</v>
      </c>
      <c r="B4625" s="138" t="s">
        <v>23186</v>
      </c>
      <c r="C4625" s="138" t="s">
        <v>23187</v>
      </c>
      <c r="D4625" s="138" t="s">
        <v>23188</v>
      </c>
      <c r="E4625" s="138" t="s">
        <v>23189</v>
      </c>
      <c r="F4625" s="139">
        <v>0</v>
      </c>
      <c r="G4625" s="137" t="s">
        <v>3649</v>
      </c>
      <c r="H4625" s="137" t="s">
        <v>3650</v>
      </c>
      <c r="I4625" s="138" t="s">
        <v>21389</v>
      </c>
    </row>
    <row r="4626" spans="1:9" hidden="1">
      <c r="A4626" s="137" t="s">
        <v>23190</v>
      </c>
      <c r="B4626" s="138" t="s">
        <v>23191</v>
      </c>
      <c r="C4626" s="138" t="s">
        <v>23192</v>
      </c>
      <c r="D4626" s="138" t="s">
        <v>23193</v>
      </c>
      <c r="E4626" s="138" t="s">
        <v>23194</v>
      </c>
      <c r="F4626" s="139">
        <v>0</v>
      </c>
      <c r="G4626" s="137" t="s">
        <v>3649</v>
      </c>
      <c r="H4626" s="137" t="s">
        <v>3650</v>
      </c>
      <c r="I4626" s="138" t="s">
        <v>21389</v>
      </c>
    </row>
    <row r="4627" spans="1:9" hidden="1">
      <c r="A4627" s="137" t="s">
        <v>23195</v>
      </c>
      <c r="B4627" s="138" t="s">
        <v>23196</v>
      </c>
      <c r="C4627" s="138" t="s">
        <v>23197</v>
      </c>
      <c r="D4627" s="138" t="s">
        <v>23198</v>
      </c>
      <c r="E4627" s="138" t="s">
        <v>23199</v>
      </c>
      <c r="F4627" s="139">
        <v>0</v>
      </c>
      <c r="G4627" s="137" t="s">
        <v>3649</v>
      </c>
      <c r="H4627" s="137" t="s">
        <v>3650</v>
      </c>
      <c r="I4627" s="138" t="s">
        <v>21389</v>
      </c>
    </row>
    <row r="4628" spans="1:9" hidden="1">
      <c r="A4628" s="137" t="s">
        <v>23200</v>
      </c>
      <c r="B4628" s="138" t="s">
        <v>23201</v>
      </c>
      <c r="C4628" s="138" t="s">
        <v>23202</v>
      </c>
      <c r="D4628" s="138" t="s">
        <v>21793</v>
      </c>
      <c r="E4628" s="138" t="s">
        <v>23203</v>
      </c>
      <c r="F4628" s="139">
        <v>0</v>
      </c>
      <c r="G4628" s="137" t="s">
        <v>3649</v>
      </c>
      <c r="H4628" s="137" t="s">
        <v>3650</v>
      </c>
      <c r="I4628" s="138" t="s">
        <v>21389</v>
      </c>
    </row>
    <row r="4629" spans="1:9" hidden="1">
      <c r="A4629" s="137" t="s">
        <v>23204</v>
      </c>
      <c r="B4629" s="138" t="s">
        <v>23205</v>
      </c>
      <c r="C4629" s="138" t="s">
        <v>23206</v>
      </c>
      <c r="D4629" s="138" t="s">
        <v>23207</v>
      </c>
      <c r="E4629" s="138" t="s">
        <v>23208</v>
      </c>
      <c r="F4629" s="139">
        <v>0</v>
      </c>
      <c r="G4629" s="137" t="s">
        <v>3649</v>
      </c>
      <c r="H4629" s="137" t="s">
        <v>3650</v>
      </c>
      <c r="I4629" s="138" t="s">
        <v>21389</v>
      </c>
    </row>
    <row r="4630" spans="1:9" hidden="1">
      <c r="A4630" s="137" t="s">
        <v>23209</v>
      </c>
      <c r="B4630" s="138" t="s">
        <v>23210</v>
      </c>
      <c r="C4630" s="138" t="s">
        <v>23211</v>
      </c>
      <c r="D4630" s="138" t="s">
        <v>23212</v>
      </c>
      <c r="E4630" s="138" t="s">
        <v>23213</v>
      </c>
      <c r="F4630" s="139">
        <v>0</v>
      </c>
      <c r="G4630" s="137" t="s">
        <v>3649</v>
      </c>
      <c r="H4630" s="137" t="s">
        <v>3650</v>
      </c>
      <c r="I4630" s="138" t="s">
        <v>21389</v>
      </c>
    </row>
    <row r="4631" spans="1:9" hidden="1">
      <c r="A4631" s="137" t="s">
        <v>23214</v>
      </c>
      <c r="B4631" s="138" t="s">
        <v>23215</v>
      </c>
      <c r="C4631" s="138" t="s">
        <v>23211</v>
      </c>
      <c r="D4631" s="138" t="s">
        <v>23212</v>
      </c>
      <c r="E4631" s="138" t="s">
        <v>1756</v>
      </c>
      <c r="F4631" s="139">
        <v>0</v>
      </c>
      <c r="G4631" s="137" t="s">
        <v>3649</v>
      </c>
      <c r="H4631" s="137" t="s">
        <v>3650</v>
      </c>
      <c r="I4631" s="138" t="s">
        <v>1756</v>
      </c>
    </row>
    <row r="4632" spans="1:9" hidden="1">
      <c r="A4632" s="137" t="s">
        <v>23216</v>
      </c>
      <c r="B4632" s="138" t="s">
        <v>23217</v>
      </c>
      <c r="C4632" s="138" t="s">
        <v>23218</v>
      </c>
      <c r="D4632" s="138" t="s">
        <v>23219</v>
      </c>
      <c r="E4632" s="138" t="s">
        <v>23220</v>
      </c>
      <c r="F4632" s="139">
        <v>0</v>
      </c>
      <c r="G4632" s="137" t="s">
        <v>3649</v>
      </c>
      <c r="H4632" s="137" t="s">
        <v>3650</v>
      </c>
      <c r="I4632" s="138" t="s">
        <v>1756</v>
      </c>
    </row>
    <row r="4633" spans="1:9" hidden="1">
      <c r="A4633" s="137" t="s">
        <v>23221</v>
      </c>
      <c r="B4633" s="138" t="s">
        <v>23222</v>
      </c>
      <c r="C4633" s="138" t="s">
        <v>23223</v>
      </c>
      <c r="D4633" s="138" t="s">
        <v>23224</v>
      </c>
      <c r="E4633" s="138" t="s">
        <v>23225</v>
      </c>
      <c r="F4633" s="139">
        <v>0</v>
      </c>
      <c r="G4633" s="137" t="s">
        <v>3649</v>
      </c>
      <c r="H4633" s="137" t="s">
        <v>3650</v>
      </c>
      <c r="I4633" s="138" t="s">
        <v>21389</v>
      </c>
    </row>
    <row r="4634" spans="1:9" hidden="1">
      <c r="A4634" s="137" t="s">
        <v>23226</v>
      </c>
      <c r="B4634" s="138" t="s">
        <v>23227</v>
      </c>
      <c r="C4634" s="138" t="s">
        <v>23228</v>
      </c>
      <c r="D4634" s="138" t="s">
        <v>23229</v>
      </c>
      <c r="E4634" s="138" t="s">
        <v>23230</v>
      </c>
      <c r="F4634" s="139">
        <v>0</v>
      </c>
      <c r="G4634" s="137" t="s">
        <v>3649</v>
      </c>
      <c r="H4634" s="137" t="s">
        <v>3650</v>
      </c>
      <c r="I4634" s="138" t="s">
        <v>21389</v>
      </c>
    </row>
    <row r="4635" spans="1:9" hidden="1">
      <c r="A4635" s="137" t="s">
        <v>23231</v>
      </c>
      <c r="B4635" s="138" t="s">
        <v>23232</v>
      </c>
      <c r="C4635" s="138" t="s">
        <v>23233</v>
      </c>
      <c r="D4635" s="138" t="s">
        <v>23234</v>
      </c>
      <c r="E4635" s="138" t="s">
        <v>23235</v>
      </c>
      <c r="F4635" s="139">
        <v>1242.5999999999999</v>
      </c>
      <c r="G4635" s="137" t="s">
        <v>3649</v>
      </c>
      <c r="H4635" s="137" t="s">
        <v>3650</v>
      </c>
      <c r="I4635" s="138" t="s">
        <v>21389</v>
      </c>
    </row>
    <row r="4636" spans="1:9" hidden="1">
      <c r="A4636" s="137" t="s">
        <v>23236</v>
      </c>
      <c r="B4636" s="138" t="s">
        <v>23237</v>
      </c>
      <c r="C4636" s="138" t="s">
        <v>23238</v>
      </c>
      <c r="D4636" s="138" t="s">
        <v>23239</v>
      </c>
      <c r="E4636" s="138" t="s">
        <v>23240</v>
      </c>
      <c r="F4636" s="139">
        <v>0</v>
      </c>
      <c r="G4636" s="137" t="s">
        <v>3649</v>
      </c>
      <c r="H4636" s="137" t="s">
        <v>3650</v>
      </c>
      <c r="I4636" s="138" t="s">
        <v>21389</v>
      </c>
    </row>
    <row r="4637" spans="1:9" hidden="1">
      <c r="A4637" s="137" t="s">
        <v>23241</v>
      </c>
      <c r="B4637" s="138" t="s">
        <v>23242</v>
      </c>
      <c r="C4637" s="138" t="s">
        <v>23243</v>
      </c>
      <c r="D4637" s="138" t="s">
        <v>23244</v>
      </c>
      <c r="E4637" s="138" t="s">
        <v>1756</v>
      </c>
      <c r="F4637" s="139">
        <v>344.6</v>
      </c>
      <c r="G4637" s="137" t="s">
        <v>3649</v>
      </c>
      <c r="H4637" s="137" t="s">
        <v>3650</v>
      </c>
      <c r="I4637" s="138" t="s">
        <v>1756</v>
      </c>
    </row>
    <row r="4638" spans="1:9" hidden="1">
      <c r="A4638" s="137" t="s">
        <v>23245</v>
      </c>
      <c r="B4638" s="138" t="s">
        <v>23242</v>
      </c>
      <c r="C4638" s="138" t="s">
        <v>23246</v>
      </c>
      <c r="D4638" s="138" t="s">
        <v>23247</v>
      </c>
      <c r="E4638" s="138" t="s">
        <v>23248</v>
      </c>
      <c r="F4638" s="139">
        <v>0</v>
      </c>
      <c r="G4638" s="137" t="s">
        <v>3649</v>
      </c>
      <c r="H4638" s="137" t="s">
        <v>3650</v>
      </c>
      <c r="I4638" s="138" t="s">
        <v>21389</v>
      </c>
    </row>
    <row r="4639" spans="1:9" hidden="1">
      <c r="A4639" s="137" t="s">
        <v>23249</v>
      </c>
      <c r="B4639" s="138" t="s">
        <v>23250</v>
      </c>
      <c r="C4639" s="138" t="s">
        <v>23251</v>
      </c>
      <c r="D4639" s="138" t="s">
        <v>23252</v>
      </c>
      <c r="E4639" s="138" t="s">
        <v>23253</v>
      </c>
      <c r="F4639" s="139">
        <v>1683.7</v>
      </c>
      <c r="G4639" s="137" t="s">
        <v>3649</v>
      </c>
      <c r="H4639" s="137" t="s">
        <v>3650</v>
      </c>
      <c r="I4639" s="138" t="s">
        <v>21389</v>
      </c>
    </row>
    <row r="4640" spans="1:9" hidden="1">
      <c r="A4640" s="137" t="s">
        <v>23254</v>
      </c>
      <c r="B4640" s="138" t="s">
        <v>23255</v>
      </c>
      <c r="C4640" s="138" t="s">
        <v>23256</v>
      </c>
      <c r="D4640" s="138" t="s">
        <v>23257</v>
      </c>
      <c r="E4640" s="138" t="s">
        <v>23258</v>
      </c>
      <c r="F4640" s="139">
        <v>0</v>
      </c>
      <c r="G4640" s="137" t="s">
        <v>3649</v>
      </c>
      <c r="H4640" s="137" t="s">
        <v>3650</v>
      </c>
      <c r="I4640" s="138" t="s">
        <v>21389</v>
      </c>
    </row>
    <row r="4641" spans="1:9" hidden="1">
      <c r="A4641" s="137" t="s">
        <v>23259</v>
      </c>
      <c r="B4641" s="138" t="s">
        <v>23260</v>
      </c>
      <c r="C4641" s="138" t="s">
        <v>23261</v>
      </c>
      <c r="D4641" s="138" t="s">
        <v>23262</v>
      </c>
      <c r="E4641" s="138" t="s">
        <v>23263</v>
      </c>
      <c r="F4641" s="139">
        <v>0</v>
      </c>
      <c r="G4641" s="137" t="s">
        <v>3649</v>
      </c>
      <c r="H4641" s="137" t="s">
        <v>3650</v>
      </c>
      <c r="I4641" s="138" t="s">
        <v>21389</v>
      </c>
    </row>
    <row r="4642" spans="1:9" hidden="1">
      <c r="A4642" s="137" t="s">
        <v>23264</v>
      </c>
      <c r="B4642" s="138" t="s">
        <v>23265</v>
      </c>
      <c r="C4642" s="138" t="s">
        <v>23266</v>
      </c>
      <c r="D4642" s="138" t="s">
        <v>23267</v>
      </c>
      <c r="E4642" s="138" t="s">
        <v>23268</v>
      </c>
      <c r="F4642" s="139">
        <v>194.9</v>
      </c>
      <c r="G4642" s="137" t="s">
        <v>3649</v>
      </c>
      <c r="H4642" s="137" t="s">
        <v>3650</v>
      </c>
      <c r="I4642" s="138" t="s">
        <v>21389</v>
      </c>
    </row>
    <row r="4643" spans="1:9" hidden="1">
      <c r="A4643" s="137" t="s">
        <v>23269</v>
      </c>
      <c r="B4643" s="138" t="s">
        <v>23270</v>
      </c>
      <c r="C4643" s="138" t="s">
        <v>23271</v>
      </c>
      <c r="D4643" s="138" t="s">
        <v>23272</v>
      </c>
      <c r="E4643" s="138" t="s">
        <v>1756</v>
      </c>
      <c r="F4643" s="139">
        <v>0</v>
      </c>
      <c r="G4643" s="137" t="s">
        <v>3649</v>
      </c>
      <c r="H4643" s="137" t="s">
        <v>3650</v>
      </c>
      <c r="I4643" s="138" t="s">
        <v>1756</v>
      </c>
    </row>
    <row r="4644" spans="1:9" hidden="1">
      <c r="A4644" s="137" t="s">
        <v>23273</v>
      </c>
      <c r="B4644" s="138" t="s">
        <v>23274</v>
      </c>
      <c r="C4644" s="138" t="s">
        <v>23275</v>
      </c>
      <c r="D4644" s="138" t="s">
        <v>23276</v>
      </c>
      <c r="E4644" s="138" t="s">
        <v>23277</v>
      </c>
      <c r="F4644" s="139">
        <v>0</v>
      </c>
      <c r="G4644" s="137" t="s">
        <v>3649</v>
      </c>
      <c r="H4644" s="137" t="s">
        <v>3650</v>
      </c>
      <c r="I4644" s="138" t="s">
        <v>21389</v>
      </c>
    </row>
    <row r="4645" spans="1:9" hidden="1">
      <c r="A4645" s="137" t="s">
        <v>23278</v>
      </c>
      <c r="B4645" s="138" t="s">
        <v>23279</v>
      </c>
      <c r="C4645" s="138" t="s">
        <v>23280</v>
      </c>
      <c r="D4645" s="138" t="s">
        <v>23281</v>
      </c>
      <c r="E4645" s="138" t="s">
        <v>23282</v>
      </c>
      <c r="F4645" s="139">
        <v>0</v>
      </c>
      <c r="G4645" s="137" t="s">
        <v>3649</v>
      </c>
      <c r="H4645" s="137" t="s">
        <v>3650</v>
      </c>
      <c r="I4645" s="138" t="s">
        <v>21389</v>
      </c>
    </row>
    <row r="4646" spans="1:9" hidden="1">
      <c r="A4646" s="137" t="s">
        <v>23283</v>
      </c>
      <c r="B4646" s="138" t="s">
        <v>23284</v>
      </c>
      <c r="C4646" s="138" t="s">
        <v>23285</v>
      </c>
      <c r="D4646" s="138" t="s">
        <v>23286</v>
      </c>
      <c r="E4646" s="138" t="s">
        <v>23287</v>
      </c>
      <c r="F4646" s="139">
        <v>0</v>
      </c>
      <c r="G4646" s="137" t="s">
        <v>3649</v>
      </c>
      <c r="H4646" s="137" t="s">
        <v>3650</v>
      </c>
      <c r="I4646" s="138" t="s">
        <v>21389</v>
      </c>
    </row>
    <row r="4647" spans="1:9" hidden="1">
      <c r="A4647" s="137" t="s">
        <v>23288</v>
      </c>
      <c r="B4647" s="138" t="s">
        <v>23289</v>
      </c>
      <c r="C4647" s="138" t="s">
        <v>23290</v>
      </c>
      <c r="D4647" s="138" t="s">
        <v>23291</v>
      </c>
      <c r="E4647" s="138" t="s">
        <v>23292</v>
      </c>
      <c r="F4647" s="139">
        <v>1477.95</v>
      </c>
      <c r="G4647" s="137" t="s">
        <v>3649</v>
      </c>
      <c r="H4647" s="137" t="s">
        <v>3650</v>
      </c>
      <c r="I4647" s="138" t="s">
        <v>21389</v>
      </c>
    </row>
    <row r="4648" spans="1:9" hidden="1">
      <c r="A4648" s="137" t="s">
        <v>23293</v>
      </c>
      <c r="B4648" s="138" t="s">
        <v>23294</v>
      </c>
      <c r="C4648" s="138" t="s">
        <v>23295</v>
      </c>
      <c r="D4648" s="138" t="s">
        <v>23296</v>
      </c>
      <c r="E4648" s="138" t="s">
        <v>23297</v>
      </c>
      <c r="F4648" s="139">
        <v>0</v>
      </c>
      <c r="G4648" s="137" t="s">
        <v>3649</v>
      </c>
      <c r="H4648" s="137" t="s">
        <v>3650</v>
      </c>
      <c r="I4648" s="138" t="s">
        <v>1756</v>
      </c>
    </row>
    <row r="4649" spans="1:9" hidden="1">
      <c r="A4649" s="137" t="s">
        <v>23298</v>
      </c>
      <c r="B4649" s="138" t="s">
        <v>23299</v>
      </c>
      <c r="C4649" s="138" t="s">
        <v>23300</v>
      </c>
      <c r="D4649" s="138" t="s">
        <v>23301</v>
      </c>
      <c r="E4649" s="138" t="s">
        <v>23302</v>
      </c>
      <c r="F4649" s="139">
        <v>0</v>
      </c>
      <c r="G4649" s="137" t="s">
        <v>3649</v>
      </c>
      <c r="H4649" s="137" t="s">
        <v>3650</v>
      </c>
      <c r="I4649" s="138" t="s">
        <v>21389</v>
      </c>
    </row>
    <row r="4650" spans="1:9" hidden="1">
      <c r="A4650" s="137" t="s">
        <v>23303</v>
      </c>
      <c r="B4650" s="138" t="s">
        <v>23304</v>
      </c>
      <c r="C4650" s="138" t="s">
        <v>23305</v>
      </c>
      <c r="D4650" s="138" t="s">
        <v>23306</v>
      </c>
      <c r="E4650" s="138" t="s">
        <v>23307</v>
      </c>
      <c r="F4650" s="139">
        <v>0</v>
      </c>
      <c r="G4650" s="137" t="s">
        <v>3649</v>
      </c>
      <c r="H4650" s="137" t="s">
        <v>3650</v>
      </c>
      <c r="I4650" s="138" t="s">
        <v>21389</v>
      </c>
    </row>
    <row r="4651" spans="1:9" hidden="1">
      <c r="A4651" s="137" t="s">
        <v>23308</v>
      </c>
      <c r="B4651" s="138" t="s">
        <v>23309</v>
      </c>
      <c r="C4651" s="138" t="s">
        <v>23310</v>
      </c>
      <c r="D4651" s="138" t="s">
        <v>23311</v>
      </c>
      <c r="E4651" s="138" t="s">
        <v>1756</v>
      </c>
      <c r="F4651" s="139">
        <v>0</v>
      </c>
      <c r="G4651" s="137" t="s">
        <v>3649</v>
      </c>
      <c r="H4651" s="137" t="s">
        <v>3650</v>
      </c>
      <c r="I4651" s="138" t="s">
        <v>1756</v>
      </c>
    </row>
    <row r="4652" spans="1:9" hidden="1">
      <c r="A4652" s="137" t="s">
        <v>23312</v>
      </c>
      <c r="B4652" s="138" t="s">
        <v>23313</v>
      </c>
      <c r="C4652" s="138" t="s">
        <v>23314</v>
      </c>
      <c r="D4652" s="138" t="s">
        <v>23315</v>
      </c>
      <c r="E4652" s="138" t="s">
        <v>23316</v>
      </c>
      <c r="F4652" s="139">
        <v>0</v>
      </c>
      <c r="G4652" s="137" t="s">
        <v>3649</v>
      </c>
      <c r="H4652" s="137" t="s">
        <v>3650</v>
      </c>
      <c r="I4652" s="138" t="s">
        <v>21389</v>
      </c>
    </row>
    <row r="4653" spans="1:9" hidden="1">
      <c r="A4653" s="137" t="s">
        <v>23317</v>
      </c>
      <c r="B4653" s="138" t="s">
        <v>23318</v>
      </c>
      <c r="C4653" s="138" t="s">
        <v>23319</v>
      </c>
      <c r="D4653" s="138" t="s">
        <v>23320</v>
      </c>
      <c r="E4653" s="138" t="s">
        <v>23321</v>
      </c>
      <c r="F4653" s="139">
        <v>79.95</v>
      </c>
      <c r="G4653" s="137" t="s">
        <v>3649</v>
      </c>
      <c r="H4653" s="137" t="s">
        <v>3650</v>
      </c>
      <c r="I4653" s="138" t="s">
        <v>21389</v>
      </c>
    </row>
    <row r="4654" spans="1:9" hidden="1">
      <c r="A4654" s="137" t="s">
        <v>23322</v>
      </c>
      <c r="B4654" s="138" t="s">
        <v>23323</v>
      </c>
      <c r="C4654" s="138" t="s">
        <v>23324</v>
      </c>
      <c r="D4654" s="138" t="s">
        <v>23325</v>
      </c>
      <c r="E4654" s="138" t="s">
        <v>23326</v>
      </c>
      <c r="F4654" s="139">
        <v>0</v>
      </c>
      <c r="G4654" s="137" t="s">
        <v>3649</v>
      </c>
      <c r="H4654" s="137" t="s">
        <v>3650</v>
      </c>
      <c r="I4654" s="138" t="s">
        <v>21389</v>
      </c>
    </row>
    <row r="4655" spans="1:9" hidden="1">
      <c r="A4655" s="137" t="s">
        <v>23327</v>
      </c>
      <c r="B4655" s="138" t="s">
        <v>23328</v>
      </c>
      <c r="C4655" s="138" t="s">
        <v>23329</v>
      </c>
      <c r="D4655" s="138" t="s">
        <v>23330</v>
      </c>
      <c r="E4655" s="138" t="s">
        <v>23331</v>
      </c>
      <c r="F4655" s="139">
        <v>694.4</v>
      </c>
      <c r="G4655" s="137" t="s">
        <v>3649</v>
      </c>
      <c r="H4655" s="137" t="s">
        <v>3650</v>
      </c>
      <c r="I4655" s="138" t="s">
        <v>21389</v>
      </c>
    </row>
    <row r="4656" spans="1:9" hidden="1">
      <c r="A4656" s="137" t="s">
        <v>23332</v>
      </c>
      <c r="B4656" s="138" t="s">
        <v>23333</v>
      </c>
      <c r="C4656" s="138" t="s">
        <v>23334</v>
      </c>
      <c r="D4656" s="138" t="s">
        <v>23335</v>
      </c>
      <c r="E4656" s="138" t="s">
        <v>23336</v>
      </c>
      <c r="F4656" s="139">
        <v>0</v>
      </c>
      <c r="G4656" s="137" t="s">
        <v>3649</v>
      </c>
      <c r="H4656" s="137" t="s">
        <v>3650</v>
      </c>
      <c r="I4656" s="138" t="s">
        <v>21389</v>
      </c>
    </row>
    <row r="4657" spans="1:9" hidden="1">
      <c r="A4657" s="137" t="s">
        <v>23337</v>
      </c>
      <c r="B4657" s="138" t="s">
        <v>23338</v>
      </c>
      <c r="C4657" s="138" t="s">
        <v>23339</v>
      </c>
      <c r="D4657" s="138" t="s">
        <v>23340</v>
      </c>
      <c r="E4657" s="138" t="s">
        <v>23341</v>
      </c>
      <c r="F4657" s="139">
        <v>0</v>
      </c>
      <c r="G4657" s="137" t="s">
        <v>3649</v>
      </c>
      <c r="H4657" s="137" t="s">
        <v>3650</v>
      </c>
      <c r="I4657" s="138" t="s">
        <v>21389</v>
      </c>
    </row>
    <row r="4658" spans="1:9" hidden="1">
      <c r="A4658" s="137" t="s">
        <v>23342</v>
      </c>
      <c r="B4658" s="138" t="s">
        <v>23343</v>
      </c>
      <c r="C4658" s="138" t="s">
        <v>23344</v>
      </c>
      <c r="D4658" s="138" t="s">
        <v>23345</v>
      </c>
      <c r="E4658" s="138" t="s">
        <v>1756</v>
      </c>
      <c r="F4658" s="139">
        <v>0</v>
      </c>
      <c r="G4658" s="137" t="s">
        <v>3649</v>
      </c>
      <c r="H4658" s="137" t="s">
        <v>3650</v>
      </c>
      <c r="I4658" s="138" t="s">
        <v>1756</v>
      </c>
    </row>
    <row r="4659" spans="1:9" hidden="1">
      <c r="A4659" s="137" t="s">
        <v>23346</v>
      </c>
      <c r="B4659" s="138" t="s">
        <v>23347</v>
      </c>
      <c r="C4659" s="138" t="s">
        <v>23348</v>
      </c>
      <c r="D4659" s="138" t="s">
        <v>23349</v>
      </c>
      <c r="E4659" s="138" t="s">
        <v>23350</v>
      </c>
      <c r="F4659" s="139">
        <v>0</v>
      </c>
      <c r="G4659" s="137" t="s">
        <v>3649</v>
      </c>
      <c r="H4659" s="137" t="s">
        <v>3650</v>
      </c>
      <c r="I4659" s="138" t="s">
        <v>21389</v>
      </c>
    </row>
    <row r="4660" spans="1:9" hidden="1">
      <c r="A4660" s="137" t="s">
        <v>23351</v>
      </c>
      <c r="B4660" s="138" t="s">
        <v>23352</v>
      </c>
      <c r="C4660" s="138" t="s">
        <v>23353</v>
      </c>
      <c r="D4660" s="138" t="s">
        <v>23354</v>
      </c>
      <c r="E4660" s="138" t="s">
        <v>23355</v>
      </c>
      <c r="F4660" s="139">
        <v>0</v>
      </c>
      <c r="G4660" s="137" t="s">
        <v>3649</v>
      </c>
      <c r="H4660" s="137" t="s">
        <v>3650</v>
      </c>
      <c r="I4660" s="138" t="s">
        <v>21389</v>
      </c>
    </row>
    <row r="4661" spans="1:9" hidden="1">
      <c r="A4661" s="137" t="s">
        <v>23356</v>
      </c>
      <c r="B4661" s="138" t="s">
        <v>23357</v>
      </c>
      <c r="C4661" s="138" t="s">
        <v>23358</v>
      </c>
      <c r="D4661" s="138" t="s">
        <v>23359</v>
      </c>
      <c r="E4661" s="138" t="s">
        <v>23360</v>
      </c>
      <c r="F4661" s="139">
        <v>0</v>
      </c>
      <c r="G4661" s="137" t="s">
        <v>3649</v>
      </c>
      <c r="H4661" s="137" t="s">
        <v>3650</v>
      </c>
      <c r="I4661" s="138" t="s">
        <v>21389</v>
      </c>
    </row>
    <row r="4662" spans="1:9" hidden="1">
      <c r="A4662" s="137" t="s">
        <v>23361</v>
      </c>
      <c r="B4662" s="138" t="s">
        <v>23362</v>
      </c>
      <c r="C4662" s="138" t="s">
        <v>23363</v>
      </c>
      <c r="D4662" s="138" t="s">
        <v>23364</v>
      </c>
      <c r="E4662" s="138" t="s">
        <v>23365</v>
      </c>
      <c r="F4662" s="139">
        <v>0</v>
      </c>
      <c r="G4662" s="137" t="s">
        <v>3649</v>
      </c>
      <c r="H4662" s="137" t="s">
        <v>3650</v>
      </c>
      <c r="I4662" s="138" t="s">
        <v>21389</v>
      </c>
    </row>
    <row r="4663" spans="1:9" hidden="1">
      <c r="A4663" s="137" t="s">
        <v>23366</v>
      </c>
      <c r="B4663" s="138" t="s">
        <v>23367</v>
      </c>
      <c r="C4663" s="138" t="s">
        <v>23368</v>
      </c>
      <c r="D4663" s="138" t="s">
        <v>23369</v>
      </c>
      <c r="E4663" s="138" t="s">
        <v>23370</v>
      </c>
      <c r="F4663" s="139">
        <v>0</v>
      </c>
      <c r="G4663" s="137" t="s">
        <v>3649</v>
      </c>
      <c r="H4663" s="137" t="s">
        <v>3650</v>
      </c>
      <c r="I4663" s="138" t="s">
        <v>21389</v>
      </c>
    </row>
    <row r="4664" spans="1:9" hidden="1">
      <c r="A4664" s="137" t="s">
        <v>23371</v>
      </c>
      <c r="B4664" s="138" t="s">
        <v>23372</v>
      </c>
      <c r="C4664" s="138" t="s">
        <v>23373</v>
      </c>
      <c r="D4664" s="138" t="s">
        <v>23374</v>
      </c>
      <c r="E4664" s="138" t="s">
        <v>23375</v>
      </c>
      <c r="F4664" s="139">
        <v>0</v>
      </c>
      <c r="G4664" s="137" t="s">
        <v>3649</v>
      </c>
      <c r="H4664" s="137" t="s">
        <v>3650</v>
      </c>
      <c r="I4664" s="138" t="s">
        <v>21389</v>
      </c>
    </row>
    <row r="4665" spans="1:9" hidden="1">
      <c r="A4665" s="137" t="s">
        <v>23376</v>
      </c>
      <c r="B4665" s="138" t="s">
        <v>23377</v>
      </c>
      <c r="C4665" s="138" t="s">
        <v>23378</v>
      </c>
      <c r="D4665" s="138" t="s">
        <v>23379</v>
      </c>
      <c r="E4665" s="138" t="s">
        <v>23380</v>
      </c>
      <c r="F4665" s="139">
        <v>0</v>
      </c>
      <c r="G4665" s="137" t="s">
        <v>3649</v>
      </c>
      <c r="H4665" s="137" t="s">
        <v>3650</v>
      </c>
      <c r="I4665" s="138" t="s">
        <v>3651</v>
      </c>
    </row>
    <row r="4666" spans="1:9" hidden="1">
      <c r="A4666" s="137" t="s">
        <v>23381</v>
      </c>
      <c r="B4666" s="138" t="s">
        <v>23382</v>
      </c>
      <c r="C4666" s="138" t="s">
        <v>23383</v>
      </c>
      <c r="D4666" s="138" t="s">
        <v>23384</v>
      </c>
      <c r="E4666" s="138" t="s">
        <v>23385</v>
      </c>
      <c r="F4666" s="139">
        <v>0</v>
      </c>
      <c r="G4666" s="137" t="s">
        <v>3649</v>
      </c>
      <c r="H4666" s="137" t="s">
        <v>3650</v>
      </c>
      <c r="I4666" s="138" t="s">
        <v>21389</v>
      </c>
    </row>
    <row r="4667" spans="1:9" hidden="1">
      <c r="A4667" s="137" t="s">
        <v>23386</v>
      </c>
      <c r="B4667" s="138" t="s">
        <v>23387</v>
      </c>
      <c r="C4667" s="138" t="s">
        <v>23388</v>
      </c>
      <c r="D4667" s="138" t="s">
        <v>23389</v>
      </c>
      <c r="E4667" s="138" t="s">
        <v>23390</v>
      </c>
      <c r="F4667" s="139">
        <v>0</v>
      </c>
      <c r="G4667" s="137" t="s">
        <v>3649</v>
      </c>
      <c r="H4667" s="137" t="s">
        <v>3650</v>
      </c>
      <c r="I4667" s="138" t="s">
        <v>21389</v>
      </c>
    </row>
    <row r="4668" spans="1:9" hidden="1">
      <c r="A4668" s="137" t="s">
        <v>23391</v>
      </c>
      <c r="B4668" s="138" t="s">
        <v>23392</v>
      </c>
      <c r="C4668" s="138" t="s">
        <v>23393</v>
      </c>
      <c r="D4668" s="138" t="s">
        <v>23394</v>
      </c>
      <c r="E4668" s="138" t="s">
        <v>23395</v>
      </c>
      <c r="F4668" s="139">
        <v>0</v>
      </c>
      <c r="G4668" s="137" t="s">
        <v>3649</v>
      </c>
      <c r="H4668" s="137" t="s">
        <v>3650</v>
      </c>
      <c r="I4668" s="138" t="s">
        <v>3651</v>
      </c>
    </row>
    <row r="4669" spans="1:9" hidden="1">
      <c r="A4669" s="137" t="s">
        <v>23396</v>
      </c>
      <c r="B4669" s="138" t="s">
        <v>23397</v>
      </c>
      <c r="C4669" s="138" t="s">
        <v>23398</v>
      </c>
      <c r="D4669" s="138" t="s">
        <v>23399</v>
      </c>
      <c r="E4669" s="138" t="s">
        <v>1756</v>
      </c>
      <c r="F4669" s="139">
        <v>0</v>
      </c>
      <c r="G4669" s="137" t="s">
        <v>20121</v>
      </c>
      <c r="H4669" s="137" t="s">
        <v>20122</v>
      </c>
      <c r="I4669" s="138" t="s">
        <v>1756</v>
      </c>
    </row>
    <row r="4670" spans="1:9" hidden="1">
      <c r="A4670" s="137" t="s">
        <v>23400</v>
      </c>
      <c r="B4670" s="138" t="s">
        <v>23401</v>
      </c>
      <c r="C4670" s="138" t="s">
        <v>23402</v>
      </c>
      <c r="D4670" s="138" t="s">
        <v>23403</v>
      </c>
      <c r="E4670" s="138" t="s">
        <v>23404</v>
      </c>
      <c r="F4670" s="139">
        <v>0</v>
      </c>
      <c r="G4670" s="137" t="s">
        <v>3649</v>
      </c>
      <c r="H4670" s="137" t="s">
        <v>3650</v>
      </c>
      <c r="I4670" s="138" t="s">
        <v>21389</v>
      </c>
    </row>
    <row r="4671" spans="1:9" hidden="1">
      <c r="A4671" s="137" t="s">
        <v>23405</v>
      </c>
      <c r="B4671" s="138" t="s">
        <v>23406</v>
      </c>
      <c r="C4671" s="138" t="s">
        <v>23407</v>
      </c>
      <c r="D4671" s="138" t="s">
        <v>23408</v>
      </c>
      <c r="E4671" s="138" t="s">
        <v>23409</v>
      </c>
      <c r="F4671" s="139">
        <v>0</v>
      </c>
      <c r="G4671" s="137" t="s">
        <v>3649</v>
      </c>
      <c r="H4671" s="137" t="s">
        <v>3650</v>
      </c>
      <c r="I4671" s="138" t="s">
        <v>21389</v>
      </c>
    </row>
    <row r="4672" spans="1:9" hidden="1">
      <c r="A4672" s="137" t="s">
        <v>23410</v>
      </c>
      <c r="B4672" s="138" t="s">
        <v>23411</v>
      </c>
      <c r="C4672" s="138" t="s">
        <v>23412</v>
      </c>
      <c r="D4672" s="138" t="s">
        <v>23413</v>
      </c>
      <c r="E4672" s="138" t="s">
        <v>23414</v>
      </c>
      <c r="F4672" s="139">
        <v>0</v>
      </c>
      <c r="G4672" s="137" t="s">
        <v>3649</v>
      </c>
      <c r="H4672" s="137" t="s">
        <v>3650</v>
      </c>
      <c r="I4672" s="138" t="s">
        <v>21389</v>
      </c>
    </row>
    <row r="4673" spans="1:9" hidden="1">
      <c r="A4673" s="137" t="s">
        <v>23415</v>
      </c>
      <c r="B4673" s="138" t="s">
        <v>23416</v>
      </c>
      <c r="C4673" s="138" t="s">
        <v>23417</v>
      </c>
      <c r="D4673" s="138" t="s">
        <v>23418</v>
      </c>
      <c r="E4673" s="138" t="s">
        <v>23419</v>
      </c>
      <c r="F4673" s="139">
        <v>0</v>
      </c>
      <c r="G4673" s="137" t="s">
        <v>3649</v>
      </c>
      <c r="H4673" s="137" t="s">
        <v>3650</v>
      </c>
      <c r="I4673" s="138" t="s">
        <v>21389</v>
      </c>
    </row>
    <row r="4674" spans="1:9" hidden="1">
      <c r="A4674" s="137" t="s">
        <v>23420</v>
      </c>
      <c r="B4674" s="138" t="s">
        <v>23421</v>
      </c>
      <c r="C4674" s="138" t="s">
        <v>23422</v>
      </c>
      <c r="D4674" s="138" t="s">
        <v>23423</v>
      </c>
      <c r="E4674" s="138" t="s">
        <v>23424</v>
      </c>
      <c r="F4674" s="139">
        <v>3099.3</v>
      </c>
      <c r="G4674" s="137" t="s">
        <v>3649</v>
      </c>
      <c r="H4674" s="137" t="s">
        <v>3650</v>
      </c>
      <c r="I4674" s="138" t="s">
        <v>21389</v>
      </c>
    </row>
    <row r="4675" spans="1:9" hidden="1">
      <c r="A4675" s="137" t="s">
        <v>23425</v>
      </c>
      <c r="B4675" s="138" t="s">
        <v>23426</v>
      </c>
      <c r="C4675" s="138" t="s">
        <v>23427</v>
      </c>
      <c r="D4675" s="138" t="s">
        <v>23428</v>
      </c>
      <c r="E4675" s="138" t="s">
        <v>23429</v>
      </c>
      <c r="F4675" s="139">
        <v>0</v>
      </c>
      <c r="G4675" s="137" t="s">
        <v>3649</v>
      </c>
      <c r="H4675" s="137" t="s">
        <v>3650</v>
      </c>
      <c r="I4675" s="138" t="s">
        <v>1756</v>
      </c>
    </row>
    <row r="4676" spans="1:9" hidden="1">
      <c r="A4676" s="137" t="s">
        <v>23430</v>
      </c>
      <c r="B4676" s="138" t="s">
        <v>23431</v>
      </c>
      <c r="C4676" s="138" t="s">
        <v>23432</v>
      </c>
      <c r="D4676" s="138" t="s">
        <v>23433</v>
      </c>
      <c r="E4676" s="138" t="s">
        <v>23434</v>
      </c>
      <c r="F4676" s="139">
        <v>0</v>
      </c>
      <c r="G4676" s="137" t="s">
        <v>3649</v>
      </c>
      <c r="H4676" s="137" t="s">
        <v>3650</v>
      </c>
      <c r="I4676" s="138" t="s">
        <v>21389</v>
      </c>
    </row>
    <row r="4677" spans="1:9" hidden="1">
      <c r="A4677" s="137" t="s">
        <v>23435</v>
      </c>
      <c r="B4677" s="138" t="s">
        <v>23436</v>
      </c>
      <c r="C4677" s="138" t="s">
        <v>23437</v>
      </c>
      <c r="D4677" s="138" t="s">
        <v>23438</v>
      </c>
      <c r="E4677" s="138" t="s">
        <v>23439</v>
      </c>
      <c r="F4677" s="139">
        <v>0</v>
      </c>
      <c r="G4677" s="137" t="s">
        <v>3649</v>
      </c>
      <c r="H4677" s="137" t="s">
        <v>3650</v>
      </c>
      <c r="I4677" s="138" t="s">
        <v>21389</v>
      </c>
    </row>
    <row r="4678" spans="1:9" hidden="1">
      <c r="A4678" s="137" t="s">
        <v>23440</v>
      </c>
      <c r="B4678" s="138" t="s">
        <v>23441</v>
      </c>
      <c r="C4678" s="138" t="s">
        <v>23442</v>
      </c>
      <c r="D4678" s="138" t="s">
        <v>23443</v>
      </c>
      <c r="E4678" s="138" t="s">
        <v>23444</v>
      </c>
      <c r="F4678" s="139">
        <v>0</v>
      </c>
      <c r="G4678" s="137" t="s">
        <v>3649</v>
      </c>
      <c r="H4678" s="137" t="s">
        <v>3650</v>
      </c>
      <c r="I4678" s="138" t="s">
        <v>21389</v>
      </c>
    </row>
    <row r="4679" spans="1:9" hidden="1">
      <c r="A4679" s="137" t="s">
        <v>23445</v>
      </c>
      <c r="B4679" s="138" t="s">
        <v>23446</v>
      </c>
      <c r="C4679" s="138" t="s">
        <v>23447</v>
      </c>
      <c r="D4679" s="138" t="s">
        <v>23448</v>
      </c>
      <c r="E4679" s="138" t="s">
        <v>23449</v>
      </c>
      <c r="F4679" s="139">
        <v>0</v>
      </c>
      <c r="G4679" s="137" t="s">
        <v>3649</v>
      </c>
      <c r="H4679" s="137" t="s">
        <v>3650</v>
      </c>
      <c r="I4679" s="138" t="s">
        <v>21389</v>
      </c>
    </row>
    <row r="4680" spans="1:9" hidden="1">
      <c r="A4680" s="137" t="s">
        <v>23450</v>
      </c>
      <c r="B4680" s="138" t="s">
        <v>23451</v>
      </c>
      <c r="C4680" s="138" t="s">
        <v>23452</v>
      </c>
      <c r="D4680" s="138" t="s">
        <v>23453</v>
      </c>
      <c r="E4680" s="138" t="s">
        <v>23454</v>
      </c>
      <c r="F4680" s="139">
        <v>0</v>
      </c>
      <c r="G4680" s="137" t="s">
        <v>3649</v>
      </c>
      <c r="H4680" s="137" t="s">
        <v>3650</v>
      </c>
      <c r="I4680" s="138" t="s">
        <v>21389</v>
      </c>
    </row>
    <row r="4681" spans="1:9" hidden="1">
      <c r="A4681" s="137" t="s">
        <v>23455</v>
      </c>
      <c r="B4681" s="138" t="s">
        <v>23456</v>
      </c>
      <c r="C4681" s="138" t="s">
        <v>23457</v>
      </c>
      <c r="D4681" s="138" t="s">
        <v>23458</v>
      </c>
      <c r="E4681" s="138" t="s">
        <v>23459</v>
      </c>
      <c r="F4681" s="139">
        <v>0</v>
      </c>
      <c r="G4681" s="137" t="s">
        <v>3649</v>
      </c>
      <c r="H4681" s="137" t="s">
        <v>3650</v>
      </c>
      <c r="I4681" s="138" t="s">
        <v>3651</v>
      </c>
    </row>
    <row r="4682" spans="1:9" hidden="1">
      <c r="A4682" s="137" t="s">
        <v>23460</v>
      </c>
      <c r="B4682" s="138" t="s">
        <v>23461</v>
      </c>
      <c r="C4682" s="138" t="s">
        <v>23462</v>
      </c>
      <c r="D4682" s="138" t="s">
        <v>23463</v>
      </c>
      <c r="E4682" s="138" t="s">
        <v>23464</v>
      </c>
      <c r="F4682" s="139">
        <v>0</v>
      </c>
      <c r="G4682" s="137" t="s">
        <v>3649</v>
      </c>
      <c r="H4682" s="137" t="s">
        <v>3650</v>
      </c>
      <c r="I4682" s="138" t="s">
        <v>21389</v>
      </c>
    </row>
    <row r="4683" spans="1:9" hidden="1">
      <c r="A4683" s="137" t="s">
        <v>23465</v>
      </c>
      <c r="B4683" s="138" t="s">
        <v>23466</v>
      </c>
      <c r="C4683" s="138" t="s">
        <v>23467</v>
      </c>
      <c r="D4683" s="138" t="s">
        <v>23468</v>
      </c>
      <c r="E4683" s="138" t="s">
        <v>23469</v>
      </c>
      <c r="F4683" s="139">
        <v>0</v>
      </c>
      <c r="G4683" s="137" t="s">
        <v>3649</v>
      </c>
      <c r="H4683" s="137" t="s">
        <v>3650</v>
      </c>
      <c r="I4683" s="138" t="s">
        <v>21389</v>
      </c>
    </row>
    <row r="4684" spans="1:9" hidden="1">
      <c r="A4684" s="137" t="s">
        <v>23470</v>
      </c>
      <c r="B4684" s="138" t="s">
        <v>23471</v>
      </c>
      <c r="C4684" s="138" t="s">
        <v>23472</v>
      </c>
      <c r="D4684" s="138" t="s">
        <v>23473</v>
      </c>
      <c r="E4684" s="138" t="s">
        <v>23474</v>
      </c>
      <c r="F4684" s="139">
        <v>0</v>
      </c>
      <c r="G4684" s="137" t="s">
        <v>3649</v>
      </c>
      <c r="H4684" s="137" t="s">
        <v>3650</v>
      </c>
      <c r="I4684" s="138" t="s">
        <v>21389</v>
      </c>
    </row>
    <row r="4685" spans="1:9" hidden="1">
      <c r="A4685" s="137" t="s">
        <v>23475</v>
      </c>
      <c r="B4685" s="138" t="s">
        <v>23476</v>
      </c>
      <c r="C4685" s="138" t="s">
        <v>23477</v>
      </c>
      <c r="D4685" s="138" t="s">
        <v>23478</v>
      </c>
      <c r="E4685" s="138" t="s">
        <v>23479</v>
      </c>
      <c r="F4685" s="139">
        <v>0</v>
      </c>
      <c r="G4685" s="137" t="s">
        <v>3649</v>
      </c>
      <c r="H4685" s="137" t="s">
        <v>3650</v>
      </c>
      <c r="I4685" s="138" t="s">
        <v>21389</v>
      </c>
    </row>
    <row r="4686" spans="1:9" hidden="1">
      <c r="A4686" s="137" t="s">
        <v>23480</v>
      </c>
      <c r="B4686" s="138" t="s">
        <v>23481</v>
      </c>
      <c r="C4686" s="138" t="s">
        <v>23482</v>
      </c>
      <c r="D4686" s="138" t="s">
        <v>23483</v>
      </c>
      <c r="E4686" s="138" t="s">
        <v>23484</v>
      </c>
      <c r="F4686" s="139">
        <v>0</v>
      </c>
      <c r="G4686" s="137" t="s">
        <v>3649</v>
      </c>
      <c r="H4686" s="137" t="s">
        <v>3650</v>
      </c>
      <c r="I4686" s="138" t="s">
        <v>21389</v>
      </c>
    </row>
    <row r="4687" spans="1:9" hidden="1">
      <c r="A4687" s="137" t="s">
        <v>23485</v>
      </c>
      <c r="B4687" s="138" t="s">
        <v>23486</v>
      </c>
      <c r="C4687" s="138" t="s">
        <v>23487</v>
      </c>
      <c r="D4687" s="138" t="s">
        <v>23488</v>
      </c>
      <c r="E4687" s="138" t="s">
        <v>23489</v>
      </c>
      <c r="F4687" s="139">
        <v>23.75</v>
      </c>
      <c r="G4687" s="137" t="s">
        <v>3649</v>
      </c>
      <c r="H4687" s="137" t="s">
        <v>3650</v>
      </c>
      <c r="I4687" s="138" t="s">
        <v>21389</v>
      </c>
    </row>
    <row r="4688" spans="1:9" hidden="1">
      <c r="A4688" s="137" t="s">
        <v>23490</v>
      </c>
      <c r="B4688" s="138" t="s">
        <v>23491</v>
      </c>
      <c r="C4688" s="138" t="s">
        <v>23492</v>
      </c>
      <c r="D4688" s="138" t="s">
        <v>23493</v>
      </c>
      <c r="E4688" s="138" t="s">
        <v>23494</v>
      </c>
      <c r="F4688" s="139">
        <v>0</v>
      </c>
      <c r="G4688" s="137" t="s">
        <v>3649</v>
      </c>
      <c r="H4688" s="137" t="s">
        <v>3650</v>
      </c>
      <c r="I4688" s="138" t="s">
        <v>21389</v>
      </c>
    </row>
    <row r="4689" spans="1:9" hidden="1">
      <c r="A4689" s="137" t="s">
        <v>23495</v>
      </c>
      <c r="B4689" s="138" t="s">
        <v>23496</v>
      </c>
      <c r="C4689" s="138" t="s">
        <v>23497</v>
      </c>
      <c r="D4689" s="138" t="s">
        <v>23498</v>
      </c>
      <c r="E4689" s="138" t="s">
        <v>23499</v>
      </c>
      <c r="F4689" s="139">
        <v>176.65</v>
      </c>
      <c r="G4689" s="137" t="s">
        <v>3649</v>
      </c>
      <c r="H4689" s="137" t="s">
        <v>3650</v>
      </c>
      <c r="I4689" s="138" t="s">
        <v>21389</v>
      </c>
    </row>
    <row r="4690" spans="1:9" hidden="1">
      <c r="A4690" s="137" t="s">
        <v>23500</v>
      </c>
      <c r="B4690" s="138" t="s">
        <v>23501</v>
      </c>
      <c r="C4690" s="138" t="s">
        <v>23502</v>
      </c>
      <c r="D4690" s="138" t="s">
        <v>23503</v>
      </c>
      <c r="E4690" s="138" t="s">
        <v>23504</v>
      </c>
      <c r="F4690" s="139">
        <v>720.85</v>
      </c>
      <c r="G4690" s="137" t="s">
        <v>3649</v>
      </c>
      <c r="H4690" s="137" t="s">
        <v>3650</v>
      </c>
      <c r="I4690" s="138" t="s">
        <v>21389</v>
      </c>
    </row>
    <row r="4691" spans="1:9" hidden="1">
      <c r="A4691" s="137" t="s">
        <v>23505</v>
      </c>
      <c r="B4691" s="138" t="s">
        <v>23506</v>
      </c>
      <c r="C4691" s="138" t="s">
        <v>23507</v>
      </c>
      <c r="D4691" s="138" t="s">
        <v>23508</v>
      </c>
      <c r="E4691" s="138" t="s">
        <v>23509</v>
      </c>
      <c r="F4691" s="139">
        <v>52.9</v>
      </c>
      <c r="G4691" s="137" t="s">
        <v>3649</v>
      </c>
      <c r="H4691" s="137" t="s">
        <v>3650</v>
      </c>
      <c r="I4691" s="138" t="s">
        <v>21389</v>
      </c>
    </row>
    <row r="4692" spans="1:9" hidden="1">
      <c r="A4692" s="137" t="s">
        <v>23510</v>
      </c>
      <c r="B4692" s="138" t="s">
        <v>23511</v>
      </c>
      <c r="C4692" s="138" t="s">
        <v>23512</v>
      </c>
      <c r="D4692" s="138" t="s">
        <v>23513</v>
      </c>
      <c r="E4692" s="138" t="s">
        <v>23514</v>
      </c>
      <c r="F4692" s="139">
        <v>0</v>
      </c>
      <c r="G4692" s="137" t="s">
        <v>3649</v>
      </c>
      <c r="H4692" s="137" t="s">
        <v>3650</v>
      </c>
      <c r="I4692" s="138" t="s">
        <v>21389</v>
      </c>
    </row>
    <row r="4693" spans="1:9" hidden="1">
      <c r="A4693" s="137" t="s">
        <v>23515</v>
      </c>
      <c r="B4693" s="138" t="s">
        <v>23516</v>
      </c>
      <c r="C4693" s="138" t="s">
        <v>23517</v>
      </c>
      <c r="D4693" s="138" t="s">
        <v>23518</v>
      </c>
      <c r="E4693" s="138" t="s">
        <v>23519</v>
      </c>
      <c r="F4693" s="139">
        <v>0</v>
      </c>
      <c r="G4693" s="137" t="s">
        <v>3649</v>
      </c>
      <c r="H4693" s="137" t="s">
        <v>3650</v>
      </c>
      <c r="I4693" s="138" t="s">
        <v>21389</v>
      </c>
    </row>
    <row r="4694" spans="1:9" hidden="1">
      <c r="A4694" s="137" t="s">
        <v>23520</v>
      </c>
      <c r="B4694" s="138" t="s">
        <v>23521</v>
      </c>
      <c r="C4694" s="138" t="s">
        <v>23522</v>
      </c>
      <c r="D4694" s="138" t="s">
        <v>23523</v>
      </c>
      <c r="E4694" s="138" t="s">
        <v>23524</v>
      </c>
      <c r="F4694" s="139">
        <v>115.69</v>
      </c>
      <c r="G4694" s="137" t="s">
        <v>3649</v>
      </c>
      <c r="H4694" s="137" t="s">
        <v>3650</v>
      </c>
      <c r="I4694" s="138" t="s">
        <v>21389</v>
      </c>
    </row>
    <row r="4695" spans="1:9" hidden="1">
      <c r="A4695" s="137" t="s">
        <v>23525</v>
      </c>
      <c r="B4695" s="138" t="s">
        <v>23526</v>
      </c>
      <c r="C4695" s="138" t="s">
        <v>23527</v>
      </c>
      <c r="D4695" s="138" t="s">
        <v>23528</v>
      </c>
      <c r="E4695" s="138" t="s">
        <v>23529</v>
      </c>
      <c r="F4695" s="139">
        <v>119.26</v>
      </c>
      <c r="G4695" s="137" t="s">
        <v>3649</v>
      </c>
      <c r="H4695" s="137" t="s">
        <v>3650</v>
      </c>
      <c r="I4695" s="138" t="s">
        <v>21389</v>
      </c>
    </row>
    <row r="4696" spans="1:9" hidden="1">
      <c r="A4696" s="137" t="s">
        <v>23530</v>
      </c>
      <c r="B4696" s="138" t="s">
        <v>23531</v>
      </c>
      <c r="C4696" s="138" t="s">
        <v>23532</v>
      </c>
      <c r="D4696" s="138" t="s">
        <v>23533</v>
      </c>
      <c r="E4696" s="138" t="s">
        <v>23534</v>
      </c>
      <c r="F4696" s="139">
        <v>0</v>
      </c>
      <c r="G4696" s="137" t="s">
        <v>3649</v>
      </c>
      <c r="H4696" s="137" t="s">
        <v>3650</v>
      </c>
      <c r="I4696" s="138" t="s">
        <v>21389</v>
      </c>
    </row>
    <row r="4697" spans="1:9" hidden="1">
      <c r="A4697" s="137" t="s">
        <v>23535</v>
      </c>
      <c r="B4697" s="138" t="s">
        <v>23536</v>
      </c>
      <c r="C4697" s="138" t="s">
        <v>23537</v>
      </c>
      <c r="D4697" s="138" t="s">
        <v>23538</v>
      </c>
      <c r="E4697" s="138" t="s">
        <v>23539</v>
      </c>
      <c r="F4697" s="139">
        <v>0</v>
      </c>
      <c r="G4697" s="137" t="s">
        <v>3649</v>
      </c>
      <c r="H4697" s="137" t="s">
        <v>3650</v>
      </c>
      <c r="I4697" s="138" t="s">
        <v>21389</v>
      </c>
    </row>
    <row r="4698" spans="1:9" hidden="1">
      <c r="A4698" s="137" t="s">
        <v>23540</v>
      </c>
      <c r="B4698" s="138" t="s">
        <v>23541</v>
      </c>
      <c r="C4698" s="138" t="s">
        <v>23542</v>
      </c>
      <c r="D4698" s="138" t="s">
        <v>23543</v>
      </c>
      <c r="E4698" s="138" t="s">
        <v>23544</v>
      </c>
      <c r="F4698" s="139">
        <v>115.9</v>
      </c>
      <c r="G4698" s="137" t="s">
        <v>3649</v>
      </c>
      <c r="H4698" s="137" t="s">
        <v>3650</v>
      </c>
      <c r="I4698" s="138" t="s">
        <v>21389</v>
      </c>
    </row>
    <row r="4699" spans="1:9" hidden="1">
      <c r="A4699" s="137" t="s">
        <v>23545</v>
      </c>
      <c r="B4699" s="138" t="s">
        <v>23546</v>
      </c>
      <c r="C4699" s="138" t="s">
        <v>23547</v>
      </c>
      <c r="D4699" s="138" t="s">
        <v>23548</v>
      </c>
      <c r="E4699" s="138" t="s">
        <v>23549</v>
      </c>
      <c r="F4699" s="139">
        <v>265.2</v>
      </c>
      <c r="G4699" s="137" t="s">
        <v>3649</v>
      </c>
      <c r="H4699" s="137" t="s">
        <v>3650</v>
      </c>
      <c r="I4699" s="138" t="s">
        <v>21389</v>
      </c>
    </row>
    <row r="4700" spans="1:9" hidden="1">
      <c r="A4700" s="137" t="s">
        <v>23550</v>
      </c>
      <c r="B4700" s="138" t="s">
        <v>23551</v>
      </c>
      <c r="C4700" s="138" t="s">
        <v>23552</v>
      </c>
      <c r="D4700" s="138" t="s">
        <v>23553</v>
      </c>
      <c r="E4700" s="138" t="s">
        <v>23554</v>
      </c>
      <c r="F4700" s="139">
        <v>0</v>
      </c>
      <c r="G4700" s="137" t="s">
        <v>3649</v>
      </c>
      <c r="H4700" s="137" t="s">
        <v>3650</v>
      </c>
      <c r="I4700" s="138" t="s">
        <v>21389</v>
      </c>
    </row>
    <row r="4701" spans="1:9" hidden="1">
      <c r="A4701" s="137" t="s">
        <v>23555</v>
      </c>
      <c r="B4701" s="138" t="s">
        <v>23556</v>
      </c>
      <c r="C4701" s="138" t="s">
        <v>23557</v>
      </c>
      <c r="D4701" s="138" t="s">
        <v>23558</v>
      </c>
      <c r="E4701" s="138" t="s">
        <v>23559</v>
      </c>
      <c r="F4701" s="139">
        <v>13.5</v>
      </c>
      <c r="G4701" s="137" t="s">
        <v>374</v>
      </c>
      <c r="H4701" s="137" t="s">
        <v>20671</v>
      </c>
      <c r="I4701" s="138" t="s">
        <v>1280</v>
      </c>
    </row>
    <row r="4702" spans="1:9" hidden="1">
      <c r="A4702" s="137" t="s">
        <v>23560</v>
      </c>
      <c r="B4702" s="138" t="s">
        <v>23561</v>
      </c>
      <c r="C4702" s="138" t="s">
        <v>23562</v>
      </c>
      <c r="D4702" s="138" t="s">
        <v>23563</v>
      </c>
      <c r="E4702" s="138" t="s">
        <v>23564</v>
      </c>
      <c r="F4702" s="139">
        <v>6.9379999999999997</v>
      </c>
      <c r="G4702" s="137" t="s">
        <v>374</v>
      </c>
      <c r="H4702" s="137" t="s">
        <v>20671</v>
      </c>
      <c r="I4702" s="138" t="s">
        <v>1280</v>
      </c>
    </row>
    <row r="4703" spans="1:9" hidden="1">
      <c r="A4703" s="137" t="s">
        <v>23565</v>
      </c>
      <c r="B4703" s="138" t="s">
        <v>23566</v>
      </c>
      <c r="C4703" s="138" t="s">
        <v>23567</v>
      </c>
      <c r="D4703" s="138" t="s">
        <v>23568</v>
      </c>
      <c r="E4703" s="138" t="s">
        <v>23569</v>
      </c>
      <c r="F4703" s="139">
        <v>0</v>
      </c>
      <c r="G4703" s="137" t="s">
        <v>374</v>
      </c>
      <c r="H4703" s="137" t="s">
        <v>20671</v>
      </c>
      <c r="I4703" s="138" t="s">
        <v>1280</v>
      </c>
    </row>
    <row r="4704" spans="1:9" hidden="1">
      <c r="A4704" s="137" t="s">
        <v>23570</v>
      </c>
      <c r="B4704" s="138" t="s">
        <v>23571</v>
      </c>
      <c r="C4704" s="138" t="s">
        <v>23572</v>
      </c>
      <c r="D4704" s="138" t="s">
        <v>23573</v>
      </c>
      <c r="E4704" s="138" t="s">
        <v>23574</v>
      </c>
      <c r="F4704" s="139">
        <v>12.695</v>
      </c>
      <c r="G4704" s="137" t="s">
        <v>374</v>
      </c>
      <c r="H4704" s="137" t="s">
        <v>20671</v>
      </c>
      <c r="I4704" s="138" t="s">
        <v>1280</v>
      </c>
    </row>
    <row r="4705" spans="1:9" hidden="1">
      <c r="A4705" s="137" t="s">
        <v>23575</v>
      </c>
      <c r="B4705" s="138" t="s">
        <v>23576</v>
      </c>
      <c r="C4705" s="138" t="s">
        <v>23577</v>
      </c>
      <c r="D4705" s="138" t="s">
        <v>23578</v>
      </c>
      <c r="E4705" s="138" t="s">
        <v>23579</v>
      </c>
      <c r="F4705" s="139">
        <v>1.7894000000000001</v>
      </c>
      <c r="G4705" s="137" t="s">
        <v>374</v>
      </c>
      <c r="H4705" s="137" t="s">
        <v>20671</v>
      </c>
      <c r="I4705" s="138" t="s">
        <v>1280</v>
      </c>
    </row>
    <row r="4706" spans="1:9" hidden="1">
      <c r="A4706" s="137" t="s">
        <v>23580</v>
      </c>
      <c r="B4706" s="138" t="s">
        <v>23581</v>
      </c>
      <c r="C4706" s="138" t="s">
        <v>23582</v>
      </c>
      <c r="D4706" s="138" t="s">
        <v>23578</v>
      </c>
      <c r="E4706" s="138" t="s">
        <v>23583</v>
      </c>
      <c r="F4706" s="139">
        <v>0</v>
      </c>
      <c r="G4706" s="137" t="s">
        <v>374</v>
      </c>
      <c r="H4706" s="137" t="s">
        <v>20671</v>
      </c>
      <c r="I4706" s="138" t="s">
        <v>1756</v>
      </c>
    </row>
    <row r="4707" spans="1:9" hidden="1">
      <c r="A4707" s="137" t="s">
        <v>23584</v>
      </c>
      <c r="B4707" s="138" t="s">
        <v>23585</v>
      </c>
      <c r="C4707" s="138" t="s">
        <v>23586</v>
      </c>
      <c r="D4707" s="138" t="s">
        <v>23587</v>
      </c>
      <c r="E4707" s="138" t="s">
        <v>1756</v>
      </c>
      <c r="F4707" s="139">
        <v>0</v>
      </c>
      <c r="G4707" s="137" t="s">
        <v>374</v>
      </c>
      <c r="H4707" s="137" t="s">
        <v>20671</v>
      </c>
      <c r="I4707" s="138" t="s">
        <v>1756</v>
      </c>
    </row>
    <row r="4708" spans="1:9" hidden="1">
      <c r="A4708" s="137" t="s">
        <v>23588</v>
      </c>
      <c r="B4708" s="138" t="s">
        <v>23589</v>
      </c>
      <c r="C4708" s="138" t="s">
        <v>23590</v>
      </c>
      <c r="D4708" s="138" t="s">
        <v>23591</v>
      </c>
      <c r="E4708" s="138" t="s">
        <v>23592</v>
      </c>
      <c r="F4708" s="139">
        <v>17.309999999999999</v>
      </c>
      <c r="G4708" s="137" t="s">
        <v>374</v>
      </c>
      <c r="H4708" s="137" t="s">
        <v>20671</v>
      </c>
      <c r="I4708" s="138" t="s">
        <v>1280</v>
      </c>
    </row>
    <row r="4709" spans="1:9" hidden="1">
      <c r="A4709" s="137" t="s">
        <v>23593</v>
      </c>
      <c r="B4709" s="138" t="s">
        <v>23594</v>
      </c>
      <c r="C4709" s="138" t="s">
        <v>23595</v>
      </c>
      <c r="D4709" s="138" t="s">
        <v>23596</v>
      </c>
      <c r="E4709" s="138" t="s">
        <v>23597</v>
      </c>
      <c r="F4709" s="139">
        <v>0</v>
      </c>
      <c r="G4709" s="137" t="s">
        <v>374</v>
      </c>
      <c r="H4709" s="137" t="s">
        <v>20671</v>
      </c>
      <c r="I4709" s="138" t="s">
        <v>1280</v>
      </c>
    </row>
    <row r="4710" spans="1:9" hidden="1">
      <c r="A4710" s="137" t="s">
        <v>23598</v>
      </c>
      <c r="B4710" s="138" t="s">
        <v>23599</v>
      </c>
      <c r="C4710" s="138" t="s">
        <v>23600</v>
      </c>
      <c r="D4710" s="138" t="s">
        <v>23601</v>
      </c>
      <c r="E4710" s="138" t="s">
        <v>23602</v>
      </c>
      <c r="F4710" s="139">
        <v>0</v>
      </c>
      <c r="G4710" s="137" t="s">
        <v>374</v>
      </c>
      <c r="H4710" s="137" t="s">
        <v>20671</v>
      </c>
      <c r="I4710" s="138" t="s">
        <v>1280</v>
      </c>
    </row>
    <row r="4711" spans="1:9" hidden="1">
      <c r="A4711" s="137" t="s">
        <v>23603</v>
      </c>
      <c r="B4711" s="138" t="s">
        <v>23604</v>
      </c>
      <c r="C4711" s="138" t="s">
        <v>23605</v>
      </c>
      <c r="D4711" s="138" t="s">
        <v>23606</v>
      </c>
      <c r="E4711" s="138" t="s">
        <v>23607</v>
      </c>
      <c r="F4711" s="139">
        <v>0</v>
      </c>
      <c r="G4711" s="137" t="s">
        <v>374</v>
      </c>
      <c r="H4711" s="137" t="s">
        <v>20671</v>
      </c>
      <c r="I4711" s="138" t="s">
        <v>1280</v>
      </c>
    </row>
    <row r="4712" spans="1:9" hidden="1">
      <c r="A4712" s="137" t="s">
        <v>23608</v>
      </c>
      <c r="B4712" s="138" t="s">
        <v>23609</v>
      </c>
      <c r="C4712" s="138" t="s">
        <v>23610</v>
      </c>
      <c r="D4712" s="138" t="s">
        <v>23611</v>
      </c>
      <c r="E4712" s="138" t="s">
        <v>23612</v>
      </c>
      <c r="F4712" s="139">
        <v>0</v>
      </c>
      <c r="G4712" s="137" t="s">
        <v>374</v>
      </c>
      <c r="H4712" s="137" t="s">
        <v>20671</v>
      </c>
      <c r="I4712" s="138" t="s">
        <v>1280</v>
      </c>
    </row>
    <row r="4713" spans="1:9" hidden="1">
      <c r="A4713" s="137" t="s">
        <v>23613</v>
      </c>
      <c r="B4713" s="138" t="s">
        <v>23614</v>
      </c>
      <c r="C4713" s="138" t="s">
        <v>23615</v>
      </c>
      <c r="D4713" s="138" t="s">
        <v>23616</v>
      </c>
      <c r="E4713" s="138" t="s">
        <v>23617</v>
      </c>
      <c r="F4713" s="139">
        <v>0</v>
      </c>
      <c r="G4713" s="137" t="s">
        <v>374</v>
      </c>
      <c r="H4713" s="137" t="s">
        <v>20671</v>
      </c>
      <c r="I4713" s="138" t="s">
        <v>1280</v>
      </c>
    </row>
    <row r="4714" spans="1:9" hidden="1">
      <c r="A4714" s="137" t="s">
        <v>23618</v>
      </c>
      <c r="B4714" s="138" t="s">
        <v>23619</v>
      </c>
      <c r="C4714" s="138" t="s">
        <v>23620</v>
      </c>
      <c r="D4714" s="138" t="s">
        <v>23621</v>
      </c>
      <c r="E4714" s="138" t="s">
        <v>1756</v>
      </c>
      <c r="F4714" s="139">
        <v>0</v>
      </c>
      <c r="G4714" s="137" t="s">
        <v>374</v>
      </c>
      <c r="H4714" s="137" t="s">
        <v>20671</v>
      </c>
      <c r="I4714" s="138" t="s">
        <v>1756</v>
      </c>
    </row>
    <row r="4715" spans="1:9" hidden="1">
      <c r="A4715" s="137" t="s">
        <v>23622</v>
      </c>
      <c r="B4715" s="138" t="s">
        <v>23623</v>
      </c>
      <c r="C4715" s="138" t="s">
        <v>23624</v>
      </c>
      <c r="D4715" s="138" t="s">
        <v>23625</v>
      </c>
      <c r="E4715" s="138" t="s">
        <v>23626</v>
      </c>
      <c r="F4715" s="139">
        <v>0</v>
      </c>
      <c r="G4715" s="137" t="s">
        <v>374</v>
      </c>
      <c r="H4715" s="137" t="s">
        <v>20671</v>
      </c>
      <c r="I4715" s="138" t="s">
        <v>1280</v>
      </c>
    </row>
    <row r="4716" spans="1:9" hidden="1">
      <c r="A4716" s="137" t="s">
        <v>23627</v>
      </c>
      <c r="B4716" s="138" t="s">
        <v>23628</v>
      </c>
      <c r="C4716" s="138" t="s">
        <v>23629</v>
      </c>
      <c r="D4716" s="138" t="s">
        <v>23630</v>
      </c>
      <c r="E4716" s="138" t="s">
        <v>23631</v>
      </c>
      <c r="F4716" s="139">
        <v>0</v>
      </c>
      <c r="G4716" s="137" t="s">
        <v>374</v>
      </c>
      <c r="H4716" s="137" t="s">
        <v>20671</v>
      </c>
      <c r="I4716" s="138" t="s">
        <v>1280</v>
      </c>
    </row>
    <row r="4717" spans="1:9" hidden="1">
      <c r="A4717" s="137" t="s">
        <v>23632</v>
      </c>
      <c r="B4717" s="138" t="s">
        <v>23633</v>
      </c>
      <c r="C4717" s="138" t="s">
        <v>23634</v>
      </c>
      <c r="D4717" s="138" t="s">
        <v>23635</v>
      </c>
      <c r="E4717" s="138" t="s">
        <v>23636</v>
      </c>
      <c r="F4717" s="139">
        <v>0</v>
      </c>
      <c r="G4717" s="137" t="s">
        <v>374</v>
      </c>
      <c r="H4717" s="137" t="s">
        <v>20671</v>
      </c>
      <c r="I4717" s="138" t="s">
        <v>1280</v>
      </c>
    </row>
    <row r="4718" spans="1:9" hidden="1">
      <c r="A4718" s="137" t="s">
        <v>23637</v>
      </c>
      <c r="B4718" s="138" t="s">
        <v>23638</v>
      </c>
      <c r="C4718" s="138" t="s">
        <v>23639</v>
      </c>
      <c r="D4718" s="138" t="s">
        <v>23640</v>
      </c>
      <c r="E4718" s="138" t="s">
        <v>23641</v>
      </c>
      <c r="F4718" s="139">
        <v>0</v>
      </c>
      <c r="G4718" s="137" t="s">
        <v>374</v>
      </c>
      <c r="H4718" s="137" t="s">
        <v>20671</v>
      </c>
      <c r="I4718" s="138" t="s">
        <v>1280</v>
      </c>
    </row>
    <row r="4719" spans="1:9" hidden="1">
      <c r="A4719" s="137" t="s">
        <v>23642</v>
      </c>
      <c r="B4719" s="138" t="s">
        <v>23643</v>
      </c>
      <c r="C4719" s="138" t="s">
        <v>23644</v>
      </c>
      <c r="D4719" s="138" t="s">
        <v>23645</v>
      </c>
      <c r="E4719" s="138" t="s">
        <v>23646</v>
      </c>
      <c r="F4719" s="139">
        <v>24.54</v>
      </c>
      <c r="G4719" s="137" t="s">
        <v>374</v>
      </c>
      <c r="H4719" s="137" t="s">
        <v>20671</v>
      </c>
      <c r="I4719" s="138" t="s">
        <v>1280</v>
      </c>
    </row>
    <row r="4720" spans="1:9" hidden="1">
      <c r="A4720" s="137" t="s">
        <v>23647</v>
      </c>
      <c r="B4720" s="138" t="s">
        <v>480</v>
      </c>
      <c r="C4720" s="138" t="s">
        <v>482</v>
      </c>
      <c r="D4720" s="138" t="s">
        <v>481</v>
      </c>
      <c r="E4720" s="138" t="s">
        <v>1279</v>
      </c>
      <c r="F4720" s="139">
        <v>7.9749999999999996</v>
      </c>
      <c r="G4720" s="137" t="s">
        <v>374</v>
      </c>
      <c r="H4720" s="137" t="s">
        <v>20671</v>
      </c>
      <c r="I4720" s="138" t="s">
        <v>1280</v>
      </c>
    </row>
    <row r="4721" spans="1:9" hidden="1">
      <c r="A4721" s="137" t="s">
        <v>23648</v>
      </c>
      <c r="B4721" s="138" t="s">
        <v>23649</v>
      </c>
      <c r="C4721" s="138" t="s">
        <v>23650</v>
      </c>
      <c r="D4721" s="138" t="s">
        <v>23651</v>
      </c>
      <c r="E4721" s="138" t="s">
        <v>23652</v>
      </c>
      <c r="F4721" s="139">
        <v>8.41</v>
      </c>
      <c r="G4721" s="137" t="s">
        <v>374</v>
      </c>
      <c r="H4721" s="137" t="s">
        <v>20671</v>
      </c>
      <c r="I4721" s="138" t="s">
        <v>1280</v>
      </c>
    </row>
    <row r="4722" spans="1:9" hidden="1">
      <c r="A4722" s="137" t="s">
        <v>23653</v>
      </c>
      <c r="B4722" s="138" t="s">
        <v>23654</v>
      </c>
      <c r="C4722" s="138" t="s">
        <v>23655</v>
      </c>
      <c r="D4722" s="138" t="s">
        <v>23656</v>
      </c>
      <c r="E4722" s="138" t="s">
        <v>23657</v>
      </c>
      <c r="F4722" s="139">
        <v>4.6269999999999998</v>
      </c>
      <c r="G4722" s="137" t="s">
        <v>374</v>
      </c>
      <c r="H4722" s="137" t="s">
        <v>20671</v>
      </c>
      <c r="I4722" s="138" t="s">
        <v>1280</v>
      </c>
    </row>
    <row r="4723" spans="1:9" hidden="1">
      <c r="A4723" s="137" t="s">
        <v>23658</v>
      </c>
      <c r="B4723" s="138" t="s">
        <v>23659</v>
      </c>
      <c r="C4723" s="138" t="s">
        <v>23660</v>
      </c>
      <c r="D4723" s="138" t="s">
        <v>23661</v>
      </c>
      <c r="E4723" s="138" t="s">
        <v>23662</v>
      </c>
      <c r="F4723" s="139">
        <v>5.5549999999999997</v>
      </c>
      <c r="G4723" s="137" t="s">
        <v>374</v>
      </c>
      <c r="H4723" s="137" t="s">
        <v>20671</v>
      </c>
      <c r="I4723" s="138" t="s">
        <v>1280</v>
      </c>
    </row>
    <row r="4724" spans="1:9" hidden="1">
      <c r="A4724" s="137" t="s">
        <v>23663</v>
      </c>
      <c r="B4724" s="138" t="s">
        <v>23664</v>
      </c>
      <c r="C4724" s="138" t="s">
        <v>23665</v>
      </c>
      <c r="D4724" s="138" t="s">
        <v>23666</v>
      </c>
      <c r="E4724" s="138" t="s">
        <v>23667</v>
      </c>
      <c r="F4724" s="139">
        <v>0</v>
      </c>
      <c r="G4724" s="137" t="s">
        <v>374</v>
      </c>
      <c r="H4724" s="137" t="s">
        <v>20671</v>
      </c>
      <c r="I4724" s="138" t="s">
        <v>1280</v>
      </c>
    </row>
    <row r="4725" spans="1:9" hidden="1">
      <c r="A4725" s="137" t="s">
        <v>23668</v>
      </c>
      <c r="B4725" s="138" t="s">
        <v>23669</v>
      </c>
      <c r="C4725" s="138" t="s">
        <v>23670</v>
      </c>
      <c r="D4725" s="138" t="s">
        <v>23671</v>
      </c>
      <c r="E4725" s="138" t="s">
        <v>23672</v>
      </c>
      <c r="F4725" s="139">
        <v>6.4</v>
      </c>
      <c r="G4725" s="137" t="s">
        <v>374</v>
      </c>
      <c r="H4725" s="137" t="s">
        <v>20671</v>
      </c>
      <c r="I4725" s="138" t="s">
        <v>1280</v>
      </c>
    </row>
    <row r="4726" spans="1:9" hidden="1">
      <c r="A4726" s="137" t="s">
        <v>23673</v>
      </c>
      <c r="B4726" s="138" t="s">
        <v>23674</v>
      </c>
      <c r="C4726" s="138" t="s">
        <v>23675</v>
      </c>
      <c r="D4726" s="138" t="s">
        <v>23676</v>
      </c>
      <c r="E4726" s="138" t="s">
        <v>23677</v>
      </c>
      <c r="F4726" s="139">
        <v>0</v>
      </c>
      <c r="G4726" s="137" t="s">
        <v>374</v>
      </c>
      <c r="H4726" s="137" t="s">
        <v>20671</v>
      </c>
      <c r="I4726" s="138" t="s">
        <v>1280</v>
      </c>
    </row>
    <row r="4727" spans="1:9" hidden="1">
      <c r="A4727" s="137" t="s">
        <v>23678</v>
      </c>
      <c r="B4727" s="138" t="s">
        <v>23679</v>
      </c>
      <c r="C4727" s="138" t="s">
        <v>23680</v>
      </c>
      <c r="D4727" s="138" t="s">
        <v>23681</v>
      </c>
      <c r="E4727" s="138" t="s">
        <v>23682</v>
      </c>
      <c r="F4727" s="139">
        <v>0</v>
      </c>
      <c r="G4727" s="137" t="s">
        <v>374</v>
      </c>
      <c r="H4727" s="137" t="s">
        <v>20671</v>
      </c>
      <c r="I4727" s="138" t="s">
        <v>1280</v>
      </c>
    </row>
    <row r="4728" spans="1:9" hidden="1">
      <c r="A4728" s="137" t="s">
        <v>23683</v>
      </c>
      <c r="B4728" s="138" t="s">
        <v>23684</v>
      </c>
      <c r="C4728" s="138" t="s">
        <v>23685</v>
      </c>
      <c r="D4728" s="138" t="s">
        <v>23686</v>
      </c>
      <c r="E4728" s="138" t="s">
        <v>23687</v>
      </c>
      <c r="F4728" s="139">
        <v>173.3</v>
      </c>
      <c r="G4728" s="137" t="s">
        <v>374</v>
      </c>
      <c r="H4728" s="137" t="s">
        <v>20671</v>
      </c>
      <c r="I4728" s="138" t="s">
        <v>1280</v>
      </c>
    </row>
    <row r="4729" spans="1:9" hidden="1">
      <c r="A4729" s="137" t="s">
        <v>23688</v>
      </c>
      <c r="B4729" s="138" t="s">
        <v>23689</v>
      </c>
      <c r="C4729" s="138" t="s">
        <v>23690</v>
      </c>
      <c r="D4729" s="138" t="s">
        <v>23691</v>
      </c>
      <c r="E4729" s="138" t="s">
        <v>23692</v>
      </c>
      <c r="F4729" s="139">
        <v>0.36170000000000002</v>
      </c>
      <c r="G4729" s="137" t="s">
        <v>374</v>
      </c>
      <c r="H4729" s="137" t="s">
        <v>20671</v>
      </c>
      <c r="I4729" s="138" t="s">
        <v>1280</v>
      </c>
    </row>
    <row r="4730" spans="1:9" hidden="1">
      <c r="A4730" s="137" t="s">
        <v>23693</v>
      </c>
      <c r="B4730" s="138" t="s">
        <v>23694</v>
      </c>
      <c r="C4730" s="138" t="s">
        <v>23695</v>
      </c>
      <c r="D4730" s="138" t="s">
        <v>23691</v>
      </c>
      <c r="E4730" s="138" t="s">
        <v>23696</v>
      </c>
      <c r="F4730" s="139">
        <v>0.35749999999999998</v>
      </c>
      <c r="G4730" s="137" t="s">
        <v>374</v>
      </c>
      <c r="H4730" s="137" t="s">
        <v>20671</v>
      </c>
      <c r="I4730" s="138" t="s">
        <v>1280</v>
      </c>
    </row>
    <row r="4731" spans="1:9" hidden="1">
      <c r="A4731" s="137" t="s">
        <v>23697</v>
      </c>
      <c r="B4731" s="138" t="s">
        <v>23698</v>
      </c>
      <c r="C4731" s="138" t="s">
        <v>23699</v>
      </c>
      <c r="D4731" s="138" t="s">
        <v>23700</v>
      </c>
      <c r="E4731" s="138" t="s">
        <v>23701</v>
      </c>
      <c r="F4731" s="139">
        <v>14.115</v>
      </c>
      <c r="G4731" s="137" t="s">
        <v>374</v>
      </c>
      <c r="H4731" s="137" t="s">
        <v>20671</v>
      </c>
      <c r="I4731" s="138" t="s">
        <v>1280</v>
      </c>
    </row>
    <row r="4732" spans="1:9" hidden="1">
      <c r="A4732" s="137" t="s">
        <v>23702</v>
      </c>
      <c r="B4732" s="138" t="s">
        <v>23703</v>
      </c>
      <c r="C4732" s="138" t="s">
        <v>23704</v>
      </c>
      <c r="D4732" s="138" t="s">
        <v>23705</v>
      </c>
      <c r="E4732" s="138" t="s">
        <v>1756</v>
      </c>
      <c r="F4732" s="139">
        <v>0</v>
      </c>
      <c r="G4732" s="137" t="s">
        <v>374</v>
      </c>
      <c r="H4732" s="137" t="s">
        <v>20671</v>
      </c>
      <c r="I4732" s="138" t="s">
        <v>1756</v>
      </c>
    </row>
    <row r="4733" spans="1:9" hidden="1">
      <c r="A4733" s="137" t="s">
        <v>23706</v>
      </c>
      <c r="B4733" s="138" t="s">
        <v>23707</v>
      </c>
      <c r="C4733" s="138" t="s">
        <v>23708</v>
      </c>
      <c r="D4733" s="138" t="s">
        <v>23709</v>
      </c>
      <c r="E4733" s="138" t="s">
        <v>23710</v>
      </c>
      <c r="F4733" s="139">
        <v>7.88</v>
      </c>
      <c r="G4733" s="137" t="s">
        <v>374</v>
      </c>
      <c r="H4733" s="137" t="s">
        <v>20671</v>
      </c>
      <c r="I4733" s="138" t="s">
        <v>1280</v>
      </c>
    </row>
    <row r="4734" spans="1:9" hidden="1">
      <c r="A4734" s="137" t="s">
        <v>23711</v>
      </c>
      <c r="B4734" s="138" t="s">
        <v>23712</v>
      </c>
      <c r="C4734" s="138" t="s">
        <v>23713</v>
      </c>
      <c r="D4734" s="138" t="s">
        <v>23714</v>
      </c>
      <c r="E4734" s="138" t="s">
        <v>23715</v>
      </c>
      <c r="F4734" s="139">
        <v>47.11</v>
      </c>
      <c r="G4734" s="137" t="s">
        <v>374</v>
      </c>
      <c r="H4734" s="137" t="s">
        <v>20671</v>
      </c>
      <c r="I4734" s="138" t="s">
        <v>1280</v>
      </c>
    </row>
    <row r="4735" spans="1:9" hidden="1">
      <c r="A4735" s="137" t="s">
        <v>23716</v>
      </c>
      <c r="B4735" s="138" t="s">
        <v>23717</v>
      </c>
      <c r="C4735" s="138" t="s">
        <v>23718</v>
      </c>
      <c r="D4735" s="138" t="s">
        <v>23719</v>
      </c>
      <c r="E4735" s="138" t="s">
        <v>23720</v>
      </c>
      <c r="F4735" s="139">
        <v>5.8360000000000003</v>
      </c>
      <c r="G4735" s="137" t="s">
        <v>374</v>
      </c>
      <c r="H4735" s="137" t="s">
        <v>20671</v>
      </c>
      <c r="I4735" s="138" t="s">
        <v>1280</v>
      </c>
    </row>
    <row r="4736" spans="1:9" hidden="1">
      <c r="A4736" s="137" t="s">
        <v>23721</v>
      </c>
      <c r="B4736" s="138" t="s">
        <v>23722</v>
      </c>
      <c r="C4736" s="138" t="s">
        <v>23723</v>
      </c>
      <c r="D4736" s="138" t="s">
        <v>23724</v>
      </c>
      <c r="E4736" s="138" t="s">
        <v>23725</v>
      </c>
      <c r="F4736" s="139">
        <v>0</v>
      </c>
      <c r="G4736" s="137" t="s">
        <v>332</v>
      </c>
      <c r="H4736" s="137" t="s">
        <v>1762</v>
      </c>
      <c r="I4736" s="138" t="s">
        <v>1103</v>
      </c>
    </row>
    <row r="4737" spans="1:9" hidden="1">
      <c r="A4737" s="137" t="s">
        <v>23726</v>
      </c>
      <c r="B4737" s="138" t="s">
        <v>23727</v>
      </c>
      <c r="C4737" s="138" t="s">
        <v>23728</v>
      </c>
      <c r="D4737" s="138" t="s">
        <v>23729</v>
      </c>
      <c r="E4737" s="138" t="s">
        <v>23730</v>
      </c>
      <c r="F4737" s="139">
        <v>0</v>
      </c>
      <c r="G4737" s="137" t="s">
        <v>374</v>
      </c>
      <c r="H4737" s="137" t="s">
        <v>20671</v>
      </c>
      <c r="I4737" s="138" t="s">
        <v>1280</v>
      </c>
    </row>
    <row r="4738" spans="1:9" hidden="1">
      <c r="A4738" s="137" t="s">
        <v>23731</v>
      </c>
      <c r="B4738" s="138" t="s">
        <v>23732</v>
      </c>
      <c r="C4738" s="138" t="s">
        <v>23733</v>
      </c>
      <c r="D4738" s="138" t="s">
        <v>23734</v>
      </c>
      <c r="E4738" s="138" t="s">
        <v>23735</v>
      </c>
      <c r="F4738" s="139">
        <v>21.99</v>
      </c>
      <c r="G4738" s="137" t="s">
        <v>374</v>
      </c>
      <c r="H4738" s="137" t="s">
        <v>20671</v>
      </c>
      <c r="I4738" s="138" t="s">
        <v>1280</v>
      </c>
    </row>
    <row r="4739" spans="1:9" hidden="1">
      <c r="A4739" s="137" t="s">
        <v>23736</v>
      </c>
      <c r="B4739" s="138" t="s">
        <v>23737</v>
      </c>
      <c r="C4739" s="138" t="s">
        <v>23738</v>
      </c>
      <c r="D4739" s="138" t="s">
        <v>23739</v>
      </c>
      <c r="E4739" s="138" t="s">
        <v>23740</v>
      </c>
      <c r="F4739" s="139">
        <v>0</v>
      </c>
      <c r="G4739" s="137" t="s">
        <v>374</v>
      </c>
      <c r="H4739" s="137" t="s">
        <v>20671</v>
      </c>
      <c r="I4739" s="138" t="s">
        <v>1280</v>
      </c>
    </row>
    <row r="4740" spans="1:9" hidden="1">
      <c r="A4740" s="137" t="s">
        <v>23741</v>
      </c>
      <c r="B4740" s="138" t="s">
        <v>23742</v>
      </c>
      <c r="C4740" s="138" t="s">
        <v>23743</v>
      </c>
      <c r="D4740" s="138" t="s">
        <v>23744</v>
      </c>
      <c r="E4740" s="138" t="s">
        <v>23745</v>
      </c>
      <c r="F4740" s="139">
        <v>0</v>
      </c>
      <c r="G4740" s="137" t="s">
        <v>374</v>
      </c>
      <c r="H4740" s="137" t="s">
        <v>20671</v>
      </c>
      <c r="I4740" s="138" t="s">
        <v>1280</v>
      </c>
    </row>
    <row r="4741" spans="1:9" hidden="1">
      <c r="A4741" s="137" t="s">
        <v>23746</v>
      </c>
      <c r="B4741" s="138" t="s">
        <v>23747</v>
      </c>
      <c r="C4741" s="138" t="s">
        <v>23748</v>
      </c>
      <c r="D4741" s="138" t="s">
        <v>23749</v>
      </c>
      <c r="E4741" s="138" t="s">
        <v>23750</v>
      </c>
      <c r="F4741" s="139">
        <v>0</v>
      </c>
      <c r="G4741" s="137" t="s">
        <v>374</v>
      </c>
      <c r="H4741" s="137" t="s">
        <v>20671</v>
      </c>
      <c r="I4741" s="138" t="s">
        <v>1280</v>
      </c>
    </row>
    <row r="4742" spans="1:9" hidden="1">
      <c r="A4742" s="137" t="s">
        <v>23751</v>
      </c>
      <c r="B4742" s="138" t="s">
        <v>23752</v>
      </c>
      <c r="C4742" s="138" t="s">
        <v>23753</v>
      </c>
      <c r="D4742" s="138" t="s">
        <v>23754</v>
      </c>
      <c r="E4742" s="138" t="s">
        <v>23755</v>
      </c>
      <c r="F4742" s="139">
        <v>33.200000000000003</v>
      </c>
      <c r="G4742" s="137" t="s">
        <v>374</v>
      </c>
      <c r="H4742" s="137" t="s">
        <v>20671</v>
      </c>
      <c r="I4742" s="138" t="s">
        <v>1280</v>
      </c>
    </row>
    <row r="4743" spans="1:9" hidden="1">
      <c r="A4743" s="137" t="s">
        <v>23756</v>
      </c>
      <c r="B4743" s="138" t="s">
        <v>23757</v>
      </c>
      <c r="C4743" s="138" t="s">
        <v>23758</v>
      </c>
      <c r="D4743" s="138" t="s">
        <v>23759</v>
      </c>
      <c r="E4743" s="138" t="s">
        <v>23760</v>
      </c>
      <c r="F4743" s="139">
        <v>8.9049999999999994</v>
      </c>
      <c r="G4743" s="137" t="s">
        <v>374</v>
      </c>
      <c r="H4743" s="137" t="s">
        <v>20671</v>
      </c>
      <c r="I4743" s="138" t="s">
        <v>1280</v>
      </c>
    </row>
    <row r="4744" spans="1:9" hidden="1">
      <c r="A4744" s="137" t="s">
        <v>23761</v>
      </c>
      <c r="B4744" s="138" t="s">
        <v>23762</v>
      </c>
      <c r="C4744" s="138" t="s">
        <v>23763</v>
      </c>
      <c r="D4744" s="138" t="s">
        <v>23764</v>
      </c>
      <c r="E4744" s="138" t="s">
        <v>23765</v>
      </c>
      <c r="F4744" s="139">
        <v>0</v>
      </c>
      <c r="G4744" s="137" t="s">
        <v>374</v>
      </c>
      <c r="H4744" s="137" t="s">
        <v>20671</v>
      </c>
      <c r="I4744" s="138" t="s">
        <v>1280</v>
      </c>
    </row>
    <row r="4745" spans="1:9" hidden="1">
      <c r="A4745" s="137" t="s">
        <v>23766</v>
      </c>
      <c r="B4745" s="138" t="s">
        <v>23767</v>
      </c>
      <c r="C4745" s="138" t="s">
        <v>23768</v>
      </c>
      <c r="D4745" s="138" t="s">
        <v>23769</v>
      </c>
      <c r="E4745" s="138" t="s">
        <v>23770</v>
      </c>
      <c r="F4745" s="139">
        <v>3.0979999999999999</v>
      </c>
      <c r="G4745" s="137" t="s">
        <v>374</v>
      </c>
      <c r="H4745" s="137" t="s">
        <v>20671</v>
      </c>
      <c r="I4745" s="138" t="s">
        <v>1756</v>
      </c>
    </row>
    <row r="4746" spans="1:9" hidden="1">
      <c r="A4746" s="137" t="s">
        <v>23771</v>
      </c>
      <c r="B4746" s="138" t="s">
        <v>23772</v>
      </c>
      <c r="C4746" s="138" t="s">
        <v>23773</v>
      </c>
      <c r="D4746" s="138" t="s">
        <v>23774</v>
      </c>
      <c r="E4746" s="138" t="s">
        <v>23775</v>
      </c>
      <c r="F4746" s="139">
        <v>8.2249999999999996</v>
      </c>
      <c r="G4746" s="137" t="s">
        <v>374</v>
      </c>
      <c r="H4746" s="137" t="s">
        <v>20671</v>
      </c>
      <c r="I4746" s="138" t="s">
        <v>1280</v>
      </c>
    </row>
    <row r="4747" spans="1:9" hidden="1">
      <c r="A4747" s="137" t="s">
        <v>23776</v>
      </c>
      <c r="B4747" s="138" t="s">
        <v>23777</v>
      </c>
      <c r="C4747" s="138" t="s">
        <v>23595</v>
      </c>
      <c r="D4747" s="138" t="s">
        <v>23596</v>
      </c>
      <c r="E4747" s="138" t="s">
        <v>23597</v>
      </c>
      <c r="F4747" s="139">
        <v>0</v>
      </c>
      <c r="G4747" s="137" t="s">
        <v>374</v>
      </c>
      <c r="H4747" s="137" t="s">
        <v>20671</v>
      </c>
      <c r="I4747" s="138" t="s">
        <v>1280</v>
      </c>
    </row>
    <row r="4748" spans="1:9" hidden="1">
      <c r="A4748" s="137" t="s">
        <v>23778</v>
      </c>
      <c r="B4748" s="138" t="s">
        <v>23779</v>
      </c>
      <c r="C4748" s="138" t="s">
        <v>23780</v>
      </c>
      <c r="D4748" s="138" t="s">
        <v>23781</v>
      </c>
      <c r="E4748" s="138" t="s">
        <v>23782</v>
      </c>
      <c r="F4748" s="139">
        <v>3.589</v>
      </c>
      <c r="G4748" s="137" t="s">
        <v>374</v>
      </c>
      <c r="H4748" s="137" t="s">
        <v>20671</v>
      </c>
      <c r="I4748" s="138" t="s">
        <v>1280</v>
      </c>
    </row>
    <row r="4749" spans="1:9" hidden="1">
      <c r="A4749" s="137" t="s">
        <v>23783</v>
      </c>
      <c r="B4749" s="138" t="s">
        <v>23784</v>
      </c>
      <c r="C4749" s="138" t="s">
        <v>23785</v>
      </c>
      <c r="D4749" s="138" t="s">
        <v>23786</v>
      </c>
      <c r="E4749" s="138" t="s">
        <v>23787</v>
      </c>
      <c r="F4749" s="139">
        <v>14.85</v>
      </c>
      <c r="G4749" s="137" t="s">
        <v>374</v>
      </c>
      <c r="H4749" s="137" t="s">
        <v>20671</v>
      </c>
      <c r="I4749" s="138" t="s">
        <v>1280</v>
      </c>
    </row>
    <row r="4750" spans="1:9" hidden="1">
      <c r="A4750" s="137" t="s">
        <v>23788</v>
      </c>
      <c r="B4750" s="138" t="s">
        <v>23789</v>
      </c>
      <c r="C4750" s="138" t="s">
        <v>23790</v>
      </c>
      <c r="D4750" s="138" t="s">
        <v>23791</v>
      </c>
      <c r="E4750" s="138" t="s">
        <v>23792</v>
      </c>
      <c r="F4750" s="139">
        <v>0</v>
      </c>
      <c r="G4750" s="137" t="s">
        <v>247</v>
      </c>
      <c r="H4750" s="137" t="s">
        <v>2660</v>
      </c>
      <c r="I4750" s="138" t="s">
        <v>1091</v>
      </c>
    </row>
    <row r="4751" spans="1:9" hidden="1">
      <c r="A4751" s="137" t="s">
        <v>23793</v>
      </c>
      <c r="B4751" s="138" t="s">
        <v>23794</v>
      </c>
      <c r="C4751" s="138" t="s">
        <v>23795</v>
      </c>
      <c r="D4751" s="138" t="s">
        <v>23796</v>
      </c>
      <c r="E4751" s="138" t="s">
        <v>23797</v>
      </c>
      <c r="F4751" s="139">
        <v>0</v>
      </c>
      <c r="G4751" s="137" t="s">
        <v>417</v>
      </c>
      <c r="H4751" s="137" t="s">
        <v>2660</v>
      </c>
      <c r="I4751" s="138" t="s">
        <v>1091</v>
      </c>
    </row>
    <row r="4752" spans="1:9" hidden="1">
      <c r="A4752" s="137" t="s">
        <v>23798</v>
      </c>
      <c r="B4752" s="138" t="s">
        <v>23799</v>
      </c>
      <c r="C4752" s="138" t="s">
        <v>23800</v>
      </c>
      <c r="D4752" s="138" t="s">
        <v>23801</v>
      </c>
      <c r="E4752" s="138" t="s">
        <v>23802</v>
      </c>
      <c r="F4752" s="139">
        <v>0</v>
      </c>
      <c r="G4752" s="137" t="s">
        <v>417</v>
      </c>
      <c r="H4752" s="137" t="s">
        <v>2660</v>
      </c>
      <c r="I4752" s="138" t="s">
        <v>1756</v>
      </c>
    </row>
    <row r="4753" spans="1:9" hidden="1">
      <c r="A4753" s="137" t="s">
        <v>23803</v>
      </c>
      <c r="B4753" s="138" t="s">
        <v>23804</v>
      </c>
      <c r="C4753" s="138" t="s">
        <v>23805</v>
      </c>
      <c r="D4753" s="138" t="s">
        <v>23806</v>
      </c>
      <c r="E4753" s="138" t="s">
        <v>23807</v>
      </c>
      <c r="F4753" s="139">
        <v>0</v>
      </c>
      <c r="G4753" s="137" t="s">
        <v>247</v>
      </c>
      <c r="H4753" s="137" t="s">
        <v>2660</v>
      </c>
      <c r="I4753" s="138" t="s">
        <v>1091</v>
      </c>
    </row>
    <row r="4754" spans="1:9" hidden="1">
      <c r="A4754" s="137" t="s">
        <v>23808</v>
      </c>
      <c r="B4754" s="138" t="s">
        <v>23809</v>
      </c>
      <c r="C4754" s="138" t="s">
        <v>23810</v>
      </c>
      <c r="D4754" s="138" t="s">
        <v>23811</v>
      </c>
      <c r="E4754" s="138" t="s">
        <v>23812</v>
      </c>
      <c r="F4754" s="139">
        <v>0</v>
      </c>
      <c r="G4754" s="137" t="s">
        <v>332</v>
      </c>
      <c r="H4754" s="137" t="s">
        <v>1762</v>
      </c>
      <c r="I4754" s="138" t="s">
        <v>1103</v>
      </c>
    </row>
    <row r="4755" spans="1:9" hidden="1">
      <c r="A4755" s="137" t="s">
        <v>23813</v>
      </c>
      <c r="B4755" s="138" t="s">
        <v>23814</v>
      </c>
      <c r="C4755" s="138" t="s">
        <v>23815</v>
      </c>
      <c r="D4755" s="138" t="s">
        <v>23816</v>
      </c>
      <c r="E4755" s="138" t="s">
        <v>1756</v>
      </c>
      <c r="F4755" s="139">
        <v>0</v>
      </c>
      <c r="G4755" s="137" t="s">
        <v>374</v>
      </c>
      <c r="H4755" s="137" t="s">
        <v>20671</v>
      </c>
      <c r="I4755" s="138" t="s">
        <v>1756</v>
      </c>
    </row>
    <row r="4756" spans="1:9" hidden="1">
      <c r="A4756" s="137" t="s">
        <v>23817</v>
      </c>
      <c r="B4756" s="138" t="s">
        <v>23818</v>
      </c>
      <c r="C4756" s="138" t="s">
        <v>23819</v>
      </c>
      <c r="D4756" s="138" t="s">
        <v>23820</v>
      </c>
      <c r="E4756" s="138" t="s">
        <v>23821</v>
      </c>
      <c r="F4756" s="139">
        <v>0</v>
      </c>
      <c r="G4756" s="137" t="s">
        <v>247</v>
      </c>
      <c r="H4756" s="137" t="s">
        <v>2660</v>
      </c>
      <c r="I4756" s="138" t="s">
        <v>1091</v>
      </c>
    </row>
    <row r="4757" spans="1:9" hidden="1">
      <c r="A4757" s="137" t="s">
        <v>23822</v>
      </c>
      <c r="B4757" s="138" t="s">
        <v>23823</v>
      </c>
      <c r="C4757" s="138" t="s">
        <v>23824</v>
      </c>
      <c r="D4757" s="138" t="s">
        <v>23825</v>
      </c>
      <c r="E4757" s="138" t="s">
        <v>23826</v>
      </c>
      <c r="F4757" s="139">
        <v>0</v>
      </c>
      <c r="G4757" s="137" t="s">
        <v>247</v>
      </c>
      <c r="H4757" s="137" t="s">
        <v>2660</v>
      </c>
      <c r="I4757" s="138" t="s">
        <v>1091</v>
      </c>
    </row>
    <row r="4758" spans="1:9" hidden="1">
      <c r="A4758" s="137" t="s">
        <v>23827</v>
      </c>
      <c r="B4758" s="138" t="s">
        <v>1043</v>
      </c>
      <c r="C4758" s="138" t="s">
        <v>23828</v>
      </c>
      <c r="D4758" s="138" t="s">
        <v>23829</v>
      </c>
      <c r="E4758" s="138" t="s">
        <v>23830</v>
      </c>
      <c r="F4758" s="139">
        <v>0</v>
      </c>
      <c r="G4758" s="137" t="s">
        <v>332</v>
      </c>
      <c r="H4758" s="137" t="s">
        <v>1762</v>
      </c>
      <c r="I4758" s="138" t="s">
        <v>1103</v>
      </c>
    </row>
    <row r="4759" spans="1:9" hidden="1">
      <c r="A4759" s="137" t="s">
        <v>23831</v>
      </c>
      <c r="B4759" s="138" t="s">
        <v>1043</v>
      </c>
      <c r="C4759" s="138" t="s">
        <v>23832</v>
      </c>
      <c r="D4759" s="138" t="s">
        <v>23833</v>
      </c>
      <c r="E4759" s="138" t="s">
        <v>1275</v>
      </c>
      <c r="F4759" s="139">
        <v>1.8216000000000001</v>
      </c>
      <c r="G4759" s="137" t="s">
        <v>417</v>
      </c>
      <c r="H4759" s="137" t="s">
        <v>2660</v>
      </c>
      <c r="I4759" s="138" t="s">
        <v>1091</v>
      </c>
    </row>
    <row r="4760" spans="1:9" hidden="1">
      <c r="A4760" s="137" t="s">
        <v>23834</v>
      </c>
      <c r="B4760" s="138" t="s">
        <v>23835</v>
      </c>
      <c r="C4760" s="138" t="s">
        <v>23836</v>
      </c>
      <c r="D4760" s="138" t="s">
        <v>23837</v>
      </c>
      <c r="E4760" s="138" t="s">
        <v>23838</v>
      </c>
      <c r="F4760" s="139">
        <v>0</v>
      </c>
      <c r="G4760" s="137" t="s">
        <v>417</v>
      </c>
      <c r="H4760" s="137" t="s">
        <v>2660</v>
      </c>
      <c r="I4760" s="138" t="s">
        <v>1091</v>
      </c>
    </row>
    <row r="4761" spans="1:9" hidden="1">
      <c r="A4761" s="137" t="s">
        <v>23839</v>
      </c>
      <c r="B4761" s="138" t="s">
        <v>23840</v>
      </c>
      <c r="C4761" s="138" t="s">
        <v>23841</v>
      </c>
      <c r="D4761" s="138" t="s">
        <v>23842</v>
      </c>
      <c r="E4761" s="138" t="s">
        <v>23843</v>
      </c>
      <c r="F4761" s="139">
        <v>0</v>
      </c>
      <c r="G4761" s="137" t="s">
        <v>332</v>
      </c>
      <c r="H4761" s="137" t="s">
        <v>1762</v>
      </c>
      <c r="I4761" s="138" t="s">
        <v>1103</v>
      </c>
    </row>
    <row r="4762" spans="1:9" hidden="1">
      <c r="A4762" s="137" t="s">
        <v>23844</v>
      </c>
      <c r="B4762" s="138" t="s">
        <v>23845</v>
      </c>
      <c r="C4762" s="138" t="s">
        <v>23846</v>
      </c>
      <c r="D4762" s="138" t="s">
        <v>23847</v>
      </c>
      <c r="E4762" s="138" t="s">
        <v>23848</v>
      </c>
      <c r="F4762" s="139">
        <v>0</v>
      </c>
      <c r="G4762" s="137" t="s">
        <v>247</v>
      </c>
      <c r="H4762" s="137" t="s">
        <v>2660</v>
      </c>
      <c r="I4762" s="138" t="s">
        <v>1091</v>
      </c>
    </row>
    <row r="4763" spans="1:9" hidden="1">
      <c r="A4763" s="137" t="s">
        <v>23849</v>
      </c>
      <c r="B4763" s="138" t="s">
        <v>23850</v>
      </c>
      <c r="C4763" s="138" t="s">
        <v>23851</v>
      </c>
      <c r="D4763" s="138" t="s">
        <v>23852</v>
      </c>
      <c r="E4763" s="138" t="s">
        <v>1756</v>
      </c>
      <c r="F4763" s="139">
        <v>61.395000000000003</v>
      </c>
      <c r="G4763" s="137" t="s">
        <v>247</v>
      </c>
      <c r="H4763" s="137" t="s">
        <v>2660</v>
      </c>
      <c r="I4763" s="138" t="s">
        <v>1756</v>
      </c>
    </row>
    <row r="4764" spans="1:9" hidden="1">
      <c r="A4764" s="137" t="s">
        <v>23853</v>
      </c>
      <c r="B4764" s="138" t="s">
        <v>23854</v>
      </c>
      <c r="C4764" s="138" t="s">
        <v>23855</v>
      </c>
      <c r="D4764" s="138" t="s">
        <v>23856</v>
      </c>
      <c r="E4764" s="138" t="s">
        <v>23857</v>
      </c>
      <c r="F4764" s="139">
        <v>19.2</v>
      </c>
      <c r="G4764" s="137" t="s">
        <v>417</v>
      </c>
      <c r="H4764" s="137" t="s">
        <v>2660</v>
      </c>
      <c r="I4764" s="138" t="s">
        <v>1091</v>
      </c>
    </row>
    <row r="4765" spans="1:9" hidden="1">
      <c r="A4765" s="137" t="s">
        <v>23858</v>
      </c>
      <c r="B4765" s="138" t="s">
        <v>23859</v>
      </c>
      <c r="C4765" s="138" t="s">
        <v>23860</v>
      </c>
      <c r="D4765" s="138" t="s">
        <v>23861</v>
      </c>
      <c r="E4765" s="138" t="s">
        <v>23862</v>
      </c>
      <c r="F4765" s="139">
        <v>83.67</v>
      </c>
      <c r="G4765" s="137" t="s">
        <v>247</v>
      </c>
      <c r="H4765" s="137" t="s">
        <v>1806</v>
      </c>
      <c r="I4765" s="138" t="s">
        <v>1096</v>
      </c>
    </row>
    <row r="4766" spans="1:9" hidden="1">
      <c r="A4766" s="137" t="s">
        <v>23863</v>
      </c>
      <c r="B4766" s="138" t="s">
        <v>23864</v>
      </c>
      <c r="C4766" s="138" t="s">
        <v>23865</v>
      </c>
      <c r="D4766" s="138" t="s">
        <v>23866</v>
      </c>
      <c r="E4766" s="138" t="s">
        <v>23867</v>
      </c>
      <c r="F4766" s="139">
        <v>5.9320000000000004</v>
      </c>
      <c r="G4766" s="137" t="s">
        <v>417</v>
      </c>
      <c r="H4766" s="137" t="s">
        <v>2660</v>
      </c>
      <c r="I4766" s="138" t="s">
        <v>1091</v>
      </c>
    </row>
    <row r="4767" spans="1:9" hidden="1">
      <c r="A4767" s="137" t="s">
        <v>23868</v>
      </c>
      <c r="B4767" s="138" t="s">
        <v>23869</v>
      </c>
      <c r="C4767" s="138" t="s">
        <v>19108</v>
      </c>
      <c r="D4767" s="138" t="s">
        <v>19109</v>
      </c>
      <c r="E4767" s="138" t="s">
        <v>19110</v>
      </c>
      <c r="F4767" s="139">
        <v>0</v>
      </c>
      <c r="G4767" s="137" t="s">
        <v>417</v>
      </c>
      <c r="H4767" s="137" t="s">
        <v>2660</v>
      </c>
      <c r="I4767" s="138" t="s">
        <v>1091</v>
      </c>
    </row>
    <row r="4768" spans="1:9" hidden="1">
      <c r="A4768" s="137" t="s">
        <v>23870</v>
      </c>
      <c r="B4768" s="138" t="s">
        <v>23871</v>
      </c>
      <c r="C4768" s="138" t="s">
        <v>23872</v>
      </c>
      <c r="D4768" s="138" t="s">
        <v>23873</v>
      </c>
      <c r="E4768" s="138" t="s">
        <v>23874</v>
      </c>
      <c r="F4768" s="139">
        <v>0</v>
      </c>
      <c r="G4768" s="137" t="s">
        <v>247</v>
      </c>
      <c r="H4768" s="137" t="s">
        <v>1806</v>
      </c>
      <c r="I4768" s="138" t="s">
        <v>1096</v>
      </c>
    </row>
    <row r="4769" spans="1:9" hidden="1">
      <c r="A4769" s="137" t="s">
        <v>23875</v>
      </c>
      <c r="B4769" s="138" t="s">
        <v>483</v>
      </c>
      <c r="C4769" s="138" t="s">
        <v>484</v>
      </c>
      <c r="D4769" s="138" t="s">
        <v>23876</v>
      </c>
      <c r="E4769" s="138" t="s">
        <v>1094</v>
      </c>
      <c r="F4769" s="139">
        <v>2.93</v>
      </c>
      <c r="G4769" s="137" t="s">
        <v>417</v>
      </c>
      <c r="H4769" s="137" t="s">
        <v>2660</v>
      </c>
      <c r="I4769" s="138" t="s">
        <v>1091</v>
      </c>
    </row>
    <row r="4770" spans="1:9" hidden="1">
      <c r="A4770" s="137" t="s">
        <v>23877</v>
      </c>
      <c r="B4770" s="138" t="s">
        <v>23878</v>
      </c>
      <c r="C4770" s="138" t="s">
        <v>23879</v>
      </c>
      <c r="D4770" s="138" t="s">
        <v>1996</v>
      </c>
      <c r="E4770" s="138" t="s">
        <v>23880</v>
      </c>
      <c r="F4770" s="139">
        <v>10.62</v>
      </c>
      <c r="G4770" s="137" t="s">
        <v>247</v>
      </c>
      <c r="H4770" s="137" t="s">
        <v>1806</v>
      </c>
      <c r="I4770" s="138" t="s">
        <v>1096</v>
      </c>
    </row>
    <row r="4771" spans="1:9" hidden="1">
      <c r="A4771" s="137" t="s">
        <v>23881</v>
      </c>
      <c r="B4771" s="138" t="s">
        <v>23882</v>
      </c>
      <c r="C4771" s="138" t="s">
        <v>23883</v>
      </c>
      <c r="D4771" s="138" t="s">
        <v>23884</v>
      </c>
      <c r="E4771" s="138" t="s">
        <v>23885</v>
      </c>
      <c r="F4771" s="139">
        <v>70.22</v>
      </c>
      <c r="G4771" s="137" t="s">
        <v>417</v>
      </c>
      <c r="H4771" s="137" t="s">
        <v>2660</v>
      </c>
      <c r="I4771" s="138" t="s">
        <v>1091</v>
      </c>
    </row>
    <row r="4772" spans="1:9" hidden="1">
      <c r="A4772" s="137" t="s">
        <v>23886</v>
      </c>
      <c r="B4772" s="138" t="s">
        <v>23887</v>
      </c>
      <c r="C4772" s="138" t="s">
        <v>23888</v>
      </c>
      <c r="D4772" s="138" t="s">
        <v>23889</v>
      </c>
      <c r="E4772" s="138" t="s">
        <v>23890</v>
      </c>
      <c r="F4772" s="139">
        <v>0</v>
      </c>
      <c r="G4772" s="137" t="s">
        <v>247</v>
      </c>
      <c r="H4772" s="137" t="s">
        <v>1806</v>
      </c>
      <c r="I4772" s="138" t="s">
        <v>5636</v>
      </c>
    </row>
    <row r="4773" spans="1:9" hidden="1">
      <c r="A4773" s="137" t="s">
        <v>23891</v>
      </c>
      <c r="B4773" s="138" t="s">
        <v>23892</v>
      </c>
      <c r="C4773" s="138" t="s">
        <v>23893</v>
      </c>
      <c r="D4773" s="138" t="s">
        <v>23894</v>
      </c>
      <c r="E4773" s="138" t="s">
        <v>23895</v>
      </c>
      <c r="F4773" s="139">
        <v>0</v>
      </c>
      <c r="G4773" s="137" t="s">
        <v>417</v>
      </c>
      <c r="H4773" s="137" t="s">
        <v>2660</v>
      </c>
      <c r="I4773" s="138" t="s">
        <v>1091</v>
      </c>
    </row>
    <row r="4774" spans="1:9" hidden="1">
      <c r="A4774" s="137" t="s">
        <v>23896</v>
      </c>
      <c r="B4774" s="138" t="s">
        <v>23897</v>
      </c>
      <c r="C4774" s="138" t="s">
        <v>23898</v>
      </c>
      <c r="D4774" s="138" t="s">
        <v>23899</v>
      </c>
      <c r="E4774" s="138" t="s">
        <v>23900</v>
      </c>
      <c r="F4774" s="139">
        <v>68</v>
      </c>
      <c r="G4774" s="137" t="s">
        <v>247</v>
      </c>
      <c r="H4774" s="137" t="s">
        <v>1806</v>
      </c>
      <c r="I4774" s="138" t="s">
        <v>1110</v>
      </c>
    </row>
    <row r="4775" spans="1:9" hidden="1">
      <c r="A4775" s="137" t="s">
        <v>23901</v>
      </c>
      <c r="B4775" s="138" t="s">
        <v>23902</v>
      </c>
      <c r="C4775" s="138" t="s">
        <v>23903</v>
      </c>
      <c r="D4775" s="138" t="s">
        <v>23904</v>
      </c>
      <c r="E4775" s="138" t="s">
        <v>23905</v>
      </c>
      <c r="F4775" s="139">
        <v>0</v>
      </c>
      <c r="G4775" s="137" t="s">
        <v>417</v>
      </c>
      <c r="H4775" s="137" t="s">
        <v>2660</v>
      </c>
      <c r="I4775" s="138" t="s">
        <v>1091</v>
      </c>
    </row>
    <row r="4776" spans="1:9" hidden="1">
      <c r="A4776" s="137" t="s">
        <v>23906</v>
      </c>
      <c r="B4776" s="138" t="s">
        <v>23907</v>
      </c>
      <c r="C4776" s="138" t="s">
        <v>23908</v>
      </c>
      <c r="D4776" s="138" t="s">
        <v>23909</v>
      </c>
      <c r="E4776" s="138" t="s">
        <v>1756</v>
      </c>
      <c r="F4776" s="139">
        <v>0</v>
      </c>
      <c r="G4776" s="137" t="s">
        <v>23910</v>
      </c>
      <c r="H4776" s="137" t="s">
        <v>23911</v>
      </c>
      <c r="I4776" s="138" t="s">
        <v>1756</v>
      </c>
    </row>
    <row r="4777" spans="1:9" hidden="1">
      <c r="A4777" s="137" t="s">
        <v>23912</v>
      </c>
      <c r="B4777" s="138" t="s">
        <v>23913</v>
      </c>
      <c r="C4777" s="138" t="s">
        <v>23914</v>
      </c>
      <c r="D4777" s="138" t="s">
        <v>23915</v>
      </c>
      <c r="E4777" s="138" t="s">
        <v>23916</v>
      </c>
      <c r="F4777" s="139">
        <v>0</v>
      </c>
      <c r="G4777" s="137" t="s">
        <v>488</v>
      </c>
      <c r="H4777" s="137" t="s">
        <v>22088</v>
      </c>
      <c r="I4777" s="138" t="s">
        <v>1139</v>
      </c>
    </row>
    <row r="4778" spans="1:9" hidden="1">
      <c r="A4778" s="137" t="s">
        <v>23917</v>
      </c>
      <c r="B4778" s="138" t="s">
        <v>23918</v>
      </c>
      <c r="C4778" s="138" t="s">
        <v>23919</v>
      </c>
      <c r="D4778" s="138" t="s">
        <v>23920</v>
      </c>
      <c r="E4778" s="138" t="s">
        <v>23921</v>
      </c>
      <c r="F4778" s="139">
        <v>1585</v>
      </c>
      <c r="G4778" s="137" t="s">
        <v>488</v>
      </c>
      <c r="H4778" s="137" t="s">
        <v>22088</v>
      </c>
      <c r="I4778" s="138" t="s">
        <v>1139</v>
      </c>
    </row>
    <row r="4779" spans="1:9" hidden="1">
      <c r="A4779" s="137" t="s">
        <v>23922</v>
      </c>
      <c r="B4779" s="138" t="s">
        <v>23918</v>
      </c>
      <c r="C4779" s="138" t="s">
        <v>23923</v>
      </c>
      <c r="D4779" s="138" t="s">
        <v>23924</v>
      </c>
      <c r="E4779" s="138" t="s">
        <v>23921</v>
      </c>
      <c r="F4779" s="139">
        <v>0</v>
      </c>
      <c r="G4779" s="137" t="s">
        <v>488</v>
      </c>
      <c r="H4779" s="137" t="s">
        <v>22088</v>
      </c>
      <c r="I4779" s="138" t="s">
        <v>1139</v>
      </c>
    </row>
    <row r="4780" spans="1:9" hidden="1">
      <c r="A4780" s="137" t="s">
        <v>23925</v>
      </c>
      <c r="B4780" s="138" t="s">
        <v>23926</v>
      </c>
      <c r="C4780" s="138" t="s">
        <v>23927</v>
      </c>
      <c r="D4780" s="138" t="s">
        <v>23928</v>
      </c>
      <c r="E4780" s="138" t="s">
        <v>23929</v>
      </c>
      <c r="F4780" s="139">
        <v>0</v>
      </c>
      <c r="G4780" s="137" t="s">
        <v>488</v>
      </c>
      <c r="H4780" s="137" t="s">
        <v>22088</v>
      </c>
      <c r="I4780" s="138" t="s">
        <v>1139</v>
      </c>
    </row>
    <row r="4781" spans="1:9" hidden="1">
      <c r="A4781" s="137" t="s">
        <v>23930</v>
      </c>
      <c r="B4781" s="138" t="s">
        <v>23931</v>
      </c>
      <c r="C4781" s="138" t="s">
        <v>23932</v>
      </c>
      <c r="D4781" s="138" t="s">
        <v>23933</v>
      </c>
      <c r="E4781" s="138" t="s">
        <v>23934</v>
      </c>
      <c r="F4781" s="139">
        <v>22890</v>
      </c>
      <c r="G4781" s="137" t="s">
        <v>488</v>
      </c>
      <c r="H4781" s="137" t="s">
        <v>22088</v>
      </c>
      <c r="I4781" s="138" t="s">
        <v>1139</v>
      </c>
    </row>
    <row r="4782" spans="1:9" hidden="1">
      <c r="A4782" s="137" t="s">
        <v>23935</v>
      </c>
      <c r="B4782" s="138" t="s">
        <v>23936</v>
      </c>
      <c r="C4782" s="138" t="s">
        <v>23937</v>
      </c>
      <c r="D4782" s="138" t="s">
        <v>23938</v>
      </c>
      <c r="E4782" s="138" t="s">
        <v>23939</v>
      </c>
      <c r="F4782" s="139">
        <v>0</v>
      </c>
      <c r="G4782" s="137" t="s">
        <v>488</v>
      </c>
      <c r="H4782" s="137" t="s">
        <v>22088</v>
      </c>
      <c r="I4782" s="138" t="s">
        <v>1139</v>
      </c>
    </row>
    <row r="4783" spans="1:9" hidden="1">
      <c r="A4783" s="137" t="s">
        <v>23940</v>
      </c>
      <c r="B4783" s="138" t="s">
        <v>23941</v>
      </c>
      <c r="C4783" s="138" t="s">
        <v>23942</v>
      </c>
      <c r="D4783" s="138" t="s">
        <v>23943</v>
      </c>
      <c r="E4783" s="138" t="s">
        <v>23944</v>
      </c>
      <c r="F4783" s="139">
        <v>589000</v>
      </c>
      <c r="G4783" s="137" t="s">
        <v>488</v>
      </c>
      <c r="H4783" s="137" t="s">
        <v>22088</v>
      </c>
      <c r="I4783" s="138" t="s">
        <v>1139</v>
      </c>
    </row>
    <row r="4784" spans="1:9" hidden="1">
      <c r="A4784" s="137" t="s">
        <v>23945</v>
      </c>
      <c r="B4784" s="138" t="s">
        <v>1502</v>
      </c>
      <c r="C4784" s="138" t="s">
        <v>1503</v>
      </c>
      <c r="D4784" s="138" t="s">
        <v>23946</v>
      </c>
      <c r="E4784" s="138" t="s">
        <v>23947</v>
      </c>
      <c r="F4784" s="139">
        <v>545000</v>
      </c>
      <c r="G4784" s="137" t="s">
        <v>488</v>
      </c>
      <c r="H4784" s="137" t="s">
        <v>22088</v>
      </c>
      <c r="I4784" s="138" t="s">
        <v>1139</v>
      </c>
    </row>
    <row r="4785" spans="1:9" hidden="1">
      <c r="A4785" s="137" t="s">
        <v>23948</v>
      </c>
      <c r="B4785" s="138" t="s">
        <v>23949</v>
      </c>
      <c r="C4785" s="138" t="s">
        <v>23950</v>
      </c>
      <c r="D4785" s="138" t="s">
        <v>23951</v>
      </c>
      <c r="E4785" s="138" t="s">
        <v>23952</v>
      </c>
      <c r="F4785" s="139">
        <v>1566</v>
      </c>
      <c r="G4785" s="137" t="s">
        <v>488</v>
      </c>
      <c r="H4785" s="137" t="s">
        <v>22088</v>
      </c>
      <c r="I4785" s="138" t="s">
        <v>1139</v>
      </c>
    </row>
    <row r="4786" spans="1:9" hidden="1">
      <c r="A4786" s="137" t="s">
        <v>23953</v>
      </c>
      <c r="B4786" s="138" t="s">
        <v>23954</v>
      </c>
      <c r="C4786" s="138" t="s">
        <v>23955</v>
      </c>
      <c r="D4786" s="138" t="s">
        <v>23956</v>
      </c>
      <c r="E4786" s="138" t="s">
        <v>23957</v>
      </c>
      <c r="F4786" s="139">
        <v>129100</v>
      </c>
      <c r="G4786" s="137" t="s">
        <v>488</v>
      </c>
      <c r="H4786" s="137" t="s">
        <v>22088</v>
      </c>
      <c r="I4786" s="138" t="s">
        <v>1139</v>
      </c>
    </row>
    <row r="4787" spans="1:9" hidden="1">
      <c r="A4787" s="137" t="s">
        <v>23958</v>
      </c>
      <c r="B4787" s="138" t="s">
        <v>23959</v>
      </c>
      <c r="C4787" s="138" t="s">
        <v>23960</v>
      </c>
      <c r="D4787" s="138" t="s">
        <v>23961</v>
      </c>
      <c r="E4787" s="138" t="s">
        <v>23962</v>
      </c>
      <c r="F4787" s="139">
        <v>0</v>
      </c>
      <c r="G4787" s="137" t="s">
        <v>488</v>
      </c>
      <c r="H4787" s="137" t="s">
        <v>22088</v>
      </c>
      <c r="I4787" s="138" t="s">
        <v>1139</v>
      </c>
    </row>
    <row r="4788" spans="1:9" hidden="1">
      <c r="A4788" s="137" t="s">
        <v>23963</v>
      </c>
      <c r="B4788" s="138" t="s">
        <v>1504</v>
      </c>
      <c r="C4788" s="138" t="s">
        <v>43</v>
      </c>
      <c r="D4788" s="138" t="s">
        <v>1505</v>
      </c>
      <c r="E4788" s="138" t="s">
        <v>23964</v>
      </c>
      <c r="F4788" s="139">
        <v>137600</v>
      </c>
      <c r="G4788" s="137" t="s">
        <v>488</v>
      </c>
      <c r="H4788" s="137" t="s">
        <v>22088</v>
      </c>
      <c r="I4788" s="138" t="s">
        <v>1139</v>
      </c>
    </row>
    <row r="4789" spans="1:9" hidden="1">
      <c r="A4789" s="137" t="s">
        <v>23965</v>
      </c>
      <c r="B4789" s="138" t="s">
        <v>23966</v>
      </c>
      <c r="C4789" s="138" t="s">
        <v>23967</v>
      </c>
      <c r="D4789" s="138" t="s">
        <v>23968</v>
      </c>
      <c r="E4789" s="138" t="s">
        <v>23969</v>
      </c>
      <c r="F4789" s="139">
        <v>279800</v>
      </c>
      <c r="G4789" s="137" t="s">
        <v>488</v>
      </c>
      <c r="H4789" s="137" t="s">
        <v>22088</v>
      </c>
      <c r="I4789" s="138" t="s">
        <v>1139</v>
      </c>
    </row>
    <row r="4790" spans="1:9" hidden="1">
      <c r="A4790" s="137" t="s">
        <v>23970</v>
      </c>
      <c r="B4790" s="138" t="s">
        <v>486</v>
      </c>
      <c r="C4790" s="138" t="s">
        <v>489</v>
      </c>
      <c r="D4790" s="138" t="s">
        <v>23971</v>
      </c>
      <c r="E4790" s="138" t="s">
        <v>1138</v>
      </c>
      <c r="F4790" s="139">
        <v>115000</v>
      </c>
      <c r="G4790" s="137" t="s">
        <v>488</v>
      </c>
      <c r="H4790" s="137" t="s">
        <v>22088</v>
      </c>
      <c r="I4790" s="138" t="s">
        <v>1139</v>
      </c>
    </row>
    <row r="4791" spans="1:9" hidden="1">
      <c r="A4791" s="137" t="s">
        <v>23972</v>
      </c>
      <c r="B4791" s="138" t="s">
        <v>23973</v>
      </c>
      <c r="C4791" s="138" t="s">
        <v>23974</v>
      </c>
      <c r="D4791" s="138" t="s">
        <v>23975</v>
      </c>
      <c r="E4791" s="138" t="s">
        <v>23976</v>
      </c>
      <c r="F4791" s="139">
        <v>130700</v>
      </c>
      <c r="G4791" s="137" t="s">
        <v>488</v>
      </c>
      <c r="H4791" s="137" t="s">
        <v>22088</v>
      </c>
      <c r="I4791" s="138" t="s">
        <v>1139</v>
      </c>
    </row>
    <row r="4792" spans="1:9" hidden="1">
      <c r="A4792" s="137" t="s">
        <v>23977</v>
      </c>
      <c r="B4792" s="138" t="s">
        <v>23978</v>
      </c>
      <c r="C4792" s="138" t="s">
        <v>23979</v>
      </c>
      <c r="D4792" s="138" t="s">
        <v>23980</v>
      </c>
      <c r="E4792" s="138" t="s">
        <v>23981</v>
      </c>
      <c r="F4792" s="139">
        <v>95200</v>
      </c>
      <c r="G4792" s="137" t="s">
        <v>488</v>
      </c>
      <c r="H4792" s="137" t="s">
        <v>22088</v>
      </c>
      <c r="I4792" s="138" t="s">
        <v>1139</v>
      </c>
    </row>
    <row r="4793" spans="1:9" hidden="1">
      <c r="A4793" s="137" t="s">
        <v>23982</v>
      </c>
      <c r="B4793" s="138" t="s">
        <v>23983</v>
      </c>
      <c r="C4793" s="138" t="s">
        <v>23984</v>
      </c>
      <c r="D4793" s="138" t="s">
        <v>23985</v>
      </c>
      <c r="E4793" s="138" t="s">
        <v>23986</v>
      </c>
      <c r="F4793" s="139">
        <v>102900</v>
      </c>
      <c r="G4793" s="137" t="s">
        <v>488</v>
      </c>
      <c r="H4793" s="137" t="s">
        <v>22088</v>
      </c>
      <c r="I4793" s="138" t="s">
        <v>1139</v>
      </c>
    </row>
    <row r="4794" spans="1:9" hidden="1">
      <c r="A4794" s="137" t="s">
        <v>23987</v>
      </c>
      <c r="B4794" s="138" t="s">
        <v>23988</v>
      </c>
      <c r="C4794" s="138" t="s">
        <v>23989</v>
      </c>
      <c r="D4794" s="138" t="s">
        <v>23990</v>
      </c>
      <c r="E4794" s="138" t="s">
        <v>23991</v>
      </c>
      <c r="F4794" s="139">
        <v>122600</v>
      </c>
      <c r="G4794" s="137" t="s">
        <v>488</v>
      </c>
      <c r="H4794" s="137" t="s">
        <v>22088</v>
      </c>
      <c r="I4794" s="138" t="s">
        <v>1139</v>
      </c>
    </row>
    <row r="4795" spans="1:9" hidden="1">
      <c r="A4795" s="137" t="s">
        <v>23992</v>
      </c>
      <c r="B4795" s="138" t="s">
        <v>23993</v>
      </c>
      <c r="C4795" s="138" t="s">
        <v>23994</v>
      </c>
      <c r="D4795" s="138" t="s">
        <v>23995</v>
      </c>
      <c r="E4795" s="138" t="s">
        <v>23996</v>
      </c>
      <c r="F4795" s="139">
        <v>24740</v>
      </c>
      <c r="G4795" s="137" t="s">
        <v>488</v>
      </c>
      <c r="H4795" s="137" t="s">
        <v>22088</v>
      </c>
      <c r="I4795" s="138" t="s">
        <v>1139</v>
      </c>
    </row>
    <row r="4796" spans="1:9" hidden="1">
      <c r="A4796" s="137" t="s">
        <v>23997</v>
      </c>
      <c r="B4796" s="138" t="s">
        <v>23998</v>
      </c>
      <c r="C4796" s="138" t="s">
        <v>23999</v>
      </c>
      <c r="D4796" s="138" t="s">
        <v>24000</v>
      </c>
      <c r="E4796" s="138" t="s">
        <v>24001</v>
      </c>
      <c r="F4796" s="139">
        <v>302000</v>
      </c>
      <c r="G4796" s="137" t="s">
        <v>488</v>
      </c>
      <c r="H4796" s="137" t="s">
        <v>22088</v>
      </c>
      <c r="I4796" s="138" t="s">
        <v>1139</v>
      </c>
    </row>
    <row r="4797" spans="1:9" hidden="1">
      <c r="A4797" s="137" t="s">
        <v>24002</v>
      </c>
      <c r="B4797" s="138" t="s">
        <v>24003</v>
      </c>
      <c r="C4797" s="138" t="s">
        <v>24004</v>
      </c>
      <c r="D4797" s="138" t="s">
        <v>24005</v>
      </c>
      <c r="E4797" s="138" t="s">
        <v>1756</v>
      </c>
      <c r="F4797" s="139">
        <v>0</v>
      </c>
      <c r="G4797" s="137" t="s">
        <v>488</v>
      </c>
      <c r="H4797" s="137" t="s">
        <v>22088</v>
      </c>
      <c r="I4797" s="138" t="s">
        <v>1756</v>
      </c>
    </row>
    <row r="4798" spans="1:9" hidden="1">
      <c r="A4798" s="137" t="s">
        <v>24006</v>
      </c>
      <c r="B4798" s="138" t="s">
        <v>24007</v>
      </c>
      <c r="C4798" s="138" t="s">
        <v>24008</v>
      </c>
      <c r="D4798" s="138" t="s">
        <v>24009</v>
      </c>
      <c r="E4798" s="138" t="s">
        <v>24010</v>
      </c>
      <c r="F4798" s="139">
        <v>0</v>
      </c>
      <c r="G4798" s="137" t="s">
        <v>488</v>
      </c>
      <c r="H4798" s="137" t="s">
        <v>22088</v>
      </c>
      <c r="I4798" s="138" t="s">
        <v>1139</v>
      </c>
    </row>
    <row r="4799" spans="1:9" hidden="1">
      <c r="A4799" s="137" t="s">
        <v>24011</v>
      </c>
      <c r="B4799" s="138" t="s">
        <v>1506</v>
      </c>
      <c r="C4799" s="138" t="s">
        <v>42</v>
      </c>
      <c r="D4799" s="138" t="s">
        <v>24012</v>
      </c>
      <c r="E4799" s="138" t="s">
        <v>24013</v>
      </c>
      <c r="F4799" s="139">
        <v>315000</v>
      </c>
      <c r="G4799" s="137" t="s">
        <v>488</v>
      </c>
      <c r="H4799" s="137" t="s">
        <v>22088</v>
      </c>
      <c r="I4799" s="138" t="s">
        <v>1139</v>
      </c>
    </row>
    <row r="4800" spans="1:9" hidden="1">
      <c r="A4800" s="137" t="s">
        <v>24014</v>
      </c>
      <c r="B4800" s="138" t="s">
        <v>24015</v>
      </c>
      <c r="C4800" s="138" t="s">
        <v>24016</v>
      </c>
      <c r="D4800" s="138" t="s">
        <v>24017</v>
      </c>
      <c r="E4800" s="138" t="s">
        <v>24018</v>
      </c>
      <c r="F4800" s="139">
        <v>122500</v>
      </c>
      <c r="G4800" s="137" t="s">
        <v>488</v>
      </c>
      <c r="H4800" s="137" t="s">
        <v>22088</v>
      </c>
      <c r="I4800" s="138" t="s">
        <v>1139</v>
      </c>
    </row>
    <row r="4801" spans="1:9" hidden="1">
      <c r="A4801" s="137" t="s">
        <v>24019</v>
      </c>
      <c r="B4801" s="138" t="s">
        <v>24020</v>
      </c>
      <c r="C4801" s="138" t="s">
        <v>24021</v>
      </c>
      <c r="D4801" s="138" t="s">
        <v>24022</v>
      </c>
      <c r="E4801" s="138" t="s">
        <v>1756</v>
      </c>
      <c r="F4801" s="139">
        <v>0</v>
      </c>
      <c r="G4801" s="137" t="s">
        <v>488</v>
      </c>
      <c r="H4801" s="137" t="s">
        <v>22088</v>
      </c>
      <c r="I4801" s="138" t="s">
        <v>1756</v>
      </c>
    </row>
    <row r="4802" spans="1:9" hidden="1">
      <c r="A4802" s="137" t="s">
        <v>24023</v>
      </c>
      <c r="B4802" s="138" t="s">
        <v>24024</v>
      </c>
      <c r="C4802" s="138" t="s">
        <v>24025</v>
      </c>
      <c r="D4802" s="138" t="s">
        <v>24026</v>
      </c>
      <c r="E4802" s="138" t="s">
        <v>1756</v>
      </c>
      <c r="F4802" s="139">
        <v>0</v>
      </c>
      <c r="G4802" s="137" t="s">
        <v>488</v>
      </c>
      <c r="H4802" s="137" t="s">
        <v>22088</v>
      </c>
      <c r="I4802" s="138" t="s">
        <v>1756</v>
      </c>
    </row>
    <row r="4803" spans="1:9" hidden="1">
      <c r="A4803" s="137" t="s">
        <v>24027</v>
      </c>
      <c r="B4803" s="138" t="s">
        <v>24028</v>
      </c>
      <c r="C4803" s="138" t="s">
        <v>24029</v>
      </c>
      <c r="D4803" s="138" t="s">
        <v>24030</v>
      </c>
      <c r="E4803" s="138" t="s">
        <v>24031</v>
      </c>
      <c r="F4803" s="139">
        <v>591000</v>
      </c>
      <c r="G4803" s="137" t="s">
        <v>488</v>
      </c>
      <c r="H4803" s="137" t="s">
        <v>22088</v>
      </c>
      <c r="I4803" s="138" t="s">
        <v>1139</v>
      </c>
    </row>
    <row r="4804" spans="1:9" hidden="1">
      <c r="A4804" s="137" t="s">
        <v>24032</v>
      </c>
      <c r="B4804" s="138" t="s">
        <v>24033</v>
      </c>
      <c r="C4804" s="138" t="s">
        <v>24034</v>
      </c>
      <c r="D4804" s="138" t="s">
        <v>24035</v>
      </c>
      <c r="E4804" s="138" t="s">
        <v>24036</v>
      </c>
      <c r="F4804" s="139">
        <v>0</v>
      </c>
      <c r="G4804" s="137" t="s">
        <v>488</v>
      </c>
      <c r="H4804" s="137" t="s">
        <v>22088</v>
      </c>
      <c r="I4804" s="138" t="s">
        <v>1139</v>
      </c>
    </row>
    <row r="4805" spans="1:9" hidden="1">
      <c r="A4805" s="137" t="s">
        <v>24037</v>
      </c>
      <c r="B4805" s="138" t="s">
        <v>24038</v>
      </c>
      <c r="C4805" s="138" t="s">
        <v>24039</v>
      </c>
      <c r="D4805" s="138" t="s">
        <v>24040</v>
      </c>
      <c r="E4805" s="138" t="s">
        <v>1756</v>
      </c>
      <c r="F4805" s="139">
        <v>0</v>
      </c>
      <c r="G4805" s="137" t="s">
        <v>488</v>
      </c>
      <c r="H4805" s="137" t="s">
        <v>22088</v>
      </c>
      <c r="I4805" s="138" t="s">
        <v>1756</v>
      </c>
    </row>
    <row r="4806" spans="1:9" hidden="1">
      <c r="A4806" s="137" t="s">
        <v>24041</v>
      </c>
      <c r="B4806" s="138" t="s">
        <v>24042</v>
      </c>
      <c r="C4806" s="138" t="s">
        <v>24043</v>
      </c>
      <c r="D4806" s="138" t="s">
        <v>24044</v>
      </c>
      <c r="E4806" s="138" t="s">
        <v>1756</v>
      </c>
      <c r="F4806" s="139">
        <v>0</v>
      </c>
      <c r="G4806" s="137" t="s">
        <v>488</v>
      </c>
      <c r="H4806" s="137" t="s">
        <v>22088</v>
      </c>
      <c r="I4806" s="138" t="s">
        <v>1756</v>
      </c>
    </row>
    <row r="4807" spans="1:9" hidden="1">
      <c r="A4807" s="137" t="s">
        <v>24045</v>
      </c>
      <c r="B4807" s="138" t="s">
        <v>24046</v>
      </c>
      <c r="C4807" s="138" t="s">
        <v>24047</v>
      </c>
      <c r="D4807" s="138" t="s">
        <v>24048</v>
      </c>
      <c r="E4807" s="138" t="s">
        <v>24049</v>
      </c>
      <c r="F4807" s="139">
        <v>567000</v>
      </c>
      <c r="G4807" s="137" t="s">
        <v>488</v>
      </c>
      <c r="H4807" s="137" t="s">
        <v>22088</v>
      </c>
      <c r="I4807" s="138" t="s">
        <v>1139</v>
      </c>
    </row>
    <row r="4808" spans="1:9" hidden="1">
      <c r="A4808" s="137" t="s">
        <v>24050</v>
      </c>
      <c r="B4808" s="138" t="s">
        <v>24051</v>
      </c>
      <c r="C4808" s="138" t="s">
        <v>24052</v>
      </c>
      <c r="D4808" s="138" t="s">
        <v>24053</v>
      </c>
      <c r="E4808" s="138" t="s">
        <v>24054</v>
      </c>
      <c r="F4808" s="139">
        <v>0</v>
      </c>
      <c r="G4808" s="137" t="s">
        <v>488</v>
      </c>
      <c r="H4808" s="137" t="s">
        <v>22088</v>
      </c>
      <c r="I4808" s="138" t="s">
        <v>1139</v>
      </c>
    </row>
    <row r="4809" spans="1:9" hidden="1">
      <c r="A4809" s="137" t="s">
        <v>24055</v>
      </c>
      <c r="B4809" s="138" t="s">
        <v>24056</v>
      </c>
      <c r="C4809" s="138" t="s">
        <v>24057</v>
      </c>
      <c r="D4809" s="138" t="s">
        <v>24058</v>
      </c>
      <c r="E4809" s="138" t="s">
        <v>24059</v>
      </c>
      <c r="F4809" s="139">
        <v>273200</v>
      </c>
      <c r="G4809" s="137" t="s">
        <v>488</v>
      </c>
      <c r="H4809" s="137" t="s">
        <v>22088</v>
      </c>
      <c r="I4809" s="138" t="s">
        <v>1139</v>
      </c>
    </row>
    <row r="4810" spans="1:9" hidden="1">
      <c r="A4810" s="137" t="s">
        <v>24060</v>
      </c>
      <c r="B4810" s="138" t="s">
        <v>24061</v>
      </c>
      <c r="C4810" s="138" t="s">
        <v>24062</v>
      </c>
      <c r="D4810" s="138" t="s">
        <v>24063</v>
      </c>
      <c r="E4810" s="138" t="s">
        <v>24064</v>
      </c>
      <c r="F4810" s="139">
        <v>39450</v>
      </c>
      <c r="G4810" s="137" t="s">
        <v>488</v>
      </c>
      <c r="H4810" s="137" t="s">
        <v>22088</v>
      </c>
      <c r="I4810" s="138" t="s">
        <v>1139</v>
      </c>
    </row>
    <row r="4811" spans="1:9" hidden="1">
      <c r="A4811" s="137" t="s">
        <v>24065</v>
      </c>
      <c r="B4811" s="138" t="s">
        <v>1507</v>
      </c>
      <c r="C4811" s="138" t="s">
        <v>1508</v>
      </c>
      <c r="D4811" s="138" t="s">
        <v>24066</v>
      </c>
      <c r="E4811" s="138" t="s">
        <v>24067</v>
      </c>
      <c r="F4811" s="139">
        <v>106500</v>
      </c>
      <c r="G4811" s="137" t="s">
        <v>488</v>
      </c>
      <c r="H4811" s="137" t="s">
        <v>22088</v>
      </c>
      <c r="I4811" s="138" t="s">
        <v>1139</v>
      </c>
    </row>
    <row r="4812" spans="1:9" hidden="1">
      <c r="A4812" s="137" t="s">
        <v>24068</v>
      </c>
      <c r="B4812" s="138" t="s">
        <v>24069</v>
      </c>
      <c r="C4812" s="138" t="s">
        <v>24070</v>
      </c>
      <c r="D4812" s="138" t="s">
        <v>24071</v>
      </c>
      <c r="E4812" s="138" t="s">
        <v>24072</v>
      </c>
      <c r="F4812" s="139">
        <v>110600</v>
      </c>
      <c r="G4812" s="137" t="s">
        <v>488</v>
      </c>
      <c r="H4812" s="137" t="s">
        <v>22088</v>
      </c>
      <c r="I4812" s="138" t="s">
        <v>1139</v>
      </c>
    </row>
    <row r="4813" spans="1:9" hidden="1">
      <c r="A4813" s="137" t="s">
        <v>24073</v>
      </c>
      <c r="B4813" s="138" t="s">
        <v>24074</v>
      </c>
      <c r="C4813" s="138" t="s">
        <v>24075</v>
      </c>
      <c r="D4813" s="138" t="s">
        <v>24076</v>
      </c>
      <c r="E4813" s="138" t="s">
        <v>24077</v>
      </c>
      <c r="F4813" s="139">
        <v>674000</v>
      </c>
      <c r="G4813" s="137" t="s">
        <v>488</v>
      </c>
      <c r="H4813" s="137" t="s">
        <v>22088</v>
      </c>
      <c r="I4813" s="138" t="s">
        <v>1139</v>
      </c>
    </row>
    <row r="4814" spans="1:9" hidden="1">
      <c r="A4814" s="137" t="s">
        <v>24078</v>
      </c>
      <c r="B4814" s="138" t="s">
        <v>24079</v>
      </c>
      <c r="C4814" s="138" t="s">
        <v>24080</v>
      </c>
      <c r="D4814" s="138" t="s">
        <v>24081</v>
      </c>
      <c r="E4814" s="138" t="s">
        <v>24082</v>
      </c>
      <c r="F4814" s="139">
        <v>68600</v>
      </c>
      <c r="G4814" s="137" t="s">
        <v>488</v>
      </c>
      <c r="H4814" s="137" t="s">
        <v>22088</v>
      </c>
      <c r="I4814" s="138" t="s">
        <v>1139</v>
      </c>
    </row>
    <row r="4815" spans="1:9" hidden="1">
      <c r="A4815" s="137" t="s">
        <v>24083</v>
      </c>
      <c r="B4815" s="138" t="s">
        <v>24084</v>
      </c>
      <c r="C4815" s="138" t="s">
        <v>24085</v>
      </c>
      <c r="D4815" s="138" t="s">
        <v>24086</v>
      </c>
      <c r="E4815" s="138" t="s">
        <v>1756</v>
      </c>
      <c r="F4815" s="139">
        <v>0</v>
      </c>
      <c r="G4815" s="137" t="s">
        <v>488</v>
      </c>
      <c r="H4815" s="137" t="s">
        <v>22088</v>
      </c>
      <c r="I4815" s="138" t="s">
        <v>1756</v>
      </c>
    </row>
    <row r="4816" spans="1:9" hidden="1">
      <c r="A4816" s="137" t="s">
        <v>24087</v>
      </c>
      <c r="B4816" s="138" t="s">
        <v>491</v>
      </c>
      <c r="C4816" s="138" t="s">
        <v>493</v>
      </c>
      <c r="D4816" s="138" t="s">
        <v>24088</v>
      </c>
      <c r="E4816" s="138" t="s">
        <v>1145</v>
      </c>
      <c r="F4816" s="139">
        <v>135400</v>
      </c>
      <c r="G4816" s="137" t="s">
        <v>488</v>
      </c>
      <c r="H4816" s="137" t="s">
        <v>22088</v>
      </c>
      <c r="I4816" s="138" t="s">
        <v>1139</v>
      </c>
    </row>
    <row r="4817" spans="1:9" hidden="1">
      <c r="A4817" s="137" t="s">
        <v>24089</v>
      </c>
      <c r="B4817" s="138" t="s">
        <v>24090</v>
      </c>
      <c r="C4817" s="138" t="s">
        <v>24091</v>
      </c>
      <c r="D4817" s="138" t="s">
        <v>24092</v>
      </c>
      <c r="E4817" s="138" t="s">
        <v>24093</v>
      </c>
      <c r="F4817" s="139">
        <v>0</v>
      </c>
      <c r="G4817" s="137" t="s">
        <v>488</v>
      </c>
      <c r="H4817" s="137" t="s">
        <v>22088</v>
      </c>
      <c r="I4817" s="138" t="s">
        <v>24094</v>
      </c>
    </row>
    <row r="4818" spans="1:9" hidden="1">
      <c r="A4818" s="137" t="s">
        <v>24095</v>
      </c>
      <c r="B4818" s="138" t="s">
        <v>24096</v>
      </c>
      <c r="C4818" s="138" t="s">
        <v>24097</v>
      </c>
      <c r="D4818" s="138" t="s">
        <v>24098</v>
      </c>
      <c r="E4818" s="138" t="s">
        <v>24099</v>
      </c>
      <c r="F4818" s="139">
        <v>197000</v>
      </c>
      <c r="G4818" s="137" t="s">
        <v>488</v>
      </c>
      <c r="H4818" s="137" t="s">
        <v>22088</v>
      </c>
      <c r="I4818" s="138" t="s">
        <v>1139</v>
      </c>
    </row>
    <row r="4819" spans="1:9" hidden="1">
      <c r="A4819" s="137" t="s">
        <v>24100</v>
      </c>
      <c r="B4819" s="138" t="s">
        <v>24101</v>
      </c>
      <c r="C4819" s="138" t="s">
        <v>24102</v>
      </c>
      <c r="D4819" s="138" t="s">
        <v>24103</v>
      </c>
      <c r="E4819" s="138" t="s">
        <v>24104</v>
      </c>
      <c r="F4819" s="139">
        <v>24450</v>
      </c>
      <c r="G4819" s="137" t="s">
        <v>488</v>
      </c>
      <c r="H4819" s="137" t="s">
        <v>22088</v>
      </c>
      <c r="I4819" s="138" t="s">
        <v>1139</v>
      </c>
    </row>
    <row r="4820" spans="1:9" hidden="1">
      <c r="A4820" s="137" t="s">
        <v>24105</v>
      </c>
      <c r="B4820" s="138" t="s">
        <v>24106</v>
      </c>
      <c r="C4820" s="138" t="s">
        <v>24107</v>
      </c>
      <c r="D4820" s="138" t="s">
        <v>24103</v>
      </c>
      <c r="E4820" s="138" t="s">
        <v>24108</v>
      </c>
      <c r="F4820" s="139">
        <v>0</v>
      </c>
      <c r="G4820" s="137" t="s">
        <v>488</v>
      </c>
      <c r="H4820" s="137" t="s">
        <v>22088</v>
      </c>
      <c r="I4820" s="138" t="s">
        <v>1139</v>
      </c>
    </row>
    <row r="4821" spans="1:9" hidden="1">
      <c r="A4821" s="137" t="s">
        <v>24109</v>
      </c>
      <c r="B4821" s="138" t="s">
        <v>24110</v>
      </c>
      <c r="C4821" s="138" t="s">
        <v>24111</v>
      </c>
      <c r="D4821" s="138" t="s">
        <v>24103</v>
      </c>
      <c r="E4821" s="138" t="s">
        <v>24112</v>
      </c>
      <c r="F4821" s="139">
        <v>0</v>
      </c>
      <c r="G4821" s="137" t="s">
        <v>488</v>
      </c>
      <c r="H4821" s="137" t="s">
        <v>22088</v>
      </c>
      <c r="I4821" s="138" t="s">
        <v>1139</v>
      </c>
    </row>
    <row r="4822" spans="1:9" hidden="1">
      <c r="A4822" s="137" t="s">
        <v>24113</v>
      </c>
      <c r="B4822" s="138" t="s">
        <v>24114</v>
      </c>
      <c r="C4822" s="138" t="s">
        <v>24115</v>
      </c>
      <c r="D4822" s="138" t="s">
        <v>24116</v>
      </c>
      <c r="E4822" s="138" t="s">
        <v>24117</v>
      </c>
      <c r="F4822" s="139">
        <v>340000</v>
      </c>
      <c r="G4822" s="137" t="s">
        <v>488</v>
      </c>
      <c r="H4822" s="137" t="s">
        <v>22088</v>
      </c>
      <c r="I4822" s="138" t="s">
        <v>1139</v>
      </c>
    </row>
    <row r="4823" spans="1:9" hidden="1">
      <c r="A4823" s="137" t="s">
        <v>24118</v>
      </c>
      <c r="B4823" s="138" t="s">
        <v>24119</v>
      </c>
      <c r="C4823" s="138" t="s">
        <v>24120</v>
      </c>
      <c r="D4823" s="138" t="s">
        <v>24121</v>
      </c>
      <c r="E4823" s="138" t="s">
        <v>24122</v>
      </c>
      <c r="F4823" s="139">
        <v>0</v>
      </c>
      <c r="G4823" s="137" t="s">
        <v>488</v>
      </c>
      <c r="H4823" s="137" t="s">
        <v>22088</v>
      </c>
      <c r="I4823" s="138" t="s">
        <v>1139</v>
      </c>
    </row>
    <row r="4824" spans="1:9" hidden="1">
      <c r="A4824" s="137" t="s">
        <v>24123</v>
      </c>
      <c r="B4824" s="138" t="s">
        <v>24124</v>
      </c>
      <c r="C4824" s="138" t="s">
        <v>24125</v>
      </c>
      <c r="D4824" s="138" t="s">
        <v>24126</v>
      </c>
      <c r="E4824" s="138" t="s">
        <v>24127</v>
      </c>
      <c r="F4824" s="139">
        <v>0</v>
      </c>
      <c r="G4824" s="137" t="s">
        <v>488</v>
      </c>
      <c r="H4824" s="137" t="s">
        <v>22088</v>
      </c>
      <c r="I4824" s="138" t="s">
        <v>1139</v>
      </c>
    </row>
    <row r="4825" spans="1:9" hidden="1">
      <c r="A4825" s="137" t="s">
        <v>24128</v>
      </c>
      <c r="B4825" s="138" t="s">
        <v>24129</v>
      </c>
      <c r="C4825" s="138" t="s">
        <v>24130</v>
      </c>
      <c r="D4825" s="138" t="s">
        <v>24131</v>
      </c>
      <c r="E4825" s="138" t="s">
        <v>24132</v>
      </c>
      <c r="F4825" s="139">
        <v>0</v>
      </c>
      <c r="G4825" s="137" t="s">
        <v>488</v>
      </c>
      <c r="H4825" s="137" t="s">
        <v>22088</v>
      </c>
      <c r="I4825" s="138" t="s">
        <v>1139</v>
      </c>
    </row>
    <row r="4826" spans="1:9" hidden="1">
      <c r="A4826" s="137" t="s">
        <v>24133</v>
      </c>
      <c r="B4826" s="138" t="s">
        <v>494</v>
      </c>
      <c r="C4826" s="138" t="s">
        <v>496</v>
      </c>
      <c r="D4826" s="138" t="s">
        <v>24134</v>
      </c>
      <c r="E4826" s="138" t="s">
        <v>1147</v>
      </c>
      <c r="F4826" s="139">
        <v>189700</v>
      </c>
      <c r="G4826" s="137" t="s">
        <v>488</v>
      </c>
      <c r="H4826" s="137" t="s">
        <v>22088</v>
      </c>
      <c r="I4826" s="138" t="s">
        <v>1139</v>
      </c>
    </row>
    <row r="4827" spans="1:9" hidden="1">
      <c r="A4827" s="137" t="s">
        <v>24135</v>
      </c>
      <c r="B4827" s="138" t="s">
        <v>1509</v>
      </c>
      <c r="C4827" s="138" t="s">
        <v>1510</v>
      </c>
      <c r="D4827" s="138" t="s">
        <v>24136</v>
      </c>
      <c r="E4827" s="138" t="s">
        <v>24137</v>
      </c>
      <c r="F4827" s="139">
        <v>347000</v>
      </c>
      <c r="G4827" s="137" t="s">
        <v>488</v>
      </c>
      <c r="H4827" s="137" t="s">
        <v>22088</v>
      </c>
      <c r="I4827" s="138" t="s">
        <v>1139</v>
      </c>
    </row>
    <row r="4828" spans="1:9" hidden="1">
      <c r="A4828" s="137" t="s">
        <v>24138</v>
      </c>
      <c r="B4828" s="138" t="s">
        <v>24139</v>
      </c>
      <c r="C4828" s="138" t="s">
        <v>24140</v>
      </c>
      <c r="D4828" s="138" t="s">
        <v>24141</v>
      </c>
      <c r="E4828" s="138" t="s">
        <v>24142</v>
      </c>
      <c r="F4828" s="139">
        <v>176300</v>
      </c>
      <c r="G4828" s="137" t="s">
        <v>488</v>
      </c>
      <c r="H4828" s="137" t="s">
        <v>22088</v>
      </c>
      <c r="I4828" s="138" t="s">
        <v>1139</v>
      </c>
    </row>
    <row r="4829" spans="1:9" hidden="1">
      <c r="A4829" s="137" t="s">
        <v>24143</v>
      </c>
      <c r="B4829" s="138" t="s">
        <v>24144</v>
      </c>
      <c r="C4829" s="138" t="s">
        <v>24145</v>
      </c>
      <c r="D4829" s="138" t="s">
        <v>24146</v>
      </c>
      <c r="E4829" s="138" t="s">
        <v>24147</v>
      </c>
      <c r="F4829" s="139">
        <v>331000</v>
      </c>
      <c r="G4829" s="137" t="s">
        <v>488</v>
      </c>
      <c r="H4829" s="137" t="s">
        <v>22088</v>
      </c>
      <c r="I4829" s="138" t="s">
        <v>1139</v>
      </c>
    </row>
    <row r="4830" spans="1:9" hidden="1">
      <c r="A4830" s="137" t="s">
        <v>24148</v>
      </c>
      <c r="B4830" s="138" t="s">
        <v>1511</v>
      </c>
      <c r="C4830" s="138" t="s">
        <v>1512</v>
      </c>
      <c r="D4830" s="138" t="s">
        <v>24149</v>
      </c>
      <c r="E4830" s="138" t="s">
        <v>24150</v>
      </c>
      <c r="F4830" s="139">
        <v>364000</v>
      </c>
      <c r="G4830" s="137" t="s">
        <v>488</v>
      </c>
      <c r="H4830" s="137" t="s">
        <v>22088</v>
      </c>
      <c r="I4830" s="138" t="s">
        <v>1139</v>
      </c>
    </row>
    <row r="4831" spans="1:9" hidden="1">
      <c r="A4831" s="137" t="s">
        <v>24151</v>
      </c>
      <c r="B4831" s="138" t="s">
        <v>24152</v>
      </c>
      <c r="C4831" s="138" t="s">
        <v>24153</v>
      </c>
      <c r="D4831" s="138" t="s">
        <v>24154</v>
      </c>
      <c r="E4831" s="138" t="s">
        <v>24155</v>
      </c>
      <c r="F4831" s="139">
        <v>0</v>
      </c>
      <c r="G4831" s="137" t="s">
        <v>488</v>
      </c>
      <c r="H4831" s="137" t="s">
        <v>22088</v>
      </c>
      <c r="I4831" s="138" t="s">
        <v>1139</v>
      </c>
    </row>
    <row r="4832" spans="1:9" hidden="1">
      <c r="A4832" s="137" t="s">
        <v>24156</v>
      </c>
      <c r="B4832" s="138" t="s">
        <v>24157</v>
      </c>
      <c r="C4832" s="138" t="s">
        <v>24158</v>
      </c>
      <c r="D4832" s="138" t="s">
        <v>24159</v>
      </c>
      <c r="E4832" s="138" t="s">
        <v>24160</v>
      </c>
      <c r="F4832" s="139">
        <v>0</v>
      </c>
      <c r="G4832" s="137" t="s">
        <v>488</v>
      </c>
      <c r="H4832" s="137" t="s">
        <v>22088</v>
      </c>
      <c r="I4832" s="138" t="s">
        <v>1139</v>
      </c>
    </row>
    <row r="4833" spans="1:9" hidden="1">
      <c r="A4833" s="137" t="s">
        <v>24161</v>
      </c>
      <c r="B4833" s="138" t="s">
        <v>24162</v>
      </c>
      <c r="C4833" s="138" t="s">
        <v>24163</v>
      </c>
      <c r="D4833" s="138" t="s">
        <v>24164</v>
      </c>
      <c r="E4833" s="138" t="s">
        <v>24165</v>
      </c>
      <c r="F4833" s="139">
        <v>420000</v>
      </c>
      <c r="G4833" s="137" t="s">
        <v>488</v>
      </c>
      <c r="H4833" s="137" t="s">
        <v>22088</v>
      </c>
      <c r="I4833" s="138" t="s">
        <v>1139</v>
      </c>
    </row>
    <row r="4834" spans="1:9" hidden="1">
      <c r="A4834" s="137" t="s">
        <v>24166</v>
      </c>
      <c r="B4834" s="138" t="s">
        <v>497</v>
      </c>
      <c r="C4834" s="138" t="s">
        <v>499</v>
      </c>
      <c r="D4834" s="138" t="s">
        <v>498</v>
      </c>
      <c r="E4834" s="138" t="s">
        <v>1146</v>
      </c>
      <c r="F4834" s="139">
        <v>234700</v>
      </c>
      <c r="G4834" s="137" t="s">
        <v>488</v>
      </c>
      <c r="H4834" s="137" t="s">
        <v>22088</v>
      </c>
      <c r="I4834" s="138" t="s">
        <v>1139</v>
      </c>
    </row>
    <row r="4835" spans="1:9" hidden="1">
      <c r="A4835" s="137" t="s">
        <v>24167</v>
      </c>
      <c r="B4835" s="138" t="s">
        <v>24168</v>
      </c>
      <c r="C4835" s="138" t="s">
        <v>41</v>
      </c>
      <c r="D4835" s="138" t="s">
        <v>24169</v>
      </c>
      <c r="E4835" s="138" t="s">
        <v>24170</v>
      </c>
      <c r="F4835" s="139">
        <v>105900</v>
      </c>
      <c r="G4835" s="137" t="s">
        <v>488</v>
      </c>
      <c r="H4835" s="137" t="s">
        <v>22088</v>
      </c>
      <c r="I4835" s="138" t="s">
        <v>1139</v>
      </c>
    </row>
    <row r="4836" spans="1:9" hidden="1">
      <c r="A4836" s="137" t="s">
        <v>24171</v>
      </c>
      <c r="B4836" s="138" t="s">
        <v>24172</v>
      </c>
      <c r="C4836" s="138" t="s">
        <v>24173</v>
      </c>
      <c r="D4836" s="138" t="s">
        <v>24174</v>
      </c>
      <c r="E4836" s="138" t="s">
        <v>24175</v>
      </c>
      <c r="F4836" s="139">
        <v>123500</v>
      </c>
      <c r="G4836" s="137" t="s">
        <v>488</v>
      </c>
      <c r="H4836" s="137" t="s">
        <v>22088</v>
      </c>
      <c r="I4836" s="138" t="s">
        <v>1139</v>
      </c>
    </row>
    <row r="4837" spans="1:9" hidden="1">
      <c r="A4837" s="137" t="s">
        <v>24176</v>
      </c>
      <c r="B4837" s="138" t="s">
        <v>24177</v>
      </c>
      <c r="C4837" s="138" t="s">
        <v>24178</v>
      </c>
      <c r="D4837" s="138" t="s">
        <v>24179</v>
      </c>
      <c r="E4837" s="138" t="s">
        <v>24180</v>
      </c>
      <c r="F4837" s="139">
        <v>0</v>
      </c>
      <c r="G4837" s="137" t="s">
        <v>488</v>
      </c>
      <c r="H4837" s="137" t="s">
        <v>22088</v>
      </c>
      <c r="I4837" s="138" t="s">
        <v>1139</v>
      </c>
    </row>
    <row r="4838" spans="1:9" hidden="1">
      <c r="A4838" s="137" t="s">
        <v>24181</v>
      </c>
      <c r="B4838" s="138" t="s">
        <v>500</v>
      </c>
      <c r="C4838" s="138" t="s">
        <v>502</v>
      </c>
      <c r="D4838" s="138" t="s">
        <v>24182</v>
      </c>
      <c r="E4838" s="138" t="s">
        <v>1141</v>
      </c>
      <c r="F4838" s="139">
        <v>316000</v>
      </c>
      <c r="G4838" s="137" t="s">
        <v>488</v>
      </c>
      <c r="H4838" s="137" t="s">
        <v>22088</v>
      </c>
      <c r="I4838" s="138" t="s">
        <v>1139</v>
      </c>
    </row>
    <row r="4839" spans="1:9" hidden="1">
      <c r="A4839" s="137" t="s">
        <v>24183</v>
      </c>
      <c r="B4839" s="138" t="s">
        <v>24184</v>
      </c>
      <c r="C4839" s="138" t="s">
        <v>24185</v>
      </c>
      <c r="D4839" s="138" t="s">
        <v>24186</v>
      </c>
      <c r="E4839" s="138" t="s">
        <v>24187</v>
      </c>
      <c r="F4839" s="139">
        <v>12470</v>
      </c>
      <c r="G4839" s="137" t="s">
        <v>488</v>
      </c>
      <c r="H4839" s="137" t="s">
        <v>22088</v>
      </c>
      <c r="I4839" s="138" t="s">
        <v>1139</v>
      </c>
    </row>
    <row r="4840" spans="1:9" hidden="1">
      <c r="A4840" s="137" t="s">
        <v>24188</v>
      </c>
      <c r="B4840" s="138" t="s">
        <v>24189</v>
      </c>
      <c r="C4840" s="138" t="s">
        <v>24190</v>
      </c>
      <c r="D4840" s="138" t="s">
        <v>24191</v>
      </c>
      <c r="E4840" s="138" t="s">
        <v>24192</v>
      </c>
      <c r="F4840" s="139">
        <v>0</v>
      </c>
      <c r="G4840" s="137" t="s">
        <v>488</v>
      </c>
      <c r="H4840" s="137" t="s">
        <v>22088</v>
      </c>
      <c r="I4840" s="138" t="s">
        <v>1139</v>
      </c>
    </row>
    <row r="4841" spans="1:9" hidden="1">
      <c r="A4841" s="137" t="s">
        <v>24193</v>
      </c>
      <c r="B4841" s="138" t="s">
        <v>24194</v>
      </c>
      <c r="C4841" s="138" t="s">
        <v>24195</v>
      </c>
      <c r="D4841" s="138" t="s">
        <v>24196</v>
      </c>
      <c r="E4841" s="138" t="s">
        <v>24197</v>
      </c>
      <c r="F4841" s="139">
        <v>69900</v>
      </c>
      <c r="G4841" s="137" t="s">
        <v>488</v>
      </c>
      <c r="H4841" s="137" t="s">
        <v>22088</v>
      </c>
      <c r="I4841" s="138" t="s">
        <v>1139</v>
      </c>
    </row>
    <row r="4842" spans="1:9" hidden="1">
      <c r="A4842" s="137" t="s">
        <v>24198</v>
      </c>
      <c r="B4842" s="138" t="s">
        <v>503</v>
      </c>
      <c r="C4842" s="138" t="s">
        <v>505</v>
      </c>
      <c r="D4842" s="138" t="s">
        <v>24199</v>
      </c>
      <c r="E4842" s="138" t="s">
        <v>1140</v>
      </c>
      <c r="F4842" s="139">
        <v>104300</v>
      </c>
      <c r="G4842" s="137" t="s">
        <v>488</v>
      </c>
      <c r="H4842" s="137" t="s">
        <v>22088</v>
      </c>
      <c r="I4842" s="138" t="s">
        <v>1139</v>
      </c>
    </row>
    <row r="4843" spans="1:9" hidden="1">
      <c r="A4843" s="137" t="s">
        <v>24200</v>
      </c>
      <c r="B4843" s="138" t="s">
        <v>24201</v>
      </c>
      <c r="C4843" s="138" t="s">
        <v>24202</v>
      </c>
      <c r="D4843" s="138" t="s">
        <v>24203</v>
      </c>
      <c r="E4843" s="138" t="s">
        <v>24204</v>
      </c>
      <c r="F4843" s="139">
        <v>0</v>
      </c>
      <c r="G4843" s="137" t="s">
        <v>488</v>
      </c>
      <c r="H4843" s="137" t="s">
        <v>22088</v>
      </c>
      <c r="I4843" s="138" t="s">
        <v>1139</v>
      </c>
    </row>
    <row r="4844" spans="1:9" hidden="1">
      <c r="A4844" s="137" t="s">
        <v>24205</v>
      </c>
      <c r="B4844" s="138" t="s">
        <v>24206</v>
      </c>
      <c r="C4844" s="138" t="s">
        <v>24207</v>
      </c>
      <c r="D4844" s="138" t="s">
        <v>24208</v>
      </c>
      <c r="E4844" s="138" t="s">
        <v>24209</v>
      </c>
      <c r="F4844" s="139">
        <v>181800</v>
      </c>
      <c r="G4844" s="137" t="s">
        <v>488</v>
      </c>
      <c r="H4844" s="137" t="s">
        <v>22088</v>
      </c>
      <c r="I4844" s="138" t="s">
        <v>1139</v>
      </c>
    </row>
    <row r="4845" spans="1:9" hidden="1">
      <c r="A4845" s="137" t="s">
        <v>24210</v>
      </c>
      <c r="B4845" s="138" t="s">
        <v>506</v>
      </c>
      <c r="C4845" s="138" t="s">
        <v>508</v>
      </c>
      <c r="D4845" s="138" t="s">
        <v>24211</v>
      </c>
      <c r="E4845" s="138" t="s">
        <v>1143</v>
      </c>
      <c r="F4845" s="139">
        <v>117800</v>
      </c>
      <c r="G4845" s="137" t="s">
        <v>488</v>
      </c>
      <c r="H4845" s="137" t="s">
        <v>22088</v>
      </c>
      <c r="I4845" s="138" t="s">
        <v>1139</v>
      </c>
    </row>
    <row r="4846" spans="1:9" hidden="1">
      <c r="A4846" s="137" t="s">
        <v>24212</v>
      </c>
      <c r="B4846" s="138" t="s">
        <v>509</v>
      </c>
      <c r="C4846" s="138" t="s">
        <v>511</v>
      </c>
      <c r="D4846" s="138" t="s">
        <v>24213</v>
      </c>
      <c r="E4846" s="138" t="s">
        <v>1142</v>
      </c>
      <c r="F4846" s="139">
        <v>0</v>
      </c>
      <c r="G4846" s="137" t="s">
        <v>488</v>
      </c>
      <c r="H4846" s="137" t="s">
        <v>22088</v>
      </c>
      <c r="I4846" s="138" t="s">
        <v>1139</v>
      </c>
    </row>
    <row r="4847" spans="1:9" hidden="1">
      <c r="A4847" s="137" t="s">
        <v>24214</v>
      </c>
      <c r="B4847" s="138" t="s">
        <v>24215</v>
      </c>
      <c r="C4847" s="138" t="s">
        <v>24216</v>
      </c>
      <c r="D4847" s="138" t="s">
        <v>24217</v>
      </c>
      <c r="E4847" s="138" t="s">
        <v>24218</v>
      </c>
      <c r="F4847" s="139">
        <v>131800</v>
      </c>
      <c r="G4847" s="137" t="s">
        <v>488</v>
      </c>
      <c r="H4847" s="137" t="s">
        <v>22088</v>
      </c>
      <c r="I4847" s="138" t="s">
        <v>1139</v>
      </c>
    </row>
    <row r="4848" spans="1:9" hidden="1">
      <c r="A4848" s="137" t="s">
        <v>24219</v>
      </c>
      <c r="B4848" s="138" t="s">
        <v>24220</v>
      </c>
      <c r="C4848" s="138" t="s">
        <v>24221</v>
      </c>
      <c r="D4848" s="138" t="s">
        <v>24222</v>
      </c>
      <c r="E4848" s="138" t="s">
        <v>24223</v>
      </c>
      <c r="F4848" s="139">
        <v>1590</v>
      </c>
      <c r="G4848" s="137" t="s">
        <v>488</v>
      </c>
      <c r="H4848" s="137" t="s">
        <v>22088</v>
      </c>
      <c r="I4848" s="138" t="s">
        <v>1139</v>
      </c>
    </row>
    <row r="4849" spans="1:9" hidden="1">
      <c r="A4849" s="137" t="s">
        <v>24224</v>
      </c>
      <c r="B4849" s="138" t="s">
        <v>24225</v>
      </c>
      <c r="C4849" s="138" t="s">
        <v>24226</v>
      </c>
      <c r="D4849" s="138" t="s">
        <v>24227</v>
      </c>
      <c r="E4849" s="138" t="s">
        <v>24228</v>
      </c>
      <c r="F4849" s="139">
        <v>0</v>
      </c>
      <c r="G4849" s="137" t="s">
        <v>488</v>
      </c>
      <c r="H4849" s="137" t="s">
        <v>22088</v>
      </c>
      <c r="I4849" s="138" t="s">
        <v>1139</v>
      </c>
    </row>
    <row r="4850" spans="1:9" hidden="1">
      <c r="A4850" s="137" t="s">
        <v>24229</v>
      </c>
      <c r="B4850" s="138" t="s">
        <v>24230</v>
      </c>
      <c r="C4850" s="138" t="s">
        <v>24231</v>
      </c>
      <c r="D4850" s="138" t="s">
        <v>24232</v>
      </c>
      <c r="E4850" s="138" t="s">
        <v>24233</v>
      </c>
      <c r="F4850" s="139">
        <v>186800</v>
      </c>
      <c r="G4850" s="137" t="s">
        <v>488</v>
      </c>
      <c r="H4850" s="137" t="s">
        <v>22088</v>
      </c>
      <c r="I4850" s="138" t="s">
        <v>1139</v>
      </c>
    </row>
    <row r="4851" spans="1:9" hidden="1">
      <c r="A4851" s="137" t="s">
        <v>24234</v>
      </c>
      <c r="B4851" s="138" t="s">
        <v>24235</v>
      </c>
      <c r="C4851" s="138" t="s">
        <v>24236</v>
      </c>
      <c r="D4851" s="138" t="s">
        <v>24237</v>
      </c>
      <c r="E4851" s="138" t="s">
        <v>24238</v>
      </c>
      <c r="F4851" s="139">
        <v>0</v>
      </c>
      <c r="G4851" s="137" t="s">
        <v>488</v>
      </c>
      <c r="H4851" s="137" t="s">
        <v>22088</v>
      </c>
      <c r="I4851" s="138" t="s">
        <v>1139</v>
      </c>
    </row>
    <row r="4852" spans="1:9" hidden="1">
      <c r="A4852" s="137" t="s">
        <v>24239</v>
      </c>
      <c r="B4852" s="138" t="s">
        <v>24240</v>
      </c>
      <c r="C4852" s="138" t="s">
        <v>24241</v>
      </c>
      <c r="D4852" s="138" t="s">
        <v>24242</v>
      </c>
      <c r="E4852" s="138" t="s">
        <v>24243</v>
      </c>
      <c r="F4852" s="139">
        <v>558000</v>
      </c>
      <c r="G4852" s="137" t="s">
        <v>488</v>
      </c>
      <c r="H4852" s="137" t="s">
        <v>22088</v>
      </c>
      <c r="I4852" s="138" t="s">
        <v>1139</v>
      </c>
    </row>
    <row r="4853" spans="1:9" hidden="1">
      <c r="A4853" s="137" t="s">
        <v>24244</v>
      </c>
      <c r="B4853" s="138" t="s">
        <v>24240</v>
      </c>
      <c r="C4853" s="138" t="s">
        <v>24245</v>
      </c>
      <c r="D4853" s="138" t="s">
        <v>24242</v>
      </c>
      <c r="E4853" s="138" t="s">
        <v>24243</v>
      </c>
      <c r="F4853" s="139">
        <v>0</v>
      </c>
      <c r="G4853" s="137" t="s">
        <v>488</v>
      </c>
      <c r="H4853" s="137" t="s">
        <v>22088</v>
      </c>
      <c r="I4853" s="138" t="s">
        <v>1139</v>
      </c>
    </row>
    <row r="4854" spans="1:9" hidden="1">
      <c r="A4854" s="137" t="s">
        <v>24246</v>
      </c>
      <c r="B4854" s="138" t="s">
        <v>24247</v>
      </c>
      <c r="C4854" s="138" t="s">
        <v>24248</v>
      </c>
      <c r="D4854" s="138" t="s">
        <v>24249</v>
      </c>
      <c r="E4854" s="138" t="s">
        <v>24250</v>
      </c>
      <c r="F4854" s="139">
        <v>0</v>
      </c>
      <c r="G4854" s="137" t="s">
        <v>488</v>
      </c>
      <c r="H4854" s="137" t="s">
        <v>22088</v>
      </c>
      <c r="I4854" s="138" t="s">
        <v>1139</v>
      </c>
    </row>
    <row r="4855" spans="1:9" hidden="1">
      <c r="A4855" s="137" t="s">
        <v>24251</v>
      </c>
      <c r="B4855" s="138" t="s">
        <v>24252</v>
      </c>
      <c r="C4855" s="138" t="s">
        <v>24253</v>
      </c>
      <c r="D4855" s="138" t="s">
        <v>24254</v>
      </c>
      <c r="E4855" s="138" t="s">
        <v>24255</v>
      </c>
      <c r="F4855" s="139">
        <v>0</v>
      </c>
      <c r="G4855" s="137" t="s">
        <v>488</v>
      </c>
      <c r="H4855" s="137" t="s">
        <v>22088</v>
      </c>
      <c r="I4855" s="138" t="s">
        <v>1139</v>
      </c>
    </row>
    <row r="4856" spans="1:9" hidden="1">
      <c r="A4856" s="137" t="s">
        <v>24256</v>
      </c>
      <c r="B4856" s="138" t="s">
        <v>512</v>
      </c>
      <c r="C4856" s="138" t="s">
        <v>514</v>
      </c>
      <c r="D4856" s="138" t="s">
        <v>24257</v>
      </c>
      <c r="E4856" s="138" t="s">
        <v>1144</v>
      </c>
      <c r="F4856" s="139">
        <v>0</v>
      </c>
      <c r="G4856" s="137" t="s">
        <v>488</v>
      </c>
      <c r="H4856" s="137" t="s">
        <v>22088</v>
      </c>
      <c r="I4856" s="138" t="s">
        <v>1139</v>
      </c>
    </row>
    <row r="4857" spans="1:9" hidden="1">
      <c r="A4857" s="137" t="s">
        <v>24258</v>
      </c>
      <c r="B4857" s="138" t="s">
        <v>24259</v>
      </c>
      <c r="C4857" s="138" t="s">
        <v>24260</v>
      </c>
      <c r="D4857" s="138" t="s">
        <v>24261</v>
      </c>
      <c r="E4857" s="138" t="s">
        <v>24262</v>
      </c>
      <c r="F4857" s="139">
        <v>0</v>
      </c>
      <c r="G4857" s="137" t="s">
        <v>488</v>
      </c>
      <c r="H4857" s="137" t="s">
        <v>22088</v>
      </c>
      <c r="I4857" s="138" t="s">
        <v>1139</v>
      </c>
    </row>
    <row r="4858" spans="1:9" hidden="1">
      <c r="A4858" s="137" t="s">
        <v>24263</v>
      </c>
      <c r="B4858" s="138" t="s">
        <v>24264</v>
      </c>
      <c r="C4858" s="138" t="s">
        <v>24265</v>
      </c>
      <c r="D4858" s="138" t="s">
        <v>24266</v>
      </c>
      <c r="E4858" s="138" t="s">
        <v>24267</v>
      </c>
      <c r="F4858" s="139">
        <v>1779</v>
      </c>
      <c r="G4858" s="137" t="s">
        <v>488</v>
      </c>
      <c r="H4858" s="137" t="s">
        <v>22088</v>
      </c>
      <c r="I4858" s="138" t="s">
        <v>1139</v>
      </c>
    </row>
    <row r="4859" spans="1:9" hidden="1">
      <c r="A4859" s="137" t="s">
        <v>24268</v>
      </c>
      <c r="B4859" s="138" t="s">
        <v>24269</v>
      </c>
      <c r="C4859" s="138" t="s">
        <v>24270</v>
      </c>
      <c r="D4859" s="138" t="s">
        <v>24271</v>
      </c>
      <c r="E4859" s="138" t="s">
        <v>24272</v>
      </c>
      <c r="F4859" s="139">
        <v>2033</v>
      </c>
      <c r="G4859" s="137" t="s">
        <v>488</v>
      </c>
      <c r="H4859" s="137" t="s">
        <v>22088</v>
      </c>
      <c r="I4859" s="138" t="s">
        <v>1139</v>
      </c>
    </row>
    <row r="4860" spans="1:9" hidden="1">
      <c r="A4860" s="137" t="s">
        <v>24273</v>
      </c>
      <c r="B4860" s="138" t="s">
        <v>24274</v>
      </c>
      <c r="C4860" s="138" t="s">
        <v>24275</v>
      </c>
      <c r="D4860" s="138" t="s">
        <v>24276</v>
      </c>
      <c r="E4860" s="138" t="s">
        <v>1756</v>
      </c>
      <c r="F4860" s="139">
        <v>0</v>
      </c>
      <c r="G4860" s="137" t="s">
        <v>488</v>
      </c>
      <c r="H4860" s="137" t="s">
        <v>22088</v>
      </c>
      <c r="I4860" s="138" t="s">
        <v>1756</v>
      </c>
    </row>
    <row r="4861" spans="1:9" hidden="1">
      <c r="A4861" s="137" t="s">
        <v>24277</v>
      </c>
      <c r="B4861" s="138" t="s">
        <v>24278</v>
      </c>
      <c r="C4861" s="138" t="s">
        <v>24279</v>
      </c>
      <c r="D4861" s="138" t="s">
        <v>24280</v>
      </c>
      <c r="E4861" s="138" t="s">
        <v>24281</v>
      </c>
      <c r="F4861" s="139">
        <v>0</v>
      </c>
      <c r="G4861" s="137" t="s">
        <v>488</v>
      </c>
      <c r="H4861" s="137" t="s">
        <v>22088</v>
      </c>
      <c r="I4861" s="138" t="s">
        <v>24282</v>
      </c>
    </row>
    <row r="4862" spans="1:9" hidden="1">
      <c r="A4862" s="137" t="s">
        <v>24283</v>
      </c>
      <c r="B4862" s="138" t="s">
        <v>24284</v>
      </c>
      <c r="C4862" s="138" t="s">
        <v>24285</v>
      </c>
      <c r="D4862" s="138" t="s">
        <v>24286</v>
      </c>
      <c r="E4862" s="138" t="s">
        <v>24287</v>
      </c>
      <c r="F4862" s="139">
        <v>0</v>
      </c>
      <c r="G4862" s="137" t="s">
        <v>488</v>
      </c>
      <c r="H4862" s="137" t="s">
        <v>22088</v>
      </c>
      <c r="I4862" s="138" t="s">
        <v>1139</v>
      </c>
    </row>
    <row r="4863" spans="1:9" hidden="1">
      <c r="A4863" s="137" t="s">
        <v>24288</v>
      </c>
      <c r="B4863" s="138" t="s">
        <v>24289</v>
      </c>
      <c r="C4863" s="138" t="s">
        <v>24290</v>
      </c>
      <c r="D4863" s="138" t="s">
        <v>24291</v>
      </c>
      <c r="E4863" s="138" t="s">
        <v>24292</v>
      </c>
      <c r="F4863" s="139">
        <v>4140</v>
      </c>
      <c r="G4863" s="137" t="s">
        <v>488</v>
      </c>
      <c r="H4863" s="137" t="s">
        <v>22088</v>
      </c>
      <c r="I4863" s="138" t="s">
        <v>1139</v>
      </c>
    </row>
    <row r="4864" spans="1:9" hidden="1">
      <c r="A4864" s="137" t="s">
        <v>24293</v>
      </c>
      <c r="B4864" s="138" t="s">
        <v>24294</v>
      </c>
      <c r="C4864" s="138" t="s">
        <v>24295</v>
      </c>
      <c r="D4864" s="138" t="s">
        <v>24296</v>
      </c>
      <c r="E4864" s="138" t="s">
        <v>24297</v>
      </c>
      <c r="F4864" s="139">
        <v>0</v>
      </c>
      <c r="G4864" s="137" t="s">
        <v>488</v>
      </c>
      <c r="H4864" s="137" t="s">
        <v>22088</v>
      </c>
      <c r="I4864" s="138" t="s">
        <v>24282</v>
      </c>
    </row>
    <row r="4865" spans="1:9" hidden="1">
      <c r="A4865" s="137" t="s">
        <v>24298</v>
      </c>
      <c r="B4865" s="138" t="s">
        <v>24299</v>
      </c>
      <c r="C4865" s="138" t="s">
        <v>24300</v>
      </c>
      <c r="D4865" s="138" t="s">
        <v>24301</v>
      </c>
      <c r="E4865" s="138" t="s">
        <v>24302</v>
      </c>
      <c r="F4865" s="139">
        <v>0</v>
      </c>
      <c r="G4865" s="137" t="s">
        <v>488</v>
      </c>
      <c r="H4865" s="137" t="s">
        <v>22088</v>
      </c>
      <c r="I4865" s="138" t="s">
        <v>1139</v>
      </c>
    </row>
    <row r="4866" spans="1:9" hidden="1">
      <c r="A4866" s="137" t="s">
        <v>24303</v>
      </c>
      <c r="B4866" s="138" t="s">
        <v>24304</v>
      </c>
      <c r="C4866" s="138" t="s">
        <v>24305</v>
      </c>
      <c r="D4866" s="138" t="s">
        <v>24306</v>
      </c>
      <c r="E4866" s="138" t="s">
        <v>24307</v>
      </c>
      <c r="F4866" s="139">
        <v>0</v>
      </c>
      <c r="G4866" s="137" t="s">
        <v>488</v>
      </c>
      <c r="H4866" s="137" t="s">
        <v>22088</v>
      </c>
      <c r="I4866" s="138" t="s">
        <v>1139</v>
      </c>
    </row>
    <row r="4867" spans="1:9" hidden="1">
      <c r="A4867" s="137" t="s">
        <v>24308</v>
      </c>
      <c r="B4867" s="138" t="s">
        <v>24309</v>
      </c>
      <c r="C4867" s="138" t="s">
        <v>24310</v>
      </c>
      <c r="D4867" s="138" t="s">
        <v>24311</v>
      </c>
      <c r="E4867" s="138" t="s">
        <v>24312</v>
      </c>
      <c r="F4867" s="139">
        <v>0</v>
      </c>
      <c r="G4867" s="137" t="s">
        <v>488</v>
      </c>
      <c r="H4867" s="137" t="s">
        <v>22088</v>
      </c>
      <c r="I4867" s="138" t="s">
        <v>1139</v>
      </c>
    </row>
    <row r="4868" spans="1:9" hidden="1">
      <c r="A4868" s="137" t="s">
        <v>24313</v>
      </c>
      <c r="B4868" s="138" t="s">
        <v>24314</v>
      </c>
      <c r="C4868" s="138" t="s">
        <v>24315</v>
      </c>
      <c r="D4868" s="138" t="s">
        <v>24316</v>
      </c>
      <c r="E4868" s="138" t="s">
        <v>24317</v>
      </c>
      <c r="F4868" s="139">
        <v>0</v>
      </c>
      <c r="G4868" s="137" t="s">
        <v>488</v>
      </c>
      <c r="H4868" s="137" t="s">
        <v>22088</v>
      </c>
      <c r="I4868" s="138" t="s">
        <v>1139</v>
      </c>
    </row>
    <row r="4869" spans="1:9" hidden="1">
      <c r="A4869" s="137" t="s">
        <v>24318</v>
      </c>
      <c r="B4869" s="138" t="s">
        <v>24319</v>
      </c>
      <c r="C4869" s="138" t="s">
        <v>24320</v>
      </c>
      <c r="D4869" s="138" t="s">
        <v>24321</v>
      </c>
      <c r="E4869" s="138" t="s">
        <v>24322</v>
      </c>
      <c r="F4869" s="139">
        <v>1029</v>
      </c>
      <c r="G4869" s="137" t="s">
        <v>488</v>
      </c>
      <c r="H4869" s="137" t="s">
        <v>22088</v>
      </c>
      <c r="I4869" s="138" t="s">
        <v>1139</v>
      </c>
    </row>
    <row r="4870" spans="1:9" hidden="1">
      <c r="A4870" s="137" t="s">
        <v>24323</v>
      </c>
      <c r="B4870" s="138" t="s">
        <v>24324</v>
      </c>
      <c r="C4870" s="138" t="s">
        <v>24325</v>
      </c>
      <c r="D4870" s="138" t="s">
        <v>24326</v>
      </c>
      <c r="E4870" s="138" t="s">
        <v>24327</v>
      </c>
      <c r="F4870" s="139">
        <v>0</v>
      </c>
      <c r="G4870" s="137" t="s">
        <v>488</v>
      </c>
      <c r="H4870" s="137" t="s">
        <v>22088</v>
      </c>
      <c r="I4870" s="138" t="s">
        <v>1139</v>
      </c>
    </row>
    <row r="4871" spans="1:9" hidden="1">
      <c r="A4871" s="137" t="s">
        <v>24328</v>
      </c>
      <c r="B4871" s="138" t="s">
        <v>24329</v>
      </c>
      <c r="C4871" s="138" t="s">
        <v>24330</v>
      </c>
      <c r="D4871" s="138" t="s">
        <v>24331</v>
      </c>
      <c r="E4871" s="138" t="s">
        <v>24332</v>
      </c>
      <c r="F4871" s="139">
        <v>0</v>
      </c>
      <c r="G4871" s="137" t="s">
        <v>488</v>
      </c>
      <c r="H4871" s="137" t="s">
        <v>22088</v>
      </c>
      <c r="I4871" s="138" t="s">
        <v>24282</v>
      </c>
    </row>
    <row r="4872" spans="1:9" hidden="1">
      <c r="A4872" s="137" t="s">
        <v>24333</v>
      </c>
      <c r="B4872" s="138" t="s">
        <v>24334</v>
      </c>
      <c r="C4872" s="138" t="s">
        <v>24335</v>
      </c>
      <c r="D4872" s="138" t="s">
        <v>24336</v>
      </c>
      <c r="E4872" s="138" t="s">
        <v>24337</v>
      </c>
      <c r="F4872" s="139">
        <v>3035</v>
      </c>
      <c r="G4872" s="137" t="s">
        <v>488</v>
      </c>
      <c r="H4872" s="137" t="s">
        <v>22088</v>
      </c>
      <c r="I4872" s="138" t="s">
        <v>1139</v>
      </c>
    </row>
    <row r="4873" spans="1:9" hidden="1">
      <c r="A4873" s="137" t="s">
        <v>24338</v>
      </c>
      <c r="B4873" s="138" t="s">
        <v>24339</v>
      </c>
      <c r="C4873" s="138" t="s">
        <v>24340</v>
      </c>
      <c r="D4873" s="138" t="s">
        <v>24341</v>
      </c>
      <c r="E4873" s="138" t="s">
        <v>24342</v>
      </c>
      <c r="F4873" s="139">
        <v>445</v>
      </c>
      <c r="G4873" s="137" t="s">
        <v>488</v>
      </c>
      <c r="H4873" s="137" t="s">
        <v>22088</v>
      </c>
      <c r="I4873" s="138" t="s">
        <v>1139</v>
      </c>
    </row>
    <row r="4874" spans="1:9" hidden="1">
      <c r="A4874" s="137" t="s">
        <v>24343</v>
      </c>
      <c r="B4874" s="138" t="s">
        <v>24344</v>
      </c>
      <c r="C4874" s="138" t="s">
        <v>24345</v>
      </c>
      <c r="D4874" s="138" t="s">
        <v>24346</v>
      </c>
      <c r="E4874" s="138" t="s">
        <v>24347</v>
      </c>
      <c r="F4874" s="139">
        <v>0</v>
      </c>
      <c r="G4874" s="137" t="s">
        <v>488</v>
      </c>
      <c r="H4874" s="137" t="s">
        <v>22088</v>
      </c>
      <c r="I4874" s="138" t="s">
        <v>1139</v>
      </c>
    </row>
    <row r="4875" spans="1:9" hidden="1">
      <c r="A4875" s="137" t="s">
        <v>24348</v>
      </c>
      <c r="B4875" s="138" t="s">
        <v>24349</v>
      </c>
      <c r="C4875" s="138" t="s">
        <v>24350</v>
      </c>
      <c r="D4875" s="138" t="s">
        <v>24351</v>
      </c>
      <c r="E4875" s="138" t="s">
        <v>24352</v>
      </c>
      <c r="F4875" s="139">
        <v>0</v>
      </c>
      <c r="G4875" s="137" t="s">
        <v>488</v>
      </c>
      <c r="H4875" s="137" t="s">
        <v>22088</v>
      </c>
      <c r="I4875" s="138" t="s">
        <v>1139</v>
      </c>
    </row>
    <row r="4876" spans="1:9" hidden="1">
      <c r="A4876" s="137" t="s">
        <v>24353</v>
      </c>
      <c r="B4876" s="138" t="s">
        <v>24354</v>
      </c>
      <c r="C4876" s="138" t="s">
        <v>24355</v>
      </c>
      <c r="D4876" s="138" t="s">
        <v>24356</v>
      </c>
      <c r="E4876" s="138" t="s">
        <v>24357</v>
      </c>
      <c r="F4876" s="139">
        <v>0</v>
      </c>
      <c r="G4876" s="137" t="s">
        <v>488</v>
      </c>
      <c r="H4876" s="137" t="s">
        <v>22088</v>
      </c>
      <c r="I4876" s="138" t="s">
        <v>1139</v>
      </c>
    </row>
    <row r="4877" spans="1:9" hidden="1">
      <c r="A4877" s="137" t="s">
        <v>24358</v>
      </c>
      <c r="B4877" s="138" t="s">
        <v>24359</v>
      </c>
      <c r="C4877" s="138" t="s">
        <v>24360</v>
      </c>
      <c r="D4877" s="138" t="s">
        <v>24361</v>
      </c>
      <c r="E4877" s="138" t="s">
        <v>24362</v>
      </c>
      <c r="F4877" s="139">
        <v>0</v>
      </c>
      <c r="G4877" s="137" t="s">
        <v>488</v>
      </c>
      <c r="H4877" s="137" t="s">
        <v>22088</v>
      </c>
      <c r="I4877" s="138" t="s">
        <v>1139</v>
      </c>
    </row>
    <row r="4878" spans="1:9" hidden="1">
      <c r="A4878" s="137" t="s">
        <v>24363</v>
      </c>
      <c r="B4878" s="138" t="s">
        <v>24364</v>
      </c>
      <c r="C4878" s="138" t="s">
        <v>24365</v>
      </c>
      <c r="D4878" s="138" t="s">
        <v>24366</v>
      </c>
      <c r="E4878" s="138" t="s">
        <v>24367</v>
      </c>
      <c r="F4878" s="139">
        <v>1857</v>
      </c>
      <c r="G4878" s="137" t="s">
        <v>488</v>
      </c>
      <c r="H4878" s="137" t="s">
        <v>22088</v>
      </c>
      <c r="I4878" s="138" t="s">
        <v>1139</v>
      </c>
    </row>
    <row r="4879" spans="1:9" hidden="1">
      <c r="A4879" s="137" t="s">
        <v>24368</v>
      </c>
      <c r="B4879" s="138" t="s">
        <v>24369</v>
      </c>
      <c r="C4879" s="138" t="s">
        <v>24370</v>
      </c>
      <c r="D4879" s="138" t="s">
        <v>24371</v>
      </c>
      <c r="E4879" s="138" t="s">
        <v>24372</v>
      </c>
      <c r="F4879" s="139">
        <v>2320</v>
      </c>
      <c r="G4879" s="137" t="s">
        <v>488</v>
      </c>
      <c r="H4879" s="137" t="s">
        <v>22088</v>
      </c>
      <c r="I4879" s="138" t="s">
        <v>1139</v>
      </c>
    </row>
    <row r="4880" spans="1:9" hidden="1">
      <c r="A4880" s="137" t="s">
        <v>24373</v>
      </c>
      <c r="B4880" s="138" t="s">
        <v>24374</v>
      </c>
      <c r="C4880" s="138" t="s">
        <v>24375</v>
      </c>
      <c r="D4880" s="138" t="s">
        <v>24376</v>
      </c>
      <c r="E4880" s="138" t="s">
        <v>24377</v>
      </c>
      <c r="F4880" s="139">
        <v>0</v>
      </c>
      <c r="G4880" s="137" t="s">
        <v>488</v>
      </c>
      <c r="H4880" s="137" t="s">
        <v>22088</v>
      </c>
      <c r="I4880" s="138" t="s">
        <v>24282</v>
      </c>
    </row>
    <row r="4881" spans="1:9" hidden="1">
      <c r="A4881" s="137" t="s">
        <v>24378</v>
      </c>
      <c r="B4881" s="138" t="s">
        <v>24379</v>
      </c>
      <c r="C4881" s="138" t="s">
        <v>24380</v>
      </c>
      <c r="D4881" s="138" t="s">
        <v>24381</v>
      </c>
      <c r="E4881" s="138" t="s">
        <v>24382</v>
      </c>
      <c r="F4881" s="139">
        <v>0</v>
      </c>
      <c r="G4881" s="137" t="s">
        <v>488</v>
      </c>
      <c r="H4881" s="137" t="s">
        <v>22088</v>
      </c>
      <c r="I4881" s="138" t="s">
        <v>1139</v>
      </c>
    </row>
    <row r="4882" spans="1:9" hidden="1">
      <c r="A4882" s="137" t="s">
        <v>24383</v>
      </c>
      <c r="B4882" s="138" t="s">
        <v>24384</v>
      </c>
      <c r="C4882" s="138" t="s">
        <v>24385</v>
      </c>
      <c r="D4882" s="138" t="s">
        <v>24386</v>
      </c>
      <c r="E4882" s="138" t="s">
        <v>24387</v>
      </c>
      <c r="F4882" s="139">
        <v>2005</v>
      </c>
      <c r="G4882" s="137" t="s">
        <v>488</v>
      </c>
      <c r="H4882" s="137" t="s">
        <v>22088</v>
      </c>
      <c r="I4882" s="138" t="s">
        <v>1139</v>
      </c>
    </row>
    <row r="4883" spans="1:9" hidden="1">
      <c r="A4883" s="137" t="s">
        <v>24388</v>
      </c>
      <c r="B4883" s="138" t="s">
        <v>24389</v>
      </c>
      <c r="C4883" s="138" t="s">
        <v>24390</v>
      </c>
      <c r="D4883" s="138" t="s">
        <v>24391</v>
      </c>
      <c r="E4883" s="138" t="s">
        <v>24392</v>
      </c>
      <c r="F4883" s="139">
        <v>0</v>
      </c>
      <c r="G4883" s="137" t="s">
        <v>488</v>
      </c>
      <c r="H4883" s="137" t="s">
        <v>22088</v>
      </c>
      <c r="I4883" s="138" t="s">
        <v>1139</v>
      </c>
    </row>
    <row r="4884" spans="1:9" hidden="1">
      <c r="A4884" s="137" t="s">
        <v>24393</v>
      </c>
      <c r="B4884" s="138" t="s">
        <v>24394</v>
      </c>
      <c r="C4884" s="138" t="s">
        <v>24395</v>
      </c>
      <c r="D4884" s="138" t="s">
        <v>24396</v>
      </c>
      <c r="E4884" s="138" t="s">
        <v>24397</v>
      </c>
      <c r="F4884" s="139">
        <v>0</v>
      </c>
      <c r="G4884" s="137" t="s">
        <v>488</v>
      </c>
      <c r="H4884" s="137" t="s">
        <v>22088</v>
      </c>
      <c r="I4884" s="138" t="s">
        <v>1139</v>
      </c>
    </row>
    <row r="4885" spans="1:9" hidden="1">
      <c r="A4885" s="137" t="s">
        <v>24398</v>
      </c>
      <c r="B4885" s="138" t="s">
        <v>24399</v>
      </c>
      <c r="C4885" s="138" t="s">
        <v>24400</v>
      </c>
      <c r="D4885" s="138" t="s">
        <v>24401</v>
      </c>
      <c r="E4885" s="138" t="s">
        <v>24402</v>
      </c>
      <c r="F4885" s="139">
        <v>0</v>
      </c>
      <c r="G4885" s="137" t="s">
        <v>488</v>
      </c>
      <c r="H4885" s="137" t="s">
        <v>22088</v>
      </c>
      <c r="I4885" s="138" t="s">
        <v>24282</v>
      </c>
    </row>
    <row r="4886" spans="1:9" hidden="1">
      <c r="A4886" s="137" t="s">
        <v>24403</v>
      </c>
      <c r="B4886" s="138" t="s">
        <v>24404</v>
      </c>
      <c r="C4886" s="138" t="s">
        <v>24405</v>
      </c>
      <c r="D4886" s="138" t="s">
        <v>24406</v>
      </c>
      <c r="E4886" s="138" t="s">
        <v>24407</v>
      </c>
      <c r="F4886" s="139">
        <v>0</v>
      </c>
      <c r="G4886" s="137" t="s">
        <v>488</v>
      </c>
      <c r="H4886" s="137" t="s">
        <v>22088</v>
      </c>
      <c r="I4886" s="138" t="s">
        <v>1139</v>
      </c>
    </row>
    <row r="4887" spans="1:9" hidden="1">
      <c r="A4887" s="137" t="s">
        <v>24408</v>
      </c>
      <c r="B4887" s="138" t="s">
        <v>24409</v>
      </c>
      <c r="C4887" s="138" t="s">
        <v>24410</v>
      </c>
      <c r="D4887" s="138" t="s">
        <v>24411</v>
      </c>
      <c r="E4887" s="138" t="s">
        <v>24412</v>
      </c>
      <c r="F4887" s="139">
        <v>0</v>
      </c>
      <c r="G4887" s="137" t="s">
        <v>488</v>
      </c>
      <c r="H4887" s="137" t="s">
        <v>22088</v>
      </c>
      <c r="I4887" s="138" t="s">
        <v>1139</v>
      </c>
    </row>
    <row r="4888" spans="1:9" hidden="1">
      <c r="A4888" s="137" t="s">
        <v>24413</v>
      </c>
      <c r="B4888" s="138" t="s">
        <v>24414</v>
      </c>
      <c r="C4888" s="138" t="s">
        <v>24415</v>
      </c>
      <c r="D4888" s="138" t="s">
        <v>24416</v>
      </c>
      <c r="E4888" s="138" t="s">
        <v>24417</v>
      </c>
      <c r="F4888" s="139">
        <v>0</v>
      </c>
      <c r="G4888" s="137" t="s">
        <v>488</v>
      </c>
      <c r="H4888" s="137" t="s">
        <v>22088</v>
      </c>
      <c r="I4888" s="138" t="s">
        <v>1139</v>
      </c>
    </row>
    <row r="4889" spans="1:9" hidden="1">
      <c r="A4889" s="137" t="s">
        <v>24418</v>
      </c>
      <c r="B4889" s="138" t="s">
        <v>24419</v>
      </c>
      <c r="C4889" s="138" t="s">
        <v>24420</v>
      </c>
      <c r="D4889" s="138" t="s">
        <v>24421</v>
      </c>
      <c r="E4889" s="138" t="s">
        <v>24422</v>
      </c>
      <c r="F4889" s="139">
        <v>0</v>
      </c>
      <c r="G4889" s="137" t="s">
        <v>488</v>
      </c>
      <c r="H4889" s="137" t="s">
        <v>22088</v>
      </c>
      <c r="I4889" s="138" t="s">
        <v>1139</v>
      </c>
    </row>
    <row r="4890" spans="1:9" hidden="1">
      <c r="A4890" s="137" t="s">
        <v>24423</v>
      </c>
      <c r="B4890" s="138" t="s">
        <v>24424</v>
      </c>
      <c r="C4890" s="138" t="s">
        <v>24425</v>
      </c>
      <c r="D4890" s="138" t="s">
        <v>24426</v>
      </c>
      <c r="E4890" s="138" t="s">
        <v>24427</v>
      </c>
      <c r="F4890" s="139">
        <v>0</v>
      </c>
      <c r="G4890" s="137" t="s">
        <v>488</v>
      </c>
      <c r="H4890" s="137" t="s">
        <v>22088</v>
      </c>
      <c r="I4890" s="138" t="s">
        <v>1139</v>
      </c>
    </row>
    <row r="4891" spans="1:9" hidden="1">
      <c r="A4891" s="137" t="s">
        <v>24428</v>
      </c>
      <c r="B4891" s="138" t="s">
        <v>24429</v>
      </c>
      <c r="C4891" s="138" t="s">
        <v>24430</v>
      </c>
      <c r="D4891" s="138" t="s">
        <v>24431</v>
      </c>
      <c r="E4891" s="138" t="s">
        <v>24432</v>
      </c>
      <c r="F4891" s="139">
        <v>0</v>
      </c>
      <c r="G4891" s="137" t="s">
        <v>488</v>
      </c>
      <c r="H4891" s="137" t="s">
        <v>22088</v>
      </c>
      <c r="I4891" s="138" t="s">
        <v>1139</v>
      </c>
    </row>
    <row r="4892" spans="1:9" hidden="1">
      <c r="A4892" s="137" t="s">
        <v>24433</v>
      </c>
      <c r="B4892" s="138" t="s">
        <v>24434</v>
      </c>
      <c r="C4892" s="138" t="s">
        <v>24435</v>
      </c>
      <c r="D4892" s="138" t="s">
        <v>24436</v>
      </c>
      <c r="E4892" s="138" t="s">
        <v>24437</v>
      </c>
      <c r="F4892" s="139">
        <v>265</v>
      </c>
      <c r="G4892" s="137" t="s">
        <v>488</v>
      </c>
      <c r="H4892" s="137" t="s">
        <v>22088</v>
      </c>
      <c r="I4892" s="138" t="s">
        <v>1139</v>
      </c>
    </row>
    <row r="4893" spans="1:9" hidden="1">
      <c r="A4893" s="137" t="s">
        <v>24438</v>
      </c>
      <c r="B4893" s="138" t="s">
        <v>24439</v>
      </c>
      <c r="C4893" s="138" t="s">
        <v>24440</v>
      </c>
      <c r="D4893" s="138" t="s">
        <v>24441</v>
      </c>
      <c r="E4893" s="138" t="s">
        <v>24442</v>
      </c>
      <c r="F4893" s="139">
        <v>0</v>
      </c>
      <c r="G4893" s="137" t="s">
        <v>488</v>
      </c>
      <c r="H4893" s="137" t="s">
        <v>22088</v>
      </c>
      <c r="I4893" s="138" t="s">
        <v>1139</v>
      </c>
    </row>
    <row r="4894" spans="1:9" hidden="1">
      <c r="A4894" s="137" t="s">
        <v>24443</v>
      </c>
      <c r="B4894" s="138" t="s">
        <v>24444</v>
      </c>
      <c r="C4894" s="138" t="s">
        <v>24445</v>
      </c>
      <c r="D4894" s="138" t="s">
        <v>24446</v>
      </c>
      <c r="E4894" s="138" t="s">
        <v>24447</v>
      </c>
      <c r="F4894" s="139">
        <v>0</v>
      </c>
      <c r="G4894" s="137" t="s">
        <v>488</v>
      </c>
      <c r="H4894" s="137" t="s">
        <v>22088</v>
      </c>
      <c r="I4894" s="138" t="s">
        <v>1139</v>
      </c>
    </row>
    <row r="4895" spans="1:9" hidden="1">
      <c r="A4895" s="137" t="s">
        <v>24448</v>
      </c>
      <c r="B4895" s="138" t="s">
        <v>24449</v>
      </c>
      <c r="C4895" s="138" t="s">
        <v>24450</v>
      </c>
      <c r="D4895" s="138" t="s">
        <v>24451</v>
      </c>
      <c r="E4895" s="138" t="s">
        <v>24452</v>
      </c>
      <c r="F4895" s="139">
        <v>0</v>
      </c>
      <c r="G4895" s="137" t="s">
        <v>488</v>
      </c>
      <c r="H4895" s="137" t="s">
        <v>22088</v>
      </c>
      <c r="I4895" s="138" t="s">
        <v>1139</v>
      </c>
    </row>
    <row r="4896" spans="1:9" hidden="1">
      <c r="A4896" s="137" t="s">
        <v>24453</v>
      </c>
      <c r="B4896" s="138" t="s">
        <v>24454</v>
      </c>
      <c r="C4896" s="138" t="s">
        <v>24455</v>
      </c>
      <c r="D4896" s="138" t="s">
        <v>24456</v>
      </c>
      <c r="E4896" s="138" t="s">
        <v>24457</v>
      </c>
      <c r="F4896" s="139">
        <v>0</v>
      </c>
      <c r="G4896" s="137" t="s">
        <v>488</v>
      </c>
      <c r="H4896" s="137" t="s">
        <v>22088</v>
      </c>
      <c r="I4896" s="138" t="s">
        <v>1139</v>
      </c>
    </row>
    <row r="4897" spans="1:9" hidden="1">
      <c r="A4897" s="137" t="s">
        <v>24458</v>
      </c>
      <c r="B4897" s="138" t="s">
        <v>24459</v>
      </c>
      <c r="C4897" s="138" t="s">
        <v>24460</v>
      </c>
      <c r="D4897" s="138" t="s">
        <v>24461</v>
      </c>
      <c r="E4897" s="138" t="s">
        <v>24462</v>
      </c>
      <c r="F4897" s="139">
        <v>0</v>
      </c>
      <c r="G4897" s="137" t="s">
        <v>488</v>
      </c>
      <c r="H4897" s="137" t="s">
        <v>22088</v>
      </c>
      <c r="I4897" s="138" t="s">
        <v>24282</v>
      </c>
    </row>
    <row r="4898" spans="1:9" hidden="1">
      <c r="A4898" s="137" t="s">
        <v>24463</v>
      </c>
      <c r="B4898" s="138" t="s">
        <v>24464</v>
      </c>
      <c r="C4898" s="138" t="s">
        <v>24465</v>
      </c>
      <c r="D4898" s="138" t="s">
        <v>24466</v>
      </c>
      <c r="E4898" s="138" t="s">
        <v>24467</v>
      </c>
      <c r="F4898" s="139">
        <v>0</v>
      </c>
      <c r="G4898" s="137" t="s">
        <v>488</v>
      </c>
      <c r="H4898" s="137" t="s">
        <v>22088</v>
      </c>
      <c r="I4898" s="138" t="s">
        <v>1139</v>
      </c>
    </row>
    <row r="4899" spans="1:9" hidden="1">
      <c r="A4899" s="137" t="s">
        <v>24468</v>
      </c>
      <c r="B4899" s="138" t="s">
        <v>24469</v>
      </c>
      <c r="C4899" s="138" t="s">
        <v>24470</v>
      </c>
      <c r="D4899" s="138" t="s">
        <v>24471</v>
      </c>
      <c r="E4899" s="138" t="s">
        <v>24472</v>
      </c>
      <c r="F4899" s="139">
        <v>0</v>
      </c>
      <c r="G4899" s="137" t="s">
        <v>488</v>
      </c>
      <c r="H4899" s="137" t="s">
        <v>22088</v>
      </c>
      <c r="I4899" s="138" t="s">
        <v>1139</v>
      </c>
    </row>
    <row r="4900" spans="1:9" hidden="1">
      <c r="A4900" s="137" t="s">
        <v>24473</v>
      </c>
      <c r="B4900" s="138" t="s">
        <v>24474</v>
      </c>
      <c r="C4900" s="138" t="s">
        <v>24475</v>
      </c>
      <c r="D4900" s="138" t="s">
        <v>24476</v>
      </c>
      <c r="E4900" s="138" t="s">
        <v>24477</v>
      </c>
      <c r="F4900" s="139">
        <v>0</v>
      </c>
      <c r="G4900" s="137" t="s">
        <v>488</v>
      </c>
      <c r="H4900" s="137" t="s">
        <v>22088</v>
      </c>
      <c r="I4900" s="138" t="s">
        <v>1139</v>
      </c>
    </row>
    <row r="4901" spans="1:9" hidden="1">
      <c r="A4901" s="137" t="s">
        <v>24478</v>
      </c>
      <c r="B4901" s="138" t="s">
        <v>24479</v>
      </c>
      <c r="C4901" s="138" t="s">
        <v>24480</v>
      </c>
      <c r="D4901" s="138" t="s">
        <v>24481</v>
      </c>
      <c r="E4901" s="138" t="s">
        <v>24482</v>
      </c>
      <c r="F4901" s="139">
        <v>0</v>
      </c>
      <c r="G4901" s="137" t="s">
        <v>488</v>
      </c>
      <c r="H4901" s="137" t="s">
        <v>22088</v>
      </c>
      <c r="I4901" s="138" t="s">
        <v>24282</v>
      </c>
    </row>
    <row r="4902" spans="1:9" hidden="1">
      <c r="A4902" s="137" t="s">
        <v>24483</v>
      </c>
      <c r="B4902" s="138" t="s">
        <v>24484</v>
      </c>
      <c r="C4902" s="138" t="s">
        <v>24485</v>
      </c>
      <c r="D4902" s="138" t="s">
        <v>24486</v>
      </c>
      <c r="E4902" s="138" t="s">
        <v>24487</v>
      </c>
      <c r="F4902" s="139">
        <v>0</v>
      </c>
      <c r="G4902" s="137" t="s">
        <v>488</v>
      </c>
      <c r="H4902" s="137" t="s">
        <v>22088</v>
      </c>
      <c r="I4902" s="138" t="s">
        <v>1139</v>
      </c>
    </row>
    <row r="4903" spans="1:9" hidden="1">
      <c r="A4903" s="137" t="s">
        <v>24488</v>
      </c>
      <c r="B4903" s="138" t="s">
        <v>24489</v>
      </c>
      <c r="C4903" s="138" t="s">
        <v>24490</v>
      </c>
      <c r="D4903" s="138" t="s">
        <v>24491</v>
      </c>
      <c r="E4903" s="138" t="s">
        <v>24492</v>
      </c>
      <c r="F4903" s="139">
        <v>0</v>
      </c>
      <c r="G4903" s="137" t="s">
        <v>488</v>
      </c>
      <c r="H4903" s="137" t="s">
        <v>22088</v>
      </c>
      <c r="I4903" s="138" t="s">
        <v>1139</v>
      </c>
    </row>
    <row r="4904" spans="1:9" hidden="1">
      <c r="A4904" s="137" t="s">
        <v>24493</v>
      </c>
      <c r="B4904" s="138" t="s">
        <v>24494</v>
      </c>
      <c r="C4904" s="138" t="s">
        <v>24495</v>
      </c>
      <c r="D4904" s="138" t="s">
        <v>24496</v>
      </c>
      <c r="E4904" s="138" t="s">
        <v>24497</v>
      </c>
      <c r="F4904" s="139">
        <v>0</v>
      </c>
      <c r="G4904" s="137" t="s">
        <v>488</v>
      </c>
      <c r="H4904" s="137" t="s">
        <v>22088</v>
      </c>
      <c r="I4904" s="138" t="s">
        <v>1139</v>
      </c>
    </row>
    <row r="4905" spans="1:9" hidden="1">
      <c r="A4905" s="137" t="s">
        <v>24498</v>
      </c>
      <c r="B4905" s="138" t="s">
        <v>24499</v>
      </c>
      <c r="C4905" s="138" t="s">
        <v>24500</v>
      </c>
      <c r="D4905" s="138" t="s">
        <v>24501</v>
      </c>
      <c r="E4905" s="138" t="s">
        <v>24502</v>
      </c>
      <c r="F4905" s="139">
        <v>0</v>
      </c>
      <c r="G4905" s="137" t="s">
        <v>488</v>
      </c>
      <c r="H4905" s="137" t="s">
        <v>22088</v>
      </c>
      <c r="I4905" s="138" t="s">
        <v>1139</v>
      </c>
    </row>
    <row r="4906" spans="1:9" hidden="1">
      <c r="A4906" s="137" t="s">
        <v>24503</v>
      </c>
      <c r="B4906" s="138" t="s">
        <v>24504</v>
      </c>
      <c r="C4906" s="138" t="s">
        <v>24505</v>
      </c>
      <c r="D4906" s="138" t="s">
        <v>24506</v>
      </c>
      <c r="E4906" s="138" t="s">
        <v>24507</v>
      </c>
      <c r="F4906" s="139">
        <v>0</v>
      </c>
      <c r="G4906" s="137" t="s">
        <v>488</v>
      </c>
      <c r="H4906" s="137" t="s">
        <v>22088</v>
      </c>
      <c r="I4906" s="138" t="s">
        <v>1756</v>
      </c>
    </row>
    <row r="4907" spans="1:9" hidden="1">
      <c r="A4907" s="137" t="s">
        <v>24508</v>
      </c>
      <c r="B4907" s="138" t="s">
        <v>24509</v>
      </c>
      <c r="C4907" s="138" t="s">
        <v>24510</v>
      </c>
      <c r="D4907" s="138" t="s">
        <v>24511</v>
      </c>
      <c r="E4907" s="138" t="s">
        <v>24512</v>
      </c>
      <c r="F4907" s="139">
        <v>390</v>
      </c>
      <c r="G4907" s="137" t="s">
        <v>488</v>
      </c>
      <c r="H4907" s="137" t="s">
        <v>22088</v>
      </c>
      <c r="I4907" s="138" t="s">
        <v>1139</v>
      </c>
    </row>
    <row r="4908" spans="1:9" hidden="1">
      <c r="A4908" s="137" t="s">
        <v>24513</v>
      </c>
      <c r="B4908" s="138" t="s">
        <v>24514</v>
      </c>
      <c r="C4908" s="138" t="s">
        <v>24515</v>
      </c>
      <c r="D4908" s="138" t="s">
        <v>24516</v>
      </c>
      <c r="E4908" s="138" t="s">
        <v>24517</v>
      </c>
      <c r="F4908" s="139">
        <v>0</v>
      </c>
      <c r="G4908" s="137" t="s">
        <v>488</v>
      </c>
      <c r="H4908" s="137" t="s">
        <v>22088</v>
      </c>
      <c r="I4908" s="138" t="s">
        <v>24282</v>
      </c>
    </row>
    <row r="4909" spans="1:9" hidden="1">
      <c r="A4909" s="137" t="s">
        <v>24518</v>
      </c>
      <c r="B4909" s="138" t="s">
        <v>24519</v>
      </c>
      <c r="C4909" s="138" t="s">
        <v>24520</v>
      </c>
      <c r="D4909" s="138" t="s">
        <v>24521</v>
      </c>
      <c r="E4909" s="138" t="s">
        <v>24522</v>
      </c>
      <c r="F4909" s="139">
        <v>0</v>
      </c>
      <c r="G4909" s="137" t="s">
        <v>488</v>
      </c>
      <c r="H4909" s="137" t="s">
        <v>22088</v>
      </c>
      <c r="I4909" s="138" t="s">
        <v>24282</v>
      </c>
    </row>
    <row r="4910" spans="1:9" hidden="1">
      <c r="A4910" s="137" t="s">
        <v>24523</v>
      </c>
      <c r="B4910" s="138" t="s">
        <v>24524</v>
      </c>
      <c r="C4910" s="138" t="s">
        <v>24525</v>
      </c>
      <c r="D4910" s="138" t="s">
        <v>24526</v>
      </c>
      <c r="E4910" s="138" t="s">
        <v>24527</v>
      </c>
      <c r="F4910" s="139">
        <v>0</v>
      </c>
      <c r="G4910" s="137" t="s">
        <v>488</v>
      </c>
      <c r="H4910" s="137" t="s">
        <v>22088</v>
      </c>
      <c r="I4910" s="138" t="s">
        <v>1139</v>
      </c>
    </row>
    <row r="4911" spans="1:9" hidden="1">
      <c r="A4911" s="137" t="s">
        <v>24528</v>
      </c>
      <c r="B4911" s="138" t="s">
        <v>24529</v>
      </c>
      <c r="C4911" s="138" t="s">
        <v>24530</v>
      </c>
      <c r="D4911" s="138" t="s">
        <v>24531</v>
      </c>
      <c r="E4911" s="138" t="s">
        <v>24532</v>
      </c>
      <c r="F4911" s="139">
        <v>0</v>
      </c>
      <c r="G4911" s="137" t="s">
        <v>488</v>
      </c>
      <c r="H4911" s="137" t="s">
        <v>22088</v>
      </c>
      <c r="I4911" s="138" t="s">
        <v>1139</v>
      </c>
    </row>
    <row r="4912" spans="1:9" hidden="1">
      <c r="A4912" s="137" t="s">
        <v>24533</v>
      </c>
      <c r="B4912" s="138" t="s">
        <v>24534</v>
      </c>
      <c r="C4912" s="138" t="s">
        <v>24535</v>
      </c>
      <c r="D4912" s="138" t="s">
        <v>24536</v>
      </c>
      <c r="E4912" s="138" t="s">
        <v>24537</v>
      </c>
      <c r="F4912" s="139">
        <v>3050</v>
      </c>
      <c r="G4912" s="137" t="s">
        <v>488</v>
      </c>
      <c r="H4912" s="137" t="s">
        <v>22088</v>
      </c>
      <c r="I4912" s="138" t="s">
        <v>1139</v>
      </c>
    </row>
    <row r="4913" spans="1:9" hidden="1">
      <c r="A4913" s="137" t="s">
        <v>24538</v>
      </c>
      <c r="B4913" s="138" t="s">
        <v>24539</v>
      </c>
      <c r="C4913" s="138" t="s">
        <v>24540</v>
      </c>
      <c r="D4913" s="138" t="s">
        <v>24541</v>
      </c>
      <c r="E4913" s="138" t="s">
        <v>24542</v>
      </c>
      <c r="F4913" s="139">
        <v>785.4</v>
      </c>
      <c r="G4913" s="137" t="s">
        <v>488</v>
      </c>
      <c r="H4913" s="137" t="s">
        <v>22088</v>
      </c>
      <c r="I4913" s="138" t="s">
        <v>1139</v>
      </c>
    </row>
    <row r="4914" spans="1:9" hidden="1">
      <c r="A4914" s="137" t="s">
        <v>24543</v>
      </c>
      <c r="B4914" s="138" t="s">
        <v>24544</v>
      </c>
      <c r="C4914" s="138" t="s">
        <v>24545</v>
      </c>
      <c r="D4914" s="138" t="s">
        <v>24546</v>
      </c>
      <c r="E4914" s="138" t="s">
        <v>24547</v>
      </c>
      <c r="F4914" s="139">
        <v>3030</v>
      </c>
      <c r="G4914" s="137" t="s">
        <v>488</v>
      </c>
      <c r="H4914" s="137" t="s">
        <v>22088</v>
      </c>
      <c r="I4914" s="138" t="s">
        <v>1139</v>
      </c>
    </row>
    <row r="4915" spans="1:9" hidden="1">
      <c r="A4915" s="137" t="s">
        <v>24548</v>
      </c>
      <c r="B4915" s="138" t="s">
        <v>24549</v>
      </c>
      <c r="C4915" s="138" t="s">
        <v>24550</v>
      </c>
      <c r="D4915" s="138" t="s">
        <v>24551</v>
      </c>
      <c r="E4915" s="138" t="s">
        <v>24552</v>
      </c>
      <c r="F4915" s="139">
        <v>0</v>
      </c>
      <c r="G4915" s="137" t="s">
        <v>488</v>
      </c>
      <c r="H4915" s="137" t="s">
        <v>22088</v>
      </c>
      <c r="I4915" s="138" t="s">
        <v>1139</v>
      </c>
    </row>
    <row r="4916" spans="1:9" hidden="1">
      <c r="A4916" s="137" t="s">
        <v>24553</v>
      </c>
      <c r="B4916" s="138" t="s">
        <v>24554</v>
      </c>
      <c r="C4916" s="138" t="s">
        <v>24555</v>
      </c>
      <c r="D4916" s="138" t="s">
        <v>24556</v>
      </c>
      <c r="E4916" s="138" t="s">
        <v>24557</v>
      </c>
      <c r="F4916" s="139">
        <v>0</v>
      </c>
      <c r="G4916" s="137" t="s">
        <v>488</v>
      </c>
      <c r="H4916" s="137" t="s">
        <v>22088</v>
      </c>
      <c r="I4916" s="138" t="s">
        <v>1139</v>
      </c>
    </row>
    <row r="4917" spans="1:9" hidden="1">
      <c r="A4917" s="137" t="s">
        <v>24558</v>
      </c>
      <c r="B4917" s="138" t="s">
        <v>24559</v>
      </c>
      <c r="C4917" s="138" t="s">
        <v>24560</v>
      </c>
      <c r="D4917" s="138" t="s">
        <v>24561</v>
      </c>
      <c r="E4917" s="138" t="s">
        <v>24562</v>
      </c>
      <c r="F4917" s="139">
        <v>0</v>
      </c>
      <c r="G4917" s="137" t="s">
        <v>488</v>
      </c>
      <c r="H4917" s="137" t="s">
        <v>22088</v>
      </c>
      <c r="I4917" s="138" t="s">
        <v>1139</v>
      </c>
    </row>
    <row r="4918" spans="1:9" hidden="1">
      <c r="A4918" s="137" t="s">
        <v>24563</v>
      </c>
      <c r="B4918" s="138" t="s">
        <v>24564</v>
      </c>
      <c r="C4918" s="138" t="s">
        <v>24565</v>
      </c>
      <c r="D4918" s="138" t="s">
        <v>24566</v>
      </c>
      <c r="E4918" s="138" t="s">
        <v>24567</v>
      </c>
      <c r="F4918" s="139">
        <v>1102</v>
      </c>
      <c r="G4918" s="137" t="s">
        <v>488</v>
      </c>
      <c r="H4918" s="137" t="s">
        <v>22088</v>
      </c>
      <c r="I4918" s="138" t="s">
        <v>1139</v>
      </c>
    </row>
    <row r="4919" spans="1:9" hidden="1">
      <c r="A4919" s="137" t="s">
        <v>24568</v>
      </c>
      <c r="B4919" s="138" t="s">
        <v>24569</v>
      </c>
      <c r="C4919" s="138" t="s">
        <v>24570</v>
      </c>
      <c r="D4919" s="138" t="s">
        <v>24571</v>
      </c>
      <c r="E4919" s="138" t="s">
        <v>24572</v>
      </c>
      <c r="F4919" s="139">
        <v>3562</v>
      </c>
      <c r="G4919" s="137" t="s">
        <v>488</v>
      </c>
      <c r="H4919" s="137" t="s">
        <v>22088</v>
      </c>
      <c r="I4919" s="138" t="s">
        <v>1139</v>
      </c>
    </row>
    <row r="4920" spans="1:9" hidden="1">
      <c r="A4920" s="137" t="s">
        <v>24573</v>
      </c>
      <c r="B4920" s="138" t="s">
        <v>24574</v>
      </c>
      <c r="C4920" s="138" t="s">
        <v>24575</v>
      </c>
      <c r="D4920" s="138" t="s">
        <v>24576</v>
      </c>
      <c r="E4920" s="138" t="s">
        <v>24577</v>
      </c>
      <c r="F4920" s="139">
        <v>0</v>
      </c>
      <c r="G4920" s="137" t="s">
        <v>488</v>
      </c>
      <c r="H4920" s="137" t="s">
        <v>22088</v>
      </c>
      <c r="I4920" s="138" t="s">
        <v>1139</v>
      </c>
    </row>
    <row r="4921" spans="1:9" hidden="1">
      <c r="A4921" s="137" t="s">
        <v>24578</v>
      </c>
      <c r="B4921" s="138" t="s">
        <v>24579</v>
      </c>
      <c r="C4921" s="138" t="s">
        <v>24580</v>
      </c>
      <c r="D4921" s="138" t="s">
        <v>24581</v>
      </c>
      <c r="E4921" s="138" t="s">
        <v>24582</v>
      </c>
      <c r="F4921" s="139">
        <v>1369</v>
      </c>
      <c r="G4921" s="137" t="s">
        <v>488</v>
      </c>
      <c r="H4921" s="137" t="s">
        <v>22088</v>
      </c>
      <c r="I4921" s="138" t="s">
        <v>1139</v>
      </c>
    </row>
    <row r="4922" spans="1:9" hidden="1">
      <c r="A4922" s="137" t="s">
        <v>24583</v>
      </c>
      <c r="B4922" s="138" t="s">
        <v>24584</v>
      </c>
      <c r="C4922" s="138" t="s">
        <v>24585</v>
      </c>
      <c r="D4922" s="138" t="s">
        <v>24586</v>
      </c>
      <c r="E4922" s="138" t="s">
        <v>24587</v>
      </c>
      <c r="F4922" s="139">
        <v>0</v>
      </c>
      <c r="G4922" s="137" t="s">
        <v>488</v>
      </c>
      <c r="H4922" s="137" t="s">
        <v>22088</v>
      </c>
      <c r="I4922" s="138" t="s">
        <v>24282</v>
      </c>
    </row>
    <row r="4923" spans="1:9" hidden="1">
      <c r="A4923" s="137" t="s">
        <v>24588</v>
      </c>
      <c r="B4923" s="138" t="s">
        <v>24589</v>
      </c>
      <c r="C4923" s="138" t="s">
        <v>24590</v>
      </c>
      <c r="D4923" s="138" t="s">
        <v>24591</v>
      </c>
      <c r="E4923" s="138" t="s">
        <v>24592</v>
      </c>
      <c r="F4923" s="139">
        <v>0</v>
      </c>
      <c r="G4923" s="137" t="s">
        <v>488</v>
      </c>
      <c r="H4923" s="137" t="s">
        <v>22088</v>
      </c>
      <c r="I4923" s="138" t="s">
        <v>1139</v>
      </c>
    </row>
    <row r="4924" spans="1:9" hidden="1">
      <c r="A4924" s="137" t="s">
        <v>24593</v>
      </c>
      <c r="B4924" s="138" t="s">
        <v>24594</v>
      </c>
      <c r="C4924" s="138" t="s">
        <v>24595</v>
      </c>
      <c r="D4924" s="138" t="s">
        <v>24596</v>
      </c>
      <c r="E4924" s="138" t="s">
        <v>24597</v>
      </c>
      <c r="F4924" s="139">
        <v>240</v>
      </c>
      <c r="G4924" s="137" t="s">
        <v>488</v>
      </c>
      <c r="H4924" s="137" t="s">
        <v>22088</v>
      </c>
      <c r="I4924" s="138" t="s">
        <v>1139</v>
      </c>
    </row>
    <row r="4925" spans="1:9" hidden="1">
      <c r="A4925" s="137" t="s">
        <v>24598</v>
      </c>
      <c r="B4925" s="138" t="s">
        <v>24599</v>
      </c>
      <c r="C4925" s="138" t="s">
        <v>24600</v>
      </c>
      <c r="D4925" s="138" t="s">
        <v>24601</v>
      </c>
      <c r="E4925" s="138" t="s">
        <v>24602</v>
      </c>
      <c r="F4925" s="139">
        <v>0</v>
      </c>
      <c r="G4925" s="137" t="s">
        <v>488</v>
      </c>
      <c r="H4925" s="137" t="s">
        <v>22088</v>
      </c>
      <c r="I4925" s="138" t="s">
        <v>1139</v>
      </c>
    </row>
    <row r="4926" spans="1:9" hidden="1">
      <c r="A4926" s="137" t="s">
        <v>24603</v>
      </c>
      <c r="B4926" s="138" t="s">
        <v>24604</v>
      </c>
      <c r="C4926" s="138" t="s">
        <v>24605</v>
      </c>
      <c r="D4926" s="138" t="s">
        <v>24606</v>
      </c>
      <c r="E4926" s="138" t="s">
        <v>24607</v>
      </c>
      <c r="F4926" s="139">
        <v>0</v>
      </c>
      <c r="G4926" s="137" t="s">
        <v>488</v>
      </c>
      <c r="H4926" s="137" t="s">
        <v>22088</v>
      </c>
      <c r="I4926" s="138" t="s">
        <v>1139</v>
      </c>
    </row>
    <row r="4927" spans="1:9" hidden="1">
      <c r="A4927" s="137" t="s">
        <v>24608</v>
      </c>
      <c r="B4927" s="138" t="s">
        <v>24609</v>
      </c>
      <c r="C4927" s="138" t="s">
        <v>24610</v>
      </c>
      <c r="D4927" s="138" t="s">
        <v>24611</v>
      </c>
      <c r="E4927" s="138" t="s">
        <v>24612</v>
      </c>
      <c r="F4927" s="139">
        <v>1710</v>
      </c>
      <c r="G4927" s="137" t="s">
        <v>488</v>
      </c>
      <c r="H4927" s="137" t="s">
        <v>22088</v>
      </c>
      <c r="I4927" s="138" t="s">
        <v>1139</v>
      </c>
    </row>
    <row r="4928" spans="1:9" hidden="1">
      <c r="A4928" s="137" t="s">
        <v>24613</v>
      </c>
      <c r="B4928" s="138" t="s">
        <v>24614</v>
      </c>
      <c r="C4928" s="138" t="s">
        <v>24615</v>
      </c>
      <c r="D4928" s="138" t="s">
        <v>24616</v>
      </c>
      <c r="E4928" s="138" t="s">
        <v>24617</v>
      </c>
      <c r="F4928" s="139">
        <v>0</v>
      </c>
      <c r="G4928" s="137" t="s">
        <v>488</v>
      </c>
      <c r="H4928" s="137" t="s">
        <v>22088</v>
      </c>
      <c r="I4928" s="138" t="s">
        <v>1139</v>
      </c>
    </row>
    <row r="4929" spans="1:9" hidden="1">
      <c r="A4929" s="137" t="s">
        <v>24618</v>
      </c>
      <c r="B4929" s="138" t="s">
        <v>24619</v>
      </c>
      <c r="C4929" s="138" t="s">
        <v>24620</v>
      </c>
      <c r="D4929" s="138" t="s">
        <v>24621</v>
      </c>
      <c r="E4929" s="138" t="s">
        <v>24622</v>
      </c>
      <c r="F4929" s="139">
        <v>0</v>
      </c>
      <c r="G4929" s="137" t="s">
        <v>488</v>
      </c>
      <c r="H4929" s="137" t="s">
        <v>22088</v>
      </c>
      <c r="I4929" s="138" t="s">
        <v>1139</v>
      </c>
    </row>
    <row r="4930" spans="1:9" hidden="1">
      <c r="A4930" s="137" t="s">
        <v>24623</v>
      </c>
      <c r="B4930" s="138" t="s">
        <v>24624</v>
      </c>
      <c r="C4930" s="138" t="s">
        <v>24625</v>
      </c>
      <c r="D4930" s="138" t="s">
        <v>24626</v>
      </c>
      <c r="E4930" s="138" t="s">
        <v>24627</v>
      </c>
      <c r="F4930" s="139">
        <v>0</v>
      </c>
      <c r="G4930" s="137" t="s">
        <v>488</v>
      </c>
      <c r="H4930" s="137" t="s">
        <v>22088</v>
      </c>
      <c r="I4930" s="138" t="s">
        <v>1139</v>
      </c>
    </row>
    <row r="4931" spans="1:9" hidden="1">
      <c r="A4931" s="137" t="s">
        <v>24628</v>
      </c>
      <c r="B4931" s="138" t="s">
        <v>24629</v>
      </c>
      <c r="C4931" s="138" t="s">
        <v>24630</v>
      </c>
      <c r="D4931" s="138" t="s">
        <v>24631</v>
      </c>
      <c r="E4931" s="138" t="s">
        <v>24632</v>
      </c>
      <c r="F4931" s="139">
        <v>0</v>
      </c>
      <c r="G4931" s="137" t="s">
        <v>488</v>
      </c>
      <c r="H4931" s="137" t="s">
        <v>22088</v>
      </c>
      <c r="I4931" s="138" t="s">
        <v>1139</v>
      </c>
    </row>
    <row r="4932" spans="1:9" hidden="1">
      <c r="A4932" s="137" t="s">
        <v>24633</v>
      </c>
      <c r="B4932" s="138" t="s">
        <v>24634</v>
      </c>
      <c r="C4932" s="138" t="s">
        <v>24635</v>
      </c>
      <c r="D4932" s="138" t="s">
        <v>24636</v>
      </c>
      <c r="E4932" s="138" t="s">
        <v>24637</v>
      </c>
      <c r="F4932" s="139">
        <v>0</v>
      </c>
      <c r="G4932" s="137" t="s">
        <v>488</v>
      </c>
      <c r="H4932" s="137" t="s">
        <v>22088</v>
      </c>
      <c r="I4932" s="138" t="s">
        <v>1139</v>
      </c>
    </row>
    <row r="4933" spans="1:9" hidden="1">
      <c r="A4933" s="137" t="s">
        <v>24638</v>
      </c>
      <c r="B4933" s="138" t="s">
        <v>24639</v>
      </c>
      <c r="C4933" s="138" t="s">
        <v>24640</v>
      </c>
      <c r="D4933" s="138" t="s">
        <v>24641</v>
      </c>
      <c r="E4933" s="138" t="s">
        <v>24642</v>
      </c>
      <c r="F4933" s="139">
        <v>0</v>
      </c>
      <c r="G4933" s="137" t="s">
        <v>488</v>
      </c>
      <c r="H4933" s="137" t="s">
        <v>22088</v>
      </c>
      <c r="I4933" s="138" t="s">
        <v>1139</v>
      </c>
    </row>
    <row r="4934" spans="1:9" hidden="1">
      <c r="A4934" s="137" t="s">
        <v>24643</v>
      </c>
      <c r="B4934" s="138" t="s">
        <v>24644</v>
      </c>
      <c r="C4934" s="138" t="s">
        <v>24645</v>
      </c>
      <c r="D4934" s="138" t="s">
        <v>24646</v>
      </c>
      <c r="E4934" s="138" t="s">
        <v>24647</v>
      </c>
      <c r="F4934" s="139">
        <v>0</v>
      </c>
      <c r="G4934" s="137" t="s">
        <v>488</v>
      </c>
      <c r="H4934" s="137" t="s">
        <v>22088</v>
      </c>
      <c r="I4934" s="138" t="s">
        <v>1139</v>
      </c>
    </row>
    <row r="4935" spans="1:9" hidden="1">
      <c r="A4935" s="137" t="s">
        <v>24648</v>
      </c>
      <c r="B4935" s="138" t="s">
        <v>24649</v>
      </c>
      <c r="C4935" s="138" t="s">
        <v>24650</v>
      </c>
      <c r="D4935" s="138" t="s">
        <v>24651</v>
      </c>
      <c r="E4935" s="138" t="s">
        <v>24652</v>
      </c>
      <c r="F4935" s="139">
        <v>0</v>
      </c>
      <c r="G4935" s="137" t="s">
        <v>488</v>
      </c>
      <c r="H4935" s="137" t="s">
        <v>22088</v>
      </c>
      <c r="I4935" s="138" t="s">
        <v>1139</v>
      </c>
    </row>
    <row r="4936" spans="1:9" hidden="1">
      <c r="A4936" s="137" t="s">
        <v>24653</v>
      </c>
      <c r="B4936" s="138" t="s">
        <v>24654</v>
      </c>
      <c r="C4936" s="138" t="s">
        <v>24655</v>
      </c>
      <c r="D4936" s="138" t="s">
        <v>24656</v>
      </c>
      <c r="E4936" s="138" t="s">
        <v>24657</v>
      </c>
      <c r="F4936" s="139">
        <v>2162</v>
      </c>
      <c r="G4936" s="137" t="s">
        <v>488</v>
      </c>
      <c r="H4936" s="137" t="s">
        <v>22088</v>
      </c>
      <c r="I4936" s="138" t="s">
        <v>24282</v>
      </c>
    </row>
    <row r="4937" spans="1:9" hidden="1">
      <c r="A4937" s="137" t="s">
        <v>24658</v>
      </c>
      <c r="B4937" s="138" t="s">
        <v>24659</v>
      </c>
      <c r="C4937" s="138" t="s">
        <v>24660</v>
      </c>
      <c r="D4937" s="138" t="s">
        <v>24661</v>
      </c>
      <c r="E4937" s="138" t="s">
        <v>24662</v>
      </c>
      <c r="F4937" s="139">
        <v>0</v>
      </c>
      <c r="G4937" s="137" t="s">
        <v>488</v>
      </c>
      <c r="H4937" s="137" t="s">
        <v>22088</v>
      </c>
      <c r="I4937" s="138" t="s">
        <v>1139</v>
      </c>
    </row>
    <row r="4938" spans="1:9" hidden="1">
      <c r="A4938" s="137" t="s">
        <v>24663</v>
      </c>
      <c r="B4938" s="138" t="s">
        <v>24664</v>
      </c>
      <c r="C4938" s="138" t="s">
        <v>24665</v>
      </c>
      <c r="D4938" s="138" t="s">
        <v>24666</v>
      </c>
      <c r="E4938" s="138" t="s">
        <v>24667</v>
      </c>
      <c r="F4938" s="139">
        <v>0</v>
      </c>
      <c r="G4938" s="137" t="s">
        <v>488</v>
      </c>
      <c r="H4938" s="137" t="s">
        <v>22088</v>
      </c>
      <c r="I4938" s="138" t="s">
        <v>1139</v>
      </c>
    </row>
    <row r="4939" spans="1:9" hidden="1">
      <c r="A4939" s="137" t="s">
        <v>24668</v>
      </c>
      <c r="B4939" s="138" t="s">
        <v>24669</v>
      </c>
      <c r="C4939" s="138" t="s">
        <v>24670</v>
      </c>
      <c r="D4939" s="138" t="s">
        <v>24671</v>
      </c>
      <c r="E4939" s="138" t="s">
        <v>24672</v>
      </c>
      <c r="F4939" s="139">
        <v>0</v>
      </c>
      <c r="G4939" s="137" t="s">
        <v>488</v>
      </c>
      <c r="H4939" s="137" t="s">
        <v>22088</v>
      </c>
      <c r="I4939" s="138" t="s">
        <v>1139</v>
      </c>
    </row>
    <row r="4940" spans="1:9" hidden="1">
      <c r="A4940" s="137" t="s">
        <v>24673</v>
      </c>
      <c r="B4940" s="138" t="s">
        <v>24674</v>
      </c>
      <c r="C4940" s="138" t="s">
        <v>24675</v>
      </c>
      <c r="D4940" s="138" t="s">
        <v>24676</v>
      </c>
      <c r="E4940" s="138" t="s">
        <v>24677</v>
      </c>
      <c r="F4940" s="139">
        <v>0</v>
      </c>
      <c r="G4940" s="137" t="s">
        <v>488</v>
      </c>
      <c r="H4940" s="137" t="s">
        <v>22088</v>
      </c>
      <c r="I4940" s="138" t="s">
        <v>1139</v>
      </c>
    </row>
    <row r="4941" spans="1:9" hidden="1">
      <c r="A4941" s="137" t="s">
        <v>24678</v>
      </c>
      <c r="B4941" s="138" t="s">
        <v>24679</v>
      </c>
      <c r="C4941" s="138" t="s">
        <v>24680</v>
      </c>
      <c r="D4941" s="138" t="s">
        <v>24681</v>
      </c>
      <c r="E4941" s="138" t="s">
        <v>24682</v>
      </c>
      <c r="F4941" s="139">
        <v>0</v>
      </c>
      <c r="G4941" s="137" t="s">
        <v>488</v>
      </c>
      <c r="H4941" s="137" t="s">
        <v>22088</v>
      </c>
      <c r="I4941" s="138" t="s">
        <v>24282</v>
      </c>
    </row>
    <row r="4942" spans="1:9" hidden="1">
      <c r="A4942" s="137" t="s">
        <v>24683</v>
      </c>
      <c r="B4942" s="138" t="s">
        <v>24684</v>
      </c>
      <c r="C4942" s="138" t="s">
        <v>24685</v>
      </c>
      <c r="D4942" s="138" t="s">
        <v>24686</v>
      </c>
      <c r="E4942" s="138" t="s">
        <v>24687</v>
      </c>
      <c r="F4942" s="139">
        <v>1079</v>
      </c>
      <c r="G4942" s="137" t="s">
        <v>488</v>
      </c>
      <c r="H4942" s="137" t="s">
        <v>22088</v>
      </c>
      <c r="I4942" s="138" t="s">
        <v>1139</v>
      </c>
    </row>
    <row r="4943" spans="1:9" hidden="1">
      <c r="A4943" s="137" t="s">
        <v>24688</v>
      </c>
      <c r="B4943" s="138" t="s">
        <v>24689</v>
      </c>
      <c r="C4943" s="138" t="s">
        <v>24690</v>
      </c>
      <c r="D4943" s="138" t="s">
        <v>24691</v>
      </c>
      <c r="E4943" s="138" t="s">
        <v>24692</v>
      </c>
      <c r="F4943" s="139">
        <v>0</v>
      </c>
      <c r="G4943" s="137" t="s">
        <v>488</v>
      </c>
      <c r="H4943" s="137" t="s">
        <v>22088</v>
      </c>
      <c r="I4943" s="138" t="s">
        <v>1139</v>
      </c>
    </row>
    <row r="4944" spans="1:9" hidden="1">
      <c r="A4944" s="137" t="s">
        <v>24693</v>
      </c>
      <c r="B4944" s="138" t="s">
        <v>24694</v>
      </c>
      <c r="C4944" s="138" t="s">
        <v>24695</v>
      </c>
      <c r="D4944" s="138" t="s">
        <v>24696</v>
      </c>
      <c r="E4944" s="138" t="s">
        <v>24697</v>
      </c>
      <c r="F4944" s="139">
        <v>0</v>
      </c>
      <c r="G4944" s="137" t="s">
        <v>488</v>
      </c>
      <c r="H4944" s="137" t="s">
        <v>22088</v>
      </c>
      <c r="I4944" s="138" t="s">
        <v>1139</v>
      </c>
    </row>
    <row r="4945" spans="1:9" hidden="1">
      <c r="A4945" s="137" t="s">
        <v>24698</v>
      </c>
      <c r="B4945" s="138" t="s">
        <v>24699</v>
      </c>
      <c r="C4945" s="138" t="s">
        <v>24700</v>
      </c>
      <c r="D4945" s="138" t="s">
        <v>24701</v>
      </c>
      <c r="E4945" s="138" t="s">
        <v>24702</v>
      </c>
      <c r="F4945" s="139">
        <v>6700</v>
      </c>
      <c r="G4945" s="137" t="s">
        <v>488</v>
      </c>
      <c r="H4945" s="137" t="s">
        <v>22088</v>
      </c>
      <c r="I4945" s="138" t="s">
        <v>1139</v>
      </c>
    </row>
    <row r="4946" spans="1:9" hidden="1">
      <c r="A4946" s="137" t="s">
        <v>24703</v>
      </c>
      <c r="B4946" s="138" t="s">
        <v>24704</v>
      </c>
      <c r="C4946" s="138" t="s">
        <v>24705</v>
      </c>
      <c r="D4946" s="138" t="s">
        <v>24706</v>
      </c>
      <c r="E4946" s="138" t="s">
        <v>24707</v>
      </c>
      <c r="F4946" s="139">
        <v>0</v>
      </c>
      <c r="G4946" s="137" t="s">
        <v>488</v>
      </c>
      <c r="H4946" s="137" t="s">
        <v>22088</v>
      </c>
      <c r="I4946" s="138" t="s">
        <v>1139</v>
      </c>
    </row>
    <row r="4947" spans="1:9" hidden="1">
      <c r="A4947" s="137" t="s">
        <v>24708</v>
      </c>
      <c r="B4947" s="138" t="s">
        <v>24709</v>
      </c>
      <c r="C4947" s="138" t="s">
        <v>24710</v>
      </c>
      <c r="D4947" s="138" t="s">
        <v>24711</v>
      </c>
      <c r="E4947" s="138" t="s">
        <v>24712</v>
      </c>
      <c r="F4947" s="139">
        <v>0</v>
      </c>
      <c r="G4947" s="137" t="s">
        <v>488</v>
      </c>
      <c r="H4947" s="137" t="s">
        <v>22088</v>
      </c>
      <c r="I4947" s="138" t="s">
        <v>1139</v>
      </c>
    </row>
    <row r="4948" spans="1:9" hidden="1">
      <c r="A4948" s="137" t="s">
        <v>24713</v>
      </c>
      <c r="B4948" s="138" t="s">
        <v>24714</v>
      </c>
      <c r="C4948" s="138" t="s">
        <v>24715</v>
      </c>
      <c r="D4948" s="138" t="s">
        <v>24716</v>
      </c>
      <c r="E4948" s="138" t="s">
        <v>24717</v>
      </c>
      <c r="F4948" s="139">
        <v>3450</v>
      </c>
      <c r="G4948" s="137" t="s">
        <v>488</v>
      </c>
      <c r="H4948" s="137" t="s">
        <v>22088</v>
      </c>
      <c r="I4948" s="138" t="s">
        <v>24282</v>
      </c>
    </row>
    <row r="4949" spans="1:9" hidden="1">
      <c r="A4949" s="137" t="s">
        <v>24718</v>
      </c>
      <c r="B4949" s="138" t="s">
        <v>24719</v>
      </c>
      <c r="C4949" s="138" t="s">
        <v>24720</v>
      </c>
      <c r="D4949" s="138" t="s">
        <v>24721</v>
      </c>
      <c r="E4949" s="138" t="s">
        <v>24722</v>
      </c>
      <c r="F4949" s="139">
        <v>0</v>
      </c>
      <c r="G4949" s="137" t="s">
        <v>488</v>
      </c>
      <c r="H4949" s="137" t="s">
        <v>22088</v>
      </c>
      <c r="I4949" s="138" t="s">
        <v>24282</v>
      </c>
    </row>
    <row r="4950" spans="1:9" hidden="1">
      <c r="A4950" s="137" t="s">
        <v>24723</v>
      </c>
      <c r="B4950" s="138" t="s">
        <v>24724</v>
      </c>
      <c r="C4950" s="138" t="s">
        <v>24725</v>
      </c>
      <c r="D4950" s="138" t="s">
        <v>24726</v>
      </c>
      <c r="E4950" s="138" t="s">
        <v>24727</v>
      </c>
      <c r="F4950" s="139">
        <v>0</v>
      </c>
      <c r="G4950" s="137" t="s">
        <v>488</v>
      </c>
      <c r="H4950" s="137" t="s">
        <v>22088</v>
      </c>
      <c r="I4950" s="138" t="s">
        <v>1139</v>
      </c>
    </row>
    <row r="4951" spans="1:9" hidden="1">
      <c r="A4951" s="137" t="s">
        <v>24728</v>
      </c>
      <c r="B4951" s="138" t="s">
        <v>24729</v>
      </c>
      <c r="C4951" s="138" t="s">
        <v>24730</v>
      </c>
      <c r="D4951" s="138" t="s">
        <v>24731</v>
      </c>
      <c r="E4951" s="138" t="s">
        <v>24732</v>
      </c>
      <c r="F4951" s="139">
        <v>0</v>
      </c>
      <c r="G4951" s="137" t="s">
        <v>488</v>
      </c>
      <c r="H4951" s="137" t="s">
        <v>22088</v>
      </c>
      <c r="I4951" s="138" t="s">
        <v>24282</v>
      </c>
    </row>
    <row r="4952" spans="1:9" hidden="1">
      <c r="A4952" s="137" t="s">
        <v>24733</v>
      </c>
      <c r="B4952" s="138" t="s">
        <v>24734</v>
      </c>
      <c r="C4952" s="138" t="s">
        <v>24735</v>
      </c>
      <c r="D4952" s="138" t="s">
        <v>24736</v>
      </c>
      <c r="E4952" s="138" t="s">
        <v>24737</v>
      </c>
      <c r="F4952" s="139">
        <v>750</v>
      </c>
      <c r="G4952" s="137" t="s">
        <v>488</v>
      </c>
      <c r="H4952" s="137" t="s">
        <v>22088</v>
      </c>
      <c r="I4952" s="138" t="s">
        <v>1139</v>
      </c>
    </row>
    <row r="4953" spans="1:9" hidden="1">
      <c r="A4953" s="137" t="s">
        <v>24738</v>
      </c>
      <c r="B4953" s="138" t="s">
        <v>24739</v>
      </c>
      <c r="C4953" s="138" t="s">
        <v>24740</v>
      </c>
      <c r="D4953" s="138" t="s">
        <v>24741</v>
      </c>
      <c r="E4953" s="138" t="s">
        <v>24742</v>
      </c>
      <c r="F4953" s="139">
        <v>0</v>
      </c>
      <c r="G4953" s="137" t="s">
        <v>488</v>
      </c>
      <c r="H4953" s="137" t="s">
        <v>22088</v>
      </c>
      <c r="I4953" s="138" t="s">
        <v>1139</v>
      </c>
    </row>
    <row r="4954" spans="1:9" hidden="1">
      <c r="A4954" s="137" t="s">
        <v>24743</v>
      </c>
      <c r="B4954" s="138" t="s">
        <v>24744</v>
      </c>
      <c r="C4954" s="138" t="s">
        <v>24745</v>
      </c>
      <c r="D4954" s="138" t="s">
        <v>24746</v>
      </c>
      <c r="E4954" s="138" t="s">
        <v>24747</v>
      </c>
      <c r="F4954" s="139">
        <v>0</v>
      </c>
      <c r="G4954" s="137" t="s">
        <v>488</v>
      </c>
      <c r="H4954" s="137" t="s">
        <v>22088</v>
      </c>
      <c r="I4954" s="138" t="s">
        <v>1139</v>
      </c>
    </row>
    <row r="4955" spans="1:9" hidden="1">
      <c r="A4955" s="137" t="s">
        <v>24748</v>
      </c>
      <c r="B4955" s="138" t="s">
        <v>24749</v>
      </c>
      <c r="C4955" s="138" t="s">
        <v>24750</v>
      </c>
      <c r="D4955" s="138" t="s">
        <v>24751</v>
      </c>
      <c r="E4955" s="138" t="s">
        <v>24752</v>
      </c>
      <c r="F4955" s="139">
        <v>0</v>
      </c>
      <c r="G4955" s="137" t="s">
        <v>488</v>
      </c>
      <c r="H4955" s="137" t="s">
        <v>22088</v>
      </c>
      <c r="I4955" s="138" t="s">
        <v>1139</v>
      </c>
    </row>
    <row r="4956" spans="1:9" hidden="1">
      <c r="A4956" s="137" t="s">
        <v>24753</v>
      </c>
      <c r="B4956" s="138" t="s">
        <v>24754</v>
      </c>
      <c r="C4956" s="138" t="s">
        <v>24755</v>
      </c>
      <c r="D4956" s="138" t="s">
        <v>24756</v>
      </c>
      <c r="E4956" s="138" t="s">
        <v>24757</v>
      </c>
      <c r="F4956" s="139">
        <v>0</v>
      </c>
      <c r="G4956" s="137" t="s">
        <v>488</v>
      </c>
      <c r="H4956" s="137" t="s">
        <v>22088</v>
      </c>
      <c r="I4956" s="138" t="s">
        <v>1139</v>
      </c>
    </row>
    <row r="4957" spans="1:9" hidden="1">
      <c r="A4957" s="137" t="s">
        <v>24758</v>
      </c>
      <c r="B4957" s="138" t="s">
        <v>24759</v>
      </c>
      <c r="C4957" s="138" t="s">
        <v>24760</v>
      </c>
      <c r="D4957" s="138" t="s">
        <v>24761</v>
      </c>
      <c r="E4957" s="138" t="s">
        <v>24762</v>
      </c>
      <c r="F4957" s="139">
        <v>0</v>
      </c>
      <c r="G4957" s="137" t="s">
        <v>488</v>
      </c>
      <c r="H4957" s="137" t="s">
        <v>22088</v>
      </c>
      <c r="I4957" s="138" t="s">
        <v>1139</v>
      </c>
    </row>
    <row r="4958" spans="1:9" hidden="1">
      <c r="A4958" s="137" t="s">
        <v>24763</v>
      </c>
      <c r="B4958" s="138" t="s">
        <v>24764</v>
      </c>
      <c r="C4958" s="138" t="s">
        <v>24765</v>
      </c>
      <c r="D4958" s="138" t="s">
        <v>24766</v>
      </c>
      <c r="E4958" s="138" t="s">
        <v>24767</v>
      </c>
      <c r="F4958" s="139">
        <v>0</v>
      </c>
      <c r="G4958" s="137" t="s">
        <v>488</v>
      </c>
      <c r="H4958" s="137" t="s">
        <v>22088</v>
      </c>
      <c r="I4958" s="138" t="s">
        <v>1139</v>
      </c>
    </row>
    <row r="4959" spans="1:9" hidden="1">
      <c r="A4959" s="137" t="s">
        <v>24768</v>
      </c>
      <c r="B4959" s="138" t="s">
        <v>24769</v>
      </c>
      <c r="C4959" s="138" t="s">
        <v>24770</v>
      </c>
      <c r="D4959" s="138" t="s">
        <v>24771</v>
      </c>
      <c r="E4959" s="138" t="s">
        <v>24772</v>
      </c>
      <c r="F4959" s="139">
        <v>0</v>
      </c>
      <c r="G4959" s="137" t="s">
        <v>488</v>
      </c>
      <c r="H4959" s="137" t="s">
        <v>22088</v>
      </c>
      <c r="I4959" s="138" t="s">
        <v>1139</v>
      </c>
    </row>
    <row r="4960" spans="1:9" hidden="1">
      <c r="A4960" s="137" t="s">
        <v>24773</v>
      </c>
      <c r="B4960" s="138" t="s">
        <v>24774</v>
      </c>
      <c r="C4960" s="138" t="s">
        <v>24775</v>
      </c>
      <c r="D4960" s="138" t="s">
        <v>24776</v>
      </c>
      <c r="E4960" s="138" t="s">
        <v>24777</v>
      </c>
      <c r="F4960" s="139">
        <v>0</v>
      </c>
      <c r="G4960" s="137" t="s">
        <v>488</v>
      </c>
      <c r="H4960" s="137" t="s">
        <v>22088</v>
      </c>
      <c r="I4960" s="138" t="s">
        <v>24282</v>
      </c>
    </row>
    <row r="4961" spans="1:9" hidden="1">
      <c r="A4961" s="137" t="s">
        <v>24778</v>
      </c>
      <c r="B4961" s="138" t="s">
        <v>24779</v>
      </c>
      <c r="C4961" s="138" t="s">
        <v>24780</v>
      </c>
      <c r="D4961" s="138" t="s">
        <v>24781</v>
      </c>
      <c r="E4961" s="138" t="s">
        <v>24782</v>
      </c>
      <c r="F4961" s="139">
        <v>0</v>
      </c>
      <c r="G4961" s="137" t="s">
        <v>488</v>
      </c>
      <c r="H4961" s="137" t="s">
        <v>22088</v>
      </c>
      <c r="I4961" s="138" t="s">
        <v>1139</v>
      </c>
    </row>
    <row r="4962" spans="1:9" hidden="1">
      <c r="A4962" s="137" t="s">
        <v>24783</v>
      </c>
      <c r="B4962" s="138" t="s">
        <v>24784</v>
      </c>
      <c r="C4962" s="138" t="s">
        <v>24785</v>
      </c>
      <c r="D4962" s="138" t="s">
        <v>24786</v>
      </c>
      <c r="E4962" s="138" t="s">
        <v>24787</v>
      </c>
      <c r="F4962" s="139">
        <v>0</v>
      </c>
      <c r="G4962" s="137" t="s">
        <v>488</v>
      </c>
      <c r="H4962" s="137" t="s">
        <v>22088</v>
      </c>
      <c r="I4962" s="138" t="s">
        <v>1139</v>
      </c>
    </row>
    <row r="4963" spans="1:9" hidden="1">
      <c r="A4963" s="137" t="s">
        <v>24788</v>
      </c>
      <c r="B4963" s="138" t="s">
        <v>24789</v>
      </c>
      <c r="C4963" s="138" t="s">
        <v>24790</v>
      </c>
      <c r="D4963" s="138" t="s">
        <v>24791</v>
      </c>
      <c r="E4963" s="138" t="s">
        <v>24792</v>
      </c>
      <c r="F4963" s="139">
        <v>905</v>
      </c>
      <c r="G4963" s="137" t="s">
        <v>488</v>
      </c>
      <c r="H4963" s="137" t="s">
        <v>22088</v>
      </c>
      <c r="I4963" s="138" t="s">
        <v>1139</v>
      </c>
    </row>
    <row r="4964" spans="1:9" hidden="1">
      <c r="A4964" s="137" t="s">
        <v>24793</v>
      </c>
      <c r="B4964" s="138" t="s">
        <v>24794</v>
      </c>
      <c r="C4964" s="138" t="s">
        <v>24795</v>
      </c>
      <c r="D4964" s="138" t="s">
        <v>24796</v>
      </c>
      <c r="E4964" s="138" t="s">
        <v>24797</v>
      </c>
      <c r="F4964" s="139">
        <v>0</v>
      </c>
      <c r="G4964" s="137" t="s">
        <v>488</v>
      </c>
      <c r="H4964" s="137" t="s">
        <v>22088</v>
      </c>
      <c r="I4964" s="138" t="s">
        <v>1139</v>
      </c>
    </row>
    <row r="4965" spans="1:9" hidden="1">
      <c r="A4965" s="137" t="s">
        <v>24798</v>
      </c>
      <c r="B4965" s="138" t="s">
        <v>24799</v>
      </c>
      <c r="C4965" s="138" t="s">
        <v>24800</v>
      </c>
      <c r="D4965" s="138" t="s">
        <v>24801</v>
      </c>
      <c r="E4965" s="138" t="s">
        <v>24802</v>
      </c>
      <c r="F4965" s="139">
        <v>0</v>
      </c>
      <c r="G4965" s="137" t="s">
        <v>488</v>
      </c>
      <c r="H4965" s="137" t="s">
        <v>22088</v>
      </c>
      <c r="I4965" s="138" t="s">
        <v>24282</v>
      </c>
    </row>
    <row r="4966" spans="1:9" hidden="1">
      <c r="A4966" s="137" t="s">
        <v>24803</v>
      </c>
      <c r="B4966" s="138" t="s">
        <v>24804</v>
      </c>
      <c r="C4966" s="138" t="s">
        <v>24805</v>
      </c>
      <c r="D4966" s="138" t="s">
        <v>24806</v>
      </c>
      <c r="E4966" s="138" t="s">
        <v>24807</v>
      </c>
      <c r="F4966" s="139">
        <v>0</v>
      </c>
      <c r="G4966" s="137" t="s">
        <v>488</v>
      </c>
      <c r="H4966" s="137" t="s">
        <v>22088</v>
      </c>
      <c r="I4966" s="138" t="s">
        <v>1139</v>
      </c>
    </row>
    <row r="4967" spans="1:9" hidden="1">
      <c r="A4967" s="137" t="s">
        <v>24808</v>
      </c>
      <c r="B4967" s="138" t="s">
        <v>24809</v>
      </c>
      <c r="C4967" s="138" t="s">
        <v>24810</v>
      </c>
      <c r="D4967" s="138" t="s">
        <v>24811</v>
      </c>
      <c r="E4967" s="138" t="s">
        <v>24812</v>
      </c>
      <c r="F4967" s="139">
        <v>0</v>
      </c>
      <c r="G4967" s="137" t="s">
        <v>488</v>
      </c>
      <c r="H4967" s="137" t="s">
        <v>22088</v>
      </c>
      <c r="I4967" s="138" t="s">
        <v>1139</v>
      </c>
    </row>
    <row r="4968" spans="1:9" hidden="1">
      <c r="A4968" s="137" t="s">
        <v>24813</v>
      </c>
      <c r="B4968" s="138" t="s">
        <v>24814</v>
      </c>
      <c r="C4968" s="138" t="s">
        <v>24815</v>
      </c>
      <c r="D4968" s="138" t="s">
        <v>24816</v>
      </c>
      <c r="E4968" s="138" t="s">
        <v>24817</v>
      </c>
      <c r="F4968" s="139">
        <v>1296</v>
      </c>
      <c r="G4968" s="137" t="s">
        <v>488</v>
      </c>
      <c r="H4968" s="137" t="s">
        <v>22088</v>
      </c>
      <c r="I4968" s="138" t="s">
        <v>1139</v>
      </c>
    </row>
    <row r="4969" spans="1:9" hidden="1">
      <c r="A4969" s="137" t="s">
        <v>24818</v>
      </c>
      <c r="B4969" s="138" t="s">
        <v>24819</v>
      </c>
      <c r="C4969" s="138" t="s">
        <v>24820</v>
      </c>
      <c r="D4969" s="138" t="s">
        <v>24821</v>
      </c>
      <c r="E4969" s="138" t="s">
        <v>24822</v>
      </c>
      <c r="F4969" s="139">
        <v>0</v>
      </c>
      <c r="G4969" s="137" t="s">
        <v>488</v>
      </c>
      <c r="H4969" s="137" t="s">
        <v>22088</v>
      </c>
      <c r="I4969" s="138" t="s">
        <v>24282</v>
      </c>
    </row>
    <row r="4970" spans="1:9" hidden="1">
      <c r="A4970" s="137" t="s">
        <v>24823</v>
      </c>
      <c r="B4970" s="138" t="s">
        <v>24824</v>
      </c>
      <c r="C4970" s="138" t="s">
        <v>24825</v>
      </c>
      <c r="D4970" s="138" t="s">
        <v>24826</v>
      </c>
      <c r="E4970" s="138" t="s">
        <v>24827</v>
      </c>
      <c r="F4970" s="139">
        <v>0</v>
      </c>
      <c r="G4970" s="137" t="s">
        <v>488</v>
      </c>
      <c r="H4970" s="137" t="s">
        <v>22088</v>
      </c>
      <c r="I4970" s="138" t="s">
        <v>1139</v>
      </c>
    </row>
    <row r="4971" spans="1:9" hidden="1">
      <c r="A4971" s="137" t="s">
        <v>24828</v>
      </c>
      <c r="B4971" s="138" t="s">
        <v>24829</v>
      </c>
      <c r="C4971" s="138" t="s">
        <v>24830</v>
      </c>
      <c r="D4971" s="138" t="s">
        <v>24831</v>
      </c>
      <c r="E4971" s="138" t="s">
        <v>24832</v>
      </c>
      <c r="F4971" s="139">
        <v>1406</v>
      </c>
      <c r="G4971" s="137" t="s">
        <v>488</v>
      </c>
      <c r="H4971" s="137" t="s">
        <v>22088</v>
      </c>
      <c r="I4971" s="138" t="s">
        <v>1139</v>
      </c>
    </row>
    <row r="4972" spans="1:9" hidden="1">
      <c r="A4972" s="137" t="s">
        <v>24833</v>
      </c>
      <c r="B4972" s="138" t="s">
        <v>24829</v>
      </c>
      <c r="C4972" s="138" t="s">
        <v>24834</v>
      </c>
      <c r="D4972" s="138" t="s">
        <v>24831</v>
      </c>
      <c r="E4972" s="138" t="s">
        <v>24832</v>
      </c>
      <c r="F4972" s="139">
        <v>0</v>
      </c>
      <c r="G4972" s="137" t="s">
        <v>488</v>
      </c>
      <c r="H4972" s="137" t="s">
        <v>22088</v>
      </c>
      <c r="I4972" s="138" t="s">
        <v>1139</v>
      </c>
    </row>
    <row r="4973" spans="1:9" hidden="1">
      <c r="A4973" s="137" t="s">
        <v>24835</v>
      </c>
      <c r="B4973" s="138" t="s">
        <v>24836</v>
      </c>
      <c r="C4973" s="138" t="s">
        <v>24837</v>
      </c>
      <c r="D4973" s="138" t="s">
        <v>24838</v>
      </c>
      <c r="E4973" s="138" t="s">
        <v>24839</v>
      </c>
      <c r="F4973" s="139">
        <v>0</v>
      </c>
      <c r="G4973" s="137" t="s">
        <v>488</v>
      </c>
      <c r="H4973" s="137" t="s">
        <v>22088</v>
      </c>
      <c r="I4973" s="138" t="s">
        <v>1139</v>
      </c>
    </row>
    <row r="4974" spans="1:9" hidden="1">
      <c r="A4974" s="137" t="s">
        <v>24840</v>
      </c>
      <c r="B4974" s="138" t="s">
        <v>24841</v>
      </c>
      <c r="C4974" s="138" t="s">
        <v>24842</v>
      </c>
      <c r="D4974" s="138" t="s">
        <v>24843</v>
      </c>
      <c r="E4974" s="138" t="s">
        <v>24844</v>
      </c>
      <c r="F4974" s="139">
        <v>0</v>
      </c>
      <c r="G4974" s="137" t="s">
        <v>488</v>
      </c>
      <c r="H4974" s="137" t="s">
        <v>22088</v>
      </c>
      <c r="I4974" s="138" t="s">
        <v>1139</v>
      </c>
    </row>
    <row r="4975" spans="1:9" hidden="1">
      <c r="A4975" s="137" t="s">
        <v>24845</v>
      </c>
      <c r="B4975" s="138" t="s">
        <v>24846</v>
      </c>
      <c r="C4975" s="138" t="s">
        <v>24847</v>
      </c>
      <c r="D4975" s="138" t="s">
        <v>24848</v>
      </c>
      <c r="E4975" s="138" t="s">
        <v>24849</v>
      </c>
      <c r="F4975" s="139">
        <v>2194</v>
      </c>
      <c r="G4975" s="137" t="s">
        <v>488</v>
      </c>
      <c r="H4975" s="137" t="s">
        <v>22088</v>
      </c>
      <c r="I4975" s="138" t="s">
        <v>1139</v>
      </c>
    </row>
    <row r="4976" spans="1:9" hidden="1">
      <c r="A4976" s="137" t="s">
        <v>24850</v>
      </c>
      <c r="B4976" s="138" t="s">
        <v>24851</v>
      </c>
      <c r="C4976" s="138" t="s">
        <v>24852</v>
      </c>
      <c r="D4976" s="138" t="s">
        <v>24853</v>
      </c>
      <c r="E4976" s="138" t="s">
        <v>24854</v>
      </c>
      <c r="F4976" s="139">
        <v>0</v>
      </c>
      <c r="G4976" s="137" t="s">
        <v>488</v>
      </c>
      <c r="H4976" s="137" t="s">
        <v>22088</v>
      </c>
      <c r="I4976" s="138" t="s">
        <v>1139</v>
      </c>
    </row>
    <row r="4977" spans="1:9" hidden="1">
      <c r="A4977" s="137" t="s">
        <v>24855</v>
      </c>
      <c r="B4977" s="138" t="s">
        <v>24856</v>
      </c>
      <c r="C4977" s="138" t="s">
        <v>24857</v>
      </c>
      <c r="D4977" s="138" t="s">
        <v>24858</v>
      </c>
      <c r="E4977" s="138" t="s">
        <v>24859</v>
      </c>
      <c r="F4977" s="139">
        <v>1352</v>
      </c>
      <c r="G4977" s="137" t="s">
        <v>488</v>
      </c>
      <c r="H4977" s="137" t="s">
        <v>22088</v>
      </c>
      <c r="I4977" s="138" t="s">
        <v>1139</v>
      </c>
    </row>
    <row r="4978" spans="1:9" hidden="1">
      <c r="A4978" s="137" t="s">
        <v>24860</v>
      </c>
      <c r="B4978" s="138" t="s">
        <v>24861</v>
      </c>
      <c r="C4978" s="138" t="s">
        <v>24862</v>
      </c>
      <c r="D4978" s="138" t="s">
        <v>24863</v>
      </c>
      <c r="E4978" s="138" t="s">
        <v>24864</v>
      </c>
      <c r="F4978" s="139">
        <v>0</v>
      </c>
      <c r="G4978" s="137" t="s">
        <v>488</v>
      </c>
      <c r="H4978" s="137" t="s">
        <v>22088</v>
      </c>
      <c r="I4978" s="138" t="s">
        <v>1139</v>
      </c>
    </row>
    <row r="4979" spans="1:9" hidden="1">
      <c r="A4979" s="137" t="s">
        <v>24865</v>
      </c>
      <c r="B4979" s="138" t="s">
        <v>24866</v>
      </c>
      <c r="C4979" s="138" t="s">
        <v>24867</v>
      </c>
      <c r="D4979" s="138" t="s">
        <v>24868</v>
      </c>
      <c r="E4979" s="138" t="s">
        <v>24869</v>
      </c>
      <c r="F4979" s="139">
        <v>0</v>
      </c>
      <c r="G4979" s="137" t="s">
        <v>488</v>
      </c>
      <c r="H4979" s="137" t="s">
        <v>22088</v>
      </c>
      <c r="I4979" s="138" t="s">
        <v>1139</v>
      </c>
    </row>
    <row r="4980" spans="1:9" hidden="1">
      <c r="A4980" s="137" t="s">
        <v>24870</v>
      </c>
      <c r="B4980" s="138" t="s">
        <v>24871</v>
      </c>
      <c r="C4980" s="138" t="s">
        <v>24872</v>
      </c>
      <c r="D4980" s="138" t="s">
        <v>24873</v>
      </c>
      <c r="E4980" s="138" t="s">
        <v>24874</v>
      </c>
      <c r="F4980" s="139">
        <v>2887</v>
      </c>
      <c r="G4980" s="137" t="s">
        <v>488</v>
      </c>
      <c r="H4980" s="137" t="s">
        <v>22088</v>
      </c>
      <c r="I4980" s="138" t="s">
        <v>24282</v>
      </c>
    </row>
    <row r="4981" spans="1:9" hidden="1">
      <c r="A4981" s="137" t="s">
        <v>24875</v>
      </c>
      <c r="B4981" s="138" t="s">
        <v>24876</v>
      </c>
      <c r="C4981" s="138" t="s">
        <v>24877</v>
      </c>
      <c r="D4981" s="138" t="s">
        <v>24878</v>
      </c>
      <c r="E4981" s="138" t="s">
        <v>24879</v>
      </c>
      <c r="F4981" s="139">
        <v>2395</v>
      </c>
      <c r="G4981" s="137" t="s">
        <v>488</v>
      </c>
      <c r="H4981" s="137" t="s">
        <v>22088</v>
      </c>
      <c r="I4981" s="138" t="s">
        <v>1139</v>
      </c>
    </row>
    <row r="4982" spans="1:9" hidden="1">
      <c r="A4982" s="137" t="s">
        <v>24880</v>
      </c>
      <c r="B4982" s="138" t="s">
        <v>24881</v>
      </c>
      <c r="C4982" s="138" t="s">
        <v>24882</v>
      </c>
      <c r="D4982" s="138" t="s">
        <v>24883</v>
      </c>
      <c r="E4982" s="138" t="s">
        <v>24884</v>
      </c>
      <c r="F4982" s="139">
        <v>0</v>
      </c>
      <c r="G4982" s="137" t="s">
        <v>488</v>
      </c>
      <c r="H4982" s="137" t="s">
        <v>22088</v>
      </c>
      <c r="I4982" s="138" t="s">
        <v>1139</v>
      </c>
    </row>
    <row r="4983" spans="1:9" hidden="1">
      <c r="A4983" s="137" t="s">
        <v>24885</v>
      </c>
      <c r="B4983" s="138" t="s">
        <v>24886</v>
      </c>
      <c r="C4983" s="138" t="s">
        <v>24887</v>
      </c>
      <c r="D4983" s="138" t="s">
        <v>24888</v>
      </c>
      <c r="E4983" s="138" t="s">
        <v>24889</v>
      </c>
      <c r="F4983" s="139">
        <v>3075</v>
      </c>
      <c r="G4983" s="137" t="s">
        <v>488</v>
      </c>
      <c r="H4983" s="137" t="s">
        <v>22088</v>
      </c>
      <c r="I4983" s="138" t="s">
        <v>1139</v>
      </c>
    </row>
    <row r="4984" spans="1:9" hidden="1">
      <c r="A4984" s="137" t="s">
        <v>24890</v>
      </c>
      <c r="B4984" s="138" t="s">
        <v>24891</v>
      </c>
      <c r="C4984" s="138" t="s">
        <v>24892</v>
      </c>
      <c r="D4984" s="138" t="s">
        <v>24893</v>
      </c>
      <c r="E4984" s="138" t="s">
        <v>24894</v>
      </c>
      <c r="F4984" s="139">
        <v>2772</v>
      </c>
      <c r="G4984" s="137" t="s">
        <v>488</v>
      </c>
      <c r="H4984" s="137" t="s">
        <v>22088</v>
      </c>
      <c r="I4984" s="138" t="s">
        <v>1139</v>
      </c>
    </row>
    <row r="4985" spans="1:9" hidden="1">
      <c r="A4985" s="137" t="s">
        <v>24895</v>
      </c>
      <c r="B4985" s="138" t="s">
        <v>24896</v>
      </c>
      <c r="C4985" s="138" t="s">
        <v>24897</v>
      </c>
      <c r="D4985" s="138" t="s">
        <v>24898</v>
      </c>
      <c r="E4985" s="138" t="s">
        <v>24899</v>
      </c>
      <c r="F4985" s="139">
        <v>0</v>
      </c>
      <c r="G4985" s="137" t="s">
        <v>488</v>
      </c>
      <c r="H4985" s="137" t="s">
        <v>22088</v>
      </c>
      <c r="I4985" s="138" t="s">
        <v>1139</v>
      </c>
    </row>
    <row r="4986" spans="1:9" hidden="1">
      <c r="A4986" s="137" t="s">
        <v>24900</v>
      </c>
      <c r="B4986" s="138" t="s">
        <v>24901</v>
      </c>
      <c r="C4986" s="138" t="s">
        <v>24902</v>
      </c>
      <c r="D4986" s="138" t="s">
        <v>24903</v>
      </c>
      <c r="E4986" s="138" t="s">
        <v>24904</v>
      </c>
      <c r="F4986" s="139">
        <v>0</v>
      </c>
      <c r="G4986" s="137" t="s">
        <v>488</v>
      </c>
      <c r="H4986" s="137" t="s">
        <v>22088</v>
      </c>
      <c r="I4986" s="138" t="s">
        <v>1139</v>
      </c>
    </row>
    <row r="4987" spans="1:9" hidden="1">
      <c r="A4987" s="137" t="s">
        <v>24905</v>
      </c>
      <c r="B4987" s="138" t="s">
        <v>24906</v>
      </c>
      <c r="C4987" s="138" t="s">
        <v>24907</v>
      </c>
      <c r="D4987" s="138" t="s">
        <v>24908</v>
      </c>
      <c r="E4987" s="138" t="s">
        <v>24909</v>
      </c>
      <c r="F4987" s="139">
        <v>0</v>
      </c>
      <c r="G4987" s="137" t="s">
        <v>488</v>
      </c>
      <c r="H4987" s="137" t="s">
        <v>22088</v>
      </c>
      <c r="I4987" s="138" t="s">
        <v>1139</v>
      </c>
    </row>
    <row r="4988" spans="1:9" hidden="1">
      <c r="A4988" s="137" t="s">
        <v>24910</v>
      </c>
      <c r="B4988" s="138" t="s">
        <v>24911</v>
      </c>
      <c r="C4988" s="138" t="s">
        <v>24912</v>
      </c>
      <c r="D4988" s="138" t="s">
        <v>24913</v>
      </c>
      <c r="E4988" s="138" t="s">
        <v>24914</v>
      </c>
      <c r="F4988" s="139">
        <v>0</v>
      </c>
      <c r="G4988" s="137" t="s">
        <v>488</v>
      </c>
      <c r="H4988" s="137" t="s">
        <v>22088</v>
      </c>
      <c r="I4988" s="138" t="s">
        <v>24282</v>
      </c>
    </row>
    <row r="4989" spans="1:9" hidden="1">
      <c r="A4989" s="137" t="s">
        <v>24915</v>
      </c>
      <c r="B4989" s="138" t="s">
        <v>24916</v>
      </c>
      <c r="C4989" s="138" t="s">
        <v>24917</v>
      </c>
      <c r="D4989" s="138" t="s">
        <v>24918</v>
      </c>
      <c r="E4989" s="138" t="s">
        <v>24919</v>
      </c>
      <c r="F4989" s="139">
        <v>0</v>
      </c>
      <c r="G4989" s="137" t="s">
        <v>488</v>
      </c>
      <c r="H4989" s="137" t="s">
        <v>22088</v>
      </c>
      <c r="I4989" s="138" t="s">
        <v>1139</v>
      </c>
    </row>
    <row r="4990" spans="1:9" hidden="1">
      <c r="A4990" s="137" t="s">
        <v>24920</v>
      </c>
      <c r="B4990" s="138" t="s">
        <v>24921</v>
      </c>
      <c r="C4990" s="138" t="s">
        <v>24922</v>
      </c>
      <c r="D4990" s="138" t="s">
        <v>24923</v>
      </c>
      <c r="E4990" s="138" t="s">
        <v>24924</v>
      </c>
      <c r="F4990" s="139">
        <v>0</v>
      </c>
      <c r="G4990" s="137" t="s">
        <v>488</v>
      </c>
      <c r="H4990" s="137" t="s">
        <v>22088</v>
      </c>
      <c r="I4990" s="138" t="s">
        <v>1139</v>
      </c>
    </row>
    <row r="4991" spans="1:9" hidden="1">
      <c r="A4991" s="137" t="s">
        <v>24925</v>
      </c>
      <c r="B4991" s="138" t="s">
        <v>24926</v>
      </c>
      <c r="C4991" s="138" t="s">
        <v>24927</v>
      </c>
      <c r="D4991" s="138" t="s">
        <v>24928</v>
      </c>
      <c r="E4991" s="138" t="s">
        <v>24929</v>
      </c>
      <c r="F4991" s="139">
        <v>1503</v>
      </c>
      <c r="G4991" s="137" t="s">
        <v>488</v>
      </c>
      <c r="H4991" s="137" t="s">
        <v>22088</v>
      </c>
      <c r="I4991" s="138" t="s">
        <v>1139</v>
      </c>
    </row>
    <row r="4992" spans="1:9" hidden="1">
      <c r="A4992" s="137" t="s">
        <v>24930</v>
      </c>
      <c r="B4992" s="138" t="s">
        <v>24931</v>
      </c>
      <c r="C4992" s="138" t="s">
        <v>24932</v>
      </c>
      <c r="D4992" s="138" t="s">
        <v>24933</v>
      </c>
      <c r="E4992" s="138" t="s">
        <v>24934</v>
      </c>
      <c r="F4992" s="139">
        <v>1710</v>
      </c>
      <c r="G4992" s="137" t="s">
        <v>488</v>
      </c>
      <c r="H4992" s="137" t="s">
        <v>22088</v>
      </c>
      <c r="I4992" s="138" t="s">
        <v>1139</v>
      </c>
    </row>
    <row r="4993" spans="1:9" hidden="1">
      <c r="A4993" s="137" t="s">
        <v>24935</v>
      </c>
      <c r="B4993" s="138" t="s">
        <v>24936</v>
      </c>
      <c r="C4993" s="138" t="s">
        <v>24937</v>
      </c>
      <c r="D4993" s="138" t="s">
        <v>24938</v>
      </c>
      <c r="E4993" s="138" t="s">
        <v>24939</v>
      </c>
      <c r="F4993" s="139">
        <v>0</v>
      </c>
      <c r="G4993" s="137" t="s">
        <v>488</v>
      </c>
      <c r="H4993" s="137" t="s">
        <v>22088</v>
      </c>
      <c r="I4993" s="138" t="s">
        <v>1139</v>
      </c>
    </row>
    <row r="4994" spans="1:9" hidden="1">
      <c r="A4994" s="137" t="s">
        <v>24940</v>
      </c>
      <c r="B4994" s="138" t="s">
        <v>24941</v>
      </c>
      <c r="C4994" s="138" t="s">
        <v>24942</v>
      </c>
      <c r="D4994" s="138" t="s">
        <v>24943</v>
      </c>
      <c r="E4994" s="138" t="s">
        <v>24944</v>
      </c>
      <c r="F4994" s="139">
        <v>11270</v>
      </c>
      <c r="G4994" s="137" t="s">
        <v>488</v>
      </c>
      <c r="H4994" s="137" t="s">
        <v>22088</v>
      </c>
      <c r="I4994" s="138" t="s">
        <v>1139</v>
      </c>
    </row>
    <row r="4995" spans="1:9" hidden="1">
      <c r="A4995" s="137" t="s">
        <v>24945</v>
      </c>
      <c r="B4995" s="138" t="s">
        <v>24946</v>
      </c>
      <c r="C4995" s="138" t="s">
        <v>24947</v>
      </c>
      <c r="D4995" s="138" t="s">
        <v>24948</v>
      </c>
      <c r="E4995" s="138" t="s">
        <v>24949</v>
      </c>
      <c r="F4995" s="139">
        <v>0</v>
      </c>
      <c r="G4995" s="137" t="s">
        <v>488</v>
      </c>
      <c r="H4995" s="137" t="s">
        <v>22088</v>
      </c>
      <c r="I4995" s="138" t="s">
        <v>1139</v>
      </c>
    </row>
    <row r="4996" spans="1:9" hidden="1">
      <c r="A4996" s="137" t="s">
        <v>24950</v>
      </c>
      <c r="B4996" s="138" t="s">
        <v>24951</v>
      </c>
      <c r="C4996" s="138" t="s">
        <v>24952</v>
      </c>
      <c r="D4996" s="138" t="s">
        <v>24953</v>
      </c>
      <c r="E4996" s="138" t="s">
        <v>24954</v>
      </c>
      <c r="F4996" s="139">
        <v>0</v>
      </c>
      <c r="G4996" s="137" t="s">
        <v>488</v>
      </c>
      <c r="H4996" s="137" t="s">
        <v>22088</v>
      </c>
      <c r="I4996" s="138" t="s">
        <v>1139</v>
      </c>
    </row>
    <row r="4997" spans="1:9" hidden="1">
      <c r="A4997" s="137" t="s">
        <v>24955</v>
      </c>
      <c r="B4997" s="138" t="s">
        <v>24956</v>
      </c>
      <c r="C4997" s="138" t="s">
        <v>24957</v>
      </c>
      <c r="D4997" s="138" t="s">
        <v>24958</v>
      </c>
      <c r="E4997" s="138" t="s">
        <v>24959</v>
      </c>
      <c r="F4997" s="139">
        <v>1284</v>
      </c>
      <c r="G4997" s="137" t="s">
        <v>488</v>
      </c>
      <c r="H4997" s="137" t="s">
        <v>22088</v>
      </c>
      <c r="I4997" s="138" t="s">
        <v>1139</v>
      </c>
    </row>
    <row r="4998" spans="1:9" hidden="1">
      <c r="A4998" s="137" t="s">
        <v>24960</v>
      </c>
      <c r="B4998" s="138" t="s">
        <v>24961</v>
      </c>
      <c r="C4998" s="138" t="s">
        <v>24962</v>
      </c>
      <c r="D4998" s="138" t="s">
        <v>24963</v>
      </c>
      <c r="E4998" s="138" t="s">
        <v>24964</v>
      </c>
      <c r="F4998" s="139">
        <v>0</v>
      </c>
      <c r="G4998" s="137" t="s">
        <v>488</v>
      </c>
      <c r="H4998" s="137" t="s">
        <v>22088</v>
      </c>
      <c r="I4998" s="138" t="s">
        <v>1139</v>
      </c>
    </row>
    <row r="4999" spans="1:9" hidden="1">
      <c r="A4999" s="137" t="s">
        <v>24965</v>
      </c>
      <c r="B4999" s="138" t="s">
        <v>24966</v>
      </c>
      <c r="C4999" s="138" t="s">
        <v>24967</v>
      </c>
      <c r="D4999" s="138" t="s">
        <v>24968</v>
      </c>
      <c r="E4999" s="138" t="s">
        <v>24969</v>
      </c>
      <c r="F4999" s="139">
        <v>0</v>
      </c>
      <c r="G4999" s="137" t="s">
        <v>488</v>
      </c>
      <c r="H4999" s="137" t="s">
        <v>22088</v>
      </c>
      <c r="I4999" s="138" t="s">
        <v>1139</v>
      </c>
    </row>
    <row r="5000" spans="1:9" hidden="1">
      <c r="A5000" s="137" t="s">
        <v>24970</v>
      </c>
      <c r="B5000" s="138" t="s">
        <v>24971</v>
      </c>
      <c r="C5000" s="138" t="s">
        <v>24972</v>
      </c>
      <c r="D5000" s="138" t="s">
        <v>24973</v>
      </c>
      <c r="E5000" s="138" t="s">
        <v>24974</v>
      </c>
      <c r="F5000" s="139">
        <v>1392</v>
      </c>
      <c r="G5000" s="137" t="s">
        <v>488</v>
      </c>
      <c r="H5000" s="137" t="s">
        <v>22088</v>
      </c>
      <c r="I5000" s="138" t="s">
        <v>1139</v>
      </c>
    </row>
    <row r="5001" spans="1:9" hidden="1">
      <c r="A5001" s="137" t="s">
        <v>24975</v>
      </c>
      <c r="B5001" s="138" t="s">
        <v>24976</v>
      </c>
      <c r="C5001" s="138" t="s">
        <v>24977</v>
      </c>
      <c r="D5001" s="138" t="s">
        <v>24978</v>
      </c>
      <c r="E5001" s="138" t="s">
        <v>24979</v>
      </c>
      <c r="F5001" s="139">
        <v>0</v>
      </c>
      <c r="G5001" s="137" t="s">
        <v>488</v>
      </c>
      <c r="H5001" s="137" t="s">
        <v>22088</v>
      </c>
      <c r="I5001" s="138" t="s">
        <v>1139</v>
      </c>
    </row>
    <row r="5002" spans="1:9" hidden="1">
      <c r="A5002" s="137" t="s">
        <v>24980</v>
      </c>
      <c r="B5002" s="138" t="s">
        <v>24981</v>
      </c>
      <c r="C5002" s="138" t="s">
        <v>24982</v>
      </c>
      <c r="D5002" s="138" t="s">
        <v>24983</v>
      </c>
      <c r="E5002" s="138" t="s">
        <v>24984</v>
      </c>
      <c r="F5002" s="139">
        <v>0</v>
      </c>
      <c r="G5002" s="137" t="s">
        <v>488</v>
      </c>
      <c r="H5002" s="137" t="s">
        <v>22088</v>
      </c>
      <c r="I5002" s="138" t="s">
        <v>1139</v>
      </c>
    </row>
    <row r="5003" spans="1:9" hidden="1">
      <c r="A5003" s="137" t="s">
        <v>24985</v>
      </c>
      <c r="B5003" s="138" t="s">
        <v>24986</v>
      </c>
      <c r="C5003" s="138" t="s">
        <v>24987</v>
      </c>
      <c r="D5003" s="138" t="s">
        <v>24988</v>
      </c>
      <c r="E5003" s="138" t="s">
        <v>24989</v>
      </c>
      <c r="F5003" s="139">
        <v>0</v>
      </c>
      <c r="G5003" s="137" t="s">
        <v>488</v>
      </c>
      <c r="H5003" s="137" t="s">
        <v>22088</v>
      </c>
      <c r="I5003" s="138" t="s">
        <v>1139</v>
      </c>
    </row>
    <row r="5004" spans="1:9" hidden="1">
      <c r="A5004" s="137" t="s">
        <v>24990</v>
      </c>
      <c r="B5004" s="138" t="s">
        <v>24991</v>
      </c>
      <c r="C5004" s="138" t="s">
        <v>24992</v>
      </c>
      <c r="D5004" s="138" t="s">
        <v>24993</v>
      </c>
      <c r="E5004" s="138" t="s">
        <v>24994</v>
      </c>
      <c r="F5004" s="139">
        <v>902.1</v>
      </c>
      <c r="G5004" s="137" t="s">
        <v>488</v>
      </c>
      <c r="H5004" s="137" t="s">
        <v>22088</v>
      </c>
      <c r="I5004" s="138" t="s">
        <v>1139</v>
      </c>
    </row>
    <row r="5005" spans="1:9" hidden="1">
      <c r="A5005" s="137" t="s">
        <v>24995</v>
      </c>
      <c r="B5005" s="138" t="s">
        <v>24996</v>
      </c>
      <c r="C5005" s="138" t="s">
        <v>24997</v>
      </c>
      <c r="D5005" s="138" t="s">
        <v>24998</v>
      </c>
      <c r="E5005" s="138" t="s">
        <v>24999</v>
      </c>
      <c r="F5005" s="139">
        <v>4130</v>
      </c>
      <c r="G5005" s="137" t="s">
        <v>488</v>
      </c>
      <c r="H5005" s="137" t="s">
        <v>22088</v>
      </c>
      <c r="I5005" s="138" t="s">
        <v>1139</v>
      </c>
    </row>
    <row r="5006" spans="1:9" hidden="1">
      <c r="A5006" s="137" t="s">
        <v>25000</v>
      </c>
      <c r="B5006" s="138" t="s">
        <v>25001</v>
      </c>
      <c r="C5006" s="138" t="s">
        <v>25002</v>
      </c>
      <c r="D5006" s="138" t="s">
        <v>25003</v>
      </c>
      <c r="E5006" s="138" t="s">
        <v>25004</v>
      </c>
      <c r="F5006" s="139">
        <v>0</v>
      </c>
      <c r="G5006" s="137" t="s">
        <v>488</v>
      </c>
      <c r="H5006" s="137" t="s">
        <v>22088</v>
      </c>
      <c r="I5006" s="138" t="s">
        <v>1139</v>
      </c>
    </row>
    <row r="5007" spans="1:9" hidden="1">
      <c r="A5007" s="137" t="s">
        <v>25005</v>
      </c>
      <c r="B5007" s="138" t="s">
        <v>25006</v>
      </c>
      <c r="C5007" s="138" t="s">
        <v>25007</v>
      </c>
      <c r="D5007" s="138" t="s">
        <v>25008</v>
      </c>
      <c r="E5007" s="138" t="s">
        <v>25009</v>
      </c>
      <c r="F5007" s="139">
        <v>2888</v>
      </c>
      <c r="G5007" s="137" t="s">
        <v>488</v>
      </c>
      <c r="H5007" s="137" t="s">
        <v>22088</v>
      </c>
      <c r="I5007" s="138" t="s">
        <v>1139</v>
      </c>
    </row>
    <row r="5008" spans="1:9" hidden="1">
      <c r="A5008" s="137" t="s">
        <v>25010</v>
      </c>
      <c r="B5008" s="138" t="s">
        <v>25011</v>
      </c>
      <c r="C5008" s="138" t="s">
        <v>25012</v>
      </c>
      <c r="D5008" s="138" t="s">
        <v>25013</v>
      </c>
      <c r="E5008" s="138" t="s">
        <v>25014</v>
      </c>
      <c r="F5008" s="139">
        <v>412</v>
      </c>
      <c r="G5008" s="137" t="s">
        <v>488</v>
      </c>
      <c r="H5008" s="137" t="s">
        <v>22088</v>
      </c>
      <c r="I5008" s="138" t="s">
        <v>1139</v>
      </c>
    </row>
    <row r="5009" spans="1:9" hidden="1">
      <c r="A5009" s="137" t="s">
        <v>25015</v>
      </c>
      <c r="B5009" s="138" t="s">
        <v>25016</v>
      </c>
      <c r="C5009" s="138" t="s">
        <v>25017</v>
      </c>
      <c r="D5009" s="138" t="s">
        <v>25018</v>
      </c>
      <c r="E5009" s="138" t="s">
        <v>25019</v>
      </c>
      <c r="F5009" s="139">
        <v>0</v>
      </c>
      <c r="G5009" s="137" t="s">
        <v>488</v>
      </c>
      <c r="H5009" s="137" t="s">
        <v>22088</v>
      </c>
      <c r="I5009" s="138" t="s">
        <v>1139</v>
      </c>
    </row>
    <row r="5010" spans="1:9" hidden="1">
      <c r="A5010" s="137" t="s">
        <v>25020</v>
      </c>
      <c r="B5010" s="138" t="s">
        <v>25021</v>
      </c>
      <c r="C5010" s="138" t="s">
        <v>25022</v>
      </c>
      <c r="D5010" s="138" t="s">
        <v>25023</v>
      </c>
      <c r="E5010" s="138" t="s">
        <v>25024</v>
      </c>
      <c r="F5010" s="139">
        <v>0</v>
      </c>
      <c r="G5010" s="137" t="s">
        <v>488</v>
      </c>
      <c r="H5010" s="137" t="s">
        <v>22088</v>
      </c>
      <c r="I5010" s="138" t="s">
        <v>1139</v>
      </c>
    </row>
    <row r="5011" spans="1:9" hidden="1">
      <c r="A5011" s="137" t="s">
        <v>25025</v>
      </c>
      <c r="B5011" s="138" t="s">
        <v>25026</v>
      </c>
      <c r="C5011" s="138" t="s">
        <v>25027</v>
      </c>
      <c r="D5011" s="138" t="s">
        <v>25028</v>
      </c>
      <c r="E5011" s="138" t="s">
        <v>25029</v>
      </c>
      <c r="F5011" s="139">
        <v>0</v>
      </c>
      <c r="G5011" s="137" t="s">
        <v>488</v>
      </c>
      <c r="H5011" s="137" t="s">
        <v>22088</v>
      </c>
      <c r="I5011" s="138" t="s">
        <v>1139</v>
      </c>
    </row>
    <row r="5012" spans="1:9" hidden="1">
      <c r="A5012" s="137" t="s">
        <v>25030</v>
      </c>
      <c r="B5012" s="138" t="s">
        <v>25031</v>
      </c>
      <c r="C5012" s="138" t="s">
        <v>25032</v>
      </c>
      <c r="D5012" s="138" t="s">
        <v>25033</v>
      </c>
      <c r="E5012" s="138" t="s">
        <v>25034</v>
      </c>
      <c r="F5012" s="139">
        <v>0</v>
      </c>
      <c r="G5012" s="137" t="s">
        <v>488</v>
      </c>
      <c r="H5012" s="137" t="s">
        <v>22088</v>
      </c>
      <c r="I5012" s="138" t="s">
        <v>1139</v>
      </c>
    </row>
    <row r="5013" spans="1:9" hidden="1">
      <c r="A5013" s="137" t="s">
        <v>25035</v>
      </c>
      <c r="B5013" s="138" t="s">
        <v>25036</v>
      </c>
      <c r="C5013" s="138" t="s">
        <v>25037</v>
      </c>
      <c r="D5013" s="138" t="s">
        <v>25038</v>
      </c>
      <c r="E5013" s="138" t="s">
        <v>25039</v>
      </c>
      <c r="F5013" s="139">
        <v>2259</v>
      </c>
      <c r="G5013" s="137" t="s">
        <v>488</v>
      </c>
      <c r="H5013" s="137" t="s">
        <v>22088</v>
      </c>
      <c r="I5013" s="138" t="s">
        <v>1139</v>
      </c>
    </row>
    <row r="5014" spans="1:9" hidden="1">
      <c r="A5014" s="137" t="s">
        <v>25040</v>
      </c>
      <c r="B5014" s="138" t="s">
        <v>25041</v>
      </c>
      <c r="C5014" s="138" t="s">
        <v>25042</v>
      </c>
      <c r="D5014" s="138" t="s">
        <v>25043</v>
      </c>
      <c r="E5014" s="138" t="s">
        <v>25044</v>
      </c>
      <c r="F5014" s="139">
        <v>0</v>
      </c>
      <c r="G5014" s="137" t="s">
        <v>488</v>
      </c>
      <c r="H5014" s="137" t="s">
        <v>22088</v>
      </c>
      <c r="I5014" s="138" t="s">
        <v>1139</v>
      </c>
    </row>
    <row r="5015" spans="1:9" hidden="1">
      <c r="A5015" s="137" t="s">
        <v>25045</v>
      </c>
      <c r="B5015" s="138" t="s">
        <v>25046</v>
      </c>
      <c r="C5015" s="138" t="s">
        <v>25047</v>
      </c>
      <c r="D5015" s="138" t="s">
        <v>25048</v>
      </c>
      <c r="E5015" s="138" t="s">
        <v>25049</v>
      </c>
      <c r="F5015" s="139">
        <v>6310</v>
      </c>
      <c r="G5015" s="137" t="s">
        <v>488</v>
      </c>
      <c r="H5015" s="137" t="s">
        <v>22088</v>
      </c>
      <c r="I5015" s="138" t="s">
        <v>1139</v>
      </c>
    </row>
    <row r="5016" spans="1:9" hidden="1">
      <c r="A5016" s="137" t="s">
        <v>25050</v>
      </c>
      <c r="B5016" s="138" t="s">
        <v>515</v>
      </c>
      <c r="C5016" s="138" t="s">
        <v>517</v>
      </c>
      <c r="D5016" s="138" t="s">
        <v>516</v>
      </c>
      <c r="E5016" s="138" t="s">
        <v>1291</v>
      </c>
      <c r="F5016" s="139">
        <v>2361.5</v>
      </c>
      <c r="G5016" s="137" t="s">
        <v>488</v>
      </c>
      <c r="H5016" s="137" t="s">
        <v>22088</v>
      </c>
      <c r="I5016" s="138" t="s">
        <v>1139</v>
      </c>
    </row>
    <row r="5017" spans="1:9" hidden="1">
      <c r="A5017" s="137" t="s">
        <v>25051</v>
      </c>
      <c r="B5017" s="138" t="s">
        <v>25052</v>
      </c>
      <c r="C5017" s="138" t="s">
        <v>25053</v>
      </c>
      <c r="D5017" s="138" t="s">
        <v>25054</v>
      </c>
      <c r="E5017" s="138" t="s">
        <v>25055</v>
      </c>
      <c r="F5017" s="139">
        <v>4270</v>
      </c>
      <c r="G5017" s="137" t="s">
        <v>488</v>
      </c>
      <c r="H5017" s="137" t="s">
        <v>22088</v>
      </c>
      <c r="I5017" s="138" t="s">
        <v>1139</v>
      </c>
    </row>
    <row r="5018" spans="1:9" hidden="1">
      <c r="A5018" s="137" t="s">
        <v>25056</v>
      </c>
      <c r="B5018" s="138" t="s">
        <v>25057</v>
      </c>
      <c r="C5018" s="138" t="s">
        <v>25058</v>
      </c>
      <c r="D5018" s="138" t="s">
        <v>25059</v>
      </c>
      <c r="E5018" s="138" t="s">
        <v>25060</v>
      </c>
      <c r="F5018" s="139">
        <v>1043</v>
      </c>
      <c r="G5018" s="137" t="s">
        <v>488</v>
      </c>
      <c r="H5018" s="137" t="s">
        <v>22088</v>
      </c>
      <c r="I5018" s="138" t="s">
        <v>1139</v>
      </c>
    </row>
    <row r="5019" spans="1:9" hidden="1">
      <c r="A5019" s="137" t="s">
        <v>25061</v>
      </c>
      <c r="B5019" s="138" t="s">
        <v>25062</v>
      </c>
      <c r="C5019" s="138" t="s">
        <v>25063</v>
      </c>
      <c r="D5019" s="138" t="s">
        <v>25064</v>
      </c>
      <c r="E5019" s="138" t="s">
        <v>25065</v>
      </c>
      <c r="F5019" s="139">
        <v>0</v>
      </c>
      <c r="G5019" s="137" t="s">
        <v>488</v>
      </c>
      <c r="H5019" s="137" t="s">
        <v>22088</v>
      </c>
      <c r="I5019" s="138" t="s">
        <v>1139</v>
      </c>
    </row>
    <row r="5020" spans="1:9" hidden="1">
      <c r="A5020" s="137" t="s">
        <v>25066</v>
      </c>
      <c r="B5020" s="138" t="s">
        <v>25067</v>
      </c>
      <c r="C5020" s="138" t="s">
        <v>25068</v>
      </c>
      <c r="D5020" s="138" t="s">
        <v>25069</v>
      </c>
      <c r="E5020" s="138" t="s">
        <v>25070</v>
      </c>
      <c r="F5020" s="139">
        <v>0</v>
      </c>
      <c r="G5020" s="137" t="s">
        <v>488</v>
      </c>
      <c r="H5020" s="137" t="s">
        <v>22088</v>
      </c>
      <c r="I5020" s="138" t="s">
        <v>1139</v>
      </c>
    </row>
    <row r="5021" spans="1:9" hidden="1">
      <c r="A5021" s="137" t="s">
        <v>25071</v>
      </c>
      <c r="B5021" s="138" t="s">
        <v>25072</v>
      </c>
      <c r="C5021" s="138" t="s">
        <v>25073</v>
      </c>
      <c r="D5021" s="138" t="s">
        <v>25074</v>
      </c>
      <c r="E5021" s="138" t="s">
        <v>25075</v>
      </c>
      <c r="F5021" s="139">
        <v>996</v>
      </c>
      <c r="G5021" s="137" t="s">
        <v>488</v>
      </c>
      <c r="H5021" s="137" t="s">
        <v>22088</v>
      </c>
      <c r="I5021" s="138" t="s">
        <v>1139</v>
      </c>
    </row>
    <row r="5022" spans="1:9" hidden="1">
      <c r="A5022" s="137" t="s">
        <v>25076</v>
      </c>
      <c r="B5022" s="138" t="s">
        <v>25077</v>
      </c>
      <c r="C5022" s="138" t="s">
        <v>25078</v>
      </c>
      <c r="D5022" s="138" t="s">
        <v>25079</v>
      </c>
      <c r="E5022" s="138" t="s">
        <v>25080</v>
      </c>
      <c r="F5022" s="139">
        <v>4155</v>
      </c>
      <c r="G5022" s="137" t="s">
        <v>488</v>
      </c>
      <c r="H5022" s="137" t="s">
        <v>22088</v>
      </c>
      <c r="I5022" s="138" t="s">
        <v>1139</v>
      </c>
    </row>
    <row r="5023" spans="1:9" hidden="1">
      <c r="A5023" s="137" t="s">
        <v>25081</v>
      </c>
      <c r="B5023" s="138" t="s">
        <v>25082</v>
      </c>
      <c r="C5023" s="138" t="s">
        <v>25083</v>
      </c>
      <c r="D5023" s="138" t="s">
        <v>25084</v>
      </c>
      <c r="E5023" s="138" t="s">
        <v>25085</v>
      </c>
      <c r="F5023" s="139">
        <v>1422</v>
      </c>
      <c r="G5023" s="137" t="s">
        <v>488</v>
      </c>
      <c r="H5023" s="137" t="s">
        <v>22088</v>
      </c>
      <c r="I5023" s="138" t="s">
        <v>24282</v>
      </c>
    </row>
    <row r="5024" spans="1:9" hidden="1">
      <c r="A5024" s="137" t="s">
        <v>25086</v>
      </c>
      <c r="B5024" s="138" t="s">
        <v>25087</v>
      </c>
      <c r="C5024" s="138" t="s">
        <v>25088</v>
      </c>
      <c r="D5024" s="138" t="s">
        <v>25089</v>
      </c>
      <c r="E5024" s="138" t="s">
        <v>25090</v>
      </c>
      <c r="F5024" s="139">
        <v>2895</v>
      </c>
      <c r="G5024" s="137" t="s">
        <v>488</v>
      </c>
      <c r="H5024" s="137" t="s">
        <v>22088</v>
      </c>
      <c r="I5024" s="138" t="s">
        <v>1139</v>
      </c>
    </row>
    <row r="5025" spans="1:9" hidden="1">
      <c r="A5025" s="137" t="s">
        <v>25091</v>
      </c>
      <c r="B5025" s="138" t="s">
        <v>25092</v>
      </c>
      <c r="C5025" s="138" t="s">
        <v>25093</v>
      </c>
      <c r="D5025" s="138" t="s">
        <v>25094</v>
      </c>
      <c r="E5025" s="138" t="s">
        <v>25095</v>
      </c>
      <c r="F5025" s="139">
        <v>0</v>
      </c>
      <c r="G5025" s="137" t="s">
        <v>488</v>
      </c>
      <c r="H5025" s="137" t="s">
        <v>22088</v>
      </c>
      <c r="I5025" s="138" t="s">
        <v>1139</v>
      </c>
    </row>
    <row r="5026" spans="1:9" hidden="1">
      <c r="A5026" s="137" t="s">
        <v>25096</v>
      </c>
      <c r="B5026" s="138" t="s">
        <v>25097</v>
      </c>
      <c r="C5026" s="138" t="s">
        <v>25098</v>
      </c>
      <c r="D5026" s="138" t="s">
        <v>25099</v>
      </c>
      <c r="E5026" s="138" t="s">
        <v>25100</v>
      </c>
      <c r="F5026" s="139">
        <v>0</v>
      </c>
      <c r="G5026" s="137" t="s">
        <v>488</v>
      </c>
      <c r="H5026" s="137" t="s">
        <v>22088</v>
      </c>
      <c r="I5026" s="138" t="s">
        <v>1139</v>
      </c>
    </row>
    <row r="5027" spans="1:9" hidden="1">
      <c r="A5027" s="137" t="s">
        <v>25101</v>
      </c>
      <c r="B5027" s="138" t="s">
        <v>25102</v>
      </c>
      <c r="C5027" s="138" t="s">
        <v>25103</v>
      </c>
      <c r="D5027" s="138" t="s">
        <v>25104</v>
      </c>
      <c r="E5027" s="138" t="s">
        <v>25105</v>
      </c>
      <c r="F5027" s="139">
        <v>0</v>
      </c>
      <c r="G5027" s="137" t="s">
        <v>488</v>
      </c>
      <c r="H5027" s="137" t="s">
        <v>22088</v>
      </c>
      <c r="I5027" s="138" t="s">
        <v>1139</v>
      </c>
    </row>
    <row r="5028" spans="1:9" hidden="1">
      <c r="A5028" s="137" t="s">
        <v>25106</v>
      </c>
      <c r="B5028" s="138" t="s">
        <v>25107</v>
      </c>
      <c r="C5028" s="138" t="s">
        <v>25108</v>
      </c>
      <c r="D5028" s="138" t="s">
        <v>25109</v>
      </c>
      <c r="E5028" s="138" t="s">
        <v>25110</v>
      </c>
      <c r="F5028" s="139">
        <v>0</v>
      </c>
      <c r="G5028" s="137" t="s">
        <v>488</v>
      </c>
      <c r="H5028" s="137" t="s">
        <v>22088</v>
      </c>
      <c r="I5028" s="138" t="s">
        <v>1139</v>
      </c>
    </row>
    <row r="5029" spans="1:9" hidden="1">
      <c r="A5029" s="137" t="s">
        <v>25111</v>
      </c>
      <c r="B5029" s="138" t="s">
        <v>25112</v>
      </c>
      <c r="C5029" s="138" t="s">
        <v>25113</v>
      </c>
      <c r="D5029" s="138" t="s">
        <v>25114</v>
      </c>
      <c r="E5029" s="138" t="s">
        <v>25115</v>
      </c>
      <c r="F5029" s="139">
        <v>0</v>
      </c>
      <c r="G5029" s="137" t="s">
        <v>488</v>
      </c>
      <c r="H5029" s="137" t="s">
        <v>22088</v>
      </c>
      <c r="I5029" s="138" t="s">
        <v>1139</v>
      </c>
    </row>
    <row r="5030" spans="1:9" hidden="1">
      <c r="A5030" s="137" t="s">
        <v>25116</v>
      </c>
      <c r="B5030" s="138" t="s">
        <v>25117</v>
      </c>
      <c r="C5030" s="138" t="s">
        <v>25118</v>
      </c>
      <c r="D5030" s="138" t="s">
        <v>25119</v>
      </c>
      <c r="E5030" s="138" t="s">
        <v>25120</v>
      </c>
      <c r="F5030" s="139">
        <v>0</v>
      </c>
      <c r="G5030" s="137" t="s">
        <v>488</v>
      </c>
      <c r="H5030" s="137" t="s">
        <v>22088</v>
      </c>
      <c r="I5030" s="138" t="s">
        <v>24282</v>
      </c>
    </row>
    <row r="5031" spans="1:9" hidden="1">
      <c r="A5031" s="137" t="s">
        <v>25121</v>
      </c>
      <c r="B5031" s="138" t="s">
        <v>25122</v>
      </c>
      <c r="C5031" s="138" t="s">
        <v>25123</v>
      </c>
      <c r="D5031" s="138" t="s">
        <v>25124</v>
      </c>
      <c r="E5031" s="138" t="s">
        <v>25125</v>
      </c>
      <c r="F5031" s="139">
        <v>0</v>
      </c>
      <c r="G5031" s="137" t="s">
        <v>488</v>
      </c>
      <c r="H5031" s="137" t="s">
        <v>22088</v>
      </c>
      <c r="I5031" s="138" t="s">
        <v>24282</v>
      </c>
    </row>
    <row r="5032" spans="1:9" hidden="1">
      <c r="A5032" s="137" t="s">
        <v>25126</v>
      </c>
      <c r="B5032" s="138" t="s">
        <v>25127</v>
      </c>
      <c r="C5032" s="138" t="s">
        <v>25128</v>
      </c>
      <c r="D5032" s="138" t="s">
        <v>25129</v>
      </c>
      <c r="E5032" s="138" t="s">
        <v>25130</v>
      </c>
      <c r="F5032" s="139">
        <v>0</v>
      </c>
      <c r="G5032" s="137" t="s">
        <v>488</v>
      </c>
      <c r="H5032" s="137" t="s">
        <v>22088</v>
      </c>
      <c r="I5032" s="138" t="s">
        <v>1139</v>
      </c>
    </row>
    <row r="5033" spans="1:9" hidden="1">
      <c r="A5033" s="137" t="s">
        <v>25131</v>
      </c>
      <c r="B5033" s="138" t="s">
        <v>25132</v>
      </c>
      <c r="C5033" s="138" t="s">
        <v>25133</v>
      </c>
      <c r="D5033" s="138" t="s">
        <v>25134</v>
      </c>
      <c r="E5033" s="138" t="s">
        <v>25135</v>
      </c>
      <c r="F5033" s="139">
        <v>0</v>
      </c>
      <c r="G5033" s="137" t="s">
        <v>488</v>
      </c>
      <c r="H5033" s="137" t="s">
        <v>22088</v>
      </c>
      <c r="I5033" s="138" t="s">
        <v>1139</v>
      </c>
    </row>
    <row r="5034" spans="1:9" hidden="1">
      <c r="A5034" s="137" t="s">
        <v>25136</v>
      </c>
      <c r="B5034" s="138" t="s">
        <v>25137</v>
      </c>
      <c r="C5034" s="138" t="s">
        <v>25138</v>
      </c>
      <c r="D5034" s="138" t="s">
        <v>25139</v>
      </c>
      <c r="E5034" s="138" t="s">
        <v>25140</v>
      </c>
      <c r="F5034" s="139">
        <v>5690</v>
      </c>
      <c r="G5034" s="137" t="s">
        <v>488</v>
      </c>
      <c r="H5034" s="137" t="s">
        <v>22088</v>
      </c>
      <c r="I5034" s="138" t="s">
        <v>1139</v>
      </c>
    </row>
    <row r="5035" spans="1:9" hidden="1">
      <c r="A5035" s="137" t="s">
        <v>25141</v>
      </c>
      <c r="B5035" s="138" t="s">
        <v>25142</v>
      </c>
      <c r="C5035" s="138" t="s">
        <v>25143</v>
      </c>
      <c r="D5035" s="138" t="s">
        <v>25144</v>
      </c>
      <c r="E5035" s="138" t="s">
        <v>25145</v>
      </c>
      <c r="F5035" s="139">
        <v>0</v>
      </c>
      <c r="G5035" s="137" t="s">
        <v>488</v>
      </c>
      <c r="H5035" s="137" t="s">
        <v>22088</v>
      </c>
      <c r="I5035" s="138" t="s">
        <v>1139</v>
      </c>
    </row>
    <row r="5036" spans="1:9" hidden="1">
      <c r="A5036" s="137" t="s">
        <v>25146</v>
      </c>
      <c r="B5036" s="138" t="s">
        <v>25147</v>
      </c>
      <c r="C5036" s="138" t="s">
        <v>25148</v>
      </c>
      <c r="D5036" s="138" t="s">
        <v>25149</v>
      </c>
      <c r="E5036" s="138" t="s">
        <v>25150</v>
      </c>
      <c r="F5036" s="139">
        <v>0</v>
      </c>
      <c r="G5036" s="137" t="s">
        <v>488</v>
      </c>
      <c r="H5036" s="137" t="s">
        <v>22088</v>
      </c>
      <c r="I5036" s="138" t="s">
        <v>1139</v>
      </c>
    </row>
    <row r="5037" spans="1:9" hidden="1">
      <c r="A5037" s="137" t="s">
        <v>25151</v>
      </c>
      <c r="B5037" s="138" t="s">
        <v>25152</v>
      </c>
      <c r="C5037" s="138" t="s">
        <v>25153</v>
      </c>
      <c r="D5037" s="138" t="s">
        <v>25154</v>
      </c>
      <c r="E5037" s="138" t="s">
        <v>25155</v>
      </c>
      <c r="F5037" s="139">
        <v>0</v>
      </c>
      <c r="G5037" s="137" t="s">
        <v>488</v>
      </c>
      <c r="H5037" s="137" t="s">
        <v>22088</v>
      </c>
      <c r="I5037" s="138" t="s">
        <v>1139</v>
      </c>
    </row>
    <row r="5038" spans="1:9" hidden="1">
      <c r="A5038" s="137" t="s">
        <v>25156</v>
      </c>
      <c r="B5038" s="138" t="s">
        <v>25157</v>
      </c>
      <c r="C5038" s="138" t="s">
        <v>25158</v>
      </c>
      <c r="D5038" s="138" t="s">
        <v>25159</v>
      </c>
      <c r="E5038" s="138" t="s">
        <v>25160</v>
      </c>
      <c r="F5038" s="139">
        <v>0</v>
      </c>
      <c r="G5038" s="137" t="s">
        <v>488</v>
      </c>
      <c r="H5038" s="137" t="s">
        <v>22088</v>
      </c>
      <c r="I5038" s="138" t="s">
        <v>1139</v>
      </c>
    </row>
    <row r="5039" spans="1:9" hidden="1">
      <c r="A5039" s="137" t="s">
        <v>25161</v>
      </c>
      <c r="B5039" s="138" t="s">
        <v>25162</v>
      </c>
      <c r="C5039" s="138" t="s">
        <v>25163</v>
      </c>
      <c r="D5039" s="138" t="s">
        <v>25164</v>
      </c>
      <c r="E5039" s="138" t="s">
        <v>25165</v>
      </c>
      <c r="F5039" s="139">
        <v>409</v>
      </c>
      <c r="G5039" s="137" t="s">
        <v>488</v>
      </c>
      <c r="H5039" s="137" t="s">
        <v>22088</v>
      </c>
      <c r="I5039" s="138" t="s">
        <v>1139</v>
      </c>
    </row>
    <row r="5040" spans="1:9" hidden="1">
      <c r="A5040" s="137" t="s">
        <v>25166</v>
      </c>
      <c r="B5040" s="138" t="s">
        <v>25167</v>
      </c>
      <c r="C5040" s="138" t="s">
        <v>25168</v>
      </c>
      <c r="D5040" s="138" t="s">
        <v>25169</v>
      </c>
      <c r="E5040" s="138" t="s">
        <v>25170</v>
      </c>
      <c r="F5040" s="139">
        <v>0</v>
      </c>
      <c r="G5040" s="137" t="s">
        <v>488</v>
      </c>
      <c r="H5040" s="137" t="s">
        <v>22088</v>
      </c>
      <c r="I5040" s="138" t="s">
        <v>1139</v>
      </c>
    </row>
    <row r="5041" spans="1:9" hidden="1">
      <c r="A5041" s="137" t="s">
        <v>25171</v>
      </c>
      <c r="B5041" s="138" t="s">
        <v>25172</v>
      </c>
      <c r="C5041" s="138" t="s">
        <v>25173</v>
      </c>
      <c r="D5041" s="138" t="s">
        <v>25174</v>
      </c>
      <c r="E5041" s="138" t="s">
        <v>25175</v>
      </c>
      <c r="F5041" s="139">
        <v>0</v>
      </c>
      <c r="G5041" s="137" t="s">
        <v>488</v>
      </c>
      <c r="H5041" s="137" t="s">
        <v>22088</v>
      </c>
      <c r="I5041" s="138" t="s">
        <v>1139</v>
      </c>
    </row>
    <row r="5042" spans="1:9" hidden="1">
      <c r="A5042" s="137" t="s">
        <v>25176</v>
      </c>
      <c r="B5042" s="138" t="s">
        <v>25177</v>
      </c>
      <c r="C5042" s="138" t="s">
        <v>25178</v>
      </c>
      <c r="D5042" s="138" t="s">
        <v>25179</v>
      </c>
      <c r="E5042" s="138" t="s">
        <v>25180</v>
      </c>
      <c r="F5042" s="139">
        <v>0</v>
      </c>
      <c r="G5042" s="137" t="s">
        <v>488</v>
      </c>
      <c r="H5042" s="137" t="s">
        <v>22088</v>
      </c>
      <c r="I5042" s="138" t="s">
        <v>1139</v>
      </c>
    </row>
    <row r="5043" spans="1:9" hidden="1">
      <c r="A5043" s="137" t="s">
        <v>25181</v>
      </c>
      <c r="B5043" s="138" t="s">
        <v>25182</v>
      </c>
      <c r="C5043" s="138" t="s">
        <v>25183</v>
      </c>
      <c r="D5043" s="138" t="s">
        <v>25184</v>
      </c>
      <c r="E5043" s="138" t="s">
        <v>25185</v>
      </c>
      <c r="F5043" s="139">
        <v>0</v>
      </c>
      <c r="G5043" s="137" t="s">
        <v>488</v>
      </c>
      <c r="H5043" s="137" t="s">
        <v>22088</v>
      </c>
      <c r="I5043" s="138" t="s">
        <v>1139</v>
      </c>
    </row>
    <row r="5044" spans="1:9" hidden="1">
      <c r="A5044" s="137" t="s">
        <v>25186</v>
      </c>
      <c r="B5044" s="138" t="s">
        <v>25187</v>
      </c>
      <c r="C5044" s="138" t="s">
        <v>25188</v>
      </c>
      <c r="D5044" s="138" t="s">
        <v>25189</v>
      </c>
      <c r="E5044" s="138" t="s">
        <v>25190</v>
      </c>
      <c r="F5044" s="139">
        <v>0</v>
      </c>
      <c r="G5044" s="137" t="s">
        <v>488</v>
      </c>
      <c r="H5044" s="137" t="s">
        <v>22088</v>
      </c>
      <c r="I5044" s="138" t="s">
        <v>1139</v>
      </c>
    </row>
    <row r="5045" spans="1:9" hidden="1">
      <c r="A5045" s="137" t="s">
        <v>25191</v>
      </c>
      <c r="B5045" s="138" t="s">
        <v>25192</v>
      </c>
      <c r="C5045" s="138" t="s">
        <v>25193</v>
      </c>
      <c r="D5045" s="138" t="s">
        <v>25194</v>
      </c>
      <c r="E5045" s="138" t="s">
        <v>25195</v>
      </c>
      <c r="F5045" s="139">
        <v>0</v>
      </c>
      <c r="G5045" s="137" t="s">
        <v>488</v>
      </c>
      <c r="H5045" s="137" t="s">
        <v>22088</v>
      </c>
      <c r="I5045" s="138" t="s">
        <v>1139</v>
      </c>
    </row>
    <row r="5046" spans="1:9" hidden="1">
      <c r="A5046" s="137" t="s">
        <v>25196</v>
      </c>
      <c r="B5046" s="138" t="s">
        <v>25197</v>
      </c>
      <c r="C5046" s="138" t="s">
        <v>25198</v>
      </c>
      <c r="D5046" s="138" t="s">
        <v>25199</v>
      </c>
      <c r="E5046" s="138" t="s">
        <v>25200</v>
      </c>
      <c r="F5046" s="139">
        <v>565</v>
      </c>
      <c r="G5046" s="137" t="s">
        <v>488</v>
      </c>
      <c r="H5046" s="137" t="s">
        <v>22088</v>
      </c>
      <c r="I5046" s="138" t="s">
        <v>1139</v>
      </c>
    </row>
    <row r="5047" spans="1:9" hidden="1">
      <c r="A5047" s="137" t="s">
        <v>25201</v>
      </c>
      <c r="B5047" s="138" t="s">
        <v>25202</v>
      </c>
      <c r="C5047" s="138" t="s">
        <v>25203</v>
      </c>
      <c r="D5047" s="138" t="s">
        <v>25204</v>
      </c>
      <c r="E5047" s="138" t="s">
        <v>25205</v>
      </c>
      <c r="F5047" s="139">
        <v>696</v>
      </c>
      <c r="G5047" s="137" t="s">
        <v>488</v>
      </c>
      <c r="H5047" s="137" t="s">
        <v>22088</v>
      </c>
      <c r="I5047" s="138" t="s">
        <v>1139</v>
      </c>
    </row>
    <row r="5048" spans="1:9" hidden="1">
      <c r="A5048" s="137" t="s">
        <v>25206</v>
      </c>
      <c r="B5048" s="138" t="s">
        <v>25207</v>
      </c>
      <c r="C5048" s="138" t="s">
        <v>25208</v>
      </c>
      <c r="D5048" s="138" t="s">
        <v>25209</v>
      </c>
      <c r="E5048" s="138" t="s">
        <v>25210</v>
      </c>
      <c r="F5048" s="139">
        <v>553</v>
      </c>
      <c r="G5048" s="137" t="s">
        <v>488</v>
      </c>
      <c r="H5048" s="137" t="s">
        <v>22088</v>
      </c>
      <c r="I5048" s="138" t="s">
        <v>1139</v>
      </c>
    </row>
    <row r="5049" spans="1:9" hidden="1">
      <c r="A5049" s="137" t="s">
        <v>25211</v>
      </c>
      <c r="B5049" s="138" t="s">
        <v>25212</v>
      </c>
      <c r="C5049" s="138" t="s">
        <v>25213</v>
      </c>
      <c r="D5049" s="138" t="s">
        <v>25214</v>
      </c>
      <c r="E5049" s="138" t="s">
        <v>25215</v>
      </c>
      <c r="F5049" s="139">
        <v>0</v>
      </c>
      <c r="G5049" s="137" t="s">
        <v>488</v>
      </c>
      <c r="H5049" s="137" t="s">
        <v>22088</v>
      </c>
      <c r="I5049" s="138" t="s">
        <v>1139</v>
      </c>
    </row>
    <row r="5050" spans="1:9" hidden="1">
      <c r="A5050" s="137" t="s">
        <v>25216</v>
      </c>
      <c r="B5050" s="138" t="s">
        <v>25217</v>
      </c>
      <c r="C5050" s="138" t="s">
        <v>25218</v>
      </c>
      <c r="D5050" s="138" t="s">
        <v>25219</v>
      </c>
      <c r="E5050" s="138" t="s">
        <v>25220</v>
      </c>
      <c r="F5050" s="139">
        <v>0</v>
      </c>
      <c r="G5050" s="137" t="s">
        <v>488</v>
      </c>
      <c r="H5050" s="137" t="s">
        <v>22088</v>
      </c>
      <c r="I5050" s="138" t="s">
        <v>1139</v>
      </c>
    </row>
    <row r="5051" spans="1:9" hidden="1">
      <c r="A5051" s="137" t="s">
        <v>25221</v>
      </c>
      <c r="B5051" s="138" t="s">
        <v>25222</v>
      </c>
      <c r="C5051" s="138" t="s">
        <v>25223</v>
      </c>
      <c r="D5051" s="138" t="s">
        <v>25224</v>
      </c>
      <c r="E5051" s="138" t="s">
        <v>25225</v>
      </c>
      <c r="F5051" s="139">
        <v>0</v>
      </c>
      <c r="G5051" s="137" t="s">
        <v>488</v>
      </c>
      <c r="H5051" s="137" t="s">
        <v>22088</v>
      </c>
      <c r="I5051" s="138" t="s">
        <v>24282</v>
      </c>
    </row>
    <row r="5052" spans="1:9" hidden="1">
      <c r="A5052" s="137" t="s">
        <v>25226</v>
      </c>
      <c r="B5052" s="138" t="s">
        <v>25227</v>
      </c>
      <c r="C5052" s="138" t="s">
        <v>25228</v>
      </c>
      <c r="D5052" s="138" t="s">
        <v>25229</v>
      </c>
      <c r="E5052" s="138" t="s">
        <v>25230</v>
      </c>
      <c r="F5052" s="139">
        <v>400</v>
      </c>
      <c r="G5052" s="137" t="s">
        <v>488</v>
      </c>
      <c r="H5052" s="137" t="s">
        <v>22088</v>
      </c>
      <c r="I5052" s="138" t="s">
        <v>24282</v>
      </c>
    </row>
    <row r="5053" spans="1:9" hidden="1">
      <c r="A5053" s="137" t="s">
        <v>25231</v>
      </c>
      <c r="B5053" s="138" t="s">
        <v>25232</v>
      </c>
      <c r="C5053" s="138" t="s">
        <v>25233</v>
      </c>
      <c r="D5053" s="138" t="s">
        <v>25234</v>
      </c>
      <c r="E5053" s="138" t="s">
        <v>25235</v>
      </c>
      <c r="F5053" s="139">
        <v>0</v>
      </c>
      <c r="G5053" s="137" t="s">
        <v>488</v>
      </c>
      <c r="H5053" s="137" t="s">
        <v>22088</v>
      </c>
      <c r="I5053" s="138" t="s">
        <v>24282</v>
      </c>
    </row>
    <row r="5054" spans="1:9" hidden="1">
      <c r="A5054" s="137" t="s">
        <v>25236</v>
      </c>
      <c r="B5054" s="138" t="s">
        <v>25237</v>
      </c>
      <c r="C5054" s="138" t="s">
        <v>25238</v>
      </c>
      <c r="D5054" s="138" t="s">
        <v>25239</v>
      </c>
      <c r="E5054" s="138" t="s">
        <v>25240</v>
      </c>
      <c r="F5054" s="139">
        <v>0</v>
      </c>
      <c r="G5054" s="137" t="s">
        <v>488</v>
      </c>
      <c r="H5054" s="137" t="s">
        <v>22088</v>
      </c>
      <c r="I5054" s="138" t="s">
        <v>1139</v>
      </c>
    </row>
    <row r="5055" spans="1:9" hidden="1">
      <c r="A5055" s="137" t="s">
        <v>25241</v>
      </c>
      <c r="B5055" s="138" t="s">
        <v>25242</v>
      </c>
      <c r="C5055" s="138" t="s">
        <v>25243</v>
      </c>
      <c r="D5055" s="138" t="s">
        <v>25244</v>
      </c>
      <c r="E5055" s="138" t="s">
        <v>25245</v>
      </c>
      <c r="F5055" s="139">
        <v>0</v>
      </c>
      <c r="G5055" s="137" t="s">
        <v>488</v>
      </c>
      <c r="H5055" s="137" t="s">
        <v>22088</v>
      </c>
      <c r="I5055" s="138" t="s">
        <v>1139</v>
      </c>
    </row>
    <row r="5056" spans="1:9" hidden="1">
      <c r="A5056" s="137" t="s">
        <v>25246</v>
      </c>
      <c r="B5056" s="138" t="s">
        <v>25247</v>
      </c>
      <c r="C5056" s="138" t="s">
        <v>25248</v>
      </c>
      <c r="D5056" s="138" t="s">
        <v>25249</v>
      </c>
      <c r="E5056" s="138" t="s">
        <v>25250</v>
      </c>
      <c r="F5056" s="139">
        <v>1334</v>
      </c>
      <c r="G5056" s="137" t="s">
        <v>488</v>
      </c>
      <c r="H5056" s="137" t="s">
        <v>22088</v>
      </c>
      <c r="I5056" s="138" t="s">
        <v>1139</v>
      </c>
    </row>
    <row r="5057" spans="1:9" hidden="1">
      <c r="A5057" s="137" t="s">
        <v>25251</v>
      </c>
      <c r="B5057" s="138" t="s">
        <v>25252</v>
      </c>
      <c r="C5057" s="138" t="s">
        <v>25253</v>
      </c>
      <c r="D5057" s="138" t="s">
        <v>25254</v>
      </c>
      <c r="E5057" s="138" t="s">
        <v>25255</v>
      </c>
      <c r="F5057" s="139">
        <v>0</v>
      </c>
      <c r="G5057" s="137" t="s">
        <v>488</v>
      </c>
      <c r="H5057" s="137" t="s">
        <v>22088</v>
      </c>
      <c r="I5057" s="138" t="s">
        <v>1139</v>
      </c>
    </row>
    <row r="5058" spans="1:9" hidden="1">
      <c r="A5058" s="137" t="s">
        <v>25256</v>
      </c>
      <c r="B5058" s="138" t="s">
        <v>25257</v>
      </c>
      <c r="C5058" s="138" t="s">
        <v>25258</v>
      </c>
      <c r="D5058" s="138" t="s">
        <v>25259</v>
      </c>
      <c r="E5058" s="138" t="s">
        <v>25260</v>
      </c>
      <c r="F5058" s="139">
        <v>0</v>
      </c>
      <c r="G5058" s="137" t="s">
        <v>488</v>
      </c>
      <c r="H5058" s="137" t="s">
        <v>22088</v>
      </c>
      <c r="I5058" s="138" t="s">
        <v>1139</v>
      </c>
    </row>
    <row r="5059" spans="1:9" hidden="1">
      <c r="A5059" s="137" t="s">
        <v>25261</v>
      </c>
      <c r="B5059" s="138" t="s">
        <v>25262</v>
      </c>
      <c r="C5059" s="138" t="s">
        <v>25263</v>
      </c>
      <c r="D5059" s="138" t="s">
        <v>25264</v>
      </c>
      <c r="E5059" s="138" t="s">
        <v>25265</v>
      </c>
      <c r="F5059" s="139">
        <v>0</v>
      </c>
      <c r="G5059" s="137" t="s">
        <v>488</v>
      </c>
      <c r="H5059" s="137" t="s">
        <v>22088</v>
      </c>
      <c r="I5059" s="138" t="s">
        <v>24282</v>
      </c>
    </row>
    <row r="5060" spans="1:9" hidden="1">
      <c r="A5060" s="137" t="s">
        <v>25266</v>
      </c>
      <c r="B5060" s="138" t="s">
        <v>25267</v>
      </c>
      <c r="C5060" s="138" t="s">
        <v>25268</v>
      </c>
      <c r="D5060" s="138" t="s">
        <v>25269</v>
      </c>
      <c r="E5060" s="138" t="s">
        <v>25270</v>
      </c>
      <c r="F5060" s="139">
        <v>1759</v>
      </c>
      <c r="G5060" s="137" t="s">
        <v>488</v>
      </c>
      <c r="H5060" s="137" t="s">
        <v>22088</v>
      </c>
      <c r="I5060" s="138" t="s">
        <v>1139</v>
      </c>
    </row>
    <row r="5061" spans="1:9" hidden="1">
      <c r="A5061" s="137" t="s">
        <v>25271</v>
      </c>
      <c r="B5061" s="138" t="s">
        <v>25272</v>
      </c>
      <c r="C5061" s="138" t="s">
        <v>25273</v>
      </c>
      <c r="D5061" s="138" t="s">
        <v>25274</v>
      </c>
      <c r="E5061" s="138" t="s">
        <v>25275</v>
      </c>
      <c r="F5061" s="139">
        <v>0</v>
      </c>
      <c r="G5061" s="137" t="s">
        <v>488</v>
      </c>
      <c r="H5061" s="137" t="s">
        <v>22088</v>
      </c>
      <c r="I5061" s="138" t="s">
        <v>24282</v>
      </c>
    </row>
    <row r="5062" spans="1:9" hidden="1">
      <c r="A5062" s="137" t="s">
        <v>25276</v>
      </c>
      <c r="B5062" s="138" t="s">
        <v>25277</v>
      </c>
      <c r="C5062" s="138" t="s">
        <v>25278</v>
      </c>
      <c r="D5062" s="138" t="s">
        <v>25279</v>
      </c>
      <c r="E5062" s="138" t="s">
        <v>25280</v>
      </c>
      <c r="F5062" s="139">
        <v>0</v>
      </c>
      <c r="G5062" s="137" t="s">
        <v>488</v>
      </c>
      <c r="H5062" s="137" t="s">
        <v>22088</v>
      </c>
      <c r="I5062" s="138" t="s">
        <v>1139</v>
      </c>
    </row>
    <row r="5063" spans="1:9" hidden="1">
      <c r="A5063" s="137" t="s">
        <v>25281</v>
      </c>
      <c r="B5063" s="138" t="s">
        <v>25282</v>
      </c>
      <c r="C5063" s="138" t="s">
        <v>25283</v>
      </c>
      <c r="D5063" s="138" t="s">
        <v>25284</v>
      </c>
      <c r="E5063" s="138" t="s">
        <v>25285</v>
      </c>
      <c r="F5063" s="139">
        <v>0</v>
      </c>
      <c r="G5063" s="137" t="s">
        <v>488</v>
      </c>
      <c r="H5063" s="137" t="s">
        <v>22088</v>
      </c>
      <c r="I5063" s="138" t="s">
        <v>1139</v>
      </c>
    </row>
    <row r="5064" spans="1:9" hidden="1">
      <c r="A5064" s="137" t="s">
        <v>25286</v>
      </c>
      <c r="B5064" s="138" t="s">
        <v>25287</v>
      </c>
      <c r="C5064" s="138" t="s">
        <v>25288</v>
      </c>
      <c r="D5064" s="138" t="s">
        <v>25289</v>
      </c>
      <c r="E5064" s="138" t="s">
        <v>25290</v>
      </c>
      <c r="F5064" s="139">
        <v>2425</v>
      </c>
      <c r="G5064" s="137" t="s">
        <v>488</v>
      </c>
      <c r="H5064" s="137" t="s">
        <v>22088</v>
      </c>
      <c r="I5064" s="138" t="s">
        <v>1139</v>
      </c>
    </row>
    <row r="5065" spans="1:9" hidden="1">
      <c r="A5065" s="137" t="s">
        <v>25291</v>
      </c>
      <c r="B5065" s="138" t="s">
        <v>25292</v>
      </c>
      <c r="C5065" s="138" t="s">
        <v>25293</v>
      </c>
      <c r="D5065" s="138" t="s">
        <v>25294</v>
      </c>
      <c r="E5065" s="138" t="s">
        <v>25295</v>
      </c>
      <c r="F5065" s="139">
        <v>32400</v>
      </c>
      <c r="G5065" s="137" t="s">
        <v>488</v>
      </c>
      <c r="H5065" s="137" t="s">
        <v>22088</v>
      </c>
      <c r="I5065" s="138" t="s">
        <v>1139</v>
      </c>
    </row>
    <row r="5066" spans="1:9" hidden="1">
      <c r="A5066" s="137" t="s">
        <v>25296</v>
      </c>
      <c r="B5066" s="138" t="s">
        <v>25297</v>
      </c>
      <c r="C5066" s="138" t="s">
        <v>25298</v>
      </c>
      <c r="D5066" s="138" t="s">
        <v>25299</v>
      </c>
      <c r="E5066" s="138" t="s">
        <v>25300</v>
      </c>
      <c r="F5066" s="139">
        <v>0</v>
      </c>
      <c r="G5066" s="137" t="s">
        <v>488</v>
      </c>
      <c r="H5066" s="137" t="s">
        <v>22088</v>
      </c>
      <c r="I5066" s="138" t="s">
        <v>1139</v>
      </c>
    </row>
    <row r="5067" spans="1:9" hidden="1">
      <c r="A5067" s="137" t="s">
        <v>25301</v>
      </c>
      <c r="B5067" s="138" t="s">
        <v>25302</v>
      </c>
      <c r="C5067" s="138" t="s">
        <v>25303</v>
      </c>
      <c r="D5067" s="138" t="s">
        <v>25304</v>
      </c>
      <c r="E5067" s="138" t="s">
        <v>25305</v>
      </c>
      <c r="F5067" s="139">
        <v>0</v>
      </c>
      <c r="G5067" s="137" t="s">
        <v>488</v>
      </c>
      <c r="H5067" s="137" t="s">
        <v>22088</v>
      </c>
      <c r="I5067" s="138" t="s">
        <v>1139</v>
      </c>
    </row>
    <row r="5068" spans="1:9" hidden="1">
      <c r="A5068" s="137" t="s">
        <v>25306</v>
      </c>
      <c r="B5068" s="138" t="s">
        <v>25307</v>
      </c>
      <c r="C5068" s="138" t="s">
        <v>25308</v>
      </c>
      <c r="D5068" s="138" t="s">
        <v>25309</v>
      </c>
      <c r="E5068" s="138" t="s">
        <v>25310</v>
      </c>
      <c r="F5068" s="139">
        <v>0</v>
      </c>
      <c r="G5068" s="137" t="s">
        <v>488</v>
      </c>
      <c r="H5068" s="137" t="s">
        <v>22088</v>
      </c>
      <c r="I5068" s="138" t="s">
        <v>1139</v>
      </c>
    </row>
    <row r="5069" spans="1:9" hidden="1">
      <c r="A5069" s="137" t="s">
        <v>25311</v>
      </c>
      <c r="B5069" s="138" t="s">
        <v>25312</v>
      </c>
      <c r="C5069" s="138" t="s">
        <v>25313</v>
      </c>
      <c r="D5069" s="138" t="s">
        <v>25314</v>
      </c>
      <c r="E5069" s="138" t="s">
        <v>25315</v>
      </c>
      <c r="F5069" s="139">
        <v>8784</v>
      </c>
      <c r="G5069" s="137" t="s">
        <v>488</v>
      </c>
      <c r="H5069" s="137" t="s">
        <v>22088</v>
      </c>
      <c r="I5069" s="138" t="s">
        <v>1139</v>
      </c>
    </row>
    <row r="5070" spans="1:9" hidden="1">
      <c r="A5070" s="137" t="s">
        <v>25316</v>
      </c>
      <c r="B5070" s="138" t="s">
        <v>25317</v>
      </c>
      <c r="C5070" s="138" t="s">
        <v>25318</v>
      </c>
      <c r="D5070" s="138" t="s">
        <v>25319</v>
      </c>
      <c r="E5070" s="138" t="s">
        <v>25320</v>
      </c>
      <c r="F5070" s="139">
        <v>0</v>
      </c>
      <c r="G5070" s="137" t="s">
        <v>488</v>
      </c>
      <c r="H5070" s="137" t="s">
        <v>22088</v>
      </c>
      <c r="I5070" s="138" t="s">
        <v>1139</v>
      </c>
    </row>
    <row r="5071" spans="1:9" hidden="1">
      <c r="A5071" s="137" t="s">
        <v>25321</v>
      </c>
      <c r="B5071" s="138" t="s">
        <v>25322</v>
      </c>
      <c r="C5071" s="138" t="s">
        <v>25323</v>
      </c>
      <c r="D5071" s="138" t="s">
        <v>25324</v>
      </c>
      <c r="E5071" s="138" t="s">
        <v>25325</v>
      </c>
      <c r="F5071" s="139">
        <v>0</v>
      </c>
      <c r="G5071" s="137" t="s">
        <v>488</v>
      </c>
      <c r="H5071" s="137" t="s">
        <v>22088</v>
      </c>
      <c r="I5071" s="138" t="s">
        <v>1139</v>
      </c>
    </row>
    <row r="5072" spans="1:9" hidden="1">
      <c r="A5072" s="137" t="s">
        <v>25326</v>
      </c>
      <c r="B5072" s="138" t="s">
        <v>25327</v>
      </c>
      <c r="C5072" s="138" t="s">
        <v>25328</v>
      </c>
      <c r="D5072" s="138" t="s">
        <v>25329</v>
      </c>
      <c r="E5072" s="138" t="s">
        <v>25330</v>
      </c>
      <c r="F5072" s="139">
        <v>1420</v>
      </c>
      <c r="G5072" s="137" t="s">
        <v>488</v>
      </c>
      <c r="H5072" s="137" t="s">
        <v>22088</v>
      </c>
      <c r="I5072" s="138" t="s">
        <v>1139</v>
      </c>
    </row>
    <row r="5073" spans="1:9" hidden="1">
      <c r="A5073" s="137" t="s">
        <v>25331</v>
      </c>
      <c r="B5073" s="138" t="s">
        <v>25332</v>
      </c>
      <c r="C5073" s="138" t="s">
        <v>25333</v>
      </c>
      <c r="D5073" s="138" t="s">
        <v>25334</v>
      </c>
      <c r="E5073" s="138" t="s">
        <v>25335</v>
      </c>
      <c r="F5073" s="139">
        <v>0</v>
      </c>
      <c r="G5073" s="137" t="s">
        <v>488</v>
      </c>
      <c r="H5073" s="137" t="s">
        <v>22088</v>
      </c>
      <c r="I5073" s="138" t="s">
        <v>1139</v>
      </c>
    </row>
    <row r="5074" spans="1:9" hidden="1">
      <c r="A5074" s="137" t="s">
        <v>25336</v>
      </c>
      <c r="B5074" s="138" t="s">
        <v>25337</v>
      </c>
      <c r="C5074" s="138" t="s">
        <v>25338</v>
      </c>
      <c r="D5074" s="138" t="s">
        <v>25339</v>
      </c>
      <c r="E5074" s="138" t="s">
        <v>25340</v>
      </c>
      <c r="F5074" s="139">
        <v>0</v>
      </c>
      <c r="G5074" s="137" t="s">
        <v>488</v>
      </c>
      <c r="H5074" s="137" t="s">
        <v>22088</v>
      </c>
      <c r="I5074" s="138" t="s">
        <v>24282</v>
      </c>
    </row>
    <row r="5075" spans="1:9" hidden="1">
      <c r="A5075" s="137" t="s">
        <v>25341</v>
      </c>
      <c r="B5075" s="138" t="s">
        <v>25342</v>
      </c>
      <c r="C5075" s="138" t="s">
        <v>25343</v>
      </c>
      <c r="D5075" s="138" t="s">
        <v>25344</v>
      </c>
      <c r="E5075" s="138" t="s">
        <v>25345</v>
      </c>
      <c r="F5075" s="139">
        <v>0</v>
      </c>
      <c r="G5075" s="137" t="s">
        <v>488</v>
      </c>
      <c r="H5075" s="137" t="s">
        <v>22088</v>
      </c>
      <c r="I5075" s="138" t="s">
        <v>1139</v>
      </c>
    </row>
    <row r="5076" spans="1:9" hidden="1">
      <c r="A5076" s="137" t="s">
        <v>25346</v>
      </c>
      <c r="B5076" s="138" t="s">
        <v>25347</v>
      </c>
      <c r="C5076" s="138" t="s">
        <v>25348</v>
      </c>
      <c r="D5076" s="138" t="s">
        <v>25349</v>
      </c>
      <c r="E5076" s="138" t="s">
        <v>25350</v>
      </c>
      <c r="F5076" s="139">
        <v>0</v>
      </c>
      <c r="G5076" s="137" t="s">
        <v>488</v>
      </c>
      <c r="H5076" s="137" t="s">
        <v>22088</v>
      </c>
      <c r="I5076" s="138" t="s">
        <v>1139</v>
      </c>
    </row>
    <row r="5077" spans="1:9" hidden="1">
      <c r="A5077" s="137" t="s">
        <v>25351</v>
      </c>
      <c r="B5077" s="138" t="s">
        <v>25352</v>
      </c>
      <c r="C5077" s="138" t="s">
        <v>25353</v>
      </c>
      <c r="D5077" s="138" t="s">
        <v>25354</v>
      </c>
      <c r="E5077" s="138" t="s">
        <v>25355</v>
      </c>
      <c r="F5077" s="139">
        <v>0</v>
      </c>
      <c r="G5077" s="137" t="s">
        <v>488</v>
      </c>
      <c r="H5077" s="137" t="s">
        <v>22088</v>
      </c>
      <c r="I5077" s="138" t="s">
        <v>1139</v>
      </c>
    </row>
    <row r="5078" spans="1:9" hidden="1">
      <c r="A5078" s="137" t="s">
        <v>25356</v>
      </c>
      <c r="B5078" s="138" t="s">
        <v>25357</v>
      </c>
      <c r="C5078" s="138" t="s">
        <v>25358</v>
      </c>
      <c r="D5078" s="138" t="s">
        <v>25359</v>
      </c>
      <c r="E5078" s="138" t="s">
        <v>25360</v>
      </c>
      <c r="F5078" s="139">
        <v>0</v>
      </c>
      <c r="G5078" s="137" t="s">
        <v>488</v>
      </c>
      <c r="H5078" s="137" t="s">
        <v>22088</v>
      </c>
      <c r="I5078" s="138" t="s">
        <v>1139</v>
      </c>
    </row>
    <row r="5079" spans="1:9" hidden="1">
      <c r="A5079" s="137" t="s">
        <v>25361</v>
      </c>
      <c r="B5079" s="138" t="s">
        <v>25362</v>
      </c>
      <c r="C5079" s="138" t="s">
        <v>25363</v>
      </c>
      <c r="D5079" s="138" t="s">
        <v>25364</v>
      </c>
      <c r="E5079" s="138" t="s">
        <v>25365</v>
      </c>
      <c r="F5079" s="139">
        <v>0</v>
      </c>
      <c r="G5079" s="137" t="s">
        <v>488</v>
      </c>
      <c r="H5079" s="137" t="s">
        <v>22088</v>
      </c>
      <c r="I5079" s="138" t="s">
        <v>1139</v>
      </c>
    </row>
    <row r="5080" spans="1:9" hidden="1">
      <c r="A5080" s="137" t="s">
        <v>25366</v>
      </c>
      <c r="B5080" s="138" t="s">
        <v>25367</v>
      </c>
      <c r="C5080" s="138" t="s">
        <v>25368</v>
      </c>
      <c r="D5080" s="138" t="s">
        <v>25369</v>
      </c>
      <c r="E5080" s="138" t="s">
        <v>25370</v>
      </c>
      <c r="F5080" s="139">
        <v>0</v>
      </c>
      <c r="G5080" s="137" t="s">
        <v>488</v>
      </c>
      <c r="H5080" s="137" t="s">
        <v>22088</v>
      </c>
      <c r="I5080" s="138" t="s">
        <v>1139</v>
      </c>
    </row>
    <row r="5081" spans="1:9" hidden="1">
      <c r="A5081" s="137" t="s">
        <v>25371</v>
      </c>
      <c r="B5081" s="138" t="s">
        <v>25372</v>
      </c>
      <c r="C5081" s="138" t="s">
        <v>25373</v>
      </c>
      <c r="D5081" s="138" t="s">
        <v>25374</v>
      </c>
      <c r="E5081" s="138" t="s">
        <v>25375</v>
      </c>
      <c r="F5081" s="139">
        <v>4945</v>
      </c>
      <c r="G5081" s="137" t="s">
        <v>488</v>
      </c>
      <c r="H5081" s="137" t="s">
        <v>22088</v>
      </c>
      <c r="I5081" s="138" t="s">
        <v>1139</v>
      </c>
    </row>
    <row r="5082" spans="1:9" hidden="1">
      <c r="A5082" s="137" t="s">
        <v>25376</v>
      </c>
      <c r="B5082" s="138" t="s">
        <v>25377</v>
      </c>
      <c r="C5082" s="138" t="s">
        <v>25378</v>
      </c>
      <c r="D5082" s="138" t="s">
        <v>25379</v>
      </c>
      <c r="E5082" s="138" t="s">
        <v>25380</v>
      </c>
      <c r="F5082" s="139">
        <v>0</v>
      </c>
      <c r="G5082" s="137" t="s">
        <v>488</v>
      </c>
      <c r="H5082" s="137" t="s">
        <v>22088</v>
      </c>
      <c r="I5082" s="138" t="s">
        <v>1139</v>
      </c>
    </row>
    <row r="5083" spans="1:9" hidden="1">
      <c r="A5083" s="137" t="s">
        <v>25381</v>
      </c>
      <c r="B5083" s="138" t="s">
        <v>25382</v>
      </c>
      <c r="C5083" s="138" t="s">
        <v>25383</v>
      </c>
      <c r="D5083" s="138" t="s">
        <v>25384</v>
      </c>
      <c r="E5083" s="138" t="s">
        <v>25385</v>
      </c>
      <c r="F5083" s="139">
        <v>0</v>
      </c>
      <c r="G5083" s="137" t="s">
        <v>488</v>
      </c>
      <c r="H5083" s="137" t="s">
        <v>22088</v>
      </c>
      <c r="I5083" s="138" t="s">
        <v>1139</v>
      </c>
    </row>
    <row r="5084" spans="1:9" hidden="1">
      <c r="A5084" s="137" t="s">
        <v>25386</v>
      </c>
      <c r="B5084" s="138" t="s">
        <v>25387</v>
      </c>
      <c r="C5084" s="138" t="s">
        <v>25388</v>
      </c>
      <c r="D5084" s="138" t="s">
        <v>25389</v>
      </c>
      <c r="E5084" s="138" t="s">
        <v>25390</v>
      </c>
      <c r="F5084" s="139">
        <v>0</v>
      </c>
      <c r="G5084" s="137" t="s">
        <v>488</v>
      </c>
      <c r="H5084" s="137" t="s">
        <v>22088</v>
      </c>
      <c r="I5084" s="138" t="s">
        <v>1139</v>
      </c>
    </row>
    <row r="5085" spans="1:9" hidden="1">
      <c r="A5085" s="137" t="s">
        <v>25391</v>
      </c>
      <c r="B5085" s="138" t="s">
        <v>25392</v>
      </c>
      <c r="C5085" s="138" t="s">
        <v>25393</v>
      </c>
      <c r="D5085" s="138" t="s">
        <v>25394</v>
      </c>
      <c r="E5085" s="138" t="s">
        <v>25395</v>
      </c>
      <c r="F5085" s="139">
        <v>0</v>
      </c>
      <c r="G5085" s="137" t="s">
        <v>488</v>
      </c>
      <c r="H5085" s="137" t="s">
        <v>22088</v>
      </c>
      <c r="I5085" s="138" t="s">
        <v>1139</v>
      </c>
    </row>
    <row r="5086" spans="1:9" hidden="1">
      <c r="A5086" s="137" t="s">
        <v>25396</v>
      </c>
      <c r="B5086" s="138" t="s">
        <v>25397</v>
      </c>
      <c r="C5086" s="138" t="s">
        <v>25398</v>
      </c>
      <c r="D5086" s="138" t="s">
        <v>25399</v>
      </c>
      <c r="E5086" s="138" t="s">
        <v>25400</v>
      </c>
      <c r="F5086" s="139">
        <v>2378</v>
      </c>
      <c r="G5086" s="137" t="s">
        <v>488</v>
      </c>
      <c r="H5086" s="137" t="s">
        <v>22088</v>
      </c>
      <c r="I5086" s="138" t="s">
        <v>1139</v>
      </c>
    </row>
    <row r="5087" spans="1:9" hidden="1">
      <c r="A5087" s="137" t="s">
        <v>25401</v>
      </c>
      <c r="B5087" s="138" t="s">
        <v>25402</v>
      </c>
      <c r="C5087" s="138" t="s">
        <v>25403</v>
      </c>
      <c r="D5087" s="138" t="s">
        <v>25404</v>
      </c>
      <c r="E5087" s="138" t="s">
        <v>25405</v>
      </c>
      <c r="F5087" s="139">
        <v>0</v>
      </c>
      <c r="G5087" s="137" t="s">
        <v>488</v>
      </c>
      <c r="H5087" s="137" t="s">
        <v>22088</v>
      </c>
      <c r="I5087" s="138" t="s">
        <v>1139</v>
      </c>
    </row>
    <row r="5088" spans="1:9" hidden="1">
      <c r="A5088" s="137" t="s">
        <v>25406</v>
      </c>
      <c r="B5088" s="138" t="s">
        <v>25407</v>
      </c>
      <c r="C5088" s="138" t="s">
        <v>25408</v>
      </c>
      <c r="D5088" s="138" t="s">
        <v>25409</v>
      </c>
      <c r="E5088" s="138" t="s">
        <v>25410</v>
      </c>
      <c r="F5088" s="139">
        <v>56700</v>
      </c>
      <c r="G5088" s="137" t="s">
        <v>488</v>
      </c>
      <c r="H5088" s="137" t="s">
        <v>22088</v>
      </c>
      <c r="I5088" s="138" t="s">
        <v>1139</v>
      </c>
    </row>
    <row r="5089" spans="1:9" hidden="1">
      <c r="A5089" s="137" t="s">
        <v>25411</v>
      </c>
      <c r="B5089" s="138" t="s">
        <v>25412</v>
      </c>
      <c r="C5089" s="138" t="s">
        <v>25413</v>
      </c>
      <c r="D5089" s="138" t="s">
        <v>25414</v>
      </c>
      <c r="E5089" s="138" t="s">
        <v>25415</v>
      </c>
      <c r="F5089" s="139">
        <v>0</v>
      </c>
      <c r="G5089" s="137" t="s">
        <v>488</v>
      </c>
      <c r="H5089" s="137" t="s">
        <v>22088</v>
      </c>
      <c r="I5089" s="138" t="s">
        <v>24282</v>
      </c>
    </row>
    <row r="5090" spans="1:9" hidden="1">
      <c r="A5090" s="137" t="s">
        <v>25416</v>
      </c>
      <c r="B5090" s="138" t="s">
        <v>25417</v>
      </c>
      <c r="C5090" s="138" t="s">
        <v>25418</v>
      </c>
      <c r="D5090" s="138" t="s">
        <v>25419</v>
      </c>
      <c r="E5090" s="138" t="s">
        <v>25420</v>
      </c>
      <c r="F5090" s="139">
        <v>0</v>
      </c>
      <c r="G5090" s="137" t="s">
        <v>488</v>
      </c>
      <c r="H5090" s="137" t="s">
        <v>22088</v>
      </c>
      <c r="I5090" s="138" t="s">
        <v>1139</v>
      </c>
    </row>
    <row r="5091" spans="1:9" hidden="1">
      <c r="A5091" s="137" t="s">
        <v>25421</v>
      </c>
      <c r="B5091" s="138" t="s">
        <v>25422</v>
      </c>
      <c r="C5091" s="138" t="s">
        <v>25423</v>
      </c>
      <c r="D5091" s="138" t="s">
        <v>25424</v>
      </c>
      <c r="E5091" s="138" t="s">
        <v>25425</v>
      </c>
      <c r="F5091" s="139">
        <v>3785</v>
      </c>
      <c r="G5091" s="137" t="s">
        <v>488</v>
      </c>
      <c r="H5091" s="137" t="s">
        <v>22088</v>
      </c>
      <c r="I5091" s="138" t="s">
        <v>1139</v>
      </c>
    </row>
    <row r="5092" spans="1:9" hidden="1">
      <c r="A5092" s="137" t="s">
        <v>25426</v>
      </c>
      <c r="B5092" s="138" t="s">
        <v>25427</v>
      </c>
      <c r="C5092" s="138" t="s">
        <v>25428</v>
      </c>
      <c r="D5092" s="138" t="s">
        <v>25429</v>
      </c>
      <c r="E5092" s="138" t="s">
        <v>25430</v>
      </c>
      <c r="F5092" s="139">
        <v>0</v>
      </c>
      <c r="G5092" s="137" t="s">
        <v>488</v>
      </c>
      <c r="H5092" s="137" t="s">
        <v>22088</v>
      </c>
      <c r="I5092" s="138" t="s">
        <v>1139</v>
      </c>
    </row>
    <row r="5093" spans="1:9" hidden="1">
      <c r="A5093" s="137" t="s">
        <v>25431</v>
      </c>
      <c r="B5093" s="138" t="s">
        <v>25432</v>
      </c>
      <c r="C5093" s="138" t="s">
        <v>25433</v>
      </c>
      <c r="D5093" s="138" t="s">
        <v>25434</v>
      </c>
      <c r="E5093" s="138" t="s">
        <v>25435</v>
      </c>
      <c r="F5093" s="139">
        <v>0</v>
      </c>
      <c r="G5093" s="137" t="s">
        <v>488</v>
      </c>
      <c r="H5093" s="137" t="s">
        <v>22088</v>
      </c>
      <c r="I5093" s="138" t="s">
        <v>1139</v>
      </c>
    </row>
    <row r="5094" spans="1:9" hidden="1">
      <c r="A5094" s="137" t="s">
        <v>25436</v>
      </c>
      <c r="B5094" s="138" t="s">
        <v>25437</v>
      </c>
      <c r="C5094" s="138" t="s">
        <v>25438</v>
      </c>
      <c r="D5094" s="138" t="s">
        <v>25439</v>
      </c>
      <c r="E5094" s="138" t="s">
        <v>25440</v>
      </c>
      <c r="F5094" s="139">
        <v>4405</v>
      </c>
      <c r="G5094" s="137" t="s">
        <v>488</v>
      </c>
      <c r="H5094" s="137" t="s">
        <v>22088</v>
      </c>
      <c r="I5094" s="138" t="s">
        <v>1139</v>
      </c>
    </row>
    <row r="5095" spans="1:9" hidden="1">
      <c r="A5095" s="137" t="s">
        <v>25441</v>
      </c>
      <c r="B5095" s="138" t="s">
        <v>25442</v>
      </c>
      <c r="C5095" s="138" t="s">
        <v>25443</v>
      </c>
      <c r="D5095" s="138" t="s">
        <v>25444</v>
      </c>
      <c r="E5095" s="138" t="s">
        <v>25445</v>
      </c>
      <c r="F5095" s="139">
        <v>691</v>
      </c>
      <c r="G5095" s="137" t="s">
        <v>488</v>
      </c>
      <c r="H5095" s="137" t="s">
        <v>22088</v>
      </c>
      <c r="I5095" s="138" t="s">
        <v>1139</v>
      </c>
    </row>
    <row r="5096" spans="1:9" hidden="1">
      <c r="A5096" s="137" t="s">
        <v>25446</v>
      </c>
      <c r="B5096" s="138" t="s">
        <v>25447</v>
      </c>
      <c r="C5096" s="138" t="s">
        <v>25448</v>
      </c>
      <c r="D5096" s="138" t="s">
        <v>25449</v>
      </c>
      <c r="E5096" s="138" t="s">
        <v>25450</v>
      </c>
      <c r="F5096" s="139">
        <v>0</v>
      </c>
      <c r="G5096" s="137" t="s">
        <v>488</v>
      </c>
      <c r="H5096" s="137" t="s">
        <v>22088</v>
      </c>
      <c r="I5096" s="138" t="s">
        <v>1139</v>
      </c>
    </row>
    <row r="5097" spans="1:9" hidden="1">
      <c r="A5097" s="137" t="s">
        <v>25451</v>
      </c>
      <c r="B5097" s="138" t="s">
        <v>25452</v>
      </c>
      <c r="C5097" s="138" t="s">
        <v>25453</v>
      </c>
      <c r="D5097" s="138" t="s">
        <v>25454</v>
      </c>
      <c r="E5097" s="138" t="s">
        <v>25455</v>
      </c>
      <c r="F5097" s="139">
        <v>1053</v>
      </c>
      <c r="G5097" s="137" t="s">
        <v>488</v>
      </c>
      <c r="H5097" s="137" t="s">
        <v>22088</v>
      </c>
      <c r="I5097" s="138" t="s">
        <v>1139</v>
      </c>
    </row>
    <row r="5098" spans="1:9" hidden="1">
      <c r="A5098" s="137" t="s">
        <v>25456</v>
      </c>
      <c r="B5098" s="138" t="s">
        <v>25457</v>
      </c>
      <c r="C5098" s="138" t="s">
        <v>25458</v>
      </c>
      <c r="D5098" s="138" t="s">
        <v>25459</v>
      </c>
      <c r="E5098" s="138" t="s">
        <v>25460</v>
      </c>
      <c r="F5098" s="139">
        <v>0</v>
      </c>
      <c r="G5098" s="137" t="s">
        <v>488</v>
      </c>
      <c r="H5098" s="137" t="s">
        <v>22088</v>
      </c>
      <c r="I5098" s="138" t="s">
        <v>1139</v>
      </c>
    </row>
    <row r="5099" spans="1:9" hidden="1">
      <c r="A5099" s="137" t="s">
        <v>25461</v>
      </c>
      <c r="B5099" s="138" t="s">
        <v>25462</v>
      </c>
      <c r="C5099" s="138" t="s">
        <v>25463</v>
      </c>
      <c r="D5099" s="138" t="s">
        <v>25464</v>
      </c>
      <c r="E5099" s="138" t="s">
        <v>25465</v>
      </c>
      <c r="F5099" s="139">
        <v>1421</v>
      </c>
      <c r="G5099" s="137" t="s">
        <v>488</v>
      </c>
      <c r="H5099" s="137" t="s">
        <v>22088</v>
      </c>
      <c r="I5099" s="138" t="s">
        <v>1139</v>
      </c>
    </row>
    <row r="5100" spans="1:9" hidden="1">
      <c r="A5100" s="137" t="s">
        <v>25466</v>
      </c>
      <c r="B5100" s="138" t="s">
        <v>25467</v>
      </c>
      <c r="C5100" s="138" t="s">
        <v>25468</v>
      </c>
      <c r="D5100" s="138" t="s">
        <v>25469</v>
      </c>
      <c r="E5100" s="138" t="s">
        <v>25470</v>
      </c>
      <c r="F5100" s="139">
        <v>5670</v>
      </c>
      <c r="G5100" s="137" t="s">
        <v>488</v>
      </c>
      <c r="H5100" s="137" t="s">
        <v>22088</v>
      </c>
      <c r="I5100" s="138" t="s">
        <v>1139</v>
      </c>
    </row>
    <row r="5101" spans="1:9" hidden="1">
      <c r="A5101" s="137" t="s">
        <v>25471</v>
      </c>
      <c r="B5101" s="138" t="s">
        <v>25472</v>
      </c>
      <c r="C5101" s="138" t="s">
        <v>25473</v>
      </c>
      <c r="D5101" s="138" t="s">
        <v>25474</v>
      </c>
      <c r="E5101" s="138" t="s">
        <v>25475</v>
      </c>
      <c r="F5101" s="139">
        <v>1770</v>
      </c>
      <c r="G5101" s="137" t="s">
        <v>488</v>
      </c>
      <c r="H5101" s="137" t="s">
        <v>22088</v>
      </c>
      <c r="I5101" s="138" t="s">
        <v>24282</v>
      </c>
    </row>
    <row r="5102" spans="1:9" hidden="1">
      <c r="A5102" s="137" t="s">
        <v>25476</v>
      </c>
      <c r="B5102" s="138" t="s">
        <v>25477</v>
      </c>
      <c r="C5102" s="138" t="s">
        <v>25478</v>
      </c>
      <c r="D5102" s="138" t="s">
        <v>25479</v>
      </c>
      <c r="E5102" s="138" t="s">
        <v>25480</v>
      </c>
      <c r="F5102" s="139">
        <v>538</v>
      </c>
      <c r="G5102" s="137" t="s">
        <v>488</v>
      </c>
      <c r="H5102" s="137" t="s">
        <v>22088</v>
      </c>
      <c r="I5102" s="138" t="s">
        <v>1139</v>
      </c>
    </row>
    <row r="5103" spans="1:9" hidden="1">
      <c r="A5103" s="137" t="s">
        <v>25481</v>
      </c>
      <c r="B5103" s="138" t="s">
        <v>25482</v>
      </c>
      <c r="C5103" s="138" t="s">
        <v>25483</v>
      </c>
      <c r="D5103" s="138" t="s">
        <v>25484</v>
      </c>
      <c r="E5103" s="138" t="s">
        <v>25485</v>
      </c>
      <c r="F5103" s="139">
        <v>0</v>
      </c>
      <c r="G5103" s="137" t="s">
        <v>488</v>
      </c>
      <c r="H5103" s="137" t="s">
        <v>22088</v>
      </c>
      <c r="I5103" s="138" t="s">
        <v>1139</v>
      </c>
    </row>
    <row r="5104" spans="1:9" hidden="1">
      <c r="A5104" s="137" t="s">
        <v>25486</v>
      </c>
      <c r="B5104" s="138" t="s">
        <v>25487</v>
      </c>
      <c r="C5104" s="138" t="s">
        <v>25488</v>
      </c>
      <c r="D5104" s="138" t="s">
        <v>25489</v>
      </c>
      <c r="E5104" s="138" t="s">
        <v>25490</v>
      </c>
      <c r="F5104" s="139">
        <v>0</v>
      </c>
      <c r="G5104" s="137" t="s">
        <v>488</v>
      </c>
      <c r="H5104" s="137" t="s">
        <v>22088</v>
      </c>
      <c r="I5104" s="138" t="s">
        <v>24282</v>
      </c>
    </row>
    <row r="5105" spans="1:9" hidden="1">
      <c r="A5105" s="137" t="s">
        <v>25491</v>
      </c>
      <c r="B5105" s="138" t="s">
        <v>25492</v>
      </c>
      <c r="C5105" s="138" t="s">
        <v>25493</v>
      </c>
      <c r="D5105" s="138" t="s">
        <v>25494</v>
      </c>
      <c r="E5105" s="138" t="s">
        <v>25495</v>
      </c>
      <c r="F5105" s="139">
        <v>0</v>
      </c>
      <c r="G5105" s="137" t="s">
        <v>488</v>
      </c>
      <c r="H5105" s="137" t="s">
        <v>22088</v>
      </c>
      <c r="I5105" s="138" t="s">
        <v>1139</v>
      </c>
    </row>
    <row r="5106" spans="1:9" hidden="1">
      <c r="A5106" s="137" t="s">
        <v>25496</v>
      </c>
      <c r="B5106" s="138" t="s">
        <v>25497</v>
      </c>
      <c r="C5106" s="138" t="s">
        <v>25498</v>
      </c>
      <c r="D5106" s="138" t="s">
        <v>25499</v>
      </c>
      <c r="E5106" s="138" t="s">
        <v>25500</v>
      </c>
      <c r="F5106" s="139">
        <v>3623</v>
      </c>
      <c r="G5106" s="137" t="s">
        <v>488</v>
      </c>
      <c r="H5106" s="137" t="s">
        <v>22088</v>
      </c>
      <c r="I5106" s="138" t="s">
        <v>1139</v>
      </c>
    </row>
    <row r="5107" spans="1:9" hidden="1">
      <c r="A5107" s="137" t="s">
        <v>25501</v>
      </c>
      <c r="B5107" s="138" t="s">
        <v>25502</v>
      </c>
      <c r="C5107" s="138" t="s">
        <v>25503</v>
      </c>
      <c r="D5107" s="138" t="s">
        <v>25504</v>
      </c>
      <c r="E5107" s="138" t="s">
        <v>25505</v>
      </c>
      <c r="F5107" s="139">
        <v>193</v>
      </c>
      <c r="G5107" s="137" t="s">
        <v>488</v>
      </c>
      <c r="H5107" s="137" t="s">
        <v>22088</v>
      </c>
      <c r="I5107" s="138" t="s">
        <v>1139</v>
      </c>
    </row>
    <row r="5108" spans="1:9" hidden="1">
      <c r="A5108" s="137" t="s">
        <v>25506</v>
      </c>
      <c r="B5108" s="138" t="s">
        <v>1513</v>
      </c>
      <c r="C5108" s="138" t="s">
        <v>1515</v>
      </c>
      <c r="D5108" s="138" t="s">
        <v>1514</v>
      </c>
      <c r="E5108" s="138" t="s">
        <v>25507</v>
      </c>
      <c r="F5108" s="139">
        <v>2973.5</v>
      </c>
      <c r="G5108" s="137" t="s">
        <v>488</v>
      </c>
      <c r="H5108" s="137" t="s">
        <v>22088</v>
      </c>
      <c r="I5108" s="138" t="s">
        <v>1139</v>
      </c>
    </row>
    <row r="5109" spans="1:9" hidden="1">
      <c r="A5109" s="137" t="s">
        <v>25508</v>
      </c>
      <c r="B5109" s="138" t="s">
        <v>1513</v>
      </c>
      <c r="C5109" s="138" t="s">
        <v>25509</v>
      </c>
      <c r="D5109" s="138" t="s">
        <v>25510</v>
      </c>
      <c r="E5109" s="138" t="s">
        <v>25507</v>
      </c>
      <c r="F5109" s="139">
        <v>0</v>
      </c>
      <c r="G5109" s="137" t="s">
        <v>488</v>
      </c>
      <c r="H5109" s="137" t="s">
        <v>22088</v>
      </c>
      <c r="I5109" s="138" t="s">
        <v>1139</v>
      </c>
    </row>
    <row r="5110" spans="1:9" hidden="1">
      <c r="A5110" s="137" t="s">
        <v>25511</v>
      </c>
      <c r="B5110" s="138" t="s">
        <v>25512</v>
      </c>
      <c r="C5110" s="138" t="s">
        <v>25513</v>
      </c>
      <c r="D5110" s="138" t="s">
        <v>25514</v>
      </c>
      <c r="E5110" s="138" t="s">
        <v>25515</v>
      </c>
      <c r="F5110" s="139">
        <v>0</v>
      </c>
      <c r="G5110" s="137" t="s">
        <v>488</v>
      </c>
      <c r="H5110" s="137" t="s">
        <v>22088</v>
      </c>
      <c r="I5110" s="138" t="s">
        <v>1756</v>
      </c>
    </row>
    <row r="5111" spans="1:9" hidden="1">
      <c r="A5111" s="137" t="s">
        <v>25516</v>
      </c>
      <c r="B5111" s="138" t="s">
        <v>25517</v>
      </c>
      <c r="C5111" s="138" t="s">
        <v>25518</v>
      </c>
      <c r="D5111" s="138" t="s">
        <v>25519</v>
      </c>
      <c r="E5111" s="138" t="s">
        <v>25520</v>
      </c>
      <c r="F5111" s="139">
        <v>1216</v>
      </c>
      <c r="G5111" s="137" t="s">
        <v>488</v>
      </c>
      <c r="H5111" s="137" t="s">
        <v>22088</v>
      </c>
      <c r="I5111" s="138" t="s">
        <v>1139</v>
      </c>
    </row>
    <row r="5112" spans="1:9" hidden="1">
      <c r="A5112" s="137" t="s">
        <v>25521</v>
      </c>
      <c r="B5112" s="138" t="s">
        <v>25522</v>
      </c>
      <c r="C5112" s="138" t="s">
        <v>25523</v>
      </c>
      <c r="D5112" s="138" t="s">
        <v>25524</v>
      </c>
      <c r="E5112" s="138" t="s">
        <v>25525</v>
      </c>
      <c r="F5112" s="139">
        <v>1070</v>
      </c>
      <c r="G5112" s="137" t="s">
        <v>488</v>
      </c>
      <c r="H5112" s="137" t="s">
        <v>22088</v>
      </c>
      <c r="I5112" s="138" t="s">
        <v>1139</v>
      </c>
    </row>
    <row r="5113" spans="1:9" hidden="1">
      <c r="A5113" s="137" t="s">
        <v>25526</v>
      </c>
      <c r="B5113" s="138" t="s">
        <v>25527</v>
      </c>
      <c r="C5113" s="138" t="s">
        <v>25528</v>
      </c>
      <c r="D5113" s="138" t="s">
        <v>25529</v>
      </c>
      <c r="E5113" s="138" t="s">
        <v>25530</v>
      </c>
      <c r="F5113" s="139">
        <v>0</v>
      </c>
      <c r="G5113" s="137" t="s">
        <v>488</v>
      </c>
      <c r="H5113" s="137" t="s">
        <v>22088</v>
      </c>
      <c r="I5113" s="138" t="s">
        <v>1139</v>
      </c>
    </row>
    <row r="5114" spans="1:9" hidden="1">
      <c r="A5114" s="137" t="s">
        <v>25531</v>
      </c>
      <c r="B5114" s="138" t="s">
        <v>25532</v>
      </c>
      <c r="C5114" s="138" t="s">
        <v>25533</v>
      </c>
      <c r="D5114" s="138" t="s">
        <v>25534</v>
      </c>
      <c r="E5114" s="138" t="s">
        <v>25535</v>
      </c>
      <c r="F5114" s="139">
        <v>0</v>
      </c>
      <c r="G5114" s="137" t="s">
        <v>488</v>
      </c>
      <c r="H5114" s="137" t="s">
        <v>22088</v>
      </c>
      <c r="I5114" s="138" t="s">
        <v>1139</v>
      </c>
    </row>
    <row r="5115" spans="1:9" hidden="1">
      <c r="A5115" s="137" t="s">
        <v>25536</v>
      </c>
      <c r="B5115" s="138" t="s">
        <v>25537</v>
      </c>
      <c r="C5115" s="138" t="s">
        <v>25538</v>
      </c>
      <c r="D5115" s="138" t="s">
        <v>25539</v>
      </c>
      <c r="E5115" s="138" t="s">
        <v>25540</v>
      </c>
      <c r="F5115" s="139">
        <v>376</v>
      </c>
      <c r="G5115" s="137" t="s">
        <v>488</v>
      </c>
      <c r="H5115" s="137" t="s">
        <v>22088</v>
      </c>
      <c r="I5115" s="138" t="s">
        <v>1139</v>
      </c>
    </row>
    <row r="5116" spans="1:9" hidden="1">
      <c r="A5116" s="137" t="s">
        <v>25541</v>
      </c>
      <c r="B5116" s="138" t="s">
        <v>25542</v>
      </c>
      <c r="C5116" s="138" t="s">
        <v>25543</v>
      </c>
      <c r="D5116" s="138" t="s">
        <v>25544</v>
      </c>
      <c r="E5116" s="138" t="s">
        <v>25545</v>
      </c>
      <c r="F5116" s="139">
        <v>0</v>
      </c>
      <c r="G5116" s="137" t="s">
        <v>488</v>
      </c>
      <c r="H5116" s="137" t="s">
        <v>22088</v>
      </c>
      <c r="I5116" s="138" t="s">
        <v>1139</v>
      </c>
    </row>
    <row r="5117" spans="1:9" hidden="1">
      <c r="A5117" s="137" t="s">
        <v>25546</v>
      </c>
      <c r="B5117" s="138" t="s">
        <v>25547</v>
      </c>
      <c r="C5117" s="138" t="s">
        <v>25548</v>
      </c>
      <c r="D5117" s="138" t="s">
        <v>25549</v>
      </c>
      <c r="E5117" s="138" t="s">
        <v>25550</v>
      </c>
      <c r="F5117" s="139">
        <v>0</v>
      </c>
      <c r="G5117" s="137" t="s">
        <v>488</v>
      </c>
      <c r="H5117" s="137" t="s">
        <v>22088</v>
      </c>
      <c r="I5117" s="138" t="s">
        <v>1139</v>
      </c>
    </row>
    <row r="5118" spans="1:9" hidden="1">
      <c r="A5118" s="137" t="s">
        <v>25551</v>
      </c>
      <c r="B5118" s="138" t="s">
        <v>25552</v>
      </c>
      <c r="C5118" s="138" t="s">
        <v>25553</v>
      </c>
      <c r="D5118" s="138" t="s">
        <v>25554</v>
      </c>
      <c r="E5118" s="138" t="s">
        <v>25555</v>
      </c>
      <c r="F5118" s="139">
        <v>2605</v>
      </c>
      <c r="G5118" s="137" t="s">
        <v>488</v>
      </c>
      <c r="H5118" s="137" t="s">
        <v>22088</v>
      </c>
      <c r="I5118" s="138" t="s">
        <v>1139</v>
      </c>
    </row>
    <row r="5119" spans="1:9" hidden="1">
      <c r="A5119" s="137" t="s">
        <v>25556</v>
      </c>
      <c r="B5119" s="138" t="s">
        <v>25557</v>
      </c>
      <c r="C5119" s="138" t="s">
        <v>25558</v>
      </c>
      <c r="D5119" s="138" t="s">
        <v>25559</v>
      </c>
      <c r="E5119" s="138" t="s">
        <v>25560</v>
      </c>
      <c r="F5119" s="139">
        <v>3150</v>
      </c>
      <c r="G5119" s="137" t="s">
        <v>488</v>
      </c>
      <c r="H5119" s="137" t="s">
        <v>22088</v>
      </c>
      <c r="I5119" s="138" t="s">
        <v>1139</v>
      </c>
    </row>
    <row r="5120" spans="1:9" hidden="1">
      <c r="A5120" s="137" t="s">
        <v>25561</v>
      </c>
      <c r="B5120" s="138" t="s">
        <v>25562</v>
      </c>
      <c r="C5120" s="138" t="s">
        <v>25563</v>
      </c>
      <c r="D5120" s="138" t="s">
        <v>25564</v>
      </c>
      <c r="E5120" s="138" t="s">
        <v>25565</v>
      </c>
      <c r="F5120" s="139">
        <v>1285</v>
      </c>
      <c r="G5120" s="137" t="s">
        <v>488</v>
      </c>
      <c r="H5120" s="137" t="s">
        <v>22088</v>
      </c>
      <c r="I5120" s="138" t="s">
        <v>24282</v>
      </c>
    </row>
    <row r="5121" spans="1:9" hidden="1">
      <c r="A5121" s="137" t="s">
        <v>25566</v>
      </c>
      <c r="B5121" s="138" t="s">
        <v>25567</v>
      </c>
      <c r="C5121" s="138" t="s">
        <v>25568</v>
      </c>
      <c r="D5121" s="138" t="s">
        <v>25569</v>
      </c>
      <c r="E5121" s="138" t="s">
        <v>25570</v>
      </c>
      <c r="F5121" s="139">
        <v>0</v>
      </c>
      <c r="G5121" s="137" t="s">
        <v>488</v>
      </c>
      <c r="H5121" s="137" t="s">
        <v>22088</v>
      </c>
      <c r="I5121" s="138" t="s">
        <v>1139</v>
      </c>
    </row>
    <row r="5122" spans="1:9" hidden="1">
      <c r="A5122" s="137" t="s">
        <v>25571</v>
      </c>
      <c r="B5122" s="138" t="s">
        <v>25572</v>
      </c>
      <c r="C5122" s="138" t="s">
        <v>25573</v>
      </c>
      <c r="D5122" s="138" t="s">
        <v>25574</v>
      </c>
      <c r="E5122" s="138" t="s">
        <v>25575</v>
      </c>
      <c r="F5122" s="139">
        <v>1275</v>
      </c>
      <c r="G5122" s="137" t="s">
        <v>488</v>
      </c>
      <c r="H5122" s="137" t="s">
        <v>22088</v>
      </c>
      <c r="I5122" s="138" t="s">
        <v>24282</v>
      </c>
    </row>
    <row r="5123" spans="1:9" hidden="1">
      <c r="A5123" s="137" t="s">
        <v>25576</v>
      </c>
      <c r="B5123" s="138" t="s">
        <v>25577</v>
      </c>
      <c r="C5123" s="138" t="s">
        <v>25578</v>
      </c>
      <c r="D5123" s="138" t="s">
        <v>25579</v>
      </c>
      <c r="E5123" s="138" t="s">
        <v>25580</v>
      </c>
      <c r="F5123" s="139">
        <v>0</v>
      </c>
      <c r="G5123" s="137" t="s">
        <v>488</v>
      </c>
      <c r="H5123" s="137" t="s">
        <v>22088</v>
      </c>
      <c r="I5123" s="138" t="s">
        <v>1139</v>
      </c>
    </row>
    <row r="5124" spans="1:9" hidden="1">
      <c r="A5124" s="137" t="s">
        <v>25581</v>
      </c>
      <c r="B5124" s="138" t="s">
        <v>25582</v>
      </c>
      <c r="C5124" s="138" t="s">
        <v>25583</v>
      </c>
      <c r="D5124" s="138" t="s">
        <v>25584</v>
      </c>
      <c r="E5124" s="138" t="s">
        <v>25585</v>
      </c>
      <c r="F5124" s="139">
        <v>0</v>
      </c>
      <c r="G5124" s="137" t="s">
        <v>488</v>
      </c>
      <c r="H5124" s="137" t="s">
        <v>22088</v>
      </c>
      <c r="I5124" s="138" t="s">
        <v>1139</v>
      </c>
    </row>
    <row r="5125" spans="1:9" hidden="1">
      <c r="A5125" s="137" t="s">
        <v>25586</v>
      </c>
      <c r="B5125" s="138" t="s">
        <v>25587</v>
      </c>
      <c r="C5125" s="138" t="s">
        <v>25588</v>
      </c>
      <c r="D5125" s="138" t="s">
        <v>25589</v>
      </c>
      <c r="E5125" s="138" t="s">
        <v>25590</v>
      </c>
      <c r="F5125" s="139">
        <v>8540</v>
      </c>
      <c r="G5125" s="137" t="s">
        <v>488</v>
      </c>
      <c r="H5125" s="137" t="s">
        <v>22088</v>
      </c>
      <c r="I5125" s="138" t="s">
        <v>1139</v>
      </c>
    </row>
    <row r="5126" spans="1:9" hidden="1">
      <c r="A5126" s="137" t="s">
        <v>25591</v>
      </c>
      <c r="B5126" s="138" t="s">
        <v>25592</v>
      </c>
      <c r="C5126" s="138" t="s">
        <v>25593</v>
      </c>
      <c r="D5126" s="138" t="s">
        <v>25594</v>
      </c>
      <c r="E5126" s="138" t="s">
        <v>25595</v>
      </c>
      <c r="F5126" s="139">
        <v>0</v>
      </c>
      <c r="G5126" s="137" t="s">
        <v>488</v>
      </c>
      <c r="H5126" s="137" t="s">
        <v>22088</v>
      </c>
      <c r="I5126" s="138" t="s">
        <v>1139</v>
      </c>
    </row>
    <row r="5127" spans="1:9" hidden="1">
      <c r="A5127" s="137" t="s">
        <v>25596</v>
      </c>
      <c r="B5127" s="138" t="s">
        <v>25597</v>
      </c>
      <c r="C5127" s="138" t="s">
        <v>25598</v>
      </c>
      <c r="D5127" s="138" t="s">
        <v>25599</v>
      </c>
      <c r="E5127" s="138" t="s">
        <v>25600</v>
      </c>
      <c r="F5127" s="139">
        <v>0</v>
      </c>
      <c r="G5127" s="137" t="s">
        <v>488</v>
      </c>
      <c r="H5127" s="137" t="s">
        <v>22088</v>
      </c>
      <c r="I5127" s="138" t="s">
        <v>1139</v>
      </c>
    </row>
    <row r="5128" spans="1:9" hidden="1">
      <c r="A5128" s="137" t="s">
        <v>25601</v>
      </c>
      <c r="B5128" s="138" t="s">
        <v>25602</v>
      </c>
      <c r="C5128" s="138" t="s">
        <v>25603</v>
      </c>
      <c r="D5128" s="138" t="s">
        <v>25604</v>
      </c>
      <c r="E5128" s="138" t="s">
        <v>25605</v>
      </c>
      <c r="F5128" s="139">
        <v>0</v>
      </c>
      <c r="G5128" s="137" t="s">
        <v>488</v>
      </c>
      <c r="H5128" s="137" t="s">
        <v>22088</v>
      </c>
      <c r="I5128" s="138" t="s">
        <v>1139</v>
      </c>
    </row>
    <row r="5129" spans="1:9" hidden="1">
      <c r="A5129" s="137" t="s">
        <v>25606</v>
      </c>
      <c r="B5129" s="138" t="s">
        <v>25607</v>
      </c>
      <c r="C5129" s="138" t="s">
        <v>25608</v>
      </c>
      <c r="D5129" s="138" t="s">
        <v>25609</v>
      </c>
      <c r="E5129" s="138" t="s">
        <v>25610</v>
      </c>
      <c r="F5129" s="139">
        <v>821</v>
      </c>
      <c r="G5129" s="137" t="s">
        <v>488</v>
      </c>
      <c r="H5129" s="137" t="s">
        <v>22088</v>
      </c>
      <c r="I5129" s="138" t="s">
        <v>1139</v>
      </c>
    </row>
    <row r="5130" spans="1:9" hidden="1">
      <c r="A5130" s="137" t="s">
        <v>25611</v>
      </c>
      <c r="B5130" s="138" t="s">
        <v>25612</v>
      </c>
      <c r="C5130" s="138" t="s">
        <v>25613</v>
      </c>
      <c r="D5130" s="138" t="s">
        <v>25614</v>
      </c>
      <c r="E5130" s="138" t="s">
        <v>25615</v>
      </c>
      <c r="F5130" s="139">
        <v>0</v>
      </c>
      <c r="G5130" s="137" t="s">
        <v>488</v>
      </c>
      <c r="H5130" s="137" t="s">
        <v>22088</v>
      </c>
      <c r="I5130" s="138" t="s">
        <v>1139</v>
      </c>
    </row>
    <row r="5131" spans="1:9" hidden="1">
      <c r="A5131" s="137" t="s">
        <v>25616</v>
      </c>
      <c r="B5131" s="138" t="s">
        <v>25617</v>
      </c>
      <c r="C5131" s="138" t="s">
        <v>25618</v>
      </c>
      <c r="D5131" s="138" t="s">
        <v>25619</v>
      </c>
      <c r="E5131" s="138" t="s">
        <v>25620</v>
      </c>
      <c r="F5131" s="139">
        <v>0</v>
      </c>
      <c r="G5131" s="137" t="s">
        <v>488</v>
      </c>
      <c r="H5131" s="137" t="s">
        <v>22088</v>
      </c>
      <c r="I5131" s="138" t="s">
        <v>24282</v>
      </c>
    </row>
    <row r="5132" spans="1:9" hidden="1">
      <c r="A5132" s="137" t="s">
        <v>25621</v>
      </c>
      <c r="B5132" s="138" t="s">
        <v>25622</v>
      </c>
      <c r="C5132" s="138" t="s">
        <v>25623</v>
      </c>
      <c r="D5132" s="138" t="s">
        <v>25624</v>
      </c>
      <c r="E5132" s="138" t="s">
        <v>25625</v>
      </c>
      <c r="F5132" s="139">
        <v>937</v>
      </c>
      <c r="G5132" s="137" t="s">
        <v>488</v>
      </c>
      <c r="H5132" s="137" t="s">
        <v>22088</v>
      </c>
      <c r="I5132" s="138" t="s">
        <v>1139</v>
      </c>
    </row>
    <row r="5133" spans="1:9" hidden="1">
      <c r="A5133" s="137" t="s">
        <v>25626</v>
      </c>
      <c r="B5133" s="138" t="s">
        <v>25627</v>
      </c>
      <c r="C5133" s="138" t="s">
        <v>25628</v>
      </c>
      <c r="D5133" s="138" t="s">
        <v>25629</v>
      </c>
      <c r="E5133" s="138" t="s">
        <v>25630</v>
      </c>
      <c r="F5133" s="139">
        <v>0</v>
      </c>
      <c r="G5133" s="137" t="s">
        <v>488</v>
      </c>
      <c r="H5133" s="137" t="s">
        <v>22088</v>
      </c>
      <c r="I5133" s="138" t="s">
        <v>1139</v>
      </c>
    </row>
    <row r="5134" spans="1:9" hidden="1">
      <c r="A5134" s="137" t="s">
        <v>25631</v>
      </c>
      <c r="B5134" s="138" t="s">
        <v>25632</v>
      </c>
      <c r="C5134" s="138" t="s">
        <v>25633</v>
      </c>
      <c r="D5134" s="138" t="s">
        <v>25634</v>
      </c>
      <c r="E5134" s="138" t="s">
        <v>25635</v>
      </c>
      <c r="F5134" s="139">
        <v>0</v>
      </c>
      <c r="G5134" s="137" t="s">
        <v>488</v>
      </c>
      <c r="H5134" s="137" t="s">
        <v>22088</v>
      </c>
      <c r="I5134" s="138" t="s">
        <v>1139</v>
      </c>
    </row>
    <row r="5135" spans="1:9" hidden="1">
      <c r="A5135" s="137" t="s">
        <v>25636</v>
      </c>
      <c r="B5135" s="138" t="s">
        <v>25637</v>
      </c>
      <c r="C5135" s="138" t="s">
        <v>25638</v>
      </c>
      <c r="D5135" s="138" t="s">
        <v>25639</v>
      </c>
      <c r="E5135" s="138" t="s">
        <v>25640</v>
      </c>
      <c r="F5135" s="139">
        <v>0</v>
      </c>
      <c r="G5135" s="137" t="s">
        <v>488</v>
      </c>
      <c r="H5135" s="137" t="s">
        <v>22088</v>
      </c>
      <c r="I5135" s="138" t="s">
        <v>24282</v>
      </c>
    </row>
    <row r="5136" spans="1:9" hidden="1">
      <c r="A5136" s="137" t="s">
        <v>25641</v>
      </c>
      <c r="B5136" s="138" t="s">
        <v>25642</v>
      </c>
      <c r="C5136" s="138" t="s">
        <v>25643</v>
      </c>
      <c r="D5136" s="138" t="s">
        <v>25644</v>
      </c>
      <c r="E5136" s="138" t="s">
        <v>25645</v>
      </c>
      <c r="F5136" s="139">
        <v>0</v>
      </c>
      <c r="G5136" s="137" t="s">
        <v>488</v>
      </c>
      <c r="H5136" s="137" t="s">
        <v>22088</v>
      </c>
      <c r="I5136" s="138" t="s">
        <v>1139</v>
      </c>
    </row>
    <row r="5137" spans="1:9" hidden="1">
      <c r="A5137" s="137" t="s">
        <v>25646</v>
      </c>
      <c r="B5137" s="138" t="s">
        <v>25647</v>
      </c>
      <c r="C5137" s="138" t="s">
        <v>25648</v>
      </c>
      <c r="D5137" s="138" t="s">
        <v>25649</v>
      </c>
      <c r="E5137" s="138" t="s">
        <v>25650</v>
      </c>
      <c r="F5137" s="139">
        <v>0</v>
      </c>
      <c r="G5137" s="137" t="s">
        <v>488</v>
      </c>
      <c r="H5137" s="137" t="s">
        <v>22088</v>
      </c>
      <c r="I5137" s="138" t="s">
        <v>1139</v>
      </c>
    </row>
    <row r="5138" spans="1:9" hidden="1">
      <c r="A5138" s="137" t="s">
        <v>25651</v>
      </c>
      <c r="B5138" s="138" t="s">
        <v>25652</v>
      </c>
      <c r="C5138" s="138" t="s">
        <v>25653</v>
      </c>
      <c r="D5138" s="138" t="s">
        <v>25654</v>
      </c>
      <c r="E5138" s="138" t="s">
        <v>25655</v>
      </c>
      <c r="F5138" s="139">
        <v>0</v>
      </c>
      <c r="G5138" s="137" t="s">
        <v>488</v>
      </c>
      <c r="H5138" s="137" t="s">
        <v>22088</v>
      </c>
      <c r="I5138" s="138" t="s">
        <v>1139</v>
      </c>
    </row>
    <row r="5139" spans="1:9" hidden="1">
      <c r="A5139" s="137" t="s">
        <v>25656</v>
      </c>
      <c r="B5139" s="138" t="s">
        <v>25657</v>
      </c>
      <c r="C5139" s="138" t="s">
        <v>25658</v>
      </c>
      <c r="D5139" s="138" t="s">
        <v>25659</v>
      </c>
      <c r="E5139" s="138" t="s">
        <v>25660</v>
      </c>
      <c r="F5139" s="139">
        <v>0</v>
      </c>
      <c r="G5139" s="137" t="s">
        <v>488</v>
      </c>
      <c r="H5139" s="137" t="s">
        <v>22088</v>
      </c>
      <c r="I5139" s="138" t="s">
        <v>1139</v>
      </c>
    </row>
    <row r="5140" spans="1:9" hidden="1">
      <c r="A5140" s="137" t="s">
        <v>25661</v>
      </c>
      <c r="B5140" s="138" t="s">
        <v>25662</v>
      </c>
      <c r="C5140" s="138" t="s">
        <v>25663</v>
      </c>
      <c r="D5140" s="138" t="s">
        <v>25664</v>
      </c>
      <c r="E5140" s="138" t="s">
        <v>25665</v>
      </c>
      <c r="F5140" s="139">
        <v>0</v>
      </c>
      <c r="G5140" s="137" t="s">
        <v>488</v>
      </c>
      <c r="H5140" s="137" t="s">
        <v>22088</v>
      </c>
      <c r="I5140" s="138" t="s">
        <v>1139</v>
      </c>
    </row>
    <row r="5141" spans="1:9" hidden="1">
      <c r="A5141" s="137" t="s">
        <v>25666</v>
      </c>
      <c r="B5141" s="138" t="s">
        <v>25667</v>
      </c>
      <c r="C5141" s="138" t="s">
        <v>25668</v>
      </c>
      <c r="D5141" s="138" t="s">
        <v>25669</v>
      </c>
      <c r="E5141" s="138" t="s">
        <v>25670</v>
      </c>
      <c r="F5141" s="139">
        <v>0</v>
      </c>
      <c r="G5141" s="137" t="s">
        <v>488</v>
      </c>
      <c r="H5141" s="137" t="s">
        <v>22088</v>
      </c>
      <c r="I5141" s="138" t="s">
        <v>1139</v>
      </c>
    </row>
    <row r="5142" spans="1:9" hidden="1">
      <c r="A5142" s="137" t="s">
        <v>25671</v>
      </c>
      <c r="B5142" s="138" t="s">
        <v>25672</v>
      </c>
      <c r="C5142" s="138" t="s">
        <v>25673</v>
      </c>
      <c r="D5142" s="138" t="s">
        <v>25674</v>
      </c>
      <c r="E5142" s="138" t="s">
        <v>25675</v>
      </c>
      <c r="F5142" s="139">
        <v>0</v>
      </c>
      <c r="G5142" s="137" t="s">
        <v>488</v>
      </c>
      <c r="H5142" s="137" t="s">
        <v>22088</v>
      </c>
      <c r="I5142" s="138" t="s">
        <v>24282</v>
      </c>
    </row>
    <row r="5143" spans="1:9" hidden="1">
      <c r="A5143" s="137" t="s">
        <v>25676</v>
      </c>
      <c r="B5143" s="138" t="s">
        <v>25677</v>
      </c>
      <c r="C5143" s="138" t="s">
        <v>25678</v>
      </c>
      <c r="D5143" s="138" t="s">
        <v>25679</v>
      </c>
      <c r="E5143" s="138" t="s">
        <v>25680</v>
      </c>
      <c r="F5143" s="139">
        <v>0</v>
      </c>
      <c r="G5143" s="137" t="s">
        <v>488</v>
      </c>
      <c r="H5143" s="137" t="s">
        <v>22088</v>
      </c>
      <c r="I5143" s="138" t="s">
        <v>1139</v>
      </c>
    </row>
    <row r="5144" spans="1:9" hidden="1">
      <c r="A5144" s="137" t="s">
        <v>25681</v>
      </c>
      <c r="B5144" s="138" t="s">
        <v>25682</v>
      </c>
      <c r="C5144" s="138" t="s">
        <v>25683</v>
      </c>
      <c r="D5144" s="138" t="s">
        <v>25684</v>
      </c>
      <c r="E5144" s="138" t="s">
        <v>25685</v>
      </c>
      <c r="F5144" s="139">
        <v>0</v>
      </c>
      <c r="G5144" s="137" t="s">
        <v>488</v>
      </c>
      <c r="H5144" s="137" t="s">
        <v>22088</v>
      </c>
      <c r="I5144" s="138" t="s">
        <v>24282</v>
      </c>
    </row>
    <row r="5145" spans="1:9" hidden="1">
      <c r="A5145" s="137" t="s">
        <v>25686</v>
      </c>
      <c r="B5145" s="138" t="s">
        <v>25687</v>
      </c>
      <c r="C5145" s="138" t="s">
        <v>25688</v>
      </c>
      <c r="D5145" s="138" t="s">
        <v>25689</v>
      </c>
      <c r="E5145" s="138" t="s">
        <v>25690</v>
      </c>
      <c r="F5145" s="139">
        <v>0</v>
      </c>
      <c r="G5145" s="137" t="s">
        <v>488</v>
      </c>
      <c r="H5145" s="137" t="s">
        <v>22088</v>
      </c>
      <c r="I5145" s="138" t="s">
        <v>1139</v>
      </c>
    </row>
    <row r="5146" spans="1:9" hidden="1">
      <c r="A5146" s="137" t="s">
        <v>25691</v>
      </c>
      <c r="B5146" s="138" t="s">
        <v>25692</v>
      </c>
      <c r="C5146" s="138" t="s">
        <v>25693</v>
      </c>
      <c r="D5146" s="138" t="s">
        <v>25694</v>
      </c>
      <c r="E5146" s="138" t="s">
        <v>25695</v>
      </c>
      <c r="F5146" s="139">
        <v>0</v>
      </c>
      <c r="G5146" s="137" t="s">
        <v>488</v>
      </c>
      <c r="H5146" s="137" t="s">
        <v>22088</v>
      </c>
      <c r="I5146" s="138" t="s">
        <v>1139</v>
      </c>
    </row>
    <row r="5147" spans="1:9" hidden="1">
      <c r="A5147" s="137" t="s">
        <v>25696</v>
      </c>
      <c r="B5147" s="138" t="s">
        <v>25697</v>
      </c>
      <c r="C5147" s="138" t="s">
        <v>25698</v>
      </c>
      <c r="D5147" s="138" t="s">
        <v>25699</v>
      </c>
      <c r="E5147" s="138" t="s">
        <v>25700</v>
      </c>
      <c r="F5147" s="139">
        <v>0</v>
      </c>
      <c r="G5147" s="137" t="s">
        <v>488</v>
      </c>
      <c r="H5147" s="137" t="s">
        <v>22088</v>
      </c>
      <c r="I5147" s="138" t="s">
        <v>1139</v>
      </c>
    </row>
    <row r="5148" spans="1:9" hidden="1">
      <c r="A5148" s="137" t="s">
        <v>25701</v>
      </c>
      <c r="B5148" s="138" t="s">
        <v>25702</v>
      </c>
      <c r="C5148" s="138" t="s">
        <v>25703</v>
      </c>
      <c r="D5148" s="138" t="s">
        <v>25704</v>
      </c>
      <c r="E5148" s="138" t="s">
        <v>25705</v>
      </c>
      <c r="F5148" s="139">
        <v>0</v>
      </c>
      <c r="G5148" s="137" t="s">
        <v>488</v>
      </c>
      <c r="H5148" s="137" t="s">
        <v>22088</v>
      </c>
      <c r="I5148" s="138" t="s">
        <v>1139</v>
      </c>
    </row>
    <row r="5149" spans="1:9" hidden="1">
      <c r="A5149" s="137" t="s">
        <v>25706</v>
      </c>
      <c r="B5149" s="138" t="s">
        <v>25707</v>
      </c>
      <c r="C5149" s="138" t="s">
        <v>25708</v>
      </c>
      <c r="D5149" s="138" t="s">
        <v>25709</v>
      </c>
      <c r="E5149" s="138" t="s">
        <v>25710</v>
      </c>
      <c r="F5149" s="139">
        <v>0</v>
      </c>
      <c r="G5149" s="137" t="s">
        <v>488</v>
      </c>
      <c r="H5149" s="137" t="s">
        <v>22088</v>
      </c>
      <c r="I5149" s="138" t="s">
        <v>1139</v>
      </c>
    </row>
    <row r="5150" spans="1:9" hidden="1">
      <c r="A5150" s="137" t="s">
        <v>25711</v>
      </c>
      <c r="B5150" s="138" t="s">
        <v>25712</v>
      </c>
      <c r="C5150" s="138" t="s">
        <v>25713</v>
      </c>
      <c r="D5150" s="138" t="s">
        <v>25714</v>
      </c>
      <c r="E5150" s="138" t="s">
        <v>25715</v>
      </c>
      <c r="F5150" s="139">
        <v>0</v>
      </c>
      <c r="G5150" s="137" t="s">
        <v>488</v>
      </c>
      <c r="H5150" s="137" t="s">
        <v>22088</v>
      </c>
      <c r="I5150" s="138" t="s">
        <v>1139</v>
      </c>
    </row>
    <row r="5151" spans="1:9" hidden="1">
      <c r="A5151" s="137" t="s">
        <v>25716</v>
      </c>
      <c r="B5151" s="138" t="s">
        <v>25717</v>
      </c>
      <c r="C5151" s="138" t="s">
        <v>25718</v>
      </c>
      <c r="D5151" s="138" t="s">
        <v>25719</v>
      </c>
      <c r="E5151" s="138" t="s">
        <v>25720</v>
      </c>
      <c r="F5151" s="139">
        <v>4270</v>
      </c>
      <c r="G5151" s="137" t="s">
        <v>488</v>
      </c>
      <c r="H5151" s="137" t="s">
        <v>22088</v>
      </c>
      <c r="I5151" s="138" t="s">
        <v>1139</v>
      </c>
    </row>
    <row r="5152" spans="1:9" hidden="1">
      <c r="A5152" s="137" t="s">
        <v>25721</v>
      </c>
      <c r="B5152" s="138" t="s">
        <v>25722</v>
      </c>
      <c r="C5152" s="138" t="s">
        <v>25723</v>
      </c>
      <c r="D5152" s="138" t="s">
        <v>25724</v>
      </c>
      <c r="E5152" s="138" t="s">
        <v>25725</v>
      </c>
      <c r="F5152" s="139">
        <v>1281</v>
      </c>
      <c r="G5152" s="137" t="s">
        <v>488</v>
      </c>
      <c r="H5152" s="137" t="s">
        <v>22088</v>
      </c>
      <c r="I5152" s="138" t="s">
        <v>24282</v>
      </c>
    </row>
    <row r="5153" spans="1:9" hidden="1">
      <c r="A5153" s="137" t="s">
        <v>25726</v>
      </c>
      <c r="B5153" s="138" t="s">
        <v>25727</v>
      </c>
      <c r="C5153" s="138" t="s">
        <v>25728</v>
      </c>
      <c r="D5153" s="138" t="s">
        <v>25729</v>
      </c>
      <c r="E5153" s="138" t="s">
        <v>25730</v>
      </c>
      <c r="F5153" s="139">
        <v>0</v>
      </c>
      <c r="G5153" s="137" t="s">
        <v>488</v>
      </c>
      <c r="H5153" s="137" t="s">
        <v>22088</v>
      </c>
      <c r="I5153" s="138" t="s">
        <v>24282</v>
      </c>
    </row>
    <row r="5154" spans="1:9" hidden="1">
      <c r="A5154" s="137" t="s">
        <v>25731</v>
      </c>
      <c r="B5154" s="138" t="s">
        <v>25732</v>
      </c>
      <c r="C5154" s="138" t="s">
        <v>25733</v>
      </c>
      <c r="D5154" s="138" t="s">
        <v>25734</v>
      </c>
      <c r="E5154" s="138" t="s">
        <v>25735</v>
      </c>
      <c r="F5154" s="139">
        <v>2688</v>
      </c>
      <c r="G5154" s="137" t="s">
        <v>488</v>
      </c>
      <c r="H5154" s="137" t="s">
        <v>22088</v>
      </c>
      <c r="I5154" s="138" t="s">
        <v>1139</v>
      </c>
    </row>
    <row r="5155" spans="1:9" hidden="1">
      <c r="A5155" s="137" t="s">
        <v>25736</v>
      </c>
      <c r="B5155" s="138" t="s">
        <v>25737</v>
      </c>
      <c r="C5155" s="138" t="s">
        <v>25738</v>
      </c>
      <c r="D5155" s="138" t="s">
        <v>25739</v>
      </c>
      <c r="E5155" s="138" t="s">
        <v>25740</v>
      </c>
      <c r="F5155" s="139">
        <v>0</v>
      </c>
      <c r="G5155" s="137" t="s">
        <v>488</v>
      </c>
      <c r="H5155" s="137" t="s">
        <v>22088</v>
      </c>
      <c r="I5155" s="138" t="s">
        <v>1139</v>
      </c>
    </row>
    <row r="5156" spans="1:9" hidden="1">
      <c r="A5156" s="137" t="s">
        <v>25741</v>
      </c>
      <c r="B5156" s="138" t="s">
        <v>25742</v>
      </c>
      <c r="C5156" s="138" t="s">
        <v>25743</v>
      </c>
      <c r="D5156" s="138" t="s">
        <v>25744</v>
      </c>
      <c r="E5156" s="138" t="s">
        <v>25745</v>
      </c>
      <c r="F5156" s="139">
        <v>19340</v>
      </c>
      <c r="G5156" s="137" t="s">
        <v>488</v>
      </c>
      <c r="H5156" s="137" t="s">
        <v>22088</v>
      </c>
      <c r="I5156" s="138" t="s">
        <v>1139</v>
      </c>
    </row>
    <row r="5157" spans="1:9" hidden="1">
      <c r="A5157" s="137" t="s">
        <v>25746</v>
      </c>
      <c r="B5157" s="138" t="s">
        <v>25747</v>
      </c>
      <c r="C5157" s="138" t="s">
        <v>25748</v>
      </c>
      <c r="D5157" s="138" t="s">
        <v>25749</v>
      </c>
      <c r="E5157" s="138" t="s">
        <v>25750</v>
      </c>
      <c r="F5157" s="139">
        <v>0</v>
      </c>
      <c r="G5157" s="137" t="s">
        <v>488</v>
      </c>
      <c r="H5157" s="137" t="s">
        <v>22088</v>
      </c>
      <c r="I5157" s="138" t="s">
        <v>1139</v>
      </c>
    </row>
    <row r="5158" spans="1:9" hidden="1">
      <c r="A5158" s="137" t="s">
        <v>25751</v>
      </c>
      <c r="B5158" s="138" t="s">
        <v>25752</v>
      </c>
      <c r="C5158" s="138" t="s">
        <v>25753</v>
      </c>
      <c r="D5158" s="138" t="s">
        <v>25754</v>
      </c>
      <c r="E5158" s="138" t="s">
        <v>25755</v>
      </c>
      <c r="F5158" s="139">
        <v>3075</v>
      </c>
      <c r="G5158" s="137" t="s">
        <v>488</v>
      </c>
      <c r="H5158" s="137" t="s">
        <v>22088</v>
      </c>
      <c r="I5158" s="138" t="s">
        <v>1139</v>
      </c>
    </row>
    <row r="5159" spans="1:9" hidden="1">
      <c r="A5159" s="137" t="s">
        <v>25756</v>
      </c>
      <c r="B5159" s="138" t="s">
        <v>25757</v>
      </c>
      <c r="C5159" s="138" t="s">
        <v>25758</v>
      </c>
      <c r="D5159" s="138" t="s">
        <v>25759</v>
      </c>
      <c r="E5159" s="138" t="s">
        <v>25760</v>
      </c>
      <c r="F5159" s="139">
        <v>0</v>
      </c>
      <c r="G5159" s="137" t="s">
        <v>488</v>
      </c>
      <c r="H5159" s="137" t="s">
        <v>22088</v>
      </c>
      <c r="I5159" s="138" t="s">
        <v>1139</v>
      </c>
    </row>
    <row r="5160" spans="1:9" hidden="1">
      <c r="A5160" s="137" t="s">
        <v>25761</v>
      </c>
      <c r="B5160" s="138" t="s">
        <v>25762</v>
      </c>
      <c r="C5160" s="138" t="s">
        <v>25763</v>
      </c>
      <c r="D5160" s="138" t="s">
        <v>25764</v>
      </c>
      <c r="E5160" s="138" t="s">
        <v>25765</v>
      </c>
      <c r="F5160" s="139">
        <v>0</v>
      </c>
      <c r="G5160" s="137" t="s">
        <v>488</v>
      </c>
      <c r="H5160" s="137" t="s">
        <v>22088</v>
      </c>
      <c r="I5160" s="138" t="s">
        <v>1139</v>
      </c>
    </row>
    <row r="5161" spans="1:9" hidden="1">
      <c r="A5161" s="137" t="s">
        <v>25766</v>
      </c>
      <c r="B5161" s="138" t="s">
        <v>25767</v>
      </c>
      <c r="C5161" s="138" t="s">
        <v>25768</v>
      </c>
      <c r="D5161" s="138" t="s">
        <v>25769</v>
      </c>
      <c r="E5161" s="138" t="s">
        <v>25770</v>
      </c>
      <c r="F5161" s="139">
        <v>0</v>
      </c>
      <c r="G5161" s="137" t="s">
        <v>488</v>
      </c>
      <c r="H5161" s="137" t="s">
        <v>22088</v>
      </c>
      <c r="I5161" s="138" t="s">
        <v>24282</v>
      </c>
    </row>
    <row r="5162" spans="1:9" hidden="1">
      <c r="A5162" s="137" t="s">
        <v>25771</v>
      </c>
      <c r="B5162" s="138" t="s">
        <v>25772</v>
      </c>
      <c r="C5162" s="138" t="s">
        <v>25773</v>
      </c>
      <c r="D5162" s="138" t="s">
        <v>25774</v>
      </c>
      <c r="E5162" s="138" t="s">
        <v>25775</v>
      </c>
      <c r="F5162" s="139">
        <v>0</v>
      </c>
      <c r="G5162" s="137" t="s">
        <v>488</v>
      </c>
      <c r="H5162" s="137" t="s">
        <v>22088</v>
      </c>
      <c r="I5162" s="138" t="s">
        <v>1139</v>
      </c>
    </row>
    <row r="5163" spans="1:9" hidden="1">
      <c r="A5163" s="137" t="s">
        <v>25776</v>
      </c>
      <c r="B5163" s="138" t="s">
        <v>25777</v>
      </c>
      <c r="C5163" s="138" t="s">
        <v>25778</v>
      </c>
      <c r="D5163" s="138" t="s">
        <v>25779</v>
      </c>
      <c r="E5163" s="138" t="s">
        <v>25780</v>
      </c>
      <c r="F5163" s="139">
        <v>1016</v>
      </c>
      <c r="G5163" s="137" t="s">
        <v>488</v>
      </c>
      <c r="H5163" s="137" t="s">
        <v>22088</v>
      </c>
      <c r="I5163" s="138" t="s">
        <v>1139</v>
      </c>
    </row>
    <row r="5164" spans="1:9" hidden="1">
      <c r="A5164" s="137" t="s">
        <v>25781</v>
      </c>
      <c r="B5164" s="138" t="s">
        <v>25782</v>
      </c>
      <c r="C5164" s="138" t="s">
        <v>25783</v>
      </c>
      <c r="D5164" s="138" t="s">
        <v>25784</v>
      </c>
      <c r="E5164" s="138" t="s">
        <v>25785</v>
      </c>
      <c r="F5164" s="139">
        <v>0</v>
      </c>
      <c r="G5164" s="137" t="s">
        <v>488</v>
      </c>
      <c r="H5164" s="137" t="s">
        <v>22088</v>
      </c>
      <c r="I5164" s="138" t="s">
        <v>1139</v>
      </c>
    </row>
    <row r="5165" spans="1:9" hidden="1">
      <c r="A5165" s="137" t="s">
        <v>25786</v>
      </c>
      <c r="B5165" s="138" t="s">
        <v>25787</v>
      </c>
      <c r="C5165" s="138" t="s">
        <v>25788</v>
      </c>
      <c r="D5165" s="138" t="s">
        <v>25789</v>
      </c>
      <c r="E5165" s="138" t="s">
        <v>25790</v>
      </c>
      <c r="F5165" s="139">
        <v>471</v>
      </c>
      <c r="G5165" s="137" t="s">
        <v>488</v>
      </c>
      <c r="H5165" s="137" t="s">
        <v>22088</v>
      </c>
      <c r="I5165" s="138" t="s">
        <v>1139</v>
      </c>
    </row>
    <row r="5166" spans="1:9" hidden="1">
      <c r="A5166" s="137" t="s">
        <v>25791</v>
      </c>
      <c r="B5166" s="138" t="s">
        <v>25792</v>
      </c>
      <c r="C5166" s="138" t="s">
        <v>25793</v>
      </c>
      <c r="D5166" s="138" t="s">
        <v>25794</v>
      </c>
      <c r="E5166" s="138" t="s">
        <v>25795</v>
      </c>
      <c r="F5166" s="139">
        <v>1375</v>
      </c>
      <c r="G5166" s="137" t="s">
        <v>488</v>
      </c>
      <c r="H5166" s="137" t="s">
        <v>22088</v>
      </c>
      <c r="I5166" s="138" t="s">
        <v>1139</v>
      </c>
    </row>
    <row r="5167" spans="1:9" hidden="1">
      <c r="A5167" s="137" t="s">
        <v>25796</v>
      </c>
      <c r="B5167" s="138" t="s">
        <v>25797</v>
      </c>
      <c r="C5167" s="138" t="s">
        <v>25798</v>
      </c>
      <c r="D5167" s="138" t="s">
        <v>25799</v>
      </c>
      <c r="E5167" s="138" t="s">
        <v>25800</v>
      </c>
      <c r="F5167" s="139">
        <v>0</v>
      </c>
      <c r="G5167" s="137" t="s">
        <v>488</v>
      </c>
      <c r="H5167" s="137" t="s">
        <v>22088</v>
      </c>
      <c r="I5167" s="138" t="s">
        <v>1139</v>
      </c>
    </row>
    <row r="5168" spans="1:9" hidden="1">
      <c r="A5168" s="137" t="s">
        <v>25801</v>
      </c>
      <c r="B5168" s="138" t="s">
        <v>25802</v>
      </c>
      <c r="C5168" s="138" t="s">
        <v>25803</v>
      </c>
      <c r="D5168" s="138" t="s">
        <v>25804</v>
      </c>
      <c r="E5168" s="138" t="s">
        <v>25805</v>
      </c>
      <c r="F5168" s="139">
        <v>3100</v>
      </c>
      <c r="G5168" s="137" t="s">
        <v>488</v>
      </c>
      <c r="H5168" s="137" t="s">
        <v>22088</v>
      </c>
      <c r="I5168" s="138" t="s">
        <v>24282</v>
      </c>
    </row>
    <row r="5169" spans="1:9" hidden="1">
      <c r="A5169" s="137" t="s">
        <v>25806</v>
      </c>
      <c r="B5169" s="138" t="s">
        <v>25807</v>
      </c>
      <c r="C5169" s="138" t="s">
        <v>25808</v>
      </c>
      <c r="D5169" s="138" t="s">
        <v>25809</v>
      </c>
      <c r="E5169" s="138" t="s">
        <v>25810</v>
      </c>
      <c r="F5169" s="139">
        <v>1211</v>
      </c>
      <c r="G5169" s="137" t="s">
        <v>488</v>
      </c>
      <c r="H5169" s="137" t="s">
        <v>22088</v>
      </c>
      <c r="I5169" s="138" t="s">
        <v>24282</v>
      </c>
    </row>
    <row r="5170" spans="1:9" hidden="1">
      <c r="A5170" s="137" t="s">
        <v>25811</v>
      </c>
      <c r="B5170" s="138" t="s">
        <v>25812</v>
      </c>
      <c r="C5170" s="138" t="s">
        <v>25813</v>
      </c>
      <c r="D5170" s="138" t="s">
        <v>25814</v>
      </c>
      <c r="E5170" s="138" t="s">
        <v>25815</v>
      </c>
      <c r="F5170" s="139">
        <v>0</v>
      </c>
      <c r="G5170" s="137" t="s">
        <v>488</v>
      </c>
      <c r="H5170" s="137" t="s">
        <v>22088</v>
      </c>
      <c r="I5170" s="138" t="s">
        <v>24282</v>
      </c>
    </row>
    <row r="5171" spans="1:9" hidden="1">
      <c r="A5171" s="137" t="s">
        <v>25816</v>
      </c>
      <c r="B5171" s="138" t="s">
        <v>25817</v>
      </c>
      <c r="C5171" s="138" t="s">
        <v>25818</v>
      </c>
      <c r="D5171" s="138" t="s">
        <v>25819</v>
      </c>
      <c r="E5171" s="138" t="s">
        <v>25820</v>
      </c>
      <c r="F5171" s="139">
        <v>0</v>
      </c>
      <c r="G5171" s="137" t="s">
        <v>488</v>
      </c>
      <c r="H5171" s="137" t="s">
        <v>22088</v>
      </c>
      <c r="I5171" s="138" t="s">
        <v>1139</v>
      </c>
    </row>
    <row r="5172" spans="1:9" hidden="1">
      <c r="A5172" s="137" t="s">
        <v>25821</v>
      </c>
      <c r="B5172" s="138" t="s">
        <v>25822</v>
      </c>
      <c r="C5172" s="138" t="s">
        <v>25823</v>
      </c>
      <c r="D5172" s="138" t="s">
        <v>25824</v>
      </c>
      <c r="E5172" s="138" t="s">
        <v>25825</v>
      </c>
      <c r="F5172" s="139">
        <v>1930</v>
      </c>
      <c r="G5172" s="137" t="s">
        <v>488</v>
      </c>
      <c r="H5172" s="137" t="s">
        <v>22088</v>
      </c>
      <c r="I5172" s="138" t="s">
        <v>1139</v>
      </c>
    </row>
    <row r="5173" spans="1:9" hidden="1">
      <c r="A5173" s="137" t="s">
        <v>25826</v>
      </c>
      <c r="B5173" s="138" t="s">
        <v>25827</v>
      </c>
      <c r="C5173" s="138" t="s">
        <v>25828</v>
      </c>
      <c r="D5173" s="138" t="s">
        <v>25829</v>
      </c>
      <c r="E5173" s="138" t="s">
        <v>25830</v>
      </c>
      <c r="F5173" s="139">
        <v>0</v>
      </c>
      <c r="G5173" s="137" t="s">
        <v>488</v>
      </c>
      <c r="H5173" s="137" t="s">
        <v>22088</v>
      </c>
      <c r="I5173" s="138" t="s">
        <v>1139</v>
      </c>
    </row>
    <row r="5174" spans="1:9" hidden="1">
      <c r="A5174" s="137" t="s">
        <v>25831</v>
      </c>
      <c r="B5174" s="138" t="s">
        <v>1516</v>
      </c>
      <c r="C5174" s="138" t="s">
        <v>1517</v>
      </c>
      <c r="D5174" s="138" t="s">
        <v>25832</v>
      </c>
      <c r="E5174" s="138" t="s">
        <v>25833</v>
      </c>
      <c r="F5174" s="139">
        <v>2518</v>
      </c>
      <c r="G5174" s="137" t="s">
        <v>488</v>
      </c>
      <c r="H5174" s="137" t="s">
        <v>22088</v>
      </c>
      <c r="I5174" s="138" t="s">
        <v>1139</v>
      </c>
    </row>
    <row r="5175" spans="1:9" hidden="1">
      <c r="A5175" s="137" t="s">
        <v>25834</v>
      </c>
      <c r="B5175" s="138" t="s">
        <v>25835</v>
      </c>
      <c r="C5175" s="138" t="s">
        <v>25836</v>
      </c>
      <c r="D5175" s="138" t="s">
        <v>25837</v>
      </c>
      <c r="E5175" s="138" t="s">
        <v>25838</v>
      </c>
      <c r="F5175" s="139">
        <v>2691</v>
      </c>
      <c r="G5175" s="137" t="s">
        <v>488</v>
      </c>
      <c r="H5175" s="137" t="s">
        <v>22088</v>
      </c>
      <c r="I5175" s="138" t="s">
        <v>1139</v>
      </c>
    </row>
    <row r="5176" spans="1:9" hidden="1">
      <c r="A5176" s="137" t="s">
        <v>25839</v>
      </c>
      <c r="B5176" s="138" t="s">
        <v>25840</v>
      </c>
      <c r="C5176" s="138" t="s">
        <v>25841</v>
      </c>
      <c r="D5176" s="138" t="s">
        <v>25842</v>
      </c>
      <c r="E5176" s="138" t="s">
        <v>25843</v>
      </c>
      <c r="F5176" s="139">
        <v>0</v>
      </c>
      <c r="G5176" s="137" t="s">
        <v>488</v>
      </c>
      <c r="H5176" s="137" t="s">
        <v>22088</v>
      </c>
      <c r="I5176" s="138" t="s">
        <v>1139</v>
      </c>
    </row>
    <row r="5177" spans="1:9" hidden="1">
      <c r="A5177" s="137" t="s">
        <v>25844</v>
      </c>
      <c r="B5177" s="138" t="s">
        <v>25845</v>
      </c>
      <c r="C5177" s="138" t="s">
        <v>25846</v>
      </c>
      <c r="D5177" s="138" t="s">
        <v>25847</v>
      </c>
      <c r="E5177" s="138" t="s">
        <v>25848</v>
      </c>
      <c r="F5177" s="139">
        <v>0</v>
      </c>
      <c r="G5177" s="137" t="s">
        <v>488</v>
      </c>
      <c r="H5177" s="137" t="s">
        <v>22088</v>
      </c>
      <c r="I5177" s="138" t="s">
        <v>24282</v>
      </c>
    </row>
    <row r="5178" spans="1:9" hidden="1">
      <c r="A5178" s="137" t="s">
        <v>25849</v>
      </c>
      <c r="B5178" s="138" t="s">
        <v>25850</v>
      </c>
      <c r="C5178" s="138" t="s">
        <v>25851</v>
      </c>
      <c r="D5178" s="138" t="s">
        <v>25852</v>
      </c>
      <c r="E5178" s="138" t="s">
        <v>25853</v>
      </c>
      <c r="F5178" s="139">
        <v>5550</v>
      </c>
      <c r="G5178" s="137" t="s">
        <v>488</v>
      </c>
      <c r="H5178" s="137" t="s">
        <v>22088</v>
      </c>
      <c r="I5178" s="138" t="s">
        <v>1139</v>
      </c>
    </row>
    <row r="5179" spans="1:9" hidden="1">
      <c r="A5179" s="137" t="s">
        <v>25854</v>
      </c>
      <c r="B5179" s="138" t="s">
        <v>25855</v>
      </c>
      <c r="C5179" s="138" t="s">
        <v>25856</v>
      </c>
      <c r="D5179" s="138" t="s">
        <v>25857</v>
      </c>
      <c r="E5179" s="138" t="s">
        <v>25858</v>
      </c>
      <c r="F5179" s="139">
        <v>4477</v>
      </c>
      <c r="G5179" s="137" t="s">
        <v>488</v>
      </c>
      <c r="H5179" s="137" t="s">
        <v>22088</v>
      </c>
      <c r="I5179" s="138" t="s">
        <v>1139</v>
      </c>
    </row>
    <row r="5180" spans="1:9" hidden="1">
      <c r="A5180" s="137" t="s">
        <v>25859</v>
      </c>
      <c r="B5180" s="138" t="s">
        <v>518</v>
      </c>
      <c r="C5180" s="138" t="s">
        <v>520</v>
      </c>
      <c r="D5180" s="138" t="s">
        <v>519</v>
      </c>
      <c r="E5180" s="138" t="s">
        <v>1334</v>
      </c>
      <c r="F5180" s="139">
        <v>982</v>
      </c>
      <c r="G5180" s="137" t="s">
        <v>488</v>
      </c>
      <c r="H5180" s="137" t="s">
        <v>22088</v>
      </c>
      <c r="I5180" s="138" t="s">
        <v>1139</v>
      </c>
    </row>
    <row r="5181" spans="1:9" hidden="1">
      <c r="A5181" s="137" t="s">
        <v>25860</v>
      </c>
      <c r="B5181" s="138" t="s">
        <v>25861</v>
      </c>
      <c r="C5181" s="138" t="s">
        <v>25862</v>
      </c>
      <c r="D5181" s="138" t="s">
        <v>25863</v>
      </c>
      <c r="E5181" s="138" t="s">
        <v>25864</v>
      </c>
      <c r="F5181" s="139">
        <v>0</v>
      </c>
      <c r="G5181" s="137" t="s">
        <v>488</v>
      </c>
      <c r="H5181" s="137" t="s">
        <v>22088</v>
      </c>
      <c r="I5181" s="138" t="s">
        <v>1139</v>
      </c>
    </row>
    <row r="5182" spans="1:9" hidden="1">
      <c r="A5182" s="137" t="s">
        <v>25865</v>
      </c>
      <c r="B5182" s="138" t="s">
        <v>25866</v>
      </c>
      <c r="C5182" s="138" t="s">
        <v>25867</v>
      </c>
      <c r="D5182" s="138" t="s">
        <v>25868</v>
      </c>
      <c r="E5182" s="138" t="s">
        <v>25869</v>
      </c>
      <c r="F5182" s="139">
        <v>4360</v>
      </c>
      <c r="G5182" s="137" t="s">
        <v>488</v>
      </c>
      <c r="H5182" s="137" t="s">
        <v>22088</v>
      </c>
      <c r="I5182" s="138" t="s">
        <v>24282</v>
      </c>
    </row>
    <row r="5183" spans="1:9" hidden="1">
      <c r="A5183" s="137" t="s">
        <v>25870</v>
      </c>
      <c r="B5183" s="138" t="s">
        <v>25871</v>
      </c>
      <c r="C5183" s="138" t="s">
        <v>25872</v>
      </c>
      <c r="D5183" s="138" t="s">
        <v>25873</v>
      </c>
      <c r="E5183" s="138" t="s">
        <v>25874</v>
      </c>
      <c r="F5183" s="139">
        <v>0</v>
      </c>
      <c r="G5183" s="137" t="s">
        <v>488</v>
      </c>
      <c r="H5183" s="137" t="s">
        <v>22088</v>
      </c>
      <c r="I5183" s="138" t="s">
        <v>1139</v>
      </c>
    </row>
    <row r="5184" spans="1:9" hidden="1">
      <c r="A5184" s="137" t="s">
        <v>25875</v>
      </c>
      <c r="B5184" s="138" t="s">
        <v>25876</v>
      </c>
      <c r="C5184" s="138" t="s">
        <v>25877</v>
      </c>
      <c r="D5184" s="138" t="s">
        <v>25878</v>
      </c>
      <c r="E5184" s="138" t="s">
        <v>25879</v>
      </c>
      <c r="F5184" s="139">
        <v>0</v>
      </c>
      <c r="G5184" s="137" t="s">
        <v>488</v>
      </c>
      <c r="H5184" s="137" t="s">
        <v>22088</v>
      </c>
      <c r="I5184" s="138" t="s">
        <v>1139</v>
      </c>
    </row>
    <row r="5185" spans="1:9" hidden="1">
      <c r="A5185" s="137" t="s">
        <v>25880</v>
      </c>
      <c r="B5185" s="138" t="s">
        <v>25881</v>
      </c>
      <c r="C5185" s="138" t="s">
        <v>25882</v>
      </c>
      <c r="D5185" s="138" t="s">
        <v>25883</v>
      </c>
      <c r="E5185" s="138" t="s">
        <v>25884</v>
      </c>
      <c r="F5185" s="139">
        <v>0</v>
      </c>
      <c r="G5185" s="137" t="s">
        <v>488</v>
      </c>
      <c r="H5185" s="137" t="s">
        <v>22088</v>
      </c>
      <c r="I5185" s="138" t="s">
        <v>1139</v>
      </c>
    </row>
    <row r="5186" spans="1:9" hidden="1">
      <c r="A5186" s="137" t="s">
        <v>25885</v>
      </c>
      <c r="B5186" s="138" t="s">
        <v>25886</v>
      </c>
      <c r="C5186" s="138" t="s">
        <v>25887</v>
      </c>
      <c r="D5186" s="138" t="s">
        <v>25888</v>
      </c>
      <c r="E5186" s="138" t="s">
        <v>25889</v>
      </c>
      <c r="F5186" s="139">
        <v>0</v>
      </c>
      <c r="G5186" s="137" t="s">
        <v>488</v>
      </c>
      <c r="H5186" s="137" t="s">
        <v>22088</v>
      </c>
      <c r="I5186" s="138" t="s">
        <v>1139</v>
      </c>
    </row>
    <row r="5187" spans="1:9" hidden="1">
      <c r="A5187" s="137" t="s">
        <v>25890</v>
      </c>
      <c r="B5187" s="138" t="s">
        <v>25891</v>
      </c>
      <c r="C5187" s="138" t="s">
        <v>25892</v>
      </c>
      <c r="D5187" s="138" t="s">
        <v>25893</v>
      </c>
      <c r="E5187" s="138" t="s">
        <v>25894</v>
      </c>
      <c r="F5187" s="139">
        <v>0</v>
      </c>
      <c r="G5187" s="137" t="s">
        <v>488</v>
      </c>
      <c r="H5187" s="137" t="s">
        <v>22088</v>
      </c>
      <c r="I5187" s="138" t="s">
        <v>1139</v>
      </c>
    </row>
    <row r="5188" spans="1:9" hidden="1">
      <c r="A5188" s="137" t="s">
        <v>25895</v>
      </c>
      <c r="B5188" s="138" t="s">
        <v>25896</v>
      </c>
      <c r="C5188" s="138" t="s">
        <v>25897</v>
      </c>
      <c r="D5188" s="138" t="s">
        <v>25898</v>
      </c>
      <c r="E5188" s="138" t="s">
        <v>25899</v>
      </c>
      <c r="F5188" s="139">
        <v>1003</v>
      </c>
      <c r="G5188" s="137" t="s">
        <v>488</v>
      </c>
      <c r="H5188" s="137" t="s">
        <v>22088</v>
      </c>
      <c r="I5188" s="138" t="s">
        <v>1139</v>
      </c>
    </row>
    <row r="5189" spans="1:9" hidden="1">
      <c r="A5189" s="137" t="s">
        <v>25900</v>
      </c>
      <c r="B5189" s="138" t="s">
        <v>25901</v>
      </c>
      <c r="C5189" s="138" t="s">
        <v>25902</v>
      </c>
      <c r="D5189" s="138" t="s">
        <v>25903</v>
      </c>
      <c r="E5189" s="138" t="s">
        <v>25904</v>
      </c>
      <c r="F5189" s="139">
        <v>0</v>
      </c>
      <c r="G5189" s="137" t="s">
        <v>488</v>
      </c>
      <c r="H5189" s="137" t="s">
        <v>22088</v>
      </c>
      <c r="I5189" s="138" t="s">
        <v>24282</v>
      </c>
    </row>
    <row r="5190" spans="1:9" hidden="1">
      <c r="A5190" s="137" t="s">
        <v>25905</v>
      </c>
      <c r="B5190" s="138" t="s">
        <v>25906</v>
      </c>
      <c r="C5190" s="138" t="s">
        <v>25907</v>
      </c>
      <c r="D5190" s="138" t="s">
        <v>25908</v>
      </c>
      <c r="E5190" s="138" t="s">
        <v>25909</v>
      </c>
      <c r="F5190" s="139">
        <v>2323</v>
      </c>
      <c r="G5190" s="137" t="s">
        <v>488</v>
      </c>
      <c r="H5190" s="137" t="s">
        <v>22088</v>
      </c>
      <c r="I5190" s="138" t="s">
        <v>1139</v>
      </c>
    </row>
    <row r="5191" spans="1:9" hidden="1">
      <c r="A5191" s="137" t="s">
        <v>25910</v>
      </c>
      <c r="B5191" s="138" t="s">
        <v>25911</v>
      </c>
      <c r="C5191" s="138" t="s">
        <v>25912</v>
      </c>
      <c r="D5191" s="138" t="s">
        <v>25913</v>
      </c>
      <c r="E5191" s="138" t="s">
        <v>25914</v>
      </c>
      <c r="F5191" s="139">
        <v>0</v>
      </c>
      <c r="G5191" s="137" t="s">
        <v>488</v>
      </c>
      <c r="H5191" s="137" t="s">
        <v>22088</v>
      </c>
      <c r="I5191" s="138" t="s">
        <v>24282</v>
      </c>
    </row>
    <row r="5192" spans="1:9" hidden="1">
      <c r="A5192" s="137" t="s">
        <v>25915</v>
      </c>
      <c r="B5192" s="138" t="s">
        <v>25916</v>
      </c>
      <c r="C5192" s="138" t="s">
        <v>25917</v>
      </c>
      <c r="D5192" s="138" t="s">
        <v>25918</v>
      </c>
      <c r="E5192" s="138" t="s">
        <v>25919</v>
      </c>
      <c r="F5192" s="139">
        <v>0</v>
      </c>
      <c r="G5192" s="137" t="s">
        <v>488</v>
      </c>
      <c r="H5192" s="137" t="s">
        <v>22088</v>
      </c>
      <c r="I5192" s="138" t="s">
        <v>1139</v>
      </c>
    </row>
    <row r="5193" spans="1:9" hidden="1">
      <c r="A5193" s="137" t="s">
        <v>25920</v>
      </c>
      <c r="B5193" s="138" t="s">
        <v>25921</v>
      </c>
      <c r="C5193" s="138" t="s">
        <v>25922</v>
      </c>
      <c r="D5193" s="138" t="s">
        <v>25923</v>
      </c>
      <c r="E5193" s="138" t="s">
        <v>25924</v>
      </c>
      <c r="F5193" s="139">
        <v>2991.5</v>
      </c>
      <c r="G5193" s="137" t="s">
        <v>488</v>
      </c>
      <c r="H5193" s="137" t="s">
        <v>22088</v>
      </c>
      <c r="I5193" s="138" t="s">
        <v>1139</v>
      </c>
    </row>
    <row r="5194" spans="1:9" hidden="1">
      <c r="A5194" s="137" t="s">
        <v>25925</v>
      </c>
      <c r="B5194" s="138" t="s">
        <v>25921</v>
      </c>
      <c r="C5194" s="138" t="s">
        <v>25926</v>
      </c>
      <c r="D5194" s="138" t="s">
        <v>25927</v>
      </c>
      <c r="E5194" s="138" t="s">
        <v>25924</v>
      </c>
      <c r="F5194" s="139">
        <v>0</v>
      </c>
      <c r="G5194" s="137" t="s">
        <v>488</v>
      </c>
      <c r="H5194" s="137" t="s">
        <v>22088</v>
      </c>
      <c r="I5194" s="138" t="s">
        <v>1139</v>
      </c>
    </row>
    <row r="5195" spans="1:9" hidden="1">
      <c r="A5195" s="137" t="s">
        <v>25928</v>
      </c>
      <c r="B5195" s="138" t="s">
        <v>25929</v>
      </c>
      <c r="C5195" s="138" t="s">
        <v>25930</v>
      </c>
      <c r="D5195" s="138" t="s">
        <v>25931</v>
      </c>
      <c r="E5195" s="138" t="s">
        <v>25932</v>
      </c>
      <c r="F5195" s="139">
        <v>0</v>
      </c>
      <c r="G5195" s="137" t="s">
        <v>488</v>
      </c>
      <c r="H5195" s="137" t="s">
        <v>22088</v>
      </c>
      <c r="I5195" s="138" t="s">
        <v>1139</v>
      </c>
    </row>
    <row r="5196" spans="1:9" hidden="1">
      <c r="A5196" s="137" t="s">
        <v>25933</v>
      </c>
      <c r="B5196" s="138" t="s">
        <v>25934</v>
      </c>
      <c r="C5196" s="138" t="s">
        <v>25935</v>
      </c>
      <c r="D5196" s="138" t="s">
        <v>25936</v>
      </c>
      <c r="E5196" s="138" t="s">
        <v>25937</v>
      </c>
      <c r="F5196" s="139">
        <v>0</v>
      </c>
      <c r="G5196" s="137" t="s">
        <v>488</v>
      </c>
      <c r="H5196" s="137" t="s">
        <v>22088</v>
      </c>
      <c r="I5196" s="138" t="s">
        <v>1139</v>
      </c>
    </row>
    <row r="5197" spans="1:9" hidden="1">
      <c r="A5197" s="137" t="s">
        <v>25938</v>
      </c>
      <c r="B5197" s="138" t="s">
        <v>25939</v>
      </c>
      <c r="C5197" s="138" t="s">
        <v>25940</v>
      </c>
      <c r="D5197" s="138" t="s">
        <v>25941</v>
      </c>
      <c r="E5197" s="138" t="s">
        <v>25942</v>
      </c>
      <c r="F5197" s="139">
        <v>3430</v>
      </c>
      <c r="G5197" s="137" t="s">
        <v>488</v>
      </c>
      <c r="H5197" s="137" t="s">
        <v>22088</v>
      </c>
      <c r="I5197" s="138" t="s">
        <v>1139</v>
      </c>
    </row>
    <row r="5198" spans="1:9" hidden="1">
      <c r="A5198" s="137" t="s">
        <v>25943</v>
      </c>
      <c r="B5198" s="138" t="s">
        <v>25944</v>
      </c>
      <c r="C5198" s="138" t="s">
        <v>25945</v>
      </c>
      <c r="D5198" s="138" t="s">
        <v>25946</v>
      </c>
      <c r="E5198" s="138" t="s">
        <v>25947</v>
      </c>
      <c r="F5198" s="139">
        <v>0</v>
      </c>
      <c r="G5198" s="137" t="s">
        <v>488</v>
      </c>
      <c r="H5198" s="137" t="s">
        <v>22088</v>
      </c>
      <c r="I5198" s="138" t="s">
        <v>1139</v>
      </c>
    </row>
    <row r="5199" spans="1:9" hidden="1">
      <c r="A5199" s="137" t="s">
        <v>25948</v>
      </c>
      <c r="B5199" s="138" t="s">
        <v>1518</v>
      </c>
      <c r="C5199" s="138" t="s">
        <v>1520</v>
      </c>
      <c r="D5199" s="138" t="s">
        <v>1519</v>
      </c>
      <c r="E5199" s="138" t="s">
        <v>25949</v>
      </c>
      <c r="F5199" s="139">
        <v>7650</v>
      </c>
      <c r="G5199" s="137" t="s">
        <v>488</v>
      </c>
      <c r="H5199" s="137" t="s">
        <v>22088</v>
      </c>
      <c r="I5199" s="138" t="s">
        <v>1139</v>
      </c>
    </row>
    <row r="5200" spans="1:9" hidden="1">
      <c r="A5200" s="137" t="s">
        <v>25950</v>
      </c>
      <c r="B5200" s="138" t="s">
        <v>25951</v>
      </c>
      <c r="C5200" s="138" t="s">
        <v>25952</v>
      </c>
      <c r="D5200" s="138" t="s">
        <v>25953</v>
      </c>
      <c r="E5200" s="138" t="s">
        <v>25954</v>
      </c>
      <c r="F5200" s="139">
        <v>12860</v>
      </c>
      <c r="G5200" s="137" t="s">
        <v>488</v>
      </c>
      <c r="H5200" s="137" t="s">
        <v>22088</v>
      </c>
      <c r="I5200" s="138" t="s">
        <v>1139</v>
      </c>
    </row>
    <row r="5201" spans="1:9" hidden="1">
      <c r="A5201" s="137" t="s">
        <v>25955</v>
      </c>
      <c r="B5201" s="138" t="s">
        <v>25951</v>
      </c>
      <c r="C5201" s="138" t="s">
        <v>25956</v>
      </c>
      <c r="D5201" s="138" t="s">
        <v>25957</v>
      </c>
      <c r="E5201" s="138" t="s">
        <v>25954</v>
      </c>
      <c r="F5201" s="139">
        <v>0</v>
      </c>
      <c r="G5201" s="137" t="s">
        <v>488</v>
      </c>
      <c r="H5201" s="137" t="s">
        <v>22088</v>
      </c>
      <c r="I5201" s="138" t="s">
        <v>1139</v>
      </c>
    </row>
    <row r="5202" spans="1:9" hidden="1">
      <c r="A5202" s="137" t="s">
        <v>25958</v>
      </c>
      <c r="B5202" s="138" t="s">
        <v>25959</v>
      </c>
      <c r="C5202" s="138" t="s">
        <v>25960</v>
      </c>
      <c r="D5202" s="138" t="s">
        <v>25961</v>
      </c>
      <c r="E5202" s="138" t="s">
        <v>25962</v>
      </c>
      <c r="F5202" s="139">
        <v>0</v>
      </c>
      <c r="G5202" s="137" t="s">
        <v>488</v>
      </c>
      <c r="H5202" s="137" t="s">
        <v>22088</v>
      </c>
      <c r="I5202" s="138" t="s">
        <v>1139</v>
      </c>
    </row>
    <row r="5203" spans="1:9" hidden="1">
      <c r="A5203" s="137" t="s">
        <v>25963</v>
      </c>
      <c r="B5203" s="138" t="s">
        <v>25964</v>
      </c>
      <c r="C5203" s="138" t="s">
        <v>25965</v>
      </c>
      <c r="D5203" s="138" t="s">
        <v>25966</v>
      </c>
      <c r="E5203" s="138" t="s">
        <v>25967</v>
      </c>
      <c r="F5203" s="139">
        <v>0</v>
      </c>
      <c r="G5203" s="137" t="s">
        <v>488</v>
      </c>
      <c r="H5203" s="137" t="s">
        <v>22088</v>
      </c>
      <c r="I5203" s="138" t="s">
        <v>24282</v>
      </c>
    </row>
    <row r="5204" spans="1:9" hidden="1">
      <c r="A5204" s="137" t="s">
        <v>25968</v>
      </c>
      <c r="B5204" s="138" t="s">
        <v>25969</v>
      </c>
      <c r="C5204" s="138" t="s">
        <v>25970</v>
      </c>
      <c r="D5204" s="138" t="s">
        <v>25971</v>
      </c>
      <c r="E5204" s="138" t="s">
        <v>25972</v>
      </c>
      <c r="F5204" s="139">
        <v>0</v>
      </c>
      <c r="G5204" s="137" t="s">
        <v>488</v>
      </c>
      <c r="H5204" s="137" t="s">
        <v>22088</v>
      </c>
      <c r="I5204" s="138" t="s">
        <v>1139</v>
      </c>
    </row>
    <row r="5205" spans="1:9" hidden="1">
      <c r="A5205" s="137" t="s">
        <v>25973</v>
      </c>
      <c r="B5205" s="138" t="s">
        <v>25974</v>
      </c>
      <c r="C5205" s="138" t="s">
        <v>25975</v>
      </c>
      <c r="D5205" s="138" t="s">
        <v>25976</v>
      </c>
      <c r="E5205" s="138" t="s">
        <v>25977</v>
      </c>
      <c r="F5205" s="139">
        <v>1190</v>
      </c>
      <c r="G5205" s="137" t="s">
        <v>488</v>
      </c>
      <c r="H5205" s="137" t="s">
        <v>22088</v>
      </c>
      <c r="I5205" s="138" t="s">
        <v>1139</v>
      </c>
    </row>
    <row r="5206" spans="1:9" hidden="1">
      <c r="A5206" s="137" t="s">
        <v>25978</v>
      </c>
      <c r="B5206" s="138" t="s">
        <v>25979</v>
      </c>
      <c r="C5206" s="138" t="s">
        <v>25980</v>
      </c>
      <c r="D5206" s="138" t="s">
        <v>25981</v>
      </c>
      <c r="E5206" s="138" t="s">
        <v>25982</v>
      </c>
      <c r="F5206" s="139">
        <v>1946.5</v>
      </c>
      <c r="G5206" s="137" t="s">
        <v>488</v>
      </c>
      <c r="H5206" s="137" t="s">
        <v>22088</v>
      </c>
      <c r="I5206" s="138" t="s">
        <v>1139</v>
      </c>
    </row>
    <row r="5207" spans="1:9" hidden="1">
      <c r="A5207" s="137" t="s">
        <v>25983</v>
      </c>
      <c r="B5207" s="138" t="s">
        <v>25984</v>
      </c>
      <c r="C5207" s="138" t="s">
        <v>25985</v>
      </c>
      <c r="D5207" s="138" t="s">
        <v>25986</v>
      </c>
      <c r="E5207" s="138" t="s">
        <v>25987</v>
      </c>
      <c r="F5207" s="139">
        <v>1010</v>
      </c>
      <c r="G5207" s="137" t="s">
        <v>488</v>
      </c>
      <c r="H5207" s="137" t="s">
        <v>22088</v>
      </c>
      <c r="I5207" s="138" t="s">
        <v>1139</v>
      </c>
    </row>
    <row r="5208" spans="1:9" hidden="1">
      <c r="A5208" s="137" t="s">
        <v>25988</v>
      </c>
      <c r="B5208" s="138" t="s">
        <v>25989</v>
      </c>
      <c r="C5208" s="138" t="s">
        <v>25990</v>
      </c>
      <c r="D5208" s="138" t="s">
        <v>25991</v>
      </c>
      <c r="E5208" s="138" t="s">
        <v>25992</v>
      </c>
      <c r="F5208" s="139">
        <v>0</v>
      </c>
      <c r="G5208" s="137" t="s">
        <v>488</v>
      </c>
      <c r="H5208" s="137" t="s">
        <v>22088</v>
      </c>
      <c r="I5208" s="138" t="s">
        <v>1139</v>
      </c>
    </row>
    <row r="5209" spans="1:9" hidden="1">
      <c r="A5209" s="137" t="s">
        <v>25993</v>
      </c>
      <c r="B5209" s="138" t="s">
        <v>25994</v>
      </c>
      <c r="C5209" s="138" t="s">
        <v>25995</v>
      </c>
      <c r="D5209" s="138" t="s">
        <v>25996</v>
      </c>
      <c r="E5209" s="138" t="s">
        <v>25997</v>
      </c>
      <c r="F5209" s="139">
        <v>1024</v>
      </c>
      <c r="G5209" s="137" t="s">
        <v>488</v>
      </c>
      <c r="H5209" s="137" t="s">
        <v>22088</v>
      </c>
      <c r="I5209" s="138" t="s">
        <v>1139</v>
      </c>
    </row>
    <row r="5210" spans="1:9" hidden="1">
      <c r="A5210" s="137" t="s">
        <v>25998</v>
      </c>
      <c r="B5210" s="138" t="s">
        <v>25999</v>
      </c>
      <c r="C5210" s="138" t="s">
        <v>26000</v>
      </c>
      <c r="D5210" s="138" t="s">
        <v>26001</v>
      </c>
      <c r="E5210" s="138" t="s">
        <v>26002</v>
      </c>
      <c r="F5210" s="139">
        <v>7860</v>
      </c>
      <c r="G5210" s="137" t="s">
        <v>488</v>
      </c>
      <c r="H5210" s="137" t="s">
        <v>22088</v>
      </c>
      <c r="I5210" s="138" t="s">
        <v>1139</v>
      </c>
    </row>
    <row r="5211" spans="1:9" hidden="1">
      <c r="A5211" s="137" t="s">
        <v>26003</v>
      </c>
      <c r="B5211" s="138" t="s">
        <v>26004</v>
      </c>
      <c r="C5211" s="138" t="s">
        <v>26005</v>
      </c>
      <c r="D5211" s="138" t="s">
        <v>26006</v>
      </c>
      <c r="E5211" s="138" t="s">
        <v>26007</v>
      </c>
      <c r="F5211" s="139">
        <v>4170</v>
      </c>
      <c r="G5211" s="137" t="s">
        <v>488</v>
      </c>
      <c r="H5211" s="137" t="s">
        <v>22088</v>
      </c>
      <c r="I5211" s="138" t="s">
        <v>1139</v>
      </c>
    </row>
    <row r="5212" spans="1:9" hidden="1">
      <c r="A5212" s="137" t="s">
        <v>26008</v>
      </c>
      <c r="B5212" s="138" t="s">
        <v>26009</v>
      </c>
      <c r="C5212" s="138" t="s">
        <v>26010</v>
      </c>
      <c r="D5212" s="138" t="s">
        <v>26011</v>
      </c>
      <c r="E5212" s="138" t="s">
        <v>26012</v>
      </c>
      <c r="F5212" s="139">
        <v>2550</v>
      </c>
      <c r="G5212" s="137" t="s">
        <v>488</v>
      </c>
      <c r="H5212" s="137" t="s">
        <v>22088</v>
      </c>
      <c r="I5212" s="138" t="s">
        <v>1139</v>
      </c>
    </row>
    <row r="5213" spans="1:9" hidden="1">
      <c r="A5213" s="137" t="s">
        <v>26013</v>
      </c>
      <c r="B5213" s="138" t="s">
        <v>26014</v>
      </c>
      <c r="C5213" s="138" t="s">
        <v>26015</v>
      </c>
      <c r="D5213" s="138" t="s">
        <v>26016</v>
      </c>
      <c r="E5213" s="138" t="s">
        <v>26017</v>
      </c>
      <c r="F5213" s="139">
        <v>0</v>
      </c>
      <c r="G5213" s="137" t="s">
        <v>488</v>
      </c>
      <c r="H5213" s="137" t="s">
        <v>22088</v>
      </c>
      <c r="I5213" s="138" t="s">
        <v>1139</v>
      </c>
    </row>
    <row r="5214" spans="1:9" hidden="1">
      <c r="A5214" s="137" t="s">
        <v>26018</v>
      </c>
      <c r="B5214" s="138" t="s">
        <v>26019</v>
      </c>
      <c r="C5214" s="138" t="s">
        <v>26020</v>
      </c>
      <c r="D5214" s="138" t="s">
        <v>26021</v>
      </c>
      <c r="E5214" s="138" t="s">
        <v>26022</v>
      </c>
      <c r="F5214" s="139">
        <v>0</v>
      </c>
      <c r="G5214" s="137" t="s">
        <v>488</v>
      </c>
      <c r="H5214" s="137" t="s">
        <v>22088</v>
      </c>
      <c r="I5214" s="138" t="s">
        <v>24282</v>
      </c>
    </row>
    <row r="5215" spans="1:9" hidden="1">
      <c r="A5215" s="137" t="s">
        <v>26023</v>
      </c>
      <c r="B5215" s="138" t="s">
        <v>26024</v>
      </c>
      <c r="C5215" s="138" t="s">
        <v>26025</v>
      </c>
      <c r="D5215" s="138" t="s">
        <v>26026</v>
      </c>
      <c r="E5215" s="138" t="s">
        <v>26027</v>
      </c>
      <c r="F5215" s="139">
        <v>0</v>
      </c>
      <c r="G5215" s="137" t="s">
        <v>488</v>
      </c>
      <c r="H5215" s="137" t="s">
        <v>22088</v>
      </c>
      <c r="I5215" s="138" t="s">
        <v>1139</v>
      </c>
    </row>
    <row r="5216" spans="1:9" hidden="1">
      <c r="A5216" s="137" t="s">
        <v>26028</v>
      </c>
      <c r="B5216" s="138" t="s">
        <v>26029</v>
      </c>
      <c r="C5216" s="138" t="s">
        <v>26030</v>
      </c>
      <c r="D5216" s="138" t="s">
        <v>26031</v>
      </c>
      <c r="E5216" s="138" t="s">
        <v>26032</v>
      </c>
      <c r="F5216" s="139">
        <v>3215</v>
      </c>
      <c r="G5216" s="137" t="s">
        <v>488</v>
      </c>
      <c r="H5216" s="137" t="s">
        <v>22088</v>
      </c>
      <c r="I5216" s="138" t="s">
        <v>1139</v>
      </c>
    </row>
    <row r="5217" spans="1:9" hidden="1">
      <c r="A5217" s="137" t="s">
        <v>26033</v>
      </c>
      <c r="B5217" s="138" t="s">
        <v>26034</v>
      </c>
      <c r="C5217" s="138" t="s">
        <v>26035</v>
      </c>
      <c r="D5217" s="138" t="s">
        <v>26036</v>
      </c>
      <c r="E5217" s="138" t="s">
        <v>26037</v>
      </c>
      <c r="F5217" s="139">
        <v>0</v>
      </c>
      <c r="G5217" s="137" t="s">
        <v>488</v>
      </c>
      <c r="H5217" s="137" t="s">
        <v>22088</v>
      </c>
      <c r="I5217" s="138" t="s">
        <v>1139</v>
      </c>
    </row>
    <row r="5218" spans="1:9" hidden="1">
      <c r="A5218" s="137" t="s">
        <v>26038</v>
      </c>
      <c r="B5218" s="138" t="s">
        <v>26039</v>
      </c>
      <c r="C5218" s="138" t="s">
        <v>26040</v>
      </c>
      <c r="D5218" s="138" t="s">
        <v>26041</v>
      </c>
      <c r="E5218" s="138" t="s">
        <v>26042</v>
      </c>
      <c r="F5218" s="139">
        <v>1742</v>
      </c>
      <c r="G5218" s="137" t="s">
        <v>488</v>
      </c>
      <c r="H5218" s="137" t="s">
        <v>22088</v>
      </c>
      <c r="I5218" s="138" t="s">
        <v>1139</v>
      </c>
    </row>
    <row r="5219" spans="1:9" hidden="1">
      <c r="A5219" s="137" t="s">
        <v>26043</v>
      </c>
      <c r="B5219" s="138" t="s">
        <v>26044</v>
      </c>
      <c r="C5219" s="138" t="s">
        <v>26045</v>
      </c>
      <c r="D5219" s="138" t="s">
        <v>26046</v>
      </c>
      <c r="E5219" s="138" t="s">
        <v>26047</v>
      </c>
      <c r="F5219" s="139">
        <v>1202</v>
      </c>
      <c r="G5219" s="137" t="s">
        <v>488</v>
      </c>
      <c r="H5219" s="137" t="s">
        <v>22088</v>
      </c>
      <c r="I5219" s="138" t="s">
        <v>1139</v>
      </c>
    </row>
    <row r="5220" spans="1:9" hidden="1">
      <c r="A5220" s="137" t="s">
        <v>26048</v>
      </c>
      <c r="B5220" s="138" t="s">
        <v>26049</v>
      </c>
      <c r="C5220" s="138" t="s">
        <v>26050</v>
      </c>
      <c r="D5220" s="138" t="s">
        <v>26051</v>
      </c>
      <c r="E5220" s="138" t="s">
        <v>26052</v>
      </c>
      <c r="F5220" s="139">
        <v>0</v>
      </c>
      <c r="G5220" s="137" t="s">
        <v>488</v>
      </c>
      <c r="H5220" s="137" t="s">
        <v>22088</v>
      </c>
      <c r="I5220" s="138" t="s">
        <v>1139</v>
      </c>
    </row>
    <row r="5221" spans="1:9" hidden="1">
      <c r="A5221" s="137" t="s">
        <v>26053</v>
      </c>
      <c r="B5221" s="138" t="s">
        <v>26054</v>
      </c>
      <c r="C5221" s="138" t="s">
        <v>26055</v>
      </c>
      <c r="D5221" s="138" t="s">
        <v>26056</v>
      </c>
      <c r="E5221" s="138" t="s">
        <v>26057</v>
      </c>
      <c r="F5221" s="139">
        <v>2265</v>
      </c>
      <c r="G5221" s="137" t="s">
        <v>488</v>
      </c>
      <c r="H5221" s="137" t="s">
        <v>22088</v>
      </c>
      <c r="I5221" s="138" t="s">
        <v>1139</v>
      </c>
    </row>
    <row r="5222" spans="1:9" hidden="1">
      <c r="A5222" s="137" t="s">
        <v>26058</v>
      </c>
      <c r="B5222" s="138" t="s">
        <v>26059</v>
      </c>
      <c r="C5222" s="138" t="s">
        <v>26060</v>
      </c>
      <c r="D5222" s="138" t="s">
        <v>26061</v>
      </c>
      <c r="E5222" s="138" t="s">
        <v>26062</v>
      </c>
      <c r="F5222" s="139">
        <v>0</v>
      </c>
      <c r="G5222" s="137" t="s">
        <v>488</v>
      </c>
      <c r="H5222" s="137" t="s">
        <v>22088</v>
      </c>
      <c r="I5222" s="138" t="s">
        <v>1139</v>
      </c>
    </row>
    <row r="5223" spans="1:9" hidden="1">
      <c r="A5223" s="137" t="s">
        <v>26063</v>
      </c>
      <c r="B5223" s="138" t="s">
        <v>26064</v>
      </c>
      <c r="C5223" s="138" t="s">
        <v>26065</v>
      </c>
      <c r="D5223" s="138" t="s">
        <v>26066</v>
      </c>
      <c r="E5223" s="138" t="s">
        <v>26067</v>
      </c>
      <c r="F5223" s="139">
        <v>0</v>
      </c>
      <c r="G5223" s="137" t="s">
        <v>488</v>
      </c>
      <c r="H5223" s="137" t="s">
        <v>22088</v>
      </c>
      <c r="I5223" s="138" t="s">
        <v>1139</v>
      </c>
    </row>
    <row r="5224" spans="1:9" hidden="1">
      <c r="A5224" s="137" t="s">
        <v>26068</v>
      </c>
      <c r="B5224" s="138" t="s">
        <v>26069</v>
      </c>
      <c r="C5224" s="138" t="s">
        <v>26070</v>
      </c>
      <c r="D5224" s="138" t="s">
        <v>26071</v>
      </c>
      <c r="E5224" s="138" t="s">
        <v>26072</v>
      </c>
      <c r="F5224" s="139">
        <v>0</v>
      </c>
      <c r="G5224" s="137" t="s">
        <v>488</v>
      </c>
      <c r="H5224" s="137" t="s">
        <v>22088</v>
      </c>
      <c r="I5224" s="138" t="s">
        <v>1139</v>
      </c>
    </row>
    <row r="5225" spans="1:9" hidden="1">
      <c r="A5225" s="137" t="s">
        <v>26073</v>
      </c>
      <c r="B5225" s="138" t="s">
        <v>26074</v>
      </c>
      <c r="C5225" s="138" t="s">
        <v>26075</v>
      </c>
      <c r="D5225" s="138" t="s">
        <v>26076</v>
      </c>
      <c r="E5225" s="138" t="s">
        <v>26077</v>
      </c>
      <c r="F5225" s="139">
        <v>0</v>
      </c>
      <c r="G5225" s="137" t="s">
        <v>488</v>
      </c>
      <c r="H5225" s="137" t="s">
        <v>22088</v>
      </c>
      <c r="I5225" s="138" t="s">
        <v>1139</v>
      </c>
    </row>
    <row r="5226" spans="1:9" hidden="1">
      <c r="A5226" s="137" t="s">
        <v>26078</v>
      </c>
      <c r="B5226" s="138" t="s">
        <v>26079</v>
      </c>
      <c r="C5226" s="138" t="s">
        <v>26080</v>
      </c>
      <c r="D5226" s="138" t="s">
        <v>26081</v>
      </c>
      <c r="E5226" s="138" t="s">
        <v>26082</v>
      </c>
      <c r="F5226" s="139">
        <v>0</v>
      </c>
      <c r="G5226" s="137" t="s">
        <v>488</v>
      </c>
      <c r="H5226" s="137" t="s">
        <v>22088</v>
      </c>
      <c r="I5226" s="138" t="s">
        <v>1139</v>
      </c>
    </row>
    <row r="5227" spans="1:9" hidden="1">
      <c r="A5227" s="137" t="s">
        <v>26083</v>
      </c>
      <c r="B5227" s="138" t="s">
        <v>26084</v>
      </c>
      <c r="C5227" s="138" t="s">
        <v>26085</v>
      </c>
      <c r="D5227" s="138" t="s">
        <v>26086</v>
      </c>
      <c r="E5227" s="138" t="s">
        <v>26087</v>
      </c>
      <c r="F5227" s="139">
        <v>4085</v>
      </c>
      <c r="G5227" s="137" t="s">
        <v>488</v>
      </c>
      <c r="H5227" s="137" t="s">
        <v>22088</v>
      </c>
      <c r="I5227" s="138" t="s">
        <v>1139</v>
      </c>
    </row>
    <row r="5228" spans="1:9" hidden="1">
      <c r="A5228" s="137" t="s">
        <v>26088</v>
      </c>
      <c r="B5228" s="138" t="s">
        <v>26089</v>
      </c>
      <c r="C5228" s="138" t="s">
        <v>26090</v>
      </c>
      <c r="D5228" s="138" t="s">
        <v>26091</v>
      </c>
      <c r="E5228" s="138" t="s">
        <v>26092</v>
      </c>
      <c r="F5228" s="139">
        <v>0</v>
      </c>
      <c r="G5228" s="137" t="s">
        <v>488</v>
      </c>
      <c r="H5228" s="137" t="s">
        <v>22088</v>
      </c>
      <c r="I5228" s="138" t="s">
        <v>1139</v>
      </c>
    </row>
    <row r="5229" spans="1:9" hidden="1">
      <c r="A5229" s="137" t="s">
        <v>26093</v>
      </c>
      <c r="B5229" s="138" t="s">
        <v>26094</v>
      </c>
      <c r="C5229" s="138" t="s">
        <v>26095</v>
      </c>
      <c r="D5229" s="138" t="s">
        <v>26096</v>
      </c>
      <c r="E5229" s="138" t="s">
        <v>26097</v>
      </c>
      <c r="F5229" s="139">
        <v>1995</v>
      </c>
      <c r="G5229" s="137" t="s">
        <v>488</v>
      </c>
      <c r="H5229" s="137" t="s">
        <v>22088</v>
      </c>
      <c r="I5229" s="138" t="s">
        <v>1139</v>
      </c>
    </row>
    <row r="5230" spans="1:9" hidden="1">
      <c r="A5230" s="137" t="s">
        <v>26098</v>
      </c>
      <c r="B5230" s="138" t="s">
        <v>26099</v>
      </c>
      <c r="C5230" s="138" t="s">
        <v>26100</v>
      </c>
      <c r="D5230" s="138" t="s">
        <v>26101</v>
      </c>
      <c r="E5230" s="138" t="s">
        <v>26102</v>
      </c>
      <c r="F5230" s="139">
        <v>0</v>
      </c>
      <c r="G5230" s="137" t="s">
        <v>488</v>
      </c>
      <c r="H5230" s="137" t="s">
        <v>22088</v>
      </c>
      <c r="I5230" s="138" t="s">
        <v>1139</v>
      </c>
    </row>
    <row r="5231" spans="1:9" hidden="1">
      <c r="A5231" s="137" t="s">
        <v>26103</v>
      </c>
      <c r="B5231" s="138" t="s">
        <v>26104</v>
      </c>
      <c r="C5231" s="138" t="s">
        <v>26105</v>
      </c>
      <c r="D5231" s="138" t="s">
        <v>26106</v>
      </c>
      <c r="E5231" s="138" t="s">
        <v>26107</v>
      </c>
      <c r="F5231" s="139">
        <v>0</v>
      </c>
      <c r="G5231" s="137" t="s">
        <v>488</v>
      </c>
      <c r="H5231" s="137" t="s">
        <v>22088</v>
      </c>
      <c r="I5231" s="138" t="s">
        <v>1139</v>
      </c>
    </row>
    <row r="5232" spans="1:9" hidden="1">
      <c r="A5232" s="137" t="s">
        <v>26108</v>
      </c>
      <c r="B5232" s="138" t="s">
        <v>26109</v>
      </c>
      <c r="C5232" s="138" t="s">
        <v>26110</v>
      </c>
      <c r="D5232" s="138" t="s">
        <v>26111</v>
      </c>
      <c r="E5232" s="138" t="s">
        <v>26112</v>
      </c>
      <c r="F5232" s="139">
        <v>0</v>
      </c>
      <c r="G5232" s="137" t="s">
        <v>488</v>
      </c>
      <c r="H5232" s="137" t="s">
        <v>22088</v>
      </c>
      <c r="I5232" s="138" t="s">
        <v>1139</v>
      </c>
    </row>
    <row r="5233" spans="1:9" hidden="1">
      <c r="A5233" s="137" t="s">
        <v>26113</v>
      </c>
      <c r="B5233" s="138" t="s">
        <v>26114</v>
      </c>
      <c r="C5233" s="138" t="s">
        <v>26115</v>
      </c>
      <c r="D5233" s="138" t="s">
        <v>26116</v>
      </c>
      <c r="E5233" s="138" t="s">
        <v>26117</v>
      </c>
      <c r="F5233" s="139">
        <v>0</v>
      </c>
      <c r="G5233" s="137" t="s">
        <v>488</v>
      </c>
      <c r="H5233" s="137" t="s">
        <v>22088</v>
      </c>
      <c r="I5233" s="138" t="s">
        <v>1139</v>
      </c>
    </row>
    <row r="5234" spans="1:9" hidden="1">
      <c r="A5234" s="137" t="s">
        <v>26118</v>
      </c>
      <c r="B5234" s="138" t="s">
        <v>26119</v>
      </c>
      <c r="C5234" s="138" t="s">
        <v>26120</v>
      </c>
      <c r="D5234" s="138" t="s">
        <v>26121</v>
      </c>
      <c r="E5234" s="138" t="s">
        <v>26122</v>
      </c>
      <c r="F5234" s="139">
        <v>1340</v>
      </c>
      <c r="G5234" s="137" t="s">
        <v>488</v>
      </c>
      <c r="H5234" s="137" t="s">
        <v>22088</v>
      </c>
      <c r="I5234" s="138" t="s">
        <v>24282</v>
      </c>
    </row>
    <row r="5235" spans="1:9" hidden="1">
      <c r="A5235" s="137" t="s">
        <v>26123</v>
      </c>
      <c r="B5235" s="138" t="s">
        <v>26124</v>
      </c>
      <c r="C5235" s="138" t="s">
        <v>26125</v>
      </c>
      <c r="D5235" s="138" t="s">
        <v>26126</v>
      </c>
      <c r="E5235" s="138" t="s">
        <v>26127</v>
      </c>
      <c r="F5235" s="139">
        <v>3055</v>
      </c>
      <c r="G5235" s="137" t="s">
        <v>488</v>
      </c>
      <c r="H5235" s="137" t="s">
        <v>22088</v>
      </c>
      <c r="I5235" s="138" t="s">
        <v>1139</v>
      </c>
    </row>
    <row r="5236" spans="1:9" hidden="1">
      <c r="A5236" s="137" t="s">
        <v>26128</v>
      </c>
      <c r="B5236" s="138" t="s">
        <v>26129</v>
      </c>
      <c r="C5236" s="138" t="s">
        <v>26130</v>
      </c>
      <c r="D5236" s="138" t="s">
        <v>26131</v>
      </c>
      <c r="E5236" s="138" t="s">
        <v>26132</v>
      </c>
      <c r="F5236" s="139">
        <v>0</v>
      </c>
      <c r="G5236" s="137" t="s">
        <v>488</v>
      </c>
      <c r="H5236" s="137" t="s">
        <v>22088</v>
      </c>
      <c r="I5236" s="138" t="s">
        <v>1139</v>
      </c>
    </row>
    <row r="5237" spans="1:9" hidden="1">
      <c r="A5237" s="137" t="s">
        <v>26133</v>
      </c>
      <c r="B5237" s="138" t="s">
        <v>26134</v>
      </c>
      <c r="C5237" s="138" t="s">
        <v>26135</v>
      </c>
      <c r="D5237" s="138" t="s">
        <v>26136</v>
      </c>
      <c r="E5237" s="138" t="s">
        <v>26137</v>
      </c>
      <c r="F5237" s="139">
        <v>0</v>
      </c>
      <c r="G5237" s="137" t="s">
        <v>488</v>
      </c>
      <c r="H5237" s="137" t="s">
        <v>22088</v>
      </c>
      <c r="I5237" s="138" t="s">
        <v>1139</v>
      </c>
    </row>
    <row r="5238" spans="1:9" hidden="1">
      <c r="A5238" s="137" t="s">
        <v>26138</v>
      </c>
      <c r="B5238" s="138" t="s">
        <v>26139</v>
      </c>
      <c r="C5238" s="138" t="s">
        <v>26140</v>
      </c>
      <c r="D5238" s="138" t="s">
        <v>26141</v>
      </c>
      <c r="E5238" s="138" t="s">
        <v>26142</v>
      </c>
      <c r="F5238" s="139">
        <v>0</v>
      </c>
      <c r="G5238" s="137" t="s">
        <v>488</v>
      </c>
      <c r="H5238" s="137" t="s">
        <v>22088</v>
      </c>
      <c r="I5238" s="138" t="s">
        <v>1139</v>
      </c>
    </row>
    <row r="5239" spans="1:9" hidden="1">
      <c r="A5239" s="137" t="s">
        <v>26143</v>
      </c>
      <c r="B5239" s="138" t="s">
        <v>26144</v>
      </c>
      <c r="C5239" s="138" t="s">
        <v>26145</v>
      </c>
      <c r="D5239" s="138" t="s">
        <v>26146</v>
      </c>
      <c r="E5239" s="138" t="s">
        <v>26147</v>
      </c>
      <c r="F5239" s="139">
        <v>1011</v>
      </c>
      <c r="G5239" s="137" t="s">
        <v>488</v>
      </c>
      <c r="H5239" s="137" t="s">
        <v>22088</v>
      </c>
      <c r="I5239" s="138" t="s">
        <v>1139</v>
      </c>
    </row>
    <row r="5240" spans="1:9" hidden="1">
      <c r="A5240" s="137" t="s">
        <v>26148</v>
      </c>
      <c r="B5240" s="138" t="s">
        <v>26149</v>
      </c>
      <c r="C5240" s="138" t="s">
        <v>26150</v>
      </c>
      <c r="D5240" s="138" t="s">
        <v>26151</v>
      </c>
      <c r="E5240" s="138" t="s">
        <v>26152</v>
      </c>
      <c r="F5240" s="139">
        <v>1504</v>
      </c>
      <c r="G5240" s="137" t="s">
        <v>488</v>
      </c>
      <c r="H5240" s="137" t="s">
        <v>22088</v>
      </c>
      <c r="I5240" s="138" t="s">
        <v>1139</v>
      </c>
    </row>
    <row r="5241" spans="1:9" hidden="1">
      <c r="A5241" s="137" t="s">
        <v>26153</v>
      </c>
      <c r="B5241" s="138" t="s">
        <v>26154</v>
      </c>
      <c r="C5241" s="138" t="s">
        <v>26155</v>
      </c>
      <c r="D5241" s="138" t="s">
        <v>26156</v>
      </c>
      <c r="E5241" s="138" t="s">
        <v>26157</v>
      </c>
      <c r="F5241" s="139">
        <v>0</v>
      </c>
      <c r="G5241" s="137" t="s">
        <v>488</v>
      </c>
      <c r="H5241" s="137" t="s">
        <v>22088</v>
      </c>
      <c r="I5241" s="138" t="s">
        <v>1139</v>
      </c>
    </row>
    <row r="5242" spans="1:9" hidden="1">
      <c r="A5242" s="137" t="s">
        <v>26158</v>
      </c>
      <c r="B5242" s="138" t="s">
        <v>26159</v>
      </c>
      <c r="C5242" s="138" t="s">
        <v>26160</v>
      </c>
      <c r="D5242" s="138" t="s">
        <v>26161</v>
      </c>
      <c r="E5242" s="138" t="s">
        <v>26162</v>
      </c>
      <c r="F5242" s="139">
        <v>0</v>
      </c>
      <c r="G5242" s="137" t="s">
        <v>488</v>
      </c>
      <c r="H5242" s="137" t="s">
        <v>22088</v>
      </c>
      <c r="I5242" s="138" t="s">
        <v>1139</v>
      </c>
    </row>
    <row r="5243" spans="1:9" hidden="1">
      <c r="A5243" s="137" t="s">
        <v>26163</v>
      </c>
      <c r="B5243" s="138" t="s">
        <v>26164</v>
      </c>
      <c r="C5243" s="138" t="s">
        <v>26165</v>
      </c>
      <c r="D5243" s="138" t="s">
        <v>26166</v>
      </c>
      <c r="E5243" s="138" t="s">
        <v>26167</v>
      </c>
      <c r="F5243" s="139">
        <v>721</v>
      </c>
      <c r="G5243" s="137" t="s">
        <v>488</v>
      </c>
      <c r="H5243" s="137" t="s">
        <v>22088</v>
      </c>
      <c r="I5243" s="138" t="s">
        <v>1139</v>
      </c>
    </row>
    <row r="5244" spans="1:9" hidden="1">
      <c r="A5244" s="137" t="s">
        <v>26168</v>
      </c>
      <c r="B5244" s="138" t="s">
        <v>26169</v>
      </c>
      <c r="C5244" s="138" t="s">
        <v>26170</v>
      </c>
      <c r="D5244" s="138" t="s">
        <v>26171</v>
      </c>
      <c r="E5244" s="138" t="s">
        <v>26172</v>
      </c>
      <c r="F5244" s="139">
        <v>0</v>
      </c>
      <c r="G5244" s="137" t="s">
        <v>488</v>
      </c>
      <c r="H5244" s="137" t="s">
        <v>22088</v>
      </c>
      <c r="I5244" s="138" t="s">
        <v>1139</v>
      </c>
    </row>
    <row r="5245" spans="1:9" hidden="1">
      <c r="A5245" s="137" t="s">
        <v>26173</v>
      </c>
      <c r="B5245" s="138" t="s">
        <v>26174</v>
      </c>
      <c r="C5245" s="138" t="s">
        <v>26175</v>
      </c>
      <c r="D5245" s="138" t="s">
        <v>26176</v>
      </c>
      <c r="E5245" s="138" t="s">
        <v>26177</v>
      </c>
      <c r="F5245" s="139">
        <v>3720</v>
      </c>
      <c r="G5245" s="137" t="s">
        <v>488</v>
      </c>
      <c r="H5245" s="137" t="s">
        <v>22088</v>
      </c>
      <c r="I5245" s="138" t="s">
        <v>1139</v>
      </c>
    </row>
    <row r="5246" spans="1:9" hidden="1">
      <c r="A5246" s="137" t="s">
        <v>26178</v>
      </c>
      <c r="B5246" s="138" t="s">
        <v>26179</v>
      </c>
      <c r="C5246" s="138" t="s">
        <v>26180</v>
      </c>
      <c r="D5246" s="138" t="s">
        <v>26181</v>
      </c>
      <c r="E5246" s="138" t="s">
        <v>26182</v>
      </c>
      <c r="F5246" s="139">
        <v>0</v>
      </c>
      <c r="G5246" s="137" t="s">
        <v>488</v>
      </c>
      <c r="H5246" s="137" t="s">
        <v>22088</v>
      </c>
      <c r="I5246" s="138" t="s">
        <v>1139</v>
      </c>
    </row>
    <row r="5247" spans="1:9" hidden="1">
      <c r="A5247" s="137" t="s">
        <v>26183</v>
      </c>
      <c r="B5247" s="138" t="s">
        <v>26184</v>
      </c>
      <c r="C5247" s="138" t="s">
        <v>26185</v>
      </c>
      <c r="D5247" s="138" t="s">
        <v>26186</v>
      </c>
      <c r="E5247" s="138" t="s">
        <v>26187</v>
      </c>
      <c r="F5247" s="139">
        <v>1020.5</v>
      </c>
      <c r="G5247" s="137" t="s">
        <v>488</v>
      </c>
      <c r="H5247" s="137" t="s">
        <v>22088</v>
      </c>
      <c r="I5247" s="138" t="s">
        <v>1139</v>
      </c>
    </row>
    <row r="5248" spans="1:9" hidden="1">
      <c r="A5248" s="137" t="s">
        <v>26188</v>
      </c>
      <c r="B5248" s="138" t="s">
        <v>26189</v>
      </c>
      <c r="C5248" s="138" t="s">
        <v>26190</v>
      </c>
      <c r="D5248" s="138" t="s">
        <v>26191</v>
      </c>
      <c r="E5248" s="138" t="s">
        <v>26192</v>
      </c>
      <c r="F5248" s="139">
        <v>2037</v>
      </c>
      <c r="G5248" s="137" t="s">
        <v>488</v>
      </c>
      <c r="H5248" s="137" t="s">
        <v>22088</v>
      </c>
      <c r="I5248" s="138" t="s">
        <v>1139</v>
      </c>
    </row>
    <row r="5249" spans="1:9" hidden="1">
      <c r="A5249" s="137" t="s">
        <v>26193</v>
      </c>
      <c r="B5249" s="138" t="s">
        <v>26194</v>
      </c>
      <c r="C5249" s="138" t="s">
        <v>26195</v>
      </c>
      <c r="D5249" s="138" t="s">
        <v>26196</v>
      </c>
      <c r="E5249" s="138" t="s">
        <v>26197</v>
      </c>
      <c r="F5249" s="139">
        <v>0</v>
      </c>
      <c r="G5249" s="137" t="s">
        <v>488</v>
      </c>
      <c r="H5249" s="137" t="s">
        <v>22088</v>
      </c>
      <c r="I5249" s="138" t="s">
        <v>1139</v>
      </c>
    </row>
    <row r="5250" spans="1:9" hidden="1">
      <c r="A5250" s="137" t="s">
        <v>26198</v>
      </c>
      <c r="B5250" s="138" t="s">
        <v>26199</v>
      </c>
      <c r="C5250" s="138" t="s">
        <v>26200</v>
      </c>
      <c r="D5250" s="138" t="s">
        <v>26201</v>
      </c>
      <c r="E5250" s="138" t="s">
        <v>26202</v>
      </c>
      <c r="F5250" s="139">
        <v>992</v>
      </c>
      <c r="G5250" s="137" t="s">
        <v>488</v>
      </c>
      <c r="H5250" s="137" t="s">
        <v>22088</v>
      </c>
      <c r="I5250" s="138" t="s">
        <v>24282</v>
      </c>
    </row>
    <row r="5251" spans="1:9" hidden="1">
      <c r="A5251" s="137" t="s">
        <v>26203</v>
      </c>
      <c r="B5251" s="138" t="s">
        <v>26204</v>
      </c>
      <c r="C5251" s="138" t="s">
        <v>26205</v>
      </c>
      <c r="D5251" s="138" t="s">
        <v>26206</v>
      </c>
      <c r="E5251" s="138" t="s">
        <v>26207</v>
      </c>
      <c r="F5251" s="139">
        <v>0</v>
      </c>
      <c r="G5251" s="137" t="s">
        <v>488</v>
      </c>
      <c r="H5251" s="137" t="s">
        <v>22088</v>
      </c>
      <c r="I5251" s="138" t="s">
        <v>1139</v>
      </c>
    </row>
    <row r="5252" spans="1:9" hidden="1">
      <c r="A5252" s="137" t="s">
        <v>26208</v>
      </c>
      <c r="B5252" s="138" t="s">
        <v>26209</v>
      </c>
      <c r="C5252" s="138" t="s">
        <v>26210</v>
      </c>
      <c r="D5252" s="138" t="s">
        <v>26211</v>
      </c>
      <c r="E5252" s="138" t="s">
        <v>26212</v>
      </c>
      <c r="F5252" s="139">
        <v>1458</v>
      </c>
      <c r="G5252" s="137" t="s">
        <v>488</v>
      </c>
      <c r="H5252" s="137" t="s">
        <v>22088</v>
      </c>
      <c r="I5252" s="138" t="s">
        <v>1139</v>
      </c>
    </row>
    <row r="5253" spans="1:9" hidden="1">
      <c r="A5253" s="137" t="s">
        <v>26213</v>
      </c>
      <c r="B5253" s="138" t="s">
        <v>26214</v>
      </c>
      <c r="C5253" s="138" t="s">
        <v>26215</v>
      </c>
      <c r="D5253" s="138" t="s">
        <v>26216</v>
      </c>
      <c r="E5253" s="138" t="s">
        <v>26217</v>
      </c>
      <c r="F5253" s="139">
        <v>0</v>
      </c>
      <c r="G5253" s="137" t="s">
        <v>488</v>
      </c>
      <c r="H5253" s="137" t="s">
        <v>22088</v>
      </c>
      <c r="I5253" s="138" t="s">
        <v>1139</v>
      </c>
    </row>
    <row r="5254" spans="1:9" hidden="1">
      <c r="A5254" s="137" t="s">
        <v>26218</v>
      </c>
      <c r="B5254" s="138" t="s">
        <v>26219</v>
      </c>
      <c r="C5254" s="138" t="s">
        <v>26220</v>
      </c>
      <c r="D5254" s="138" t="s">
        <v>26221</v>
      </c>
      <c r="E5254" s="138" t="s">
        <v>26222</v>
      </c>
      <c r="F5254" s="139">
        <v>0</v>
      </c>
      <c r="G5254" s="137" t="s">
        <v>488</v>
      </c>
      <c r="H5254" s="137" t="s">
        <v>22088</v>
      </c>
      <c r="I5254" s="138" t="s">
        <v>1139</v>
      </c>
    </row>
    <row r="5255" spans="1:9" hidden="1">
      <c r="A5255" s="137" t="s">
        <v>26223</v>
      </c>
      <c r="B5255" s="138" t="s">
        <v>26224</v>
      </c>
      <c r="C5255" s="138" t="s">
        <v>26225</v>
      </c>
      <c r="D5255" s="138" t="s">
        <v>26226</v>
      </c>
      <c r="E5255" s="138" t="s">
        <v>26227</v>
      </c>
      <c r="F5255" s="139">
        <v>0</v>
      </c>
      <c r="G5255" s="137" t="s">
        <v>488</v>
      </c>
      <c r="H5255" s="137" t="s">
        <v>22088</v>
      </c>
      <c r="I5255" s="138" t="s">
        <v>1139</v>
      </c>
    </row>
    <row r="5256" spans="1:9" hidden="1">
      <c r="A5256" s="137" t="s">
        <v>26228</v>
      </c>
      <c r="B5256" s="138" t="s">
        <v>26229</v>
      </c>
      <c r="C5256" s="138" t="s">
        <v>26230</v>
      </c>
      <c r="D5256" s="138" t="s">
        <v>26231</v>
      </c>
      <c r="E5256" s="138" t="s">
        <v>26232</v>
      </c>
      <c r="F5256" s="139">
        <v>503</v>
      </c>
      <c r="G5256" s="137" t="s">
        <v>488</v>
      </c>
      <c r="H5256" s="137" t="s">
        <v>22088</v>
      </c>
      <c r="I5256" s="138" t="s">
        <v>1139</v>
      </c>
    </row>
    <row r="5257" spans="1:9" hidden="1">
      <c r="A5257" s="137" t="s">
        <v>26233</v>
      </c>
      <c r="B5257" s="138" t="s">
        <v>26234</v>
      </c>
      <c r="C5257" s="138" t="s">
        <v>26235</v>
      </c>
      <c r="D5257" s="138" t="s">
        <v>26236</v>
      </c>
      <c r="E5257" s="138" t="s">
        <v>26237</v>
      </c>
      <c r="F5257" s="139">
        <v>1958</v>
      </c>
      <c r="G5257" s="137" t="s">
        <v>488</v>
      </c>
      <c r="H5257" s="137" t="s">
        <v>22088</v>
      </c>
      <c r="I5257" s="138" t="s">
        <v>1139</v>
      </c>
    </row>
    <row r="5258" spans="1:9" hidden="1">
      <c r="A5258" s="137" t="s">
        <v>26238</v>
      </c>
      <c r="B5258" s="138" t="s">
        <v>26239</v>
      </c>
      <c r="C5258" s="138" t="s">
        <v>26240</v>
      </c>
      <c r="D5258" s="138" t="s">
        <v>26241</v>
      </c>
      <c r="E5258" s="138" t="s">
        <v>26242</v>
      </c>
      <c r="F5258" s="139">
        <v>45440</v>
      </c>
      <c r="G5258" s="137" t="s">
        <v>488</v>
      </c>
      <c r="H5258" s="137" t="s">
        <v>22088</v>
      </c>
      <c r="I5258" s="138" t="s">
        <v>1139</v>
      </c>
    </row>
    <row r="5259" spans="1:9" hidden="1">
      <c r="A5259" s="137" t="s">
        <v>26243</v>
      </c>
      <c r="B5259" s="138" t="s">
        <v>26244</v>
      </c>
      <c r="C5259" s="138" t="s">
        <v>26245</v>
      </c>
      <c r="D5259" s="138" t="s">
        <v>26246</v>
      </c>
      <c r="E5259" s="138" t="s">
        <v>26247</v>
      </c>
      <c r="F5259" s="139">
        <v>0</v>
      </c>
      <c r="G5259" s="137" t="s">
        <v>488</v>
      </c>
      <c r="H5259" s="137" t="s">
        <v>22088</v>
      </c>
      <c r="I5259" s="138" t="s">
        <v>1139</v>
      </c>
    </row>
    <row r="5260" spans="1:9" hidden="1">
      <c r="A5260" s="137" t="s">
        <v>26248</v>
      </c>
      <c r="B5260" s="138" t="s">
        <v>26249</v>
      </c>
      <c r="C5260" s="138" t="s">
        <v>26250</v>
      </c>
      <c r="D5260" s="138" t="s">
        <v>26251</v>
      </c>
      <c r="E5260" s="138" t="s">
        <v>26252</v>
      </c>
      <c r="F5260" s="139">
        <v>0</v>
      </c>
      <c r="G5260" s="137" t="s">
        <v>488</v>
      </c>
      <c r="H5260" s="137" t="s">
        <v>22088</v>
      </c>
      <c r="I5260" s="138" t="s">
        <v>1139</v>
      </c>
    </row>
    <row r="5261" spans="1:9" hidden="1">
      <c r="A5261" s="137" t="s">
        <v>26253</v>
      </c>
      <c r="B5261" s="138" t="s">
        <v>26254</v>
      </c>
      <c r="C5261" s="138" t="s">
        <v>26255</v>
      </c>
      <c r="D5261" s="138" t="s">
        <v>26256</v>
      </c>
      <c r="E5261" s="138" t="s">
        <v>26257</v>
      </c>
      <c r="F5261" s="139">
        <v>0</v>
      </c>
      <c r="G5261" s="137" t="s">
        <v>488</v>
      </c>
      <c r="H5261" s="137" t="s">
        <v>22088</v>
      </c>
      <c r="I5261" s="138" t="s">
        <v>1139</v>
      </c>
    </row>
    <row r="5262" spans="1:9" hidden="1">
      <c r="A5262" s="137" t="s">
        <v>26258</v>
      </c>
      <c r="B5262" s="138" t="s">
        <v>26259</v>
      </c>
      <c r="C5262" s="138" t="s">
        <v>26260</v>
      </c>
      <c r="D5262" s="138" t="s">
        <v>26261</v>
      </c>
      <c r="E5262" s="138" t="s">
        <v>26262</v>
      </c>
      <c r="F5262" s="139">
        <v>0</v>
      </c>
      <c r="G5262" s="137" t="s">
        <v>488</v>
      </c>
      <c r="H5262" s="137" t="s">
        <v>22088</v>
      </c>
      <c r="I5262" s="138" t="s">
        <v>1139</v>
      </c>
    </row>
    <row r="5263" spans="1:9" hidden="1">
      <c r="A5263" s="137" t="s">
        <v>26263</v>
      </c>
      <c r="B5263" s="138" t="s">
        <v>26264</v>
      </c>
      <c r="C5263" s="138" t="s">
        <v>26265</v>
      </c>
      <c r="D5263" s="138" t="s">
        <v>26266</v>
      </c>
      <c r="E5263" s="138" t="s">
        <v>26267</v>
      </c>
      <c r="F5263" s="139">
        <v>0</v>
      </c>
      <c r="G5263" s="137" t="s">
        <v>488</v>
      </c>
      <c r="H5263" s="137" t="s">
        <v>22088</v>
      </c>
      <c r="I5263" s="138" t="s">
        <v>1139</v>
      </c>
    </row>
    <row r="5264" spans="1:9" hidden="1">
      <c r="A5264" s="137" t="s">
        <v>26268</v>
      </c>
      <c r="B5264" s="138" t="s">
        <v>26269</v>
      </c>
      <c r="C5264" s="138" t="s">
        <v>26270</v>
      </c>
      <c r="D5264" s="138" t="s">
        <v>26271</v>
      </c>
      <c r="E5264" s="138" t="s">
        <v>26272</v>
      </c>
      <c r="F5264" s="139">
        <v>4940</v>
      </c>
      <c r="G5264" s="137" t="s">
        <v>488</v>
      </c>
      <c r="H5264" s="137" t="s">
        <v>22088</v>
      </c>
      <c r="I5264" s="138" t="s">
        <v>1139</v>
      </c>
    </row>
    <row r="5265" spans="1:9" hidden="1">
      <c r="A5265" s="137" t="s">
        <v>26273</v>
      </c>
      <c r="B5265" s="138" t="s">
        <v>26274</v>
      </c>
      <c r="C5265" s="138" t="s">
        <v>26275</v>
      </c>
      <c r="D5265" s="138" t="s">
        <v>26276</v>
      </c>
      <c r="E5265" s="138" t="s">
        <v>26277</v>
      </c>
      <c r="F5265" s="139">
        <v>1772</v>
      </c>
      <c r="G5265" s="137" t="s">
        <v>488</v>
      </c>
      <c r="H5265" s="137" t="s">
        <v>22088</v>
      </c>
      <c r="I5265" s="138" t="s">
        <v>1139</v>
      </c>
    </row>
    <row r="5266" spans="1:9" hidden="1">
      <c r="A5266" s="137" t="s">
        <v>26278</v>
      </c>
      <c r="B5266" s="138" t="s">
        <v>26279</v>
      </c>
      <c r="C5266" s="138" t="s">
        <v>26280</v>
      </c>
      <c r="D5266" s="138" t="s">
        <v>26281</v>
      </c>
      <c r="E5266" s="138" t="s">
        <v>26282</v>
      </c>
      <c r="F5266" s="139">
        <v>0</v>
      </c>
      <c r="G5266" s="137" t="s">
        <v>488</v>
      </c>
      <c r="H5266" s="137" t="s">
        <v>22088</v>
      </c>
      <c r="I5266" s="138" t="s">
        <v>1139</v>
      </c>
    </row>
    <row r="5267" spans="1:9" hidden="1">
      <c r="A5267" s="137" t="s">
        <v>26283</v>
      </c>
      <c r="B5267" s="138" t="s">
        <v>26284</v>
      </c>
      <c r="C5267" s="138" t="s">
        <v>26285</v>
      </c>
      <c r="D5267" s="138" t="s">
        <v>26286</v>
      </c>
      <c r="E5267" s="138" t="s">
        <v>26287</v>
      </c>
      <c r="F5267" s="139">
        <v>1186</v>
      </c>
      <c r="G5267" s="137" t="s">
        <v>488</v>
      </c>
      <c r="H5267" s="137" t="s">
        <v>22088</v>
      </c>
      <c r="I5267" s="138" t="s">
        <v>1139</v>
      </c>
    </row>
    <row r="5268" spans="1:9" hidden="1">
      <c r="A5268" s="137" t="s">
        <v>26288</v>
      </c>
      <c r="B5268" s="138" t="s">
        <v>26289</v>
      </c>
      <c r="C5268" s="138" t="s">
        <v>26290</v>
      </c>
      <c r="D5268" s="138" t="s">
        <v>26291</v>
      </c>
      <c r="E5268" s="138" t="s">
        <v>26292</v>
      </c>
      <c r="F5268" s="139">
        <v>436</v>
      </c>
      <c r="G5268" s="137" t="s">
        <v>488</v>
      </c>
      <c r="H5268" s="137" t="s">
        <v>22088</v>
      </c>
      <c r="I5268" s="138" t="s">
        <v>1139</v>
      </c>
    </row>
    <row r="5269" spans="1:9" hidden="1">
      <c r="A5269" s="137" t="s">
        <v>26293</v>
      </c>
      <c r="B5269" s="138" t="s">
        <v>26294</v>
      </c>
      <c r="C5269" s="138" t="s">
        <v>26295</v>
      </c>
      <c r="D5269" s="138" t="s">
        <v>26296</v>
      </c>
      <c r="E5269" s="138" t="s">
        <v>26297</v>
      </c>
      <c r="F5269" s="139">
        <v>0</v>
      </c>
      <c r="G5269" s="137" t="s">
        <v>488</v>
      </c>
      <c r="H5269" s="137" t="s">
        <v>22088</v>
      </c>
      <c r="I5269" s="138" t="s">
        <v>1139</v>
      </c>
    </row>
    <row r="5270" spans="1:9" hidden="1">
      <c r="A5270" s="137" t="s">
        <v>26298</v>
      </c>
      <c r="B5270" s="138" t="s">
        <v>26299</v>
      </c>
      <c r="C5270" s="138" t="s">
        <v>26300</v>
      </c>
      <c r="D5270" s="138" t="s">
        <v>26301</v>
      </c>
      <c r="E5270" s="138" t="s">
        <v>26302</v>
      </c>
      <c r="F5270" s="139">
        <v>0</v>
      </c>
      <c r="G5270" s="137" t="s">
        <v>488</v>
      </c>
      <c r="H5270" s="137" t="s">
        <v>22088</v>
      </c>
      <c r="I5270" s="138" t="s">
        <v>1139</v>
      </c>
    </row>
    <row r="5271" spans="1:9" hidden="1">
      <c r="A5271" s="137" t="s">
        <v>26303</v>
      </c>
      <c r="B5271" s="138" t="s">
        <v>26304</v>
      </c>
      <c r="C5271" s="138" t="s">
        <v>26305</v>
      </c>
      <c r="D5271" s="138" t="s">
        <v>26306</v>
      </c>
      <c r="E5271" s="138" t="s">
        <v>26307</v>
      </c>
      <c r="F5271" s="139">
        <v>1802.5</v>
      </c>
      <c r="G5271" s="137" t="s">
        <v>488</v>
      </c>
      <c r="H5271" s="137" t="s">
        <v>22088</v>
      </c>
      <c r="I5271" s="138" t="s">
        <v>1139</v>
      </c>
    </row>
    <row r="5272" spans="1:9" hidden="1">
      <c r="A5272" s="137" t="s">
        <v>26308</v>
      </c>
      <c r="B5272" s="138" t="s">
        <v>26309</v>
      </c>
      <c r="C5272" s="138" t="s">
        <v>26310</v>
      </c>
      <c r="D5272" s="138" t="s">
        <v>26311</v>
      </c>
      <c r="E5272" s="138" t="s">
        <v>26312</v>
      </c>
      <c r="F5272" s="139">
        <v>0</v>
      </c>
      <c r="G5272" s="137" t="s">
        <v>488</v>
      </c>
      <c r="H5272" s="137" t="s">
        <v>22088</v>
      </c>
      <c r="I5272" s="138" t="s">
        <v>1139</v>
      </c>
    </row>
    <row r="5273" spans="1:9" hidden="1">
      <c r="A5273" s="137" t="s">
        <v>26313</v>
      </c>
      <c r="B5273" s="138" t="s">
        <v>26314</v>
      </c>
      <c r="C5273" s="138" t="s">
        <v>26315</v>
      </c>
      <c r="D5273" s="138" t="s">
        <v>26316</v>
      </c>
      <c r="E5273" s="138" t="s">
        <v>26317</v>
      </c>
      <c r="F5273" s="139">
        <v>0</v>
      </c>
      <c r="G5273" s="137" t="s">
        <v>488</v>
      </c>
      <c r="H5273" s="137" t="s">
        <v>22088</v>
      </c>
      <c r="I5273" s="138" t="s">
        <v>1139</v>
      </c>
    </row>
    <row r="5274" spans="1:9" hidden="1">
      <c r="A5274" s="137" t="s">
        <v>26318</v>
      </c>
      <c r="B5274" s="138" t="s">
        <v>26319</v>
      </c>
      <c r="C5274" s="138" t="s">
        <v>26320</v>
      </c>
      <c r="D5274" s="138" t="s">
        <v>26321</v>
      </c>
      <c r="E5274" s="138" t="s">
        <v>26322</v>
      </c>
      <c r="F5274" s="139">
        <v>432</v>
      </c>
      <c r="G5274" s="137" t="s">
        <v>488</v>
      </c>
      <c r="H5274" s="137" t="s">
        <v>22088</v>
      </c>
      <c r="I5274" s="138" t="s">
        <v>1139</v>
      </c>
    </row>
    <row r="5275" spans="1:9" hidden="1">
      <c r="A5275" s="137" t="s">
        <v>26323</v>
      </c>
      <c r="B5275" s="138" t="s">
        <v>26324</v>
      </c>
      <c r="C5275" s="138" t="s">
        <v>26325</v>
      </c>
      <c r="D5275" s="138" t="s">
        <v>26326</v>
      </c>
      <c r="E5275" s="138" t="s">
        <v>26327</v>
      </c>
      <c r="F5275" s="139">
        <v>0</v>
      </c>
      <c r="G5275" s="137" t="s">
        <v>488</v>
      </c>
      <c r="H5275" s="137" t="s">
        <v>22088</v>
      </c>
      <c r="I5275" s="138" t="s">
        <v>1139</v>
      </c>
    </row>
    <row r="5276" spans="1:9" hidden="1">
      <c r="A5276" s="137" t="s">
        <v>26328</v>
      </c>
      <c r="B5276" s="138" t="s">
        <v>26329</v>
      </c>
      <c r="C5276" s="138" t="s">
        <v>26330</v>
      </c>
      <c r="D5276" s="138" t="s">
        <v>26331</v>
      </c>
      <c r="E5276" s="138" t="s">
        <v>26332</v>
      </c>
      <c r="F5276" s="139">
        <v>0</v>
      </c>
      <c r="G5276" s="137" t="s">
        <v>488</v>
      </c>
      <c r="H5276" s="137" t="s">
        <v>22088</v>
      </c>
      <c r="I5276" s="138" t="s">
        <v>1139</v>
      </c>
    </row>
    <row r="5277" spans="1:9" hidden="1">
      <c r="A5277" s="137" t="s">
        <v>26333</v>
      </c>
      <c r="B5277" s="138" t="s">
        <v>26334</v>
      </c>
      <c r="C5277" s="138" t="s">
        <v>26335</v>
      </c>
      <c r="D5277" s="138" t="s">
        <v>26336</v>
      </c>
      <c r="E5277" s="138" t="s">
        <v>26337</v>
      </c>
      <c r="F5277" s="139">
        <v>0</v>
      </c>
      <c r="G5277" s="137" t="s">
        <v>488</v>
      </c>
      <c r="H5277" s="137" t="s">
        <v>22088</v>
      </c>
      <c r="I5277" s="138" t="s">
        <v>1139</v>
      </c>
    </row>
    <row r="5278" spans="1:9" hidden="1">
      <c r="A5278" s="137" t="s">
        <v>26338</v>
      </c>
      <c r="B5278" s="138" t="s">
        <v>26339</v>
      </c>
      <c r="C5278" s="138" t="s">
        <v>26340</v>
      </c>
      <c r="D5278" s="138" t="s">
        <v>26341</v>
      </c>
      <c r="E5278" s="138" t="s">
        <v>26342</v>
      </c>
      <c r="F5278" s="139">
        <v>0</v>
      </c>
      <c r="G5278" s="137" t="s">
        <v>488</v>
      </c>
      <c r="H5278" s="137" t="s">
        <v>22088</v>
      </c>
      <c r="I5278" s="138" t="s">
        <v>1139</v>
      </c>
    </row>
    <row r="5279" spans="1:9" hidden="1">
      <c r="A5279" s="137" t="s">
        <v>26343</v>
      </c>
      <c r="B5279" s="138" t="s">
        <v>26344</v>
      </c>
      <c r="C5279" s="138" t="s">
        <v>26345</v>
      </c>
      <c r="D5279" s="138" t="s">
        <v>26346</v>
      </c>
      <c r="E5279" s="138" t="s">
        <v>26347</v>
      </c>
      <c r="F5279" s="139">
        <v>0</v>
      </c>
      <c r="G5279" s="137" t="s">
        <v>488</v>
      </c>
      <c r="H5279" s="137" t="s">
        <v>22088</v>
      </c>
      <c r="I5279" s="138" t="s">
        <v>1139</v>
      </c>
    </row>
    <row r="5280" spans="1:9" hidden="1">
      <c r="A5280" s="137" t="s">
        <v>26348</v>
      </c>
      <c r="B5280" s="138" t="s">
        <v>26349</v>
      </c>
      <c r="C5280" s="138" t="s">
        <v>26350</v>
      </c>
      <c r="D5280" s="138" t="s">
        <v>26351</v>
      </c>
      <c r="E5280" s="138" t="s">
        <v>26352</v>
      </c>
      <c r="F5280" s="139">
        <v>0</v>
      </c>
      <c r="G5280" s="137" t="s">
        <v>488</v>
      </c>
      <c r="H5280" s="137" t="s">
        <v>22088</v>
      </c>
      <c r="I5280" s="138" t="s">
        <v>1139</v>
      </c>
    </row>
    <row r="5281" spans="1:9" hidden="1">
      <c r="A5281" s="137" t="s">
        <v>26353</v>
      </c>
      <c r="B5281" s="138" t="s">
        <v>26354</v>
      </c>
      <c r="C5281" s="138" t="s">
        <v>26355</v>
      </c>
      <c r="D5281" s="138" t="s">
        <v>26356</v>
      </c>
      <c r="E5281" s="138" t="s">
        <v>26357</v>
      </c>
      <c r="F5281" s="139">
        <v>907</v>
      </c>
      <c r="G5281" s="137" t="s">
        <v>488</v>
      </c>
      <c r="H5281" s="137" t="s">
        <v>22088</v>
      </c>
      <c r="I5281" s="138" t="s">
        <v>1139</v>
      </c>
    </row>
    <row r="5282" spans="1:9" hidden="1">
      <c r="A5282" s="137" t="s">
        <v>26358</v>
      </c>
      <c r="B5282" s="138" t="s">
        <v>26359</v>
      </c>
      <c r="C5282" s="138" t="s">
        <v>26360</v>
      </c>
      <c r="D5282" s="138" t="s">
        <v>26361</v>
      </c>
      <c r="E5282" s="138" t="s">
        <v>26362</v>
      </c>
      <c r="F5282" s="139">
        <v>0</v>
      </c>
      <c r="G5282" s="137" t="s">
        <v>488</v>
      </c>
      <c r="H5282" s="137" t="s">
        <v>22088</v>
      </c>
      <c r="I5282" s="138" t="s">
        <v>1139</v>
      </c>
    </row>
    <row r="5283" spans="1:9" hidden="1">
      <c r="A5283" s="137" t="s">
        <v>26363</v>
      </c>
      <c r="B5283" s="138" t="s">
        <v>26364</v>
      </c>
      <c r="C5283" s="138" t="s">
        <v>26365</v>
      </c>
      <c r="D5283" s="138" t="s">
        <v>26366</v>
      </c>
      <c r="E5283" s="138" t="s">
        <v>26367</v>
      </c>
      <c r="F5283" s="139">
        <v>0</v>
      </c>
      <c r="G5283" s="137" t="s">
        <v>488</v>
      </c>
      <c r="H5283" s="137" t="s">
        <v>22088</v>
      </c>
      <c r="I5283" s="138" t="s">
        <v>1139</v>
      </c>
    </row>
    <row r="5284" spans="1:9" hidden="1">
      <c r="A5284" s="137" t="s">
        <v>26368</v>
      </c>
      <c r="B5284" s="138" t="s">
        <v>26369</v>
      </c>
      <c r="C5284" s="138" t="s">
        <v>26370</v>
      </c>
      <c r="D5284" s="138" t="s">
        <v>26371</v>
      </c>
      <c r="E5284" s="138" t="s">
        <v>26372</v>
      </c>
      <c r="F5284" s="139">
        <v>2152</v>
      </c>
      <c r="G5284" s="137" t="s">
        <v>488</v>
      </c>
      <c r="H5284" s="137" t="s">
        <v>22088</v>
      </c>
      <c r="I5284" s="138" t="s">
        <v>1139</v>
      </c>
    </row>
    <row r="5285" spans="1:9" hidden="1">
      <c r="A5285" s="137" t="s">
        <v>26373</v>
      </c>
      <c r="B5285" s="138" t="s">
        <v>26374</v>
      </c>
      <c r="C5285" s="138" t="s">
        <v>26375</v>
      </c>
      <c r="D5285" s="138" t="s">
        <v>26376</v>
      </c>
      <c r="E5285" s="138" t="s">
        <v>26377</v>
      </c>
      <c r="F5285" s="139">
        <v>3120</v>
      </c>
      <c r="G5285" s="137" t="s">
        <v>488</v>
      </c>
      <c r="H5285" s="137" t="s">
        <v>22088</v>
      </c>
      <c r="I5285" s="138" t="s">
        <v>1139</v>
      </c>
    </row>
    <row r="5286" spans="1:9" hidden="1">
      <c r="A5286" s="137" t="s">
        <v>26378</v>
      </c>
      <c r="B5286" s="138" t="s">
        <v>26379</v>
      </c>
      <c r="C5286" s="138" t="s">
        <v>26380</v>
      </c>
      <c r="D5286" s="138" t="s">
        <v>26381</v>
      </c>
      <c r="E5286" s="138" t="s">
        <v>26382</v>
      </c>
      <c r="F5286" s="139">
        <v>0</v>
      </c>
      <c r="G5286" s="137" t="s">
        <v>488</v>
      </c>
      <c r="H5286" s="137" t="s">
        <v>22088</v>
      </c>
      <c r="I5286" s="138" t="s">
        <v>1139</v>
      </c>
    </row>
    <row r="5287" spans="1:9" hidden="1">
      <c r="A5287" s="137" t="s">
        <v>26383</v>
      </c>
      <c r="B5287" s="138" t="s">
        <v>26384</v>
      </c>
      <c r="C5287" s="138" t="s">
        <v>26385</v>
      </c>
      <c r="D5287" s="138" t="s">
        <v>26386</v>
      </c>
      <c r="E5287" s="138" t="s">
        <v>26387</v>
      </c>
      <c r="F5287" s="139">
        <v>0</v>
      </c>
      <c r="G5287" s="137" t="s">
        <v>488</v>
      </c>
      <c r="H5287" s="137" t="s">
        <v>22088</v>
      </c>
      <c r="I5287" s="138" t="s">
        <v>1139</v>
      </c>
    </row>
    <row r="5288" spans="1:9" hidden="1">
      <c r="A5288" s="137" t="s">
        <v>26388</v>
      </c>
      <c r="B5288" s="138" t="s">
        <v>26389</v>
      </c>
      <c r="C5288" s="138" t="s">
        <v>26390</v>
      </c>
      <c r="D5288" s="138" t="s">
        <v>26391</v>
      </c>
      <c r="E5288" s="138" t="s">
        <v>26392</v>
      </c>
      <c r="F5288" s="139">
        <v>0</v>
      </c>
      <c r="G5288" s="137" t="s">
        <v>488</v>
      </c>
      <c r="H5288" s="137" t="s">
        <v>22088</v>
      </c>
      <c r="I5288" s="138" t="s">
        <v>24282</v>
      </c>
    </row>
    <row r="5289" spans="1:9" hidden="1">
      <c r="A5289" s="137" t="s">
        <v>26393</v>
      </c>
      <c r="B5289" s="138" t="s">
        <v>26394</v>
      </c>
      <c r="C5289" s="138" t="s">
        <v>26395</v>
      </c>
      <c r="D5289" s="138" t="s">
        <v>26396</v>
      </c>
      <c r="E5289" s="138" t="s">
        <v>26397</v>
      </c>
      <c r="F5289" s="139">
        <v>0</v>
      </c>
      <c r="G5289" s="137" t="s">
        <v>488</v>
      </c>
      <c r="H5289" s="137" t="s">
        <v>22088</v>
      </c>
      <c r="I5289" s="138" t="s">
        <v>1139</v>
      </c>
    </row>
    <row r="5290" spans="1:9" hidden="1">
      <c r="A5290" s="137" t="s">
        <v>26398</v>
      </c>
      <c r="B5290" s="138" t="s">
        <v>26399</v>
      </c>
      <c r="C5290" s="138" t="s">
        <v>26400</v>
      </c>
      <c r="D5290" s="138" t="s">
        <v>26401</v>
      </c>
      <c r="E5290" s="138" t="s">
        <v>26402</v>
      </c>
      <c r="F5290" s="139">
        <v>0</v>
      </c>
      <c r="G5290" s="137" t="s">
        <v>488</v>
      </c>
      <c r="H5290" s="137" t="s">
        <v>22088</v>
      </c>
      <c r="I5290" s="138" t="s">
        <v>1139</v>
      </c>
    </row>
    <row r="5291" spans="1:9" hidden="1">
      <c r="A5291" s="137" t="s">
        <v>26403</v>
      </c>
      <c r="B5291" s="138" t="s">
        <v>26404</v>
      </c>
      <c r="C5291" s="138" t="s">
        <v>26405</v>
      </c>
      <c r="D5291" s="138" t="s">
        <v>26406</v>
      </c>
      <c r="E5291" s="138" t="s">
        <v>26407</v>
      </c>
      <c r="F5291" s="139">
        <v>0</v>
      </c>
      <c r="G5291" s="137" t="s">
        <v>488</v>
      </c>
      <c r="H5291" s="137" t="s">
        <v>22088</v>
      </c>
      <c r="I5291" s="138" t="s">
        <v>24282</v>
      </c>
    </row>
    <row r="5292" spans="1:9" hidden="1">
      <c r="A5292" s="137" t="s">
        <v>26408</v>
      </c>
      <c r="B5292" s="138" t="s">
        <v>26409</v>
      </c>
      <c r="C5292" s="138" t="s">
        <v>26410</v>
      </c>
      <c r="D5292" s="138" t="s">
        <v>26411</v>
      </c>
      <c r="E5292" s="138" t="s">
        <v>26412</v>
      </c>
      <c r="F5292" s="139">
        <v>0</v>
      </c>
      <c r="G5292" s="137" t="s">
        <v>488</v>
      </c>
      <c r="H5292" s="137" t="s">
        <v>22088</v>
      </c>
      <c r="I5292" s="138" t="s">
        <v>1139</v>
      </c>
    </row>
    <row r="5293" spans="1:9" hidden="1">
      <c r="A5293" s="137" t="s">
        <v>26413</v>
      </c>
      <c r="B5293" s="138" t="s">
        <v>26414</v>
      </c>
      <c r="C5293" s="138" t="s">
        <v>26415</v>
      </c>
      <c r="D5293" s="138" t="s">
        <v>26416</v>
      </c>
      <c r="E5293" s="138" t="s">
        <v>26417</v>
      </c>
      <c r="F5293" s="139">
        <v>5735</v>
      </c>
      <c r="G5293" s="137" t="s">
        <v>488</v>
      </c>
      <c r="H5293" s="137" t="s">
        <v>22088</v>
      </c>
      <c r="I5293" s="138" t="s">
        <v>1139</v>
      </c>
    </row>
    <row r="5294" spans="1:9" hidden="1">
      <c r="A5294" s="137" t="s">
        <v>26418</v>
      </c>
      <c r="B5294" s="138" t="s">
        <v>26414</v>
      </c>
      <c r="C5294" s="138" t="s">
        <v>26419</v>
      </c>
      <c r="D5294" s="138" t="s">
        <v>26420</v>
      </c>
      <c r="E5294" s="138" t="s">
        <v>26417</v>
      </c>
      <c r="F5294" s="139">
        <v>0</v>
      </c>
      <c r="G5294" s="137" t="s">
        <v>488</v>
      </c>
      <c r="H5294" s="137" t="s">
        <v>22088</v>
      </c>
      <c r="I5294" s="138" t="s">
        <v>1139</v>
      </c>
    </row>
    <row r="5295" spans="1:9" hidden="1">
      <c r="A5295" s="137" t="s">
        <v>26421</v>
      </c>
      <c r="B5295" s="138" t="s">
        <v>26422</v>
      </c>
      <c r="C5295" s="138" t="s">
        <v>26423</v>
      </c>
      <c r="D5295" s="138" t="s">
        <v>26424</v>
      </c>
      <c r="E5295" s="138" t="s">
        <v>26425</v>
      </c>
      <c r="F5295" s="139">
        <v>0</v>
      </c>
      <c r="G5295" s="137" t="s">
        <v>488</v>
      </c>
      <c r="H5295" s="137" t="s">
        <v>22088</v>
      </c>
      <c r="I5295" s="138" t="s">
        <v>1139</v>
      </c>
    </row>
    <row r="5296" spans="1:9" hidden="1">
      <c r="A5296" s="137" t="s">
        <v>26426</v>
      </c>
      <c r="B5296" s="138" t="s">
        <v>26427</v>
      </c>
      <c r="C5296" s="138" t="s">
        <v>26428</v>
      </c>
      <c r="D5296" s="138" t="s">
        <v>26429</v>
      </c>
      <c r="E5296" s="138" t="s">
        <v>26430</v>
      </c>
      <c r="F5296" s="139">
        <v>3930</v>
      </c>
      <c r="G5296" s="137" t="s">
        <v>488</v>
      </c>
      <c r="H5296" s="137" t="s">
        <v>22088</v>
      </c>
      <c r="I5296" s="138" t="s">
        <v>1139</v>
      </c>
    </row>
    <row r="5297" spans="1:9" hidden="1">
      <c r="A5297" s="137" t="s">
        <v>26431</v>
      </c>
      <c r="B5297" s="138" t="s">
        <v>26432</v>
      </c>
      <c r="C5297" s="138" t="s">
        <v>26433</v>
      </c>
      <c r="D5297" s="138" t="s">
        <v>26434</v>
      </c>
      <c r="E5297" s="138" t="s">
        <v>26435</v>
      </c>
      <c r="F5297" s="139">
        <v>0</v>
      </c>
      <c r="G5297" s="137" t="s">
        <v>488</v>
      </c>
      <c r="H5297" s="137" t="s">
        <v>22088</v>
      </c>
      <c r="I5297" s="138" t="s">
        <v>24282</v>
      </c>
    </row>
    <row r="5298" spans="1:9" hidden="1">
      <c r="A5298" s="137" t="s">
        <v>26436</v>
      </c>
      <c r="B5298" s="138" t="s">
        <v>26437</v>
      </c>
      <c r="C5298" s="138" t="s">
        <v>26438</v>
      </c>
      <c r="D5298" s="138" t="s">
        <v>26439</v>
      </c>
      <c r="E5298" s="138" t="s">
        <v>26440</v>
      </c>
      <c r="F5298" s="139">
        <v>0</v>
      </c>
      <c r="G5298" s="137" t="s">
        <v>488</v>
      </c>
      <c r="H5298" s="137" t="s">
        <v>22088</v>
      </c>
      <c r="I5298" s="138" t="s">
        <v>24282</v>
      </c>
    </row>
    <row r="5299" spans="1:9" hidden="1">
      <c r="A5299" s="137" t="s">
        <v>26441</v>
      </c>
      <c r="B5299" s="138" t="s">
        <v>26442</v>
      </c>
      <c r="C5299" s="138" t="s">
        <v>26443</v>
      </c>
      <c r="D5299" s="138" t="s">
        <v>26444</v>
      </c>
      <c r="E5299" s="138" t="s">
        <v>26445</v>
      </c>
      <c r="F5299" s="139">
        <v>0</v>
      </c>
      <c r="G5299" s="137" t="s">
        <v>488</v>
      </c>
      <c r="H5299" s="137" t="s">
        <v>22088</v>
      </c>
      <c r="I5299" s="138" t="s">
        <v>1139</v>
      </c>
    </row>
    <row r="5300" spans="1:9" hidden="1">
      <c r="A5300" s="137" t="s">
        <v>26446</v>
      </c>
      <c r="B5300" s="138" t="s">
        <v>26447</v>
      </c>
      <c r="C5300" s="138" t="s">
        <v>26448</v>
      </c>
      <c r="D5300" s="138" t="s">
        <v>26449</v>
      </c>
      <c r="E5300" s="138" t="s">
        <v>26450</v>
      </c>
      <c r="F5300" s="139">
        <v>0</v>
      </c>
      <c r="G5300" s="137" t="s">
        <v>488</v>
      </c>
      <c r="H5300" s="137" t="s">
        <v>22088</v>
      </c>
      <c r="I5300" s="138" t="s">
        <v>1139</v>
      </c>
    </row>
    <row r="5301" spans="1:9" hidden="1">
      <c r="A5301" s="137" t="s">
        <v>26451</v>
      </c>
      <c r="B5301" s="138" t="s">
        <v>26452</v>
      </c>
      <c r="C5301" s="138" t="s">
        <v>26453</v>
      </c>
      <c r="D5301" s="138" t="s">
        <v>26454</v>
      </c>
      <c r="E5301" s="138" t="s">
        <v>26455</v>
      </c>
      <c r="F5301" s="139">
        <v>2564</v>
      </c>
      <c r="G5301" s="137" t="s">
        <v>488</v>
      </c>
      <c r="H5301" s="137" t="s">
        <v>22088</v>
      </c>
      <c r="I5301" s="138" t="s">
        <v>1139</v>
      </c>
    </row>
    <row r="5302" spans="1:9" hidden="1">
      <c r="A5302" s="137" t="s">
        <v>26456</v>
      </c>
      <c r="B5302" s="138" t="s">
        <v>26457</v>
      </c>
      <c r="C5302" s="138" t="s">
        <v>26458</v>
      </c>
      <c r="D5302" s="138" t="s">
        <v>26459</v>
      </c>
      <c r="E5302" s="138" t="s">
        <v>26460</v>
      </c>
      <c r="F5302" s="139">
        <v>0</v>
      </c>
      <c r="G5302" s="137" t="s">
        <v>488</v>
      </c>
      <c r="H5302" s="137" t="s">
        <v>22088</v>
      </c>
      <c r="I5302" s="138" t="s">
        <v>24282</v>
      </c>
    </row>
    <row r="5303" spans="1:9" hidden="1">
      <c r="A5303" s="137" t="s">
        <v>26461</v>
      </c>
      <c r="B5303" s="138" t="s">
        <v>26462</v>
      </c>
      <c r="C5303" s="138" t="s">
        <v>26463</v>
      </c>
      <c r="D5303" s="138" t="s">
        <v>26464</v>
      </c>
      <c r="E5303" s="138" t="s">
        <v>26465</v>
      </c>
      <c r="F5303" s="139">
        <v>0</v>
      </c>
      <c r="G5303" s="137" t="s">
        <v>488</v>
      </c>
      <c r="H5303" s="137" t="s">
        <v>22088</v>
      </c>
      <c r="I5303" s="138" t="s">
        <v>1139</v>
      </c>
    </row>
    <row r="5304" spans="1:9" hidden="1">
      <c r="A5304" s="137" t="s">
        <v>26466</v>
      </c>
      <c r="B5304" s="138" t="s">
        <v>1521</v>
      </c>
      <c r="C5304" s="138" t="s">
        <v>1523</v>
      </c>
      <c r="D5304" s="138" t="s">
        <v>1522</v>
      </c>
      <c r="E5304" s="138" t="s">
        <v>26467</v>
      </c>
      <c r="F5304" s="139">
        <v>2731</v>
      </c>
      <c r="G5304" s="137" t="s">
        <v>488</v>
      </c>
      <c r="H5304" s="137" t="s">
        <v>22088</v>
      </c>
      <c r="I5304" s="138" t="s">
        <v>1139</v>
      </c>
    </row>
    <row r="5305" spans="1:9" hidden="1">
      <c r="A5305" s="137" t="s">
        <v>26468</v>
      </c>
      <c r="B5305" s="138" t="s">
        <v>26469</v>
      </c>
      <c r="C5305" s="138" t="s">
        <v>26470</v>
      </c>
      <c r="D5305" s="138" t="s">
        <v>26471</v>
      </c>
      <c r="E5305" s="138" t="s">
        <v>26472</v>
      </c>
      <c r="F5305" s="139">
        <v>0</v>
      </c>
      <c r="G5305" s="137" t="s">
        <v>488</v>
      </c>
      <c r="H5305" s="137" t="s">
        <v>22088</v>
      </c>
      <c r="I5305" s="138" t="s">
        <v>1139</v>
      </c>
    </row>
    <row r="5306" spans="1:9" hidden="1">
      <c r="A5306" s="137" t="s">
        <v>26473</v>
      </c>
      <c r="B5306" s="138" t="s">
        <v>26474</v>
      </c>
      <c r="C5306" s="138" t="s">
        <v>26475</v>
      </c>
      <c r="D5306" s="138" t="s">
        <v>26476</v>
      </c>
      <c r="E5306" s="138" t="s">
        <v>26477</v>
      </c>
      <c r="F5306" s="139">
        <v>0</v>
      </c>
      <c r="G5306" s="137" t="s">
        <v>488</v>
      </c>
      <c r="H5306" s="137" t="s">
        <v>22088</v>
      </c>
      <c r="I5306" s="138" t="s">
        <v>1139</v>
      </c>
    </row>
    <row r="5307" spans="1:9" hidden="1">
      <c r="A5307" s="137" t="s">
        <v>26478</v>
      </c>
      <c r="B5307" s="138" t="s">
        <v>26479</v>
      </c>
      <c r="C5307" s="138" t="s">
        <v>26480</v>
      </c>
      <c r="D5307" s="138" t="s">
        <v>26481</v>
      </c>
      <c r="E5307" s="138" t="s">
        <v>26482</v>
      </c>
      <c r="F5307" s="139">
        <v>0</v>
      </c>
      <c r="G5307" s="137" t="s">
        <v>488</v>
      </c>
      <c r="H5307" s="137" t="s">
        <v>22088</v>
      </c>
      <c r="I5307" s="138" t="s">
        <v>1139</v>
      </c>
    </row>
    <row r="5308" spans="1:9" hidden="1">
      <c r="A5308" s="137" t="s">
        <v>26483</v>
      </c>
      <c r="B5308" s="138" t="s">
        <v>26484</v>
      </c>
      <c r="C5308" s="138" t="s">
        <v>26485</v>
      </c>
      <c r="D5308" s="138" t="s">
        <v>26486</v>
      </c>
      <c r="E5308" s="138" t="s">
        <v>26487</v>
      </c>
      <c r="F5308" s="139">
        <v>0</v>
      </c>
      <c r="G5308" s="137" t="s">
        <v>488</v>
      </c>
      <c r="H5308" s="137" t="s">
        <v>22088</v>
      </c>
      <c r="I5308" s="138" t="s">
        <v>1139</v>
      </c>
    </row>
    <row r="5309" spans="1:9" hidden="1">
      <c r="A5309" s="137" t="s">
        <v>26488</v>
      </c>
      <c r="B5309" s="138" t="s">
        <v>26489</v>
      </c>
      <c r="C5309" s="138" t="s">
        <v>26490</v>
      </c>
      <c r="D5309" s="138" t="s">
        <v>26491</v>
      </c>
      <c r="E5309" s="138" t="s">
        <v>24999</v>
      </c>
      <c r="F5309" s="139">
        <v>4550</v>
      </c>
      <c r="G5309" s="137" t="s">
        <v>488</v>
      </c>
      <c r="H5309" s="137" t="s">
        <v>22088</v>
      </c>
      <c r="I5309" s="138" t="s">
        <v>1139</v>
      </c>
    </row>
    <row r="5310" spans="1:9" hidden="1">
      <c r="A5310" s="137" t="s">
        <v>26492</v>
      </c>
      <c r="B5310" s="138" t="s">
        <v>26493</v>
      </c>
      <c r="C5310" s="138" t="s">
        <v>26494</v>
      </c>
      <c r="D5310" s="138" t="s">
        <v>26495</v>
      </c>
      <c r="E5310" s="138" t="s">
        <v>26496</v>
      </c>
      <c r="F5310" s="139">
        <v>2105.5</v>
      </c>
      <c r="G5310" s="137" t="s">
        <v>488</v>
      </c>
      <c r="H5310" s="137" t="s">
        <v>22088</v>
      </c>
      <c r="I5310" s="138" t="s">
        <v>1139</v>
      </c>
    </row>
    <row r="5311" spans="1:9" hidden="1">
      <c r="A5311" s="137" t="s">
        <v>26497</v>
      </c>
      <c r="B5311" s="138" t="s">
        <v>26498</v>
      </c>
      <c r="C5311" s="138" t="s">
        <v>26499</v>
      </c>
      <c r="D5311" s="138" t="s">
        <v>26500</v>
      </c>
      <c r="E5311" s="138" t="s">
        <v>26501</v>
      </c>
      <c r="F5311" s="139">
        <v>4240</v>
      </c>
      <c r="G5311" s="137" t="s">
        <v>488</v>
      </c>
      <c r="H5311" s="137" t="s">
        <v>22088</v>
      </c>
      <c r="I5311" s="138" t="s">
        <v>1139</v>
      </c>
    </row>
    <row r="5312" spans="1:9" hidden="1">
      <c r="A5312" s="137" t="s">
        <v>26502</v>
      </c>
      <c r="B5312" s="138" t="s">
        <v>26503</v>
      </c>
      <c r="C5312" s="138" t="s">
        <v>26504</v>
      </c>
      <c r="D5312" s="138" t="s">
        <v>26505</v>
      </c>
      <c r="E5312" s="138" t="s">
        <v>26506</v>
      </c>
      <c r="F5312" s="139">
        <v>0</v>
      </c>
      <c r="G5312" s="137" t="s">
        <v>488</v>
      </c>
      <c r="H5312" s="137" t="s">
        <v>22088</v>
      </c>
      <c r="I5312" s="138" t="s">
        <v>24282</v>
      </c>
    </row>
    <row r="5313" spans="1:9" hidden="1">
      <c r="A5313" s="137" t="s">
        <v>26507</v>
      </c>
      <c r="B5313" s="138" t="s">
        <v>26508</v>
      </c>
      <c r="C5313" s="138" t="s">
        <v>26509</v>
      </c>
      <c r="D5313" s="138" t="s">
        <v>26510</v>
      </c>
      <c r="E5313" s="138" t="s">
        <v>26511</v>
      </c>
      <c r="F5313" s="139">
        <v>0</v>
      </c>
      <c r="G5313" s="137" t="s">
        <v>488</v>
      </c>
      <c r="H5313" s="137" t="s">
        <v>22088</v>
      </c>
      <c r="I5313" s="138" t="s">
        <v>1139</v>
      </c>
    </row>
    <row r="5314" spans="1:9" hidden="1">
      <c r="A5314" s="137" t="s">
        <v>26512</v>
      </c>
      <c r="B5314" s="138" t="s">
        <v>26513</v>
      </c>
      <c r="C5314" s="138" t="s">
        <v>26514</v>
      </c>
      <c r="D5314" s="138" t="s">
        <v>26515</v>
      </c>
      <c r="E5314" s="138" t="s">
        <v>1756</v>
      </c>
      <c r="F5314" s="139">
        <v>0</v>
      </c>
      <c r="G5314" s="137" t="s">
        <v>488</v>
      </c>
      <c r="H5314" s="137" t="s">
        <v>22088</v>
      </c>
      <c r="I5314" s="138" t="s">
        <v>1756</v>
      </c>
    </row>
    <row r="5315" spans="1:9" hidden="1">
      <c r="A5315" s="137" t="s">
        <v>26516</v>
      </c>
      <c r="B5315" s="138" t="s">
        <v>26517</v>
      </c>
      <c r="C5315" s="138" t="s">
        <v>26518</v>
      </c>
      <c r="D5315" s="138" t="s">
        <v>26519</v>
      </c>
      <c r="E5315" s="138" t="s">
        <v>26520</v>
      </c>
      <c r="F5315" s="139">
        <v>0</v>
      </c>
      <c r="G5315" s="137" t="s">
        <v>488</v>
      </c>
      <c r="H5315" s="137" t="s">
        <v>22088</v>
      </c>
      <c r="I5315" s="138" t="s">
        <v>1139</v>
      </c>
    </row>
    <row r="5316" spans="1:9" hidden="1">
      <c r="A5316" s="137" t="s">
        <v>26521</v>
      </c>
      <c r="B5316" s="138" t="s">
        <v>26522</v>
      </c>
      <c r="C5316" s="138" t="s">
        <v>26523</v>
      </c>
      <c r="D5316" s="138" t="s">
        <v>26524</v>
      </c>
      <c r="E5316" s="138" t="s">
        <v>26525</v>
      </c>
      <c r="F5316" s="139">
        <v>4000</v>
      </c>
      <c r="G5316" s="137" t="s">
        <v>488</v>
      </c>
      <c r="H5316" s="137" t="s">
        <v>22088</v>
      </c>
      <c r="I5316" s="138" t="s">
        <v>1139</v>
      </c>
    </row>
    <row r="5317" spans="1:9" hidden="1">
      <c r="A5317" s="137" t="s">
        <v>26526</v>
      </c>
      <c r="B5317" s="138" t="s">
        <v>26527</v>
      </c>
      <c r="C5317" s="138" t="s">
        <v>26528</v>
      </c>
      <c r="D5317" s="138" t="s">
        <v>26529</v>
      </c>
      <c r="E5317" s="138" t="s">
        <v>26530</v>
      </c>
      <c r="F5317" s="139">
        <v>0</v>
      </c>
      <c r="G5317" s="137" t="s">
        <v>488</v>
      </c>
      <c r="H5317" s="137" t="s">
        <v>22088</v>
      </c>
      <c r="I5317" s="138" t="s">
        <v>1139</v>
      </c>
    </row>
    <row r="5318" spans="1:9" hidden="1">
      <c r="A5318" s="137" t="s">
        <v>26531</v>
      </c>
      <c r="B5318" s="138" t="s">
        <v>26532</v>
      </c>
      <c r="C5318" s="138" t="s">
        <v>26533</v>
      </c>
      <c r="D5318" s="138" t="s">
        <v>26534</v>
      </c>
      <c r="E5318" s="138" t="s">
        <v>26535</v>
      </c>
      <c r="F5318" s="139">
        <v>1890</v>
      </c>
      <c r="G5318" s="137" t="s">
        <v>488</v>
      </c>
      <c r="H5318" s="137" t="s">
        <v>22088</v>
      </c>
      <c r="I5318" s="138" t="s">
        <v>1139</v>
      </c>
    </row>
    <row r="5319" spans="1:9" hidden="1">
      <c r="A5319" s="137" t="s">
        <v>26536</v>
      </c>
      <c r="B5319" s="138" t="s">
        <v>26537</v>
      </c>
      <c r="C5319" s="138" t="s">
        <v>26538</v>
      </c>
      <c r="D5319" s="138" t="s">
        <v>26539</v>
      </c>
      <c r="E5319" s="138" t="s">
        <v>26540</v>
      </c>
      <c r="F5319" s="139">
        <v>0</v>
      </c>
      <c r="G5319" s="137" t="s">
        <v>488</v>
      </c>
      <c r="H5319" s="137" t="s">
        <v>22088</v>
      </c>
      <c r="I5319" s="138" t="s">
        <v>24282</v>
      </c>
    </row>
    <row r="5320" spans="1:9" hidden="1">
      <c r="A5320" s="137" t="s">
        <v>26541</v>
      </c>
      <c r="B5320" s="138" t="s">
        <v>26542</v>
      </c>
      <c r="C5320" s="138" t="s">
        <v>26543</v>
      </c>
      <c r="D5320" s="138" t="s">
        <v>26544</v>
      </c>
      <c r="E5320" s="138" t="s">
        <v>26545</v>
      </c>
      <c r="F5320" s="139">
        <v>0</v>
      </c>
      <c r="G5320" s="137" t="s">
        <v>488</v>
      </c>
      <c r="H5320" s="137" t="s">
        <v>22088</v>
      </c>
      <c r="I5320" s="138" t="s">
        <v>1139</v>
      </c>
    </row>
    <row r="5321" spans="1:9" hidden="1">
      <c r="A5321" s="137" t="s">
        <v>26546</v>
      </c>
      <c r="B5321" s="138" t="s">
        <v>26547</v>
      </c>
      <c r="C5321" s="138" t="s">
        <v>26548</v>
      </c>
      <c r="D5321" s="138" t="s">
        <v>26549</v>
      </c>
      <c r="E5321" s="138" t="s">
        <v>26550</v>
      </c>
      <c r="F5321" s="139">
        <v>0</v>
      </c>
      <c r="G5321" s="137" t="s">
        <v>488</v>
      </c>
      <c r="H5321" s="137" t="s">
        <v>22088</v>
      </c>
      <c r="I5321" s="138" t="s">
        <v>1139</v>
      </c>
    </row>
    <row r="5322" spans="1:9" hidden="1">
      <c r="A5322" s="137" t="s">
        <v>26551</v>
      </c>
      <c r="B5322" s="138" t="s">
        <v>26552</v>
      </c>
      <c r="C5322" s="138" t="s">
        <v>26553</v>
      </c>
      <c r="D5322" s="138" t="s">
        <v>26554</v>
      </c>
      <c r="E5322" s="138" t="s">
        <v>26555</v>
      </c>
      <c r="F5322" s="139">
        <v>0</v>
      </c>
      <c r="G5322" s="137" t="s">
        <v>488</v>
      </c>
      <c r="H5322" s="137" t="s">
        <v>22088</v>
      </c>
      <c r="I5322" s="138" t="s">
        <v>1139</v>
      </c>
    </row>
    <row r="5323" spans="1:9" hidden="1">
      <c r="A5323" s="137" t="s">
        <v>26556</v>
      </c>
      <c r="B5323" s="138" t="s">
        <v>26557</v>
      </c>
      <c r="C5323" s="138" t="s">
        <v>26558</v>
      </c>
      <c r="D5323" s="138" t="s">
        <v>26559</v>
      </c>
      <c r="E5323" s="138" t="s">
        <v>26560</v>
      </c>
      <c r="F5323" s="139">
        <v>0</v>
      </c>
      <c r="G5323" s="137" t="s">
        <v>488</v>
      </c>
      <c r="H5323" s="137" t="s">
        <v>22088</v>
      </c>
      <c r="I5323" s="138" t="s">
        <v>1139</v>
      </c>
    </row>
    <row r="5324" spans="1:9" hidden="1">
      <c r="A5324" s="137" t="s">
        <v>26561</v>
      </c>
      <c r="B5324" s="138" t="s">
        <v>26562</v>
      </c>
      <c r="C5324" s="138" t="s">
        <v>26563</v>
      </c>
      <c r="D5324" s="138" t="s">
        <v>26564</v>
      </c>
      <c r="E5324" s="138" t="s">
        <v>26565</v>
      </c>
      <c r="F5324" s="139">
        <v>0</v>
      </c>
      <c r="G5324" s="137" t="s">
        <v>488</v>
      </c>
      <c r="H5324" s="137" t="s">
        <v>22088</v>
      </c>
      <c r="I5324" s="138" t="s">
        <v>1139</v>
      </c>
    </row>
    <row r="5325" spans="1:9" hidden="1">
      <c r="A5325" s="137" t="s">
        <v>26566</v>
      </c>
      <c r="B5325" s="138" t="s">
        <v>26567</v>
      </c>
      <c r="C5325" s="138" t="s">
        <v>26568</v>
      </c>
      <c r="D5325" s="138" t="s">
        <v>26569</v>
      </c>
      <c r="E5325" s="138" t="s">
        <v>26570</v>
      </c>
      <c r="F5325" s="139">
        <v>0</v>
      </c>
      <c r="G5325" s="137" t="s">
        <v>488</v>
      </c>
      <c r="H5325" s="137" t="s">
        <v>22088</v>
      </c>
      <c r="I5325" s="138" t="s">
        <v>1139</v>
      </c>
    </row>
    <row r="5326" spans="1:9" hidden="1">
      <c r="A5326" s="137" t="s">
        <v>26571</v>
      </c>
      <c r="B5326" s="138" t="s">
        <v>26572</v>
      </c>
      <c r="C5326" s="138" t="s">
        <v>26573</v>
      </c>
      <c r="D5326" s="138" t="s">
        <v>26574</v>
      </c>
      <c r="E5326" s="138" t="s">
        <v>26575</v>
      </c>
      <c r="F5326" s="139">
        <v>0</v>
      </c>
      <c r="G5326" s="137" t="s">
        <v>488</v>
      </c>
      <c r="H5326" s="137" t="s">
        <v>22088</v>
      </c>
      <c r="I5326" s="138" t="s">
        <v>1139</v>
      </c>
    </row>
    <row r="5327" spans="1:9" hidden="1">
      <c r="A5327" s="137" t="s">
        <v>26576</v>
      </c>
      <c r="B5327" s="138" t="s">
        <v>26577</v>
      </c>
      <c r="C5327" s="138" t="s">
        <v>26578</v>
      </c>
      <c r="D5327" s="138" t="s">
        <v>26579</v>
      </c>
      <c r="E5327" s="138" t="s">
        <v>26580</v>
      </c>
      <c r="F5327" s="139">
        <v>1571.5</v>
      </c>
      <c r="G5327" s="137" t="s">
        <v>488</v>
      </c>
      <c r="H5327" s="137" t="s">
        <v>22088</v>
      </c>
      <c r="I5327" s="138" t="s">
        <v>1139</v>
      </c>
    </row>
    <row r="5328" spans="1:9" hidden="1">
      <c r="A5328" s="137" t="s">
        <v>26581</v>
      </c>
      <c r="B5328" s="138" t="s">
        <v>26582</v>
      </c>
      <c r="C5328" s="138" t="s">
        <v>26583</v>
      </c>
      <c r="D5328" s="138" t="s">
        <v>26584</v>
      </c>
      <c r="E5328" s="138" t="s">
        <v>26585</v>
      </c>
      <c r="F5328" s="139">
        <v>0</v>
      </c>
      <c r="G5328" s="137" t="s">
        <v>488</v>
      </c>
      <c r="H5328" s="137" t="s">
        <v>22088</v>
      </c>
      <c r="I5328" s="138" t="s">
        <v>1139</v>
      </c>
    </row>
    <row r="5329" spans="1:9" hidden="1">
      <c r="A5329" s="137" t="s">
        <v>26586</v>
      </c>
      <c r="B5329" s="138" t="s">
        <v>26587</v>
      </c>
      <c r="C5329" s="138" t="s">
        <v>26588</v>
      </c>
      <c r="D5329" s="138" t="s">
        <v>26589</v>
      </c>
      <c r="E5329" s="138" t="s">
        <v>26590</v>
      </c>
      <c r="F5329" s="139">
        <v>1056</v>
      </c>
      <c r="G5329" s="137" t="s">
        <v>488</v>
      </c>
      <c r="H5329" s="137" t="s">
        <v>22088</v>
      </c>
      <c r="I5329" s="138" t="s">
        <v>1139</v>
      </c>
    </row>
    <row r="5330" spans="1:9" hidden="1">
      <c r="A5330" s="137" t="s">
        <v>26591</v>
      </c>
      <c r="B5330" s="138" t="s">
        <v>26592</v>
      </c>
      <c r="C5330" s="138" t="s">
        <v>26593</v>
      </c>
      <c r="D5330" s="138" t="s">
        <v>26594</v>
      </c>
      <c r="E5330" s="138" t="s">
        <v>26595</v>
      </c>
      <c r="F5330" s="139">
        <v>0</v>
      </c>
      <c r="G5330" s="137" t="s">
        <v>488</v>
      </c>
      <c r="H5330" s="137" t="s">
        <v>22088</v>
      </c>
      <c r="I5330" s="138" t="s">
        <v>1139</v>
      </c>
    </row>
    <row r="5331" spans="1:9" hidden="1">
      <c r="A5331" s="137" t="s">
        <v>26596</v>
      </c>
      <c r="B5331" s="138" t="s">
        <v>26597</v>
      </c>
      <c r="C5331" s="138" t="s">
        <v>26598</v>
      </c>
      <c r="D5331" s="138" t="s">
        <v>26599</v>
      </c>
      <c r="E5331" s="138" t="s">
        <v>26600</v>
      </c>
      <c r="F5331" s="139">
        <v>0</v>
      </c>
      <c r="G5331" s="137" t="s">
        <v>488</v>
      </c>
      <c r="H5331" s="137" t="s">
        <v>22088</v>
      </c>
      <c r="I5331" s="138" t="s">
        <v>1139</v>
      </c>
    </row>
    <row r="5332" spans="1:9" hidden="1">
      <c r="A5332" s="137" t="s">
        <v>26601</v>
      </c>
      <c r="B5332" s="138" t="s">
        <v>26602</v>
      </c>
      <c r="C5332" s="138" t="s">
        <v>26603</v>
      </c>
      <c r="D5332" s="138" t="s">
        <v>26604</v>
      </c>
      <c r="E5332" s="138" t="s">
        <v>26605</v>
      </c>
      <c r="F5332" s="139">
        <v>0</v>
      </c>
      <c r="G5332" s="137" t="s">
        <v>488</v>
      </c>
      <c r="H5332" s="137" t="s">
        <v>22088</v>
      </c>
      <c r="I5332" s="138" t="s">
        <v>24282</v>
      </c>
    </row>
    <row r="5333" spans="1:9" hidden="1">
      <c r="A5333" s="137" t="s">
        <v>26606</v>
      </c>
      <c r="B5333" s="138" t="s">
        <v>26607</v>
      </c>
      <c r="C5333" s="138" t="s">
        <v>26608</v>
      </c>
      <c r="D5333" s="138" t="s">
        <v>26609</v>
      </c>
      <c r="E5333" s="138" t="s">
        <v>26610</v>
      </c>
      <c r="F5333" s="139">
        <v>0</v>
      </c>
      <c r="G5333" s="137" t="s">
        <v>488</v>
      </c>
      <c r="H5333" s="137" t="s">
        <v>22088</v>
      </c>
      <c r="I5333" s="138" t="s">
        <v>1139</v>
      </c>
    </row>
    <row r="5334" spans="1:9" hidden="1">
      <c r="A5334" s="137" t="s">
        <v>26611</v>
      </c>
      <c r="B5334" s="138" t="s">
        <v>26612</v>
      </c>
      <c r="C5334" s="138" t="s">
        <v>26613</v>
      </c>
      <c r="D5334" s="138" t="s">
        <v>26614</v>
      </c>
      <c r="E5334" s="138" t="s">
        <v>26615</v>
      </c>
      <c r="F5334" s="139">
        <v>1976</v>
      </c>
      <c r="G5334" s="137" t="s">
        <v>488</v>
      </c>
      <c r="H5334" s="137" t="s">
        <v>22088</v>
      </c>
      <c r="I5334" s="138" t="s">
        <v>1139</v>
      </c>
    </row>
    <row r="5335" spans="1:9" hidden="1">
      <c r="A5335" s="137" t="s">
        <v>26616</v>
      </c>
      <c r="B5335" s="138" t="s">
        <v>26617</v>
      </c>
      <c r="C5335" s="138" t="s">
        <v>26618</v>
      </c>
      <c r="D5335" s="138" t="s">
        <v>26619</v>
      </c>
      <c r="E5335" s="138" t="s">
        <v>26620</v>
      </c>
      <c r="F5335" s="139">
        <v>0</v>
      </c>
      <c r="G5335" s="137" t="s">
        <v>488</v>
      </c>
      <c r="H5335" s="137" t="s">
        <v>22088</v>
      </c>
      <c r="I5335" s="138" t="s">
        <v>1139</v>
      </c>
    </row>
    <row r="5336" spans="1:9" hidden="1">
      <c r="A5336" s="137" t="s">
        <v>26621</v>
      </c>
      <c r="B5336" s="138" t="s">
        <v>26622</v>
      </c>
      <c r="C5336" s="138" t="s">
        <v>26623</v>
      </c>
      <c r="D5336" s="138" t="s">
        <v>26624</v>
      </c>
      <c r="E5336" s="138" t="s">
        <v>26625</v>
      </c>
      <c r="F5336" s="139">
        <v>1058</v>
      </c>
      <c r="G5336" s="137" t="s">
        <v>488</v>
      </c>
      <c r="H5336" s="137" t="s">
        <v>22088</v>
      </c>
      <c r="I5336" s="138" t="s">
        <v>1139</v>
      </c>
    </row>
    <row r="5337" spans="1:9" hidden="1">
      <c r="A5337" s="137" t="s">
        <v>26626</v>
      </c>
      <c r="B5337" s="138" t="s">
        <v>26627</v>
      </c>
      <c r="C5337" s="138" t="s">
        <v>26628</v>
      </c>
      <c r="D5337" s="138" t="s">
        <v>26629</v>
      </c>
      <c r="E5337" s="138" t="s">
        <v>26630</v>
      </c>
      <c r="F5337" s="139">
        <v>1180</v>
      </c>
      <c r="G5337" s="137" t="s">
        <v>488</v>
      </c>
      <c r="H5337" s="137" t="s">
        <v>22088</v>
      </c>
      <c r="I5337" s="138" t="s">
        <v>1139</v>
      </c>
    </row>
    <row r="5338" spans="1:9" hidden="1">
      <c r="A5338" s="137" t="s">
        <v>26631</v>
      </c>
      <c r="B5338" s="138" t="s">
        <v>26632</v>
      </c>
      <c r="C5338" s="138" t="s">
        <v>26633</v>
      </c>
      <c r="D5338" s="138" t="s">
        <v>26634</v>
      </c>
      <c r="E5338" s="138" t="s">
        <v>26635</v>
      </c>
      <c r="F5338" s="139">
        <v>0</v>
      </c>
      <c r="G5338" s="137" t="s">
        <v>488</v>
      </c>
      <c r="H5338" s="137" t="s">
        <v>22088</v>
      </c>
      <c r="I5338" s="138" t="s">
        <v>1139</v>
      </c>
    </row>
    <row r="5339" spans="1:9" hidden="1">
      <c r="A5339" s="137" t="s">
        <v>26636</v>
      </c>
      <c r="B5339" s="138" t="s">
        <v>26637</v>
      </c>
      <c r="C5339" s="138" t="s">
        <v>26638</v>
      </c>
      <c r="D5339" s="138" t="s">
        <v>26639</v>
      </c>
      <c r="E5339" s="138" t="s">
        <v>26640</v>
      </c>
      <c r="F5339" s="139">
        <v>0</v>
      </c>
      <c r="G5339" s="137" t="s">
        <v>488</v>
      </c>
      <c r="H5339" s="137" t="s">
        <v>22088</v>
      </c>
      <c r="I5339" s="138" t="s">
        <v>24282</v>
      </c>
    </row>
    <row r="5340" spans="1:9" hidden="1">
      <c r="A5340" s="137" t="s">
        <v>26641</v>
      </c>
      <c r="B5340" s="138" t="s">
        <v>26642</v>
      </c>
      <c r="C5340" s="138" t="s">
        <v>26643</v>
      </c>
      <c r="D5340" s="138" t="s">
        <v>26644</v>
      </c>
      <c r="E5340" s="138" t="s">
        <v>26645</v>
      </c>
      <c r="F5340" s="139">
        <v>0</v>
      </c>
      <c r="G5340" s="137" t="s">
        <v>488</v>
      </c>
      <c r="H5340" s="137" t="s">
        <v>22088</v>
      </c>
      <c r="I5340" s="138" t="s">
        <v>1139</v>
      </c>
    </row>
    <row r="5341" spans="1:9" hidden="1">
      <c r="A5341" s="137" t="s">
        <v>26646</v>
      </c>
      <c r="B5341" s="138" t="s">
        <v>26647</v>
      </c>
      <c r="C5341" s="138" t="s">
        <v>26648</v>
      </c>
      <c r="D5341" s="138" t="s">
        <v>26649</v>
      </c>
      <c r="E5341" s="138" t="s">
        <v>26650</v>
      </c>
      <c r="F5341" s="139">
        <v>0</v>
      </c>
      <c r="G5341" s="137" t="s">
        <v>488</v>
      </c>
      <c r="H5341" s="137" t="s">
        <v>22088</v>
      </c>
      <c r="I5341" s="138" t="s">
        <v>1139</v>
      </c>
    </row>
    <row r="5342" spans="1:9" hidden="1">
      <c r="A5342" s="137" t="s">
        <v>26651</v>
      </c>
      <c r="B5342" s="138" t="s">
        <v>26652</v>
      </c>
      <c r="C5342" s="138" t="s">
        <v>26653</v>
      </c>
      <c r="D5342" s="138" t="s">
        <v>26654</v>
      </c>
      <c r="E5342" s="138" t="s">
        <v>26655</v>
      </c>
      <c r="F5342" s="139">
        <v>2928</v>
      </c>
      <c r="G5342" s="137" t="s">
        <v>488</v>
      </c>
      <c r="H5342" s="137" t="s">
        <v>22088</v>
      </c>
      <c r="I5342" s="138" t="s">
        <v>1139</v>
      </c>
    </row>
    <row r="5343" spans="1:9" hidden="1">
      <c r="A5343" s="137" t="s">
        <v>26656</v>
      </c>
      <c r="B5343" s="138" t="s">
        <v>26657</v>
      </c>
      <c r="C5343" s="138" t="s">
        <v>26658</v>
      </c>
      <c r="D5343" s="138" t="s">
        <v>26659</v>
      </c>
      <c r="E5343" s="138" t="s">
        <v>26660</v>
      </c>
      <c r="F5343" s="139">
        <v>1685</v>
      </c>
      <c r="G5343" s="137" t="s">
        <v>488</v>
      </c>
      <c r="H5343" s="137" t="s">
        <v>22088</v>
      </c>
      <c r="I5343" s="138" t="s">
        <v>1139</v>
      </c>
    </row>
    <row r="5344" spans="1:9" hidden="1">
      <c r="A5344" s="137" t="s">
        <v>26661</v>
      </c>
      <c r="B5344" s="138" t="s">
        <v>26662</v>
      </c>
      <c r="C5344" s="138" t="s">
        <v>26663</v>
      </c>
      <c r="D5344" s="138" t="s">
        <v>26664</v>
      </c>
      <c r="E5344" s="138" t="s">
        <v>26665</v>
      </c>
      <c r="F5344" s="139">
        <v>0</v>
      </c>
      <c r="G5344" s="137" t="s">
        <v>488</v>
      </c>
      <c r="H5344" s="137" t="s">
        <v>22088</v>
      </c>
      <c r="I5344" s="138" t="s">
        <v>1139</v>
      </c>
    </row>
    <row r="5345" spans="1:9" hidden="1">
      <c r="A5345" s="137" t="s">
        <v>26666</v>
      </c>
      <c r="B5345" s="138" t="s">
        <v>26667</v>
      </c>
      <c r="C5345" s="138" t="s">
        <v>26668</v>
      </c>
      <c r="D5345" s="138" t="s">
        <v>26669</v>
      </c>
      <c r="E5345" s="138" t="s">
        <v>26670</v>
      </c>
      <c r="F5345" s="139">
        <v>1196</v>
      </c>
      <c r="G5345" s="137" t="s">
        <v>488</v>
      </c>
      <c r="H5345" s="137" t="s">
        <v>22088</v>
      </c>
      <c r="I5345" s="138" t="s">
        <v>24282</v>
      </c>
    </row>
    <row r="5346" spans="1:9" hidden="1">
      <c r="A5346" s="137" t="s">
        <v>26671</v>
      </c>
      <c r="B5346" s="138" t="s">
        <v>26672</v>
      </c>
      <c r="C5346" s="138" t="s">
        <v>26673</v>
      </c>
      <c r="D5346" s="138" t="s">
        <v>26674</v>
      </c>
      <c r="E5346" s="138" t="s">
        <v>26675</v>
      </c>
      <c r="F5346" s="139">
        <v>0</v>
      </c>
      <c r="G5346" s="137" t="s">
        <v>488</v>
      </c>
      <c r="H5346" s="137" t="s">
        <v>22088</v>
      </c>
      <c r="I5346" s="138" t="s">
        <v>1139</v>
      </c>
    </row>
    <row r="5347" spans="1:9" hidden="1">
      <c r="A5347" s="137" t="s">
        <v>26676</v>
      </c>
      <c r="B5347" s="138" t="s">
        <v>26677</v>
      </c>
      <c r="C5347" s="138" t="s">
        <v>26678</v>
      </c>
      <c r="D5347" s="138" t="s">
        <v>26679</v>
      </c>
      <c r="E5347" s="138" t="s">
        <v>26680</v>
      </c>
      <c r="F5347" s="139">
        <v>0</v>
      </c>
      <c r="G5347" s="137" t="s">
        <v>488</v>
      </c>
      <c r="H5347" s="137" t="s">
        <v>22088</v>
      </c>
      <c r="I5347" s="138" t="s">
        <v>1139</v>
      </c>
    </row>
    <row r="5348" spans="1:9" hidden="1">
      <c r="A5348" s="137" t="s">
        <v>26681</v>
      </c>
      <c r="B5348" s="138" t="s">
        <v>26682</v>
      </c>
      <c r="C5348" s="138" t="s">
        <v>26683</v>
      </c>
      <c r="D5348" s="138" t="s">
        <v>26684</v>
      </c>
      <c r="E5348" s="138" t="s">
        <v>26685</v>
      </c>
      <c r="F5348" s="139">
        <v>1026</v>
      </c>
      <c r="G5348" s="137" t="s">
        <v>488</v>
      </c>
      <c r="H5348" s="137" t="s">
        <v>22088</v>
      </c>
      <c r="I5348" s="138" t="s">
        <v>1139</v>
      </c>
    </row>
    <row r="5349" spans="1:9" hidden="1">
      <c r="A5349" s="137" t="s">
        <v>26686</v>
      </c>
      <c r="B5349" s="138" t="s">
        <v>26687</v>
      </c>
      <c r="C5349" s="138" t="s">
        <v>26688</v>
      </c>
      <c r="D5349" s="138" t="s">
        <v>26689</v>
      </c>
      <c r="E5349" s="138" t="s">
        <v>26690</v>
      </c>
      <c r="F5349" s="139">
        <v>0</v>
      </c>
      <c r="G5349" s="137" t="s">
        <v>488</v>
      </c>
      <c r="H5349" s="137" t="s">
        <v>22088</v>
      </c>
      <c r="I5349" s="138" t="s">
        <v>1139</v>
      </c>
    </row>
    <row r="5350" spans="1:9" hidden="1">
      <c r="A5350" s="137" t="s">
        <v>26691</v>
      </c>
      <c r="B5350" s="138" t="s">
        <v>26692</v>
      </c>
      <c r="C5350" s="138" t="s">
        <v>26693</v>
      </c>
      <c r="D5350" s="138" t="s">
        <v>26694</v>
      </c>
      <c r="E5350" s="138" t="s">
        <v>26695</v>
      </c>
      <c r="F5350" s="139">
        <v>0</v>
      </c>
      <c r="G5350" s="137" t="s">
        <v>488</v>
      </c>
      <c r="H5350" s="137" t="s">
        <v>22088</v>
      </c>
      <c r="I5350" s="138" t="s">
        <v>1139</v>
      </c>
    </row>
    <row r="5351" spans="1:9" hidden="1">
      <c r="A5351" s="137" t="s">
        <v>26696</v>
      </c>
      <c r="B5351" s="138" t="s">
        <v>26697</v>
      </c>
      <c r="C5351" s="138" t="s">
        <v>26698</v>
      </c>
      <c r="D5351" s="138" t="s">
        <v>26699</v>
      </c>
      <c r="E5351" s="138" t="s">
        <v>26700</v>
      </c>
      <c r="F5351" s="139">
        <v>0</v>
      </c>
      <c r="G5351" s="137" t="s">
        <v>488</v>
      </c>
      <c r="H5351" s="137" t="s">
        <v>22088</v>
      </c>
      <c r="I5351" s="138" t="s">
        <v>1139</v>
      </c>
    </row>
    <row r="5352" spans="1:9" hidden="1">
      <c r="A5352" s="137" t="s">
        <v>26701</v>
      </c>
      <c r="B5352" s="138" t="s">
        <v>26702</v>
      </c>
      <c r="C5352" s="138" t="s">
        <v>26703</v>
      </c>
      <c r="D5352" s="138" t="s">
        <v>26704</v>
      </c>
      <c r="E5352" s="138" t="s">
        <v>26705</v>
      </c>
      <c r="F5352" s="139">
        <v>0</v>
      </c>
      <c r="G5352" s="137" t="s">
        <v>488</v>
      </c>
      <c r="H5352" s="137" t="s">
        <v>22088</v>
      </c>
      <c r="I5352" s="138" t="s">
        <v>1139</v>
      </c>
    </row>
    <row r="5353" spans="1:9" hidden="1">
      <c r="A5353" s="137" t="s">
        <v>26706</v>
      </c>
      <c r="B5353" s="138" t="s">
        <v>26707</v>
      </c>
      <c r="C5353" s="138" t="s">
        <v>26708</v>
      </c>
      <c r="D5353" s="138" t="s">
        <v>26709</v>
      </c>
      <c r="E5353" s="138" t="s">
        <v>26710</v>
      </c>
      <c r="F5353" s="139">
        <v>0</v>
      </c>
      <c r="G5353" s="137" t="s">
        <v>488</v>
      </c>
      <c r="H5353" s="137" t="s">
        <v>22088</v>
      </c>
      <c r="I5353" s="138" t="s">
        <v>1139</v>
      </c>
    </row>
    <row r="5354" spans="1:9" hidden="1">
      <c r="A5354" s="137" t="s">
        <v>26711</v>
      </c>
      <c r="B5354" s="138" t="s">
        <v>26712</v>
      </c>
      <c r="C5354" s="138" t="s">
        <v>26713</v>
      </c>
      <c r="D5354" s="138" t="s">
        <v>26714</v>
      </c>
      <c r="E5354" s="138" t="s">
        <v>26715</v>
      </c>
      <c r="F5354" s="139">
        <v>0</v>
      </c>
      <c r="G5354" s="137" t="s">
        <v>488</v>
      </c>
      <c r="H5354" s="137" t="s">
        <v>22088</v>
      </c>
      <c r="I5354" s="138" t="s">
        <v>1139</v>
      </c>
    </row>
    <row r="5355" spans="1:9" hidden="1">
      <c r="A5355" s="137" t="s">
        <v>26716</v>
      </c>
      <c r="B5355" s="138" t="s">
        <v>26717</v>
      </c>
      <c r="C5355" s="138" t="s">
        <v>26718</v>
      </c>
      <c r="D5355" s="138" t="s">
        <v>26719</v>
      </c>
      <c r="E5355" s="138" t="s">
        <v>26720</v>
      </c>
      <c r="F5355" s="139">
        <v>0</v>
      </c>
      <c r="G5355" s="137" t="s">
        <v>488</v>
      </c>
      <c r="H5355" s="137" t="s">
        <v>22088</v>
      </c>
      <c r="I5355" s="138" t="s">
        <v>24282</v>
      </c>
    </row>
    <row r="5356" spans="1:9" hidden="1">
      <c r="A5356" s="137" t="s">
        <v>26721</v>
      </c>
      <c r="B5356" s="138" t="s">
        <v>26722</v>
      </c>
      <c r="C5356" s="138" t="s">
        <v>26723</v>
      </c>
      <c r="D5356" s="138" t="s">
        <v>26724</v>
      </c>
      <c r="E5356" s="138" t="s">
        <v>26725</v>
      </c>
      <c r="F5356" s="139">
        <v>0</v>
      </c>
      <c r="G5356" s="137" t="s">
        <v>488</v>
      </c>
      <c r="H5356" s="137" t="s">
        <v>22088</v>
      </c>
      <c r="I5356" s="138" t="s">
        <v>1139</v>
      </c>
    </row>
    <row r="5357" spans="1:9" hidden="1">
      <c r="A5357" s="137" t="s">
        <v>26726</v>
      </c>
      <c r="B5357" s="138" t="s">
        <v>26727</v>
      </c>
      <c r="C5357" s="138" t="s">
        <v>26728</v>
      </c>
      <c r="D5357" s="138" t="s">
        <v>26729</v>
      </c>
      <c r="E5357" s="138" t="s">
        <v>26730</v>
      </c>
      <c r="F5357" s="139">
        <v>0</v>
      </c>
      <c r="G5357" s="137" t="s">
        <v>488</v>
      </c>
      <c r="H5357" s="137" t="s">
        <v>22088</v>
      </c>
      <c r="I5357" s="138" t="s">
        <v>24282</v>
      </c>
    </row>
    <row r="5358" spans="1:9" hidden="1">
      <c r="A5358" s="137" t="s">
        <v>26731</v>
      </c>
      <c r="B5358" s="138" t="s">
        <v>26732</v>
      </c>
      <c r="C5358" s="138" t="s">
        <v>26733</v>
      </c>
      <c r="D5358" s="138" t="s">
        <v>26734</v>
      </c>
      <c r="E5358" s="138" t="s">
        <v>26735</v>
      </c>
      <c r="F5358" s="139">
        <v>0</v>
      </c>
      <c r="G5358" s="137" t="s">
        <v>488</v>
      </c>
      <c r="H5358" s="137" t="s">
        <v>22088</v>
      </c>
      <c r="I5358" s="138" t="s">
        <v>1139</v>
      </c>
    </row>
    <row r="5359" spans="1:9" hidden="1">
      <c r="A5359" s="137" t="s">
        <v>26736</v>
      </c>
      <c r="B5359" s="138" t="s">
        <v>26737</v>
      </c>
      <c r="C5359" s="138" t="s">
        <v>26738</v>
      </c>
      <c r="D5359" s="138" t="s">
        <v>26739</v>
      </c>
      <c r="E5359" s="138" t="s">
        <v>26740</v>
      </c>
      <c r="F5359" s="139">
        <v>4525</v>
      </c>
      <c r="G5359" s="137" t="s">
        <v>488</v>
      </c>
      <c r="H5359" s="137" t="s">
        <v>22088</v>
      </c>
      <c r="I5359" s="138" t="s">
        <v>1139</v>
      </c>
    </row>
    <row r="5360" spans="1:9" hidden="1">
      <c r="A5360" s="137" t="s">
        <v>26741</v>
      </c>
      <c r="B5360" s="138" t="s">
        <v>26742</v>
      </c>
      <c r="C5360" s="138" t="s">
        <v>26743</v>
      </c>
      <c r="D5360" s="138" t="s">
        <v>26744</v>
      </c>
      <c r="E5360" s="138" t="s">
        <v>26745</v>
      </c>
      <c r="F5360" s="139">
        <v>0</v>
      </c>
      <c r="G5360" s="137" t="s">
        <v>488</v>
      </c>
      <c r="H5360" s="137" t="s">
        <v>22088</v>
      </c>
      <c r="I5360" s="138" t="s">
        <v>1139</v>
      </c>
    </row>
    <row r="5361" spans="1:9" hidden="1">
      <c r="A5361" s="137" t="s">
        <v>26746</v>
      </c>
      <c r="B5361" s="138" t="s">
        <v>26747</v>
      </c>
      <c r="C5361" s="138" t="s">
        <v>26748</v>
      </c>
      <c r="D5361" s="138" t="s">
        <v>26749</v>
      </c>
      <c r="E5361" s="138" t="s">
        <v>26750</v>
      </c>
      <c r="F5361" s="139">
        <v>5700</v>
      </c>
      <c r="G5361" s="137" t="s">
        <v>488</v>
      </c>
      <c r="H5361" s="137" t="s">
        <v>22088</v>
      </c>
      <c r="I5361" s="138" t="s">
        <v>1139</v>
      </c>
    </row>
    <row r="5362" spans="1:9" hidden="1">
      <c r="A5362" s="137" t="s">
        <v>26751</v>
      </c>
      <c r="B5362" s="138" t="s">
        <v>26752</v>
      </c>
      <c r="C5362" s="138" t="s">
        <v>26753</v>
      </c>
      <c r="D5362" s="138" t="s">
        <v>26754</v>
      </c>
      <c r="E5362" s="138" t="s">
        <v>26755</v>
      </c>
      <c r="F5362" s="139">
        <v>9980</v>
      </c>
      <c r="G5362" s="137" t="s">
        <v>488</v>
      </c>
      <c r="H5362" s="137" t="s">
        <v>22088</v>
      </c>
      <c r="I5362" s="138" t="s">
        <v>1139</v>
      </c>
    </row>
    <row r="5363" spans="1:9" hidden="1">
      <c r="A5363" s="137" t="s">
        <v>26756</v>
      </c>
      <c r="B5363" s="138" t="s">
        <v>26757</v>
      </c>
      <c r="C5363" s="138" t="s">
        <v>26758</v>
      </c>
      <c r="D5363" s="138" t="s">
        <v>26759</v>
      </c>
      <c r="E5363" s="138" t="s">
        <v>26760</v>
      </c>
      <c r="F5363" s="139">
        <v>0</v>
      </c>
      <c r="G5363" s="137" t="s">
        <v>488</v>
      </c>
      <c r="H5363" s="137" t="s">
        <v>22088</v>
      </c>
      <c r="I5363" s="138" t="s">
        <v>1139</v>
      </c>
    </row>
    <row r="5364" spans="1:9" hidden="1">
      <c r="A5364" s="137" t="s">
        <v>26761</v>
      </c>
      <c r="B5364" s="138" t="s">
        <v>26762</v>
      </c>
      <c r="C5364" s="138" t="s">
        <v>26763</v>
      </c>
      <c r="D5364" s="138" t="s">
        <v>26764</v>
      </c>
      <c r="E5364" s="138" t="s">
        <v>26765</v>
      </c>
      <c r="F5364" s="139">
        <v>0</v>
      </c>
      <c r="G5364" s="137" t="s">
        <v>488</v>
      </c>
      <c r="H5364" s="137" t="s">
        <v>22088</v>
      </c>
      <c r="I5364" s="138" t="s">
        <v>1139</v>
      </c>
    </row>
    <row r="5365" spans="1:9" hidden="1">
      <c r="A5365" s="137" t="s">
        <v>26766</v>
      </c>
      <c r="B5365" s="138" t="s">
        <v>26767</v>
      </c>
      <c r="C5365" s="138" t="s">
        <v>26768</v>
      </c>
      <c r="D5365" s="138" t="s">
        <v>26769</v>
      </c>
      <c r="E5365" s="138" t="s">
        <v>26770</v>
      </c>
      <c r="F5365" s="139">
        <v>3985</v>
      </c>
      <c r="G5365" s="137" t="s">
        <v>488</v>
      </c>
      <c r="H5365" s="137" t="s">
        <v>22088</v>
      </c>
      <c r="I5365" s="138" t="s">
        <v>1139</v>
      </c>
    </row>
    <row r="5366" spans="1:9" hidden="1">
      <c r="A5366" s="137" t="s">
        <v>26771</v>
      </c>
      <c r="B5366" s="138" t="s">
        <v>26772</v>
      </c>
      <c r="C5366" s="138" t="s">
        <v>26773</v>
      </c>
      <c r="D5366" s="138" t="s">
        <v>26774</v>
      </c>
      <c r="E5366" s="138" t="s">
        <v>26775</v>
      </c>
      <c r="F5366" s="139">
        <v>0</v>
      </c>
      <c r="G5366" s="137" t="s">
        <v>488</v>
      </c>
      <c r="H5366" s="137" t="s">
        <v>22088</v>
      </c>
      <c r="I5366" s="138" t="s">
        <v>1139</v>
      </c>
    </row>
    <row r="5367" spans="1:9" hidden="1">
      <c r="A5367" s="137" t="s">
        <v>26776</v>
      </c>
      <c r="B5367" s="138" t="s">
        <v>26777</v>
      </c>
      <c r="C5367" s="138" t="s">
        <v>26778</v>
      </c>
      <c r="D5367" s="138" t="s">
        <v>26779</v>
      </c>
      <c r="E5367" s="138" t="s">
        <v>26780</v>
      </c>
      <c r="F5367" s="139">
        <v>0</v>
      </c>
      <c r="G5367" s="137" t="s">
        <v>488</v>
      </c>
      <c r="H5367" s="137" t="s">
        <v>22088</v>
      </c>
      <c r="I5367" s="138" t="s">
        <v>1139</v>
      </c>
    </row>
    <row r="5368" spans="1:9" hidden="1">
      <c r="A5368" s="137" t="s">
        <v>26781</v>
      </c>
      <c r="B5368" s="138" t="s">
        <v>26782</v>
      </c>
      <c r="C5368" s="138" t="s">
        <v>26783</v>
      </c>
      <c r="D5368" s="138" t="s">
        <v>26784</v>
      </c>
      <c r="E5368" s="138" t="s">
        <v>26785</v>
      </c>
      <c r="F5368" s="139">
        <v>1983</v>
      </c>
      <c r="G5368" s="137" t="s">
        <v>488</v>
      </c>
      <c r="H5368" s="137" t="s">
        <v>22088</v>
      </c>
      <c r="I5368" s="138" t="s">
        <v>1139</v>
      </c>
    </row>
    <row r="5369" spans="1:9" hidden="1">
      <c r="A5369" s="137" t="s">
        <v>26786</v>
      </c>
      <c r="B5369" s="138" t="s">
        <v>26787</v>
      </c>
      <c r="C5369" s="138" t="s">
        <v>26788</v>
      </c>
      <c r="D5369" s="138" t="s">
        <v>26789</v>
      </c>
      <c r="E5369" s="138" t="s">
        <v>26790</v>
      </c>
      <c r="F5369" s="139">
        <v>1394</v>
      </c>
      <c r="G5369" s="137" t="s">
        <v>488</v>
      </c>
      <c r="H5369" s="137" t="s">
        <v>22088</v>
      </c>
      <c r="I5369" s="138" t="s">
        <v>1139</v>
      </c>
    </row>
    <row r="5370" spans="1:9" hidden="1">
      <c r="A5370" s="137" t="s">
        <v>26791</v>
      </c>
      <c r="B5370" s="138" t="s">
        <v>26792</v>
      </c>
      <c r="C5370" s="138" t="s">
        <v>26793</v>
      </c>
      <c r="D5370" s="138" t="s">
        <v>26794</v>
      </c>
      <c r="E5370" s="138" t="s">
        <v>26795</v>
      </c>
      <c r="F5370" s="139">
        <v>0</v>
      </c>
      <c r="G5370" s="137" t="s">
        <v>488</v>
      </c>
      <c r="H5370" s="137" t="s">
        <v>22088</v>
      </c>
      <c r="I5370" s="138" t="s">
        <v>1139</v>
      </c>
    </row>
    <row r="5371" spans="1:9" hidden="1">
      <c r="A5371" s="137" t="s">
        <v>26796</v>
      </c>
      <c r="B5371" s="138" t="s">
        <v>26797</v>
      </c>
      <c r="C5371" s="138" t="s">
        <v>26798</v>
      </c>
      <c r="D5371" s="138" t="s">
        <v>26799</v>
      </c>
      <c r="E5371" s="138" t="s">
        <v>26800</v>
      </c>
      <c r="F5371" s="139">
        <v>0</v>
      </c>
      <c r="G5371" s="137" t="s">
        <v>488</v>
      </c>
      <c r="H5371" s="137" t="s">
        <v>22088</v>
      </c>
      <c r="I5371" s="138" t="s">
        <v>1139</v>
      </c>
    </row>
    <row r="5372" spans="1:9" hidden="1">
      <c r="A5372" s="137" t="s">
        <v>26801</v>
      </c>
      <c r="B5372" s="138" t="s">
        <v>26802</v>
      </c>
      <c r="C5372" s="138" t="s">
        <v>26803</v>
      </c>
      <c r="D5372" s="138" t="s">
        <v>26804</v>
      </c>
      <c r="E5372" s="138" t="s">
        <v>26805</v>
      </c>
      <c r="F5372" s="139">
        <v>1832</v>
      </c>
      <c r="G5372" s="137" t="s">
        <v>488</v>
      </c>
      <c r="H5372" s="137" t="s">
        <v>22088</v>
      </c>
      <c r="I5372" s="138" t="s">
        <v>1139</v>
      </c>
    </row>
    <row r="5373" spans="1:9" hidden="1">
      <c r="A5373" s="137" t="s">
        <v>26806</v>
      </c>
      <c r="B5373" s="138" t="s">
        <v>26807</v>
      </c>
      <c r="C5373" s="138" t="s">
        <v>26808</v>
      </c>
      <c r="D5373" s="138" t="s">
        <v>26809</v>
      </c>
      <c r="E5373" s="138" t="s">
        <v>26810</v>
      </c>
      <c r="F5373" s="139">
        <v>5520</v>
      </c>
      <c r="G5373" s="137" t="s">
        <v>488</v>
      </c>
      <c r="H5373" s="137" t="s">
        <v>22088</v>
      </c>
      <c r="I5373" s="138" t="s">
        <v>1139</v>
      </c>
    </row>
    <row r="5374" spans="1:9" hidden="1">
      <c r="A5374" s="137" t="s">
        <v>26811</v>
      </c>
      <c r="B5374" s="138" t="s">
        <v>26812</v>
      </c>
      <c r="C5374" s="138" t="s">
        <v>26813</v>
      </c>
      <c r="D5374" s="138" t="s">
        <v>26814</v>
      </c>
      <c r="E5374" s="138" t="s">
        <v>26815</v>
      </c>
      <c r="F5374" s="139">
        <v>2677</v>
      </c>
      <c r="G5374" s="137" t="s">
        <v>488</v>
      </c>
      <c r="H5374" s="137" t="s">
        <v>22088</v>
      </c>
      <c r="I5374" s="138" t="s">
        <v>1139</v>
      </c>
    </row>
    <row r="5375" spans="1:9" hidden="1">
      <c r="A5375" s="137" t="s">
        <v>26816</v>
      </c>
      <c r="B5375" s="138" t="s">
        <v>26817</v>
      </c>
      <c r="C5375" s="138" t="s">
        <v>26818</v>
      </c>
      <c r="D5375" s="138" t="s">
        <v>26819</v>
      </c>
      <c r="E5375" s="138" t="s">
        <v>26820</v>
      </c>
      <c r="F5375" s="139">
        <v>4420</v>
      </c>
      <c r="G5375" s="137" t="s">
        <v>488</v>
      </c>
      <c r="H5375" s="137" t="s">
        <v>22088</v>
      </c>
      <c r="I5375" s="138" t="s">
        <v>1139</v>
      </c>
    </row>
    <row r="5376" spans="1:9" hidden="1">
      <c r="A5376" s="137" t="s">
        <v>26821</v>
      </c>
      <c r="B5376" s="138" t="s">
        <v>26822</v>
      </c>
      <c r="C5376" s="138" t="s">
        <v>26823</v>
      </c>
      <c r="D5376" s="138" t="s">
        <v>26824</v>
      </c>
      <c r="E5376" s="138" t="s">
        <v>26825</v>
      </c>
      <c r="F5376" s="139">
        <v>1447</v>
      </c>
      <c r="G5376" s="137" t="s">
        <v>488</v>
      </c>
      <c r="H5376" s="137" t="s">
        <v>22088</v>
      </c>
      <c r="I5376" s="138" t="s">
        <v>1139</v>
      </c>
    </row>
    <row r="5377" spans="1:9" hidden="1">
      <c r="A5377" s="137" t="s">
        <v>26826</v>
      </c>
      <c r="B5377" s="138" t="s">
        <v>26822</v>
      </c>
      <c r="C5377" s="138" t="s">
        <v>26827</v>
      </c>
      <c r="D5377" s="138" t="s">
        <v>26824</v>
      </c>
      <c r="E5377" s="138" t="s">
        <v>26825</v>
      </c>
      <c r="F5377" s="139">
        <v>0</v>
      </c>
      <c r="G5377" s="137" t="s">
        <v>488</v>
      </c>
      <c r="H5377" s="137" t="s">
        <v>22088</v>
      </c>
      <c r="I5377" s="138" t="s">
        <v>1139</v>
      </c>
    </row>
    <row r="5378" spans="1:9" hidden="1">
      <c r="A5378" s="137" t="s">
        <v>26828</v>
      </c>
      <c r="B5378" s="138" t="s">
        <v>26829</v>
      </c>
      <c r="C5378" s="138" t="s">
        <v>26830</v>
      </c>
      <c r="D5378" s="138" t="s">
        <v>26831</v>
      </c>
      <c r="E5378" s="138" t="s">
        <v>24999</v>
      </c>
      <c r="F5378" s="139">
        <v>1435</v>
      </c>
      <c r="G5378" s="137" t="s">
        <v>488</v>
      </c>
      <c r="H5378" s="137" t="s">
        <v>22088</v>
      </c>
      <c r="I5378" s="138" t="s">
        <v>1139</v>
      </c>
    </row>
    <row r="5379" spans="1:9" hidden="1">
      <c r="A5379" s="137" t="s">
        <v>26832</v>
      </c>
      <c r="B5379" s="138" t="s">
        <v>26833</v>
      </c>
      <c r="C5379" s="138" t="s">
        <v>26834</v>
      </c>
      <c r="D5379" s="138" t="s">
        <v>26835</v>
      </c>
      <c r="E5379" s="138" t="s">
        <v>26836</v>
      </c>
      <c r="F5379" s="139">
        <v>0</v>
      </c>
      <c r="G5379" s="137" t="s">
        <v>488</v>
      </c>
      <c r="H5379" s="137" t="s">
        <v>22088</v>
      </c>
      <c r="I5379" s="138" t="s">
        <v>1139</v>
      </c>
    </row>
    <row r="5380" spans="1:9" hidden="1">
      <c r="A5380" s="137" t="s">
        <v>26837</v>
      </c>
      <c r="B5380" s="138" t="s">
        <v>26838</v>
      </c>
      <c r="C5380" s="138" t="s">
        <v>26839</v>
      </c>
      <c r="D5380" s="138" t="s">
        <v>26840</v>
      </c>
      <c r="E5380" s="138" t="s">
        <v>26841</v>
      </c>
      <c r="F5380" s="139">
        <v>0</v>
      </c>
      <c r="G5380" s="137" t="s">
        <v>488</v>
      </c>
      <c r="H5380" s="137" t="s">
        <v>22088</v>
      </c>
      <c r="I5380" s="138" t="s">
        <v>1139</v>
      </c>
    </row>
    <row r="5381" spans="1:9" hidden="1">
      <c r="A5381" s="137" t="s">
        <v>26842</v>
      </c>
      <c r="B5381" s="138" t="s">
        <v>26843</v>
      </c>
      <c r="C5381" s="138" t="s">
        <v>26844</v>
      </c>
      <c r="D5381" s="138" t="s">
        <v>26845</v>
      </c>
      <c r="E5381" s="138" t="s">
        <v>26846</v>
      </c>
      <c r="F5381" s="139">
        <v>0</v>
      </c>
      <c r="G5381" s="137" t="s">
        <v>488</v>
      </c>
      <c r="H5381" s="137" t="s">
        <v>22088</v>
      </c>
      <c r="I5381" s="138" t="s">
        <v>24282</v>
      </c>
    </row>
    <row r="5382" spans="1:9" hidden="1">
      <c r="A5382" s="137" t="s">
        <v>26847</v>
      </c>
      <c r="B5382" s="138" t="s">
        <v>26848</v>
      </c>
      <c r="C5382" s="138" t="s">
        <v>26849</v>
      </c>
      <c r="D5382" s="138" t="s">
        <v>26850</v>
      </c>
      <c r="E5382" s="138" t="s">
        <v>26851</v>
      </c>
      <c r="F5382" s="139">
        <v>0</v>
      </c>
      <c r="G5382" s="137" t="s">
        <v>488</v>
      </c>
      <c r="H5382" s="137" t="s">
        <v>22088</v>
      </c>
      <c r="I5382" s="138" t="s">
        <v>1139</v>
      </c>
    </row>
    <row r="5383" spans="1:9" hidden="1">
      <c r="A5383" s="137" t="s">
        <v>26852</v>
      </c>
      <c r="B5383" s="138" t="s">
        <v>26853</v>
      </c>
      <c r="C5383" s="138" t="s">
        <v>26854</v>
      </c>
      <c r="D5383" s="138" t="s">
        <v>26855</v>
      </c>
      <c r="E5383" s="138" t="s">
        <v>26856</v>
      </c>
      <c r="F5383" s="139">
        <v>0</v>
      </c>
      <c r="G5383" s="137" t="s">
        <v>488</v>
      </c>
      <c r="H5383" s="137" t="s">
        <v>22088</v>
      </c>
      <c r="I5383" s="138" t="s">
        <v>1139</v>
      </c>
    </row>
    <row r="5384" spans="1:9" hidden="1">
      <c r="A5384" s="137" t="s">
        <v>26857</v>
      </c>
      <c r="B5384" s="138" t="s">
        <v>26858</v>
      </c>
      <c r="C5384" s="138" t="s">
        <v>26859</v>
      </c>
      <c r="D5384" s="138" t="s">
        <v>26860</v>
      </c>
      <c r="E5384" s="138" t="s">
        <v>26861</v>
      </c>
      <c r="F5384" s="139">
        <v>0</v>
      </c>
      <c r="G5384" s="137" t="s">
        <v>488</v>
      </c>
      <c r="H5384" s="137" t="s">
        <v>22088</v>
      </c>
      <c r="I5384" s="138" t="s">
        <v>1139</v>
      </c>
    </row>
    <row r="5385" spans="1:9" hidden="1">
      <c r="A5385" s="137" t="s">
        <v>26862</v>
      </c>
      <c r="B5385" s="138" t="s">
        <v>26863</v>
      </c>
      <c r="C5385" s="138" t="s">
        <v>26864</v>
      </c>
      <c r="D5385" s="138" t="s">
        <v>26865</v>
      </c>
      <c r="E5385" s="138" t="s">
        <v>26866</v>
      </c>
      <c r="F5385" s="139">
        <v>0</v>
      </c>
      <c r="G5385" s="137" t="s">
        <v>488</v>
      </c>
      <c r="H5385" s="137" t="s">
        <v>22088</v>
      </c>
      <c r="I5385" s="138" t="s">
        <v>1139</v>
      </c>
    </row>
    <row r="5386" spans="1:9" hidden="1">
      <c r="A5386" s="137" t="s">
        <v>26867</v>
      </c>
      <c r="B5386" s="138" t="s">
        <v>26868</v>
      </c>
      <c r="C5386" s="138" t="s">
        <v>26869</v>
      </c>
      <c r="D5386" s="138" t="s">
        <v>26870</v>
      </c>
      <c r="E5386" s="138" t="s">
        <v>26871</v>
      </c>
      <c r="F5386" s="139">
        <v>0</v>
      </c>
      <c r="G5386" s="137" t="s">
        <v>488</v>
      </c>
      <c r="H5386" s="137" t="s">
        <v>22088</v>
      </c>
      <c r="I5386" s="138" t="s">
        <v>1139</v>
      </c>
    </row>
    <row r="5387" spans="1:9" hidden="1">
      <c r="A5387" s="137" t="s">
        <v>26872</v>
      </c>
      <c r="B5387" s="138" t="s">
        <v>26873</v>
      </c>
      <c r="C5387" s="138" t="s">
        <v>26874</v>
      </c>
      <c r="D5387" s="138" t="s">
        <v>26875</v>
      </c>
      <c r="E5387" s="138" t="s">
        <v>26876</v>
      </c>
      <c r="F5387" s="139">
        <v>0</v>
      </c>
      <c r="G5387" s="137" t="s">
        <v>488</v>
      </c>
      <c r="H5387" s="137" t="s">
        <v>22088</v>
      </c>
      <c r="I5387" s="138" t="s">
        <v>1139</v>
      </c>
    </row>
    <row r="5388" spans="1:9" hidden="1">
      <c r="A5388" s="137" t="s">
        <v>26877</v>
      </c>
      <c r="B5388" s="138" t="s">
        <v>26878</v>
      </c>
      <c r="C5388" s="138" t="s">
        <v>26879</v>
      </c>
      <c r="D5388" s="138" t="s">
        <v>26880</v>
      </c>
      <c r="E5388" s="138" t="s">
        <v>26881</v>
      </c>
      <c r="F5388" s="139">
        <v>0</v>
      </c>
      <c r="G5388" s="137" t="s">
        <v>488</v>
      </c>
      <c r="H5388" s="137" t="s">
        <v>22088</v>
      </c>
      <c r="I5388" s="138" t="s">
        <v>1139</v>
      </c>
    </row>
    <row r="5389" spans="1:9" hidden="1">
      <c r="A5389" s="137" t="s">
        <v>26882</v>
      </c>
      <c r="B5389" s="138" t="s">
        <v>26883</v>
      </c>
      <c r="C5389" s="138" t="s">
        <v>26884</v>
      </c>
      <c r="D5389" s="138" t="s">
        <v>26885</v>
      </c>
      <c r="E5389" s="138" t="s">
        <v>26886</v>
      </c>
      <c r="F5389" s="139">
        <v>0</v>
      </c>
      <c r="G5389" s="137" t="s">
        <v>488</v>
      </c>
      <c r="H5389" s="137" t="s">
        <v>22088</v>
      </c>
      <c r="I5389" s="138" t="s">
        <v>1139</v>
      </c>
    </row>
    <row r="5390" spans="1:9" hidden="1">
      <c r="A5390" s="137" t="s">
        <v>26887</v>
      </c>
      <c r="B5390" s="138" t="s">
        <v>26888</v>
      </c>
      <c r="C5390" s="138" t="s">
        <v>26889</v>
      </c>
      <c r="D5390" s="138" t="s">
        <v>26890</v>
      </c>
      <c r="E5390" s="138" t="s">
        <v>26891</v>
      </c>
      <c r="F5390" s="139">
        <v>4020</v>
      </c>
      <c r="G5390" s="137" t="s">
        <v>488</v>
      </c>
      <c r="H5390" s="137" t="s">
        <v>22088</v>
      </c>
      <c r="I5390" s="138" t="s">
        <v>1139</v>
      </c>
    </row>
    <row r="5391" spans="1:9" hidden="1">
      <c r="A5391" s="137" t="s">
        <v>26892</v>
      </c>
      <c r="B5391" s="138" t="s">
        <v>26893</v>
      </c>
      <c r="C5391" s="138" t="s">
        <v>26894</v>
      </c>
      <c r="D5391" s="138" t="s">
        <v>26895</v>
      </c>
      <c r="E5391" s="138" t="s">
        <v>26896</v>
      </c>
      <c r="F5391" s="139">
        <v>10950</v>
      </c>
      <c r="G5391" s="137" t="s">
        <v>488</v>
      </c>
      <c r="H5391" s="137" t="s">
        <v>22088</v>
      </c>
      <c r="I5391" s="138" t="s">
        <v>1139</v>
      </c>
    </row>
    <row r="5392" spans="1:9" hidden="1">
      <c r="A5392" s="137" t="s">
        <v>26897</v>
      </c>
      <c r="B5392" s="138" t="s">
        <v>26898</v>
      </c>
      <c r="C5392" s="138" t="s">
        <v>26899</v>
      </c>
      <c r="D5392" s="138" t="s">
        <v>26900</v>
      </c>
      <c r="E5392" s="138" t="s">
        <v>26901</v>
      </c>
      <c r="F5392" s="139">
        <v>4105</v>
      </c>
      <c r="G5392" s="137" t="s">
        <v>488</v>
      </c>
      <c r="H5392" s="137" t="s">
        <v>22088</v>
      </c>
      <c r="I5392" s="138" t="s">
        <v>1139</v>
      </c>
    </row>
    <row r="5393" spans="1:9" hidden="1">
      <c r="A5393" s="137" t="s">
        <v>26902</v>
      </c>
      <c r="B5393" s="138" t="s">
        <v>26903</v>
      </c>
      <c r="C5393" s="138" t="s">
        <v>26904</v>
      </c>
      <c r="D5393" s="138" t="s">
        <v>26905</v>
      </c>
      <c r="E5393" s="138" t="s">
        <v>26906</v>
      </c>
      <c r="F5393" s="139">
        <v>0</v>
      </c>
      <c r="G5393" s="137" t="s">
        <v>488</v>
      </c>
      <c r="H5393" s="137" t="s">
        <v>22088</v>
      </c>
      <c r="I5393" s="138" t="s">
        <v>1139</v>
      </c>
    </row>
    <row r="5394" spans="1:9" hidden="1">
      <c r="A5394" s="137" t="s">
        <v>26907</v>
      </c>
      <c r="B5394" s="138" t="s">
        <v>26908</v>
      </c>
      <c r="C5394" s="138" t="s">
        <v>26909</v>
      </c>
      <c r="D5394" s="138" t="s">
        <v>26910</v>
      </c>
      <c r="E5394" s="138" t="s">
        <v>26911</v>
      </c>
      <c r="F5394" s="139">
        <v>0</v>
      </c>
      <c r="G5394" s="137" t="s">
        <v>488</v>
      </c>
      <c r="H5394" s="137" t="s">
        <v>22088</v>
      </c>
      <c r="I5394" s="138" t="s">
        <v>1139</v>
      </c>
    </row>
    <row r="5395" spans="1:9" hidden="1">
      <c r="A5395" s="137" t="s">
        <v>26912</v>
      </c>
      <c r="B5395" s="138" t="s">
        <v>26913</v>
      </c>
      <c r="C5395" s="138" t="s">
        <v>26914</v>
      </c>
      <c r="D5395" s="138" t="s">
        <v>26915</v>
      </c>
      <c r="E5395" s="138" t="s">
        <v>26916</v>
      </c>
      <c r="F5395" s="139">
        <v>0</v>
      </c>
      <c r="G5395" s="137" t="s">
        <v>488</v>
      </c>
      <c r="H5395" s="137" t="s">
        <v>22088</v>
      </c>
      <c r="I5395" s="138" t="s">
        <v>1139</v>
      </c>
    </row>
    <row r="5396" spans="1:9" hidden="1">
      <c r="A5396" s="137" t="s">
        <v>26917</v>
      </c>
      <c r="B5396" s="138" t="s">
        <v>26918</v>
      </c>
      <c r="C5396" s="138" t="s">
        <v>26919</v>
      </c>
      <c r="D5396" s="138" t="s">
        <v>26920</v>
      </c>
      <c r="E5396" s="138" t="s">
        <v>26921</v>
      </c>
      <c r="F5396" s="139">
        <v>4275</v>
      </c>
      <c r="G5396" s="137" t="s">
        <v>488</v>
      </c>
      <c r="H5396" s="137" t="s">
        <v>22088</v>
      </c>
      <c r="I5396" s="138" t="s">
        <v>1139</v>
      </c>
    </row>
    <row r="5397" spans="1:9" hidden="1">
      <c r="A5397" s="137" t="s">
        <v>26922</v>
      </c>
      <c r="B5397" s="138" t="s">
        <v>26923</v>
      </c>
      <c r="C5397" s="138" t="s">
        <v>26924</v>
      </c>
      <c r="D5397" s="138" t="s">
        <v>26925</v>
      </c>
      <c r="E5397" s="138" t="s">
        <v>26926</v>
      </c>
      <c r="F5397" s="139">
        <v>2856</v>
      </c>
      <c r="G5397" s="137" t="s">
        <v>488</v>
      </c>
      <c r="H5397" s="137" t="s">
        <v>22088</v>
      </c>
      <c r="I5397" s="138" t="s">
        <v>1139</v>
      </c>
    </row>
    <row r="5398" spans="1:9" hidden="1">
      <c r="A5398" s="137" t="s">
        <v>26927</v>
      </c>
      <c r="B5398" s="138" t="s">
        <v>26928</v>
      </c>
      <c r="C5398" s="138" t="s">
        <v>26929</v>
      </c>
      <c r="D5398" s="138" t="s">
        <v>26930</v>
      </c>
      <c r="E5398" s="138" t="s">
        <v>26931</v>
      </c>
      <c r="F5398" s="139">
        <v>1162</v>
      </c>
      <c r="G5398" s="137" t="s">
        <v>488</v>
      </c>
      <c r="H5398" s="137" t="s">
        <v>22088</v>
      </c>
      <c r="I5398" s="138" t="s">
        <v>1139</v>
      </c>
    </row>
    <row r="5399" spans="1:9" hidden="1">
      <c r="A5399" s="137" t="s">
        <v>26932</v>
      </c>
      <c r="B5399" s="138" t="s">
        <v>26933</v>
      </c>
      <c r="C5399" s="138" t="s">
        <v>26934</v>
      </c>
      <c r="D5399" s="138" t="s">
        <v>26935</v>
      </c>
      <c r="E5399" s="138" t="s">
        <v>26936</v>
      </c>
      <c r="F5399" s="139">
        <v>2551</v>
      </c>
      <c r="G5399" s="137" t="s">
        <v>488</v>
      </c>
      <c r="H5399" s="137" t="s">
        <v>22088</v>
      </c>
      <c r="I5399" s="138" t="s">
        <v>24282</v>
      </c>
    </row>
    <row r="5400" spans="1:9" hidden="1">
      <c r="A5400" s="137" t="s">
        <v>26937</v>
      </c>
      <c r="B5400" s="138" t="s">
        <v>26938</v>
      </c>
      <c r="C5400" s="138" t="s">
        <v>26939</v>
      </c>
      <c r="D5400" s="138" t="s">
        <v>26940</v>
      </c>
      <c r="E5400" s="138" t="s">
        <v>26941</v>
      </c>
      <c r="F5400" s="139">
        <v>0</v>
      </c>
      <c r="G5400" s="137" t="s">
        <v>488</v>
      </c>
      <c r="H5400" s="137" t="s">
        <v>22088</v>
      </c>
      <c r="I5400" s="138" t="s">
        <v>1139</v>
      </c>
    </row>
    <row r="5401" spans="1:9" hidden="1">
      <c r="A5401" s="137" t="s">
        <v>26942</v>
      </c>
      <c r="B5401" s="138" t="s">
        <v>26943</v>
      </c>
      <c r="C5401" s="138" t="s">
        <v>26944</v>
      </c>
      <c r="D5401" s="138" t="s">
        <v>26945</v>
      </c>
      <c r="E5401" s="138" t="s">
        <v>26946</v>
      </c>
      <c r="F5401" s="139">
        <v>0</v>
      </c>
      <c r="G5401" s="137" t="s">
        <v>488</v>
      </c>
      <c r="H5401" s="137" t="s">
        <v>22088</v>
      </c>
      <c r="I5401" s="138" t="s">
        <v>1139</v>
      </c>
    </row>
    <row r="5402" spans="1:9" hidden="1">
      <c r="A5402" s="137" t="s">
        <v>26947</v>
      </c>
      <c r="B5402" s="138" t="s">
        <v>26948</v>
      </c>
      <c r="C5402" s="138" t="s">
        <v>26949</v>
      </c>
      <c r="D5402" s="138" t="s">
        <v>26950</v>
      </c>
      <c r="E5402" s="138" t="s">
        <v>26951</v>
      </c>
      <c r="F5402" s="139">
        <v>357</v>
      </c>
      <c r="G5402" s="137" t="s">
        <v>488</v>
      </c>
      <c r="H5402" s="137" t="s">
        <v>22088</v>
      </c>
      <c r="I5402" s="138" t="s">
        <v>1139</v>
      </c>
    </row>
    <row r="5403" spans="1:9" hidden="1">
      <c r="A5403" s="137" t="s">
        <v>26952</v>
      </c>
      <c r="B5403" s="138" t="s">
        <v>26953</v>
      </c>
      <c r="C5403" s="138" t="s">
        <v>26954</v>
      </c>
      <c r="D5403" s="138" t="s">
        <v>26955</v>
      </c>
      <c r="E5403" s="138" t="s">
        <v>26956</v>
      </c>
      <c r="F5403" s="139">
        <v>6650</v>
      </c>
      <c r="G5403" s="137" t="s">
        <v>488</v>
      </c>
      <c r="H5403" s="137" t="s">
        <v>22088</v>
      </c>
      <c r="I5403" s="138" t="s">
        <v>1139</v>
      </c>
    </row>
    <row r="5404" spans="1:9" hidden="1">
      <c r="A5404" s="137" t="s">
        <v>26957</v>
      </c>
      <c r="B5404" s="138" t="s">
        <v>26958</v>
      </c>
      <c r="C5404" s="138" t="s">
        <v>26959</v>
      </c>
      <c r="D5404" s="138" t="s">
        <v>26960</v>
      </c>
      <c r="E5404" s="138" t="s">
        <v>26961</v>
      </c>
      <c r="F5404" s="139">
        <v>742</v>
      </c>
      <c r="G5404" s="137" t="s">
        <v>488</v>
      </c>
      <c r="H5404" s="137" t="s">
        <v>22088</v>
      </c>
      <c r="I5404" s="138" t="s">
        <v>1139</v>
      </c>
    </row>
    <row r="5405" spans="1:9" hidden="1">
      <c r="A5405" s="137" t="s">
        <v>26962</v>
      </c>
      <c r="B5405" s="138" t="s">
        <v>26963</v>
      </c>
      <c r="C5405" s="138" t="s">
        <v>26964</v>
      </c>
      <c r="D5405" s="138" t="s">
        <v>26965</v>
      </c>
      <c r="E5405" s="138" t="s">
        <v>26966</v>
      </c>
      <c r="F5405" s="139">
        <v>1629</v>
      </c>
      <c r="G5405" s="137" t="s">
        <v>488</v>
      </c>
      <c r="H5405" s="137" t="s">
        <v>22088</v>
      </c>
      <c r="I5405" s="138" t="s">
        <v>1139</v>
      </c>
    </row>
    <row r="5406" spans="1:9" hidden="1">
      <c r="A5406" s="137" t="s">
        <v>26967</v>
      </c>
      <c r="B5406" s="138" t="s">
        <v>26968</v>
      </c>
      <c r="C5406" s="138" t="s">
        <v>26969</v>
      </c>
      <c r="D5406" s="138" t="s">
        <v>26970</v>
      </c>
      <c r="E5406" s="138" t="s">
        <v>26971</v>
      </c>
      <c r="F5406" s="139">
        <v>0</v>
      </c>
      <c r="G5406" s="137" t="s">
        <v>488</v>
      </c>
      <c r="H5406" s="137" t="s">
        <v>22088</v>
      </c>
      <c r="I5406" s="138" t="s">
        <v>24282</v>
      </c>
    </row>
    <row r="5407" spans="1:9" hidden="1">
      <c r="A5407" s="137" t="s">
        <v>26972</v>
      </c>
      <c r="B5407" s="138" t="s">
        <v>26973</v>
      </c>
      <c r="C5407" s="138" t="s">
        <v>26974</v>
      </c>
      <c r="D5407" s="138" t="s">
        <v>26975</v>
      </c>
      <c r="E5407" s="138" t="s">
        <v>26976</v>
      </c>
      <c r="F5407" s="139">
        <v>631.20000000000005</v>
      </c>
      <c r="G5407" s="137" t="s">
        <v>488</v>
      </c>
      <c r="H5407" s="137" t="s">
        <v>22088</v>
      </c>
      <c r="I5407" s="138" t="s">
        <v>1139</v>
      </c>
    </row>
    <row r="5408" spans="1:9" hidden="1">
      <c r="A5408" s="137" t="s">
        <v>26977</v>
      </c>
      <c r="B5408" s="138" t="s">
        <v>26973</v>
      </c>
      <c r="C5408" s="138" t="s">
        <v>26978</v>
      </c>
      <c r="D5408" s="138" t="s">
        <v>26979</v>
      </c>
      <c r="E5408" s="138" t="s">
        <v>26976</v>
      </c>
      <c r="F5408" s="139">
        <v>0</v>
      </c>
      <c r="G5408" s="137" t="s">
        <v>488</v>
      </c>
      <c r="H5408" s="137" t="s">
        <v>22088</v>
      </c>
      <c r="I5408" s="138" t="s">
        <v>1139</v>
      </c>
    </row>
    <row r="5409" spans="1:9" hidden="1">
      <c r="A5409" s="137" t="s">
        <v>26980</v>
      </c>
      <c r="B5409" s="138" t="s">
        <v>26981</v>
      </c>
      <c r="C5409" s="138" t="s">
        <v>26982</v>
      </c>
      <c r="D5409" s="138" t="s">
        <v>26983</v>
      </c>
      <c r="E5409" s="138" t="s">
        <v>26984</v>
      </c>
      <c r="F5409" s="139">
        <v>0</v>
      </c>
      <c r="G5409" s="137" t="s">
        <v>488</v>
      </c>
      <c r="H5409" s="137" t="s">
        <v>22088</v>
      </c>
      <c r="I5409" s="138" t="s">
        <v>1139</v>
      </c>
    </row>
    <row r="5410" spans="1:9" hidden="1">
      <c r="A5410" s="137" t="s">
        <v>26985</v>
      </c>
      <c r="B5410" s="138" t="s">
        <v>26986</v>
      </c>
      <c r="C5410" s="138" t="s">
        <v>26987</v>
      </c>
      <c r="D5410" s="138" t="s">
        <v>26988</v>
      </c>
      <c r="E5410" s="138" t="s">
        <v>26989</v>
      </c>
      <c r="F5410" s="139">
        <v>0</v>
      </c>
      <c r="G5410" s="137" t="s">
        <v>488</v>
      </c>
      <c r="H5410" s="137" t="s">
        <v>22088</v>
      </c>
      <c r="I5410" s="138" t="s">
        <v>1139</v>
      </c>
    </row>
    <row r="5411" spans="1:9" hidden="1">
      <c r="A5411" s="137" t="s">
        <v>26990</v>
      </c>
      <c r="B5411" s="138" t="s">
        <v>26991</v>
      </c>
      <c r="C5411" s="138" t="s">
        <v>26992</v>
      </c>
      <c r="D5411" s="138" t="s">
        <v>26993</v>
      </c>
      <c r="E5411" s="138" t="s">
        <v>26994</v>
      </c>
      <c r="F5411" s="139">
        <v>0</v>
      </c>
      <c r="G5411" s="137" t="s">
        <v>488</v>
      </c>
      <c r="H5411" s="137" t="s">
        <v>22088</v>
      </c>
      <c r="I5411" s="138" t="s">
        <v>24282</v>
      </c>
    </row>
    <row r="5412" spans="1:9" hidden="1">
      <c r="A5412" s="137" t="s">
        <v>26995</v>
      </c>
      <c r="B5412" s="138" t="s">
        <v>26996</v>
      </c>
      <c r="C5412" s="138" t="s">
        <v>26997</v>
      </c>
      <c r="D5412" s="138" t="s">
        <v>26998</v>
      </c>
      <c r="E5412" s="138" t="s">
        <v>26999</v>
      </c>
      <c r="F5412" s="139">
        <v>0</v>
      </c>
      <c r="G5412" s="137" t="s">
        <v>488</v>
      </c>
      <c r="H5412" s="137" t="s">
        <v>22088</v>
      </c>
      <c r="I5412" s="138" t="s">
        <v>24282</v>
      </c>
    </row>
    <row r="5413" spans="1:9" hidden="1">
      <c r="A5413" s="137" t="s">
        <v>27000</v>
      </c>
      <c r="B5413" s="138" t="s">
        <v>27001</v>
      </c>
      <c r="C5413" s="138" t="s">
        <v>27002</v>
      </c>
      <c r="D5413" s="138" t="s">
        <v>27003</v>
      </c>
      <c r="E5413" s="138" t="s">
        <v>27004</v>
      </c>
      <c r="F5413" s="139">
        <v>0</v>
      </c>
      <c r="G5413" s="137" t="s">
        <v>488</v>
      </c>
      <c r="H5413" s="137" t="s">
        <v>22088</v>
      </c>
      <c r="I5413" s="138" t="s">
        <v>1139</v>
      </c>
    </row>
    <row r="5414" spans="1:9" hidden="1">
      <c r="A5414" s="137" t="s">
        <v>27005</v>
      </c>
      <c r="B5414" s="138" t="s">
        <v>27006</v>
      </c>
      <c r="C5414" s="138" t="s">
        <v>27007</v>
      </c>
      <c r="D5414" s="138" t="s">
        <v>27008</v>
      </c>
      <c r="E5414" s="138" t="s">
        <v>27009</v>
      </c>
      <c r="F5414" s="139">
        <v>0</v>
      </c>
      <c r="G5414" s="137" t="s">
        <v>488</v>
      </c>
      <c r="H5414" s="137" t="s">
        <v>22088</v>
      </c>
      <c r="I5414" s="138" t="s">
        <v>1139</v>
      </c>
    </row>
    <row r="5415" spans="1:9" hidden="1">
      <c r="A5415" s="137" t="s">
        <v>27010</v>
      </c>
      <c r="B5415" s="138" t="s">
        <v>27011</v>
      </c>
      <c r="C5415" s="138" t="s">
        <v>27012</v>
      </c>
      <c r="D5415" s="138" t="s">
        <v>27013</v>
      </c>
      <c r="E5415" s="138" t="s">
        <v>27014</v>
      </c>
      <c r="F5415" s="139">
        <v>0</v>
      </c>
      <c r="G5415" s="137" t="s">
        <v>488</v>
      </c>
      <c r="H5415" s="137" t="s">
        <v>22088</v>
      </c>
      <c r="I5415" s="138" t="s">
        <v>1139</v>
      </c>
    </row>
    <row r="5416" spans="1:9" hidden="1">
      <c r="A5416" s="137" t="s">
        <v>27015</v>
      </c>
      <c r="B5416" s="138" t="s">
        <v>27016</v>
      </c>
      <c r="C5416" s="138" t="s">
        <v>27017</v>
      </c>
      <c r="D5416" s="138" t="s">
        <v>27018</v>
      </c>
      <c r="E5416" s="138" t="s">
        <v>27019</v>
      </c>
      <c r="F5416" s="139">
        <v>19980</v>
      </c>
      <c r="G5416" s="137" t="s">
        <v>488</v>
      </c>
      <c r="H5416" s="137" t="s">
        <v>22088</v>
      </c>
      <c r="I5416" s="138" t="s">
        <v>1139</v>
      </c>
    </row>
    <row r="5417" spans="1:9" hidden="1">
      <c r="A5417" s="137" t="s">
        <v>27020</v>
      </c>
      <c r="B5417" s="138" t="s">
        <v>27021</v>
      </c>
      <c r="C5417" s="138" t="s">
        <v>27022</v>
      </c>
      <c r="D5417" s="138" t="s">
        <v>27023</v>
      </c>
      <c r="E5417" s="138" t="s">
        <v>27024</v>
      </c>
      <c r="F5417" s="139">
        <v>0</v>
      </c>
      <c r="G5417" s="137" t="s">
        <v>488</v>
      </c>
      <c r="H5417" s="137" t="s">
        <v>22088</v>
      </c>
      <c r="I5417" s="138" t="s">
        <v>1139</v>
      </c>
    </row>
    <row r="5418" spans="1:9" hidden="1">
      <c r="A5418" s="137" t="s">
        <v>27025</v>
      </c>
      <c r="B5418" s="138" t="s">
        <v>27026</v>
      </c>
      <c r="C5418" s="138" t="s">
        <v>27027</v>
      </c>
      <c r="D5418" s="138" t="s">
        <v>27028</v>
      </c>
      <c r="E5418" s="138" t="s">
        <v>27029</v>
      </c>
      <c r="F5418" s="139">
        <v>3345</v>
      </c>
      <c r="G5418" s="137" t="s">
        <v>488</v>
      </c>
      <c r="H5418" s="137" t="s">
        <v>22088</v>
      </c>
      <c r="I5418" s="138" t="s">
        <v>1139</v>
      </c>
    </row>
    <row r="5419" spans="1:9" hidden="1">
      <c r="A5419" s="137" t="s">
        <v>27030</v>
      </c>
      <c r="B5419" s="138" t="s">
        <v>27031</v>
      </c>
      <c r="C5419" s="138" t="s">
        <v>27032</v>
      </c>
      <c r="D5419" s="138" t="s">
        <v>27033</v>
      </c>
      <c r="E5419" s="138" t="s">
        <v>27034</v>
      </c>
      <c r="F5419" s="139">
        <v>309</v>
      </c>
      <c r="G5419" s="137" t="s">
        <v>488</v>
      </c>
      <c r="H5419" s="137" t="s">
        <v>22088</v>
      </c>
      <c r="I5419" s="138" t="s">
        <v>1139</v>
      </c>
    </row>
    <row r="5420" spans="1:9" hidden="1">
      <c r="A5420" s="137" t="s">
        <v>27035</v>
      </c>
      <c r="B5420" s="138" t="s">
        <v>27036</v>
      </c>
      <c r="C5420" s="138" t="s">
        <v>27037</v>
      </c>
      <c r="D5420" s="138" t="s">
        <v>27038</v>
      </c>
      <c r="E5420" s="138" t="s">
        <v>27039</v>
      </c>
      <c r="F5420" s="139">
        <v>0</v>
      </c>
      <c r="G5420" s="137" t="s">
        <v>488</v>
      </c>
      <c r="H5420" s="137" t="s">
        <v>22088</v>
      </c>
      <c r="I5420" s="138" t="s">
        <v>1139</v>
      </c>
    </row>
    <row r="5421" spans="1:9" hidden="1">
      <c r="A5421" s="137" t="s">
        <v>27040</v>
      </c>
      <c r="B5421" s="138" t="s">
        <v>27041</v>
      </c>
      <c r="C5421" s="138" t="s">
        <v>27042</v>
      </c>
      <c r="D5421" s="138" t="s">
        <v>27043</v>
      </c>
      <c r="E5421" s="138" t="s">
        <v>27044</v>
      </c>
      <c r="F5421" s="139">
        <v>9090</v>
      </c>
      <c r="G5421" s="137" t="s">
        <v>488</v>
      </c>
      <c r="H5421" s="137" t="s">
        <v>22088</v>
      </c>
      <c r="I5421" s="138" t="s">
        <v>1139</v>
      </c>
    </row>
    <row r="5422" spans="1:9" hidden="1">
      <c r="A5422" s="137" t="s">
        <v>27045</v>
      </c>
      <c r="B5422" s="138" t="s">
        <v>27046</v>
      </c>
      <c r="C5422" s="138" t="s">
        <v>27047</v>
      </c>
      <c r="D5422" s="138" t="s">
        <v>27048</v>
      </c>
      <c r="E5422" s="138" t="s">
        <v>27049</v>
      </c>
      <c r="F5422" s="139">
        <v>2572</v>
      </c>
      <c r="G5422" s="137" t="s">
        <v>488</v>
      </c>
      <c r="H5422" s="137" t="s">
        <v>22088</v>
      </c>
      <c r="I5422" s="138" t="s">
        <v>1139</v>
      </c>
    </row>
    <row r="5423" spans="1:9" hidden="1">
      <c r="A5423" s="137" t="s">
        <v>27050</v>
      </c>
      <c r="B5423" s="138" t="s">
        <v>27051</v>
      </c>
      <c r="C5423" s="138" t="s">
        <v>27052</v>
      </c>
      <c r="D5423" s="138" t="s">
        <v>27053</v>
      </c>
      <c r="E5423" s="138" t="s">
        <v>27054</v>
      </c>
      <c r="F5423" s="139">
        <v>1378</v>
      </c>
      <c r="G5423" s="137" t="s">
        <v>488</v>
      </c>
      <c r="H5423" s="137" t="s">
        <v>22088</v>
      </c>
      <c r="I5423" s="138" t="s">
        <v>1139</v>
      </c>
    </row>
    <row r="5424" spans="1:9" hidden="1">
      <c r="A5424" s="137" t="s">
        <v>27055</v>
      </c>
      <c r="B5424" s="138" t="s">
        <v>27056</v>
      </c>
      <c r="C5424" s="138" t="s">
        <v>27057</v>
      </c>
      <c r="D5424" s="138" t="s">
        <v>27058</v>
      </c>
      <c r="E5424" s="138" t="s">
        <v>27059</v>
      </c>
      <c r="F5424" s="139">
        <v>0</v>
      </c>
      <c r="G5424" s="137" t="s">
        <v>488</v>
      </c>
      <c r="H5424" s="137" t="s">
        <v>22088</v>
      </c>
      <c r="I5424" s="138" t="s">
        <v>1139</v>
      </c>
    </row>
    <row r="5425" spans="1:9" hidden="1">
      <c r="A5425" s="137" t="s">
        <v>27060</v>
      </c>
      <c r="B5425" s="138" t="s">
        <v>27061</v>
      </c>
      <c r="C5425" s="138" t="s">
        <v>27062</v>
      </c>
      <c r="D5425" s="138" t="s">
        <v>27063</v>
      </c>
      <c r="E5425" s="138" t="s">
        <v>27064</v>
      </c>
      <c r="F5425" s="139">
        <v>0</v>
      </c>
      <c r="G5425" s="137" t="s">
        <v>488</v>
      </c>
      <c r="H5425" s="137" t="s">
        <v>22088</v>
      </c>
      <c r="I5425" s="138" t="s">
        <v>1139</v>
      </c>
    </row>
    <row r="5426" spans="1:9" hidden="1">
      <c r="A5426" s="137" t="s">
        <v>27065</v>
      </c>
      <c r="B5426" s="138" t="s">
        <v>27066</v>
      </c>
      <c r="C5426" s="138" t="s">
        <v>27067</v>
      </c>
      <c r="D5426" s="138" t="s">
        <v>27068</v>
      </c>
      <c r="E5426" s="138" t="s">
        <v>27069</v>
      </c>
      <c r="F5426" s="139">
        <v>2260</v>
      </c>
      <c r="G5426" s="137" t="s">
        <v>488</v>
      </c>
      <c r="H5426" s="137" t="s">
        <v>22088</v>
      </c>
      <c r="I5426" s="138" t="s">
        <v>1139</v>
      </c>
    </row>
    <row r="5427" spans="1:9" hidden="1">
      <c r="A5427" s="137" t="s">
        <v>27070</v>
      </c>
      <c r="B5427" s="138" t="s">
        <v>27071</v>
      </c>
      <c r="C5427" s="138" t="s">
        <v>27072</v>
      </c>
      <c r="D5427" s="138" t="s">
        <v>27073</v>
      </c>
      <c r="E5427" s="138" t="s">
        <v>27074</v>
      </c>
      <c r="F5427" s="139">
        <v>3160</v>
      </c>
      <c r="G5427" s="137" t="s">
        <v>488</v>
      </c>
      <c r="H5427" s="137" t="s">
        <v>22088</v>
      </c>
      <c r="I5427" s="138" t="s">
        <v>1139</v>
      </c>
    </row>
    <row r="5428" spans="1:9" hidden="1">
      <c r="A5428" s="137" t="s">
        <v>27075</v>
      </c>
      <c r="B5428" s="138" t="s">
        <v>27076</v>
      </c>
      <c r="C5428" s="138" t="s">
        <v>27077</v>
      </c>
      <c r="D5428" s="138" t="s">
        <v>27078</v>
      </c>
      <c r="E5428" s="138" t="s">
        <v>27079</v>
      </c>
      <c r="F5428" s="139">
        <v>0</v>
      </c>
      <c r="G5428" s="137" t="s">
        <v>488</v>
      </c>
      <c r="H5428" s="137" t="s">
        <v>22088</v>
      </c>
      <c r="I5428" s="138" t="s">
        <v>1139</v>
      </c>
    </row>
    <row r="5429" spans="1:9" hidden="1">
      <c r="A5429" s="137" t="s">
        <v>27080</v>
      </c>
      <c r="B5429" s="138" t="s">
        <v>27081</v>
      </c>
      <c r="C5429" s="138" t="s">
        <v>27082</v>
      </c>
      <c r="D5429" s="138" t="s">
        <v>27083</v>
      </c>
      <c r="E5429" s="138" t="s">
        <v>27084</v>
      </c>
      <c r="F5429" s="139">
        <v>0</v>
      </c>
      <c r="G5429" s="137" t="s">
        <v>488</v>
      </c>
      <c r="H5429" s="137" t="s">
        <v>22088</v>
      </c>
      <c r="I5429" s="138" t="s">
        <v>1139</v>
      </c>
    </row>
    <row r="5430" spans="1:9" hidden="1">
      <c r="A5430" s="137" t="s">
        <v>27085</v>
      </c>
      <c r="B5430" s="138" t="s">
        <v>27086</v>
      </c>
      <c r="C5430" s="138" t="s">
        <v>27087</v>
      </c>
      <c r="D5430" s="138" t="s">
        <v>27088</v>
      </c>
      <c r="E5430" s="138" t="s">
        <v>27089</v>
      </c>
      <c r="F5430" s="139">
        <v>0</v>
      </c>
      <c r="G5430" s="137" t="s">
        <v>488</v>
      </c>
      <c r="H5430" s="137" t="s">
        <v>22088</v>
      </c>
      <c r="I5430" s="138" t="s">
        <v>1139</v>
      </c>
    </row>
    <row r="5431" spans="1:9" hidden="1">
      <c r="A5431" s="137" t="s">
        <v>27090</v>
      </c>
      <c r="B5431" s="138" t="s">
        <v>27091</v>
      </c>
      <c r="C5431" s="138" t="s">
        <v>27092</v>
      </c>
      <c r="D5431" s="138" t="s">
        <v>27093</v>
      </c>
      <c r="E5431" s="138" t="s">
        <v>27094</v>
      </c>
      <c r="F5431" s="139">
        <v>3470</v>
      </c>
      <c r="G5431" s="137" t="s">
        <v>488</v>
      </c>
      <c r="H5431" s="137" t="s">
        <v>22088</v>
      </c>
      <c r="I5431" s="138" t="s">
        <v>1139</v>
      </c>
    </row>
    <row r="5432" spans="1:9" hidden="1">
      <c r="A5432" s="137" t="s">
        <v>27095</v>
      </c>
      <c r="B5432" s="138" t="s">
        <v>27096</v>
      </c>
      <c r="C5432" s="138" t="s">
        <v>27097</v>
      </c>
      <c r="D5432" s="138" t="s">
        <v>27098</v>
      </c>
      <c r="E5432" s="138" t="s">
        <v>27099</v>
      </c>
      <c r="F5432" s="139">
        <v>0</v>
      </c>
      <c r="G5432" s="137" t="s">
        <v>488</v>
      </c>
      <c r="H5432" s="137" t="s">
        <v>22088</v>
      </c>
      <c r="I5432" s="138" t="s">
        <v>1139</v>
      </c>
    </row>
    <row r="5433" spans="1:9" hidden="1">
      <c r="A5433" s="137" t="s">
        <v>27100</v>
      </c>
      <c r="B5433" s="138" t="s">
        <v>27101</v>
      </c>
      <c r="C5433" s="138" t="s">
        <v>27102</v>
      </c>
      <c r="D5433" s="138" t="s">
        <v>27103</v>
      </c>
      <c r="E5433" s="138" t="s">
        <v>27104</v>
      </c>
      <c r="F5433" s="139">
        <v>0</v>
      </c>
      <c r="G5433" s="137" t="s">
        <v>488</v>
      </c>
      <c r="H5433" s="137" t="s">
        <v>22088</v>
      </c>
      <c r="I5433" s="138" t="s">
        <v>1139</v>
      </c>
    </row>
    <row r="5434" spans="1:9" hidden="1">
      <c r="A5434" s="137" t="s">
        <v>27105</v>
      </c>
      <c r="B5434" s="138" t="s">
        <v>27106</v>
      </c>
      <c r="C5434" s="138" t="s">
        <v>27107</v>
      </c>
      <c r="D5434" s="138" t="s">
        <v>27108</v>
      </c>
      <c r="E5434" s="138" t="s">
        <v>27109</v>
      </c>
      <c r="F5434" s="139">
        <v>328</v>
      </c>
      <c r="G5434" s="137" t="s">
        <v>488</v>
      </c>
      <c r="H5434" s="137" t="s">
        <v>22088</v>
      </c>
      <c r="I5434" s="138" t="s">
        <v>1139</v>
      </c>
    </row>
    <row r="5435" spans="1:9" hidden="1">
      <c r="A5435" s="137" t="s">
        <v>27110</v>
      </c>
      <c r="B5435" s="138" t="s">
        <v>27111</v>
      </c>
      <c r="C5435" s="138" t="s">
        <v>27112</v>
      </c>
      <c r="D5435" s="138" t="s">
        <v>27113</v>
      </c>
      <c r="E5435" s="138" t="s">
        <v>27114</v>
      </c>
      <c r="F5435" s="139">
        <v>0</v>
      </c>
      <c r="G5435" s="137" t="s">
        <v>488</v>
      </c>
      <c r="H5435" s="137" t="s">
        <v>22088</v>
      </c>
      <c r="I5435" s="138" t="s">
        <v>24282</v>
      </c>
    </row>
    <row r="5436" spans="1:9" hidden="1">
      <c r="A5436" s="137" t="s">
        <v>27115</v>
      </c>
      <c r="B5436" s="138" t="s">
        <v>27116</v>
      </c>
      <c r="C5436" s="138" t="s">
        <v>27117</v>
      </c>
      <c r="D5436" s="138" t="s">
        <v>27118</v>
      </c>
      <c r="E5436" s="138" t="s">
        <v>27119</v>
      </c>
      <c r="F5436" s="139">
        <v>0</v>
      </c>
      <c r="G5436" s="137" t="s">
        <v>488</v>
      </c>
      <c r="H5436" s="137" t="s">
        <v>22088</v>
      </c>
      <c r="I5436" s="138" t="s">
        <v>1139</v>
      </c>
    </row>
    <row r="5437" spans="1:9" hidden="1">
      <c r="A5437" s="137" t="s">
        <v>27120</v>
      </c>
      <c r="B5437" s="138" t="s">
        <v>27121</v>
      </c>
      <c r="C5437" s="138" t="s">
        <v>27122</v>
      </c>
      <c r="D5437" s="138" t="s">
        <v>27123</v>
      </c>
      <c r="E5437" s="138" t="s">
        <v>27124</v>
      </c>
      <c r="F5437" s="139">
        <v>0</v>
      </c>
      <c r="G5437" s="137" t="s">
        <v>488</v>
      </c>
      <c r="H5437" s="137" t="s">
        <v>22088</v>
      </c>
      <c r="I5437" s="138" t="s">
        <v>1139</v>
      </c>
    </row>
    <row r="5438" spans="1:9" hidden="1">
      <c r="A5438" s="137" t="s">
        <v>27125</v>
      </c>
      <c r="B5438" s="138" t="s">
        <v>27126</v>
      </c>
      <c r="C5438" s="138" t="s">
        <v>27127</v>
      </c>
      <c r="D5438" s="138" t="s">
        <v>27128</v>
      </c>
      <c r="E5438" s="138" t="s">
        <v>27129</v>
      </c>
      <c r="F5438" s="139">
        <v>0</v>
      </c>
      <c r="G5438" s="137" t="s">
        <v>488</v>
      </c>
      <c r="H5438" s="137" t="s">
        <v>22088</v>
      </c>
      <c r="I5438" s="138" t="s">
        <v>1139</v>
      </c>
    </row>
    <row r="5439" spans="1:9" hidden="1">
      <c r="A5439" s="137" t="s">
        <v>27130</v>
      </c>
      <c r="B5439" s="138" t="s">
        <v>27131</v>
      </c>
      <c r="C5439" s="138" t="s">
        <v>27132</v>
      </c>
      <c r="D5439" s="138" t="s">
        <v>27133</v>
      </c>
      <c r="E5439" s="138" t="s">
        <v>1756</v>
      </c>
      <c r="F5439" s="139">
        <v>0</v>
      </c>
      <c r="G5439" s="137" t="s">
        <v>488</v>
      </c>
      <c r="H5439" s="137" t="s">
        <v>22088</v>
      </c>
      <c r="I5439" s="138" t="s">
        <v>1756</v>
      </c>
    </row>
    <row r="5440" spans="1:9" hidden="1">
      <c r="A5440" s="137" t="s">
        <v>27134</v>
      </c>
      <c r="B5440" s="138" t="s">
        <v>27135</v>
      </c>
      <c r="C5440" s="138" t="s">
        <v>27136</v>
      </c>
      <c r="D5440" s="138" t="s">
        <v>27137</v>
      </c>
      <c r="E5440" s="138" t="s">
        <v>27138</v>
      </c>
      <c r="F5440" s="139">
        <v>0</v>
      </c>
      <c r="G5440" s="137" t="s">
        <v>488</v>
      </c>
      <c r="H5440" s="137" t="s">
        <v>22088</v>
      </c>
      <c r="I5440" s="138" t="s">
        <v>1139</v>
      </c>
    </row>
    <row r="5441" spans="1:9" hidden="1">
      <c r="A5441" s="137" t="s">
        <v>27139</v>
      </c>
      <c r="B5441" s="138" t="s">
        <v>27140</v>
      </c>
      <c r="C5441" s="138" t="s">
        <v>27141</v>
      </c>
      <c r="D5441" s="138" t="s">
        <v>27142</v>
      </c>
      <c r="E5441" s="138" t="s">
        <v>27143</v>
      </c>
      <c r="F5441" s="139">
        <v>0</v>
      </c>
      <c r="G5441" s="137" t="s">
        <v>488</v>
      </c>
      <c r="H5441" s="137" t="s">
        <v>22088</v>
      </c>
      <c r="I5441" s="138" t="s">
        <v>1139</v>
      </c>
    </row>
    <row r="5442" spans="1:9" hidden="1">
      <c r="A5442" s="137" t="s">
        <v>27144</v>
      </c>
      <c r="B5442" s="138" t="s">
        <v>27145</v>
      </c>
      <c r="C5442" s="138" t="s">
        <v>27146</v>
      </c>
      <c r="D5442" s="138" t="s">
        <v>27147</v>
      </c>
      <c r="E5442" s="138" t="s">
        <v>27148</v>
      </c>
      <c r="F5442" s="139">
        <v>0</v>
      </c>
      <c r="G5442" s="137" t="s">
        <v>488</v>
      </c>
      <c r="H5442" s="137" t="s">
        <v>22088</v>
      </c>
      <c r="I5442" s="138" t="s">
        <v>1139</v>
      </c>
    </row>
    <row r="5443" spans="1:9" hidden="1">
      <c r="A5443" s="137" t="s">
        <v>27149</v>
      </c>
      <c r="B5443" s="138" t="s">
        <v>27150</v>
      </c>
      <c r="C5443" s="138" t="s">
        <v>27151</v>
      </c>
      <c r="D5443" s="138" t="s">
        <v>27152</v>
      </c>
      <c r="E5443" s="138" t="s">
        <v>27153</v>
      </c>
      <c r="F5443" s="139">
        <v>0</v>
      </c>
      <c r="G5443" s="137" t="s">
        <v>488</v>
      </c>
      <c r="H5443" s="137" t="s">
        <v>22088</v>
      </c>
      <c r="I5443" s="138" t="s">
        <v>1139</v>
      </c>
    </row>
    <row r="5444" spans="1:9" hidden="1">
      <c r="A5444" s="137" t="s">
        <v>27154</v>
      </c>
      <c r="B5444" s="138" t="s">
        <v>27155</v>
      </c>
      <c r="C5444" s="138" t="s">
        <v>27156</v>
      </c>
      <c r="D5444" s="138" t="s">
        <v>27157</v>
      </c>
      <c r="E5444" s="138" t="s">
        <v>27158</v>
      </c>
      <c r="F5444" s="139">
        <v>0</v>
      </c>
      <c r="G5444" s="137" t="s">
        <v>488</v>
      </c>
      <c r="H5444" s="137" t="s">
        <v>22088</v>
      </c>
      <c r="I5444" s="138" t="s">
        <v>1139</v>
      </c>
    </row>
    <row r="5445" spans="1:9" hidden="1">
      <c r="A5445" s="137" t="s">
        <v>27159</v>
      </c>
      <c r="B5445" s="138" t="s">
        <v>27160</v>
      </c>
      <c r="C5445" s="138" t="s">
        <v>27161</v>
      </c>
      <c r="D5445" s="138" t="s">
        <v>27162</v>
      </c>
      <c r="E5445" s="138" t="s">
        <v>27163</v>
      </c>
      <c r="F5445" s="139">
        <v>0</v>
      </c>
      <c r="G5445" s="137" t="s">
        <v>488</v>
      </c>
      <c r="H5445" s="137" t="s">
        <v>22088</v>
      </c>
      <c r="I5445" s="138" t="s">
        <v>1139</v>
      </c>
    </row>
    <row r="5446" spans="1:9" hidden="1">
      <c r="A5446" s="137" t="s">
        <v>27164</v>
      </c>
      <c r="B5446" s="138" t="s">
        <v>27165</v>
      </c>
      <c r="C5446" s="138" t="s">
        <v>27166</v>
      </c>
      <c r="D5446" s="138" t="s">
        <v>27167</v>
      </c>
      <c r="E5446" s="138" t="s">
        <v>27168</v>
      </c>
      <c r="F5446" s="139">
        <v>6140</v>
      </c>
      <c r="G5446" s="137" t="s">
        <v>488</v>
      </c>
      <c r="H5446" s="137" t="s">
        <v>22088</v>
      </c>
      <c r="I5446" s="138" t="s">
        <v>1139</v>
      </c>
    </row>
    <row r="5447" spans="1:9" hidden="1">
      <c r="A5447" s="137" t="s">
        <v>27169</v>
      </c>
      <c r="B5447" s="138" t="s">
        <v>27170</v>
      </c>
      <c r="C5447" s="138" t="s">
        <v>27171</v>
      </c>
      <c r="D5447" s="138" t="s">
        <v>27172</v>
      </c>
      <c r="E5447" s="138" t="s">
        <v>27173</v>
      </c>
      <c r="F5447" s="139">
        <v>0</v>
      </c>
      <c r="G5447" s="137" t="s">
        <v>488</v>
      </c>
      <c r="H5447" s="137" t="s">
        <v>22088</v>
      </c>
      <c r="I5447" s="138" t="s">
        <v>1139</v>
      </c>
    </row>
    <row r="5448" spans="1:9" hidden="1">
      <c r="A5448" s="137" t="s">
        <v>27174</v>
      </c>
      <c r="B5448" s="138" t="s">
        <v>27175</v>
      </c>
      <c r="C5448" s="138" t="s">
        <v>27176</v>
      </c>
      <c r="D5448" s="138" t="s">
        <v>27177</v>
      </c>
      <c r="E5448" s="138" t="s">
        <v>27178</v>
      </c>
      <c r="F5448" s="139">
        <v>0</v>
      </c>
      <c r="G5448" s="137" t="s">
        <v>488</v>
      </c>
      <c r="H5448" s="137" t="s">
        <v>22088</v>
      </c>
      <c r="I5448" s="138" t="s">
        <v>1139</v>
      </c>
    </row>
    <row r="5449" spans="1:9" hidden="1">
      <c r="A5449" s="137" t="s">
        <v>27179</v>
      </c>
      <c r="B5449" s="138" t="s">
        <v>27180</v>
      </c>
      <c r="C5449" s="138" t="s">
        <v>27181</v>
      </c>
      <c r="D5449" s="138" t="s">
        <v>27182</v>
      </c>
      <c r="E5449" s="138" t="s">
        <v>27183</v>
      </c>
      <c r="F5449" s="139">
        <v>0</v>
      </c>
      <c r="G5449" s="137" t="s">
        <v>488</v>
      </c>
      <c r="H5449" s="137" t="s">
        <v>22088</v>
      </c>
      <c r="I5449" s="138" t="s">
        <v>1139</v>
      </c>
    </row>
    <row r="5450" spans="1:9" hidden="1">
      <c r="A5450" s="137" t="s">
        <v>27184</v>
      </c>
      <c r="B5450" s="138" t="s">
        <v>27185</v>
      </c>
      <c r="C5450" s="138" t="s">
        <v>27186</v>
      </c>
      <c r="D5450" s="138" t="s">
        <v>27187</v>
      </c>
      <c r="E5450" s="138" t="s">
        <v>27188</v>
      </c>
      <c r="F5450" s="139">
        <v>0</v>
      </c>
      <c r="G5450" s="137" t="s">
        <v>488</v>
      </c>
      <c r="H5450" s="137" t="s">
        <v>22088</v>
      </c>
      <c r="I5450" s="138" t="s">
        <v>1139</v>
      </c>
    </row>
    <row r="5451" spans="1:9" hidden="1">
      <c r="A5451" s="137" t="s">
        <v>27189</v>
      </c>
      <c r="B5451" s="138" t="s">
        <v>27190</v>
      </c>
      <c r="C5451" s="138" t="s">
        <v>27191</v>
      </c>
      <c r="D5451" s="138" t="s">
        <v>27192</v>
      </c>
      <c r="E5451" s="138" t="s">
        <v>27193</v>
      </c>
      <c r="F5451" s="139">
        <v>0</v>
      </c>
      <c r="G5451" s="137" t="s">
        <v>488</v>
      </c>
      <c r="H5451" s="137" t="s">
        <v>22088</v>
      </c>
      <c r="I5451" s="138" t="s">
        <v>1139</v>
      </c>
    </row>
    <row r="5452" spans="1:9" hidden="1">
      <c r="A5452" s="137" t="s">
        <v>27194</v>
      </c>
      <c r="B5452" s="138" t="s">
        <v>27195</v>
      </c>
      <c r="C5452" s="138" t="s">
        <v>27196</v>
      </c>
      <c r="D5452" s="138" t="s">
        <v>27197</v>
      </c>
      <c r="E5452" s="138" t="s">
        <v>27198</v>
      </c>
      <c r="F5452" s="139">
        <v>0</v>
      </c>
      <c r="G5452" s="137" t="s">
        <v>488</v>
      </c>
      <c r="H5452" s="137" t="s">
        <v>22088</v>
      </c>
      <c r="I5452" s="138" t="s">
        <v>1139</v>
      </c>
    </row>
    <row r="5453" spans="1:9" hidden="1">
      <c r="A5453" s="137" t="s">
        <v>27199</v>
      </c>
      <c r="B5453" s="138" t="s">
        <v>27200</v>
      </c>
      <c r="C5453" s="138" t="s">
        <v>27201</v>
      </c>
      <c r="D5453" s="138" t="s">
        <v>27202</v>
      </c>
      <c r="E5453" s="138" t="s">
        <v>27203</v>
      </c>
      <c r="F5453" s="139">
        <v>0</v>
      </c>
      <c r="G5453" s="137" t="s">
        <v>488</v>
      </c>
      <c r="H5453" s="137" t="s">
        <v>22088</v>
      </c>
      <c r="I5453" s="138" t="s">
        <v>1139</v>
      </c>
    </row>
    <row r="5454" spans="1:9" hidden="1">
      <c r="A5454" s="137" t="s">
        <v>27204</v>
      </c>
      <c r="B5454" s="138" t="s">
        <v>27205</v>
      </c>
      <c r="C5454" s="138" t="s">
        <v>27206</v>
      </c>
      <c r="D5454" s="138" t="s">
        <v>27207</v>
      </c>
      <c r="E5454" s="138" t="s">
        <v>27208</v>
      </c>
      <c r="F5454" s="139">
        <v>0</v>
      </c>
      <c r="G5454" s="137" t="s">
        <v>488</v>
      </c>
      <c r="H5454" s="137" t="s">
        <v>22088</v>
      </c>
      <c r="I5454" s="138" t="s">
        <v>1139</v>
      </c>
    </row>
    <row r="5455" spans="1:9" hidden="1">
      <c r="A5455" s="137" t="s">
        <v>27209</v>
      </c>
      <c r="B5455" s="138" t="s">
        <v>27210</v>
      </c>
      <c r="C5455" s="138" t="s">
        <v>27211</v>
      </c>
      <c r="D5455" s="138" t="s">
        <v>27212</v>
      </c>
      <c r="E5455" s="138" t="s">
        <v>27213</v>
      </c>
      <c r="F5455" s="139">
        <v>0</v>
      </c>
      <c r="G5455" s="137" t="s">
        <v>488</v>
      </c>
      <c r="H5455" s="137" t="s">
        <v>22088</v>
      </c>
      <c r="I5455" s="138" t="s">
        <v>1139</v>
      </c>
    </row>
    <row r="5456" spans="1:9" hidden="1">
      <c r="A5456" s="137" t="s">
        <v>27214</v>
      </c>
      <c r="B5456" s="138" t="s">
        <v>27215</v>
      </c>
      <c r="C5456" s="138" t="s">
        <v>27216</v>
      </c>
      <c r="D5456" s="138" t="s">
        <v>27217</v>
      </c>
      <c r="E5456" s="138" t="s">
        <v>27218</v>
      </c>
      <c r="F5456" s="139">
        <v>0</v>
      </c>
      <c r="G5456" s="137" t="s">
        <v>488</v>
      </c>
      <c r="H5456" s="137" t="s">
        <v>22088</v>
      </c>
      <c r="I5456" s="138" t="s">
        <v>1139</v>
      </c>
    </row>
    <row r="5457" spans="1:9" hidden="1">
      <c r="A5457" s="137" t="s">
        <v>27219</v>
      </c>
      <c r="B5457" s="138" t="s">
        <v>27220</v>
      </c>
      <c r="C5457" s="138" t="s">
        <v>27221</v>
      </c>
      <c r="D5457" s="138" t="s">
        <v>27222</v>
      </c>
      <c r="E5457" s="138" t="s">
        <v>27223</v>
      </c>
      <c r="F5457" s="139">
        <v>0</v>
      </c>
      <c r="G5457" s="137" t="s">
        <v>488</v>
      </c>
      <c r="H5457" s="137" t="s">
        <v>22088</v>
      </c>
      <c r="I5457" s="138" t="s">
        <v>1139</v>
      </c>
    </row>
    <row r="5458" spans="1:9" hidden="1">
      <c r="A5458" s="137" t="s">
        <v>27224</v>
      </c>
      <c r="B5458" s="138" t="s">
        <v>27225</v>
      </c>
      <c r="C5458" s="138" t="s">
        <v>27226</v>
      </c>
      <c r="D5458" s="138" t="s">
        <v>27227</v>
      </c>
      <c r="E5458" s="138" t="s">
        <v>27228</v>
      </c>
      <c r="F5458" s="139">
        <v>0</v>
      </c>
      <c r="G5458" s="137" t="s">
        <v>488</v>
      </c>
      <c r="H5458" s="137" t="s">
        <v>22088</v>
      </c>
      <c r="I5458" s="138" t="s">
        <v>1139</v>
      </c>
    </row>
    <row r="5459" spans="1:9" hidden="1">
      <c r="A5459" s="137" t="s">
        <v>27229</v>
      </c>
      <c r="B5459" s="138" t="s">
        <v>27230</v>
      </c>
      <c r="C5459" s="138" t="s">
        <v>27231</v>
      </c>
      <c r="D5459" s="138" t="s">
        <v>27232</v>
      </c>
      <c r="E5459" s="138" t="s">
        <v>27233</v>
      </c>
      <c r="F5459" s="139">
        <v>0</v>
      </c>
      <c r="G5459" s="137" t="s">
        <v>488</v>
      </c>
      <c r="H5459" s="137" t="s">
        <v>22088</v>
      </c>
      <c r="I5459" s="138" t="s">
        <v>1139</v>
      </c>
    </row>
    <row r="5460" spans="1:9" hidden="1">
      <c r="A5460" s="137" t="s">
        <v>27234</v>
      </c>
      <c r="B5460" s="138" t="s">
        <v>27235</v>
      </c>
      <c r="C5460" s="138" t="s">
        <v>27236</v>
      </c>
      <c r="D5460" s="138" t="s">
        <v>27237</v>
      </c>
      <c r="E5460" s="138" t="s">
        <v>27238</v>
      </c>
      <c r="F5460" s="139">
        <v>0</v>
      </c>
      <c r="G5460" s="137" t="s">
        <v>488</v>
      </c>
      <c r="H5460" s="137" t="s">
        <v>22088</v>
      </c>
      <c r="I5460" s="138" t="s">
        <v>1139</v>
      </c>
    </row>
    <row r="5461" spans="1:9" hidden="1">
      <c r="A5461" s="137" t="s">
        <v>27239</v>
      </c>
      <c r="B5461" s="138" t="s">
        <v>27240</v>
      </c>
      <c r="C5461" s="138" t="s">
        <v>27241</v>
      </c>
      <c r="D5461" s="138" t="s">
        <v>27242</v>
      </c>
      <c r="E5461" s="138" t="s">
        <v>27243</v>
      </c>
      <c r="F5461" s="139">
        <v>0</v>
      </c>
      <c r="G5461" s="137" t="s">
        <v>488</v>
      </c>
      <c r="H5461" s="137" t="s">
        <v>22088</v>
      </c>
      <c r="I5461" s="138" t="s">
        <v>1139</v>
      </c>
    </row>
    <row r="5462" spans="1:9" hidden="1">
      <c r="A5462" s="137" t="s">
        <v>27244</v>
      </c>
      <c r="B5462" s="138" t="s">
        <v>27245</v>
      </c>
      <c r="C5462" s="138" t="s">
        <v>27246</v>
      </c>
      <c r="D5462" s="138" t="s">
        <v>27247</v>
      </c>
      <c r="E5462" s="138" t="s">
        <v>27248</v>
      </c>
      <c r="F5462" s="139">
        <v>1891</v>
      </c>
      <c r="G5462" s="137" t="s">
        <v>488</v>
      </c>
      <c r="H5462" s="137" t="s">
        <v>22088</v>
      </c>
      <c r="I5462" s="138" t="s">
        <v>1139</v>
      </c>
    </row>
    <row r="5463" spans="1:9" hidden="1">
      <c r="A5463" s="137" t="s">
        <v>27249</v>
      </c>
      <c r="B5463" s="138" t="s">
        <v>27250</v>
      </c>
      <c r="C5463" s="138" t="s">
        <v>27251</v>
      </c>
      <c r="D5463" s="138" t="s">
        <v>27252</v>
      </c>
      <c r="E5463" s="138" t="s">
        <v>27253</v>
      </c>
      <c r="F5463" s="139">
        <v>2253</v>
      </c>
      <c r="G5463" s="137" t="s">
        <v>488</v>
      </c>
      <c r="H5463" s="137" t="s">
        <v>22088</v>
      </c>
      <c r="I5463" s="138" t="s">
        <v>1139</v>
      </c>
    </row>
    <row r="5464" spans="1:9" hidden="1">
      <c r="A5464" s="137" t="s">
        <v>27254</v>
      </c>
      <c r="B5464" s="138" t="s">
        <v>27255</v>
      </c>
      <c r="C5464" s="138" t="s">
        <v>27256</v>
      </c>
      <c r="D5464" s="138" t="s">
        <v>27257</v>
      </c>
      <c r="E5464" s="138" t="s">
        <v>27258</v>
      </c>
      <c r="F5464" s="139">
        <v>246</v>
      </c>
      <c r="G5464" s="137" t="s">
        <v>488</v>
      </c>
      <c r="H5464" s="137" t="s">
        <v>22088</v>
      </c>
      <c r="I5464" s="138" t="s">
        <v>1139</v>
      </c>
    </row>
    <row r="5465" spans="1:9" hidden="1">
      <c r="A5465" s="137" t="s">
        <v>27259</v>
      </c>
      <c r="B5465" s="138" t="s">
        <v>27260</v>
      </c>
      <c r="C5465" s="138" t="s">
        <v>27261</v>
      </c>
      <c r="D5465" s="138" t="s">
        <v>27262</v>
      </c>
      <c r="E5465" s="138" t="s">
        <v>27263</v>
      </c>
      <c r="F5465" s="139">
        <v>1696</v>
      </c>
      <c r="G5465" s="137" t="s">
        <v>488</v>
      </c>
      <c r="H5465" s="137" t="s">
        <v>22088</v>
      </c>
      <c r="I5465" s="138" t="s">
        <v>1139</v>
      </c>
    </row>
    <row r="5466" spans="1:9" hidden="1">
      <c r="A5466" s="137" t="s">
        <v>27264</v>
      </c>
      <c r="B5466" s="138" t="s">
        <v>27265</v>
      </c>
      <c r="C5466" s="138" t="s">
        <v>27266</v>
      </c>
      <c r="D5466" s="138" t="s">
        <v>27267</v>
      </c>
      <c r="E5466" s="138" t="s">
        <v>27268</v>
      </c>
      <c r="F5466" s="139">
        <v>0</v>
      </c>
      <c r="G5466" s="137" t="s">
        <v>488</v>
      </c>
      <c r="H5466" s="137" t="s">
        <v>22088</v>
      </c>
      <c r="I5466" s="138" t="s">
        <v>1139</v>
      </c>
    </row>
    <row r="5467" spans="1:9" hidden="1">
      <c r="A5467" s="137" t="s">
        <v>27269</v>
      </c>
      <c r="B5467" s="138" t="s">
        <v>27270</v>
      </c>
      <c r="C5467" s="138" t="s">
        <v>27271</v>
      </c>
      <c r="D5467" s="138" t="s">
        <v>27267</v>
      </c>
      <c r="E5467" s="138" t="s">
        <v>27272</v>
      </c>
      <c r="F5467" s="139">
        <v>0</v>
      </c>
      <c r="G5467" s="137" t="s">
        <v>488</v>
      </c>
      <c r="H5467" s="137" t="s">
        <v>22088</v>
      </c>
      <c r="I5467" s="138" t="s">
        <v>1139</v>
      </c>
    </row>
    <row r="5468" spans="1:9" hidden="1">
      <c r="A5468" s="137" t="s">
        <v>27273</v>
      </c>
      <c r="B5468" s="138" t="s">
        <v>27274</v>
      </c>
      <c r="C5468" s="138" t="s">
        <v>27275</v>
      </c>
      <c r="D5468" s="138" t="s">
        <v>27276</v>
      </c>
      <c r="E5468" s="138" t="s">
        <v>27277</v>
      </c>
      <c r="F5468" s="139">
        <v>0</v>
      </c>
      <c r="G5468" s="137" t="s">
        <v>488</v>
      </c>
      <c r="H5468" s="137" t="s">
        <v>22088</v>
      </c>
      <c r="I5468" s="138" t="s">
        <v>1139</v>
      </c>
    </row>
    <row r="5469" spans="1:9" hidden="1">
      <c r="A5469" s="137" t="s">
        <v>27278</v>
      </c>
      <c r="B5469" s="138" t="s">
        <v>27279</v>
      </c>
      <c r="C5469" s="138" t="s">
        <v>27280</v>
      </c>
      <c r="D5469" s="138" t="s">
        <v>27281</v>
      </c>
      <c r="E5469" s="138" t="s">
        <v>27282</v>
      </c>
      <c r="F5469" s="139">
        <v>1633</v>
      </c>
      <c r="G5469" s="137" t="s">
        <v>488</v>
      </c>
      <c r="H5469" s="137" t="s">
        <v>22088</v>
      </c>
      <c r="I5469" s="138" t="s">
        <v>1139</v>
      </c>
    </row>
    <row r="5470" spans="1:9" hidden="1">
      <c r="A5470" s="137" t="s">
        <v>27283</v>
      </c>
      <c r="B5470" s="138" t="s">
        <v>27284</v>
      </c>
      <c r="C5470" s="138" t="s">
        <v>27285</v>
      </c>
      <c r="D5470" s="138" t="s">
        <v>27286</v>
      </c>
      <c r="E5470" s="138" t="s">
        <v>24999</v>
      </c>
      <c r="F5470" s="139">
        <v>4055</v>
      </c>
      <c r="G5470" s="137" t="s">
        <v>488</v>
      </c>
      <c r="H5470" s="137" t="s">
        <v>22088</v>
      </c>
      <c r="I5470" s="138" t="s">
        <v>1139</v>
      </c>
    </row>
    <row r="5471" spans="1:9" hidden="1">
      <c r="A5471" s="137" t="s">
        <v>27287</v>
      </c>
      <c r="B5471" s="138" t="s">
        <v>27288</v>
      </c>
      <c r="C5471" s="138" t="s">
        <v>27289</v>
      </c>
      <c r="D5471" s="138" t="s">
        <v>27290</v>
      </c>
      <c r="E5471" s="138" t="s">
        <v>27291</v>
      </c>
      <c r="F5471" s="139">
        <v>0</v>
      </c>
      <c r="G5471" s="137" t="s">
        <v>488</v>
      </c>
      <c r="H5471" s="137" t="s">
        <v>22088</v>
      </c>
      <c r="I5471" s="138" t="s">
        <v>24282</v>
      </c>
    </row>
    <row r="5472" spans="1:9" hidden="1">
      <c r="A5472" s="137" t="s">
        <v>27292</v>
      </c>
      <c r="B5472" s="138" t="s">
        <v>27293</v>
      </c>
      <c r="C5472" s="138" t="s">
        <v>27294</v>
      </c>
      <c r="D5472" s="138" t="s">
        <v>27295</v>
      </c>
      <c r="E5472" s="138" t="s">
        <v>27296</v>
      </c>
      <c r="F5472" s="139">
        <v>0</v>
      </c>
      <c r="G5472" s="137" t="s">
        <v>488</v>
      </c>
      <c r="H5472" s="137" t="s">
        <v>22088</v>
      </c>
      <c r="I5472" s="138" t="s">
        <v>1139</v>
      </c>
    </row>
    <row r="5473" spans="1:9" hidden="1">
      <c r="A5473" s="137" t="s">
        <v>27297</v>
      </c>
      <c r="B5473" s="138" t="s">
        <v>27298</v>
      </c>
      <c r="C5473" s="138" t="s">
        <v>27299</v>
      </c>
      <c r="D5473" s="138" t="s">
        <v>27300</v>
      </c>
      <c r="E5473" s="138" t="s">
        <v>27301</v>
      </c>
      <c r="F5473" s="139">
        <v>0</v>
      </c>
      <c r="G5473" s="137" t="s">
        <v>488</v>
      </c>
      <c r="H5473" s="137" t="s">
        <v>22088</v>
      </c>
      <c r="I5473" s="138" t="s">
        <v>24282</v>
      </c>
    </row>
    <row r="5474" spans="1:9" hidden="1">
      <c r="A5474" s="137" t="s">
        <v>27302</v>
      </c>
      <c r="B5474" s="138" t="s">
        <v>27303</v>
      </c>
      <c r="C5474" s="138" t="s">
        <v>27304</v>
      </c>
      <c r="D5474" s="138" t="s">
        <v>27305</v>
      </c>
      <c r="E5474" s="138" t="s">
        <v>27306</v>
      </c>
      <c r="F5474" s="139">
        <v>0</v>
      </c>
      <c r="G5474" s="137" t="s">
        <v>488</v>
      </c>
      <c r="H5474" s="137" t="s">
        <v>22088</v>
      </c>
      <c r="I5474" s="138" t="s">
        <v>1139</v>
      </c>
    </row>
    <row r="5475" spans="1:9" hidden="1">
      <c r="A5475" s="137" t="s">
        <v>27307</v>
      </c>
      <c r="B5475" s="138" t="s">
        <v>27308</v>
      </c>
      <c r="C5475" s="138" t="s">
        <v>27309</v>
      </c>
      <c r="D5475" s="138" t="s">
        <v>27310</v>
      </c>
      <c r="E5475" s="138" t="s">
        <v>27311</v>
      </c>
      <c r="F5475" s="139">
        <v>0</v>
      </c>
      <c r="G5475" s="137" t="s">
        <v>488</v>
      </c>
      <c r="H5475" s="137" t="s">
        <v>22088</v>
      </c>
      <c r="I5475" s="138" t="s">
        <v>1139</v>
      </c>
    </row>
    <row r="5476" spans="1:9" hidden="1">
      <c r="A5476" s="137" t="s">
        <v>27312</v>
      </c>
      <c r="B5476" s="138" t="s">
        <v>27313</v>
      </c>
      <c r="C5476" s="138" t="s">
        <v>27314</v>
      </c>
      <c r="D5476" s="138" t="s">
        <v>27315</v>
      </c>
      <c r="E5476" s="138" t="s">
        <v>27316</v>
      </c>
      <c r="F5476" s="139">
        <v>0</v>
      </c>
      <c r="G5476" s="137" t="s">
        <v>488</v>
      </c>
      <c r="H5476" s="137" t="s">
        <v>22088</v>
      </c>
      <c r="I5476" s="138" t="s">
        <v>1139</v>
      </c>
    </row>
    <row r="5477" spans="1:9" hidden="1">
      <c r="A5477" s="137" t="s">
        <v>27317</v>
      </c>
      <c r="B5477" s="138" t="s">
        <v>27318</v>
      </c>
      <c r="C5477" s="138" t="s">
        <v>27319</v>
      </c>
      <c r="D5477" s="138" t="s">
        <v>27320</v>
      </c>
      <c r="E5477" s="138" t="s">
        <v>27321</v>
      </c>
      <c r="F5477" s="139">
        <v>0</v>
      </c>
      <c r="G5477" s="137" t="s">
        <v>488</v>
      </c>
      <c r="H5477" s="137" t="s">
        <v>22088</v>
      </c>
      <c r="I5477" s="138" t="s">
        <v>1139</v>
      </c>
    </row>
    <row r="5478" spans="1:9" hidden="1">
      <c r="A5478" s="137" t="s">
        <v>27322</v>
      </c>
      <c r="B5478" s="138" t="s">
        <v>27323</v>
      </c>
      <c r="C5478" s="138" t="s">
        <v>27324</v>
      </c>
      <c r="D5478" s="138" t="s">
        <v>27325</v>
      </c>
      <c r="E5478" s="138" t="s">
        <v>27326</v>
      </c>
      <c r="F5478" s="139">
        <v>0</v>
      </c>
      <c r="G5478" s="137" t="s">
        <v>488</v>
      </c>
      <c r="H5478" s="137" t="s">
        <v>22088</v>
      </c>
      <c r="I5478" s="138" t="s">
        <v>1139</v>
      </c>
    </row>
    <row r="5479" spans="1:9" hidden="1">
      <c r="A5479" s="137" t="s">
        <v>27327</v>
      </c>
      <c r="B5479" s="138" t="s">
        <v>27328</v>
      </c>
      <c r="C5479" s="138" t="s">
        <v>27329</v>
      </c>
      <c r="D5479" s="138" t="s">
        <v>27330</v>
      </c>
      <c r="E5479" s="138" t="s">
        <v>27331</v>
      </c>
      <c r="F5479" s="139">
        <v>3320</v>
      </c>
      <c r="G5479" s="137" t="s">
        <v>488</v>
      </c>
      <c r="H5479" s="137" t="s">
        <v>22088</v>
      </c>
      <c r="I5479" s="138" t="s">
        <v>24282</v>
      </c>
    </row>
    <row r="5480" spans="1:9" hidden="1">
      <c r="A5480" s="137" t="s">
        <v>27332</v>
      </c>
      <c r="B5480" s="138" t="s">
        <v>27333</v>
      </c>
      <c r="C5480" s="138" t="s">
        <v>27334</v>
      </c>
      <c r="D5480" s="138" t="s">
        <v>27335</v>
      </c>
      <c r="E5480" s="138" t="s">
        <v>27336</v>
      </c>
      <c r="F5480" s="139">
        <v>0</v>
      </c>
      <c r="G5480" s="137" t="s">
        <v>488</v>
      </c>
      <c r="H5480" s="137" t="s">
        <v>22088</v>
      </c>
      <c r="I5480" s="138" t="s">
        <v>1139</v>
      </c>
    </row>
    <row r="5481" spans="1:9" hidden="1">
      <c r="A5481" s="137" t="s">
        <v>27337</v>
      </c>
      <c r="B5481" s="138" t="s">
        <v>27338</v>
      </c>
      <c r="C5481" s="138" t="s">
        <v>27339</v>
      </c>
      <c r="D5481" s="138" t="s">
        <v>27340</v>
      </c>
      <c r="E5481" s="138" t="s">
        <v>27341</v>
      </c>
      <c r="F5481" s="139">
        <v>911</v>
      </c>
      <c r="G5481" s="137" t="s">
        <v>488</v>
      </c>
      <c r="H5481" s="137" t="s">
        <v>22088</v>
      </c>
      <c r="I5481" s="138" t="s">
        <v>1139</v>
      </c>
    </row>
    <row r="5482" spans="1:9" hidden="1">
      <c r="A5482" s="137" t="s">
        <v>27342</v>
      </c>
      <c r="B5482" s="138" t="s">
        <v>27343</v>
      </c>
      <c r="C5482" s="138" t="s">
        <v>27344</v>
      </c>
      <c r="D5482" s="138" t="s">
        <v>27345</v>
      </c>
      <c r="E5482" s="138" t="s">
        <v>27346</v>
      </c>
      <c r="F5482" s="139">
        <v>401</v>
      </c>
      <c r="G5482" s="137" t="s">
        <v>488</v>
      </c>
      <c r="H5482" s="137" t="s">
        <v>22088</v>
      </c>
      <c r="I5482" s="138" t="s">
        <v>1139</v>
      </c>
    </row>
    <row r="5483" spans="1:9" hidden="1">
      <c r="A5483" s="137" t="s">
        <v>27347</v>
      </c>
      <c r="B5483" s="138" t="s">
        <v>27348</v>
      </c>
      <c r="C5483" s="138" t="s">
        <v>27349</v>
      </c>
      <c r="D5483" s="138" t="s">
        <v>27350</v>
      </c>
      <c r="E5483" s="138" t="s">
        <v>27351</v>
      </c>
      <c r="F5483" s="139">
        <v>0</v>
      </c>
      <c r="G5483" s="137" t="s">
        <v>488</v>
      </c>
      <c r="H5483" s="137" t="s">
        <v>22088</v>
      </c>
      <c r="I5483" s="138" t="s">
        <v>1139</v>
      </c>
    </row>
    <row r="5484" spans="1:9" hidden="1">
      <c r="A5484" s="137" t="s">
        <v>27352</v>
      </c>
      <c r="B5484" s="138" t="s">
        <v>27353</v>
      </c>
      <c r="C5484" s="138" t="s">
        <v>27354</v>
      </c>
      <c r="D5484" s="138" t="s">
        <v>27355</v>
      </c>
      <c r="E5484" s="138" t="s">
        <v>27356</v>
      </c>
      <c r="F5484" s="139">
        <v>1209</v>
      </c>
      <c r="G5484" s="137" t="s">
        <v>488</v>
      </c>
      <c r="H5484" s="137" t="s">
        <v>22088</v>
      </c>
      <c r="I5484" s="138" t="s">
        <v>1139</v>
      </c>
    </row>
    <row r="5485" spans="1:9" hidden="1">
      <c r="A5485" s="137" t="s">
        <v>27357</v>
      </c>
      <c r="B5485" s="138" t="s">
        <v>27358</v>
      </c>
      <c r="C5485" s="138" t="s">
        <v>27359</v>
      </c>
      <c r="D5485" s="138" t="s">
        <v>27360</v>
      </c>
      <c r="E5485" s="138" t="s">
        <v>27361</v>
      </c>
      <c r="F5485" s="139">
        <v>0</v>
      </c>
      <c r="G5485" s="137" t="s">
        <v>488</v>
      </c>
      <c r="H5485" s="137" t="s">
        <v>22088</v>
      </c>
      <c r="I5485" s="138" t="s">
        <v>1139</v>
      </c>
    </row>
    <row r="5486" spans="1:9" hidden="1">
      <c r="A5486" s="137" t="s">
        <v>27362</v>
      </c>
      <c r="B5486" s="138" t="s">
        <v>27363</v>
      </c>
      <c r="C5486" s="138" t="s">
        <v>27364</v>
      </c>
      <c r="D5486" s="138" t="s">
        <v>27365</v>
      </c>
      <c r="E5486" s="138" t="s">
        <v>27366</v>
      </c>
      <c r="F5486" s="139">
        <v>5120</v>
      </c>
      <c r="G5486" s="137" t="s">
        <v>488</v>
      </c>
      <c r="H5486" s="137" t="s">
        <v>22088</v>
      </c>
      <c r="I5486" s="138" t="s">
        <v>1139</v>
      </c>
    </row>
    <row r="5487" spans="1:9" hidden="1">
      <c r="A5487" s="137" t="s">
        <v>27367</v>
      </c>
      <c r="B5487" s="138" t="s">
        <v>27368</v>
      </c>
      <c r="C5487" s="138" t="s">
        <v>27369</v>
      </c>
      <c r="D5487" s="138" t="s">
        <v>27370</v>
      </c>
      <c r="E5487" s="138" t="s">
        <v>27371</v>
      </c>
      <c r="F5487" s="139">
        <v>0</v>
      </c>
      <c r="G5487" s="137" t="s">
        <v>488</v>
      </c>
      <c r="H5487" s="137" t="s">
        <v>22088</v>
      </c>
      <c r="I5487" s="138" t="s">
        <v>1139</v>
      </c>
    </row>
    <row r="5488" spans="1:9" hidden="1">
      <c r="A5488" s="137" t="s">
        <v>27372</v>
      </c>
      <c r="B5488" s="138" t="s">
        <v>27373</v>
      </c>
      <c r="C5488" s="138" t="s">
        <v>27374</v>
      </c>
      <c r="D5488" s="138" t="s">
        <v>27375</v>
      </c>
      <c r="E5488" s="138" t="s">
        <v>27376</v>
      </c>
      <c r="F5488" s="139">
        <v>625</v>
      </c>
      <c r="G5488" s="137" t="s">
        <v>488</v>
      </c>
      <c r="H5488" s="137" t="s">
        <v>22088</v>
      </c>
      <c r="I5488" s="138" t="s">
        <v>1139</v>
      </c>
    </row>
    <row r="5489" spans="1:9" hidden="1">
      <c r="A5489" s="137" t="s">
        <v>27377</v>
      </c>
      <c r="B5489" s="138" t="s">
        <v>27378</v>
      </c>
      <c r="C5489" s="138" t="s">
        <v>27379</v>
      </c>
      <c r="D5489" s="138" t="s">
        <v>27380</v>
      </c>
      <c r="E5489" s="138" t="s">
        <v>27381</v>
      </c>
      <c r="F5489" s="139">
        <v>0</v>
      </c>
      <c r="G5489" s="137" t="s">
        <v>488</v>
      </c>
      <c r="H5489" s="137" t="s">
        <v>22088</v>
      </c>
      <c r="I5489" s="138" t="s">
        <v>1139</v>
      </c>
    </row>
    <row r="5490" spans="1:9" hidden="1">
      <c r="A5490" s="137" t="s">
        <v>27382</v>
      </c>
      <c r="B5490" s="138" t="s">
        <v>27383</v>
      </c>
      <c r="C5490" s="138" t="s">
        <v>27384</v>
      </c>
      <c r="D5490" s="138" t="s">
        <v>27385</v>
      </c>
      <c r="E5490" s="138" t="s">
        <v>27386</v>
      </c>
      <c r="F5490" s="139">
        <v>1025</v>
      </c>
      <c r="G5490" s="137" t="s">
        <v>488</v>
      </c>
      <c r="H5490" s="137" t="s">
        <v>22088</v>
      </c>
      <c r="I5490" s="138" t="s">
        <v>24282</v>
      </c>
    </row>
    <row r="5491" spans="1:9" hidden="1">
      <c r="A5491" s="137" t="s">
        <v>27387</v>
      </c>
      <c r="B5491" s="138" t="s">
        <v>27388</v>
      </c>
      <c r="C5491" s="138" t="s">
        <v>27389</v>
      </c>
      <c r="D5491" s="138" t="s">
        <v>27390</v>
      </c>
      <c r="E5491" s="138" t="s">
        <v>27391</v>
      </c>
      <c r="F5491" s="139">
        <v>1600</v>
      </c>
      <c r="G5491" s="137" t="s">
        <v>488</v>
      </c>
      <c r="H5491" s="137" t="s">
        <v>22088</v>
      </c>
      <c r="I5491" s="138" t="s">
        <v>24282</v>
      </c>
    </row>
    <row r="5492" spans="1:9" hidden="1">
      <c r="A5492" s="137" t="s">
        <v>27392</v>
      </c>
      <c r="B5492" s="138" t="s">
        <v>27393</v>
      </c>
      <c r="C5492" s="138" t="s">
        <v>27394</v>
      </c>
      <c r="D5492" s="138" t="s">
        <v>27395</v>
      </c>
      <c r="E5492" s="138" t="s">
        <v>27396</v>
      </c>
      <c r="F5492" s="139">
        <v>1830</v>
      </c>
      <c r="G5492" s="137" t="s">
        <v>488</v>
      </c>
      <c r="H5492" s="137" t="s">
        <v>22088</v>
      </c>
      <c r="I5492" s="138" t="s">
        <v>1139</v>
      </c>
    </row>
    <row r="5493" spans="1:9" hidden="1">
      <c r="A5493" s="137" t="s">
        <v>27397</v>
      </c>
      <c r="B5493" s="138" t="s">
        <v>27398</v>
      </c>
      <c r="C5493" s="138" t="s">
        <v>27399</v>
      </c>
      <c r="D5493" s="138" t="s">
        <v>27400</v>
      </c>
      <c r="E5493" s="138" t="s">
        <v>27401</v>
      </c>
      <c r="F5493" s="139">
        <v>0</v>
      </c>
      <c r="G5493" s="137" t="s">
        <v>488</v>
      </c>
      <c r="H5493" s="137" t="s">
        <v>22088</v>
      </c>
      <c r="I5493" s="138" t="s">
        <v>1139</v>
      </c>
    </row>
    <row r="5494" spans="1:9" hidden="1">
      <c r="A5494" s="137" t="s">
        <v>27402</v>
      </c>
      <c r="B5494" s="138" t="s">
        <v>27403</v>
      </c>
      <c r="C5494" s="138" t="s">
        <v>27404</v>
      </c>
      <c r="D5494" s="138" t="s">
        <v>27405</v>
      </c>
      <c r="E5494" s="138" t="s">
        <v>27406</v>
      </c>
      <c r="F5494" s="139">
        <v>0</v>
      </c>
      <c r="G5494" s="137" t="s">
        <v>488</v>
      </c>
      <c r="H5494" s="137" t="s">
        <v>22088</v>
      </c>
      <c r="I5494" s="138" t="s">
        <v>1139</v>
      </c>
    </row>
    <row r="5495" spans="1:9" hidden="1">
      <c r="A5495" s="137" t="s">
        <v>27407</v>
      </c>
      <c r="B5495" s="138" t="s">
        <v>27408</v>
      </c>
      <c r="C5495" s="138" t="s">
        <v>27409</v>
      </c>
      <c r="D5495" s="138" t="s">
        <v>27410</v>
      </c>
      <c r="E5495" s="138" t="s">
        <v>27411</v>
      </c>
      <c r="F5495" s="139">
        <v>0</v>
      </c>
      <c r="G5495" s="137" t="s">
        <v>488</v>
      </c>
      <c r="H5495" s="137" t="s">
        <v>22088</v>
      </c>
      <c r="I5495" s="138" t="s">
        <v>24282</v>
      </c>
    </row>
    <row r="5496" spans="1:9" hidden="1">
      <c r="A5496" s="137" t="s">
        <v>27412</v>
      </c>
      <c r="B5496" s="138" t="s">
        <v>27413</v>
      </c>
      <c r="C5496" s="138" t="s">
        <v>27414</v>
      </c>
      <c r="D5496" s="138" t="s">
        <v>27415</v>
      </c>
      <c r="E5496" s="138" t="s">
        <v>27416</v>
      </c>
      <c r="F5496" s="139">
        <v>4040</v>
      </c>
      <c r="G5496" s="137" t="s">
        <v>488</v>
      </c>
      <c r="H5496" s="137" t="s">
        <v>22088</v>
      </c>
      <c r="I5496" s="138" t="s">
        <v>1139</v>
      </c>
    </row>
    <row r="5497" spans="1:9" hidden="1">
      <c r="A5497" s="137" t="s">
        <v>27417</v>
      </c>
      <c r="B5497" s="138" t="s">
        <v>27418</v>
      </c>
      <c r="C5497" s="138" t="s">
        <v>27419</v>
      </c>
      <c r="D5497" s="138" t="s">
        <v>27420</v>
      </c>
      <c r="E5497" s="138" t="s">
        <v>27421</v>
      </c>
      <c r="F5497" s="139">
        <v>3655</v>
      </c>
      <c r="G5497" s="137" t="s">
        <v>488</v>
      </c>
      <c r="H5497" s="137" t="s">
        <v>22088</v>
      </c>
      <c r="I5497" s="138" t="s">
        <v>1139</v>
      </c>
    </row>
    <row r="5498" spans="1:9" hidden="1">
      <c r="A5498" s="137" t="s">
        <v>27422</v>
      </c>
      <c r="B5498" s="138" t="s">
        <v>27423</v>
      </c>
      <c r="C5498" s="138" t="s">
        <v>27424</v>
      </c>
      <c r="D5498" s="138" t="s">
        <v>27425</v>
      </c>
      <c r="E5498" s="138" t="s">
        <v>27426</v>
      </c>
      <c r="F5498" s="139">
        <v>0</v>
      </c>
      <c r="G5498" s="137" t="s">
        <v>488</v>
      </c>
      <c r="H5498" s="137" t="s">
        <v>22088</v>
      </c>
      <c r="I5498" s="138" t="s">
        <v>1139</v>
      </c>
    </row>
    <row r="5499" spans="1:9" hidden="1">
      <c r="A5499" s="137" t="s">
        <v>27427</v>
      </c>
      <c r="B5499" s="138" t="s">
        <v>27428</v>
      </c>
      <c r="C5499" s="138" t="s">
        <v>27429</v>
      </c>
      <c r="D5499" s="138" t="s">
        <v>27430</v>
      </c>
      <c r="E5499" s="138" t="s">
        <v>27431</v>
      </c>
      <c r="F5499" s="139">
        <v>0</v>
      </c>
      <c r="G5499" s="137" t="s">
        <v>488</v>
      </c>
      <c r="H5499" s="137" t="s">
        <v>22088</v>
      </c>
      <c r="I5499" s="138" t="s">
        <v>1139</v>
      </c>
    </row>
    <row r="5500" spans="1:9" hidden="1">
      <c r="A5500" s="137" t="s">
        <v>27432</v>
      </c>
      <c r="B5500" s="138" t="s">
        <v>27433</v>
      </c>
      <c r="C5500" s="138" t="s">
        <v>27434</v>
      </c>
      <c r="D5500" s="138" t="s">
        <v>27435</v>
      </c>
      <c r="E5500" s="138" t="s">
        <v>27436</v>
      </c>
      <c r="F5500" s="139">
        <v>0</v>
      </c>
      <c r="G5500" s="137" t="s">
        <v>488</v>
      </c>
      <c r="H5500" s="137" t="s">
        <v>22088</v>
      </c>
      <c r="I5500" s="138" t="s">
        <v>1139</v>
      </c>
    </row>
    <row r="5501" spans="1:9" hidden="1">
      <c r="A5501" s="137" t="s">
        <v>27437</v>
      </c>
      <c r="B5501" s="138" t="s">
        <v>27438</v>
      </c>
      <c r="C5501" s="138" t="s">
        <v>27439</v>
      </c>
      <c r="D5501" s="138" t="s">
        <v>27440</v>
      </c>
      <c r="E5501" s="138" t="s">
        <v>27441</v>
      </c>
      <c r="F5501" s="139">
        <v>0</v>
      </c>
      <c r="G5501" s="137" t="s">
        <v>488</v>
      </c>
      <c r="H5501" s="137" t="s">
        <v>22088</v>
      </c>
      <c r="I5501" s="138" t="s">
        <v>1139</v>
      </c>
    </row>
    <row r="5502" spans="1:9" hidden="1">
      <c r="A5502" s="137" t="s">
        <v>27442</v>
      </c>
      <c r="B5502" s="138" t="s">
        <v>27443</v>
      </c>
      <c r="C5502" s="138" t="s">
        <v>27444</v>
      </c>
      <c r="D5502" s="138" t="s">
        <v>27445</v>
      </c>
      <c r="E5502" s="138" t="s">
        <v>27446</v>
      </c>
      <c r="F5502" s="139">
        <v>0</v>
      </c>
      <c r="G5502" s="137" t="s">
        <v>488</v>
      </c>
      <c r="H5502" s="137" t="s">
        <v>22088</v>
      </c>
      <c r="I5502" s="138" t="s">
        <v>1139</v>
      </c>
    </row>
    <row r="5503" spans="1:9" hidden="1">
      <c r="A5503" s="137" t="s">
        <v>27447</v>
      </c>
      <c r="B5503" s="138" t="s">
        <v>27448</v>
      </c>
      <c r="C5503" s="138" t="s">
        <v>27449</v>
      </c>
      <c r="D5503" s="138" t="s">
        <v>27450</v>
      </c>
      <c r="E5503" s="138" t="s">
        <v>27451</v>
      </c>
      <c r="F5503" s="139">
        <v>0</v>
      </c>
      <c r="G5503" s="137" t="s">
        <v>488</v>
      </c>
      <c r="H5503" s="137" t="s">
        <v>22088</v>
      </c>
      <c r="I5503" s="138" t="s">
        <v>1139</v>
      </c>
    </row>
    <row r="5504" spans="1:9" hidden="1">
      <c r="A5504" s="137" t="s">
        <v>27452</v>
      </c>
      <c r="B5504" s="138" t="s">
        <v>27453</v>
      </c>
      <c r="C5504" s="138" t="s">
        <v>27454</v>
      </c>
      <c r="D5504" s="138" t="s">
        <v>27455</v>
      </c>
      <c r="E5504" s="138" t="s">
        <v>27456</v>
      </c>
      <c r="F5504" s="139">
        <v>0</v>
      </c>
      <c r="G5504" s="137" t="s">
        <v>488</v>
      </c>
      <c r="H5504" s="137" t="s">
        <v>22088</v>
      </c>
      <c r="I5504" s="138" t="s">
        <v>1139</v>
      </c>
    </row>
    <row r="5505" spans="1:9" hidden="1">
      <c r="A5505" s="137" t="s">
        <v>27457</v>
      </c>
      <c r="B5505" s="138" t="s">
        <v>27458</v>
      </c>
      <c r="C5505" s="138" t="s">
        <v>27459</v>
      </c>
      <c r="D5505" s="138" t="s">
        <v>27460</v>
      </c>
      <c r="E5505" s="138" t="s">
        <v>27461</v>
      </c>
      <c r="F5505" s="139">
        <v>0</v>
      </c>
      <c r="G5505" s="137" t="s">
        <v>488</v>
      </c>
      <c r="H5505" s="137" t="s">
        <v>22088</v>
      </c>
      <c r="I5505" s="138" t="s">
        <v>1139</v>
      </c>
    </row>
    <row r="5506" spans="1:9" hidden="1">
      <c r="A5506" s="137" t="s">
        <v>27462</v>
      </c>
      <c r="B5506" s="138" t="s">
        <v>27463</v>
      </c>
      <c r="C5506" s="138" t="s">
        <v>27464</v>
      </c>
      <c r="D5506" s="138" t="s">
        <v>27465</v>
      </c>
      <c r="E5506" s="138" t="s">
        <v>27466</v>
      </c>
      <c r="F5506" s="139">
        <v>0</v>
      </c>
      <c r="G5506" s="137" t="s">
        <v>488</v>
      </c>
      <c r="H5506" s="137" t="s">
        <v>22088</v>
      </c>
      <c r="I5506" s="138" t="s">
        <v>1139</v>
      </c>
    </row>
    <row r="5507" spans="1:9" hidden="1">
      <c r="A5507" s="137" t="s">
        <v>27467</v>
      </c>
      <c r="B5507" s="138" t="s">
        <v>27468</v>
      </c>
      <c r="C5507" s="138" t="s">
        <v>27469</v>
      </c>
      <c r="D5507" s="138" t="s">
        <v>27470</v>
      </c>
      <c r="E5507" s="138" t="s">
        <v>27471</v>
      </c>
      <c r="F5507" s="139">
        <v>0</v>
      </c>
      <c r="G5507" s="137" t="s">
        <v>488</v>
      </c>
      <c r="H5507" s="137" t="s">
        <v>22088</v>
      </c>
      <c r="I5507" s="138" t="s">
        <v>1139</v>
      </c>
    </row>
    <row r="5508" spans="1:9" hidden="1">
      <c r="A5508" s="137" t="s">
        <v>27472</v>
      </c>
      <c r="B5508" s="138" t="s">
        <v>27473</v>
      </c>
      <c r="C5508" s="138" t="s">
        <v>27474</v>
      </c>
      <c r="D5508" s="138" t="s">
        <v>27475</v>
      </c>
      <c r="E5508" s="138" t="s">
        <v>27476</v>
      </c>
      <c r="F5508" s="139">
        <v>0</v>
      </c>
      <c r="G5508" s="137" t="s">
        <v>488</v>
      </c>
      <c r="H5508" s="137" t="s">
        <v>22088</v>
      </c>
      <c r="I5508" s="138" t="s">
        <v>1139</v>
      </c>
    </row>
    <row r="5509" spans="1:9" hidden="1">
      <c r="A5509" s="137" t="s">
        <v>27477</v>
      </c>
      <c r="B5509" s="138" t="s">
        <v>27478</v>
      </c>
      <c r="C5509" s="138" t="s">
        <v>27479</v>
      </c>
      <c r="D5509" s="138" t="s">
        <v>27480</v>
      </c>
      <c r="E5509" s="138" t="s">
        <v>27481</v>
      </c>
      <c r="F5509" s="139">
        <v>0</v>
      </c>
      <c r="G5509" s="137" t="s">
        <v>488</v>
      </c>
      <c r="H5509" s="137" t="s">
        <v>22088</v>
      </c>
      <c r="I5509" s="138" t="s">
        <v>1139</v>
      </c>
    </row>
    <row r="5510" spans="1:9" hidden="1">
      <c r="A5510" s="137" t="s">
        <v>27482</v>
      </c>
      <c r="B5510" s="138" t="s">
        <v>27483</v>
      </c>
      <c r="C5510" s="138" t="s">
        <v>27484</v>
      </c>
      <c r="D5510" s="138" t="s">
        <v>27485</v>
      </c>
      <c r="E5510" s="138" t="s">
        <v>27486</v>
      </c>
      <c r="F5510" s="139">
        <v>0</v>
      </c>
      <c r="G5510" s="137" t="s">
        <v>488</v>
      </c>
      <c r="H5510" s="137" t="s">
        <v>22088</v>
      </c>
      <c r="I5510" s="138" t="s">
        <v>1139</v>
      </c>
    </row>
    <row r="5511" spans="1:9" hidden="1">
      <c r="A5511" s="137" t="s">
        <v>27487</v>
      </c>
      <c r="B5511" s="138" t="s">
        <v>27488</v>
      </c>
      <c r="C5511" s="138" t="s">
        <v>27489</v>
      </c>
      <c r="D5511" s="138" t="s">
        <v>27490</v>
      </c>
      <c r="E5511" s="138" t="s">
        <v>27491</v>
      </c>
      <c r="F5511" s="139">
        <v>0</v>
      </c>
      <c r="G5511" s="137" t="s">
        <v>488</v>
      </c>
      <c r="H5511" s="137" t="s">
        <v>22088</v>
      </c>
      <c r="I5511" s="138" t="s">
        <v>1139</v>
      </c>
    </row>
    <row r="5512" spans="1:9" hidden="1">
      <c r="A5512" s="137" t="s">
        <v>27492</v>
      </c>
      <c r="B5512" s="138" t="s">
        <v>27493</v>
      </c>
      <c r="C5512" s="138" t="s">
        <v>27494</v>
      </c>
      <c r="D5512" s="138" t="s">
        <v>27495</v>
      </c>
      <c r="E5512" s="138" t="s">
        <v>27496</v>
      </c>
      <c r="F5512" s="139">
        <v>440</v>
      </c>
      <c r="G5512" s="137" t="s">
        <v>488</v>
      </c>
      <c r="H5512" s="137" t="s">
        <v>22088</v>
      </c>
      <c r="I5512" s="138" t="s">
        <v>1139</v>
      </c>
    </row>
    <row r="5513" spans="1:9" hidden="1">
      <c r="A5513" s="137" t="s">
        <v>27497</v>
      </c>
      <c r="B5513" s="138" t="s">
        <v>27498</v>
      </c>
      <c r="C5513" s="138" t="s">
        <v>27499</v>
      </c>
      <c r="D5513" s="138" t="s">
        <v>27500</v>
      </c>
      <c r="E5513" s="138" t="s">
        <v>27501</v>
      </c>
      <c r="F5513" s="139">
        <v>0</v>
      </c>
      <c r="G5513" s="137" t="s">
        <v>488</v>
      </c>
      <c r="H5513" s="137" t="s">
        <v>22088</v>
      </c>
      <c r="I5513" s="138" t="s">
        <v>24282</v>
      </c>
    </row>
    <row r="5514" spans="1:9" hidden="1">
      <c r="A5514" s="137" t="s">
        <v>27502</v>
      </c>
      <c r="B5514" s="138" t="s">
        <v>27503</v>
      </c>
      <c r="C5514" s="138" t="s">
        <v>27504</v>
      </c>
      <c r="D5514" s="138" t="s">
        <v>27505</v>
      </c>
      <c r="E5514" s="138" t="s">
        <v>27506</v>
      </c>
      <c r="F5514" s="139">
        <v>0</v>
      </c>
      <c r="G5514" s="137" t="s">
        <v>488</v>
      </c>
      <c r="H5514" s="137" t="s">
        <v>22088</v>
      </c>
      <c r="I5514" s="138" t="s">
        <v>1139</v>
      </c>
    </row>
    <row r="5515" spans="1:9" hidden="1">
      <c r="A5515" s="137" t="s">
        <v>27507</v>
      </c>
      <c r="B5515" s="138" t="s">
        <v>27508</v>
      </c>
      <c r="C5515" s="138" t="s">
        <v>27509</v>
      </c>
      <c r="D5515" s="138" t="s">
        <v>27510</v>
      </c>
      <c r="E5515" s="138" t="s">
        <v>27511</v>
      </c>
      <c r="F5515" s="139">
        <v>0</v>
      </c>
      <c r="G5515" s="137" t="s">
        <v>488</v>
      </c>
      <c r="H5515" s="137" t="s">
        <v>22088</v>
      </c>
      <c r="I5515" s="138" t="s">
        <v>1139</v>
      </c>
    </row>
    <row r="5516" spans="1:9" hidden="1">
      <c r="A5516" s="137" t="s">
        <v>27512</v>
      </c>
      <c r="B5516" s="138" t="s">
        <v>27513</v>
      </c>
      <c r="C5516" s="138" t="s">
        <v>27514</v>
      </c>
      <c r="D5516" s="138" t="s">
        <v>27515</v>
      </c>
      <c r="E5516" s="138" t="s">
        <v>27516</v>
      </c>
      <c r="F5516" s="139">
        <v>2128</v>
      </c>
      <c r="G5516" s="137" t="s">
        <v>488</v>
      </c>
      <c r="H5516" s="137" t="s">
        <v>22088</v>
      </c>
      <c r="I5516" s="138" t="s">
        <v>1139</v>
      </c>
    </row>
    <row r="5517" spans="1:9" hidden="1">
      <c r="A5517" s="137" t="s">
        <v>27517</v>
      </c>
      <c r="B5517" s="138" t="s">
        <v>27518</v>
      </c>
      <c r="C5517" s="138" t="s">
        <v>27519</v>
      </c>
      <c r="D5517" s="138" t="s">
        <v>27520</v>
      </c>
      <c r="E5517" s="138" t="s">
        <v>27521</v>
      </c>
      <c r="F5517" s="139">
        <v>784</v>
      </c>
      <c r="G5517" s="137" t="s">
        <v>488</v>
      </c>
      <c r="H5517" s="137" t="s">
        <v>22088</v>
      </c>
      <c r="I5517" s="138" t="s">
        <v>1139</v>
      </c>
    </row>
    <row r="5518" spans="1:9" hidden="1">
      <c r="A5518" s="137" t="s">
        <v>27522</v>
      </c>
      <c r="B5518" s="138" t="s">
        <v>27523</v>
      </c>
      <c r="C5518" s="138" t="s">
        <v>27524</v>
      </c>
      <c r="D5518" s="138" t="s">
        <v>27525</v>
      </c>
      <c r="E5518" s="138" t="s">
        <v>27526</v>
      </c>
      <c r="F5518" s="139">
        <v>0</v>
      </c>
      <c r="G5518" s="137" t="s">
        <v>488</v>
      </c>
      <c r="H5518" s="137" t="s">
        <v>22088</v>
      </c>
      <c r="I5518" s="138" t="s">
        <v>24282</v>
      </c>
    </row>
    <row r="5519" spans="1:9" hidden="1">
      <c r="A5519" s="137" t="s">
        <v>27527</v>
      </c>
      <c r="B5519" s="138" t="s">
        <v>27528</v>
      </c>
      <c r="C5519" s="138" t="s">
        <v>27529</v>
      </c>
      <c r="D5519" s="138" t="s">
        <v>27530</v>
      </c>
      <c r="E5519" s="138" t="s">
        <v>27531</v>
      </c>
      <c r="F5519" s="139">
        <v>0</v>
      </c>
      <c r="G5519" s="137" t="s">
        <v>488</v>
      </c>
      <c r="H5519" s="137" t="s">
        <v>22088</v>
      </c>
      <c r="I5519" s="138" t="s">
        <v>1139</v>
      </c>
    </row>
    <row r="5520" spans="1:9" hidden="1">
      <c r="A5520" s="137" t="s">
        <v>27532</v>
      </c>
      <c r="B5520" s="138" t="s">
        <v>27533</v>
      </c>
      <c r="C5520" s="138" t="s">
        <v>27534</v>
      </c>
      <c r="D5520" s="138" t="s">
        <v>27535</v>
      </c>
      <c r="E5520" s="138" t="s">
        <v>27536</v>
      </c>
      <c r="F5520" s="139">
        <v>540</v>
      </c>
      <c r="G5520" s="137" t="s">
        <v>488</v>
      </c>
      <c r="H5520" s="137" t="s">
        <v>22088</v>
      </c>
      <c r="I5520" s="138" t="s">
        <v>24282</v>
      </c>
    </row>
    <row r="5521" spans="1:9" hidden="1">
      <c r="A5521" s="137" t="s">
        <v>27537</v>
      </c>
      <c r="B5521" s="138" t="s">
        <v>27538</v>
      </c>
      <c r="C5521" s="138" t="s">
        <v>27539</v>
      </c>
      <c r="D5521" s="138" t="s">
        <v>27540</v>
      </c>
      <c r="E5521" s="138" t="s">
        <v>27541</v>
      </c>
      <c r="F5521" s="139">
        <v>0</v>
      </c>
      <c r="G5521" s="137" t="s">
        <v>488</v>
      </c>
      <c r="H5521" s="137" t="s">
        <v>22088</v>
      </c>
      <c r="I5521" s="138" t="s">
        <v>24282</v>
      </c>
    </row>
    <row r="5522" spans="1:9" hidden="1">
      <c r="A5522" s="137" t="s">
        <v>27542</v>
      </c>
      <c r="B5522" s="138" t="s">
        <v>27543</v>
      </c>
      <c r="C5522" s="138" t="s">
        <v>27544</v>
      </c>
      <c r="D5522" s="138" t="s">
        <v>27545</v>
      </c>
      <c r="E5522" s="138" t="s">
        <v>27546</v>
      </c>
      <c r="F5522" s="139">
        <v>345</v>
      </c>
      <c r="G5522" s="137" t="s">
        <v>488</v>
      </c>
      <c r="H5522" s="137" t="s">
        <v>22088</v>
      </c>
      <c r="I5522" s="138" t="s">
        <v>1139</v>
      </c>
    </row>
    <row r="5523" spans="1:9" hidden="1">
      <c r="A5523" s="137" t="s">
        <v>27547</v>
      </c>
      <c r="B5523" s="138" t="s">
        <v>27548</v>
      </c>
      <c r="C5523" s="138" t="s">
        <v>27549</v>
      </c>
      <c r="D5523" s="138" t="s">
        <v>27550</v>
      </c>
      <c r="E5523" s="138" t="s">
        <v>27551</v>
      </c>
      <c r="F5523" s="139">
        <v>6445</v>
      </c>
      <c r="G5523" s="137" t="s">
        <v>488</v>
      </c>
      <c r="H5523" s="137" t="s">
        <v>22088</v>
      </c>
      <c r="I5523" s="138" t="s">
        <v>1139</v>
      </c>
    </row>
    <row r="5524" spans="1:9" hidden="1">
      <c r="A5524" s="137" t="s">
        <v>27552</v>
      </c>
      <c r="B5524" s="138" t="s">
        <v>27553</v>
      </c>
      <c r="C5524" s="138" t="s">
        <v>27554</v>
      </c>
      <c r="D5524" s="138" t="s">
        <v>27555</v>
      </c>
      <c r="E5524" s="138" t="s">
        <v>27556</v>
      </c>
      <c r="F5524" s="139">
        <v>0</v>
      </c>
      <c r="G5524" s="137" t="s">
        <v>488</v>
      </c>
      <c r="H5524" s="137" t="s">
        <v>22088</v>
      </c>
      <c r="I5524" s="138" t="s">
        <v>1139</v>
      </c>
    </row>
    <row r="5525" spans="1:9" hidden="1">
      <c r="A5525" s="137" t="s">
        <v>27557</v>
      </c>
      <c r="B5525" s="138" t="s">
        <v>27558</v>
      </c>
      <c r="C5525" s="138" t="s">
        <v>27559</v>
      </c>
      <c r="D5525" s="138" t="s">
        <v>27560</v>
      </c>
      <c r="E5525" s="138" t="s">
        <v>27561</v>
      </c>
      <c r="F5525" s="139">
        <v>1574</v>
      </c>
      <c r="G5525" s="137" t="s">
        <v>488</v>
      </c>
      <c r="H5525" s="137" t="s">
        <v>22088</v>
      </c>
      <c r="I5525" s="138" t="s">
        <v>1139</v>
      </c>
    </row>
    <row r="5526" spans="1:9" hidden="1">
      <c r="A5526" s="137" t="s">
        <v>27562</v>
      </c>
      <c r="B5526" s="138" t="s">
        <v>27563</v>
      </c>
      <c r="C5526" s="138" t="s">
        <v>27564</v>
      </c>
      <c r="D5526" s="138" t="s">
        <v>27565</v>
      </c>
      <c r="E5526" s="138" t="s">
        <v>27566</v>
      </c>
      <c r="F5526" s="139">
        <v>0</v>
      </c>
      <c r="G5526" s="137" t="s">
        <v>488</v>
      </c>
      <c r="H5526" s="137" t="s">
        <v>22088</v>
      </c>
      <c r="I5526" s="138" t="s">
        <v>1139</v>
      </c>
    </row>
    <row r="5527" spans="1:9" hidden="1">
      <c r="A5527" s="137" t="s">
        <v>27567</v>
      </c>
      <c r="B5527" s="138" t="s">
        <v>27568</v>
      </c>
      <c r="C5527" s="138" t="s">
        <v>27569</v>
      </c>
      <c r="D5527" s="138" t="s">
        <v>27570</v>
      </c>
      <c r="E5527" s="138" t="s">
        <v>27571</v>
      </c>
      <c r="F5527" s="139">
        <v>0</v>
      </c>
      <c r="G5527" s="137" t="s">
        <v>488</v>
      </c>
      <c r="H5527" s="137" t="s">
        <v>22088</v>
      </c>
      <c r="I5527" s="138" t="s">
        <v>1139</v>
      </c>
    </row>
    <row r="5528" spans="1:9" hidden="1">
      <c r="A5528" s="137" t="s">
        <v>27572</v>
      </c>
      <c r="B5528" s="138" t="s">
        <v>27573</v>
      </c>
      <c r="C5528" s="138" t="s">
        <v>27574</v>
      </c>
      <c r="D5528" s="138" t="s">
        <v>27575</v>
      </c>
      <c r="E5528" s="138" t="s">
        <v>27576</v>
      </c>
      <c r="F5528" s="139">
        <v>1914</v>
      </c>
      <c r="G5528" s="137" t="s">
        <v>488</v>
      </c>
      <c r="H5528" s="137" t="s">
        <v>22088</v>
      </c>
      <c r="I5528" s="138" t="s">
        <v>1139</v>
      </c>
    </row>
    <row r="5529" spans="1:9" hidden="1">
      <c r="A5529" s="137" t="s">
        <v>27577</v>
      </c>
      <c r="B5529" s="138" t="s">
        <v>27578</v>
      </c>
      <c r="C5529" s="138" t="s">
        <v>27579</v>
      </c>
      <c r="D5529" s="138" t="s">
        <v>27580</v>
      </c>
      <c r="E5529" s="138" t="s">
        <v>27581</v>
      </c>
      <c r="F5529" s="139">
        <v>0</v>
      </c>
      <c r="G5529" s="137" t="s">
        <v>488</v>
      </c>
      <c r="H5529" s="137" t="s">
        <v>22088</v>
      </c>
      <c r="I5529" s="138" t="s">
        <v>1139</v>
      </c>
    </row>
    <row r="5530" spans="1:9" hidden="1">
      <c r="A5530" s="137" t="s">
        <v>27582</v>
      </c>
      <c r="B5530" s="138" t="s">
        <v>27583</v>
      </c>
      <c r="C5530" s="138" t="s">
        <v>27584</v>
      </c>
      <c r="D5530" s="138" t="s">
        <v>27585</v>
      </c>
      <c r="E5530" s="138" t="s">
        <v>27586</v>
      </c>
      <c r="F5530" s="139">
        <v>2024</v>
      </c>
      <c r="G5530" s="137" t="s">
        <v>488</v>
      </c>
      <c r="H5530" s="137" t="s">
        <v>22088</v>
      </c>
      <c r="I5530" s="138" t="s">
        <v>1139</v>
      </c>
    </row>
    <row r="5531" spans="1:9" hidden="1">
      <c r="A5531" s="137" t="s">
        <v>27587</v>
      </c>
      <c r="B5531" s="138" t="s">
        <v>27588</v>
      </c>
      <c r="C5531" s="138" t="s">
        <v>27589</v>
      </c>
      <c r="D5531" s="138" t="s">
        <v>27590</v>
      </c>
      <c r="E5531" s="138" t="s">
        <v>27591</v>
      </c>
      <c r="F5531" s="139">
        <v>8362</v>
      </c>
      <c r="G5531" s="137" t="s">
        <v>488</v>
      </c>
      <c r="H5531" s="137" t="s">
        <v>22088</v>
      </c>
      <c r="I5531" s="138" t="s">
        <v>1139</v>
      </c>
    </row>
    <row r="5532" spans="1:9" hidden="1">
      <c r="A5532" s="137" t="s">
        <v>27592</v>
      </c>
      <c r="B5532" s="138" t="s">
        <v>27593</v>
      </c>
      <c r="C5532" s="138" t="s">
        <v>27594</v>
      </c>
      <c r="D5532" s="138" t="s">
        <v>27595</v>
      </c>
      <c r="E5532" s="138" t="s">
        <v>27596</v>
      </c>
      <c r="F5532" s="139">
        <v>698</v>
      </c>
      <c r="G5532" s="137" t="s">
        <v>488</v>
      </c>
      <c r="H5532" s="137" t="s">
        <v>22088</v>
      </c>
      <c r="I5532" s="138" t="s">
        <v>1139</v>
      </c>
    </row>
    <row r="5533" spans="1:9" hidden="1">
      <c r="A5533" s="137" t="s">
        <v>27597</v>
      </c>
      <c r="B5533" s="138" t="s">
        <v>27598</v>
      </c>
      <c r="C5533" s="138" t="s">
        <v>27599</v>
      </c>
      <c r="D5533" s="138" t="s">
        <v>27600</v>
      </c>
      <c r="E5533" s="138" t="s">
        <v>27601</v>
      </c>
      <c r="F5533" s="139">
        <v>5944</v>
      </c>
      <c r="G5533" s="137" t="s">
        <v>488</v>
      </c>
      <c r="H5533" s="137" t="s">
        <v>22088</v>
      </c>
      <c r="I5533" s="138" t="s">
        <v>1139</v>
      </c>
    </row>
    <row r="5534" spans="1:9" hidden="1">
      <c r="A5534" s="137" t="s">
        <v>27602</v>
      </c>
      <c r="B5534" s="138" t="s">
        <v>27603</v>
      </c>
      <c r="C5534" s="138" t="s">
        <v>27604</v>
      </c>
      <c r="D5534" s="138" t="s">
        <v>27605</v>
      </c>
      <c r="E5534" s="138" t="s">
        <v>27606</v>
      </c>
      <c r="F5534" s="139">
        <v>0</v>
      </c>
      <c r="G5534" s="137" t="s">
        <v>488</v>
      </c>
      <c r="H5534" s="137" t="s">
        <v>22088</v>
      </c>
      <c r="I5534" s="138" t="s">
        <v>1756</v>
      </c>
    </row>
    <row r="5535" spans="1:9" hidden="1">
      <c r="A5535" s="137" t="s">
        <v>27607</v>
      </c>
      <c r="B5535" s="138" t="s">
        <v>27608</v>
      </c>
      <c r="C5535" s="138" t="s">
        <v>27609</v>
      </c>
      <c r="D5535" s="138" t="s">
        <v>27610</v>
      </c>
      <c r="E5535" s="138" t="s">
        <v>27611</v>
      </c>
      <c r="F5535" s="139">
        <v>300</v>
      </c>
      <c r="G5535" s="137" t="s">
        <v>488</v>
      </c>
      <c r="H5535" s="137" t="s">
        <v>22088</v>
      </c>
      <c r="I5535" s="138" t="s">
        <v>1139</v>
      </c>
    </row>
    <row r="5536" spans="1:9" hidden="1">
      <c r="A5536" s="137" t="s">
        <v>27612</v>
      </c>
      <c r="B5536" s="138" t="s">
        <v>27613</v>
      </c>
      <c r="C5536" s="138" t="s">
        <v>27614</v>
      </c>
      <c r="D5536" s="138" t="s">
        <v>27615</v>
      </c>
      <c r="E5536" s="138" t="s">
        <v>27616</v>
      </c>
      <c r="F5536" s="139">
        <v>0</v>
      </c>
      <c r="G5536" s="137" t="s">
        <v>488</v>
      </c>
      <c r="H5536" s="137" t="s">
        <v>22088</v>
      </c>
      <c r="I5536" s="138" t="s">
        <v>1139</v>
      </c>
    </row>
    <row r="5537" spans="1:9" hidden="1">
      <c r="A5537" s="137" t="s">
        <v>27617</v>
      </c>
      <c r="B5537" s="138" t="s">
        <v>27618</v>
      </c>
      <c r="C5537" s="138" t="s">
        <v>27619</v>
      </c>
      <c r="D5537" s="138" t="s">
        <v>27620</v>
      </c>
      <c r="E5537" s="138" t="s">
        <v>27621</v>
      </c>
      <c r="F5537" s="139">
        <v>2105</v>
      </c>
      <c r="G5537" s="137" t="s">
        <v>488</v>
      </c>
      <c r="H5537" s="137" t="s">
        <v>22088</v>
      </c>
      <c r="I5537" s="138" t="s">
        <v>1139</v>
      </c>
    </row>
    <row r="5538" spans="1:9" hidden="1">
      <c r="A5538" s="137" t="s">
        <v>27622</v>
      </c>
      <c r="B5538" s="138" t="s">
        <v>27623</v>
      </c>
      <c r="C5538" s="138" t="s">
        <v>27624</v>
      </c>
      <c r="D5538" s="138" t="s">
        <v>27625</v>
      </c>
      <c r="E5538" s="138" t="s">
        <v>27626</v>
      </c>
      <c r="F5538" s="139">
        <v>0</v>
      </c>
      <c r="G5538" s="137" t="s">
        <v>488</v>
      </c>
      <c r="H5538" s="137" t="s">
        <v>22088</v>
      </c>
      <c r="I5538" s="138" t="s">
        <v>24282</v>
      </c>
    </row>
    <row r="5539" spans="1:9" hidden="1">
      <c r="A5539" s="137" t="s">
        <v>27627</v>
      </c>
      <c r="B5539" s="138" t="s">
        <v>27628</v>
      </c>
      <c r="C5539" s="138" t="s">
        <v>27629</v>
      </c>
      <c r="D5539" s="138" t="s">
        <v>27630</v>
      </c>
      <c r="E5539" s="138" t="s">
        <v>27631</v>
      </c>
      <c r="F5539" s="139">
        <v>0</v>
      </c>
      <c r="G5539" s="137" t="s">
        <v>488</v>
      </c>
      <c r="H5539" s="137" t="s">
        <v>22088</v>
      </c>
      <c r="I5539" s="138" t="s">
        <v>24282</v>
      </c>
    </row>
    <row r="5540" spans="1:9" hidden="1">
      <c r="A5540" s="137" t="s">
        <v>27632</v>
      </c>
      <c r="B5540" s="138" t="s">
        <v>27633</v>
      </c>
      <c r="C5540" s="138" t="s">
        <v>27634</v>
      </c>
      <c r="D5540" s="138" t="s">
        <v>27635</v>
      </c>
      <c r="E5540" s="138" t="s">
        <v>27636</v>
      </c>
      <c r="F5540" s="139">
        <v>0</v>
      </c>
      <c r="G5540" s="137" t="s">
        <v>488</v>
      </c>
      <c r="H5540" s="137" t="s">
        <v>22088</v>
      </c>
      <c r="I5540" s="138" t="s">
        <v>1139</v>
      </c>
    </row>
    <row r="5541" spans="1:9" hidden="1">
      <c r="A5541" s="137" t="s">
        <v>27637</v>
      </c>
      <c r="B5541" s="138" t="s">
        <v>27638</v>
      </c>
      <c r="C5541" s="138" t="s">
        <v>27639</v>
      </c>
      <c r="D5541" s="138" t="s">
        <v>27640</v>
      </c>
      <c r="E5541" s="138" t="s">
        <v>27641</v>
      </c>
      <c r="F5541" s="139">
        <v>0</v>
      </c>
      <c r="G5541" s="137" t="s">
        <v>488</v>
      </c>
      <c r="H5541" s="137" t="s">
        <v>22088</v>
      </c>
      <c r="I5541" s="138" t="s">
        <v>1139</v>
      </c>
    </row>
    <row r="5542" spans="1:9" hidden="1">
      <c r="A5542" s="137" t="s">
        <v>27642</v>
      </c>
      <c r="B5542" s="138" t="s">
        <v>27643</v>
      </c>
      <c r="C5542" s="138" t="s">
        <v>27644</v>
      </c>
      <c r="D5542" s="138" t="s">
        <v>27645</v>
      </c>
      <c r="E5542" s="138" t="s">
        <v>27646</v>
      </c>
      <c r="F5542" s="139">
        <v>1850</v>
      </c>
      <c r="G5542" s="137" t="s">
        <v>488</v>
      </c>
      <c r="H5542" s="137" t="s">
        <v>22088</v>
      </c>
      <c r="I5542" s="138" t="s">
        <v>1139</v>
      </c>
    </row>
    <row r="5543" spans="1:9" hidden="1">
      <c r="A5543" s="137" t="s">
        <v>27647</v>
      </c>
      <c r="B5543" s="138" t="s">
        <v>27648</v>
      </c>
      <c r="C5543" s="138" t="s">
        <v>27649</v>
      </c>
      <c r="D5543" s="138" t="s">
        <v>27650</v>
      </c>
      <c r="E5543" s="138" t="s">
        <v>27651</v>
      </c>
      <c r="F5543" s="139">
        <v>0</v>
      </c>
      <c r="G5543" s="137" t="s">
        <v>488</v>
      </c>
      <c r="H5543" s="137" t="s">
        <v>22088</v>
      </c>
      <c r="I5543" s="138" t="s">
        <v>1139</v>
      </c>
    </row>
    <row r="5544" spans="1:9" hidden="1">
      <c r="A5544" s="137" t="s">
        <v>27652</v>
      </c>
      <c r="B5544" s="138" t="s">
        <v>27653</v>
      </c>
      <c r="C5544" s="138" t="s">
        <v>27654</v>
      </c>
      <c r="D5544" s="138" t="s">
        <v>27655</v>
      </c>
      <c r="E5544" s="138" t="s">
        <v>27656</v>
      </c>
      <c r="F5544" s="139">
        <v>0</v>
      </c>
      <c r="G5544" s="137" t="s">
        <v>488</v>
      </c>
      <c r="H5544" s="137" t="s">
        <v>22088</v>
      </c>
      <c r="I5544" s="138" t="s">
        <v>1139</v>
      </c>
    </row>
    <row r="5545" spans="1:9" hidden="1">
      <c r="A5545" s="137" t="s">
        <v>27657</v>
      </c>
      <c r="B5545" s="138" t="s">
        <v>27658</v>
      </c>
      <c r="C5545" s="138" t="s">
        <v>27659</v>
      </c>
      <c r="D5545" s="138" t="s">
        <v>27660</v>
      </c>
      <c r="E5545" s="138" t="s">
        <v>27661</v>
      </c>
      <c r="F5545" s="139">
        <v>2740</v>
      </c>
      <c r="G5545" s="137" t="s">
        <v>488</v>
      </c>
      <c r="H5545" s="137" t="s">
        <v>22088</v>
      </c>
      <c r="I5545" s="138" t="s">
        <v>1139</v>
      </c>
    </row>
    <row r="5546" spans="1:9" hidden="1">
      <c r="A5546" s="137" t="s">
        <v>27662</v>
      </c>
      <c r="B5546" s="138" t="s">
        <v>27663</v>
      </c>
      <c r="C5546" s="138" t="s">
        <v>27664</v>
      </c>
      <c r="D5546" s="138" t="s">
        <v>27665</v>
      </c>
      <c r="E5546" s="138" t="s">
        <v>27666</v>
      </c>
      <c r="F5546" s="139">
        <v>23030</v>
      </c>
      <c r="G5546" s="137" t="s">
        <v>488</v>
      </c>
      <c r="H5546" s="137" t="s">
        <v>22088</v>
      </c>
      <c r="I5546" s="138" t="s">
        <v>1139</v>
      </c>
    </row>
    <row r="5547" spans="1:9" hidden="1">
      <c r="A5547" s="137" t="s">
        <v>27667</v>
      </c>
      <c r="B5547" s="138" t="s">
        <v>27668</v>
      </c>
      <c r="C5547" s="138" t="s">
        <v>27669</v>
      </c>
      <c r="D5547" s="138" t="s">
        <v>27670</v>
      </c>
      <c r="E5547" s="138" t="s">
        <v>27671</v>
      </c>
      <c r="F5547" s="139">
        <v>7180</v>
      </c>
      <c r="G5547" s="137" t="s">
        <v>488</v>
      </c>
      <c r="H5547" s="137" t="s">
        <v>22088</v>
      </c>
      <c r="I5547" s="138" t="s">
        <v>1139</v>
      </c>
    </row>
    <row r="5548" spans="1:9" hidden="1">
      <c r="A5548" s="137" t="s">
        <v>27672</v>
      </c>
      <c r="B5548" s="138" t="s">
        <v>27673</v>
      </c>
      <c r="C5548" s="138" t="s">
        <v>27674</v>
      </c>
      <c r="D5548" s="138" t="s">
        <v>27675</v>
      </c>
      <c r="E5548" s="138" t="s">
        <v>27676</v>
      </c>
      <c r="F5548" s="139">
        <v>816</v>
      </c>
      <c r="G5548" s="137" t="s">
        <v>488</v>
      </c>
      <c r="H5548" s="137" t="s">
        <v>22088</v>
      </c>
      <c r="I5548" s="138" t="s">
        <v>1139</v>
      </c>
    </row>
    <row r="5549" spans="1:9" hidden="1">
      <c r="A5549" s="137" t="s">
        <v>27677</v>
      </c>
      <c r="B5549" s="138" t="s">
        <v>27678</v>
      </c>
      <c r="C5549" s="138" t="s">
        <v>27679</v>
      </c>
      <c r="D5549" s="138" t="s">
        <v>27680</v>
      </c>
      <c r="E5549" s="138" t="s">
        <v>27681</v>
      </c>
      <c r="F5549" s="139">
        <v>0</v>
      </c>
      <c r="G5549" s="137" t="s">
        <v>488</v>
      </c>
      <c r="H5549" s="137" t="s">
        <v>22088</v>
      </c>
      <c r="I5549" s="138" t="s">
        <v>1139</v>
      </c>
    </row>
    <row r="5550" spans="1:9" hidden="1">
      <c r="A5550" s="137" t="s">
        <v>27682</v>
      </c>
      <c r="B5550" s="138" t="s">
        <v>27683</v>
      </c>
      <c r="C5550" s="138" t="s">
        <v>27684</v>
      </c>
      <c r="D5550" s="138" t="s">
        <v>27685</v>
      </c>
      <c r="E5550" s="138" t="s">
        <v>27686</v>
      </c>
      <c r="F5550" s="139">
        <v>1092</v>
      </c>
      <c r="G5550" s="137" t="s">
        <v>488</v>
      </c>
      <c r="H5550" s="137" t="s">
        <v>22088</v>
      </c>
      <c r="I5550" s="138" t="s">
        <v>1139</v>
      </c>
    </row>
    <row r="5551" spans="1:9" hidden="1">
      <c r="A5551" s="137" t="s">
        <v>27687</v>
      </c>
      <c r="B5551" s="138" t="s">
        <v>27688</v>
      </c>
      <c r="C5551" s="138" t="s">
        <v>27689</v>
      </c>
      <c r="D5551" s="138" t="s">
        <v>27690</v>
      </c>
      <c r="E5551" s="138" t="s">
        <v>27691</v>
      </c>
      <c r="F5551" s="139">
        <v>2263</v>
      </c>
      <c r="G5551" s="137" t="s">
        <v>488</v>
      </c>
      <c r="H5551" s="137" t="s">
        <v>22088</v>
      </c>
      <c r="I5551" s="138" t="s">
        <v>1139</v>
      </c>
    </row>
    <row r="5552" spans="1:9" hidden="1">
      <c r="A5552" s="137" t="s">
        <v>27692</v>
      </c>
      <c r="B5552" s="138" t="s">
        <v>27693</v>
      </c>
      <c r="C5552" s="138" t="s">
        <v>27694</v>
      </c>
      <c r="D5552" s="138" t="s">
        <v>27695</v>
      </c>
      <c r="E5552" s="138" t="s">
        <v>27696</v>
      </c>
      <c r="F5552" s="139">
        <v>0</v>
      </c>
      <c r="G5552" s="137" t="s">
        <v>488</v>
      </c>
      <c r="H5552" s="137" t="s">
        <v>22088</v>
      </c>
      <c r="I5552" s="138" t="s">
        <v>1139</v>
      </c>
    </row>
    <row r="5553" spans="1:9" hidden="1">
      <c r="A5553" s="137" t="s">
        <v>27697</v>
      </c>
      <c r="B5553" s="138" t="s">
        <v>27698</v>
      </c>
      <c r="C5553" s="138" t="s">
        <v>27699</v>
      </c>
      <c r="D5553" s="138" t="s">
        <v>27700</v>
      </c>
      <c r="E5553" s="138" t="s">
        <v>27701</v>
      </c>
      <c r="F5553" s="139">
        <v>0</v>
      </c>
      <c r="G5553" s="137" t="s">
        <v>488</v>
      </c>
      <c r="H5553" s="137" t="s">
        <v>22088</v>
      </c>
      <c r="I5553" s="138" t="s">
        <v>1139</v>
      </c>
    </row>
    <row r="5554" spans="1:9" hidden="1">
      <c r="A5554" s="137" t="s">
        <v>27702</v>
      </c>
      <c r="B5554" s="138" t="s">
        <v>27703</v>
      </c>
      <c r="C5554" s="138" t="s">
        <v>27704</v>
      </c>
      <c r="D5554" s="138" t="s">
        <v>27705</v>
      </c>
      <c r="E5554" s="138" t="s">
        <v>27706</v>
      </c>
      <c r="F5554" s="139">
        <v>0</v>
      </c>
      <c r="G5554" s="137" t="s">
        <v>488</v>
      </c>
      <c r="H5554" s="137" t="s">
        <v>22088</v>
      </c>
      <c r="I5554" s="138" t="s">
        <v>1139</v>
      </c>
    </row>
    <row r="5555" spans="1:9" hidden="1">
      <c r="A5555" s="137" t="s">
        <v>27707</v>
      </c>
      <c r="B5555" s="138" t="s">
        <v>27708</v>
      </c>
      <c r="C5555" s="138" t="s">
        <v>27709</v>
      </c>
      <c r="D5555" s="138" t="s">
        <v>27710</v>
      </c>
      <c r="E5555" s="138" t="s">
        <v>27711</v>
      </c>
      <c r="F5555" s="139">
        <v>916</v>
      </c>
      <c r="G5555" s="137" t="s">
        <v>488</v>
      </c>
      <c r="H5555" s="137" t="s">
        <v>22088</v>
      </c>
      <c r="I5555" s="138" t="s">
        <v>1139</v>
      </c>
    </row>
    <row r="5556" spans="1:9" hidden="1">
      <c r="A5556" s="137" t="s">
        <v>27712</v>
      </c>
      <c r="B5556" s="138" t="s">
        <v>27713</v>
      </c>
      <c r="C5556" s="138" t="s">
        <v>27714</v>
      </c>
      <c r="D5556" s="138" t="s">
        <v>27715</v>
      </c>
      <c r="E5556" s="138" t="s">
        <v>27716</v>
      </c>
      <c r="F5556" s="139">
        <v>0</v>
      </c>
      <c r="G5556" s="137" t="s">
        <v>488</v>
      </c>
      <c r="H5556" s="137" t="s">
        <v>22088</v>
      </c>
      <c r="I5556" s="138" t="s">
        <v>1139</v>
      </c>
    </row>
    <row r="5557" spans="1:9" hidden="1">
      <c r="A5557" s="137" t="s">
        <v>27717</v>
      </c>
      <c r="B5557" s="138" t="s">
        <v>27718</v>
      </c>
      <c r="C5557" s="138" t="s">
        <v>27719</v>
      </c>
      <c r="D5557" s="138" t="s">
        <v>27720</v>
      </c>
      <c r="E5557" s="138" t="s">
        <v>27721</v>
      </c>
      <c r="F5557" s="139">
        <v>0</v>
      </c>
      <c r="G5557" s="137" t="s">
        <v>488</v>
      </c>
      <c r="H5557" s="137" t="s">
        <v>22088</v>
      </c>
      <c r="I5557" s="138" t="s">
        <v>1139</v>
      </c>
    </row>
    <row r="5558" spans="1:9" hidden="1">
      <c r="A5558" s="137" t="s">
        <v>27722</v>
      </c>
      <c r="B5558" s="138" t="s">
        <v>27723</v>
      </c>
      <c r="C5558" s="138" t="s">
        <v>27724</v>
      </c>
      <c r="D5558" s="138" t="s">
        <v>27725</v>
      </c>
      <c r="E5558" s="138" t="s">
        <v>27726</v>
      </c>
      <c r="F5558" s="139">
        <v>1843</v>
      </c>
      <c r="G5558" s="137" t="s">
        <v>488</v>
      </c>
      <c r="H5558" s="137" t="s">
        <v>22088</v>
      </c>
      <c r="I5558" s="138" t="s">
        <v>1139</v>
      </c>
    </row>
    <row r="5559" spans="1:9" hidden="1">
      <c r="A5559" s="137" t="s">
        <v>27727</v>
      </c>
      <c r="B5559" s="138" t="s">
        <v>27728</v>
      </c>
      <c r="C5559" s="138" t="s">
        <v>27729</v>
      </c>
      <c r="D5559" s="138" t="s">
        <v>27730</v>
      </c>
      <c r="E5559" s="138" t="s">
        <v>27731</v>
      </c>
      <c r="F5559" s="139">
        <v>0</v>
      </c>
      <c r="G5559" s="137" t="s">
        <v>488</v>
      </c>
      <c r="H5559" s="137" t="s">
        <v>22088</v>
      </c>
      <c r="I5559" s="138" t="s">
        <v>1139</v>
      </c>
    </row>
    <row r="5560" spans="1:9" hidden="1">
      <c r="A5560" s="137" t="s">
        <v>27732</v>
      </c>
      <c r="B5560" s="138" t="s">
        <v>27733</v>
      </c>
      <c r="C5560" s="138" t="s">
        <v>27734</v>
      </c>
      <c r="D5560" s="138" t="s">
        <v>27735</v>
      </c>
      <c r="E5560" s="138" t="s">
        <v>27736</v>
      </c>
      <c r="F5560" s="139">
        <v>0</v>
      </c>
      <c r="G5560" s="137" t="s">
        <v>488</v>
      </c>
      <c r="H5560" s="137" t="s">
        <v>22088</v>
      </c>
      <c r="I5560" s="138" t="s">
        <v>1756</v>
      </c>
    </row>
    <row r="5561" spans="1:9" hidden="1">
      <c r="A5561" s="137" t="s">
        <v>27737</v>
      </c>
      <c r="B5561" s="138" t="s">
        <v>27738</v>
      </c>
      <c r="C5561" s="138" t="s">
        <v>27739</v>
      </c>
      <c r="D5561" s="138" t="s">
        <v>27740</v>
      </c>
      <c r="E5561" s="138" t="s">
        <v>27741</v>
      </c>
      <c r="F5561" s="139">
        <v>1368</v>
      </c>
      <c r="G5561" s="137" t="s">
        <v>488</v>
      </c>
      <c r="H5561" s="137" t="s">
        <v>22088</v>
      </c>
      <c r="I5561" s="138" t="s">
        <v>24282</v>
      </c>
    </row>
    <row r="5562" spans="1:9" hidden="1">
      <c r="A5562" s="137" t="s">
        <v>27742</v>
      </c>
      <c r="B5562" s="138" t="s">
        <v>27743</v>
      </c>
      <c r="C5562" s="138" t="s">
        <v>27744</v>
      </c>
      <c r="D5562" s="138" t="s">
        <v>27745</v>
      </c>
      <c r="E5562" s="138" t="s">
        <v>27746</v>
      </c>
      <c r="F5562" s="139">
        <v>2297</v>
      </c>
      <c r="G5562" s="137" t="s">
        <v>488</v>
      </c>
      <c r="H5562" s="137" t="s">
        <v>22088</v>
      </c>
      <c r="I5562" s="138" t="s">
        <v>1139</v>
      </c>
    </row>
    <row r="5563" spans="1:9" hidden="1">
      <c r="A5563" s="137" t="s">
        <v>27747</v>
      </c>
      <c r="B5563" s="138" t="s">
        <v>27748</v>
      </c>
      <c r="C5563" s="138" t="s">
        <v>27749</v>
      </c>
      <c r="D5563" s="138" t="s">
        <v>27750</v>
      </c>
      <c r="E5563" s="138" t="s">
        <v>27751</v>
      </c>
      <c r="F5563" s="139">
        <v>1312</v>
      </c>
      <c r="G5563" s="137" t="s">
        <v>488</v>
      </c>
      <c r="H5563" s="137" t="s">
        <v>22088</v>
      </c>
      <c r="I5563" s="138" t="s">
        <v>1139</v>
      </c>
    </row>
    <row r="5564" spans="1:9" hidden="1">
      <c r="A5564" s="137" t="s">
        <v>27752</v>
      </c>
      <c r="B5564" s="138" t="s">
        <v>27753</v>
      </c>
      <c r="C5564" s="138" t="s">
        <v>27754</v>
      </c>
      <c r="D5564" s="138" t="s">
        <v>27755</v>
      </c>
      <c r="E5564" s="138" t="s">
        <v>27756</v>
      </c>
      <c r="F5564" s="139">
        <v>0</v>
      </c>
      <c r="G5564" s="137" t="s">
        <v>488</v>
      </c>
      <c r="H5564" s="137" t="s">
        <v>22088</v>
      </c>
      <c r="I5564" s="138" t="s">
        <v>24282</v>
      </c>
    </row>
    <row r="5565" spans="1:9" hidden="1">
      <c r="A5565" s="137" t="s">
        <v>27757</v>
      </c>
      <c r="B5565" s="138" t="s">
        <v>27758</v>
      </c>
      <c r="C5565" s="138" t="s">
        <v>27759</v>
      </c>
      <c r="D5565" s="138" t="s">
        <v>27760</v>
      </c>
      <c r="E5565" s="138" t="s">
        <v>27761</v>
      </c>
      <c r="F5565" s="139">
        <v>0</v>
      </c>
      <c r="G5565" s="137" t="s">
        <v>488</v>
      </c>
      <c r="H5565" s="137" t="s">
        <v>22088</v>
      </c>
      <c r="I5565" s="138" t="s">
        <v>1139</v>
      </c>
    </row>
    <row r="5566" spans="1:9" hidden="1">
      <c r="A5566" s="137" t="s">
        <v>27762</v>
      </c>
      <c r="B5566" s="138" t="s">
        <v>27763</v>
      </c>
      <c r="C5566" s="138" t="s">
        <v>27764</v>
      </c>
      <c r="D5566" s="138" t="s">
        <v>27765</v>
      </c>
      <c r="E5566" s="138" t="s">
        <v>27766</v>
      </c>
      <c r="F5566" s="139">
        <v>0</v>
      </c>
      <c r="G5566" s="137" t="s">
        <v>488</v>
      </c>
      <c r="H5566" s="137" t="s">
        <v>22088</v>
      </c>
      <c r="I5566" s="138" t="s">
        <v>1139</v>
      </c>
    </row>
    <row r="5567" spans="1:9" hidden="1">
      <c r="A5567" s="137" t="s">
        <v>27767</v>
      </c>
      <c r="B5567" s="138" t="s">
        <v>1041</v>
      </c>
      <c r="C5567" s="138" t="s">
        <v>968</v>
      </c>
      <c r="D5567" s="138" t="s">
        <v>27768</v>
      </c>
      <c r="E5567" s="138" t="s">
        <v>1272</v>
      </c>
      <c r="F5567" s="139">
        <v>12975</v>
      </c>
      <c r="G5567" s="137" t="s">
        <v>488</v>
      </c>
      <c r="H5567" s="137" t="s">
        <v>22088</v>
      </c>
      <c r="I5567" s="138" t="s">
        <v>1139</v>
      </c>
    </row>
    <row r="5568" spans="1:9" hidden="1">
      <c r="A5568" s="137" t="s">
        <v>27769</v>
      </c>
      <c r="B5568" s="138" t="s">
        <v>27770</v>
      </c>
      <c r="C5568" s="138" t="s">
        <v>27771</v>
      </c>
      <c r="D5568" s="138" t="s">
        <v>27772</v>
      </c>
      <c r="E5568" s="138" t="s">
        <v>27773</v>
      </c>
      <c r="F5568" s="139">
        <v>894</v>
      </c>
      <c r="G5568" s="137" t="s">
        <v>488</v>
      </c>
      <c r="H5568" s="137" t="s">
        <v>22088</v>
      </c>
      <c r="I5568" s="138" t="s">
        <v>1139</v>
      </c>
    </row>
    <row r="5569" spans="1:9" hidden="1">
      <c r="A5569" s="137" t="s">
        <v>27774</v>
      </c>
      <c r="B5569" s="138" t="s">
        <v>27775</v>
      </c>
      <c r="C5569" s="138" t="s">
        <v>27776</v>
      </c>
      <c r="D5569" s="138" t="s">
        <v>27777</v>
      </c>
      <c r="E5569" s="138" t="s">
        <v>27778</v>
      </c>
      <c r="F5569" s="139">
        <v>0</v>
      </c>
      <c r="G5569" s="137" t="s">
        <v>488</v>
      </c>
      <c r="H5569" s="137" t="s">
        <v>22088</v>
      </c>
      <c r="I5569" s="138" t="s">
        <v>1139</v>
      </c>
    </row>
    <row r="5570" spans="1:9" hidden="1">
      <c r="A5570" s="137" t="s">
        <v>27779</v>
      </c>
      <c r="B5570" s="138" t="s">
        <v>27780</v>
      </c>
      <c r="C5570" s="138" t="s">
        <v>27781</v>
      </c>
      <c r="D5570" s="138" t="s">
        <v>27782</v>
      </c>
      <c r="E5570" s="138" t="s">
        <v>27783</v>
      </c>
      <c r="F5570" s="139">
        <v>0</v>
      </c>
      <c r="G5570" s="137" t="s">
        <v>488</v>
      </c>
      <c r="H5570" s="137" t="s">
        <v>22088</v>
      </c>
      <c r="I5570" s="138" t="s">
        <v>1139</v>
      </c>
    </row>
    <row r="5571" spans="1:9" hidden="1">
      <c r="A5571" s="137" t="s">
        <v>27784</v>
      </c>
      <c r="B5571" s="138" t="s">
        <v>27785</v>
      </c>
      <c r="C5571" s="138" t="s">
        <v>27786</v>
      </c>
      <c r="D5571" s="138" t="s">
        <v>27787</v>
      </c>
      <c r="E5571" s="138" t="s">
        <v>27788</v>
      </c>
      <c r="F5571" s="139">
        <v>0</v>
      </c>
      <c r="G5571" s="137" t="s">
        <v>488</v>
      </c>
      <c r="H5571" s="137" t="s">
        <v>22088</v>
      </c>
      <c r="I5571" s="138" t="s">
        <v>1139</v>
      </c>
    </row>
    <row r="5572" spans="1:9" hidden="1">
      <c r="A5572" s="137" t="s">
        <v>27789</v>
      </c>
      <c r="B5572" s="138" t="s">
        <v>27790</v>
      </c>
      <c r="C5572" s="138" t="s">
        <v>27791</v>
      </c>
      <c r="D5572" s="138" t="s">
        <v>27792</v>
      </c>
      <c r="E5572" s="138" t="s">
        <v>27793</v>
      </c>
      <c r="F5572" s="139">
        <v>0</v>
      </c>
      <c r="G5572" s="137" t="s">
        <v>488</v>
      </c>
      <c r="H5572" s="137" t="s">
        <v>22088</v>
      </c>
      <c r="I5572" s="138" t="s">
        <v>1139</v>
      </c>
    </row>
    <row r="5573" spans="1:9" hidden="1">
      <c r="A5573" s="137" t="s">
        <v>27794</v>
      </c>
      <c r="B5573" s="138" t="s">
        <v>27795</v>
      </c>
      <c r="C5573" s="138" t="s">
        <v>27796</v>
      </c>
      <c r="D5573" s="138" t="s">
        <v>27797</v>
      </c>
      <c r="E5573" s="138" t="s">
        <v>27798</v>
      </c>
      <c r="F5573" s="139">
        <v>1651</v>
      </c>
      <c r="G5573" s="137" t="s">
        <v>488</v>
      </c>
      <c r="H5573" s="137" t="s">
        <v>22088</v>
      </c>
      <c r="I5573" s="138" t="s">
        <v>1139</v>
      </c>
    </row>
    <row r="5574" spans="1:9" hidden="1">
      <c r="A5574" s="137" t="s">
        <v>27799</v>
      </c>
      <c r="B5574" s="138" t="s">
        <v>27800</v>
      </c>
      <c r="C5574" s="138" t="s">
        <v>27801</v>
      </c>
      <c r="D5574" s="138" t="s">
        <v>27802</v>
      </c>
      <c r="E5574" s="138" t="s">
        <v>27803</v>
      </c>
      <c r="F5574" s="139">
        <v>1850</v>
      </c>
      <c r="G5574" s="137" t="s">
        <v>488</v>
      </c>
      <c r="H5574" s="137" t="s">
        <v>22088</v>
      </c>
      <c r="I5574" s="138" t="s">
        <v>1139</v>
      </c>
    </row>
    <row r="5575" spans="1:9" hidden="1">
      <c r="A5575" s="137" t="s">
        <v>27804</v>
      </c>
      <c r="B5575" s="138" t="s">
        <v>27805</v>
      </c>
      <c r="C5575" s="138" t="s">
        <v>27806</v>
      </c>
      <c r="D5575" s="138" t="s">
        <v>27807</v>
      </c>
      <c r="E5575" s="138" t="s">
        <v>27808</v>
      </c>
      <c r="F5575" s="139">
        <v>0</v>
      </c>
      <c r="G5575" s="137" t="s">
        <v>488</v>
      </c>
      <c r="H5575" s="137" t="s">
        <v>22088</v>
      </c>
      <c r="I5575" s="138" t="s">
        <v>24282</v>
      </c>
    </row>
    <row r="5576" spans="1:9" hidden="1">
      <c r="A5576" s="137" t="s">
        <v>27809</v>
      </c>
      <c r="B5576" s="138" t="s">
        <v>27810</v>
      </c>
      <c r="C5576" s="138" t="s">
        <v>27811</v>
      </c>
      <c r="D5576" s="138" t="s">
        <v>27812</v>
      </c>
      <c r="E5576" s="138" t="s">
        <v>27813</v>
      </c>
      <c r="F5576" s="139">
        <v>0</v>
      </c>
      <c r="G5576" s="137" t="s">
        <v>488</v>
      </c>
      <c r="H5576" s="137" t="s">
        <v>22088</v>
      </c>
      <c r="I5576" s="138" t="s">
        <v>1139</v>
      </c>
    </row>
    <row r="5577" spans="1:9" hidden="1">
      <c r="A5577" s="137" t="s">
        <v>27814</v>
      </c>
      <c r="B5577" s="138" t="s">
        <v>27815</v>
      </c>
      <c r="C5577" s="138" t="s">
        <v>27816</v>
      </c>
      <c r="D5577" s="138" t="s">
        <v>27817</v>
      </c>
      <c r="E5577" s="138" t="s">
        <v>27818</v>
      </c>
      <c r="F5577" s="139">
        <v>0</v>
      </c>
      <c r="G5577" s="137" t="s">
        <v>488</v>
      </c>
      <c r="H5577" s="137" t="s">
        <v>22088</v>
      </c>
      <c r="I5577" s="138" t="s">
        <v>24282</v>
      </c>
    </row>
    <row r="5578" spans="1:9" hidden="1">
      <c r="A5578" s="137" t="s">
        <v>27819</v>
      </c>
      <c r="B5578" s="138" t="s">
        <v>27820</v>
      </c>
      <c r="C5578" s="138" t="s">
        <v>27821</v>
      </c>
      <c r="D5578" s="138" t="s">
        <v>27822</v>
      </c>
      <c r="E5578" s="138" t="s">
        <v>27823</v>
      </c>
      <c r="F5578" s="139">
        <v>0</v>
      </c>
      <c r="G5578" s="137" t="s">
        <v>488</v>
      </c>
      <c r="H5578" s="137" t="s">
        <v>22088</v>
      </c>
      <c r="I5578" s="138" t="s">
        <v>1139</v>
      </c>
    </row>
    <row r="5579" spans="1:9" hidden="1">
      <c r="A5579" s="137" t="s">
        <v>27824</v>
      </c>
      <c r="B5579" s="138" t="s">
        <v>27825</v>
      </c>
      <c r="C5579" s="138" t="s">
        <v>27826</v>
      </c>
      <c r="D5579" s="138" t="s">
        <v>27827</v>
      </c>
      <c r="E5579" s="138" t="s">
        <v>27828</v>
      </c>
      <c r="F5579" s="139">
        <v>644</v>
      </c>
      <c r="G5579" s="137" t="s">
        <v>488</v>
      </c>
      <c r="H5579" s="137" t="s">
        <v>22088</v>
      </c>
      <c r="I5579" s="138" t="s">
        <v>1139</v>
      </c>
    </row>
    <row r="5580" spans="1:9" hidden="1">
      <c r="A5580" s="137" t="s">
        <v>27829</v>
      </c>
      <c r="B5580" s="138" t="s">
        <v>27830</v>
      </c>
      <c r="C5580" s="138" t="s">
        <v>27831</v>
      </c>
      <c r="D5580" s="138" t="s">
        <v>27832</v>
      </c>
      <c r="E5580" s="138" t="s">
        <v>27833</v>
      </c>
      <c r="F5580" s="139">
        <v>0</v>
      </c>
      <c r="G5580" s="137" t="s">
        <v>488</v>
      </c>
      <c r="H5580" s="137" t="s">
        <v>22088</v>
      </c>
      <c r="I5580" s="138" t="s">
        <v>1139</v>
      </c>
    </row>
    <row r="5581" spans="1:9" hidden="1">
      <c r="A5581" s="137" t="s">
        <v>27834</v>
      </c>
      <c r="B5581" s="138" t="s">
        <v>27835</v>
      </c>
      <c r="C5581" s="138" t="s">
        <v>27836</v>
      </c>
      <c r="D5581" s="138" t="s">
        <v>27837</v>
      </c>
      <c r="E5581" s="138" t="s">
        <v>27838</v>
      </c>
      <c r="F5581" s="139">
        <v>0</v>
      </c>
      <c r="G5581" s="137" t="s">
        <v>488</v>
      </c>
      <c r="H5581" s="137" t="s">
        <v>22088</v>
      </c>
      <c r="I5581" s="138" t="s">
        <v>1139</v>
      </c>
    </row>
    <row r="5582" spans="1:9" hidden="1">
      <c r="A5582" s="137" t="s">
        <v>27839</v>
      </c>
      <c r="B5582" s="138" t="s">
        <v>27840</v>
      </c>
      <c r="C5582" s="138" t="s">
        <v>27841</v>
      </c>
      <c r="D5582" s="138" t="s">
        <v>27842</v>
      </c>
      <c r="E5582" s="138" t="s">
        <v>27843</v>
      </c>
      <c r="F5582" s="139">
        <v>910.7</v>
      </c>
      <c r="G5582" s="137" t="s">
        <v>488</v>
      </c>
      <c r="H5582" s="137" t="s">
        <v>22088</v>
      </c>
      <c r="I5582" s="138" t="s">
        <v>1139</v>
      </c>
    </row>
    <row r="5583" spans="1:9" hidden="1">
      <c r="A5583" s="137" t="s">
        <v>27844</v>
      </c>
      <c r="B5583" s="138" t="s">
        <v>27845</v>
      </c>
      <c r="C5583" s="138" t="s">
        <v>27846</v>
      </c>
      <c r="D5583" s="138" t="s">
        <v>27847</v>
      </c>
      <c r="E5583" s="138" t="s">
        <v>27848</v>
      </c>
      <c r="F5583" s="139">
        <v>0</v>
      </c>
      <c r="G5583" s="137" t="s">
        <v>488</v>
      </c>
      <c r="H5583" s="137" t="s">
        <v>22088</v>
      </c>
      <c r="I5583" s="138" t="s">
        <v>1139</v>
      </c>
    </row>
    <row r="5584" spans="1:9" hidden="1">
      <c r="A5584" s="137" t="s">
        <v>27849</v>
      </c>
      <c r="B5584" s="138" t="s">
        <v>27850</v>
      </c>
      <c r="C5584" s="138" t="s">
        <v>27851</v>
      </c>
      <c r="D5584" s="138" t="s">
        <v>27852</v>
      </c>
      <c r="E5584" s="138" t="s">
        <v>27853</v>
      </c>
      <c r="F5584" s="139">
        <v>0</v>
      </c>
      <c r="G5584" s="137" t="s">
        <v>488</v>
      </c>
      <c r="H5584" s="137" t="s">
        <v>22088</v>
      </c>
      <c r="I5584" s="138" t="s">
        <v>1139</v>
      </c>
    </row>
    <row r="5585" spans="1:9" hidden="1">
      <c r="A5585" s="137" t="s">
        <v>27854</v>
      </c>
      <c r="B5585" s="138" t="s">
        <v>27855</v>
      </c>
      <c r="C5585" s="138" t="s">
        <v>27856</v>
      </c>
      <c r="D5585" s="138" t="s">
        <v>27857</v>
      </c>
      <c r="E5585" s="138" t="s">
        <v>27858</v>
      </c>
      <c r="F5585" s="139">
        <v>0</v>
      </c>
      <c r="G5585" s="137" t="s">
        <v>488</v>
      </c>
      <c r="H5585" s="137" t="s">
        <v>22088</v>
      </c>
      <c r="I5585" s="138" t="s">
        <v>24282</v>
      </c>
    </row>
    <row r="5586" spans="1:9" hidden="1">
      <c r="A5586" s="137" t="s">
        <v>27859</v>
      </c>
      <c r="B5586" s="138" t="s">
        <v>27860</v>
      </c>
      <c r="C5586" s="138" t="s">
        <v>27861</v>
      </c>
      <c r="D5586" s="138" t="s">
        <v>27862</v>
      </c>
      <c r="E5586" s="138" t="s">
        <v>27863</v>
      </c>
      <c r="F5586" s="139">
        <v>0</v>
      </c>
      <c r="G5586" s="137" t="s">
        <v>488</v>
      </c>
      <c r="H5586" s="137" t="s">
        <v>22088</v>
      </c>
      <c r="I5586" s="138" t="s">
        <v>1139</v>
      </c>
    </row>
    <row r="5587" spans="1:9" hidden="1">
      <c r="A5587" s="137" t="s">
        <v>27864</v>
      </c>
      <c r="B5587" s="138" t="s">
        <v>27865</v>
      </c>
      <c r="C5587" s="138" t="s">
        <v>27866</v>
      </c>
      <c r="D5587" s="138" t="s">
        <v>27867</v>
      </c>
      <c r="E5587" s="138" t="s">
        <v>27868</v>
      </c>
      <c r="F5587" s="139">
        <v>0</v>
      </c>
      <c r="G5587" s="137" t="s">
        <v>488</v>
      </c>
      <c r="H5587" s="137" t="s">
        <v>22088</v>
      </c>
      <c r="I5587" s="138" t="s">
        <v>24282</v>
      </c>
    </row>
    <row r="5588" spans="1:9" hidden="1">
      <c r="A5588" s="137" t="s">
        <v>27869</v>
      </c>
      <c r="B5588" s="138" t="s">
        <v>27870</v>
      </c>
      <c r="C5588" s="138" t="s">
        <v>27871</v>
      </c>
      <c r="D5588" s="138" t="s">
        <v>27872</v>
      </c>
      <c r="E5588" s="138" t="s">
        <v>27873</v>
      </c>
      <c r="F5588" s="139">
        <v>997</v>
      </c>
      <c r="G5588" s="137" t="s">
        <v>488</v>
      </c>
      <c r="H5588" s="137" t="s">
        <v>22088</v>
      </c>
      <c r="I5588" s="138" t="s">
        <v>24282</v>
      </c>
    </row>
    <row r="5589" spans="1:9" hidden="1">
      <c r="A5589" s="137" t="s">
        <v>27874</v>
      </c>
      <c r="B5589" s="138" t="s">
        <v>27875</v>
      </c>
      <c r="C5589" s="138" t="s">
        <v>27876</v>
      </c>
      <c r="D5589" s="138" t="s">
        <v>27877</v>
      </c>
      <c r="E5589" s="138" t="s">
        <v>27878</v>
      </c>
      <c r="F5589" s="139">
        <v>0</v>
      </c>
      <c r="G5589" s="137" t="s">
        <v>488</v>
      </c>
      <c r="H5589" s="137" t="s">
        <v>22088</v>
      </c>
      <c r="I5589" s="138" t="s">
        <v>1139</v>
      </c>
    </row>
    <row r="5590" spans="1:9" hidden="1">
      <c r="A5590" s="137" t="s">
        <v>27879</v>
      </c>
      <c r="B5590" s="138" t="s">
        <v>27880</v>
      </c>
      <c r="C5590" s="138" t="s">
        <v>27881</v>
      </c>
      <c r="D5590" s="138" t="s">
        <v>27882</v>
      </c>
      <c r="E5590" s="138" t="s">
        <v>27883</v>
      </c>
      <c r="F5590" s="139">
        <v>0</v>
      </c>
      <c r="G5590" s="137" t="s">
        <v>488</v>
      </c>
      <c r="H5590" s="137" t="s">
        <v>22088</v>
      </c>
      <c r="I5590" s="138" t="s">
        <v>1139</v>
      </c>
    </row>
    <row r="5591" spans="1:9" hidden="1">
      <c r="A5591" s="137" t="s">
        <v>27884</v>
      </c>
      <c r="B5591" s="138" t="s">
        <v>27885</v>
      </c>
      <c r="C5591" s="138" t="s">
        <v>27886</v>
      </c>
      <c r="D5591" s="138" t="s">
        <v>27887</v>
      </c>
      <c r="E5591" s="138" t="s">
        <v>27888</v>
      </c>
      <c r="F5591" s="139">
        <v>0</v>
      </c>
      <c r="G5591" s="137" t="s">
        <v>488</v>
      </c>
      <c r="H5591" s="137" t="s">
        <v>22088</v>
      </c>
      <c r="I5591" s="138" t="s">
        <v>1139</v>
      </c>
    </row>
    <row r="5592" spans="1:9" hidden="1">
      <c r="A5592" s="137" t="s">
        <v>27889</v>
      </c>
      <c r="B5592" s="138" t="s">
        <v>27890</v>
      </c>
      <c r="C5592" s="138" t="s">
        <v>27891</v>
      </c>
      <c r="D5592" s="138" t="s">
        <v>27892</v>
      </c>
      <c r="E5592" s="138" t="s">
        <v>27893</v>
      </c>
      <c r="F5592" s="139">
        <v>1728</v>
      </c>
      <c r="G5592" s="137" t="s">
        <v>488</v>
      </c>
      <c r="H5592" s="137" t="s">
        <v>22088</v>
      </c>
      <c r="I5592" s="138" t="s">
        <v>1139</v>
      </c>
    </row>
    <row r="5593" spans="1:9" hidden="1">
      <c r="A5593" s="137" t="s">
        <v>27894</v>
      </c>
      <c r="B5593" s="138" t="s">
        <v>27895</v>
      </c>
      <c r="C5593" s="138" t="s">
        <v>27896</v>
      </c>
      <c r="D5593" s="138" t="s">
        <v>27897</v>
      </c>
      <c r="E5593" s="138" t="s">
        <v>27898</v>
      </c>
      <c r="F5593" s="139">
        <v>0</v>
      </c>
      <c r="G5593" s="137" t="s">
        <v>488</v>
      </c>
      <c r="H5593" s="137" t="s">
        <v>22088</v>
      </c>
      <c r="I5593" s="138" t="s">
        <v>1139</v>
      </c>
    </row>
    <row r="5594" spans="1:9" hidden="1">
      <c r="A5594" s="137" t="s">
        <v>27899</v>
      </c>
      <c r="B5594" s="138" t="s">
        <v>27900</v>
      </c>
      <c r="C5594" s="138" t="s">
        <v>27901</v>
      </c>
      <c r="D5594" s="138" t="s">
        <v>27902</v>
      </c>
      <c r="E5594" s="138" t="s">
        <v>27903</v>
      </c>
      <c r="F5594" s="139">
        <v>2032</v>
      </c>
      <c r="G5594" s="137" t="s">
        <v>488</v>
      </c>
      <c r="H5594" s="137" t="s">
        <v>22088</v>
      </c>
      <c r="I5594" s="138" t="s">
        <v>1139</v>
      </c>
    </row>
    <row r="5595" spans="1:9" hidden="1">
      <c r="A5595" s="137" t="s">
        <v>27904</v>
      </c>
      <c r="B5595" s="138" t="s">
        <v>27905</v>
      </c>
      <c r="C5595" s="138" t="s">
        <v>27906</v>
      </c>
      <c r="D5595" s="138" t="s">
        <v>27907</v>
      </c>
      <c r="E5595" s="138" t="s">
        <v>27908</v>
      </c>
      <c r="F5595" s="139">
        <v>0</v>
      </c>
      <c r="G5595" s="137" t="s">
        <v>488</v>
      </c>
      <c r="H5595" s="137" t="s">
        <v>22088</v>
      </c>
      <c r="I5595" s="138" t="s">
        <v>1139</v>
      </c>
    </row>
    <row r="5596" spans="1:9" hidden="1">
      <c r="A5596" s="137" t="s">
        <v>27909</v>
      </c>
      <c r="B5596" s="138" t="s">
        <v>27910</v>
      </c>
      <c r="C5596" s="138" t="s">
        <v>27911</v>
      </c>
      <c r="D5596" s="138" t="s">
        <v>27912</v>
      </c>
      <c r="E5596" s="138" t="s">
        <v>27913</v>
      </c>
      <c r="F5596" s="139">
        <v>11350</v>
      </c>
      <c r="G5596" s="137" t="s">
        <v>488</v>
      </c>
      <c r="H5596" s="137" t="s">
        <v>22088</v>
      </c>
      <c r="I5596" s="138" t="s">
        <v>1139</v>
      </c>
    </row>
    <row r="5597" spans="1:9" hidden="1">
      <c r="A5597" s="137" t="s">
        <v>27914</v>
      </c>
      <c r="B5597" s="138" t="s">
        <v>27915</v>
      </c>
      <c r="C5597" s="138" t="s">
        <v>27916</v>
      </c>
      <c r="D5597" s="138" t="s">
        <v>27917</v>
      </c>
      <c r="E5597" s="138" t="s">
        <v>27918</v>
      </c>
      <c r="F5597" s="139">
        <v>2324</v>
      </c>
      <c r="G5597" s="137" t="s">
        <v>488</v>
      </c>
      <c r="H5597" s="137" t="s">
        <v>22088</v>
      </c>
      <c r="I5597" s="138" t="s">
        <v>1139</v>
      </c>
    </row>
    <row r="5598" spans="1:9" hidden="1">
      <c r="A5598" s="137" t="s">
        <v>27919</v>
      </c>
      <c r="B5598" s="138" t="s">
        <v>27920</v>
      </c>
      <c r="C5598" s="138" t="s">
        <v>27921</v>
      </c>
      <c r="D5598" s="138" t="s">
        <v>27922</v>
      </c>
      <c r="E5598" s="138" t="s">
        <v>27923</v>
      </c>
      <c r="F5598" s="139">
        <v>0</v>
      </c>
      <c r="G5598" s="137" t="s">
        <v>488</v>
      </c>
      <c r="H5598" s="137" t="s">
        <v>22088</v>
      </c>
      <c r="I5598" s="138" t="s">
        <v>1139</v>
      </c>
    </row>
    <row r="5599" spans="1:9" hidden="1">
      <c r="A5599" s="137" t="s">
        <v>27924</v>
      </c>
      <c r="B5599" s="138" t="s">
        <v>27925</v>
      </c>
      <c r="C5599" s="138" t="s">
        <v>27926</v>
      </c>
      <c r="D5599" s="138" t="s">
        <v>27927</v>
      </c>
      <c r="E5599" s="138" t="s">
        <v>27928</v>
      </c>
      <c r="F5599" s="139">
        <v>735</v>
      </c>
      <c r="G5599" s="137" t="s">
        <v>488</v>
      </c>
      <c r="H5599" s="137" t="s">
        <v>22088</v>
      </c>
      <c r="I5599" s="138" t="s">
        <v>1139</v>
      </c>
    </row>
    <row r="5600" spans="1:9" hidden="1">
      <c r="A5600" s="137" t="s">
        <v>27929</v>
      </c>
      <c r="B5600" s="138" t="s">
        <v>27930</v>
      </c>
      <c r="C5600" s="138" t="s">
        <v>27931</v>
      </c>
      <c r="D5600" s="138" t="s">
        <v>27932</v>
      </c>
      <c r="E5600" s="138" t="s">
        <v>27933</v>
      </c>
      <c r="F5600" s="139">
        <v>7840</v>
      </c>
      <c r="G5600" s="137" t="s">
        <v>488</v>
      </c>
      <c r="H5600" s="137" t="s">
        <v>22088</v>
      </c>
      <c r="I5600" s="138" t="s">
        <v>1139</v>
      </c>
    </row>
    <row r="5601" spans="1:9" hidden="1">
      <c r="A5601" s="137" t="s">
        <v>27934</v>
      </c>
      <c r="B5601" s="138" t="s">
        <v>27935</v>
      </c>
      <c r="C5601" s="138" t="s">
        <v>27936</v>
      </c>
      <c r="D5601" s="138" t="s">
        <v>27937</v>
      </c>
      <c r="E5601" s="138" t="s">
        <v>27938</v>
      </c>
      <c r="F5601" s="139">
        <v>0</v>
      </c>
      <c r="G5601" s="137" t="s">
        <v>488</v>
      </c>
      <c r="H5601" s="137" t="s">
        <v>22088</v>
      </c>
      <c r="I5601" s="138" t="s">
        <v>1139</v>
      </c>
    </row>
    <row r="5602" spans="1:9" hidden="1">
      <c r="A5602" s="137" t="s">
        <v>27939</v>
      </c>
      <c r="B5602" s="138" t="s">
        <v>27940</v>
      </c>
      <c r="C5602" s="138" t="s">
        <v>27941</v>
      </c>
      <c r="D5602" s="138" t="s">
        <v>27942</v>
      </c>
      <c r="E5602" s="138" t="s">
        <v>27943</v>
      </c>
      <c r="F5602" s="139">
        <v>7360</v>
      </c>
      <c r="G5602" s="137" t="s">
        <v>488</v>
      </c>
      <c r="H5602" s="137" t="s">
        <v>22088</v>
      </c>
      <c r="I5602" s="138" t="s">
        <v>1139</v>
      </c>
    </row>
    <row r="5603" spans="1:9" hidden="1">
      <c r="A5603" s="137" t="s">
        <v>27944</v>
      </c>
      <c r="B5603" s="138" t="s">
        <v>27940</v>
      </c>
      <c r="C5603" s="138" t="s">
        <v>27945</v>
      </c>
      <c r="D5603" s="138" t="s">
        <v>27946</v>
      </c>
      <c r="E5603" s="138" t="s">
        <v>27943</v>
      </c>
      <c r="F5603" s="139">
        <v>0</v>
      </c>
      <c r="G5603" s="137" t="s">
        <v>488</v>
      </c>
      <c r="H5603" s="137" t="s">
        <v>22088</v>
      </c>
      <c r="I5603" s="138" t="s">
        <v>1139</v>
      </c>
    </row>
    <row r="5604" spans="1:9" hidden="1">
      <c r="A5604" s="137" t="s">
        <v>27947</v>
      </c>
      <c r="B5604" s="138" t="s">
        <v>27948</v>
      </c>
      <c r="C5604" s="138" t="s">
        <v>27949</v>
      </c>
      <c r="D5604" s="138" t="s">
        <v>27950</v>
      </c>
      <c r="E5604" s="138" t="s">
        <v>27951</v>
      </c>
      <c r="F5604" s="139">
        <v>0</v>
      </c>
      <c r="G5604" s="137" t="s">
        <v>488</v>
      </c>
      <c r="H5604" s="137" t="s">
        <v>22088</v>
      </c>
      <c r="I5604" s="138" t="s">
        <v>1139</v>
      </c>
    </row>
    <row r="5605" spans="1:9" hidden="1">
      <c r="A5605" s="137" t="s">
        <v>27952</v>
      </c>
      <c r="B5605" s="138" t="s">
        <v>27953</v>
      </c>
      <c r="C5605" s="138" t="s">
        <v>27954</v>
      </c>
      <c r="D5605" s="138" t="s">
        <v>27955</v>
      </c>
      <c r="E5605" s="138" t="s">
        <v>27956</v>
      </c>
      <c r="F5605" s="139">
        <v>0</v>
      </c>
      <c r="G5605" s="137" t="s">
        <v>488</v>
      </c>
      <c r="H5605" s="137" t="s">
        <v>22088</v>
      </c>
      <c r="I5605" s="138" t="s">
        <v>1139</v>
      </c>
    </row>
    <row r="5606" spans="1:9" hidden="1">
      <c r="A5606" s="137" t="s">
        <v>27957</v>
      </c>
      <c r="B5606" s="138" t="s">
        <v>27958</v>
      </c>
      <c r="C5606" s="138" t="s">
        <v>27959</v>
      </c>
      <c r="D5606" s="138" t="s">
        <v>27960</v>
      </c>
      <c r="E5606" s="138" t="s">
        <v>27961</v>
      </c>
      <c r="F5606" s="139">
        <v>0</v>
      </c>
      <c r="G5606" s="137" t="s">
        <v>488</v>
      </c>
      <c r="H5606" s="137" t="s">
        <v>22088</v>
      </c>
      <c r="I5606" s="138" t="s">
        <v>1139</v>
      </c>
    </row>
    <row r="5607" spans="1:9" hidden="1">
      <c r="A5607" s="137" t="s">
        <v>27962</v>
      </c>
      <c r="B5607" s="138" t="s">
        <v>27963</v>
      </c>
      <c r="C5607" s="138" t="s">
        <v>27964</v>
      </c>
      <c r="D5607" s="138" t="s">
        <v>27965</v>
      </c>
      <c r="E5607" s="138" t="s">
        <v>27966</v>
      </c>
      <c r="F5607" s="139">
        <v>0</v>
      </c>
      <c r="G5607" s="137" t="s">
        <v>488</v>
      </c>
      <c r="H5607" s="137" t="s">
        <v>22088</v>
      </c>
      <c r="I5607" s="138" t="s">
        <v>1139</v>
      </c>
    </row>
    <row r="5608" spans="1:9" hidden="1">
      <c r="A5608" s="137" t="s">
        <v>27967</v>
      </c>
      <c r="B5608" s="138" t="s">
        <v>27968</v>
      </c>
      <c r="C5608" s="138" t="s">
        <v>27969</v>
      </c>
      <c r="D5608" s="138" t="s">
        <v>27970</v>
      </c>
      <c r="E5608" s="138" t="s">
        <v>27971</v>
      </c>
      <c r="F5608" s="139">
        <v>656</v>
      </c>
      <c r="G5608" s="137" t="s">
        <v>488</v>
      </c>
      <c r="H5608" s="137" t="s">
        <v>22088</v>
      </c>
      <c r="I5608" s="138" t="s">
        <v>1139</v>
      </c>
    </row>
    <row r="5609" spans="1:9" hidden="1">
      <c r="A5609" s="137" t="s">
        <v>27972</v>
      </c>
      <c r="B5609" s="138" t="s">
        <v>27973</v>
      </c>
      <c r="C5609" s="138" t="s">
        <v>27974</v>
      </c>
      <c r="D5609" s="138" t="s">
        <v>27975</v>
      </c>
      <c r="E5609" s="138" t="s">
        <v>27976</v>
      </c>
      <c r="F5609" s="139">
        <v>0</v>
      </c>
      <c r="G5609" s="137" t="s">
        <v>488</v>
      </c>
      <c r="H5609" s="137" t="s">
        <v>22088</v>
      </c>
      <c r="I5609" s="138" t="s">
        <v>1139</v>
      </c>
    </row>
    <row r="5610" spans="1:9" hidden="1">
      <c r="A5610" s="137" t="s">
        <v>27977</v>
      </c>
      <c r="B5610" s="138" t="s">
        <v>27978</v>
      </c>
      <c r="C5610" s="138" t="s">
        <v>27979</v>
      </c>
      <c r="D5610" s="138" t="s">
        <v>27980</v>
      </c>
      <c r="E5610" s="138" t="s">
        <v>27981</v>
      </c>
      <c r="F5610" s="139">
        <v>0</v>
      </c>
      <c r="G5610" s="137" t="s">
        <v>488</v>
      </c>
      <c r="H5610" s="137" t="s">
        <v>22088</v>
      </c>
      <c r="I5610" s="138" t="s">
        <v>1139</v>
      </c>
    </row>
    <row r="5611" spans="1:9" hidden="1">
      <c r="A5611" s="137" t="s">
        <v>27982</v>
      </c>
      <c r="B5611" s="138" t="s">
        <v>27983</v>
      </c>
      <c r="C5611" s="138" t="s">
        <v>27984</v>
      </c>
      <c r="D5611" s="138" t="s">
        <v>27985</v>
      </c>
      <c r="E5611" s="138" t="s">
        <v>27986</v>
      </c>
      <c r="F5611" s="139">
        <v>0</v>
      </c>
      <c r="G5611" s="137" t="s">
        <v>488</v>
      </c>
      <c r="H5611" s="137" t="s">
        <v>22088</v>
      </c>
      <c r="I5611" s="138" t="s">
        <v>1139</v>
      </c>
    </row>
    <row r="5612" spans="1:9" hidden="1">
      <c r="A5612" s="137" t="s">
        <v>27987</v>
      </c>
      <c r="B5612" s="138" t="s">
        <v>27988</v>
      </c>
      <c r="C5612" s="138" t="s">
        <v>27989</v>
      </c>
      <c r="D5612" s="138" t="s">
        <v>27990</v>
      </c>
      <c r="E5612" s="138" t="s">
        <v>27991</v>
      </c>
      <c r="F5612" s="139">
        <v>379.9</v>
      </c>
      <c r="G5612" s="137" t="s">
        <v>488</v>
      </c>
      <c r="H5612" s="137" t="s">
        <v>22088</v>
      </c>
      <c r="I5612" s="138" t="s">
        <v>1139</v>
      </c>
    </row>
    <row r="5613" spans="1:9" hidden="1">
      <c r="A5613" s="137" t="s">
        <v>27992</v>
      </c>
      <c r="B5613" s="138" t="s">
        <v>27993</v>
      </c>
      <c r="C5613" s="138" t="s">
        <v>27994</v>
      </c>
      <c r="D5613" s="138" t="s">
        <v>27995</v>
      </c>
      <c r="E5613" s="138" t="s">
        <v>27996</v>
      </c>
      <c r="F5613" s="139">
        <v>0</v>
      </c>
      <c r="G5613" s="137" t="s">
        <v>488</v>
      </c>
      <c r="H5613" s="137" t="s">
        <v>22088</v>
      </c>
      <c r="I5613" s="138" t="s">
        <v>1139</v>
      </c>
    </row>
    <row r="5614" spans="1:9" hidden="1">
      <c r="A5614" s="137" t="s">
        <v>27997</v>
      </c>
      <c r="B5614" s="138" t="s">
        <v>27998</v>
      </c>
      <c r="C5614" s="138" t="s">
        <v>27999</v>
      </c>
      <c r="D5614" s="138" t="s">
        <v>28000</v>
      </c>
      <c r="E5614" s="138" t="s">
        <v>28001</v>
      </c>
      <c r="F5614" s="139">
        <v>371</v>
      </c>
      <c r="G5614" s="137" t="s">
        <v>488</v>
      </c>
      <c r="H5614" s="137" t="s">
        <v>22088</v>
      </c>
      <c r="I5614" s="138" t="s">
        <v>24282</v>
      </c>
    </row>
    <row r="5615" spans="1:9" hidden="1">
      <c r="A5615" s="137" t="s">
        <v>28002</v>
      </c>
      <c r="B5615" s="138" t="s">
        <v>28003</v>
      </c>
      <c r="C5615" s="138" t="s">
        <v>28004</v>
      </c>
      <c r="D5615" s="138" t="s">
        <v>28005</v>
      </c>
      <c r="E5615" s="138" t="s">
        <v>28006</v>
      </c>
      <c r="F5615" s="139">
        <v>0</v>
      </c>
      <c r="G5615" s="137" t="s">
        <v>488</v>
      </c>
      <c r="H5615" s="137" t="s">
        <v>22088</v>
      </c>
      <c r="I5615" s="138" t="s">
        <v>1139</v>
      </c>
    </row>
    <row r="5616" spans="1:9" hidden="1">
      <c r="A5616" s="137" t="s">
        <v>28007</v>
      </c>
      <c r="B5616" s="138" t="s">
        <v>28008</v>
      </c>
      <c r="C5616" s="138" t="s">
        <v>28009</v>
      </c>
      <c r="D5616" s="138" t="s">
        <v>28010</v>
      </c>
      <c r="E5616" s="138" t="s">
        <v>28011</v>
      </c>
      <c r="F5616" s="139">
        <v>968</v>
      </c>
      <c r="G5616" s="137" t="s">
        <v>488</v>
      </c>
      <c r="H5616" s="137" t="s">
        <v>22088</v>
      </c>
      <c r="I5616" s="138" t="s">
        <v>1139</v>
      </c>
    </row>
    <row r="5617" spans="1:9" hidden="1">
      <c r="A5617" s="137" t="s">
        <v>28012</v>
      </c>
      <c r="B5617" s="138" t="s">
        <v>28013</v>
      </c>
      <c r="C5617" s="138" t="s">
        <v>28014</v>
      </c>
      <c r="D5617" s="138" t="s">
        <v>28015</v>
      </c>
      <c r="E5617" s="138" t="s">
        <v>28016</v>
      </c>
      <c r="F5617" s="139">
        <v>695</v>
      </c>
      <c r="G5617" s="137" t="s">
        <v>488</v>
      </c>
      <c r="H5617" s="137" t="s">
        <v>22088</v>
      </c>
      <c r="I5617" s="138" t="s">
        <v>24282</v>
      </c>
    </row>
    <row r="5618" spans="1:9" hidden="1">
      <c r="A5618" s="137" t="s">
        <v>28017</v>
      </c>
      <c r="B5618" s="138" t="s">
        <v>28018</v>
      </c>
      <c r="C5618" s="138" t="s">
        <v>28019</v>
      </c>
      <c r="D5618" s="138" t="s">
        <v>28020</v>
      </c>
      <c r="E5618" s="138" t="s">
        <v>28021</v>
      </c>
      <c r="F5618" s="139">
        <v>0</v>
      </c>
      <c r="G5618" s="137" t="s">
        <v>488</v>
      </c>
      <c r="H5618" s="137" t="s">
        <v>22088</v>
      </c>
      <c r="I5618" s="138" t="s">
        <v>1139</v>
      </c>
    </row>
    <row r="5619" spans="1:9" hidden="1">
      <c r="A5619" s="137" t="s">
        <v>28022</v>
      </c>
      <c r="B5619" s="138" t="s">
        <v>28023</v>
      </c>
      <c r="C5619" s="138" t="s">
        <v>28024</v>
      </c>
      <c r="D5619" s="138" t="s">
        <v>28025</v>
      </c>
      <c r="E5619" s="138" t="s">
        <v>28026</v>
      </c>
      <c r="F5619" s="139">
        <v>0</v>
      </c>
      <c r="G5619" s="137" t="s">
        <v>488</v>
      </c>
      <c r="H5619" s="137" t="s">
        <v>22088</v>
      </c>
      <c r="I5619" s="138" t="s">
        <v>1139</v>
      </c>
    </row>
    <row r="5620" spans="1:9" hidden="1">
      <c r="A5620" s="137" t="s">
        <v>28027</v>
      </c>
      <c r="B5620" s="138" t="s">
        <v>28028</v>
      </c>
      <c r="C5620" s="138" t="s">
        <v>28029</v>
      </c>
      <c r="D5620" s="138" t="s">
        <v>28030</v>
      </c>
      <c r="E5620" s="138" t="s">
        <v>28031</v>
      </c>
      <c r="F5620" s="139">
        <v>2938</v>
      </c>
      <c r="G5620" s="137" t="s">
        <v>488</v>
      </c>
      <c r="H5620" s="137" t="s">
        <v>22088</v>
      </c>
      <c r="I5620" s="138" t="s">
        <v>1139</v>
      </c>
    </row>
    <row r="5621" spans="1:9" hidden="1">
      <c r="A5621" s="137" t="s">
        <v>28032</v>
      </c>
      <c r="B5621" s="138" t="s">
        <v>28033</v>
      </c>
      <c r="C5621" s="138" t="s">
        <v>28034</v>
      </c>
      <c r="D5621" s="138" t="s">
        <v>28035</v>
      </c>
      <c r="E5621" s="138" t="s">
        <v>28036</v>
      </c>
      <c r="F5621" s="139">
        <v>0</v>
      </c>
      <c r="G5621" s="137" t="s">
        <v>488</v>
      </c>
      <c r="H5621" s="137" t="s">
        <v>22088</v>
      </c>
      <c r="I5621" s="138" t="s">
        <v>1139</v>
      </c>
    </row>
    <row r="5622" spans="1:9" hidden="1">
      <c r="A5622" s="137" t="s">
        <v>28037</v>
      </c>
      <c r="B5622" s="138" t="s">
        <v>28038</v>
      </c>
      <c r="C5622" s="138" t="s">
        <v>28039</v>
      </c>
      <c r="D5622" s="138" t="s">
        <v>28040</v>
      </c>
      <c r="E5622" s="138" t="s">
        <v>28041</v>
      </c>
      <c r="F5622" s="139">
        <v>6530</v>
      </c>
      <c r="G5622" s="137" t="s">
        <v>488</v>
      </c>
      <c r="H5622" s="137" t="s">
        <v>22088</v>
      </c>
      <c r="I5622" s="138" t="s">
        <v>1139</v>
      </c>
    </row>
    <row r="5623" spans="1:9" hidden="1">
      <c r="A5623" s="137" t="s">
        <v>28042</v>
      </c>
      <c r="B5623" s="138" t="s">
        <v>28043</v>
      </c>
      <c r="C5623" s="138" t="s">
        <v>28044</v>
      </c>
      <c r="D5623" s="138" t="s">
        <v>28045</v>
      </c>
      <c r="E5623" s="138" t="s">
        <v>28046</v>
      </c>
      <c r="F5623" s="139">
        <v>7320</v>
      </c>
      <c r="G5623" s="137" t="s">
        <v>488</v>
      </c>
      <c r="H5623" s="137" t="s">
        <v>22088</v>
      </c>
      <c r="I5623" s="138" t="s">
        <v>1139</v>
      </c>
    </row>
    <row r="5624" spans="1:9" hidden="1">
      <c r="A5624" s="137" t="s">
        <v>28047</v>
      </c>
      <c r="B5624" s="138" t="s">
        <v>28048</v>
      </c>
      <c r="C5624" s="138" t="s">
        <v>28049</v>
      </c>
      <c r="D5624" s="138" t="s">
        <v>28050</v>
      </c>
      <c r="E5624" s="138" t="s">
        <v>28051</v>
      </c>
      <c r="F5624" s="139">
        <v>2548</v>
      </c>
      <c r="G5624" s="137" t="s">
        <v>488</v>
      </c>
      <c r="H5624" s="137" t="s">
        <v>22088</v>
      </c>
      <c r="I5624" s="138" t="s">
        <v>1139</v>
      </c>
    </row>
    <row r="5625" spans="1:9" hidden="1">
      <c r="A5625" s="137" t="s">
        <v>28052</v>
      </c>
      <c r="B5625" s="138" t="s">
        <v>28053</v>
      </c>
      <c r="C5625" s="138" t="s">
        <v>28054</v>
      </c>
      <c r="D5625" s="138" t="s">
        <v>28055</v>
      </c>
      <c r="E5625" s="138" t="s">
        <v>28056</v>
      </c>
      <c r="F5625" s="139">
        <v>0</v>
      </c>
      <c r="G5625" s="137" t="s">
        <v>488</v>
      </c>
      <c r="H5625" s="137" t="s">
        <v>22088</v>
      </c>
      <c r="I5625" s="138" t="s">
        <v>1139</v>
      </c>
    </row>
    <row r="5626" spans="1:9" hidden="1">
      <c r="A5626" s="137" t="s">
        <v>28057</v>
      </c>
      <c r="B5626" s="138" t="s">
        <v>28058</v>
      </c>
      <c r="C5626" s="138" t="s">
        <v>28059</v>
      </c>
      <c r="D5626" s="138" t="s">
        <v>28060</v>
      </c>
      <c r="E5626" s="138" t="s">
        <v>28061</v>
      </c>
      <c r="F5626" s="139">
        <v>0</v>
      </c>
      <c r="G5626" s="137" t="s">
        <v>488</v>
      </c>
      <c r="H5626" s="137" t="s">
        <v>22088</v>
      </c>
      <c r="I5626" s="138" t="s">
        <v>1139</v>
      </c>
    </row>
    <row r="5627" spans="1:9" hidden="1">
      <c r="A5627" s="137" t="s">
        <v>28062</v>
      </c>
      <c r="B5627" s="138" t="s">
        <v>28063</v>
      </c>
      <c r="C5627" s="138" t="s">
        <v>28064</v>
      </c>
      <c r="D5627" s="138" t="s">
        <v>28065</v>
      </c>
      <c r="E5627" s="138" t="s">
        <v>28066</v>
      </c>
      <c r="F5627" s="139">
        <v>0</v>
      </c>
      <c r="G5627" s="137" t="s">
        <v>488</v>
      </c>
      <c r="H5627" s="137" t="s">
        <v>22088</v>
      </c>
      <c r="I5627" s="138" t="s">
        <v>1139</v>
      </c>
    </row>
    <row r="5628" spans="1:9" hidden="1">
      <c r="A5628" s="137" t="s">
        <v>28067</v>
      </c>
      <c r="B5628" s="138" t="s">
        <v>28068</v>
      </c>
      <c r="C5628" s="138" t="s">
        <v>28069</v>
      </c>
      <c r="D5628" s="138" t="s">
        <v>28070</v>
      </c>
      <c r="E5628" s="138" t="s">
        <v>28071</v>
      </c>
      <c r="F5628" s="139">
        <v>0</v>
      </c>
      <c r="G5628" s="137" t="s">
        <v>488</v>
      </c>
      <c r="H5628" s="137" t="s">
        <v>22088</v>
      </c>
      <c r="I5628" s="138" t="s">
        <v>1139</v>
      </c>
    </row>
    <row r="5629" spans="1:9" hidden="1">
      <c r="A5629" s="137" t="s">
        <v>28072</v>
      </c>
      <c r="B5629" s="138" t="s">
        <v>28073</v>
      </c>
      <c r="C5629" s="138" t="s">
        <v>28074</v>
      </c>
      <c r="D5629" s="138" t="s">
        <v>28075</v>
      </c>
      <c r="E5629" s="138" t="s">
        <v>28076</v>
      </c>
      <c r="F5629" s="139">
        <v>0</v>
      </c>
      <c r="G5629" s="137" t="s">
        <v>488</v>
      </c>
      <c r="H5629" s="137" t="s">
        <v>22088</v>
      </c>
      <c r="I5629" s="138" t="s">
        <v>1139</v>
      </c>
    </row>
    <row r="5630" spans="1:9" hidden="1">
      <c r="A5630" s="137" t="s">
        <v>28077</v>
      </c>
      <c r="B5630" s="138" t="s">
        <v>28078</v>
      </c>
      <c r="C5630" s="138" t="s">
        <v>28079</v>
      </c>
      <c r="D5630" s="138" t="s">
        <v>28080</v>
      </c>
      <c r="E5630" s="138" t="s">
        <v>28081</v>
      </c>
      <c r="F5630" s="139">
        <v>0</v>
      </c>
      <c r="G5630" s="137" t="s">
        <v>488</v>
      </c>
      <c r="H5630" s="137" t="s">
        <v>22088</v>
      </c>
      <c r="I5630" s="138" t="s">
        <v>1139</v>
      </c>
    </row>
    <row r="5631" spans="1:9" hidden="1">
      <c r="A5631" s="137" t="s">
        <v>28082</v>
      </c>
      <c r="B5631" s="138" t="s">
        <v>28083</v>
      </c>
      <c r="C5631" s="138" t="s">
        <v>28084</v>
      </c>
      <c r="D5631" s="138" t="s">
        <v>28085</v>
      </c>
      <c r="E5631" s="138" t="s">
        <v>28086</v>
      </c>
      <c r="F5631" s="139">
        <v>0</v>
      </c>
      <c r="G5631" s="137" t="s">
        <v>488</v>
      </c>
      <c r="H5631" s="137" t="s">
        <v>22088</v>
      </c>
      <c r="I5631" s="138" t="s">
        <v>1139</v>
      </c>
    </row>
    <row r="5632" spans="1:9" hidden="1">
      <c r="A5632" s="137" t="s">
        <v>28087</v>
      </c>
      <c r="B5632" s="138" t="s">
        <v>28088</v>
      </c>
      <c r="C5632" s="138" t="s">
        <v>28089</v>
      </c>
      <c r="D5632" s="138" t="s">
        <v>28090</v>
      </c>
      <c r="E5632" s="138" t="s">
        <v>28091</v>
      </c>
      <c r="F5632" s="139">
        <v>0</v>
      </c>
      <c r="G5632" s="137" t="s">
        <v>488</v>
      </c>
      <c r="H5632" s="137" t="s">
        <v>22088</v>
      </c>
      <c r="I5632" s="138" t="s">
        <v>24282</v>
      </c>
    </row>
    <row r="5633" spans="1:9" hidden="1">
      <c r="A5633" s="137" t="s">
        <v>28092</v>
      </c>
      <c r="B5633" s="138" t="s">
        <v>28093</v>
      </c>
      <c r="C5633" s="138" t="s">
        <v>28094</v>
      </c>
      <c r="D5633" s="138" t="s">
        <v>28095</v>
      </c>
      <c r="E5633" s="138" t="s">
        <v>28096</v>
      </c>
      <c r="F5633" s="139">
        <v>0</v>
      </c>
      <c r="G5633" s="137" t="s">
        <v>488</v>
      </c>
      <c r="H5633" s="137" t="s">
        <v>22088</v>
      </c>
      <c r="I5633" s="138" t="s">
        <v>1139</v>
      </c>
    </row>
    <row r="5634" spans="1:9" hidden="1">
      <c r="A5634" s="137" t="s">
        <v>28097</v>
      </c>
      <c r="B5634" s="138" t="s">
        <v>28098</v>
      </c>
      <c r="C5634" s="138" t="s">
        <v>28099</v>
      </c>
      <c r="D5634" s="138" t="s">
        <v>28100</v>
      </c>
      <c r="E5634" s="138" t="s">
        <v>28101</v>
      </c>
      <c r="F5634" s="139">
        <v>0</v>
      </c>
      <c r="G5634" s="137" t="s">
        <v>488</v>
      </c>
      <c r="H5634" s="137" t="s">
        <v>22088</v>
      </c>
      <c r="I5634" s="138" t="s">
        <v>1139</v>
      </c>
    </row>
    <row r="5635" spans="1:9" hidden="1">
      <c r="A5635" s="137" t="s">
        <v>28102</v>
      </c>
      <c r="B5635" s="138" t="s">
        <v>28103</v>
      </c>
      <c r="C5635" s="138" t="s">
        <v>28104</v>
      </c>
      <c r="D5635" s="138" t="s">
        <v>28105</v>
      </c>
      <c r="E5635" s="138" t="s">
        <v>28106</v>
      </c>
      <c r="F5635" s="139">
        <v>1670</v>
      </c>
      <c r="G5635" s="137" t="s">
        <v>488</v>
      </c>
      <c r="H5635" s="137" t="s">
        <v>22088</v>
      </c>
      <c r="I5635" s="138" t="s">
        <v>1139</v>
      </c>
    </row>
    <row r="5636" spans="1:9" hidden="1">
      <c r="A5636" s="137" t="s">
        <v>28107</v>
      </c>
      <c r="B5636" s="138" t="s">
        <v>28108</v>
      </c>
      <c r="C5636" s="138" t="s">
        <v>28109</v>
      </c>
      <c r="D5636" s="138" t="s">
        <v>28110</v>
      </c>
      <c r="E5636" s="138" t="s">
        <v>28111</v>
      </c>
      <c r="F5636" s="139">
        <v>0</v>
      </c>
      <c r="G5636" s="137" t="s">
        <v>488</v>
      </c>
      <c r="H5636" s="137" t="s">
        <v>22088</v>
      </c>
      <c r="I5636" s="138" t="s">
        <v>1139</v>
      </c>
    </row>
    <row r="5637" spans="1:9" hidden="1">
      <c r="A5637" s="137" t="s">
        <v>28112</v>
      </c>
      <c r="B5637" s="138" t="s">
        <v>28113</v>
      </c>
      <c r="C5637" s="138" t="s">
        <v>28114</v>
      </c>
      <c r="D5637" s="138" t="s">
        <v>28115</v>
      </c>
      <c r="E5637" s="138" t="s">
        <v>28116</v>
      </c>
      <c r="F5637" s="139">
        <v>0</v>
      </c>
      <c r="G5637" s="137" t="s">
        <v>488</v>
      </c>
      <c r="H5637" s="137" t="s">
        <v>22088</v>
      </c>
      <c r="I5637" s="138" t="s">
        <v>1139</v>
      </c>
    </row>
    <row r="5638" spans="1:9" hidden="1">
      <c r="A5638" s="137" t="s">
        <v>28117</v>
      </c>
      <c r="B5638" s="138" t="s">
        <v>28118</v>
      </c>
      <c r="C5638" s="138" t="s">
        <v>28119</v>
      </c>
      <c r="D5638" s="138" t="s">
        <v>28120</v>
      </c>
      <c r="E5638" s="138" t="s">
        <v>28121</v>
      </c>
      <c r="F5638" s="139">
        <v>0</v>
      </c>
      <c r="G5638" s="137" t="s">
        <v>488</v>
      </c>
      <c r="H5638" s="137" t="s">
        <v>22088</v>
      </c>
      <c r="I5638" s="138" t="s">
        <v>1139</v>
      </c>
    </row>
    <row r="5639" spans="1:9" hidden="1">
      <c r="A5639" s="137" t="s">
        <v>28122</v>
      </c>
      <c r="B5639" s="138" t="s">
        <v>28123</v>
      </c>
      <c r="C5639" s="138" t="s">
        <v>28124</v>
      </c>
      <c r="D5639" s="138" t="s">
        <v>28125</v>
      </c>
      <c r="E5639" s="138" t="s">
        <v>28126</v>
      </c>
      <c r="F5639" s="139">
        <v>0</v>
      </c>
      <c r="G5639" s="137" t="s">
        <v>488</v>
      </c>
      <c r="H5639" s="137" t="s">
        <v>22088</v>
      </c>
      <c r="I5639" s="138" t="s">
        <v>24282</v>
      </c>
    </row>
    <row r="5640" spans="1:9" hidden="1">
      <c r="A5640" s="137" t="s">
        <v>28127</v>
      </c>
      <c r="B5640" s="138" t="s">
        <v>28128</v>
      </c>
      <c r="C5640" s="138" t="s">
        <v>28129</v>
      </c>
      <c r="D5640" s="138" t="s">
        <v>28130</v>
      </c>
      <c r="E5640" s="138" t="s">
        <v>28131</v>
      </c>
      <c r="F5640" s="139">
        <v>0</v>
      </c>
      <c r="G5640" s="137" t="s">
        <v>488</v>
      </c>
      <c r="H5640" s="137" t="s">
        <v>22088</v>
      </c>
      <c r="I5640" s="138" t="s">
        <v>1139</v>
      </c>
    </row>
    <row r="5641" spans="1:9" hidden="1">
      <c r="A5641" s="137" t="s">
        <v>28132</v>
      </c>
      <c r="B5641" s="138" t="s">
        <v>28133</v>
      </c>
      <c r="C5641" s="138" t="s">
        <v>28134</v>
      </c>
      <c r="D5641" s="138" t="s">
        <v>28135</v>
      </c>
      <c r="E5641" s="138" t="s">
        <v>28136</v>
      </c>
      <c r="F5641" s="139">
        <v>0</v>
      </c>
      <c r="G5641" s="137" t="s">
        <v>488</v>
      </c>
      <c r="H5641" s="137" t="s">
        <v>22088</v>
      </c>
      <c r="I5641" s="138" t="s">
        <v>1139</v>
      </c>
    </row>
    <row r="5642" spans="1:9" hidden="1">
      <c r="A5642" s="137" t="s">
        <v>28137</v>
      </c>
      <c r="B5642" s="138" t="s">
        <v>28138</v>
      </c>
      <c r="C5642" s="138" t="s">
        <v>28139</v>
      </c>
      <c r="D5642" s="138" t="s">
        <v>28140</v>
      </c>
      <c r="E5642" s="138" t="s">
        <v>28141</v>
      </c>
      <c r="F5642" s="139">
        <v>0</v>
      </c>
      <c r="G5642" s="137" t="s">
        <v>488</v>
      </c>
      <c r="H5642" s="137" t="s">
        <v>22088</v>
      </c>
      <c r="I5642" s="138" t="s">
        <v>1139</v>
      </c>
    </row>
    <row r="5643" spans="1:9" hidden="1">
      <c r="A5643" s="137" t="s">
        <v>28142</v>
      </c>
      <c r="B5643" s="138" t="s">
        <v>28143</v>
      </c>
      <c r="C5643" s="138" t="s">
        <v>28144</v>
      </c>
      <c r="D5643" s="138" t="s">
        <v>28145</v>
      </c>
      <c r="E5643" s="138" t="s">
        <v>28146</v>
      </c>
      <c r="F5643" s="139">
        <v>1555</v>
      </c>
      <c r="G5643" s="137" t="s">
        <v>488</v>
      </c>
      <c r="H5643" s="137" t="s">
        <v>22088</v>
      </c>
      <c r="I5643" s="138" t="s">
        <v>1139</v>
      </c>
    </row>
    <row r="5644" spans="1:9" hidden="1">
      <c r="A5644" s="137" t="s">
        <v>28147</v>
      </c>
      <c r="B5644" s="138" t="s">
        <v>28148</v>
      </c>
      <c r="C5644" s="138" t="s">
        <v>28149</v>
      </c>
      <c r="D5644" s="138" t="s">
        <v>28150</v>
      </c>
      <c r="E5644" s="138" t="s">
        <v>28151</v>
      </c>
      <c r="F5644" s="139">
        <v>0</v>
      </c>
      <c r="G5644" s="137" t="s">
        <v>488</v>
      </c>
      <c r="H5644" s="137" t="s">
        <v>22088</v>
      </c>
      <c r="I5644" s="138" t="s">
        <v>24282</v>
      </c>
    </row>
    <row r="5645" spans="1:9" hidden="1">
      <c r="A5645" s="137" t="s">
        <v>28152</v>
      </c>
      <c r="B5645" s="138" t="s">
        <v>28153</v>
      </c>
      <c r="C5645" s="138" t="s">
        <v>28154</v>
      </c>
      <c r="D5645" s="138" t="s">
        <v>28155</v>
      </c>
      <c r="E5645" s="138" t="s">
        <v>28156</v>
      </c>
      <c r="F5645" s="139">
        <v>0</v>
      </c>
      <c r="G5645" s="137" t="s">
        <v>488</v>
      </c>
      <c r="H5645" s="137" t="s">
        <v>22088</v>
      </c>
      <c r="I5645" s="138" t="s">
        <v>1139</v>
      </c>
    </row>
    <row r="5646" spans="1:9" hidden="1">
      <c r="A5646" s="137" t="s">
        <v>28157</v>
      </c>
      <c r="B5646" s="138" t="s">
        <v>28158</v>
      </c>
      <c r="C5646" s="138" t="s">
        <v>28159</v>
      </c>
      <c r="D5646" s="138" t="s">
        <v>28160</v>
      </c>
      <c r="E5646" s="138" t="s">
        <v>28161</v>
      </c>
      <c r="F5646" s="139">
        <v>0</v>
      </c>
      <c r="G5646" s="137" t="s">
        <v>488</v>
      </c>
      <c r="H5646" s="137" t="s">
        <v>22088</v>
      </c>
      <c r="I5646" s="138" t="s">
        <v>1139</v>
      </c>
    </row>
    <row r="5647" spans="1:9" hidden="1">
      <c r="A5647" s="137" t="s">
        <v>28162</v>
      </c>
      <c r="B5647" s="138" t="s">
        <v>28163</v>
      </c>
      <c r="C5647" s="138" t="s">
        <v>28164</v>
      </c>
      <c r="D5647" s="138" t="s">
        <v>28165</v>
      </c>
      <c r="E5647" s="138" t="s">
        <v>28166</v>
      </c>
      <c r="F5647" s="139">
        <v>0</v>
      </c>
      <c r="G5647" s="137" t="s">
        <v>488</v>
      </c>
      <c r="H5647" s="137" t="s">
        <v>22088</v>
      </c>
      <c r="I5647" s="138" t="s">
        <v>1139</v>
      </c>
    </row>
    <row r="5648" spans="1:9" hidden="1">
      <c r="A5648" s="137" t="s">
        <v>28167</v>
      </c>
      <c r="B5648" s="138" t="s">
        <v>28168</v>
      </c>
      <c r="C5648" s="138" t="s">
        <v>28169</v>
      </c>
      <c r="D5648" s="138" t="s">
        <v>28170</v>
      </c>
      <c r="E5648" s="138" t="s">
        <v>28171</v>
      </c>
      <c r="F5648" s="139">
        <v>0</v>
      </c>
      <c r="G5648" s="137" t="s">
        <v>488</v>
      </c>
      <c r="H5648" s="137" t="s">
        <v>22088</v>
      </c>
      <c r="I5648" s="138" t="s">
        <v>24282</v>
      </c>
    </row>
    <row r="5649" spans="1:9" hidden="1">
      <c r="A5649" s="137" t="s">
        <v>28172</v>
      </c>
      <c r="B5649" s="138" t="s">
        <v>28173</v>
      </c>
      <c r="C5649" s="138" t="s">
        <v>28174</v>
      </c>
      <c r="D5649" s="138" t="s">
        <v>28175</v>
      </c>
      <c r="E5649" s="138" t="s">
        <v>28176</v>
      </c>
      <c r="F5649" s="139">
        <v>406</v>
      </c>
      <c r="G5649" s="137" t="s">
        <v>488</v>
      </c>
      <c r="H5649" s="137" t="s">
        <v>22088</v>
      </c>
      <c r="I5649" s="138" t="s">
        <v>1139</v>
      </c>
    </row>
    <row r="5650" spans="1:9" hidden="1">
      <c r="A5650" s="137" t="s">
        <v>28177</v>
      </c>
      <c r="B5650" s="138" t="s">
        <v>28178</v>
      </c>
      <c r="C5650" s="138" t="s">
        <v>28179</v>
      </c>
      <c r="D5650" s="138" t="s">
        <v>28180</v>
      </c>
      <c r="E5650" s="138" t="s">
        <v>28181</v>
      </c>
      <c r="F5650" s="139">
        <v>2306</v>
      </c>
      <c r="G5650" s="137" t="s">
        <v>488</v>
      </c>
      <c r="H5650" s="137" t="s">
        <v>22088</v>
      </c>
      <c r="I5650" s="138" t="s">
        <v>1139</v>
      </c>
    </row>
    <row r="5651" spans="1:9" hidden="1">
      <c r="A5651" s="137" t="s">
        <v>28182</v>
      </c>
      <c r="B5651" s="138" t="s">
        <v>28183</v>
      </c>
      <c r="C5651" s="138" t="s">
        <v>28184</v>
      </c>
      <c r="D5651" s="138" t="s">
        <v>28185</v>
      </c>
      <c r="E5651" s="138" t="s">
        <v>28186</v>
      </c>
      <c r="F5651" s="139">
        <v>3597</v>
      </c>
      <c r="G5651" s="137" t="s">
        <v>488</v>
      </c>
      <c r="H5651" s="137" t="s">
        <v>22088</v>
      </c>
      <c r="I5651" s="138" t="s">
        <v>1139</v>
      </c>
    </row>
    <row r="5652" spans="1:9" hidden="1">
      <c r="A5652" s="137" t="s">
        <v>28187</v>
      </c>
      <c r="B5652" s="138" t="s">
        <v>28188</v>
      </c>
      <c r="C5652" s="138" t="s">
        <v>28189</v>
      </c>
      <c r="D5652" s="138" t="s">
        <v>28190</v>
      </c>
      <c r="E5652" s="138" t="s">
        <v>28191</v>
      </c>
      <c r="F5652" s="139">
        <v>0</v>
      </c>
      <c r="G5652" s="137" t="s">
        <v>488</v>
      </c>
      <c r="H5652" s="137" t="s">
        <v>22088</v>
      </c>
      <c r="I5652" s="138" t="s">
        <v>1139</v>
      </c>
    </row>
    <row r="5653" spans="1:9" hidden="1">
      <c r="A5653" s="137" t="s">
        <v>28192</v>
      </c>
      <c r="B5653" s="138" t="s">
        <v>28193</v>
      </c>
      <c r="C5653" s="138" t="s">
        <v>28194</v>
      </c>
      <c r="D5653" s="138" t="s">
        <v>28195</v>
      </c>
      <c r="E5653" s="138" t="s">
        <v>28196</v>
      </c>
      <c r="F5653" s="139">
        <v>3820</v>
      </c>
      <c r="G5653" s="137" t="s">
        <v>488</v>
      </c>
      <c r="H5653" s="137" t="s">
        <v>22088</v>
      </c>
      <c r="I5653" s="138" t="s">
        <v>1139</v>
      </c>
    </row>
    <row r="5654" spans="1:9" hidden="1">
      <c r="A5654" s="137" t="s">
        <v>28197</v>
      </c>
      <c r="B5654" s="138" t="s">
        <v>28198</v>
      </c>
      <c r="C5654" s="138" t="s">
        <v>28199</v>
      </c>
      <c r="D5654" s="138" t="s">
        <v>28200</v>
      </c>
      <c r="E5654" s="138" t="s">
        <v>28201</v>
      </c>
      <c r="F5654" s="139">
        <v>0</v>
      </c>
      <c r="G5654" s="137" t="s">
        <v>488</v>
      </c>
      <c r="H5654" s="137" t="s">
        <v>22088</v>
      </c>
      <c r="I5654" s="138" t="s">
        <v>24282</v>
      </c>
    </row>
    <row r="5655" spans="1:9" hidden="1">
      <c r="A5655" s="137" t="s">
        <v>28202</v>
      </c>
      <c r="B5655" s="138" t="s">
        <v>28203</v>
      </c>
      <c r="C5655" s="138" t="s">
        <v>28204</v>
      </c>
      <c r="D5655" s="138" t="s">
        <v>28205</v>
      </c>
      <c r="E5655" s="138" t="s">
        <v>28206</v>
      </c>
      <c r="F5655" s="139">
        <v>0</v>
      </c>
      <c r="G5655" s="137" t="s">
        <v>488</v>
      </c>
      <c r="H5655" s="137" t="s">
        <v>22088</v>
      </c>
      <c r="I5655" s="138" t="s">
        <v>1139</v>
      </c>
    </row>
    <row r="5656" spans="1:9" hidden="1">
      <c r="A5656" s="137" t="s">
        <v>28207</v>
      </c>
      <c r="B5656" s="138" t="s">
        <v>28208</v>
      </c>
      <c r="C5656" s="138" t="s">
        <v>28209</v>
      </c>
      <c r="D5656" s="138" t="s">
        <v>28210</v>
      </c>
      <c r="E5656" s="138" t="s">
        <v>28211</v>
      </c>
      <c r="F5656" s="139">
        <v>0</v>
      </c>
      <c r="G5656" s="137" t="s">
        <v>488</v>
      </c>
      <c r="H5656" s="137" t="s">
        <v>22088</v>
      </c>
      <c r="I5656" s="138" t="s">
        <v>1139</v>
      </c>
    </row>
    <row r="5657" spans="1:9" hidden="1">
      <c r="A5657" s="137" t="s">
        <v>28212</v>
      </c>
      <c r="B5657" s="138" t="s">
        <v>28213</v>
      </c>
      <c r="C5657" s="138" t="s">
        <v>28214</v>
      </c>
      <c r="D5657" s="138" t="s">
        <v>28215</v>
      </c>
      <c r="E5657" s="138" t="s">
        <v>28216</v>
      </c>
      <c r="F5657" s="139">
        <v>0</v>
      </c>
      <c r="G5657" s="137" t="s">
        <v>488</v>
      </c>
      <c r="H5657" s="137" t="s">
        <v>22088</v>
      </c>
      <c r="I5657" s="138" t="s">
        <v>1139</v>
      </c>
    </row>
    <row r="5658" spans="1:9" hidden="1">
      <c r="A5658" s="137" t="s">
        <v>28217</v>
      </c>
      <c r="B5658" s="138" t="s">
        <v>28218</v>
      </c>
      <c r="C5658" s="138" t="s">
        <v>28219</v>
      </c>
      <c r="D5658" s="138" t="s">
        <v>28220</v>
      </c>
      <c r="E5658" s="138" t="s">
        <v>28221</v>
      </c>
      <c r="F5658" s="139">
        <v>2150</v>
      </c>
      <c r="G5658" s="137" t="s">
        <v>488</v>
      </c>
      <c r="H5658" s="137" t="s">
        <v>22088</v>
      </c>
      <c r="I5658" s="138" t="s">
        <v>24282</v>
      </c>
    </row>
    <row r="5659" spans="1:9" hidden="1">
      <c r="A5659" s="137" t="s">
        <v>28222</v>
      </c>
      <c r="B5659" s="138" t="s">
        <v>28223</v>
      </c>
      <c r="C5659" s="138" t="s">
        <v>28224</v>
      </c>
      <c r="D5659" s="138" t="s">
        <v>28225</v>
      </c>
      <c r="E5659" s="138" t="s">
        <v>28226</v>
      </c>
      <c r="F5659" s="139">
        <v>0</v>
      </c>
      <c r="G5659" s="137" t="s">
        <v>488</v>
      </c>
      <c r="H5659" s="137" t="s">
        <v>22088</v>
      </c>
      <c r="I5659" s="138" t="s">
        <v>1139</v>
      </c>
    </row>
    <row r="5660" spans="1:9" hidden="1">
      <c r="A5660" s="137" t="s">
        <v>28227</v>
      </c>
      <c r="B5660" s="138" t="s">
        <v>28228</v>
      </c>
      <c r="C5660" s="138" t="s">
        <v>28229</v>
      </c>
      <c r="D5660" s="138" t="s">
        <v>28230</v>
      </c>
      <c r="E5660" s="138" t="s">
        <v>28231</v>
      </c>
      <c r="F5660" s="139">
        <v>0</v>
      </c>
      <c r="G5660" s="137" t="s">
        <v>488</v>
      </c>
      <c r="H5660" s="137" t="s">
        <v>22088</v>
      </c>
      <c r="I5660" s="138" t="s">
        <v>1139</v>
      </c>
    </row>
    <row r="5661" spans="1:9" hidden="1">
      <c r="A5661" s="137" t="s">
        <v>28232</v>
      </c>
      <c r="B5661" s="138" t="s">
        <v>28233</v>
      </c>
      <c r="C5661" s="138" t="s">
        <v>28234</v>
      </c>
      <c r="D5661" s="138" t="s">
        <v>28235</v>
      </c>
      <c r="E5661" s="138" t="s">
        <v>28236</v>
      </c>
      <c r="F5661" s="139">
        <v>2360</v>
      </c>
      <c r="G5661" s="137" t="s">
        <v>488</v>
      </c>
      <c r="H5661" s="137" t="s">
        <v>22088</v>
      </c>
      <c r="I5661" s="138" t="s">
        <v>1139</v>
      </c>
    </row>
    <row r="5662" spans="1:9" hidden="1">
      <c r="A5662" s="137" t="s">
        <v>28237</v>
      </c>
      <c r="B5662" s="138" t="s">
        <v>28238</v>
      </c>
      <c r="C5662" s="138" t="s">
        <v>28239</v>
      </c>
      <c r="D5662" s="138" t="s">
        <v>28240</v>
      </c>
      <c r="E5662" s="138" t="s">
        <v>28241</v>
      </c>
      <c r="F5662" s="139">
        <v>0</v>
      </c>
      <c r="G5662" s="137" t="s">
        <v>488</v>
      </c>
      <c r="H5662" s="137" t="s">
        <v>22088</v>
      </c>
      <c r="I5662" s="138" t="s">
        <v>1139</v>
      </c>
    </row>
    <row r="5663" spans="1:9" hidden="1">
      <c r="A5663" s="137" t="s">
        <v>28242</v>
      </c>
      <c r="B5663" s="138" t="s">
        <v>28243</v>
      </c>
      <c r="C5663" s="138" t="s">
        <v>28244</v>
      </c>
      <c r="D5663" s="138" t="s">
        <v>28245</v>
      </c>
      <c r="E5663" s="138" t="s">
        <v>28246</v>
      </c>
      <c r="F5663" s="139">
        <v>370</v>
      </c>
      <c r="G5663" s="137" t="s">
        <v>488</v>
      </c>
      <c r="H5663" s="137" t="s">
        <v>22088</v>
      </c>
      <c r="I5663" s="138" t="s">
        <v>1139</v>
      </c>
    </row>
    <row r="5664" spans="1:9" hidden="1">
      <c r="A5664" s="137" t="s">
        <v>28247</v>
      </c>
      <c r="B5664" s="138" t="s">
        <v>28248</v>
      </c>
      <c r="C5664" s="138" t="s">
        <v>28249</v>
      </c>
      <c r="D5664" s="138" t="s">
        <v>28250</v>
      </c>
      <c r="E5664" s="138" t="s">
        <v>28251</v>
      </c>
      <c r="F5664" s="139">
        <v>2675</v>
      </c>
      <c r="G5664" s="137" t="s">
        <v>488</v>
      </c>
      <c r="H5664" s="137" t="s">
        <v>22088</v>
      </c>
      <c r="I5664" s="138" t="s">
        <v>1139</v>
      </c>
    </row>
    <row r="5665" spans="1:9" hidden="1">
      <c r="A5665" s="137" t="s">
        <v>28252</v>
      </c>
      <c r="B5665" s="138" t="s">
        <v>28253</v>
      </c>
      <c r="C5665" s="138" t="s">
        <v>28254</v>
      </c>
      <c r="D5665" s="138" t="s">
        <v>28255</v>
      </c>
      <c r="E5665" s="138" t="s">
        <v>28256</v>
      </c>
      <c r="F5665" s="139">
        <v>296</v>
      </c>
      <c r="G5665" s="137" t="s">
        <v>488</v>
      </c>
      <c r="H5665" s="137" t="s">
        <v>22088</v>
      </c>
      <c r="I5665" s="138" t="s">
        <v>1139</v>
      </c>
    </row>
    <row r="5666" spans="1:9" hidden="1">
      <c r="A5666" s="137" t="s">
        <v>28257</v>
      </c>
      <c r="B5666" s="138" t="s">
        <v>28258</v>
      </c>
      <c r="C5666" s="138" t="s">
        <v>28259</v>
      </c>
      <c r="D5666" s="138" t="s">
        <v>28260</v>
      </c>
      <c r="E5666" s="138" t="s">
        <v>28261</v>
      </c>
      <c r="F5666" s="139">
        <v>0</v>
      </c>
      <c r="G5666" s="137" t="s">
        <v>488</v>
      </c>
      <c r="H5666" s="137" t="s">
        <v>22088</v>
      </c>
      <c r="I5666" s="138" t="s">
        <v>1139</v>
      </c>
    </row>
    <row r="5667" spans="1:9" hidden="1">
      <c r="A5667" s="137" t="s">
        <v>28262</v>
      </c>
      <c r="B5667" s="138" t="s">
        <v>28263</v>
      </c>
      <c r="C5667" s="138" t="s">
        <v>28264</v>
      </c>
      <c r="D5667" s="138" t="s">
        <v>28265</v>
      </c>
      <c r="E5667" s="138" t="s">
        <v>28266</v>
      </c>
      <c r="F5667" s="139">
        <v>0</v>
      </c>
      <c r="G5667" s="137" t="s">
        <v>488</v>
      </c>
      <c r="H5667" s="137" t="s">
        <v>22088</v>
      </c>
      <c r="I5667" s="138" t="s">
        <v>1139</v>
      </c>
    </row>
    <row r="5668" spans="1:9" hidden="1">
      <c r="A5668" s="137" t="s">
        <v>28267</v>
      </c>
      <c r="B5668" s="138" t="s">
        <v>28268</v>
      </c>
      <c r="C5668" s="138" t="s">
        <v>28269</v>
      </c>
      <c r="D5668" s="138" t="s">
        <v>28270</v>
      </c>
      <c r="E5668" s="138" t="s">
        <v>28271</v>
      </c>
      <c r="F5668" s="139">
        <v>0</v>
      </c>
      <c r="G5668" s="137" t="s">
        <v>488</v>
      </c>
      <c r="H5668" s="137" t="s">
        <v>22088</v>
      </c>
      <c r="I5668" s="138" t="s">
        <v>1139</v>
      </c>
    </row>
    <row r="5669" spans="1:9" hidden="1">
      <c r="A5669" s="137" t="s">
        <v>28272</v>
      </c>
      <c r="B5669" s="138" t="s">
        <v>28273</v>
      </c>
      <c r="C5669" s="138" t="s">
        <v>28274</v>
      </c>
      <c r="D5669" s="138" t="s">
        <v>28275</v>
      </c>
      <c r="E5669" s="138" t="s">
        <v>28276</v>
      </c>
      <c r="F5669" s="139">
        <v>0</v>
      </c>
      <c r="G5669" s="137" t="s">
        <v>488</v>
      </c>
      <c r="H5669" s="137" t="s">
        <v>22088</v>
      </c>
      <c r="I5669" s="138" t="s">
        <v>1139</v>
      </c>
    </row>
    <row r="5670" spans="1:9" hidden="1">
      <c r="A5670" s="137" t="s">
        <v>28277</v>
      </c>
      <c r="B5670" s="138" t="s">
        <v>28278</v>
      </c>
      <c r="C5670" s="138" t="s">
        <v>28279</v>
      </c>
      <c r="D5670" s="138" t="s">
        <v>28280</v>
      </c>
      <c r="E5670" s="138" t="s">
        <v>28281</v>
      </c>
      <c r="F5670" s="139">
        <v>0</v>
      </c>
      <c r="G5670" s="137" t="s">
        <v>488</v>
      </c>
      <c r="H5670" s="137" t="s">
        <v>22088</v>
      </c>
      <c r="I5670" s="138" t="s">
        <v>1139</v>
      </c>
    </row>
    <row r="5671" spans="1:9" hidden="1">
      <c r="A5671" s="137" t="s">
        <v>28282</v>
      </c>
      <c r="B5671" s="138" t="s">
        <v>28283</v>
      </c>
      <c r="C5671" s="138" t="s">
        <v>28284</v>
      </c>
      <c r="D5671" s="138" t="s">
        <v>28285</v>
      </c>
      <c r="E5671" s="138" t="s">
        <v>28286</v>
      </c>
      <c r="F5671" s="139">
        <v>0</v>
      </c>
      <c r="G5671" s="137" t="s">
        <v>488</v>
      </c>
      <c r="H5671" s="137" t="s">
        <v>22088</v>
      </c>
      <c r="I5671" s="138" t="s">
        <v>1139</v>
      </c>
    </row>
    <row r="5672" spans="1:9" hidden="1">
      <c r="A5672" s="137" t="s">
        <v>28287</v>
      </c>
      <c r="B5672" s="138" t="s">
        <v>28288</v>
      </c>
      <c r="C5672" s="138" t="s">
        <v>28289</v>
      </c>
      <c r="D5672" s="138" t="s">
        <v>28290</v>
      </c>
      <c r="E5672" s="138" t="s">
        <v>28291</v>
      </c>
      <c r="F5672" s="139">
        <v>0</v>
      </c>
      <c r="G5672" s="137" t="s">
        <v>488</v>
      </c>
      <c r="H5672" s="137" t="s">
        <v>22088</v>
      </c>
      <c r="I5672" s="138" t="s">
        <v>1139</v>
      </c>
    </row>
    <row r="5673" spans="1:9" hidden="1">
      <c r="A5673" s="137" t="s">
        <v>28292</v>
      </c>
      <c r="B5673" s="138" t="s">
        <v>28293</v>
      </c>
      <c r="C5673" s="138" t="s">
        <v>28294</v>
      </c>
      <c r="D5673" s="138" t="s">
        <v>28295</v>
      </c>
      <c r="E5673" s="138" t="s">
        <v>28296</v>
      </c>
      <c r="F5673" s="139">
        <v>5470</v>
      </c>
      <c r="G5673" s="137" t="s">
        <v>488</v>
      </c>
      <c r="H5673" s="137" t="s">
        <v>22088</v>
      </c>
      <c r="I5673" s="138" t="s">
        <v>1139</v>
      </c>
    </row>
    <row r="5674" spans="1:9" hidden="1">
      <c r="A5674" s="137" t="s">
        <v>28297</v>
      </c>
      <c r="B5674" s="138" t="s">
        <v>28298</v>
      </c>
      <c r="C5674" s="138" t="s">
        <v>28299</v>
      </c>
      <c r="D5674" s="138" t="s">
        <v>28300</v>
      </c>
      <c r="E5674" s="138" t="s">
        <v>28301</v>
      </c>
      <c r="F5674" s="139">
        <v>0</v>
      </c>
      <c r="G5674" s="137" t="s">
        <v>488</v>
      </c>
      <c r="H5674" s="137" t="s">
        <v>22088</v>
      </c>
      <c r="I5674" s="138" t="s">
        <v>1139</v>
      </c>
    </row>
    <row r="5675" spans="1:9" hidden="1">
      <c r="A5675" s="137" t="s">
        <v>28302</v>
      </c>
      <c r="B5675" s="138" t="s">
        <v>28303</v>
      </c>
      <c r="C5675" s="138" t="s">
        <v>28304</v>
      </c>
      <c r="D5675" s="138" t="s">
        <v>28305</v>
      </c>
      <c r="E5675" s="138" t="s">
        <v>28306</v>
      </c>
      <c r="F5675" s="139">
        <v>0</v>
      </c>
      <c r="G5675" s="137" t="s">
        <v>488</v>
      </c>
      <c r="H5675" s="137" t="s">
        <v>22088</v>
      </c>
      <c r="I5675" s="138" t="s">
        <v>1139</v>
      </c>
    </row>
    <row r="5676" spans="1:9" hidden="1">
      <c r="A5676" s="137" t="s">
        <v>28307</v>
      </c>
      <c r="B5676" s="138" t="s">
        <v>28308</v>
      </c>
      <c r="C5676" s="138" t="s">
        <v>28309</v>
      </c>
      <c r="D5676" s="138" t="s">
        <v>28310</v>
      </c>
      <c r="E5676" s="138" t="s">
        <v>28311</v>
      </c>
      <c r="F5676" s="139">
        <v>3690</v>
      </c>
      <c r="G5676" s="137" t="s">
        <v>488</v>
      </c>
      <c r="H5676" s="137" t="s">
        <v>22088</v>
      </c>
      <c r="I5676" s="138" t="s">
        <v>1139</v>
      </c>
    </row>
    <row r="5677" spans="1:9" hidden="1">
      <c r="A5677" s="137" t="s">
        <v>28312</v>
      </c>
      <c r="B5677" s="138" t="s">
        <v>28313</v>
      </c>
      <c r="C5677" s="138" t="s">
        <v>28314</v>
      </c>
      <c r="D5677" s="138" t="s">
        <v>28315</v>
      </c>
      <c r="E5677" s="138" t="s">
        <v>28316</v>
      </c>
      <c r="F5677" s="139">
        <v>317</v>
      </c>
      <c r="G5677" s="137" t="s">
        <v>488</v>
      </c>
      <c r="H5677" s="137" t="s">
        <v>22088</v>
      </c>
      <c r="I5677" s="138" t="s">
        <v>1139</v>
      </c>
    </row>
    <row r="5678" spans="1:9" hidden="1">
      <c r="A5678" s="137" t="s">
        <v>28317</v>
      </c>
      <c r="B5678" s="138" t="s">
        <v>28318</v>
      </c>
      <c r="C5678" s="138" t="s">
        <v>28319</v>
      </c>
      <c r="D5678" s="138" t="s">
        <v>28320</v>
      </c>
      <c r="E5678" s="138" t="s">
        <v>28321</v>
      </c>
      <c r="F5678" s="139">
        <v>3271</v>
      </c>
      <c r="G5678" s="137" t="s">
        <v>488</v>
      </c>
      <c r="H5678" s="137" t="s">
        <v>22088</v>
      </c>
      <c r="I5678" s="138" t="s">
        <v>1139</v>
      </c>
    </row>
    <row r="5679" spans="1:9" hidden="1">
      <c r="A5679" s="137" t="s">
        <v>28322</v>
      </c>
      <c r="B5679" s="138" t="s">
        <v>28323</v>
      </c>
      <c r="C5679" s="138" t="s">
        <v>28324</v>
      </c>
      <c r="D5679" s="138" t="s">
        <v>28325</v>
      </c>
      <c r="E5679" s="138" t="s">
        <v>28326</v>
      </c>
      <c r="F5679" s="139">
        <v>941</v>
      </c>
      <c r="G5679" s="137" t="s">
        <v>488</v>
      </c>
      <c r="H5679" s="137" t="s">
        <v>22088</v>
      </c>
      <c r="I5679" s="138" t="s">
        <v>1139</v>
      </c>
    </row>
    <row r="5680" spans="1:9" hidden="1">
      <c r="A5680" s="137" t="s">
        <v>28327</v>
      </c>
      <c r="B5680" s="138" t="s">
        <v>521</v>
      </c>
      <c r="C5680" s="138" t="s">
        <v>523</v>
      </c>
      <c r="D5680" s="138" t="s">
        <v>522</v>
      </c>
      <c r="E5680" s="138" t="s">
        <v>1292</v>
      </c>
      <c r="F5680" s="139">
        <v>1210.5</v>
      </c>
      <c r="G5680" s="137" t="s">
        <v>488</v>
      </c>
      <c r="H5680" s="137" t="s">
        <v>22088</v>
      </c>
      <c r="I5680" s="138" t="s">
        <v>1139</v>
      </c>
    </row>
    <row r="5681" spans="1:9" hidden="1">
      <c r="A5681" s="137" t="s">
        <v>28328</v>
      </c>
      <c r="B5681" s="138" t="s">
        <v>28329</v>
      </c>
      <c r="C5681" s="138" t="s">
        <v>28330</v>
      </c>
      <c r="D5681" s="138" t="s">
        <v>28331</v>
      </c>
      <c r="E5681" s="138" t="s">
        <v>28332</v>
      </c>
      <c r="F5681" s="139">
        <v>2222</v>
      </c>
      <c r="G5681" s="137" t="s">
        <v>488</v>
      </c>
      <c r="H5681" s="137" t="s">
        <v>22088</v>
      </c>
      <c r="I5681" s="138" t="s">
        <v>1139</v>
      </c>
    </row>
    <row r="5682" spans="1:9" hidden="1">
      <c r="A5682" s="137" t="s">
        <v>28333</v>
      </c>
      <c r="B5682" s="138" t="s">
        <v>28334</v>
      </c>
      <c r="C5682" s="138" t="s">
        <v>28335</v>
      </c>
      <c r="D5682" s="138" t="s">
        <v>28336</v>
      </c>
      <c r="E5682" s="138" t="s">
        <v>28337</v>
      </c>
      <c r="F5682" s="139">
        <v>3520</v>
      </c>
      <c r="G5682" s="137" t="s">
        <v>488</v>
      </c>
      <c r="H5682" s="137" t="s">
        <v>22088</v>
      </c>
      <c r="I5682" s="138" t="s">
        <v>1139</v>
      </c>
    </row>
    <row r="5683" spans="1:9" hidden="1">
      <c r="A5683" s="137" t="s">
        <v>28338</v>
      </c>
      <c r="B5683" s="138" t="s">
        <v>28339</v>
      </c>
      <c r="C5683" s="138" t="s">
        <v>28340</v>
      </c>
      <c r="D5683" s="138" t="s">
        <v>28341</v>
      </c>
      <c r="E5683" s="138" t="s">
        <v>28342</v>
      </c>
      <c r="F5683" s="139">
        <v>0</v>
      </c>
      <c r="G5683" s="137" t="s">
        <v>488</v>
      </c>
      <c r="H5683" s="137" t="s">
        <v>22088</v>
      </c>
      <c r="I5683" s="138" t="s">
        <v>1139</v>
      </c>
    </row>
    <row r="5684" spans="1:9" hidden="1">
      <c r="A5684" s="137" t="s">
        <v>28343</v>
      </c>
      <c r="B5684" s="138" t="s">
        <v>28344</v>
      </c>
      <c r="C5684" s="138" t="s">
        <v>28345</v>
      </c>
      <c r="D5684" s="138" t="s">
        <v>28346</v>
      </c>
      <c r="E5684" s="138" t="s">
        <v>28347</v>
      </c>
      <c r="F5684" s="139">
        <v>0</v>
      </c>
      <c r="G5684" s="137" t="s">
        <v>488</v>
      </c>
      <c r="H5684" s="137" t="s">
        <v>22088</v>
      </c>
      <c r="I5684" s="138" t="s">
        <v>1139</v>
      </c>
    </row>
    <row r="5685" spans="1:9" hidden="1">
      <c r="A5685" s="137" t="s">
        <v>28348</v>
      </c>
      <c r="B5685" s="138" t="s">
        <v>28349</v>
      </c>
      <c r="C5685" s="138" t="s">
        <v>28350</v>
      </c>
      <c r="D5685" s="138" t="s">
        <v>28351</v>
      </c>
      <c r="E5685" s="138" t="s">
        <v>28352</v>
      </c>
      <c r="F5685" s="139">
        <v>1210.5</v>
      </c>
      <c r="G5685" s="137" t="s">
        <v>488</v>
      </c>
      <c r="H5685" s="137" t="s">
        <v>22088</v>
      </c>
      <c r="I5685" s="138" t="s">
        <v>1139</v>
      </c>
    </row>
    <row r="5686" spans="1:9" hidden="1">
      <c r="A5686" s="137" t="s">
        <v>28353</v>
      </c>
      <c r="B5686" s="138" t="s">
        <v>28354</v>
      </c>
      <c r="C5686" s="138" t="s">
        <v>28355</v>
      </c>
      <c r="D5686" s="138" t="s">
        <v>28356</v>
      </c>
      <c r="E5686" s="138" t="s">
        <v>28357</v>
      </c>
      <c r="F5686" s="139">
        <v>2343</v>
      </c>
      <c r="G5686" s="137" t="s">
        <v>488</v>
      </c>
      <c r="H5686" s="137" t="s">
        <v>22088</v>
      </c>
      <c r="I5686" s="138" t="s">
        <v>1139</v>
      </c>
    </row>
    <row r="5687" spans="1:9" hidden="1">
      <c r="A5687" s="137" t="s">
        <v>28358</v>
      </c>
      <c r="B5687" s="138" t="s">
        <v>28359</v>
      </c>
      <c r="C5687" s="138" t="s">
        <v>28360</v>
      </c>
      <c r="D5687" s="138" t="s">
        <v>28361</v>
      </c>
      <c r="E5687" s="138" t="s">
        <v>28362</v>
      </c>
      <c r="F5687" s="139">
        <v>2792</v>
      </c>
      <c r="G5687" s="137" t="s">
        <v>488</v>
      </c>
      <c r="H5687" s="137" t="s">
        <v>22088</v>
      </c>
      <c r="I5687" s="138" t="s">
        <v>1139</v>
      </c>
    </row>
    <row r="5688" spans="1:9" hidden="1">
      <c r="A5688" s="137" t="s">
        <v>28363</v>
      </c>
      <c r="B5688" s="138" t="s">
        <v>28364</v>
      </c>
      <c r="C5688" s="138" t="s">
        <v>28365</v>
      </c>
      <c r="D5688" s="138" t="s">
        <v>28366</v>
      </c>
      <c r="E5688" s="138" t="s">
        <v>28367</v>
      </c>
      <c r="F5688" s="139">
        <v>0</v>
      </c>
      <c r="G5688" s="137" t="s">
        <v>488</v>
      </c>
      <c r="H5688" s="137" t="s">
        <v>22088</v>
      </c>
      <c r="I5688" s="138" t="s">
        <v>1139</v>
      </c>
    </row>
    <row r="5689" spans="1:9" hidden="1">
      <c r="A5689" s="137" t="s">
        <v>28368</v>
      </c>
      <c r="B5689" s="138" t="s">
        <v>28369</v>
      </c>
      <c r="C5689" s="138" t="s">
        <v>28370</v>
      </c>
      <c r="D5689" s="138" t="s">
        <v>28371</v>
      </c>
      <c r="E5689" s="138" t="s">
        <v>28372</v>
      </c>
      <c r="F5689" s="139">
        <v>0</v>
      </c>
      <c r="G5689" s="137" t="s">
        <v>488</v>
      </c>
      <c r="H5689" s="137" t="s">
        <v>22088</v>
      </c>
      <c r="I5689" s="138" t="s">
        <v>1139</v>
      </c>
    </row>
    <row r="5690" spans="1:9" hidden="1">
      <c r="A5690" s="137" t="s">
        <v>28373</v>
      </c>
      <c r="B5690" s="138" t="s">
        <v>28374</v>
      </c>
      <c r="C5690" s="138" t="s">
        <v>28375</v>
      </c>
      <c r="D5690" s="138" t="s">
        <v>28376</v>
      </c>
      <c r="E5690" s="138" t="s">
        <v>28377</v>
      </c>
      <c r="F5690" s="139">
        <v>0</v>
      </c>
      <c r="G5690" s="137" t="s">
        <v>488</v>
      </c>
      <c r="H5690" s="137" t="s">
        <v>22088</v>
      </c>
      <c r="I5690" s="138" t="s">
        <v>1139</v>
      </c>
    </row>
    <row r="5691" spans="1:9" hidden="1">
      <c r="A5691" s="137" t="s">
        <v>28378</v>
      </c>
      <c r="B5691" s="138" t="s">
        <v>28379</v>
      </c>
      <c r="C5691" s="138" t="s">
        <v>28380</v>
      </c>
      <c r="D5691" s="138" t="s">
        <v>28381</v>
      </c>
      <c r="E5691" s="138" t="s">
        <v>28382</v>
      </c>
      <c r="F5691" s="139">
        <v>0</v>
      </c>
      <c r="G5691" s="137" t="s">
        <v>488</v>
      </c>
      <c r="H5691" s="137" t="s">
        <v>22088</v>
      </c>
      <c r="I5691" s="138" t="s">
        <v>1139</v>
      </c>
    </row>
    <row r="5692" spans="1:9" hidden="1">
      <c r="A5692" s="137" t="s">
        <v>28383</v>
      </c>
      <c r="B5692" s="138" t="s">
        <v>28384</v>
      </c>
      <c r="C5692" s="138" t="s">
        <v>28385</v>
      </c>
      <c r="D5692" s="138" t="s">
        <v>28386</v>
      </c>
      <c r="E5692" s="138" t="s">
        <v>28387</v>
      </c>
      <c r="F5692" s="139">
        <v>1864</v>
      </c>
      <c r="G5692" s="137" t="s">
        <v>488</v>
      </c>
      <c r="H5692" s="137" t="s">
        <v>22088</v>
      </c>
      <c r="I5692" s="138" t="s">
        <v>1139</v>
      </c>
    </row>
    <row r="5693" spans="1:9" hidden="1">
      <c r="A5693" s="137" t="s">
        <v>28388</v>
      </c>
      <c r="B5693" s="138" t="s">
        <v>28389</v>
      </c>
      <c r="C5693" s="138" t="s">
        <v>28390</v>
      </c>
      <c r="D5693" s="138" t="s">
        <v>28391</v>
      </c>
      <c r="E5693" s="138" t="s">
        <v>28392</v>
      </c>
      <c r="F5693" s="139">
        <v>0</v>
      </c>
      <c r="G5693" s="137" t="s">
        <v>488</v>
      </c>
      <c r="H5693" s="137" t="s">
        <v>22088</v>
      </c>
      <c r="I5693" s="138" t="s">
        <v>1139</v>
      </c>
    </row>
    <row r="5694" spans="1:9" hidden="1">
      <c r="A5694" s="137" t="s">
        <v>28393</v>
      </c>
      <c r="B5694" s="138" t="s">
        <v>28394</v>
      </c>
      <c r="C5694" s="138" t="s">
        <v>28395</v>
      </c>
      <c r="D5694" s="138" t="s">
        <v>28396</v>
      </c>
      <c r="E5694" s="138" t="s">
        <v>28397</v>
      </c>
      <c r="F5694" s="139">
        <v>0</v>
      </c>
      <c r="G5694" s="137" t="s">
        <v>488</v>
      </c>
      <c r="H5694" s="137" t="s">
        <v>22088</v>
      </c>
      <c r="I5694" s="138" t="s">
        <v>1139</v>
      </c>
    </row>
    <row r="5695" spans="1:9" hidden="1">
      <c r="A5695" s="137" t="s">
        <v>28398</v>
      </c>
      <c r="B5695" s="138" t="s">
        <v>28399</v>
      </c>
      <c r="C5695" s="138" t="s">
        <v>28400</v>
      </c>
      <c r="D5695" s="138" t="s">
        <v>28401</v>
      </c>
      <c r="E5695" s="138" t="s">
        <v>28402</v>
      </c>
      <c r="F5695" s="139">
        <v>0</v>
      </c>
      <c r="G5695" s="137" t="s">
        <v>488</v>
      </c>
      <c r="H5695" s="137" t="s">
        <v>22088</v>
      </c>
      <c r="I5695" s="138" t="s">
        <v>24282</v>
      </c>
    </row>
    <row r="5696" spans="1:9" hidden="1">
      <c r="A5696" s="137" t="s">
        <v>28403</v>
      </c>
      <c r="B5696" s="138" t="s">
        <v>28404</v>
      </c>
      <c r="C5696" s="138" t="s">
        <v>28405</v>
      </c>
      <c r="D5696" s="138" t="s">
        <v>28406</v>
      </c>
      <c r="E5696" s="138" t="s">
        <v>28407</v>
      </c>
      <c r="F5696" s="139">
        <v>0</v>
      </c>
      <c r="G5696" s="137" t="s">
        <v>488</v>
      </c>
      <c r="H5696" s="137" t="s">
        <v>22088</v>
      </c>
      <c r="I5696" s="138" t="s">
        <v>1139</v>
      </c>
    </row>
    <row r="5697" spans="1:9" hidden="1">
      <c r="A5697" s="137" t="s">
        <v>28408</v>
      </c>
      <c r="B5697" s="138" t="s">
        <v>28409</v>
      </c>
      <c r="C5697" s="138" t="s">
        <v>28410</v>
      </c>
      <c r="D5697" s="138" t="s">
        <v>28411</v>
      </c>
      <c r="E5697" s="138" t="s">
        <v>28412</v>
      </c>
      <c r="F5697" s="139">
        <v>0</v>
      </c>
      <c r="G5697" s="137" t="s">
        <v>488</v>
      </c>
      <c r="H5697" s="137" t="s">
        <v>22088</v>
      </c>
      <c r="I5697" s="138" t="s">
        <v>1139</v>
      </c>
    </row>
    <row r="5698" spans="1:9" hidden="1">
      <c r="A5698" s="137" t="s">
        <v>28413</v>
      </c>
      <c r="B5698" s="138" t="s">
        <v>28414</v>
      </c>
      <c r="C5698" s="138" t="s">
        <v>28415</v>
      </c>
      <c r="D5698" s="138" t="s">
        <v>28416</v>
      </c>
      <c r="E5698" s="138" t="s">
        <v>28417</v>
      </c>
      <c r="F5698" s="139">
        <v>0</v>
      </c>
      <c r="G5698" s="137" t="s">
        <v>488</v>
      </c>
      <c r="H5698" s="137" t="s">
        <v>22088</v>
      </c>
      <c r="I5698" s="138" t="s">
        <v>1139</v>
      </c>
    </row>
    <row r="5699" spans="1:9" hidden="1">
      <c r="A5699" s="137" t="s">
        <v>28418</v>
      </c>
      <c r="B5699" s="138" t="s">
        <v>28419</v>
      </c>
      <c r="C5699" s="138" t="s">
        <v>28420</v>
      </c>
      <c r="D5699" s="138" t="s">
        <v>28421</v>
      </c>
      <c r="E5699" s="138" t="s">
        <v>28422</v>
      </c>
      <c r="F5699" s="139">
        <v>0</v>
      </c>
      <c r="G5699" s="137" t="s">
        <v>488</v>
      </c>
      <c r="H5699" s="137" t="s">
        <v>22088</v>
      </c>
      <c r="I5699" s="138" t="s">
        <v>1139</v>
      </c>
    </row>
    <row r="5700" spans="1:9" hidden="1">
      <c r="A5700" s="137" t="s">
        <v>28423</v>
      </c>
      <c r="B5700" s="138" t="s">
        <v>28424</v>
      </c>
      <c r="C5700" s="138" t="s">
        <v>28425</v>
      </c>
      <c r="D5700" s="138" t="s">
        <v>28426</v>
      </c>
      <c r="E5700" s="138" t="s">
        <v>28427</v>
      </c>
      <c r="F5700" s="139">
        <v>1159</v>
      </c>
      <c r="G5700" s="137" t="s">
        <v>488</v>
      </c>
      <c r="H5700" s="137" t="s">
        <v>22088</v>
      </c>
      <c r="I5700" s="138" t="s">
        <v>1139</v>
      </c>
    </row>
    <row r="5701" spans="1:9" hidden="1">
      <c r="A5701" s="137" t="s">
        <v>28428</v>
      </c>
      <c r="B5701" s="138" t="s">
        <v>28429</v>
      </c>
      <c r="C5701" s="138" t="s">
        <v>28430</v>
      </c>
      <c r="D5701" s="138" t="s">
        <v>28431</v>
      </c>
      <c r="E5701" s="138" t="s">
        <v>28432</v>
      </c>
      <c r="F5701" s="139">
        <v>0</v>
      </c>
      <c r="G5701" s="137" t="s">
        <v>488</v>
      </c>
      <c r="H5701" s="137" t="s">
        <v>22088</v>
      </c>
      <c r="I5701" s="138" t="s">
        <v>24282</v>
      </c>
    </row>
    <row r="5702" spans="1:9" hidden="1">
      <c r="A5702" s="137" t="s">
        <v>28433</v>
      </c>
      <c r="B5702" s="138" t="s">
        <v>28434</v>
      </c>
      <c r="C5702" s="138" t="s">
        <v>28435</v>
      </c>
      <c r="D5702" s="138" t="s">
        <v>28436</v>
      </c>
      <c r="E5702" s="138" t="s">
        <v>28437</v>
      </c>
      <c r="F5702" s="139">
        <v>0</v>
      </c>
      <c r="G5702" s="137" t="s">
        <v>488</v>
      </c>
      <c r="H5702" s="137" t="s">
        <v>22088</v>
      </c>
      <c r="I5702" s="138" t="s">
        <v>1139</v>
      </c>
    </row>
    <row r="5703" spans="1:9" hidden="1">
      <c r="A5703" s="137" t="s">
        <v>28438</v>
      </c>
      <c r="B5703" s="138" t="s">
        <v>28439</v>
      </c>
      <c r="C5703" s="138" t="s">
        <v>28440</v>
      </c>
      <c r="D5703" s="138" t="s">
        <v>28441</v>
      </c>
      <c r="E5703" s="138" t="s">
        <v>28442</v>
      </c>
      <c r="F5703" s="139">
        <v>954</v>
      </c>
      <c r="G5703" s="137" t="s">
        <v>488</v>
      </c>
      <c r="H5703" s="137" t="s">
        <v>22088</v>
      </c>
      <c r="I5703" s="138" t="s">
        <v>1139</v>
      </c>
    </row>
    <row r="5704" spans="1:9" hidden="1">
      <c r="A5704" s="137" t="s">
        <v>28443</v>
      </c>
      <c r="B5704" s="138" t="s">
        <v>28444</v>
      </c>
      <c r="C5704" s="138" t="s">
        <v>28445</v>
      </c>
      <c r="D5704" s="138" t="s">
        <v>28446</v>
      </c>
      <c r="E5704" s="138" t="s">
        <v>28447</v>
      </c>
      <c r="F5704" s="139">
        <v>0</v>
      </c>
      <c r="G5704" s="137" t="s">
        <v>488</v>
      </c>
      <c r="H5704" s="137" t="s">
        <v>22088</v>
      </c>
      <c r="I5704" s="138" t="s">
        <v>1139</v>
      </c>
    </row>
    <row r="5705" spans="1:9" hidden="1">
      <c r="A5705" s="137" t="s">
        <v>28448</v>
      </c>
      <c r="B5705" s="138" t="s">
        <v>28449</v>
      </c>
      <c r="C5705" s="138" t="s">
        <v>28450</v>
      </c>
      <c r="D5705" s="138" t="s">
        <v>28451</v>
      </c>
      <c r="E5705" s="138" t="s">
        <v>28452</v>
      </c>
      <c r="F5705" s="139">
        <v>1230</v>
      </c>
      <c r="G5705" s="137" t="s">
        <v>488</v>
      </c>
      <c r="H5705" s="137" t="s">
        <v>22088</v>
      </c>
      <c r="I5705" s="138" t="s">
        <v>1139</v>
      </c>
    </row>
    <row r="5706" spans="1:9" hidden="1">
      <c r="A5706" s="137" t="s">
        <v>28453</v>
      </c>
      <c r="B5706" s="138" t="s">
        <v>28454</v>
      </c>
      <c r="C5706" s="138" t="s">
        <v>28455</v>
      </c>
      <c r="D5706" s="138" t="s">
        <v>28456</v>
      </c>
      <c r="E5706" s="138" t="s">
        <v>28457</v>
      </c>
      <c r="F5706" s="139">
        <v>1524</v>
      </c>
      <c r="G5706" s="137" t="s">
        <v>488</v>
      </c>
      <c r="H5706" s="137" t="s">
        <v>22088</v>
      </c>
      <c r="I5706" s="138" t="s">
        <v>1139</v>
      </c>
    </row>
    <row r="5707" spans="1:9" hidden="1">
      <c r="A5707" s="137" t="s">
        <v>28458</v>
      </c>
      <c r="B5707" s="138" t="s">
        <v>28459</v>
      </c>
      <c r="C5707" s="138" t="s">
        <v>28460</v>
      </c>
      <c r="D5707" s="138" t="s">
        <v>28461</v>
      </c>
      <c r="E5707" s="138" t="s">
        <v>28462</v>
      </c>
      <c r="F5707" s="139">
        <v>0</v>
      </c>
      <c r="G5707" s="137" t="s">
        <v>488</v>
      </c>
      <c r="H5707" s="137" t="s">
        <v>22088</v>
      </c>
      <c r="I5707" s="138" t="s">
        <v>1139</v>
      </c>
    </row>
    <row r="5708" spans="1:9" hidden="1">
      <c r="A5708" s="137" t="s">
        <v>28463</v>
      </c>
      <c r="B5708" s="138" t="s">
        <v>28464</v>
      </c>
      <c r="C5708" s="138" t="s">
        <v>28465</v>
      </c>
      <c r="D5708" s="138" t="s">
        <v>28466</v>
      </c>
      <c r="E5708" s="138" t="s">
        <v>28467</v>
      </c>
      <c r="F5708" s="139">
        <v>1987.5</v>
      </c>
      <c r="G5708" s="137" t="s">
        <v>488</v>
      </c>
      <c r="H5708" s="137" t="s">
        <v>22088</v>
      </c>
      <c r="I5708" s="138" t="s">
        <v>1139</v>
      </c>
    </row>
    <row r="5709" spans="1:9" hidden="1">
      <c r="A5709" s="137" t="s">
        <v>28468</v>
      </c>
      <c r="B5709" s="138" t="s">
        <v>28469</v>
      </c>
      <c r="C5709" s="138" t="s">
        <v>28470</v>
      </c>
      <c r="D5709" s="138" t="s">
        <v>28471</v>
      </c>
      <c r="E5709" s="138" t="s">
        <v>28472</v>
      </c>
      <c r="F5709" s="139">
        <v>0</v>
      </c>
      <c r="G5709" s="137" t="s">
        <v>488</v>
      </c>
      <c r="H5709" s="137" t="s">
        <v>22088</v>
      </c>
      <c r="I5709" s="138" t="s">
        <v>1139</v>
      </c>
    </row>
    <row r="5710" spans="1:9" hidden="1">
      <c r="A5710" s="137" t="s">
        <v>28473</v>
      </c>
      <c r="B5710" s="138" t="s">
        <v>28474</v>
      </c>
      <c r="C5710" s="138" t="s">
        <v>28475</v>
      </c>
      <c r="D5710" s="138" t="s">
        <v>28476</v>
      </c>
      <c r="E5710" s="138" t="s">
        <v>28477</v>
      </c>
      <c r="F5710" s="139">
        <v>0</v>
      </c>
      <c r="G5710" s="137" t="s">
        <v>488</v>
      </c>
      <c r="H5710" s="137" t="s">
        <v>22088</v>
      </c>
      <c r="I5710" s="138" t="s">
        <v>1139</v>
      </c>
    </row>
    <row r="5711" spans="1:9" hidden="1">
      <c r="A5711" s="137" t="s">
        <v>28478</v>
      </c>
      <c r="B5711" s="138" t="s">
        <v>28479</v>
      </c>
      <c r="C5711" s="138" t="s">
        <v>28480</v>
      </c>
      <c r="D5711" s="138" t="s">
        <v>28481</v>
      </c>
      <c r="E5711" s="138" t="s">
        <v>28482</v>
      </c>
      <c r="F5711" s="139">
        <v>9207</v>
      </c>
      <c r="G5711" s="137" t="s">
        <v>488</v>
      </c>
      <c r="H5711" s="137" t="s">
        <v>22088</v>
      </c>
      <c r="I5711" s="138" t="s">
        <v>1139</v>
      </c>
    </row>
    <row r="5712" spans="1:9" hidden="1">
      <c r="A5712" s="137" t="s">
        <v>28483</v>
      </c>
      <c r="B5712" s="138" t="s">
        <v>28484</v>
      </c>
      <c r="C5712" s="138" t="s">
        <v>28485</v>
      </c>
      <c r="D5712" s="138" t="s">
        <v>28486</v>
      </c>
      <c r="E5712" s="138" t="s">
        <v>28487</v>
      </c>
      <c r="F5712" s="139">
        <v>0</v>
      </c>
      <c r="G5712" s="137" t="s">
        <v>488</v>
      </c>
      <c r="H5712" s="137" t="s">
        <v>22088</v>
      </c>
      <c r="I5712" s="138" t="s">
        <v>24282</v>
      </c>
    </row>
    <row r="5713" spans="1:9" hidden="1">
      <c r="A5713" s="137" t="s">
        <v>28488</v>
      </c>
      <c r="B5713" s="138" t="s">
        <v>28489</v>
      </c>
      <c r="C5713" s="138" t="s">
        <v>28490</v>
      </c>
      <c r="D5713" s="138" t="s">
        <v>28491</v>
      </c>
      <c r="E5713" s="138" t="s">
        <v>28492</v>
      </c>
      <c r="F5713" s="139">
        <v>0</v>
      </c>
      <c r="G5713" s="137" t="s">
        <v>488</v>
      </c>
      <c r="H5713" s="137" t="s">
        <v>22088</v>
      </c>
      <c r="I5713" s="138" t="s">
        <v>24282</v>
      </c>
    </row>
    <row r="5714" spans="1:9" hidden="1">
      <c r="A5714" s="137" t="s">
        <v>28493</v>
      </c>
      <c r="B5714" s="138" t="s">
        <v>28494</v>
      </c>
      <c r="C5714" s="138" t="s">
        <v>28495</v>
      </c>
      <c r="D5714" s="138" t="s">
        <v>28496</v>
      </c>
      <c r="E5714" s="138" t="s">
        <v>28497</v>
      </c>
      <c r="F5714" s="139">
        <v>7700</v>
      </c>
      <c r="G5714" s="137" t="s">
        <v>488</v>
      </c>
      <c r="H5714" s="137" t="s">
        <v>22088</v>
      </c>
      <c r="I5714" s="138" t="s">
        <v>24282</v>
      </c>
    </row>
    <row r="5715" spans="1:9" hidden="1">
      <c r="A5715" s="137" t="s">
        <v>28498</v>
      </c>
      <c r="B5715" s="138" t="s">
        <v>28499</v>
      </c>
      <c r="C5715" s="138" t="s">
        <v>28500</v>
      </c>
      <c r="D5715" s="138" t="s">
        <v>28501</v>
      </c>
      <c r="E5715" s="138" t="s">
        <v>28502</v>
      </c>
      <c r="F5715" s="139">
        <v>3300</v>
      </c>
      <c r="G5715" s="137" t="s">
        <v>488</v>
      </c>
      <c r="H5715" s="137" t="s">
        <v>22088</v>
      </c>
      <c r="I5715" s="138" t="s">
        <v>1139</v>
      </c>
    </row>
    <row r="5716" spans="1:9" hidden="1">
      <c r="A5716" s="137" t="s">
        <v>28503</v>
      </c>
      <c r="B5716" s="138" t="s">
        <v>28504</v>
      </c>
      <c r="C5716" s="138" t="s">
        <v>28505</v>
      </c>
      <c r="D5716" s="138" t="s">
        <v>28506</v>
      </c>
      <c r="E5716" s="138" t="s">
        <v>28507</v>
      </c>
      <c r="F5716" s="139">
        <v>0</v>
      </c>
      <c r="G5716" s="137" t="s">
        <v>488</v>
      </c>
      <c r="H5716" s="137" t="s">
        <v>22088</v>
      </c>
      <c r="I5716" s="138" t="s">
        <v>24282</v>
      </c>
    </row>
    <row r="5717" spans="1:9" hidden="1">
      <c r="A5717" s="137" t="s">
        <v>28508</v>
      </c>
      <c r="B5717" s="138" t="s">
        <v>28509</v>
      </c>
      <c r="C5717" s="138" t="s">
        <v>28510</v>
      </c>
      <c r="D5717" s="138" t="s">
        <v>28511</v>
      </c>
      <c r="E5717" s="138" t="s">
        <v>28512</v>
      </c>
      <c r="F5717" s="139">
        <v>2433</v>
      </c>
      <c r="G5717" s="137" t="s">
        <v>488</v>
      </c>
      <c r="H5717" s="137" t="s">
        <v>22088</v>
      </c>
      <c r="I5717" s="138" t="s">
        <v>24282</v>
      </c>
    </row>
    <row r="5718" spans="1:9" hidden="1">
      <c r="A5718" s="137" t="s">
        <v>28513</v>
      </c>
      <c r="B5718" s="138" t="s">
        <v>28514</v>
      </c>
      <c r="C5718" s="138" t="s">
        <v>28515</v>
      </c>
      <c r="D5718" s="138" t="s">
        <v>28516</v>
      </c>
      <c r="E5718" s="138" t="s">
        <v>28517</v>
      </c>
      <c r="F5718" s="139">
        <v>0</v>
      </c>
      <c r="G5718" s="137" t="s">
        <v>488</v>
      </c>
      <c r="H5718" s="137" t="s">
        <v>22088</v>
      </c>
      <c r="I5718" s="138" t="s">
        <v>1139</v>
      </c>
    </row>
    <row r="5719" spans="1:9" hidden="1">
      <c r="A5719" s="137" t="s">
        <v>28518</v>
      </c>
      <c r="B5719" s="138" t="s">
        <v>28519</v>
      </c>
      <c r="C5719" s="138" t="s">
        <v>28520</v>
      </c>
      <c r="D5719" s="138" t="s">
        <v>28521</v>
      </c>
      <c r="E5719" s="138" t="s">
        <v>28522</v>
      </c>
      <c r="F5719" s="139">
        <v>0</v>
      </c>
      <c r="G5719" s="137" t="s">
        <v>488</v>
      </c>
      <c r="H5719" s="137" t="s">
        <v>22088</v>
      </c>
      <c r="I5719" s="138" t="s">
        <v>1139</v>
      </c>
    </row>
    <row r="5720" spans="1:9" hidden="1">
      <c r="A5720" s="137" t="s">
        <v>28523</v>
      </c>
      <c r="B5720" s="138" t="s">
        <v>28524</v>
      </c>
      <c r="C5720" s="138" t="s">
        <v>28525</v>
      </c>
      <c r="D5720" s="138" t="s">
        <v>28526</v>
      </c>
      <c r="E5720" s="138" t="s">
        <v>28527</v>
      </c>
      <c r="F5720" s="139">
        <v>4295</v>
      </c>
      <c r="G5720" s="137" t="s">
        <v>488</v>
      </c>
      <c r="H5720" s="137" t="s">
        <v>22088</v>
      </c>
      <c r="I5720" s="138" t="s">
        <v>24282</v>
      </c>
    </row>
    <row r="5721" spans="1:9" hidden="1">
      <c r="A5721" s="137" t="s">
        <v>28528</v>
      </c>
      <c r="B5721" s="138" t="s">
        <v>28529</v>
      </c>
      <c r="C5721" s="138" t="s">
        <v>28530</v>
      </c>
      <c r="D5721" s="138" t="s">
        <v>28531</v>
      </c>
      <c r="E5721" s="138" t="s">
        <v>28532</v>
      </c>
      <c r="F5721" s="139">
        <v>0</v>
      </c>
      <c r="G5721" s="137" t="s">
        <v>488</v>
      </c>
      <c r="H5721" s="137" t="s">
        <v>22088</v>
      </c>
      <c r="I5721" s="138" t="s">
        <v>1139</v>
      </c>
    </row>
    <row r="5722" spans="1:9" hidden="1">
      <c r="A5722" s="137" t="s">
        <v>28533</v>
      </c>
      <c r="B5722" s="138" t="s">
        <v>28534</v>
      </c>
      <c r="C5722" s="138" t="s">
        <v>28535</v>
      </c>
      <c r="D5722" s="138" t="s">
        <v>28536</v>
      </c>
      <c r="E5722" s="138" t="s">
        <v>28537</v>
      </c>
      <c r="F5722" s="139">
        <v>0</v>
      </c>
      <c r="G5722" s="137" t="s">
        <v>488</v>
      </c>
      <c r="H5722" s="137" t="s">
        <v>22088</v>
      </c>
      <c r="I5722" s="138" t="s">
        <v>24282</v>
      </c>
    </row>
    <row r="5723" spans="1:9" hidden="1">
      <c r="A5723" s="137" t="s">
        <v>28538</v>
      </c>
      <c r="B5723" s="138" t="s">
        <v>28539</v>
      </c>
      <c r="C5723" s="138" t="s">
        <v>28540</v>
      </c>
      <c r="D5723" s="138" t="s">
        <v>28541</v>
      </c>
      <c r="E5723" s="138" t="s">
        <v>28542</v>
      </c>
      <c r="F5723" s="139">
        <v>0</v>
      </c>
      <c r="G5723" s="137" t="s">
        <v>488</v>
      </c>
      <c r="H5723" s="137" t="s">
        <v>22088</v>
      </c>
      <c r="I5723" s="138" t="s">
        <v>1139</v>
      </c>
    </row>
    <row r="5724" spans="1:9" hidden="1">
      <c r="A5724" s="137" t="s">
        <v>28543</v>
      </c>
      <c r="B5724" s="138" t="s">
        <v>28544</v>
      </c>
      <c r="C5724" s="138" t="s">
        <v>28545</v>
      </c>
      <c r="D5724" s="138" t="s">
        <v>28546</v>
      </c>
      <c r="E5724" s="138" t="s">
        <v>28547</v>
      </c>
      <c r="F5724" s="139">
        <v>5960</v>
      </c>
      <c r="G5724" s="137" t="s">
        <v>488</v>
      </c>
      <c r="H5724" s="137" t="s">
        <v>22088</v>
      </c>
      <c r="I5724" s="138" t="s">
        <v>1139</v>
      </c>
    </row>
    <row r="5725" spans="1:9" hidden="1">
      <c r="A5725" s="137" t="s">
        <v>28548</v>
      </c>
      <c r="B5725" s="138" t="s">
        <v>28549</v>
      </c>
      <c r="C5725" s="138" t="s">
        <v>28550</v>
      </c>
      <c r="D5725" s="138" t="s">
        <v>28551</v>
      </c>
      <c r="E5725" s="138" t="s">
        <v>28552</v>
      </c>
      <c r="F5725" s="139">
        <v>0</v>
      </c>
      <c r="G5725" s="137" t="s">
        <v>488</v>
      </c>
      <c r="H5725" s="137" t="s">
        <v>22088</v>
      </c>
      <c r="I5725" s="138" t="s">
        <v>1139</v>
      </c>
    </row>
    <row r="5726" spans="1:9" hidden="1">
      <c r="A5726" s="137" t="s">
        <v>28553</v>
      </c>
      <c r="B5726" s="138" t="s">
        <v>28554</v>
      </c>
      <c r="C5726" s="138" t="s">
        <v>28555</v>
      </c>
      <c r="D5726" s="138" t="s">
        <v>28556</v>
      </c>
      <c r="E5726" s="138" t="s">
        <v>28557</v>
      </c>
      <c r="F5726" s="139">
        <v>0</v>
      </c>
      <c r="G5726" s="137" t="s">
        <v>488</v>
      </c>
      <c r="H5726" s="137" t="s">
        <v>22088</v>
      </c>
      <c r="I5726" s="138" t="s">
        <v>1139</v>
      </c>
    </row>
    <row r="5727" spans="1:9" hidden="1">
      <c r="A5727" s="137" t="s">
        <v>28558</v>
      </c>
      <c r="B5727" s="138" t="s">
        <v>28559</v>
      </c>
      <c r="C5727" s="138" t="s">
        <v>28560</v>
      </c>
      <c r="D5727" s="138" t="s">
        <v>28561</v>
      </c>
      <c r="E5727" s="138" t="s">
        <v>28562</v>
      </c>
      <c r="F5727" s="139">
        <v>0</v>
      </c>
      <c r="G5727" s="137" t="s">
        <v>488</v>
      </c>
      <c r="H5727" s="137" t="s">
        <v>22088</v>
      </c>
      <c r="I5727" s="138" t="s">
        <v>1139</v>
      </c>
    </row>
    <row r="5728" spans="1:9" hidden="1">
      <c r="A5728" s="137" t="s">
        <v>28563</v>
      </c>
      <c r="B5728" s="138" t="s">
        <v>28564</v>
      </c>
      <c r="C5728" s="138" t="s">
        <v>28565</v>
      </c>
      <c r="D5728" s="138" t="s">
        <v>28566</v>
      </c>
      <c r="E5728" s="138" t="s">
        <v>28567</v>
      </c>
      <c r="F5728" s="139">
        <v>0</v>
      </c>
      <c r="G5728" s="137" t="s">
        <v>488</v>
      </c>
      <c r="H5728" s="137" t="s">
        <v>22088</v>
      </c>
      <c r="I5728" s="138" t="s">
        <v>1139</v>
      </c>
    </row>
    <row r="5729" spans="1:9" hidden="1">
      <c r="A5729" s="137" t="s">
        <v>28568</v>
      </c>
      <c r="B5729" s="138" t="s">
        <v>28569</v>
      </c>
      <c r="C5729" s="138" t="s">
        <v>28570</v>
      </c>
      <c r="D5729" s="138" t="s">
        <v>28571</v>
      </c>
      <c r="E5729" s="138" t="s">
        <v>28572</v>
      </c>
      <c r="F5729" s="139">
        <v>0</v>
      </c>
      <c r="G5729" s="137" t="s">
        <v>488</v>
      </c>
      <c r="H5729" s="137" t="s">
        <v>22088</v>
      </c>
      <c r="I5729" s="138" t="s">
        <v>1139</v>
      </c>
    </row>
    <row r="5730" spans="1:9" hidden="1">
      <c r="A5730" s="137" t="s">
        <v>28573</v>
      </c>
      <c r="B5730" s="138" t="s">
        <v>28574</v>
      </c>
      <c r="C5730" s="138" t="s">
        <v>28575</v>
      </c>
      <c r="D5730" s="138" t="s">
        <v>28576</v>
      </c>
      <c r="E5730" s="138" t="s">
        <v>28577</v>
      </c>
      <c r="F5730" s="139">
        <v>0</v>
      </c>
      <c r="G5730" s="137" t="s">
        <v>488</v>
      </c>
      <c r="H5730" s="137" t="s">
        <v>22088</v>
      </c>
      <c r="I5730" s="138" t="s">
        <v>1139</v>
      </c>
    </row>
    <row r="5731" spans="1:9" hidden="1">
      <c r="A5731" s="137" t="s">
        <v>28578</v>
      </c>
      <c r="B5731" s="138" t="s">
        <v>28579</v>
      </c>
      <c r="C5731" s="138" t="s">
        <v>28580</v>
      </c>
      <c r="D5731" s="138" t="s">
        <v>28581</v>
      </c>
      <c r="E5731" s="138" t="s">
        <v>28582</v>
      </c>
      <c r="F5731" s="139">
        <v>0</v>
      </c>
      <c r="G5731" s="137" t="s">
        <v>488</v>
      </c>
      <c r="H5731" s="137" t="s">
        <v>22088</v>
      </c>
      <c r="I5731" s="138" t="s">
        <v>1139</v>
      </c>
    </row>
    <row r="5732" spans="1:9" hidden="1">
      <c r="A5732" s="137" t="s">
        <v>28583</v>
      </c>
      <c r="B5732" s="138" t="s">
        <v>28584</v>
      </c>
      <c r="C5732" s="138" t="s">
        <v>28585</v>
      </c>
      <c r="D5732" s="138" t="s">
        <v>28586</v>
      </c>
      <c r="E5732" s="138" t="s">
        <v>28587</v>
      </c>
      <c r="F5732" s="139">
        <v>0</v>
      </c>
      <c r="G5732" s="137" t="s">
        <v>488</v>
      </c>
      <c r="H5732" s="137" t="s">
        <v>22088</v>
      </c>
      <c r="I5732" s="138" t="s">
        <v>1139</v>
      </c>
    </row>
    <row r="5733" spans="1:9" hidden="1">
      <c r="A5733" s="137" t="s">
        <v>28588</v>
      </c>
      <c r="B5733" s="138" t="s">
        <v>28589</v>
      </c>
      <c r="C5733" s="138" t="s">
        <v>28590</v>
      </c>
      <c r="D5733" s="138" t="s">
        <v>28591</v>
      </c>
      <c r="E5733" s="138" t="s">
        <v>28592</v>
      </c>
      <c r="F5733" s="139">
        <v>0</v>
      </c>
      <c r="G5733" s="137" t="s">
        <v>488</v>
      </c>
      <c r="H5733" s="137" t="s">
        <v>22088</v>
      </c>
      <c r="I5733" s="138" t="s">
        <v>1139</v>
      </c>
    </row>
    <row r="5734" spans="1:9" hidden="1">
      <c r="A5734" s="137" t="s">
        <v>28593</v>
      </c>
      <c r="B5734" s="138" t="s">
        <v>28594</v>
      </c>
      <c r="C5734" s="138" t="s">
        <v>28595</v>
      </c>
      <c r="D5734" s="138" t="s">
        <v>28596</v>
      </c>
      <c r="E5734" s="138" t="s">
        <v>28597</v>
      </c>
      <c r="F5734" s="139">
        <v>2161</v>
      </c>
      <c r="G5734" s="137" t="s">
        <v>488</v>
      </c>
      <c r="H5734" s="137" t="s">
        <v>22088</v>
      </c>
      <c r="I5734" s="138" t="s">
        <v>1139</v>
      </c>
    </row>
    <row r="5735" spans="1:9" hidden="1">
      <c r="A5735" s="137" t="s">
        <v>28598</v>
      </c>
      <c r="B5735" s="138" t="s">
        <v>28599</v>
      </c>
      <c r="C5735" s="138" t="s">
        <v>28600</v>
      </c>
      <c r="D5735" s="138" t="s">
        <v>28601</v>
      </c>
      <c r="E5735" s="138" t="s">
        <v>28602</v>
      </c>
      <c r="F5735" s="139">
        <v>0</v>
      </c>
      <c r="G5735" s="137" t="s">
        <v>488</v>
      </c>
      <c r="H5735" s="137" t="s">
        <v>22088</v>
      </c>
      <c r="I5735" s="138" t="s">
        <v>1139</v>
      </c>
    </row>
    <row r="5736" spans="1:9" hidden="1">
      <c r="A5736" s="137" t="s">
        <v>28603</v>
      </c>
      <c r="B5736" s="138" t="s">
        <v>28604</v>
      </c>
      <c r="C5736" s="138" t="s">
        <v>28605</v>
      </c>
      <c r="D5736" s="138" t="s">
        <v>28606</v>
      </c>
      <c r="E5736" s="138" t="s">
        <v>28607</v>
      </c>
      <c r="F5736" s="139">
        <v>0</v>
      </c>
      <c r="G5736" s="137" t="s">
        <v>488</v>
      </c>
      <c r="H5736" s="137" t="s">
        <v>22088</v>
      </c>
      <c r="I5736" s="138" t="s">
        <v>1139</v>
      </c>
    </row>
    <row r="5737" spans="1:9" hidden="1">
      <c r="A5737" s="137" t="s">
        <v>28608</v>
      </c>
      <c r="B5737" s="138" t="s">
        <v>28609</v>
      </c>
      <c r="C5737" s="138" t="s">
        <v>28610</v>
      </c>
      <c r="D5737" s="138" t="s">
        <v>28611</v>
      </c>
      <c r="E5737" s="138" t="s">
        <v>28612</v>
      </c>
      <c r="F5737" s="139">
        <v>0</v>
      </c>
      <c r="G5737" s="137" t="s">
        <v>488</v>
      </c>
      <c r="H5737" s="137" t="s">
        <v>22088</v>
      </c>
      <c r="I5737" s="138" t="s">
        <v>1139</v>
      </c>
    </row>
    <row r="5738" spans="1:9" hidden="1">
      <c r="A5738" s="137" t="s">
        <v>28613</v>
      </c>
      <c r="B5738" s="138" t="s">
        <v>28614</v>
      </c>
      <c r="C5738" s="138" t="s">
        <v>28615</v>
      </c>
      <c r="D5738" s="138" t="s">
        <v>28616</v>
      </c>
      <c r="E5738" s="138" t="s">
        <v>28617</v>
      </c>
      <c r="F5738" s="139">
        <v>0</v>
      </c>
      <c r="G5738" s="137" t="s">
        <v>488</v>
      </c>
      <c r="H5738" s="137" t="s">
        <v>22088</v>
      </c>
      <c r="I5738" s="138" t="s">
        <v>1139</v>
      </c>
    </row>
    <row r="5739" spans="1:9" hidden="1">
      <c r="A5739" s="137" t="s">
        <v>28618</v>
      </c>
      <c r="B5739" s="138" t="s">
        <v>28619</v>
      </c>
      <c r="C5739" s="138" t="s">
        <v>28620</v>
      </c>
      <c r="D5739" s="138" t="s">
        <v>28621</v>
      </c>
      <c r="E5739" s="138" t="s">
        <v>28622</v>
      </c>
      <c r="F5739" s="139">
        <v>0</v>
      </c>
      <c r="G5739" s="137" t="s">
        <v>488</v>
      </c>
      <c r="H5739" s="137" t="s">
        <v>22088</v>
      </c>
      <c r="I5739" s="138" t="s">
        <v>1139</v>
      </c>
    </row>
    <row r="5740" spans="1:9" hidden="1">
      <c r="A5740" s="137" t="s">
        <v>28623</v>
      </c>
      <c r="B5740" s="138" t="s">
        <v>28624</v>
      </c>
      <c r="C5740" s="138" t="s">
        <v>28625</v>
      </c>
      <c r="D5740" s="138" t="s">
        <v>28626</v>
      </c>
      <c r="E5740" s="138" t="s">
        <v>28627</v>
      </c>
      <c r="F5740" s="139">
        <v>0</v>
      </c>
      <c r="G5740" s="137" t="s">
        <v>488</v>
      </c>
      <c r="H5740" s="137" t="s">
        <v>22088</v>
      </c>
      <c r="I5740" s="138" t="s">
        <v>24282</v>
      </c>
    </row>
    <row r="5741" spans="1:9" hidden="1">
      <c r="A5741" s="137" t="s">
        <v>28628</v>
      </c>
      <c r="B5741" s="138" t="s">
        <v>28629</v>
      </c>
      <c r="C5741" s="138" t="s">
        <v>28630</v>
      </c>
      <c r="D5741" s="138" t="s">
        <v>28631</v>
      </c>
      <c r="E5741" s="138" t="s">
        <v>28632</v>
      </c>
      <c r="F5741" s="139">
        <v>523</v>
      </c>
      <c r="G5741" s="137" t="s">
        <v>488</v>
      </c>
      <c r="H5741" s="137" t="s">
        <v>22088</v>
      </c>
      <c r="I5741" s="138" t="s">
        <v>1139</v>
      </c>
    </row>
    <row r="5742" spans="1:9" hidden="1">
      <c r="A5742" s="137" t="s">
        <v>28633</v>
      </c>
      <c r="B5742" s="138" t="s">
        <v>28634</v>
      </c>
      <c r="C5742" s="138" t="s">
        <v>28635</v>
      </c>
      <c r="D5742" s="138" t="s">
        <v>28636</v>
      </c>
      <c r="E5742" s="138" t="s">
        <v>28637</v>
      </c>
      <c r="F5742" s="139">
        <v>4870</v>
      </c>
      <c r="G5742" s="137" t="s">
        <v>488</v>
      </c>
      <c r="H5742" s="137" t="s">
        <v>22088</v>
      </c>
      <c r="I5742" s="138" t="s">
        <v>1139</v>
      </c>
    </row>
    <row r="5743" spans="1:9" hidden="1">
      <c r="A5743" s="137" t="s">
        <v>28638</v>
      </c>
      <c r="B5743" s="138" t="s">
        <v>28639</v>
      </c>
      <c r="C5743" s="138" t="s">
        <v>28640</v>
      </c>
      <c r="D5743" s="138" t="s">
        <v>28641</v>
      </c>
      <c r="E5743" s="138" t="s">
        <v>28642</v>
      </c>
      <c r="F5743" s="139">
        <v>0</v>
      </c>
      <c r="G5743" s="137" t="s">
        <v>488</v>
      </c>
      <c r="H5743" s="137" t="s">
        <v>22088</v>
      </c>
      <c r="I5743" s="138" t="s">
        <v>1139</v>
      </c>
    </row>
    <row r="5744" spans="1:9" hidden="1">
      <c r="A5744" s="137" t="s">
        <v>28643</v>
      </c>
      <c r="B5744" s="138" t="s">
        <v>28644</v>
      </c>
      <c r="C5744" s="138" t="s">
        <v>28645</v>
      </c>
      <c r="D5744" s="138" t="s">
        <v>28646</v>
      </c>
      <c r="E5744" s="138" t="s">
        <v>28647</v>
      </c>
      <c r="F5744" s="139">
        <v>0</v>
      </c>
      <c r="G5744" s="137" t="s">
        <v>488</v>
      </c>
      <c r="H5744" s="137" t="s">
        <v>22088</v>
      </c>
      <c r="I5744" s="138" t="s">
        <v>1139</v>
      </c>
    </row>
    <row r="5745" spans="1:9" hidden="1">
      <c r="A5745" s="137" t="s">
        <v>28648</v>
      </c>
      <c r="B5745" s="138" t="s">
        <v>28649</v>
      </c>
      <c r="C5745" s="138" t="s">
        <v>28650</v>
      </c>
      <c r="D5745" s="138" t="s">
        <v>28651</v>
      </c>
      <c r="E5745" s="138" t="s">
        <v>28652</v>
      </c>
      <c r="F5745" s="139">
        <v>838</v>
      </c>
      <c r="G5745" s="137" t="s">
        <v>488</v>
      </c>
      <c r="H5745" s="137" t="s">
        <v>22088</v>
      </c>
      <c r="I5745" s="138" t="s">
        <v>1139</v>
      </c>
    </row>
    <row r="5746" spans="1:9" hidden="1">
      <c r="A5746" s="137" t="s">
        <v>28653</v>
      </c>
      <c r="B5746" s="138" t="s">
        <v>978</v>
      </c>
      <c r="C5746" s="138" t="s">
        <v>967</v>
      </c>
      <c r="D5746" s="138" t="s">
        <v>824</v>
      </c>
      <c r="E5746" s="138" t="s">
        <v>1187</v>
      </c>
      <c r="F5746" s="139">
        <v>8184</v>
      </c>
      <c r="G5746" s="137" t="s">
        <v>488</v>
      </c>
      <c r="H5746" s="137" t="s">
        <v>22088</v>
      </c>
      <c r="I5746" s="138" t="s">
        <v>1139</v>
      </c>
    </row>
    <row r="5747" spans="1:9" hidden="1">
      <c r="A5747" s="137" t="s">
        <v>28654</v>
      </c>
      <c r="B5747" s="138" t="s">
        <v>28655</v>
      </c>
      <c r="C5747" s="138" t="s">
        <v>28656</v>
      </c>
      <c r="D5747" s="138" t="s">
        <v>28657</v>
      </c>
      <c r="E5747" s="138" t="s">
        <v>28658</v>
      </c>
      <c r="F5747" s="139">
        <v>2596</v>
      </c>
      <c r="G5747" s="137" t="s">
        <v>488</v>
      </c>
      <c r="H5747" s="137" t="s">
        <v>22088</v>
      </c>
      <c r="I5747" s="138" t="s">
        <v>1139</v>
      </c>
    </row>
    <row r="5748" spans="1:9" hidden="1">
      <c r="A5748" s="137" t="s">
        <v>28659</v>
      </c>
      <c r="B5748" s="138" t="s">
        <v>28660</v>
      </c>
      <c r="C5748" s="138" t="s">
        <v>28661</v>
      </c>
      <c r="D5748" s="138" t="s">
        <v>28662</v>
      </c>
      <c r="E5748" s="138" t="s">
        <v>28663</v>
      </c>
      <c r="F5748" s="139">
        <v>5430</v>
      </c>
      <c r="G5748" s="137" t="s">
        <v>488</v>
      </c>
      <c r="H5748" s="137" t="s">
        <v>22088</v>
      </c>
      <c r="I5748" s="138" t="s">
        <v>1139</v>
      </c>
    </row>
    <row r="5749" spans="1:9" hidden="1">
      <c r="A5749" s="137" t="s">
        <v>28664</v>
      </c>
      <c r="B5749" s="138" t="s">
        <v>28665</v>
      </c>
      <c r="C5749" s="138" t="s">
        <v>28666</v>
      </c>
      <c r="D5749" s="138" t="s">
        <v>28667</v>
      </c>
      <c r="E5749" s="138" t="s">
        <v>28668</v>
      </c>
      <c r="F5749" s="139">
        <v>0</v>
      </c>
      <c r="G5749" s="137" t="s">
        <v>488</v>
      </c>
      <c r="H5749" s="137" t="s">
        <v>22088</v>
      </c>
      <c r="I5749" s="138" t="s">
        <v>1139</v>
      </c>
    </row>
    <row r="5750" spans="1:9" hidden="1">
      <c r="A5750" s="137" t="s">
        <v>28669</v>
      </c>
      <c r="B5750" s="138" t="s">
        <v>28670</v>
      </c>
      <c r="C5750" s="138" t="s">
        <v>28671</v>
      </c>
      <c r="D5750" s="138" t="s">
        <v>28672</v>
      </c>
      <c r="E5750" s="138" t="s">
        <v>28673</v>
      </c>
      <c r="F5750" s="139">
        <v>0</v>
      </c>
      <c r="G5750" s="137" t="s">
        <v>488</v>
      </c>
      <c r="H5750" s="137" t="s">
        <v>22088</v>
      </c>
      <c r="I5750" s="138" t="s">
        <v>24282</v>
      </c>
    </row>
    <row r="5751" spans="1:9" hidden="1">
      <c r="A5751" s="137" t="s">
        <v>28674</v>
      </c>
      <c r="B5751" s="138" t="s">
        <v>28675</v>
      </c>
      <c r="C5751" s="138" t="s">
        <v>28676</v>
      </c>
      <c r="D5751" s="138" t="s">
        <v>28677</v>
      </c>
      <c r="E5751" s="138" t="s">
        <v>28678</v>
      </c>
      <c r="F5751" s="139">
        <v>820</v>
      </c>
      <c r="G5751" s="137" t="s">
        <v>488</v>
      </c>
      <c r="H5751" s="137" t="s">
        <v>22088</v>
      </c>
      <c r="I5751" s="138" t="s">
        <v>1139</v>
      </c>
    </row>
    <row r="5752" spans="1:9" hidden="1">
      <c r="A5752" s="137" t="s">
        <v>28679</v>
      </c>
      <c r="B5752" s="138" t="s">
        <v>28680</v>
      </c>
      <c r="C5752" s="138" t="s">
        <v>28681</v>
      </c>
      <c r="D5752" s="138" t="s">
        <v>28682</v>
      </c>
      <c r="E5752" s="138" t="s">
        <v>28683</v>
      </c>
      <c r="F5752" s="139">
        <v>2437</v>
      </c>
      <c r="G5752" s="137" t="s">
        <v>488</v>
      </c>
      <c r="H5752" s="137" t="s">
        <v>22088</v>
      </c>
      <c r="I5752" s="138" t="s">
        <v>1139</v>
      </c>
    </row>
    <row r="5753" spans="1:9" hidden="1">
      <c r="A5753" s="137" t="s">
        <v>28684</v>
      </c>
      <c r="B5753" s="138" t="s">
        <v>971</v>
      </c>
      <c r="C5753" s="138" t="s">
        <v>966</v>
      </c>
      <c r="D5753" s="138" t="s">
        <v>816</v>
      </c>
      <c r="E5753" s="138" t="s">
        <v>1178</v>
      </c>
      <c r="F5753" s="139">
        <v>6898</v>
      </c>
      <c r="G5753" s="137" t="s">
        <v>488</v>
      </c>
      <c r="H5753" s="137" t="s">
        <v>22088</v>
      </c>
      <c r="I5753" s="138" t="s">
        <v>1139</v>
      </c>
    </row>
    <row r="5754" spans="1:9" hidden="1">
      <c r="A5754" s="137" t="s">
        <v>28685</v>
      </c>
      <c r="B5754" s="138" t="s">
        <v>28686</v>
      </c>
      <c r="C5754" s="138" t="s">
        <v>28687</v>
      </c>
      <c r="D5754" s="138" t="s">
        <v>28688</v>
      </c>
      <c r="E5754" s="138" t="s">
        <v>28689</v>
      </c>
      <c r="F5754" s="139">
        <v>2279</v>
      </c>
      <c r="G5754" s="137" t="s">
        <v>488</v>
      </c>
      <c r="H5754" s="137" t="s">
        <v>22088</v>
      </c>
      <c r="I5754" s="138" t="s">
        <v>1139</v>
      </c>
    </row>
    <row r="5755" spans="1:9" hidden="1">
      <c r="A5755" s="137" t="s">
        <v>28690</v>
      </c>
      <c r="B5755" s="138" t="s">
        <v>28691</v>
      </c>
      <c r="C5755" s="138" t="s">
        <v>28692</v>
      </c>
      <c r="D5755" s="138" t="s">
        <v>28693</v>
      </c>
      <c r="E5755" s="138" t="s">
        <v>28694</v>
      </c>
      <c r="F5755" s="139">
        <v>3340</v>
      </c>
      <c r="G5755" s="137" t="s">
        <v>488</v>
      </c>
      <c r="H5755" s="137" t="s">
        <v>22088</v>
      </c>
      <c r="I5755" s="138" t="s">
        <v>1139</v>
      </c>
    </row>
    <row r="5756" spans="1:9" hidden="1">
      <c r="A5756" s="137" t="s">
        <v>28695</v>
      </c>
      <c r="B5756" s="138" t="s">
        <v>28696</v>
      </c>
      <c r="C5756" s="138" t="s">
        <v>28697</v>
      </c>
      <c r="D5756" s="138" t="s">
        <v>28698</v>
      </c>
      <c r="E5756" s="138" t="s">
        <v>28699</v>
      </c>
      <c r="F5756" s="139">
        <v>0</v>
      </c>
      <c r="G5756" s="137" t="s">
        <v>488</v>
      </c>
      <c r="H5756" s="137" t="s">
        <v>22088</v>
      </c>
      <c r="I5756" s="138" t="s">
        <v>1139</v>
      </c>
    </row>
    <row r="5757" spans="1:9" hidden="1">
      <c r="A5757" s="137" t="s">
        <v>28700</v>
      </c>
      <c r="B5757" s="138" t="s">
        <v>28701</v>
      </c>
      <c r="C5757" s="138" t="s">
        <v>28702</v>
      </c>
      <c r="D5757" s="138" t="s">
        <v>28703</v>
      </c>
      <c r="E5757" s="138" t="s">
        <v>28704</v>
      </c>
      <c r="F5757" s="139">
        <v>0</v>
      </c>
      <c r="G5757" s="137" t="s">
        <v>488</v>
      </c>
      <c r="H5757" s="137" t="s">
        <v>22088</v>
      </c>
      <c r="I5757" s="138" t="s">
        <v>1139</v>
      </c>
    </row>
    <row r="5758" spans="1:9" hidden="1">
      <c r="A5758" s="137" t="s">
        <v>28705</v>
      </c>
      <c r="B5758" s="138" t="s">
        <v>28706</v>
      </c>
      <c r="C5758" s="138" t="s">
        <v>28707</v>
      </c>
      <c r="D5758" s="138" t="s">
        <v>28708</v>
      </c>
      <c r="E5758" s="138" t="s">
        <v>28709</v>
      </c>
      <c r="F5758" s="139">
        <v>1036</v>
      </c>
      <c r="G5758" s="137" t="s">
        <v>488</v>
      </c>
      <c r="H5758" s="137" t="s">
        <v>22088</v>
      </c>
      <c r="I5758" s="138" t="s">
        <v>1139</v>
      </c>
    </row>
    <row r="5759" spans="1:9" hidden="1">
      <c r="A5759" s="137" t="s">
        <v>28710</v>
      </c>
      <c r="B5759" s="138" t="s">
        <v>28711</v>
      </c>
      <c r="C5759" s="138" t="s">
        <v>28712</v>
      </c>
      <c r="D5759" s="138" t="s">
        <v>28713</v>
      </c>
      <c r="E5759" s="138" t="s">
        <v>28714</v>
      </c>
      <c r="F5759" s="139">
        <v>0</v>
      </c>
      <c r="G5759" s="137" t="s">
        <v>488</v>
      </c>
      <c r="H5759" s="137" t="s">
        <v>22088</v>
      </c>
      <c r="I5759" s="138" t="s">
        <v>24282</v>
      </c>
    </row>
    <row r="5760" spans="1:9" hidden="1">
      <c r="A5760" s="137" t="s">
        <v>28715</v>
      </c>
      <c r="B5760" s="138" t="s">
        <v>28716</v>
      </c>
      <c r="C5760" s="138" t="s">
        <v>28717</v>
      </c>
      <c r="D5760" s="138" t="s">
        <v>28718</v>
      </c>
      <c r="E5760" s="138" t="s">
        <v>28719</v>
      </c>
      <c r="F5760" s="139">
        <v>0</v>
      </c>
      <c r="G5760" s="137" t="s">
        <v>488</v>
      </c>
      <c r="H5760" s="137" t="s">
        <v>22088</v>
      </c>
      <c r="I5760" s="138" t="s">
        <v>1139</v>
      </c>
    </row>
    <row r="5761" spans="1:9" hidden="1">
      <c r="A5761" s="137" t="s">
        <v>28720</v>
      </c>
      <c r="B5761" s="138" t="s">
        <v>28721</v>
      </c>
      <c r="C5761" s="138" t="s">
        <v>28722</v>
      </c>
      <c r="D5761" s="138" t="s">
        <v>28723</v>
      </c>
      <c r="E5761" s="138" t="s">
        <v>28724</v>
      </c>
      <c r="F5761" s="139">
        <v>1432</v>
      </c>
      <c r="G5761" s="137" t="s">
        <v>488</v>
      </c>
      <c r="H5761" s="137" t="s">
        <v>22088</v>
      </c>
      <c r="I5761" s="138" t="s">
        <v>1139</v>
      </c>
    </row>
    <row r="5762" spans="1:9" hidden="1">
      <c r="A5762" s="137" t="s">
        <v>28725</v>
      </c>
      <c r="B5762" s="138" t="s">
        <v>28726</v>
      </c>
      <c r="C5762" s="138" t="s">
        <v>28727</v>
      </c>
      <c r="D5762" s="138" t="s">
        <v>28728</v>
      </c>
      <c r="E5762" s="138" t="s">
        <v>28729</v>
      </c>
      <c r="F5762" s="139">
        <v>0</v>
      </c>
      <c r="G5762" s="137" t="s">
        <v>488</v>
      </c>
      <c r="H5762" s="137" t="s">
        <v>22088</v>
      </c>
      <c r="I5762" s="138" t="s">
        <v>1139</v>
      </c>
    </row>
    <row r="5763" spans="1:9" hidden="1">
      <c r="A5763" s="137" t="s">
        <v>28730</v>
      </c>
      <c r="B5763" s="138" t="s">
        <v>28731</v>
      </c>
      <c r="C5763" s="138" t="s">
        <v>28732</v>
      </c>
      <c r="D5763" s="138" t="s">
        <v>28733</v>
      </c>
      <c r="E5763" s="138" t="s">
        <v>28734</v>
      </c>
      <c r="F5763" s="139">
        <v>0</v>
      </c>
      <c r="G5763" s="137" t="s">
        <v>488</v>
      </c>
      <c r="H5763" s="137" t="s">
        <v>22088</v>
      </c>
      <c r="I5763" s="138" t="s">
        <v>1139</v>
      </c>
    </row>
    <row r="5764" spans="1:9" hidden="1">
      <c r="A5764" s="137" t="s">
        <v>28735</v>
      </c>
      <c r="B5764" s="138" t="s">
        <v>28736</v>
      </c>
      <c r="C5764" s="138" t="s">
        <v>28737</v>
      </c>
      <c r="D5764" s="138" t="s">
        <v>28738</v>
      </c>
      <c r="E5764" s="138" t="s">
        <v>28739</v>
      </c>
      <c r="F5764" s="139">
        <v>0</v>
      </c>
      <c r="G5764" s="137" t="s">
        <v>488</v>
      </c>
      <c r="H5764" s="137" t="s">
        <v>22088</v>
      </c>
      <c r="I5764" s="138" t="s">
        <v>1139</v>
      </c>
    </row>
    <row r="5765" spans="1:9" hidden="1">
      <c r="A5765" s="137" t="s">
        <v>28740</v>
      </c>
      <c r="B5765" s="138" t="s">
        <v>28741</v>
      </c>
      <c r="C5765" s="138" t="s">
        <v>28742</v>
      </c>
      <c r="D5765" s="138" t="s">
        <v>28743</v>
      </c>
      <c r="E5765" s="138" t="s">
        <v>28744</v>
      </c>
      <c r="F5765" s="139">
        <v>6280</v>
      </c>
      <c r="G5765" s="137" t="s">
        <v>488</v>
      </c>
      <c r="H5765" s="137" t="s">
        <v>22088</v>
      </c>
      <c r="I5765" s="138" t="s">
        <v>1139</v>
      </c>
    </row>
    <row r="5766" spans="1:9" hidden="1">
      <c r="A5766" s="137" t="s">
        <v>28745</v>
      </c>
      <c r="B5766" s="138" t="s">
        <v>28746</v>
      </c>
      <c r="C5766" s="138" t="s">
        <v>28747</v>
      </c>
      <c r="D5766" s="138" t="s">
        <v>28748</v>
      </c>
      <c r="E5766" s="138" t="s">
        <v>28749</v>
      </c>
      <c r="F5766" s="139">
        <v>0</v>
      </c>
      <c r="G5766" s="137" t="s">
        <v>488</v>
      </c>
      <c r="H5766" s="137" t="s">
        <v>22088</v>
      </c>
      <c r="I5766" s="138" t="s">
        <v>1139</v>
      </c>
    </row>
    <row r="5767" spans="1:9" hidden="1">
      <c r="A5767" s="137" t="s">
        <v>28750</v>
      </c>
      <c r="B5767" s="138" t="s">
        <v>28751</v>
      </c>
      <c r="C5767" s="138" t="s">
        <v>28752</v>
      </c>
      <c r="D5767" s="138" t="s">
        <v>28753</v>
      </c>
      <c r="E5767" s="138" t="s">
        <v>28754</v>
      </c>
      <c r="F5767" s="139">
        <v>3835</v>
      </c>
      <c r="G5767" s="137" t="s">
        <v>488</v>
      </c>
      <c r="H5767" s="137" t="s">
        <v>22088</v>
      </c>
      <c r="I5767" s="138" t="s">
        <v>1139</v>
      </c>
    </row>
    <row r="5768" spans="1:9" hidden="1">
      <c r="A5768" s="137" t="s">
        <v>28755</v>
      </c>
      <c r="B5768" s="138" t="s">
        <v>28756</v>
      </c>
      <c r="C5768" s="138" t="s">
        <v>28757</v>
      </c>
      <c r="D5768" s="138" t="s">
        <v>28758</v>
      </c>
      <c r="E5768" s="138" t="s">
        <v>28759</v>
      </c>
      <c r="F5768" s="139">
        <v>0</v>
      </c>
      <c r="G5768" s="137" t="s">
        <v>488</v>
      </c>
      <c r="H5768" s="137" t="s">
        <v>22088</v>
      </c>
      <c r="I5768" s="138" t="s">
        <v>1139</v>
      </c>
    </row>
    <row r="5769" spans="1:9" hidden="1">
      <c r="A5769" s="137" t="s">
        <v>28760</v>
      </c>
      <c r="B5769" s="138" t="s">
        <v>28761</v>
      </c>
      <c r="C5769" s="138" t="s">
        <v>28762</v>
      </c>
      <c r="D5769" s="138" t="s">
        <v>28763</v>
      </c>
      <c r="E5769" s="138" t="s">
        <v>28764</v>
      </c>
      <c r="F5769" s="139">
        <v>1548</v>
      </c>
      <c r="G5769" s="137" t="s">
        <v>488</v>
      </c>
      <c r="H5769" s="137" t="s">
        <v>22088</v>
      </c>
      <c r="I5769" s="138" t="s">
        <v>1139</v>
      </c>
    </row>
    <row r="5770" spans="1:9" hidden="1">
      <c r="A5770" s="137" t="s">
        <v>28765</v>
      </c>
      <c r="B5770" s="138" t="s">
        <v>28766</v>
      </c>
      <c r="C5770" s="138" t="s">
        <v>28767</v>
      </c>
      <c r="D5770" s="138" t="s">
        <v>28768</v>
      </c>
      <c r="E5770" s="138" t="s">
        <v>28769</v>
      </c>
      <c r="F5770" s="139">
        <v>843</v>
      </c>
      <c r="G5770" s="137" t="s">
        <v>488</v>
      </c>
      <c r="H5770" s="137" t="s">
        <v>22088</v>
      </c>
      <c r="I5770" s="138" t="s">
        <v>1139</v>
      </c>
    </row>
    <row r="5771" spans="1:9" hidden="1">
      <c r="A5771" s="137" t="s">
        <v>28770</v>
      </c>
      <c r="B5771" s="138" t="s">
        <v>28771</v>
      </c>
      <c r="C5771" s="138" t="s">
        <v>28772</v>
      </c>
      <c r="D5771" s="138" t="s">
        <v>28773</v>
      </c>
      <c r="E5771" s="138" t="s">
        <v>28774</v>
      </c>
      <c r="F5771" s="139">
        <v>2368</v>
      </c>
      <c r="G5771" s="137" t="s">
        <v>488</v>
      </c>
      <c r="H5771" s="137" t="s">
        <v>22088</v>
      </c>
      <c r="I5771" s="138" t="s">
        <v>1139</v>
      </c>
    </row>
    <row r="5772" spans="1:9" hidden="1">
      <c r="A5772" s="137" t="s">
        <v>28775</v>
      </c>
      <c r="B5772" s="138" t="s">
        <v>28776</v>
      </c>
      <c r="C5772" s="138" t="s">
        <v>28777</v>
      </c>
      <c r="D5772" s="138" t="s">
        <v>28778</v>
      </c>
      <c r="E5772" s="138" t="s">
        <v>28779</v>
      </c>
      <c r="F5772" s="139">
        <v>0</v>
      </c>
      <c r="G5772" s="137" t="s">
        <v>488</v>
      </c>
      <c r="H5772" s="137" t="s">
        <v>22088</v>
      </c>
      <c r="I5772" s="138" t="s">
        <v>1139</v>
      </c>
    </row>
    <row r="5773" spans="1:9" hidden="1">
      <c r="A5773" s="137" t="s">
        <v>28780</v>
      </c>
      <c r="B5773" s="138" t="s">
        <v>28781</v>
      </c>
      <c r="C5773" s="138" t="s">
        <v>28782</v>
      </c>
      <c r="D5773" s="138" t="s">
        <v>28783</v>
      </c>
      <c r="E5773" s="138" t="s">
        <v>28784</v>
      </c>
      <c r="F5773" s="139">
        <v>0</v>
      </c>
      <c r="G5773" s="137" t="s">
        <v>488</v>
      </c>
      <c r="H5773" s="137" t="s">
        <v>22088</v>
      </c>
      <c r="I5773" s="138" t="s">
        <v>1139</v>
      </c>
    </row>
    <row r="5774" spans="1:9" hidden="1">
      <c r="A5774" s="137" t="s">
        <v>28785</v>
      </c>
      <c r="B5774" s="138" t="s">
        <v>28786</v>
      </c>
      <c r="C5774" s="138" t="s">
        <v>28787</v>
      </c>
      <c r="D5774" s="138" t="s">
        <v>28788</v>
      </c>
      <c r="E5774" s="138" t="s">
        <v>28789</v>
      </c>
      <c r="F5774" s="139">
        <v>5290</v>
      </c>
      <c r="G5774" s="137" t="s">
        <v>488</v>
      </c>
      <c r="H5774" s="137" t="s">
        <v>22088</v>
      </c>
      <c r="I5774" s="138" t="s">
        <v>24282</v>
      </c>
    </row>
    <row r="5775" spans="1:9" hidden="1">
      <c r="A5775" s="137" t="s">
        <v>28790</v>
      </c>
      <c r="B5775" s="138" t="s">
        <v>28791</v>
      </c>
      <c r="C5775" s="138" t="s">
        <v>28792</v>
      </c>
      <c r="D5775" s="138" t="s">
        <v>28793</v>
      </c>
      <c r="E5775" s="138" t="s">
        <v>28794</v>
      </c>
      <c r="F5775" s="139">
        <v>0</v>
      </c>
      <c r="G5775" s="137" t="s">
        <v>488</v>
      </c>
      <c r="H5775" s="137" t="s">
        <v>22088</v>
      </c>
      <c r="I5775" s="138" t="s">
        <v>24282</v>
      </c>
    </row>
    <row r="5776" spans="1:9" hidden="1">
      <c r="A5776" s="137" t="s">
        <v>28795</v>
      </c>
      <c r="B5776" s="138" t="s">
        <v>28796</v>
      </c>
      <c r="C5776" s="138" t="s">
        <v>28797</v>
      </c>
      <c r="D5776" s="138" t="s">
        <v>28798</v>
      </c>
      <c r="E5776" s="138" t="s">
        <v>28799</v>
      </c>
      <c r="F5776" s="139">
        <v>3345</v>
      </c>
      <c r="G5776" s="137" t="s">
        <v>488</v>
      </c>
      <c r="H5776" s="137" t="s">
        <v>22088</v>
      </c>
      <c r="I5776" s="138" t="s">
        <v>1139</v>
      </c>
    </row>
    <row r="5777" spans="1:9" hidden="1">
      <c r="A5777" s="137" t="s">
        <v>28800</v>
      </c>
      <c r="B5777" s="138" t="s">
        <v>28801</v>
      </c>
      <c r="C5777" s="138" t="s">
        <v>28802</v>
      </c>
      <c r="D5777" s="138" t="s">
        <v>28803</v>
      </c>
      <c r="E5777" s="138" t="s">
        <v>28804</v>
      </c>
      <c r="F5777" s="139">
        <v>12870</v>
      </c>
      <c r="G5777" s="137" t="s">
        <v>488</v>
      </c>
      <c r="H5777" s="137" t="s">
        <v>22088</v>
      </c>
      <c r="I5777" s="138" t="s">
        <v>1139</v>
      </c>
    </row>
    <row r="5778" spans="1:9" hidden="1">
      <c r="A5778" s="137" t="s">
        <v>28805</v>
      </c>
      <c r="B5778" s="138" t="s">
        <v>28806</v>
      </c>
      <c r="C5778" s="138" t="s">
        <v>28807</v>
      </c>
      <c r="D5778" s="138" t="s">
        <v>28808</v>
      </c>
      <c r="E5778" s="138" t="s">
        <v>28809</v>
      </c>
      <c r="F5778" s="139">
        <v>0</v>
      </c>
      <c r="G5778" s="137" t="s">
        <v>488</v>
      </c>
      <c r="H5778" s="137" t="s">
        <v>22088</v>
      </c>
      <c r="I5778" s="138" t="s">
        <v>24282</v>
      </c>
    </row>
    <row r="5779" spans="1:9" hidden="1">
      <c r="A5779" s="137" t="s">
        <v>28810</v>
      </c>
      <c r="B5779" s="138" t="s">
        <v>28811</v>
      </c>
      <c r="C5779" s="138" t="s">
        <v>28812</v>
      </c>
      <c r="D5779" s="138" t="s">
        <v>28813</v>
      </c>
      <c r="E5779" s="138" t="s">
        <v>28814</v>
      </c>
      <c r="F5779" s="139">
        <v>2044</v>
      </c>
      <c r="G5779" s="137" t="s">
        <v>488</v>
      </c>
      <c r="H5779" s="137" t="s">
        <v>22088</v>
      </c>
      <c r="I5779" s="138" t="s">
        <v>1139</v>
      </c>
    </row>
    <row r="5780" spans="1:9" hidden="1">
      <c r="A5780" s="137" t="s">
        <v>28815</v>
      </c>
      <c r="B5780" s="138" t="s">
        <v>28816</v>
      </c>
      <c r="C5780" s="138" t="s">
        <v>28817</v>
      </c>
      <c r="D5780" s="138" t="s">
        <v>28818</v>
      </c>
      <c r="E5780" s="138" t="s">
        <v>28819</v>
      </c>
      <c r="F5780" s="139">
        <v>741</v>
      </c>
      <c r="G5780" s="137" t="s">
        <v>488</v>
      </c>
      <c r="H5780" s="137" t="s">
        <v>22088</v>
      </c>
      <c r="I5780" s="138" t="s">
        <v>1139</v>
      </c>
    </row>
    <row r="5781" spans="1:9" hidden="1">
      <c r="A5781" s="137" t="s">
        <v>28820</v>
      </c>
      <c r="B5781" s="138" t="s">
        <v>28821</v>
      </c>
      <c r="C5781" s="138" t="s">
        <v>28822</v>
      </c>
      <c r="D5781" s="138" t="s">
        <v>28823</v>
      </c>
      <c r="E5781" s="138" t="s">
        <v>28824</v>
      </c>
      <c r="F5781" s="139">
        <v>0</v>
      </c>
      <c r="G5781" s="137" t="s">
        <v>488</v>
      </c>
      <c r="H5781" s="137" t="s">
        <v>22088</v>
      </c>
      <c r="I5781" s="138" t="s">
        <v>1139</v>
      </c>
    </row>
    <row r="5782" spans="1:9" hidden="1">
      <c r="A5782" s="137" t="s">
        <v>28825</v>
      </c>
      <c r="B5782" s="138" t="s">
        <v>28826</v>
      </c>
      <c r="C5782" s="138" t="s">
        <v>28827</v>
      </c>
      <c r="D5782" s="138" t="s">
        <v>28828</v>
      </c>
      <c r="E5782" s="138" t="s">
        <v>28829</v>
      </c>
      <c r="F5782" s="139">
        <v>660</v>
      </c>
      <c r="G5782" s="137" t="s">
        <v>488</v>
      </c>
      <c r="H5782" s="137" t="s">
        <v>22088</v>
      </c>
      <c r="I5782" s="138" t="s">
        <v>1139</v>
      </c>
    </row>
    <row r="5783" spans="1:9" hidden="1">
      <c r="A5783" s="137" t="s">
        <v>28830</v>
      </c>
      <c r="B5783" s="138" t="s">
        <v>28831</v>
      </c>
      <c r="C5783" s="138" t="s">
        <v>28832</v>
      </c>
      <c r="D5783" s="138" t="s">
        <v>28833</v>
      </c>
      <c r="E5783" s="138" t="s">
        <v>28834</v>
      </c>
      <c r="F5783" s="139">
        <v>0</v>
      </c>
      <c r="G5783" s="137" t="s">
        <v>488</v>
      </c>
      <c r="H5783" s="137" t="s">
        <v>22088</v>
      </c>
      <c r="I5783" s="138" t="s">
        <v>1139</v>
      </c>
    </row>
    <row r="5784" spans="1:9" hidden="1">
      <c r="A5784" s="137" t="s">
        <v>28835</v>
      </c>
      <c r="B5784" s="138" t="s">
        <v>28836</v>
      </c>
      <c r="C5784" s="138" t="s">
        <v>28837</v>
      </c>
      <c r="D5784" s="138" t="s">
        <v>28838</v>
      </c>
      <c r="E5784" s="138" t="s">
        <v>28839</v>
      </c>
      <c r="F5784" s="139">
        <v>0</v>
      </c>
      <c r="G5784" s="137" t="s">
        <v>488</v>
      </c>
      <c r="H5784" s="137" t="s">
        <v>22088</v>
      </c>
      <c r="I5784" s="138" t="s">
        <v>24282</v>
      </c>
    </row>
    <row r="5785" spans="1:9" hidden="1">
      <c r="A5785" s="137" t="s">
        <v>28840</v>
      </c>
      <c r="B5785" s="138" t="s">
        <v>28841</v>
      </c>
      <c r="C5785" s="138" t="s">
        <v>28842</v>
      </c>
      <c r="D5785" s="138" t="s">
        <v>28843</v>
      </c>
      <c r="E5785" s="138" t="s">
        <v>28844</v>
      </c>
      <c r="F5785" s="139">
        <v>0</v>
      </c>
      <c r="G5785" s="137" t="s">
        <v>488</v>
      </c>
      <c r="H5785" s="137" t="s">
        <v>22088</v>
      </c>
      <c r="I5785" s="138" t="s">
        <v>1139</v>
      </c>
    </row>
    <row r="5786" spans="1:9" hidden="1">
      <c r="A5786" s="137" t="s">
        <v>28845</v>
      </c>
      <c r="B5786" s="138" t="s">
        <v>28846</v>
      </c>
      <c r="C5786" s="138" t="s">
        <v>28847</v>
      </c>
      <c r="D5786" s="138" t="s">
        <v>28848</v>
      </c>
      <c r="E5786" s="138" t="s">
        <v>28849</v>
      </c>
      <c r="F5786" s="139">
        <v>925</v>
      </c>
      <c r="G5786" s="137" t="s">
        <v>488</v>
      </c>
      <c r="H5786" s="137" t="s">
        <v>22088</v>
      </c>
      <c r="I5786" s="138" t="s">
        <v>1139</v>
      </c>
    </row>
    <row r="5787" spans="1:9" hidden="1">
      <c r="A5787" s="137" t="s">
        <v>28850</v>
      </c>
      <c r="B5787" s="138" t="s">
        <v>28851</v>
      </c>
      <c r="C5787" s="138" t="s">
        <v>28852</v>
      </c>
      <c r="D5787" s="138" t="s">
        <v>28853</v>
      </c>
      <c r="E5787" s="138" t="s">
        <v>28854</v>
      </c>
      <c r="F5787" s="139">
        <v>0</v>
      </c>
      <c r="G5787" s="137" t="s">
        <v>488</v>
      </c>
      <c r="H5787" s="137" t="s">
        <v>22088</v>
      </c>
      <c r="I5787" s="138" t="s">
        <v>1139</v>
      </c>
    </row>
    <row r="5788" spans="1:9" hidden="1">
      <c r="A5788" s="137" t="s">
        <v>28855</v>
      </c>
      <c r="B5788" s="138" t="s">
        <v>28856</v>
      </c>
      <c r="C5788" s="138" t="s">
        <v>28857</v>
      </c>
      <c r="D5788" s="138" t="s">
        <v>28858</v>
      </c>
      <c r="E5788" s="138" t="s">
        <v>28859</v>
      </c>
      <c r="F5788" s="139">
        <v>0</v>
      </c>
      <c r="G5788" s="137" t="s">
        <v>488</v>
      </c>
      <c r="H5788" s="137" t="s">
        <v>22088</v>
      </c>
      <c r="I5788" s="138" t="s">
        <v>1139</v>
      </c>
    </row>
    <row r="5789" spans="1:9" hidden="1">
      <c r="A5789" s="137" t="s">
        <v>28860</v>
      </c>
      <c r="B5789" s="138" t="s">
        <v>28861</v>
      </c>
      <c r="C5789" s="138" t="s">
        <v>28862</v>
      </c>
      <c r="D5789" s="138" t="s">
        <v>28863</v>
      </c>
      <c r="E5789" s="138" t="s">
        <v>28864</v>
      </c>
      <c r="F5789" s="139">
        <v>0</v>
      </c>
      <c r="G5789" s="137" t="s">
        <v>488</v>
      </c>
      <c r="H5789" s="137" t="s">
        <v>22088</v>
      </c>
      <c r="I5789" s="138" t="s">
        <v>1139</v>
      </c>
    </row>
    <row r="5790" spans="1:9" hidden="1">
      <c r="A5790" s="137" t="s">
        <v>28865</v>
      </c>
      <c r="B5790" s="138" t="s">
        <v>28866</v>
      </c>
      <c r="C5790" s="138" t="s">
        <v>28867</v>
      </c>
      <c r="D5790" s="138" t="s">
        <v>28868</v>
      </c>
      <c r="E5790" s="138" t="s">
        <v>28869</v>
      </c>
      <c r="F5790" s="139">
        <v>0</v>
      </c>
      <c r="G5790" s="137" t="s">
        <v>488</v>
      </c>
      <c r="H5790" s="137" t="s">
        <v>22088</v>
      </c>
      <c r="I5790" s="138" t="s">
        <v>1139</v>
      </c>
    </row>
    <row r="5791" spans="1:9" hidden="1">
      <c r="A5791" s="137" t="s">
        <v>28870</v>
      </c>
      <c r="B5791" s="138" t="s">
        <v>28871</v>
      </c>
      <c r="C5791" s="138" t="s">
        <v>28872</v>
      </c>
      <c r="D5791" s="138" t="s">
        <v>28873</v>
      </c>
      <c r="E5791" s="138" t="s">
        <v>28874</v>
      </c>
      <c r="F5791" s="139">
        <v>0</v>
      </c>
      <c r="G5791" s="137" t="s">
        <v>488</v>
      </c>
      <c r="H5791" s="137" t="s">
        <v>22088</v>
      </c>
      <c r="I5791" s="138" t="s">
        <v>1139</v>
      </c>
    </row>
    <row r="5792" spans="1:9" hidden="1">
      <c r="A5792" s="137" t="s">
        <v>28875</v>
      </c>
      <c r="B5792" s="138" t="s">
        <v>28876</v>
      </c>
      <c r="C5792" s="138" t="s">
        <v>28877</v>
      </c>
      <c r="D5792" s="138" t="s">
        <v>28878</v>
      </c>
      <c r="E5792" s="138" t="s">
        <v>28879</v>
      </c>
      <c r="F5792" s="139">
        <v>1497</v>
      </c>
      <c r="G5792" s="137" t="s">
        <v>488</v>
      </c>
      <c r="H5792" s="137" t="s">
        <v>22088</v>
      </c>
      <c r="I5792" s="138" t="s">
        <v>1139</v>
      </c>
    </row>
    <row r="5793" spans="1:9" hidden="1">
      <c r="A5793" s="137" t="s">
        <v>28880</v>
      </c>
      <c r="B5793" s="138" t="s">
        <v>28881</v>
      </c>
      <c r="C5793" s="138" t="s">
        <v>28882</v>
      </c>
      <c r="D5793" s="138" t="s">
        <v>28883</v>
      </c>
      <c r="E5793" s="138" t="s">
        <v>28884</v>
      </c>
      <c r="F5793" s="139">
        <v>1431</v>
      </c>
      <c r="G5793" s="137" t="s">
        <v>488</v>
      </c>
      <c r="H5793" s="137" t="s">
        <v>22088</v>
      </c>
      <c r="I5793" s="138" t="s">
        <v>1139</v>
      </c>
    </row>
    <row r="5794" spans="1:9" hidden="1">
      <c r="A5794" s="137" t="s">
        <v>28885</v>
      </c>
      <c r="B5794" s="138" t="s">
        <v>28886</v>
      </c>
      <c r="C5794" s="138" t="s">
        <v>28887</v>
      </c>
      <c r="D5794" s="138" t="s">
        <v>28888</v>
      </c>
      <c r="E5794" s="138" t="s">
        <v>28889</v>
      </c>
      <c r="F5794" s="139">
        <v>0</v>
      </c>
      <c r="G5794" s="137" t="s">
        <v>488</v>
      </c>
      <c r="H5794" s="137" t="s">
        <v>22088</v>
      </c>
      <c r="I5794" s="138" t="s">
        <v>1139</v>
      </c>
    </row>
    <row r="5795" spans="1:9" hidden="1">
      <c r="A5795" s="137" t="s">
        <v>28890</v>
      </c>
      <c r="B5795" s="138" t="s">
        <v>28891</v>
      </c>
      <c r="C5795" s="138" t="s">
        <v>28892</v>
      </c>
      <c r="D5795" s="138" t="s">
        <v>28893</v>
      </c>
      <c r="E5795" s="138" t="s">
        <v>28894</v>
      </c>
      <c r="F5795" s="139">
        <v>1028</v>
      </c>
      <c r="G5795" s="137" t="s">
        <v>488</v>
      </c>
      <c r="H5795" s="137" t="s">
        <v>22088</v>
      </c>
      <c r="I5795" s="138" t="s">
        <v>1139</v>
      </c>
    </row>
    <row r="5796" spans="1:9" hidden="1">
      <c r="A5796" s="137" t="s">
        <v>28895</v>
      </c>
      <c r="B5796" s="138" t="s">
        <v>28896</v>
      </c>
      <c r="C5796" s="138" t="s">
        <v>28897</v>
      </c>
      <c r="D5796" s="138" t="s">
        <v>28898</v>
      </c>
      <c r="E5796" s="138" t="s">
        <v>28899</v>
      </c>
      <c r="F5796" s="139">
        <v>0</v>
      </c>
      <c r="G5796" s="137" t="s">
        <v>488</v>
      </c>
      <c r="H5796" s="137" t="s">
        <v>22088</v>
      </c>
      <c r="I5796" s="138" t="s">
        <v>24282</v>
      </c>
    </row>
    <row r="5797" spans="1:9" hidden="1">
      <c r="A5797" s="137" t="s">
        <v>28900</v>
      </c>
      <c r="B5797" s="138" t="s">
        <v>28901</v>
      </c>
      <c r="C5797" s="138" t="s">
        <v>28902</v>
      </c>
      <c r="D5797" s="138" t="s">
        <v>28903</v>
      </c>
      <c r="E5797" s="138" t="s">
        <v>28904</v>
      </c>
      <c r="F5797" s="139">
        <v>3816</v>
      </c>
      <c r="G5797" s="137" t="s">
        <v>488</v>
      </c>
      <c r="H5797" s="137" t="s">
        <v>22088</v>
      </c>
      <c r="I5797" s="138" t="s">
        <v>1139</v>
      </c>
    </row>
    <row r="5798" spans="1:9" hidden="1">
      <c r="A5798" s="137" t="s">
        <v>28905</v>
      </c>
      <c r="B5798" s="138" t="s">
        <v>28906</v>
      </c>
      <c r="C5798" s="138" t="s">
        <v>28907</v>
      </c>
      <c r="D5798" s="138" t="s">
        <v>28908</v>
      </c>
      <c r="E5798" s="138" t="s">
        <v>28909</v>
      </c>
      <c r="F5798" s="139">
        <v>797</v>
      </c>
      <c r="G5798" s="137" t="s">
        <v>488</v>
      </c>
      <c r="H5798" s="137" t="s">
        <v>22088</v>
      </c>
      <c r="I5798" s="138" t="s">
        <v>1139</v>
      </c>
    </row>
    <row r="5799" spans="1:9" hidden="1">
      <c r="A5799" s="137" t="s">
        <v>28910</v>
      </c>
      <c r="B5799" s="138" t="s">
        <v>28911</v>
      </c>
      <c r="C5799" s="138" t="s">
        <v>28912</v>
      </c>
      <c r="D5799" s="138" t="s">
        <v>28913</v>
      </c>
      <c r="E5799" s="138" t="s">
        <v>28914</v>
      </c>
      <c r="F5799" s="139">
        <v>0</v>
      </c>
      <c r="G5799" s="137" t="s">
        <v>488</v>
      </c>
      <c r="H5799" s="137" t="s">
        <v>22088</v>
      </c>
      <c r="I5799" s="138" t="s">
        <v>1139</v>
      </c>
    </row>
    <row r="5800" spans="1:9" hidden="1">
      <c r="A5800" s="137" t="s">
        <v>28915</v>
      </c>
      <c r="B5800" s="138" t="s">
        <v>28916</v>
      </c>
      <c r="C5800" s="138" t="s">
        <v>28917</v>
      </c>
      <c r="D5800" s="138" t="s">
        <v>28918</v>
      </c>
      <c r="E5800" s="138" t="s">
        <v>28919</v>
      </c>
      <c r="F5800" s="139">
        <v>0</v>
      </c>
      <c r="G5800" s="137" t="s">
        <v>488</v>
      </c>
      <c r="H5800" s="137" t="s">
        <v>22088</v>
      </c>
      <c r="I5800" s="138" t="s">
        <v>1139</v>
      </c>
    </row>
    <row r="5801" spans="1:9" hidden="1">
      <c r="A5801" s="137" t="s">
        <v>28920</v>
      </c>
      <c r="B5801" s="138" t="s">
        <v>28921</v>
      </c>
      <c r="C5801" s="138" t="s">
        <v>28922</v>
      </c>
      <c r="D5801" s="138" t="s">
        <v>28923</v>
      </c>
      <c r="E5801" s="138" t="s">
        <v>28924</v>
      </c>
      <c r="F5801" s="139">
        <v>0</v>
      </c>
      <c r="G5801" s="137" t="s">
        <v>488</v>
      </c>
      <c r="H5801" s="137" t="s">
        <v>22088</v>
      </c>
      <c r="I5801" s="138" t="s">
        <v>1139</v>
      </c>
    </row>
    <row r="5802" spans="1:9" hidden="1">
      <c r="A5802" s="137" t="s">
        <v>28925</v>
      </c>
      <c r="B5802" s="138" t="s">
        <v>28926</v>
      </c>
      <c r="C5802" s="138" t="s">
        <v>28927</v>
      </c>
      <c r="D5802" s="138" t="s">
        <v>28928</v>
      </c>
      <c r="E5802" s="138" t="s">
        <v>28929</v>
      </c>
      <c r="F5802" s="139">
        <v>0</v>
      </c>
      <c r="G5802" s="137" t="s">
        <v>488</v>
      </c>
      <c r="H5802" s="137" t="s">
        <v>22088</v>
      </c>
      <c r="I5802" s="138" t="s">
        <v>1139</v>
      </c>
    </row>
    <row r="5803" spans="1:9" hidden="1">
      <c r="A5803" s="137" t="s">
        <v>28930</v>
      </c>
      <c r="B5803" s="138" t="s">
        <v>28931</v>
      </c>
      <c r="C5803" s="138" t="s">
        <v>28932</v>
      </c>
      <c r="D5803" s="138" t="s">
        <v>28933</v>
      </c>
      <c r="E5803" s="138" t="s">
        <v>28934</v>
      </c>
      <c r="F5803" s="139">
        <v>0</v>
      </c>
      <c r="G5803" s="137" t="s">
        <v>488</v>
      </c>
      <c r="H5803" s="137" t="s">
        <v>22088</v>
      </c>
      <c r="I5803" s="138" t="s">
        <v>1139</v>
      </c>
    </row>
    <row r="5804" spans="1:9" hidden="1">
      <c r="A5804" s="137" t="s">
        <v>28935</v>
      </c>
      <c r="B5804" s="138" t="s">
        <v>28936</v>
      </c>
      <c r="C5804" s="138" t="s">
        <v>28937</v>
      </c>
      <c r="D5804" s="138" t="s">
        <v>28938</v>
      </c>
      <c r="E5804" s="138" t="s">
        <v>28939</v>
      </c>
      <c r="F5804" s="139">
        <v>0</v>
      </c>
      <c r="G5804" s="137" t="s">
        <v>488</v>
      </c>
      <c r="H5804" s="137" t="s">
        <v>22088</v>
      </c>
      <c r="I5804" s="138" t="s">
        <v>24282</v>
      </c>
    </row>
    <row r="5805" spans="1:9" hidden="1">
      <c r="A5805" s="137" t="s">
        <v>28940</v>
      </c>
      <c r="B5805" s="138" t="s">
        <v>28941</v>
      </c>
      <c r="C5805" s="138" t="s">
        <v>28942</v>
      </c>
      <c r="D5805" s="138" t="s">
        <v>28943</v>
      </c>
      <c r="E5805" s="138" t="s">
        <v>28944</v>
      </c>
      <c r="F5805" s="139">
        <v>0</v>
      </c>
      <c r="G5805" s="137" t="s">
        <v>488</v>
      </c>
      <c r="H5805" s="137" t="s">
        <v>22088</v>
      </c>
      <c r="I5805" s="138" t="s">
        <v>1139</v>
      </c>
    </row>
    <row r="5806" spans="1:9" hidden="1">
      <c r="A5806" s="137" t="s">
        <v>28945</v>
      </c>
      <c r="B5806" s="138" t="s">
        <v>28946</v>
      </c>
      <c r="C5806" s="138" t="s">
        <v>28947</v>
      </c>
      <c r="D5806" s="138" t="s">
        <v>28948</v>
      </c>
      <c r="E5806" s="138" t="s">
        <v>28949</v>
      </c>
      <c r="F5806" s="139">
        <v>0</v>
      </c>
      <c r="G5806" s="137" t="s">
        <v>488</v>
      </c>
      <c r="H5806" s="137" t="s">
        <v>22088</v>
      </c>
      <c r="I5806" s="138" t="s">
        <v>1139</v>
      </c>
    </row>
    <row r="5807" spans="1:9" hidden="1">
      <c r="A5807" s="137" t="s">
        <v>28950</v>
      </c>
      <c r="B5807" s="138" t="s">
        <v>28951</v>
      </c>
      <c r="C5807" s="138" t="s">
        <v>28952</v>
      </c>
      <c r="D5807" s="138" t="s">
        <v>28953</v>
      </c>
      <c r="E5807" s="138" t="s">
        <v>28954</v>
      </c>
      <c r="F5807" s="139">
        <v>0</v>
      </c>
      <c r="G5807" s="137" t="s">
        <v>488</v>
      </c>
      <c r="H5807" s="137" t="s">
        <v>22088</v>
      </c>
      <c r="I5807" s="138" t="s">
        <v>1139</v>
      </c>
    </row>
    <row r="5808" spans="1:9" hidden="1">
      <c r="A5808" s="137" t="s">
        <v>28955</v>
      </c>
      <c r="B5808" s="138" t="s">
        <v>28956</v>
      </c>
      <c r="C5808" s="138" t="s">
        <v>28957</v>
      </c>
      <c r="D5808" s="138" t="s">
        <v>28958</v>
      </c>
      <c r="E5808" s="138" t="s">
        <v>28959</v>
      </c>
      <c r="F5808" s="139">
        <v>0</v>
      </c>
      <c r="G5808" s="137" t="s">
        <v>488</v>
      </c>
      <c r="H5808" s="137" t="s">
        <v>22088</v>
      </c>
      <c r="I5808" s="138" t="s">
        <v>1139</v>
      </c>
    </row>
    <row r="5809" spans="1:9" hidden="1">
      <c r="A5809" s="137" t="s">
        <v>28960</v>
      </c>
      <c r="B5809" s="138" t="s">
        <v>28961</v>
      </c>
      <c r="C5809" s="138" t="s">
        <v>28962</v>
      </c>
      <c r="D5809" s="138" t="s">
        <v>28963</v>
      </c>
      <c r="E5809" s="138" t="s">
        <v>28964</v>
      </c>
      <c r="F5809" s="139">
        <v>0</v>
      </c>
      <c r="G5809" s="137" t="s">
        <v>488</v>
      </c>
      <c r="H5809" s="137" t="s">
        <v>22088</v>
      </c>
      <c r="I5809" s="138" t="s">
        <v>1139</v>
      </c>
    </row>
    <row r="5810" spans="1:9" hidden="1">
      <c r="A5810" s="137" t="s">
        <v>28965</v>
      </c>
      <c r="B5810" s="138" t="s">
        <v>28966</v>
      </c>
      <c r="C5810" s="138" t="s">
        <v>28967</v>
      </c>
      <c r="D5810" s="138" t="s">
        <v>28968</v>
      </c>
      <c r="E5810" s="138" t="s">
        <v>28969</v>
      </c>
      <c r="F5810" s="139">
        <v>0</v>
      </c>
      <c r="G5810" s="137" t="s">
        <v>488</v>
      </c>
      <c r="H5810" s="137" t="s">
        <v>22088</v>
      </c>
      <c r="I5810" s="138" t="s">
        <v>1139</v>
      </c>
    </row>
    <row r="5811" spans="1:9" hidden="1">
      <c r="A5811" s="137" t="s">
        <v>28970</v>
      </c>
      <c r="B5811" s="138" t="s">
        <v>28971</v>
      </c>
      <c r="C5811" s="138" t="s">
        <v>28972</v>
      </c>
      <c r="D5811" s="138" t="s">
        <v>28973</v>
      </c>
      <c r="E5811" s="138" t="s">
        <v>28974</v>
      </c>
      <c r="F5811" s="139">
        <v>0</v>
      </c>
      <c r="G5811" s="137" t="s">
        <v>488</v>
      </c>
      <c r="H5811" s="137" t="s">
        <v>22088</v>
      </c>
      <c r="I5811" s="138" t="s">
        <v>1139</v>
      </c>
    </row>
    <row r="5812" spans="1:9" hidden="1">
      <c r="A5812" s="137" t="s">
        <v>28975</v>
      </c>
      <c r="B5812" s="138" t="s">
        <v>28976</v>
      </c>
      <c r="C5812" s="138" t="s">
        <v>28977</v>
      </c>
      <c r="D5812" s="138" t="s">
        <v>28978</v>
      </c>
      <c r="E5812" s="138" t="s">
        <v>28979</v>
      </c>
      <c r="F5812" s="139">
        <v>0</v>
      </c>
      <c r="G5812" s="137" t="s">
        <v>488</v>
      </c>
      <c r="H5812" s="137" t="s">
        <v>22088</v>
      </c>
      <c r="I5812" s="138" t="s">
        <v>24282</v>
      </c>
    </row>
    <row r="5813" spans="1:9" hidden="1">
      <c r="A5813" s="137" t="s">
        <v>28980</v>
      </c>
      <c r="B5813" s="138" t="s">
        <v>28981</v>
      </c>
      <c r="C5813" s="138" t="s">
        <v>28982</v>
      </c>
      <c r="D5813" s="138" t="s">
        <v>28983</v>
      </c>
      <c r="E5813" s="138" t="s">
        <v>28984</v>
      </c>
      <c r="F5813" s="139">
        <v>0</v>
      </c>
      <c r="G5813" s="137" t="s">
        <v>488</v>
      </c>
      <c r="H5813" s="137" t="s">
        <v>22088</v>
      </c>
      <c r="I5813" s="138" t="s">
        <v>24282</v>
      </c>
    </row>
    <row r="5814" spans="1:9" hidden="1">
      <c r="A5814" s="137" t="s">
        <v>28985</v>
      </c>
      <c r="B5814" s="138" t="s">
        <v>28986</v>
      </c>
      <c r="C5814" s="138" t="s">
        <v>28987</v>
      </c>
      <c r="D5814" s="138" t="s">
        <v>28988</v>
      </c>
      <c r="E5814" s="138" t="s">
        <v>28989</v>
      </c>
      <c r="F5814" s="139">
        <v>0</v>
      </c>
      <c r="G5814" s="137" t="s">
        <v>488</v>
      </c>
      <c r="H5814" s="137" t="s">
        <v>22088</v>
      </c>
      <c r="I5814" s="138" t="s">
        <v>1139</v>
      </c>
    </row>
    <row r="5815" spans="1:9" hidden="1">
      <c r="A5815" s="137" t="s">
        <v>28990</v>
      </c>
      <c r="B5815" s="138" t="s">
        <v>28991</v>
      </c>
      <c r="C5815" s="138" t="s">
        <v>28992</v>
      </c>
      <c r="D5815" s="138" t="s">
        <v>28993</v>
      </c>
      <c r="E5815" s="138" t="s">
        <v>28994</v>
      </c>
      <c r="F5815" s="139">
        <v>4785</v>
      </c>
      <c r="G5815" s="137" t="s">
        <v>488</v>
      </c>
      <c r="H5815" s="137" t="s">
        <v>22088</v>
      </c>
      <c r="I5815" s="138" t="s">
        <v>1139</v>
      </c>
    </row>
    <row r="5816" spans="1:9" hidden="1">
      <c r="A5816" s="137" t="s">
        <v>28995</v>
      </c>
      <c r="B5816" s="138" t="s">
        <v>28996</v>
      </c>
      <c r="C5816" s="138" t="s">
        <v>28997</v>
      </c>
      <c r="D5816" s="138" t="s">
        <v>28998</v>
      </c>
      <c r="E5816" s="138" t="s">
        <v>28999</v>
      </c>
      <c r="F5816" s="139">
        <v>9481</v>
      </c>
      <c r="G5816" s="137" t="s">
        <v>488</v>
      </c>
      <c r="H5816" s="137" t="s">
        <v>22088</v>
      </c>
      <c r="I5816" s="138" t="s">
        <v>1139</v>
      </c>
    </row>
    <row r="5817" spans="1:9" hidden="1">
      <c r="A5817" s="137" t="s">
        <v>29000</v>
      </c>
      <c r="B5817" s="138" t="s">
        <v>29001</v>
      </c>
      <c r="C5817" s="138" t="s">
        <v>29002</v>
      </c>
      <c r="D5817" s="138" t="s">
        <v>29003</v>
      </c>
      <c r="E5817" s="138" t="s">
        <v>29004</v>
      </c>
      <c r="F5817" s="139">
        <v>0</v>
      </c>
      <c r="G5817" s="137" t="s">
        <v>488</v>
      </c>
      <c r="H5817" s="137" t="s">
        <v>22088</v>
      </c>
      <c r="I5817" s="138" t="s">
        <v>1139</v>
      </c>
    </row>
    <row r="5818" spans="1:9" hidden="1">
      <c r="A5818" s="137" t="s">
        <v>29005</v>
      </c>
      <c r="B5818" s="138" t="s">
        <v>29006</v>
      </c>
      <c r="C5818" s="138" t="s">
        <v>29007</v>
      </c>
      <c r="D5818" s="138" t="s">
        <v>29008</v>
      </c>
      <c r="E5818" s="138" t="s">
        <v>29009</v>
      </c>
      <c r="F5818" s="139">
        <v>0</v>
      </c>
      <c r="G5818" s="137" t="s">
        <v>488</v>
      </c>
      <c r="H5818" s="137" t="s">
        <v>22088</v>
      </c>
      <c r="I5818" s="138" t="s">
        <v>1139</v>
      </c>
    </row>
    <row r="5819" spans="1:9" hidden="1">
      <c r="A5819" s="137" t="s">
        <v>29010</v>
      </c>
      <c r="B5819" s="138" t="s">
        <v>29011</v>
      </c>
      <c r="C5819" s="138" t="s">
        <v>29012</v>
      </c>
      <c r="D5819" s="138" t="s">
        <v>29013</v>
      </c>
      <c r="E5819" s="138" t="s">
        <v>29014</v>
      </c>
      <c r="F5819" s="139">
        <v>1282</v>
      </c>
      <c r="G5819" s="137" t="s">
        <v>488</v>
      </c>
      <c r="H5819" s="137" t="s">
        <v>22088</v>
      </c>
      <c r="I5819" s="138" t="s">
        <v>1139</v>
      </c>
    </row>
    <row r="5820" spans="1:9" hidden="1">
      <c r="A5820" s="137" t="s">
        <v>29015</v>
      </c>
      <c r="B5820" s="138" t="s">
        <v>29011</v>
      </c>
      <c r="C5820" s="138" t="s">
        <v>29016</v>
      </c>
      <c r="D5820" s="138" t="s">
        <v>29017</v>
      </c>
      <c r="E5820" s="138" t="s">
        <v>29014</v>
      </c>
      <c r="F5820" s="139">
        <v>0</v>
      </c>
      <c r="G5820" s="137" t="s">
        <v>488</v>
      </c>
      <c r="H5820" s="137" t="s">
        <v>22088</v>
      </c>
      <c r="I5820" s="138" t="s">
        <v>1139</v>
      </c>
    </row>
    <row r="5821" spans="1:9" hidden="1">
      <c r="A5821" s="137" t="s">
        <v>29018</v>
      </c>
      <c r="B5821" s="138" t="s">
        <v>29019</v>
      </c>
      <c r="C5821" s="138" t="s">
        <v>29020</v>
      </c>
      <c r="D5821" s="138" t="s">
        <v>29021</v>
      </c>
      <c r="E5821" s="138" t="s">
        <v>29022</v>
      </c>
      <c r="F5821" s="139">
        <v>0</v>
      </c>
      <c r="G5821" s="137" t="s">
        <v>488</v>
      </c>
      <c r="H5821" s="137" t="s">
        <v>22088</v>
      </c>
      <c r="I5821" s="138" t="s">
        <v>1139</v>
      </c>
    </row>
    <row r="5822" spans="1:9" hidden="1">
      <c r="A5822" s="137" t="s">
        <v>29023</v>
      </c>
      <c r="B5822" s="138" t="s">
        <v>29024</v>
      </c>
      <c r="C5822" s="138" t="s">
        <v>29025</v>
      </c>
      <c r="D5822" s="138" t="s">
        <v>29026</v>
      </c>
      <c r="E5822" s="138" t="s">
        <v>29027</v>
      </c>
      <c r="F5822" s="139">
        <v>0</v>
      </c>
      <c r="G5822" s="137" t="s">
        <v>488</v>
      </c>
      <c r="H5822" s="137" t="s">
        <v>22088</v>
      </c>
      <c r="I5822" s="138" t="s">
        <v>1139</v>
      </c>
    </row>
    <row r="5823" spans="1:9" hidden="1">
      <c r="A5823" s="137" t="s">
        <v>29028</v>
      </c>
      <c r="B5823" s="138" t="s">
        <v>29029</v>
      </c>
      <c r="C5823" s="138" t="s">
        <v>29030</v>
      </c>
      <c r="D5823" s="138" t="s">
        <v>29031</v>
      </c>
      <c r="E5823" s="138" t="s">
        <v>29032</v>
      </c>
      <c r="F5823" s="139">
        <v>0</v>
      </c>
      <c r="G5823" s="137" t="s">
        <v>488</v>
      </c>
      <c r="H5823" s="137" t="s">
        <v>22088</v>
      </c>
      <c r="I5823" s="138" t="s">
        <v>1139</v>
      </c>
    </row>
    <row r="5824" spans="1:9" hidden="1">
      <c r="A5824" s="137" t="s">
        <v>29033</v>
      </c>
      <c r="B5824" s="138" t="s">
        <v>29034</v>
      </c>
      <c r="C5824" s="138" t="s">
        <v>29035</v>
      </c>
      <c r="D5824" s="138" t="s">
        <v>29036</v>
      </c>
      <c r="E5824" s="138" t="s">
        <v>29037</v>
      </c>
      <c r="F5824" s="139">
        <v>0</v>
      </c>
      <c r="G5824" s="137" t="s">
        <v>488</v>
      </c>
      <c r="H5824" s="137" t="s">
        <v>22088</v>
      </c>
      <c r="I5824" s="138" t="s">
        <v>1139</v>
      </c>
    </row>
    <row r="5825" spans="1:9" hidden="1">
      <c r="A5825" s="137" t="s">
        <v>29038</v>
      </c>
      <c r="B5825" s="138" t="s">
        <v>29039</v>
      </c>
      <c r="C5825" s="138" t="s">
        <v>29040</v>
      </c>
      <c r="D5825" s="138" t="s">
        <v>29041</v>
      </c>
      <c r="E5825" s="138" t="s">
        <v>29042</v>
      </c>
      <c r="F5825" s="139">
        <v>18750</v>
      </c>
      <c r="G5825" s="137" t="s">
        <v>488</v>
      </c>
      <c r="H5825" s="137" t="s">
        <v>22088</v>
      </c>
      <c r="I5825" s="138" t="s">
        <v>1139</v>
      </c>
    </row>
    <row r="5826" spans="1:9" hidden="1">
      <c r="A5826" s="137" t="s">
        <v>29043</v>
      </c>
      <c r="B5826" s="138" t="s">
        <v>29044</v>
      </c>
      <c r="C5826" s="138" t="s">
        <v>29045</v>
      </c>
      <c r="D5826" s="138" t="s">
        <v>29046</v>
      </c>
      <c r="E5826" s="138" t="s">
        <v>29047</v>
      </c>
      <c r="F5826" s="139">
        <v>0</v>
      </c>
      <c r="G5826" s="137" t="s">
        <v>488</v>
      </c>
      <c r="H5826" s="137" t="s">
        <v>22088</v>
      </c>
      <c r="I5826" s="138" t="s">
        <v>1139</v>
      </c>
    </row>
    <row r="5827" spans="1:9" hidden="1">
      <c r="A5827" s="137" t="s">
        <v>29048</v>
      </c>
      <c r="B5827" s="138" t="s">
        <v>29049</v>
      </c>
      <c r="C5827" s="138" t="s">
        <v>29050</v>
      </c>
      <c r="D5827" s="138" t="s">
        <v>29051</v>
      </c>
      <c r="E5827" s="138" t="s">
        <v>29052</v>
      </c>
      <c r="F5827" s="139">
        <v>0</v>
      </c>
      <c r="G5827" s="137" t="s">
        <v>488</v>
      </c>
      <c r="H5827" s="137" t="s">
        <v>22088</v>
      </c>
      <c r="I5827" s="138" t="s">
        <v>1139</v>
      </c>
    </row>
    <row r="5828" spans="1:9" hidden="1">
      <c r="A5828" s="137" t="s">
        <v>29053</v>
      </c>
      <c r="B5828" s="138" t="s">
        <v>29054</v>
      </c>
      <c r="C5828" s="138" t="s">
        <v>29055</v>
      </c>
      <c r="D5828" s="138" t="s">
        <v>29056</v>
      </c>
      <c r="E5828" s="138" t="s">
        <v>29057</v>
      </c>
      <c r="F5828" s="139">
        <v>0</v>
      </c>
      <c r="G5828" s="137" t="s">
        <v>488</v>
      </c>
      <c r="H5828" s="137" t="s">
        <v>22088</v>
      </c>
      <c r="I5828" s="138" t="s">
        <v>1139</v>
      </c>
    </row>
    <row r="5829" spans="1:9" hidden="1">
      <c r="A5829" s="137" t="s">
        <v>29058</v>
      </c>
      <c r="B5829" s="138" t="s">
        <v>29059</v>
      </c>
      <c r="C5829" s="138" t="s">
        <v>29060</v>
      </c>
      <c r="D5829" s="138" t="s">
        <v>29061</v>
      </c>
      <c r="E5829" s="138" t="s">
        <v>29062</v>
      </c>
      <c r="F5829" s="139">
        <v>2106</v>
      </c>
      <c r="G5829" s="137" t="s">
        <v>488</v>
      </c>
      <c r="H5829" s="137" t="s">
        <v>22088</v>
      </c>
      <c r="I5829" s="138" t="s">
        <v>1139</v>
      </c>
    </row>
    <row r="5830" spans="1:9" hidden="1">
      <c r="A5830" s="137" t="s">
        <v>29063</v>
      </c>
      <c r="B5830" s="138" t="s">
        <v>29064</v>
      </c>
      <c r="C5830" s="138" t="s">
        <v>29065</v>
      </c>
      <c r="D5830" s="138" t="s">
        <v>29066</v>
      </c>
      <c r="E5830" s="138" t="s">
        <v>29067</v>
      </c>
      <c r="F5830" s="139">
        <v>0</v>
      </c>
      <c r="G5830" s="137" t="s">
        <v>488</v>
      </c>
      <c r="H5830" s="137" t="s">
        <v>22088</v>
      </c>
      <c r="I5830" s="138" t="s">
        <v>1139</v>
      </c>
    </row>
    <row r="5831" spans="1:9" hidden="1">
      <c r="A5831" s="137" t="s">
        <v>29068</v>
      </c>
      <c r="B5831" s="138" t="s">
        <v>29069</v>
      </c>
      <c r="C5831" s="138" t="s">
        <v>29070</v>
      </c>
      <c r="D5831" s="138" t="s">
        <v>29071</v>
      </c>
      <c r="E5831" s="138" t="s">
        <v>29072</v>
      </c>
      <c r="F5831" s="139">
        <v>0</v>
      </c>
      <c r="G5831" s="137" t="s">
        <v>488</v>
      </c>
      <c r="H5831" s="137" t="s">
        <v>22088</v>
      </c>
      <c r="I5831" s="138" t="s">
        <v>1139</v>
      </c>
    </row>
    <row r="5832" spans="1:9" hidden="1">
      <c r="A5832" s="137" t="s">
        <v>29073</v>
      </c>
      <c r="B5832" s="138" t="s">
        <v>29074</v>
      </c>
      <c r="C5832" s="138" t="s">
        <v>29075</v>
      </c>
      <c r="D5832" s="138" t="s">
        <v>29076</v>
      </c>
      <c r="E5832" s="138" t="s">
        <v>29077</v>
      </c>
      <c r="F5832" s="139">
        <v>748</v>
      </c>
      <c r="G5832" s="137" t="s">
        <v>488</v>
      </c>
      <c r="H5832" s="137" t="s">
        <v>22088</v>
      </c>
      <c r="I5832" s="138" t="s">
        <v>1139</v>
      </c>
    </row>
    <row r="5833" spans="1:9" hidden="1">
      <c r="A5833" s="137" t="s">
        <v>29078</v>
      </c>
      <c r="B5833" s="138" t="s">
        <v>29079</v>
      </c>
      <c r="C5833" s="138" t="s">
        <v>29080</v>
      </c>
      <c r="D5833" s="138" t="s">
        <v>29081</v>
      </c>
      <c r="E5833" s="138" t="s">
        <v>29082</v>
      </c>
      <c r="F5833" s="139">
        <v>0</v>
      </c>
      <c r="G5833" s="137" t="s">
        <v>488</v>
      </c>
      <c r="H5833" s="137" t="s">
        <v>22088</v>
      </c>
      <c r="I5833" s="138" t="s">
        <v>1139</v>
      </c>
    </row>
    <row r="5834" spans="1:9" hidden="1">
      <c r="A5834" s="137" t="s">
        <v>29083</v>
      </c>
      <c r="B5834" s="138" t="s">
        <v>29084</v>
      </c>
      <c r="C5834" s="138" t="s">
        <v>29085</v>
      </c>
      <c r="D5834" s="138" t="s">
        <v>29086</v>
      </c>
      <c r="E5834" s="138" t="s">
        <v>29087</v>
      </c>
      <c r="F5834" s="139">
        <v>0</v>
      </c>
      <c r="G5834" s="137" t="s">
        <v>488</v>
      </c>
      <c r="H5834" s="137" t="s">
        <v>22088</v>
      </c>
      <c r="I5834" s="138" t="s">
        <v>1139</v>
      </c>
    </row>
    <row r="5835" spans="1:9" hidden="1">
      <c r="A5835" s="137" t="s">
        <v>29088</v>
      </c>
      <c r="B5835" s="138" t="s">
        <v>29089</v>
      </c>
      <c r="C5835" s="138" t="s">
        <v>29090</v>
      </c>
      <c r="D5835" s="138" t="s">
        <v>29091</v>
      </c>
      <c r="E5835" s="138" t="s">
        <v>29092</v>
      </c>
      <c r="F5835" s="139">
        <v>3125</v>
      </c>
      <c r="G5835" s="137" t="s">
        <v>488</v>
      </c>
      <c r="H5835" s="137" t="s">
        <v>22088</v>
      </c>
      <c r="I5835" s="138" t="s">
        <v>1139</v>
      </c>
    </row>
    <row r="5836" spans="1:9" hidden="1">
      <c r="A5836" s="137" t="s">
        <v>29093</v>
      </c>
      <c r="B5836" s="138" t="s">
        <v>29094</v>
      </c>
      <c r="C5836" s="138" t="s">
        <v>29095</v>
      </c>
      <c r="D5836" s="138" t="s">
        <v>29096</v>
      </c>
      <c r="E5836" s="138" t="s">
        <v>29097</v>
      </c>
      <c r="F5836" s="139">
        <v>0</v>
      </c>
      <c r="G5836" s="137" t="s">
        <v>488</v>
      </c>
      <c r="H5836" s="137" t="s">
        <v>22088</v>
      </c>
      <c r="I5836" s="138" t="s">
        <v>1139</v>
      </c>
    </row>
    <row r="5837" spans="1:9" hidden="1">
      <c r="A5837" s="137" t="s">
        <v>29098</v>
      </c>
      <c r="B5837" s="138" t="s">
        <v>29099</v>
      </c>
      <c r="C5837" s="138" t="s">
        <v>29100</v>
      </c>
      <c r="D5837" s="138" t="s">
        <v>29101</v>
      </c>
      <c r="E5837" s="138" t="s">
        <v>1756</v>
      </c>
      <c r="F5837" s="139">
        <v>0</v>
      </c>
      <c r="G5837" s="137" t="s">
        <v>488</v>
      </c>
      <c r="H5837" s="137" t="s">
        <v>22088</v>
      </c>
      <c r="I5837" s="138" t="s">
        <v>1756</v>
      </c>
    </row>
    <row r="5838" spans="1:9" hidden="1">
      <c r="A5838" s="137" t="s">
        <v>29102</v>
      </c>
      <c r="B5838" s="138" t="s">
        <v>29103</v>
      </c>
      <c r="C5838" s="138" t="s">
        <v>29104</v>
      </c>
      <c r="D5838" s="138" t="s">
        <v>29105</v>
      </c>
      <c r="E5838" s="138" t="s">
        <v>29106</v>
      </c>
      <c r="F5838" s="139">
        <v>9050</v>
      </c>
      <c r="G5838" s="137" t="s">
        <v>488</v>
      </c>
      <c r="H5838" s="137" t="s">
        <v>22088</v>
      </c>
      <c r="I5838" s="138" t="s">
        <v>1139</v>
      </c>
    </row>
    <row r="5839" spans="1:9" hidden="1">
      <c r="A5839" s="137" t="s">
        <v>29107</v>
      </c>
      <c r="B5839" s="138" t="s">
        <v>29108</v>
      </c>
      <c r="C5839" s="138" t="s">
        <v>29109</v>
      </c>
      <c r="D5839" s="138" t="s">
        <v>29110</v>
      </c>
      <c r="E5839" s="138" t="s">
        <v>29111</v>
      </c>
      <c r="F5839" s="139">
        <v>1451</v>
      </c>
      <c r="G5839" s="137" t="s">
        <v>488</v>
      </c>
      <c r="H5839" s="137" t="s">
        <v>22088</v>
      </c>
      <c r="I5839" s="138" t="s">
        <v>1139</v>
      </c>
    </row>
    <row r="5840" spans="1:9" hidden="1">
      <c r="A5840" s="137" t="s">
        <v>29112</v>
      </c>
      <c r="B5840" s="138" t="s">
        <v>29113</v>
      </c>
      <c r="C5840" s="138" t="s">
        <v>29114</v>
      </c>
      <c r="D5840" s="138" t="s">
        <v>29115</v>
      </c>
      <c r="E5840" s="138" t="s">
        <v>29116</v>
      </c>
      <c r="F5840" s="139">
        <v>0</v>
      </c>
      <c r="G5840" s="137" t="s">
        <v>488</v>
      </c>
      <c r="H5840" s="137" t="s">
        <v>22088</v>
      </c>
      <c r="I5840" s="138" t="s">
        <v>1139</v>
      </c>
    </row>
    <row r="5841" spans="1:9" hidden="1">
      <c r="A5841" s="137" t="s">
        <v>29117</v>
      </c>
      <c r="B5841" s="138" t="s">
        <v>29118</v>
      </c>
      <c r="C5841" s="138" t="s">
        <v>29119</v>
      </c>
      <c r="D5841" s="138" t="s">
        <v>29120</v>
      </c>
      <c r="E5841" s="138" t="s">
        <v>29121</v>
      </c>
      <c r="F5841" s="139">
        <v>0</v>
      </c>
      <c r="G5841" s="137" t="s">
        <v>488</v>
      </c>
      <c r="H5841" s="137" t="s">
        <v>22088</v>
      </c>
      <c r="I5841" s="138" t="s">
        <v>1139</v>
      </c>
    </row>
    <row r="5842" spans="1:9" hidden="1">
      <c r="A5842" s="137" t="s">
        <v>29122</v>
      </c>
      <c r="B5842" s="138" t="s">
        <v>29123</v>
      </c>
      <c r="C5842" s="138" t="s">
        <v>29124</v>
      </c>
      <c r="D5842" s="138" t="s">
        <v>29125</v>
      </c>
      <c r="E5842" s="138" t="s">
        <v>29126</v>
      </c>
      <c r="F5842" s="139">
        <v>0</v>
      </c>
      <c r="G5842" s="137" t="s">
        <v>488</v>
      </c>
      <c r="H5842" s="137" t="s">
        <v>22088</v>
      </c>
      <c r="I5842" s="138" t="s">
        <v>1139</v>
      </c>
    </row>
    <row r="5843" spans="1:9" hidden="1">
      <c r="A5843" s="137" t="s">
        <v>29127</v>
      </c>
      <c r="B5843" s="138" t="s">
        <v>29128</v>
      </c>
      <c r="C5843" s="138" t="s">
        <v>29129</v>
      </c>
      <c r="D5843" s="138" t="s">
        <v>29130</v>
      </c>
      <c r="E5843" s="138" t="s">
        <v>29131</v>
      </c>
      <c r="F5843" s="139">
        <v>0</v>
      </c>
      <c r="G5843" s="137" t="s">
        <v>488</v>
      </c>
      <c r="H5843" s="137" t="s">
        <v>22088</v>
      </c>
      <c r="I5843" s="138" t="s">
        <v>1139</v>
      </c>
    </row>
    <row r="5844" spans="1:9" hidden="1">
      <c r="A5844" s="137" t="s">
        <v>29132</v>
      </c>
      <c r="B5844" s="138" t="s">
        <v>29133</v>
      </c>
      <c r="C5844" s="138" t="s">
        <v>29134</v>
      </c>
      <c r="D5844" s="138" t="s">
        <v>29135</v>
      </c>
      <c r="E5844" s="138" t="s">
        <v>29136</v>
      </c>
      <c r="F5844" s="139">
        <v>2633</v>
      </c>
      <c r="G5844" s="137" t="s">
        <v>488</v>
      </c>
      <c r="H5844" s="137" t="s">
        <v>22088</v>
      </c>
      <c r="I5844" s="138" t="s">
        <v>1139</v>
      </c>
    </row>
    <row r="5845" spans="1:9" hidden="1">
      <c r="A5845" s="137" t="s">
        <v>29137</v>
      </c>
      <c r="B5845" s="138" t="s">
        <v>29138</v>
      </c>
      <c r="C5845" s="138" t="s">
        <v>29139</v>
      </c>
      <c r="D5845" s="138" t="s">
        <v>29140</v>
      </c>
      <c r="E5845" s="138" t="s">
        <v>29141</v>
      </c>
      <c r="F5845" s="139">
        <v>2376</v>
      </c>
      <c r="G5845" s="137" t="s">
        <v>488</v>
      </c>
      <c r="H5845" s="137" t="s">
        <v>22088</v>
      </c>
      <c r="I5845" s="138" t="s">
        <v>1139</v>
      </c>
    </row>
    <row r="5846" spans="1:9" hidden="1">
      <c r="A5846" s="137" t="s">
        <v>29142</v>
      </c>
      <c r="B5846" s="138" t="s">
        <v>29143</v>
      </c>
      <c r="C5846" s="138" t="s">
        <v>29144</v>
      </c>
      <c r="D5846" s="138" t="s">
        <v>29145</v>
      </c>
      <c r="E5846" s="138" t="s">
        <v>29146</v>
      </c>
      <c r="F5846" s="139">
        <v>5230</v>
      </c>
      <c r="G5846" s="137" t="s">
        <v>488</v>
      </c>
      <c r="H5846" s="137" t="s">
        <v>22088</v>
      </c>
      <c r="I5846" s="138" t="s">
        <v>1139</v>
      </c>
    </row>
    <row r="5847" spans="1:9" hidden="1">
      <c r="A5847" s="137" t="s">
        <v>29147</v>
      </c>
      <c r="B5847" s="138" t="s">
        <v>29148</v>
      </c>
      <c r="C5847" s="138" t="s">
        <v>29149</v>
      </c>
      <c r="D5847" s="138" t="s">
        <v>29150</v>
      </c>
      <c r="E5847" s="138" t="s">
        <v>29151</v>
      </c>
      <c r="F5847" s="139">
        <v>1328</v>
      </c>
      <c r="G5847" s="137" t="s">
        <v>488</v>
      </c>
      <c r="H5847" s="137" t="s">
        <v>22088</v>
      </c>
      <c r="I5847" s="138" t="s">
        <v>1139</v>
      </c>
    </row>
    <row r="5848" spans="1:9" hidden="1">
      <c r="A5848" s="137" t="s">
        <v>29152</v>
      </c>
      <c r="B5848" s="138" t="s">
        <v>29153</v>
      </c>
      <c r="C5848" s="138" t="s">
        <v>29154</v>
      </c>
      <c r="D5848" s="138" t="s">
        <v>29155</v>
      </c>
      <c r="E5848" s="138" t="s">
        <v>29156</v>
      </c>
      <c r="F5848" s="139">
        <v>0</v>
      </c>
      <c r="G5848" s="137" t="s">
        <v>488</v>
      </c>
      <c r="H5848" s="137" t="s">
        <v>22088</v>
      </c>
      <c r="I5848" s="138" t="s">
        <v>1139</v>
      </c>
    </row>
    <row r="5849" spans="1:9" hidden="1">
      <c r="A5849" s="137" t="s">
        <v>29157</v>
      </c>
      <c r="B5849" s="138" t="s">
        <v>1524</v>
      </c>
      <c r="C5849" s="138" t="s">
        <v>1526</v>
      </c>
      <c r="D5849" s="138" t="s">
        <v>1525</v>
      </c>
      <c r="E5849" s="138" t="s">
        <v>29158</v>
      </c>
      <c r="F5849" s="139">
        <v>3356</v>
      </c>
      <c r="G5849" s="137" t="s">
        <v>488</v>
      </c>
      <c r="H5849" s="137" t="s">
        <v>22088</v>
      </c>
      <c r="I5849" s="138" t="s">
        <v>1139</v>
      </c>
    </row>
    <row r="5850" spans="1:9" hidden="1">
      <c r="A5850" s="137" t="s">
        <v>29159</v>
      </c>
      <c r="B5850" s="138" t="s">
        <v>1524</v>
      </c>
      <c r="C5850" s="138" t="s">
        <v>29160</v>
      </c>
      <c r="D5850" s="138" t="s">
        <v>29161</v>
      </c>
      <c r="E5850" s="138" t="s">
        <v>29158</v>
      </c>
      <c r="F5850" s="139">
        <v>0</v>
      </c>
      <c r="G5850" s="137" t="s">
        <v>488</v>
      </c>
      <c r="H5850" s="137" t="s">
        <v>22088</v>
      </c>
      <c r="I5850" s="138" t="s">
        <v>1139</v>
      </c>
    </row>
    <row r="5851" spans="1:9" hidden="1">
      <c r="A5851" s="137" t="s">
        <v>29162</v>
      </c>
      <c r="B5851" s="138" t="s">
        <v>29163</v>
      </c>
      <c r="C5851" s="138" t="s">
        <v>29164</v>
      </c>
      <c r="D5851" s="138" t="s">
        <v>29165</v>
      </c>
      <c r="E5851" s="138" t="s">
        <v>29166</v>
      </c>
      <c r="F5851" s="139">
        <v>0</v>
      </c>
      <c r="G5851" s="137" t="s">
        <v>488</v>
      </c>
      <c r="H5851" s="137" t="s">
        <v>22088</v>
      </c>
      <c r="I5851" s="138" t="s">
        <v>1139</v>
      </c>
    </row>
    <row r="5852" spans="1:9" hidden="1">
      <c r="A5852" s="137" t="s">
        <v>29167</v>
      </c>
      <c r="B5852" s="138" t="s">
        <v>29168</v>
      </c>
      <c r="C5852" s="138" t="s">
        <v>29169</v>
      </c>
      <c r="D5852" s="138" t="s">
        <v>29170</v>
      </c>
      <c r="E5852" s="138" t="s">
        <v>29171</v>
      </c>
      <c r="F5852" s="139">
        <v>9780</v>
      </c>
      <c r="G5852" s="137" t="s">
        <v>488</v>
      </c>
      <c r="H5852" s="137" t="s">
        <v>22088</v>
      </c>
      <c r="I5852" s="138" t="s">
        <v>1139</v>
      </c>
    </row>
    <row r="5853" spans="1:9" hidden="1">
      <c r="A5853" s="137" t="s">
        <v>29172</v>
      </c>
      <c r="B5853" s="138" t="s">
        <v>29173</v>
      </c>
      <c r="C5853" s="138" t="s">
        <v>29174</v>
      </c>
      <c r="D5853" s="138" t="s">
        <v>29175</v>
      </c>
      <c r="E5853" s="138" t="s">
        <v>29176</v>
      </c>
      <c r="F5853" s="139">
        <v>4050</v>
      </c>
      <c r="G5853" s="137" t="s">
        <v>488</v>
      </c>
      <c r="H5853" s="137" t="s">
        <v>22088</v>
      </c>
      <c r="I5853" s="138" t="s">
        <v>1139</v>
      </c>
    </row>
    <row r="5854" spans="1:9" hidden="1">
      <c r="A5854" s="137" t="s">
        <v>29177</v>
      </c>
      <c r="B5854" s="138" t="s">
        <v>29178</v>
      </c>
      <c r="C5854" s="138" t="s">
        <v>29179</v>
      </c>
      <c r="D5854" s="138" t="s">
        <v>29180</v>
      </c>
      <c r="E5854" s="138" t="s">
        <v>29181</v>
      </c>
      <c r="F5854" s="139">
        <v>0</v>
      </c>
      <c r="G5854" s="137" t="s">
        <v>488</v>
      </c>
      <c r="H5854" s="137" t="s">
        <v>22088</v>
      </c>
      <c r="I5854" s="138" t="s">
        <v>1139</v>
      </c>
    </row>
    <row r="5855" spans="1:9" hidden="1">
      <c r="A5855" s="137" t="s">
        <v>29182</v>
      </c>
      <c r="B5855" s="138" t="s">
        <v>29183</v>
      </c>
      <c r="C5855" s="138" t="s">
        <v>29184</v>
      </c>
      <c r="D5855" s="138" t="s">
        <v>29185</v>
      </c>
      <c r="E5855" s="138" t="s">
        <v>29186</v>
      </c>
      <c r="F5855" s="139">
        <v>0</v>
      </c>
      <c r="G5855" s="137" t="s">
        <v>488</v>
      </c>
      <c r="H5855" s="137" t="s">
        <v>22088</v>
      </c>
      <c r="I5855" s="138" t="s">
        <v>1139</v>
      </c>
    </row>
    <row r="5856" spans="1:9" hidden="1">
      <c r="A5856" s="137" t="s">
        <v>29187</v>
      </c>
      <c r="B5856" s="138" t="s">
        <v>29188</v>
      </c>
      <c r="C5856" s="138" t="s">
        <v>29189</v>
      </c>
      <c r="D5856" s="138" t="s">
        <v>29190</v>
      </c>
      <c r="E5856" s="138" t="s">
        <v>1756</v>
      </c>
      <c r="F5856" s="139">
        <v>0</v>
      </c>
      <c r="G5856" s="137" t="s">
        <v>488</v>
      </c>
      <c r="H5856" s="137" t="s">
        <v>22088</v>
      </c>
      <c r="I5856" s="138" t="s">
        <v>1756</v>
      </c>
    </row>
    <row r="5857" spans="1:9" hidden="1">
      <c r="A5857" s="137" t="s">
        <v>29191</v>
      </c>
      <c r="B5857" s="138" t="s">
        <v>29192</v>
      </c>
      <c r="C5857" s="138" t="s">
        <v>29193</v>
      </c>
      <c r="D5857" s="138" t="s">
        <v>29194</v>
      </c>
      <c r="E5857" s="138" t="s">
        <v>29195</v>
      </c>
      <c r="F5857" s="139">
        <v>0</v>
      </c>
      <c r="G5857" s="137" t="s">
        <v>488</v>
      </c>
      <c r="H5857" s="137" t="s">
        <v>22088</v>
      </c>
      <c r="I5857" s="138" t="s">
        <v>1139</v>
      </c>
    </row>
    <row r="5858" spans="1:9" hidden="1">
      <c r="A5858" s="137" t="s">
        <v>29196</v>
      </c>
      <c r="B5858" s="138" t="s">
        <v>29197</v>
      </c>
      <c r="C5858" s="138" t="s">
        <v>29198</v>
      </c>
      <c r="D5858" s="138" t="s">
        <v>29199</v>
      </c>
      <c r="E5858" s="138" t="s">
        <v>29200</v>
      </c>
      <c r="F5858" s="139">
        <v>0</v>
      </c>
      <c r="G5858" s="137" t="s">
        <v>488</v>
      </c>
      <c r="H5858" s="137" t="s">
        <v>22088</v>
      </c>
      <c r="I5858" s="138" t="s">
        <v>1756</v>
      </c>
    </row>
    <row r="5859" spans="1:9" hidden="1">
      <c r="A5859" s="137" t="s">
        <v>29201</v>
      </c>
      <c r="B5859" s="138" t="s">
        <v>29202</v>
      </c>
      <c r="C5859" s="138" t="s">
        <v>29203</v>
      </c>
      <c r="D5859" s="138" t="s">
        <v>29204</v>
      </c>
      <c r="E5859" s="138" t="s">
        <v>29205</v>
      </c>
      <c r="F5859" s="139">
        <v>459</v>
      </c>
      <c r="G5859" s="137" t="s">
        <v>488</v>
      </c>
      <c r="H5859" s="137" t="s">
        <v>22088</v>
      </c>
      <c r="I5859" s="138" t="s">
        <v>1139</v>
      </c>
    </row>
    <row r="5860" spans="1:9" hidden="1">
      <c r="A5860" s="137" t="s">
        <v>29206</v>
      </c>
      <c r="B5860" s="138" t="s">
        <v>29207</v>
      </c>
      <c r="C5860" s="138" t="s">
        <v>29208</v>
      </c>
      <c r="D5860" s="138" t="s">
        <v>29209</v>
      </c>
      <c r="E5860" s="138" t="s">
        <v>29210</v>
      </c>
      <c r="F5860" s="139">
        <v>1500</v>
      </c>
      <c r="G5860" s="137" t="s">
        <v>488</v>
      </c>
      <c r="H5860" s="137" t="s">
        <v>22088</v>
      </c>
      <c r="I5860" s="138" t="s">
        <v>1139</v>
      </c>
    </row>
    <row r="5861" spans="1:9" hidden="1">
      <c r="A5861" s="137" t="s">
        <v>29211</v>
      </c>
      <c r="B5861" s="138" t="s">
        <v>29212</v>
      </c>
      <c r="C5861" s="138" t="s">
        <v>29213</v>
      </c>
      <c r="D5861" s="138" t="s">
        <v>29214</v>
      </c>
      <c r="E5861" s="138" t="s">
        <v>29215</v>
      </c>
      <c r="F5861" s="139">
        <v>362</v>
      </c>
      <c r="G5861" s="137" t="s">
        <v>488</v>
      </c>
      <c r="H5861" s="137" t="s">
        <v>22088</v>
      </c>
      <c r="I5861" s="138" t="s">
        <v>1139</v>
      </c>
    </row>
    <row r="5862" spans="1:9" hidden="1">
      <c r="A5862" s="137" t="s">
        <v>29216</v>
      </c>
      <c r="B5862" s="138" t="s">
        <v>29217</v>
      </c>
      <c r="C5862" s="138" t="s">
        <v>29218</v>
      </c>
      <c r="D5862" s="138" t="s">
        <v>29219</v>
      </c>
      <c r="E5862" s="138" t="s">
        <v>29220</v>
      </c>
      <c r="F5862" s="139">
        <v>477.3</v>
      </c>
      <c r="G5862" s="137" t="s">
        <v>488</v>
      </c>
      <c r="H5862" s="137" t="s">
        <v>22088</v>
      </c>
      <c r="I5862" s="138" t="s">
        <v>1139</v>
      </c>
    </row>
    <row r="5863" spans="1:9" hidden="1">
      <c r="A5863" s="137" t="s">
        <v>29221</v>
      </c>
      <c r="B5863" s="138" t="s">
        <v>29222</v>
      </c>
      <c r="C5863" s="138" t="s">
        <v>29223</v>
      </c>
      <c r="D5863" s="138" t="s">
        <v>29224</v>
      </c>
      <c r="E5863" s="138" t="s">
        <v>29225</v>
      </c>
      <c r="F5863" s="139">
        <v>0</v>
      </c>
      <c r="G5863" s="137" t="s">
        <v>488</v>
      </c>
      <c r="H5863" s="137" t="s">
        <v>22088</v>
      </c>
      <c r="I5863" s="138" t="s">
        <v>1139</v>
      </c>
    </row>
    <row r="5864" spans="1:9" hidden="1">
      <c r="A5864" s="137" t="s">
        <v>29226</v>
      </c>
      <c r="B5864" s="138" t="s">
        <v>29227</v>
      </c>
      <c r="C5864" s="138" t="s">
        <v>29228</v>
      </c>
      <c r="D5864" s="138" t="s">
        <v>29229</v>
      </c>
      <c r="E5864" s="138" t="s">
        <v>29230</v>
      </c>
      <c r="F5864" s="139">
        <v>2359</v>
      </c>
      <c r="G5864" s="137" t="s">
        <v>488</v>
      </c>
      <c r="H5864" s="137" t="s">
        <v>22088</v>
      </c>
      <c r="I5864" s="138" t="s">
        <v>1139</v>
      </c>
    </row>
    <row r="5865" spans="1:9" hidden="1">
      <c r="A5865" s="137" t="s">
        <v>29231</v>
      </c>
      <c r="B5865" s="138" t="s">
        <v>29232</v>
      </c>
      <c r="C5865" s="138" t="s">
        <v>29233</v>
      </c>
      <c r="D5865" s="138" t="s">
        <v>29234</v>
      </c>
      <c r="E5865" s="138" t="s">
        <v>29235</v>
      </c>
      <c r="F5865" s="139">
        <v>7910</v>
      </c>
      <c r="G5865" s="137" t="s">
        <v>488</v>
      </c>
      <c r="H5865" s="137" t="s">
        <v>22088</v>
      </c>
      <c r="I5865" s="138" t="s">
        <v>1139</v>
      </c>
    </row>
    <row r="5866" spans="1:9" hidden="1">
      <c r="A5866" s="137" t="s">
        <v>29236</v>
      </c>
      <c r="B5866" s="138" t="s">
        <v>29237</v>
      </c>
      <c r="C5866" s="138" t="s">
        <v>29238</v>
      </c>
      <c r="D5866" s="138" t="s">
        <v>29239</v>
      </c>
      <c r="E5866" s="138" t="s">
        <v>1756</v>
      </c>
      <c r="F5866" s="139">
        <v>0</v>
      </c>
      <c r="G5866" s="137" t="s">
        <v>488</v>
      </c>
      <c r="H5866" s="137" t="s">
        <v>22088</v>
      </c>
      <c r="I5866" s="138" t="s">
        <v>1756</v>
      </c>
    </row>
    <row r="5867" spans="1:9" hidden="1">
      <c r="A5867" s="137" t="s">
        <v>29240</v>
      </c>
      <c r="B5867" s="138" t="s">
        <v>29241</v>
      </c>
      <c r="C5867" s="138" t="s">
        <v>29242</v>
      </c>
      <c r="D5867" s="138" t="s">
        <v>29243</v>
      </c>
      <c r="E5867" s="138" t="s">
        <v>29244</v>
      </c>
      <c r="F5867" s="139">
        <v>0</v>
      </c>
      <c r="G5867" s="137" t="s">
        <v>488</v>
      </c>
      <c r="H5867" s="137" t="s">
        <v>22088</v>
      </c>
      <c r="I5867" s="138" t="s">
        <v>1139</v>
      </c>
    </row>
    <row r="5868" spans="1:9" hidden="1">
      <c r="A5868" s="137" t="s">
        <v>29245</v>
      </c>
      <c r="B5868" s="138" t="s">
        <v>29246</v>
      </c>
      <c r="C5868" s="138" t="s">
        <v>29247</v>
      </c>
      <c r="D5868" s="138" t="s">
        <v>29248</v>
      </c>
      <c r="E5868" s="138" t="s">
        <v>29249</v>
      </c>
      <c r="F5868" s="139">
        <v>0</v>
      </c>
      <c r="G5868" s="137" t="s">
        <v>488</v>
      </c>
      <c r="H5868" s="137" t="s">
        <v>22088</v>
      </c>
      <c r="I5868" s="138" t="s">
        <v>1139</v>
      </c>
    </row>
    <row r="5869" spans="1:9" hidden="1">
      <c r="A5869" s="137" t="s">
        <v>29250</v>
      </c>
      <c r="B5869" s="138" t="s">
        <v>29251</v>
      </c>
      <c r="C5869" s="138" t="s">
        <v>29252</v>
      </c>
      <c r="D5869" s="138" t="s">
        <v>29253</v>
      </c>
      <c r="E5869" s="138" t="s">
        <v>29254</v>
      </c>
      <c r="F5869" s="139">
        <v>0</v>
      </c>
      <c r="G5869" s="137" t="s">
        <v>488</v>
      </c>
      <c r="H5869" s="137" t="s">
        <v>22088</v>
      </c>
      <c r="I5869" s="138" t="s">
        <v>1139</v>
      </c>
    </row>
    <row r="5870" spans="1:9" hidden="1">
      <c r="A5870" s="137" t="s">
        <v>29255</v>
      </c>
      <c r="B5870" s="138" t="s">
        <v>29256</v>
      </c>
      <c r="C5870" s="138" t="s">
        <v>29257</v>
      </c>
      <c r="D5870" s="138" t="s">
        <v>29258</v>
      </c>
      <c r="E5870" s="138" t="s">
        <v>29259</v>
      </c>
      <c r="F5870" s="139">
        <v>5640</v>
      </c>
      <c r="G5870" s="137" t="s">
        <v>488</v>
      </c>
      <c r="H5870" s="137" t="s">
        <v>22088</v>
      </c>
      <c r="I5870" s="138" t="s">
        <v>1139</v>
      </c>
    </row>
    <row r="5871" spans="1:9" hidden="1">
      <c r="A5871" s="137" t="s">
        <v>29260</v>
      </c>
      <c r="B5871" s="138" t="s">
        <v>29261</v>
      </c>
      <c r="C5871" s="138" t="s">
        <v>29262</v>
      </c>
      <c r="D5871" s="138" t="s">
        <v>29263</v>
      </c>
      <c r="E5871" s="138" t="s">
        <v>29264</v>
      </c>
      <c r="F5871" s="139">
        <v>0</v>
      </c>
      <c r="G5871" s="137" t="s">
        <v>488</v>
      </c>
      <c r="H5871" s="137" t="s">
        <v>22088</v>
      </c>
      <c r="I5871" s="138" t="s">
        <v>1139</v>
      </c>
    </row>
    <row r="5872" spans="1:9" hidden="1">
      <c r="A5872" s="137" t="s">
        <v>29265</v>
      </c>
      <c r="B5872" s="138" t="s">
        <v>29266</v>
      </c>
      <c r="C5872" s="138" t="s">
        <v>29267</v>
      </c>
      <c r="D5872" s="138" t="s">
        <v>29268</v>
      </c>
      <c r="E5872" s="138" t="s">
        <v>29269</v>
      </c>
      <c r="F5872" s="139">
        <v>3510</v>
      </c>
      <c r="G5872" s="137" t="s">
        <v>488</v>
      </c>
      <c r="H5872" s="137" t="s">
        <v>22088</v>
      </c>
      <c r="I5872" s="138" t="s">
        <v>24282</v>
      </c>
    </row>
    <row r="5873" spans="1:9" hidden="1">
      <c r="A5873" s="137" t="s">
        <v>29270</v>
      </c>
      <c r="B5873" s="138" t="s">
        <v>29271</v>
      </c>
      <c r="C5873" s="138" t="s">
        <v>29272</v>
      </c>
      <c r="D5873" s="138" t="s">
        <v>29273</v>
      </c>
      <c r="E5873" s="138" t="s">
        <v>29274</v>
      </c>
      <c r="F5873" s="139">
        <v>0</v>
      </c>
      <c r="G5873" s="137" t="s">
        <v>488</v>
      </c>
      <c r="H5873" s="137" t="s">
        <v>22088</v>
      </c>
      <c r="I5873" s="138" t="s">
        <v>1139</v>
      </c>
    </row>
    <row r="5874" spans="1:9" hidden="1">
      <c r="A5874" s="137" t="s">
        <v>29275</v>
      </c>
      <c r="B5874" s="138" t="s">
        <v>29276</v>
      </c>
      <c r="C5874" s="138" t="s">
        <v>29277</v>
      </c>
      <c r="D5874" s="138" t="s">
        <v>29278</v>
      </c>
      <c r="E5874" s="138" t="s">
        <v>29279</v>
      </c>
      <c r="F5874" s="139">
        <v>0</v>
      </c>
      <c r="G5874" s="137" t="s">
        <v>488</v>
      </c>
      <c r="H5874" s="137" t="s">
        <v>22088</v>
      </c>
      <c r="I5874" s="138" t="s">
        <v>1139</v>
      </c>
    </row>
    <row r="5875" spans="1:9" hidden="1">
      <c r="A5875" s="137" t="s">
        <v>29280</v>
      </c>
      <c r="B5875" s="138" t="s">
        <v>29281</v>
      </c>
      <c r="C5875" s="138" t="s">
        <v>29282</v>
      </c>
      <c r="D5875" s="138" t="s">
        <v>29283</v>
      </c>
      <c r="E5875" s="138" t="s">
        <v>29284</v>
      </c>
      <c r="F5875" s="139">
        <v>0</v>
      </c>
      <c r="G5875" s="137" t="s">
        <v>488</v>
      </c>
      <c r="H5875" s="137" t="s">
        <v>22088</v>
      </c>
      <c r="I5875" s="138" t="s">
        <v>1139</v>
      </c>
    </row>
    <row r="5876" spans="1:9" hidden="1">
      <c r="A5876" s="137" t="s">
        <v>29285</v>
      </c>
      <c r="B5876" s="138" t="s">
        <v>29286</v>
      </c>
      <c r="C5876" s="138" t="s">
        <v>29287</v>
      </c>
      <c r="D5876" s="138" t="s">
        <v>29288</v>
      </c>
      <c r="E5876" s="138" t="s">
        <v>29289</v>
      </c>
      <c r="F5876" s="139">
        <v>502</v>
      </c>
      <c r="G5876" s="137" t="s">
        <v>488</v>
      </c>
      <c r="H5876" s="137" t="s">
        <v>22088</v>
      </c>
      <c r="I5876" s="138" t="s">
        <v>1139</v>
      </c>
    </row>
    <row r="5877" spans="1:9" hidden="1">
      <c r="A5877" s="137" t="s">
        <v>29290</v>
      </c>
      <c r="B5877" s="138" t="s">
        <v>29291</v>
      </c>
      <c r="C5877" s="138" t="s">
        <v>29292</v>
      </c>
      <c r="D5877" s="138" t="s">
        <v>29293</v>
      </c>
      <c r="E5877" s="138" t="s">
        <v>29294</v>
      </c>
      <c r="F5877" s="139">
        <v>0</v>
      </c>
      <c r="G5877" s="137" t="s">
        <v>488</v>
      </c>
      <c r="H5877" s="137" t="s">
        <v>22088</v>
      </c>
      <c r="I5877" s="138" t="s">
        <v>1139</v>
      </c>
    </row>
    <row r="5878" spans="1:9" hidden="1">
      <c r="A5878" s="137" t="s">
        <v>29295</v>
      </c>
      <c r="B5878" s="138" t="s">
        <v>29296</v>
      </c>
      <c r="C5878" s="138" t="s">
        <v>29297</v>
      </c>
      <c r="D5878" s="138" t="s">
        <v>29298</v>
      </c>
      <c r="E5878" s="138" t="s">
        <v>29299</v>
      </c>
      <c r="F5878" s="139">
        <v>764</v>
      </c>
      <c r="G5878" s="137" t="s">
        <v>488</v>
      </c>
      <c r="H5878" s="137" t="s">
        <v>22088</v>
      </c>
      <c r="I5878" s="138" t="s">
        <v>1139</v>
      </c>
    </row>
    <row r="5879" spans="1:9" hidden="1">
      <c r="A5879" s="137" t="s">
        <v>29300</v>
      </c>
      <c r="B5879" s="138" t="s">
        <v>29301</v>
      </c>
      <c r="C5879" s="138" t="s">
        <v>29302</v>
      </c>
      <c r="D5879" s="138" t="s">
        <v>29303</v>
      </c>
      <c r="E5879" s="138" t="s">
        <v>29304</v>
      </c>
      <c r="F5879" s="139">
        <v>1604</v>
      </c>
      <c r="G5879" s="137" t="s">
        <v>488</v>
      </c>
      <c r="H5879" s="137" t="s">
        <v>22088</v>
      </c>
      <c r="I5879" s="138" t="s">
        <v>1139</v>
      </c>
    </row>
    <row r="5880" spans="1:9" hidden="1">
      <c r="A5880" s="137" t="s">
        <v>29305</v>
      </c>
      <c r="B5880" s="138" t="s">
        <v>29306</v>
      </c>
      <c r="C5880" s="138" t="s">
        <v>29307</v>
      </c>
      <c r="D5880" s="138" t="s">
        <v>29308</v>
      </c>
      <c r="E5880" s="138" t="s">
        <v>29309</v>
      </c>
      <c r="F5880" s="139">
        <v>0</v>
      </c>
      <c r="G5880" s="137" t="s">
        <v>488</v>
      </c>
      <c r="H5880" s="137" t="s">
        <v>22088</v>
      </c>
      <c r="I5880" s="138" t="s">
        <v>1139</v>
      </c>
    </row>
    <row r="5881" spans="1:9" hidden="1">
      <c r="A5881" s="137" t="s">
        <v>29310</v>
      </c>
      <c r="B5881" s="138" t="s">
        <v>29311</v>
      </c>
      <c r="C5881" s="138" t="s">
        <v>29312</v>
      </c>
      <c r="D5881" s="138" t="s">
        <v>29313</v>
      </c>
      <c r="E5881" s="138" t="s">
        <v>29314</v>
      </c>
      <c r="F5881" s="139">
        <v>0</v>
      </c>
      <c r="G5881" s="137" t="s">
        <v>488</v>
      </c>
      <c r="H5881" s="137" t="s">
        <v>22088</v>
      </c>
      <c r="I5881" s="138" t="s">
        <v>1139</v>
      </c>
    </row>
    <row r="5882" spans="1:9" hidden="1">
      <c r="A5882" s="137" t="s">
        <v>29315</v>
      </c>
      <c r="B5882" s="138" t="s">
        <v>29316</v>
      </c>
      <c r="C5882" s="138" t="s">
        <v>29317</v>
      </c>
      <c r="D5882" s="138" t="s">
        <v>29318</v>
      </c>
      <c r="E5882" s="138" t="s">
        <v>29319</v>
      </c>
      <c r="F5882" s="139">
        <v>2417</v>
      </c>
      <c r="G5882" s="137" t="s">
        <v>488</v>
      </c>
      <c r="H5882" s="137" t="s">
        <v>22088</v>
      </c>
      <c r="I5882" s="138" t="s">
        <v>24282</v>
      </c>
    </row>
    <row r="5883" spans="1:9" hidden="1">
      <c r="A5883" s="137" t="s">
        <v>29320</v>
      </c>
      <c r="B5883" s="138" t="s">
        <v>29321</v>
      </c>
      <c r="C5883" s="138" t="s">
        <v>29322</v>
      </c>
      <c r="D5883" s="138" t="s">
        <v>29323</v>
      </c>
      <c r="E5883" s="138" t="s">
        <v>29324</v>
      </c>
      <c r="F5883" s="139">
        <v>4968</v>
      </c>
      <c r="G5883" s="137" t="s">
        <v>488</v>
      </c>
      <c r="H5883" s="137" t="s">
        <v>22088</v>
      </c>
      <c r="I5883" s="138" t="s">
        <v>1139</v>
      </c>
    </row>
    <row r="5884" spans="1:9" hidden="1">
      <c r="A5884" s="137" t="s">
        <v>29325</v>
      </c>
      <c r="B5884" s="138" t="s">
        <v>29326</v>
      </c>
      <c r="C5884" s="138" t="s">
        <v>29327</v>
      </c>
      <c r="D5884" s="138" t="s">
        <v>29328</v>
      </c>
      <c r="E5884" s="138" t="s">
        <v>29329</v>
      </c>
      <c r="F5884" s="139">
        <v>0</v>
      </c>
      <c r="G5884" s="137" t="s">
        <v>488</v>
      </c>
      <c r="H5884" s="137" t="s">
        <v>22088</v>
      </c>
      <c r="I5884" s="138" t="s">
        <v>1139</v>
      </c>
    </row>
    <row r="5885" spans="1:9" hidden="1">
      <c r="A5885" s="137" t="s">
        <v>29330</v>
      </c>
      <c r="B5885" s="138" t="s">
        <v>29331</v>
      </c>
      <c r="C5885" s="138" t="s">
        <v>29332</v>
      </c>
      <c r="D5885" s="138" t="s">
        <v>29333</v>
      </c>
      <c r="E5885" s="138" t="s">
        <v>29334</v>
      </c>
      <c r="F5885" s="139">
        <v>1611</v>
      </c>
      <c r="G5885" s="137" t="s">
        <v>488</v>
      </c>
      <c r="H5885" s="137" t="s">
        <v>22088</v>
      </c>
      <c r="I5885" s="138" t="s">
        <v>1139</v>
      </c>
    </row>
    <row r="5886" spans="1:9" hidden="1">
      <c r="A5886" s="137" t="s">
        <v>29335</v>
      </c>
      <c r="B5886" s="138" t="s">
        <v>29336</v>
      </c>
      <c r="C5886" s="138" t="s">
        <v>29337</v>
      </c>
      <c r="D5886" s="138" t="s">
        <v>29338</v>
      </c>
      <c r="E5886" s="138" t="s">
        <v>29339</v>
      </c>
      <c r="F5886" s="139">
        <v>1299</v>
      </c>
      <c r="G5886" s="137" t="s">
        <v>488</v>
      </c>
      <c r="H5886" s="137" t="s">
        <v>22088</v>
      </c>
      <c r="I5886" s="138" t="s">
        <v>1139</v>
      </c>
    </row>
    <row r="5887" spans="1:9" hidden="1">
      <c r="A5887" s="137" t="s">
        <v>29340</v>
      </c>
      <c r="B5887" s="138" t="s">
        <v>29341</v>
      </c>
      <c r="C5887" s="138" t="s">
        <v>29342</v>
      </c>
      <c r="D5887" s="138" t="s">
        <v>29343</v>
      </c>
      <c r="E5887" s="138" t="s">
        <v>29344</v>
      </c>
      <c r="F5887" s="139">
        <v>0</v>
      </c>
      <c r="G5887" s="137" t="s">
        <v>488</v>
      </c>
      <c r="H5887" s="137" t="s">
        <v>22088</v>
      </c>
      <c r="I5887" s="138" t="s">
        <v>1139</v>
      </c>
    </row>
    <row r="5888" spans="1:9" hidden="1">
      <c r="A5888" s="137" t="s">
        <v>29345</v>
      </c>
      <c r="B5888" s="138" t="s">
        <v>29346</v>
      </c>
      <c r="C5888" s="138" t="s">
        <v>29347</v>
      </c>
      <c r="D5888" s="138" t="s">
        <v>29348</v>
      </c>
      <c r="E5888" s="138" t="s">
        <v>29349</v>
      </c>
      <c r="F5888" s="139">
        <v>0</v>
      </c>
      <c r="G5888" s="137" t="s">
        <v>488</v>
      </c>
      <c r="H5888" s="137" t="s">
        <v>22088</v>
      </c>
      <c r="I5888" s="138" t="s">
        <v>1139</v>
      </c>
    </row>
    <row r="5889" spans="1:9" hidden="1">
      <c r="A5889" s="137" t="s">
        <v>29350</v>
      </c>
      <c r="B5889" s="138" t="s">
        <v>29351</v>
      </c>
      <c r="C5889" s="138" t="s">
        <v>29352</v>
      </c>
      <c r="D5889" s="138" t="s">
        <v>29353</v>
      </c>
      <c r="E5889" s="138" t="s">
        <v>29354</v>
      </c>
      <c r="F5889" s="139">
        <v>1273</v>
      </c>
      <c r="G5889" s="137" t="s">
        <v>488</v>
      </c>
      <c r="H5889" s="137" t="s">
        <v>22088</v>
      </c>
      <c r="I5889" s="138" t="s">
        <v>1139</v>
      </c>
    </row>
    <row r="5890" spans="1:9" hidden="1">
      <c r="A5890" s="137" t="s">
        <v>29355</v>
      </c>
      <c r="B5890" s="138" t="s">
        <v>29356</v>
      </c>
      <c r="C5890" s="138" t="s">
        <v>29357</v>
      </c>
      <c r="D5890" s="138" t="s">
        <v>29358</v>
      </c>
      <c r="E5890" s="138" t="s">
        <v>29359</v>
      </c>
      <c r="F5890" s="139">
        <v>1033</v>
      </c>
      <c r="G5890" s="137" t="s">
        <v>488</v>
      </c>
      <c r="H5890" s="137" t="s">
        <v>22088</v>
      </c>
      <c r="I5890" s="138" t="s">
        <v>1139</v>
      </c>
    </row>
    <row r="5891" spans="1:9" hidden="1">
      <c r="A5891" s="137" t="s">
        <v>29360</v>
      </c>
      <c r="B5891" s="138" t="s">
        <v>29361</v>
      </c>
      <c r="C5891" s="138" t="s">
        <v>29362</v>
      </c>
      <c r="D5891" s="138" t="s">
        <v>29363</v>
      </c>
      <c r="E5891" s="138" t="s">
        <v>29364</v>
      </c>
      <c r="F5891" s="139">
        <v>0</v>
      </c>
      <c r="G5891" s="137" t="s">
        <v>488</v>
      </c>
      <c r="H5891" s="137" t="s">
        <v>22088</v>
      </c>
      <c r="I5891" s="138" t="s">
        <v>1139</v>
      </c>
    </row>
    <row r="5892" spans="1:9" hidden="1">
      <c r="A5892" s="137" t="s">
        <v>29365</v>
      </c>
      <c r="B5892" s="138" t="s">
        <v>29366</v>
      </c>
      <c r="C5892" s="138" t="s">
        <v>29367</v>
      </c>
      <c r="D5892" s="138" t="s">
        <v>29368</v>
      </c>
      <c r="E5892" s="138" t="s">
        <v>29369</v>
      </c>
      <c r="F5892" s="139">
        <v>0</v>
      </c>
      <c r="G5892" s="137" t="s">
        <v>488</v>
      </c>
      <c r="H5892" s="137" t="s">
        <v>22088</v>
      </c>
      <c r="I5892" s="138" t="s">
        <v>1139</v>
      </c>
    </row>
    <row r="5893" spans="1:9" hidden="1">
      <c r="A5893" s="137" t="s">
        <v>29370</v>
      </c>
      <c r="B5893" s="138" t="s">
        <v>29371</v>
      </c>
      <c r="C5893" s="138" t="s">
        <v>29372</v>
      </c>
      <c r="D5893" s="138" t="s">
        <v>29373</v>
      </c>
      <c r="E5893" s="138" t="s">
        <v>29374</v>
      </c>
      <c r="F5893" s="139">
        <v>0</v>
      </c>
      <c r="G5893" s="137" t="s">
        <v>488</v>
      </c>
      <c r="H5893" s="137" t="s">
        <v>22088</v>
      </c>
      <c r="I5893" s="138" t="s">
        <v>1139</v>
      </c>
    </row>
    <row r="5894" spans="1:9" hidden="1">
      <c r="A5894" s="137" t="s">
        <v>29375</v>
      </c>
      <c r="B5894" s="138" t="s">
        <v>29376</v>
      </c>
      <c r="C5894" s="138" t="s">
        <v>29377</v>
      </c>
      <c r="D5894" s="138" t="s">
        <v>29378</v>
      </c>
      <c r="E5894" s="138" t="s">
        <v>29379</v>
      </c>
      <c r="F5894" s="139">
        <v>979</v>
      </c>
      <c r="G5894" s="137" t="s">
        <v>488</v>
      </c>
      <c r="H5894" s="137" t="s">
        <v>22088</v>
      </c>
      <c r="I5894" s="138" t="s">
        <v>1139</v>
      </c>
    </row>
    <row r="5895" spans="1:9" hidden="1">
      <c r="A5895" s="137" t="s">
        <v>29380</v>
      </c>
      <c r="B5895" s="138" t="s">
        <v>29381</v>
      </c>
      <c r="C5895" s="138" t="s">
        <v>29382</v>
      </c>
      <c r="D5895" s="138" t="s">
        <v>29383</v>
      </c>
      <c r="E5895" s="138" t="s">
        <v>29384</v>
      </c>
      <c r="F5895" s="139">
        <v>478</v>
      </c>
      <c r="G5895" s="137" t="s">
        <v>488</v>
      </c>
      <c r="H5895" s="137" t="s">
        <v>22088</v>
      </c>
      <c r="I5895" s="138" t="s">
        <v>1139</v>
      </c>
    </row>
    <row r="5896" spans="1:9" hidden="1">
      <c r="A5896" s="137" t="s">
        <v>29385</v>
      </c>
      <c r="B5896" s="138" t="s">
        <v>29386</v>
      </c>
      <c r="C5896" s="138" t="s">
        <v>29387</v>
      </c>
      <c r="D5896" s="138" t="s">
        <v>29388</v>
      </c>
      <c r="E5896" s="138" t="s">
        <v>29389</v>
      </c>
      <c r="F5896" s="139">
        <v>0</v>
      </c>
      <c r="G5896" s="137" t="s">
        <v>488</v>
      </c>
      <c r="H5896" s="137" t="s">
        <v>22088</v>
      </c>
      <c r="I5896" s="138" t="s">
        <v>1139</v>
      </c>
    </row>
    <row r="5897" spans="1:9" hidden="1">
      <c r="A5897" s="137" t="s">
        <v>29390</v>
      </c>
      <c r="B5897" s="138" t="s">
        <v>29391</v>
      </c>
      <c r="C5897" s="138" t="s">
        <v>29392</v>
      </c>
      <c r="D5897" s="138" t="s">
        <v>29393</v>
      </c>
      <c r="E5897" s="138" t="s">
        <v>29394</v>
      </c>
      <c r="F5897" s="139">
        <v>0</v>
      </c>
      <c r="G5897" s="137" t="s">
        <v>488</v>
      </c>
      <c r="H5897" s="137" t="s">
        <v>22088</v>
      </c>
      <c r="I5897" s="138" t="s">
        <v>1139</v>
      </c>
    </row>
    <row r="5898" spans="1:9" hidden="1">
      <c r="A5898" s="137" t="s">
        <v>29395</v>
      </c>
      <c r="B5898" s="138" t="s">
        <v>29396</v>
      </c>
      <c r="C5898" s="138" t="s">
        <v>29397</v>
      </c>
      <c r="D5898" s="138" t="s">
        <v>29398</v>
      </c>
      <c r="E5898" s="138" t="s">
        <v>29399</v>
      </c>
      <c r="F5898" s="139">
        <v>0</v>
      </c>
      <c r="G5898" s="137" t="s">
        <v>488</v>
      </c>
      <c r="H5898" s="137" t="s">
        <v>22088</v>
      </c>
      <c r="I5898" s="138" t="s">
        <v>1139</v>
      </c>
    </row>
    <row r="5899" spans="1:9" hidden="1">
      <c r="A5899" s="137" t="s">
        <v>29400</v>
      </c>
      <c r="B5899" s="138" t="s">
        <v>29401</v>
      </c>
      <c r="C5899" s="138" t="s">
        <v>29402</v>
      </c>
      <c r="D5899" s="138" t="s">
        <v>29403</v>
      </c>
      <c r="E5899" s="138" t="s">
        <v>29404</v>
      </c>
      <c r="F5899" s="139">
        <v>15210</v>
      </c>
      <c r="G5899" s="137" t="s">
        <v>488</v>
      </c>
      <c r="H5899" s="137" t="s">
        <v>22088</v>
      </c>
      <c r="I5899" s="138" t="s">
        <v>1139</v>
      </c>
    </row>
    <row r="5900" spans="1:9" hidden="1">
      <c r="A5900" s="137" t="s">
        <v>29405</v>
      </c>
      <c r="B5900" s="138" t="s">
        <v>29406</v>
      </c>
      <c r="C5900" s="138" t="s">
        <v>29407</v>
      </c>
      <c r="D5900" s="138" t="s">
        <v>29408</v>
      </c>
      <c r="E5900" s="138" t="s">
        <v>29409</v>
      </c>
      <c r="F5900" s="139">
        <v>0</v>
      </c>
      <c r="G5900" s="137" t="s">
        <v>488</v>
      </c>
      <c r="H5900" s="137" t="s">
        <v>22088</v>
      </c>
      <c r="I5900" s="138" t="s">
        <v>1139</v>
      </c>
    </row>
    <row r="5901" spans="1:9" hidden="1">
      <c r="A5901" s="137" t="s">
        <v>29410</v>
      </c>
      <c r="B5901" s="138" t="s">
        <v>29411</v>
      </c>
      <c r="C5901" s="138" t="s">
        <v>29412</v>
      </c>
      <c r="D5901" s="138" t="s">
        <v>29413</v>
      </c>
      <c r="E5901" s="138" t="s">
        <v>29414</v>
      </c>
      <c r="F5901" s="139">
        <v>0</v>
      </c>
      <c r="G5901" s="137" t="s">
        <v>488</v>
      </c>
      <c r="H5901" s="137" t="s">
        <v>22088</v>
      </c>
      <c r="I5901" s="138" t="s">
        <v>1139</v>
      </c>
    </row>
    <row r="5902" spans="1:9" hidden="1">
      <c r="A5902" s="137" t="s">
        <v>29415</v>
      </c>
      <c r="B5902" s="138" t="s">
        <v>29416</v>
      </c>
      <c r="C5902" s="138" t="s">
        <v>29417</v>
      </c>
      <c r="D5902" s="138" t="s">
        <v>29418</v>
      </c>
      <c r="E5902" s="138" t="s">
        <v>29419</v>
      </c>
      <c r="F5902" s="139">
        <v>0</v>
      </c>
      <c r="G5902" s="137" t="s">
        <v>488</v>
      </c>
      <c r="H5902" s="137" t="s">
        <v>22088</v>
      </c>
      <c r="I5902" s="138" t="s">
        <v>1139</v>
      </c>
    </row>
    <row r="5903" spans="1:9" hidden="1">
      <c r="A5903" s="137" t="s">
        <v>29420</v>
      </c>
      <c r="B5903" s="138" t="s">
        <v>29421</v>
      </c>
      <c r="C5903" s="138" t="s">
        <v>29422</v>
      </c>
      <c r="D5903" s="138" t="s">
        <v>29423</v>
      </c>
      <c r="E5903" s="138" t="s">
        <v>29424</v>
      </c>
      <c r="F5903" s="139">
        <v>10810</v>
      </c>
      <c r="G5903" s="137" t="s">
        <v>488</v>
      </c>
      <c r="H5903" s="137" t="s">
        <v>22088</v>
      </c>
      <c r="I5903" s="138" t="s">
        <v>1139</v>
      </c>
    </row>
    <row r="5904" spans="1:9" hidden="1">
      <c r="A5904" s="137" t="s">
        <v>29425</v>
      </c>
      <c r="B5904" s="138" t="s">
        <v>29426</v>
      </c>
      <c r="C5904" s="138" t="s">
        <v>29427</v>
      </c>
      <c r="D5904" s="138" t="s">
        <v>29428</v>
      </c>
      <c r="E5904" s="138" t="s">
        <v>29429</v>
      </c>
      <c r="F5904" s="139">
        <v>900</v>
      </c>
      <c r="G5904" s="137" t="s">
        <v>488</v>
      </c>
      <c r="H5904" s="137" t="s">
        <v>22088</v>
      </c>
      <c r="I5904" s="138" t="s">
        <v>1139</v>
      </c>
    </row>
    <row r="5905" spans="1:9" hidden="1">
      <c r="A5905" s="137" t="s">
        <v>29430</v>
      </c>
      <c r="B5905" s="138" t="s">
        <v>29431</v>
      </c>
      <c r="C5905" s="138" t="s">
        <v>29432</v>
      </c>
      <c r="D5905" s="138" t="s">
        <v>29433</v>
      </c>
      <c r="E5905" s="138" t="s">
        <v>29434</v>
      </c>
      <c r="F5905" s="139">
        <v>0</v>
      </c>
      <c r="G5905" s="137" t="s">
        <v>488</v>
      </c>
      <c r="H5905" s="137" t="s">
        <v>22088</v>
      </c>
      <c r="I5905" s="138" t="s">
        <v>1139</v>
      </c>
    </row>
    <row r="5906" spans="1:9" hidden="1">
      <c r="A5906" s="137" t="s">
        <v>29435</v>
      </c>
      <c r="B5906" s="138" t="s">
        <v>29436</v>
      </c>
      <c r="C5906" s="138" t="s">
        <v>29437</v>
      </c>
      <c r="D5906" s="138" t="s">
        <v>29438</v>
      </c>
      <c r="E5906" s="138" t="s">
        <v>29439</v>
      </c>
      <c r="F5906" s="139">
        <v>909</v>
      </c>
      <c r="G5906" s="137" t="s">
        <v>488</v>
      </c>
      <c r="H5906" s="137" t="s">
        <v>22088</v>
      </c>
      <c r="I5906" s="138" t="s">
        <v>1139</v>
      </c>
    </row>
    <row r="5907" spans="1:9" hidden="1">
      <c r="A5907" s="137" t="s">
        <v>29440</v>
      </c>
      <c r="B5907" s="138" t="s">
        <v>29441</v>
      </c>
      <c r="C5907" s="138" t="s">
        <v>29442</v>
      </c>
      <c r="D5907" s="138" t="s">
        <v>29443</v>
      </c>
      <c r="E5907" s="138" t="s">
        <v>29444</v>
      </c>
      <c r="F5907" s="139">
        <v>0</v>
      </c>
      <c r="G5907" s="137" t="s">
        <v>488</v>
      </c>
      <c r="H5907" s="137" t="s">
        <v>22088</v>
      </c>
      <c r="I5907" s="138" t="s">
        <v>1139</v>
      </c>
    </row>
    <row r="5908" spans="1:9" hidden="1">
      <c r="A5908" s="137" t="s">
        <v>29445</v>
      </c>
      <c r="B5908" s="138" t="s">
        <v>29446</v>
      </c>
      <c r="C5908" s="138" t="s">
        <v>29447</v>
      </c>
      <c r="D5908" s="138" t="s">
        <v>29448</v>
      </c>
      <c r="E5908" s="138" t="s">
        <v>29449</v>
      </c>
      <c r="F5908" s="139">
        <v>2547</v>
      </c>
      <c r="G5908" s="137" t="s">
        <v>488</v>
      </c>
      <c r="H5908" s="137" t="s">
        <v>22088</v>
      </c>
      <c r="I5908" s="138" t="s">
        <v>1139</v>
      </c>
    </row>
    <row r="5909" spans="1:9" hidden="1">
      <c r="A5909" s="137" t="s">
        <v>29450</v>
      </c>
      <c r="B5909" s="138" t="s">
        <v>29451</v>
      </c>
      <c r="C5909" s="138" t="s">
        <v>29452</v>
      </c>
      <c r="D5909" s="138" t="s">
        <v>29453</v>
      </c>
      <c r="E5909" s="138" t="s">
        <v>29454</v>
      </c>
      <c r="F5909" s="139">
        <v>0</v>
      </c>
      <c r="G5909" s="137" t="s">
        <v>488</v>
      </c>
      <c r="H5909" s="137" t="s">
        <v>22088</v>
      </c>
      <c r="I5909" s="138" t="s">
        <v>1139</v>
      </c>
    </row>
    <row r="5910" spans="1:9" hidden="1">
      <c r="A5910" s="137" t="s">
        <v>29455</v>
      </c>
      <c r="B5910" s="138" t="s">
        <v>29456</v>
      </c>
      <c r="C5910" s="138" t="s">
        <v>29457</v>
      </c>
      <c r="D5910" s="138" t="s">
        <v>29458</v>
      </c>
      <c r="E5910" s="138" t="s">
        <v>29459</v>
      </c>
      <c r="F5910" s="139">
        <v>0</v>
      </c>
      <c r="G5910" s="137" t="s">
        <v>488</v>
      </c>
      <c r="H5910" s="137" t="s">
        <v>22088</v>
      </c>
      <c r="I5910" s="138" t="s">
        <v>1139</v>
      </c>
    </row>
    <row r="5911" spans="1:9" hidden="1">
      <c r="A5911" s="137" t="s">
        <v>29460</v>
      </c>
      <c r="B5911" s="138" t="s">
        <v>29461</v>
      </c>
      <c r="C5911" s="138" t="s">
        <v>29462</v>
      </c>
      <c r="D5911" s="138" t="s">
        <v>29463</v>
      </c>
      <c r="E5911" s="138" t="s">
        <v>29464</v>
      </c>
      <c r="F5911" s="139">
        <v>0</v>
      </c>
      <c r="G5911" s="137" t="s">
        <v>488</v>
      </c>
      <c r="H5911" s="137" t="s">
        <v>22088</v>
      </c>
      <c r="I5911" s="138" t="s">
        <v>1139</v>
      </c>
    </row>
    <row r="5912" spans="1:9" hidden="1">
      <c r="A5912" s="137" t="s">
        <v>29465</v>
      </c>
      <c r="B5912" s="138" t="s">
        <v>29466</v>
      </c>
      <c r="C5912" s="138" t="s">
        <v>29467</v>
      </c>
      <c r="D5912" s="138" t="s">
        <v>29468</v>
      </c>
      <c r="E5912" s="138" t="s">
        <v>29469</v>
      </c>
      <c r="F5912" s="139">
        <v>0</v>
      </c>
      <c r="G5912" s="137" t="s">
        <v>488</v>
      </c>
      <c r="H5912" s="137" t="s">
        <v>22088</v>
      </c>
      <c r="I5912" s="138" t="s">
        <v>1139</v>
      </c>
    </row>
    <row r="5913" spans="1:9" hidden="1">
      <c r="A5913" s="137" t="s">
        <v>29470</v>
      </c>
      <c r="B5913" s="138" t="s">
        <v>29471</v>
      </c>
      <c r="C5913" s="138" t="s">
        <v>29472</v>
      </c>
      <c r="D5913" s="138" t="s">
        <v>29473</v>
      </c>
      <c r="E5913" s="138" t="s">
        <v>29474</v>
      </c>
      <c r="F5913" s="139">
        <v>0</v>
      </c>
      <c r="G5913" s="137" t="s">
        <v>488</v>
      </c>
      <c r="H5913" s="137" t="s">
        <v>22088</v>
      </c>
      <c r="I5913" s="138" t="s">
        <v>1139</v>
      </c>
    </row>
    <row r="5914" spans="1:9" hidden="1">
      <c r="A5914" s="137" t="s">
        <v>29475</v>
      </c>
      <c r="B5914" s="138" t="s">
        <v>29476</v>
      </c>
      <c r="C5914" s="138" t="s">
        <v>29477</v>
      </c>
      <c r="D5914" s="138" t="s">
        <v>29478</v>
      </c>
      <c r="E5914" s="138" t="s">
        <v>29479</v>
      </c>
      <c r="F5914" s="139">
        <v>0</v>
      </c>
      <c r="G5914" s="137" t="s">
        <v>488</v>
      </c>
      <c r="H5914" s="137" t="s">
        <v>22088</v>
      </c>
      <c r="I5914" s="138" t="s">
        <v>1139</v>
      </c>
    </row>
    <row r="5915" spans="1:9" hidden="1">
      <c r="A5915" s="137" t="s">
        <v>29480</v>
      </c>
      <c r="B5915" s="138" t="s">
        <v>29481</v>
      </c>
      <c r="C5915" s="138" t="s">
        <v>29482</v>
      </c>
      <c r="D5915" s="138" t="s">
        <v>29483</v>
      </c>
      <c r="E5915" s="138" t="s">
        <v>29484</v>
      </c>
      <c r="F5915" s="139">
        <v>0</v>
      </c>
      <c r="G5915" s="137" t="s">
        <v>488</v>
      </c>
      <c r="H5915" s="137" t="s">
        <v>22088</v>
      </c>
      <c r="I5915" s="138" t="s">
        <v>1139</v>
      </c>
    </row>
    <row r="5916" spans="1:9" hidden="1">
      <c r="A5916" s="137" t="s">
        <v>29485</v>
      </c>
      <c r="B5916" s="138" t="s">
        <v>29486</v>
      </c>
      <c r="C5916" s="138" t="s">
        <v>29487</v>
      </c>
      <c r="D5916" s="138" t="s">
        <v>29488</v>
      </c>
      <c r="E5916" s="138" t="s">
        <v>29489</v>
      </c>
      <c r="F5916" s="139">
        <v>1564</v>
      </c>
      <c r="G5916" s="137" t="s">
        <v>488</v>
      </c>
      <c r="H5916" s="137" t="s">
        <v>22088</v>
      </c>
      <c r="I5916" s="138" t="s">
        <v>1139</v>
      </c>
    </row>
    <row r="5917" spans="1:9" hidden="1">
      <c r="A5917" s="137" t="s">
        <v>29490</v>
      </c>
      <c r="B5917" s="138" t="s">
        <v>29491</v>
      </c>
      <c r="C5917" s="138" t="s">
        <v>29492</v>
      </c>
      <c r="D5917" s="138" t="s">
        <v>29493</v>
      </c>
      <c r="E5917" s="138" t="s">
        <v>29494</v>
      </c>
      <c r="F5917" s="139">
        <v>1860</v>
      </c>
      <c r="G5917" s="137" t="s">
        <v>488</v>
      </c>
      <c r="H5917" s="137" t="s">
        <v>22088</v>
      </c>
      <c r="I5917" s="138" t="s">
        <v>1139</v>
      </c>
    </row>
    <row r="5918" spans="1:9" hidden="1">
      <c r="A5918" s="137" t="s">
        <v>29495</v>
      </c>
      <c r="B5918" s="138" t="s">
        <v>29496</v>
      </c>
      <c r="C5918" s="138" t="s">
        <v>29497</v>
      </c>
      <c r="D5918" s="138" t="s">
        <v>29498</v>
      </c>
      <c r="E5918" s="138" t="s">
        <v>29499</v>
      </c>
      <c r="F5918" s="139">
        <v>780</v>
      </c>
      <c r="G5918" s="137" t="s">
        <v>488</v>
      </c>
      <c r="H5918" s="137" t="s">
        <v>22088</v>
      </c>
      <c r="I5918" s="138" t="s">
        <v>24282</v>
      </c>
    </row>
    <row r="5919" spans="1:9" hidden="1">
      <c r="A5919" s="137" t="s">
        <v>29500</v>
      </c>
      <c r="B5919" s="138" t="s">
        <v>29501</v>
      </c>
      <c r="C5919" s="138" t="s">
        <v>29502</v>
      </c>
      <c r="D5919" s="138" t="s">
        <v>29503</v>
      </c>
      <c r="E5919" s="138" t="s">
        <v>29504</v>
      </c>
      <c r="F5919" s="139">
        <v>0</v>
      </c>
      <c r="G5919" s="137" t="s">
        <v>488</v>
      </c>
      <c r="H5919" s="137" t="s">
        <v>22088</v>
      </c>
      <c r="I5919" s="138" t="s">
        <v>24282</v>
      </c>
    </row>
    <row r="5920" spans="1:9" hidden="1">
      <c r="A5920" s="137" t="s">
        <v>29505</v>
      </c>
      <c r="B5920" s="138" t="s">
        <v>29506</v>
      </c>
      <c r="C5920" s="138" t="s">
        <v>29507</v>
      </c>
      <c r="D5920" s="138" t="s">
        <v>29508</v>
      </c>
      <c r="E5920" s="138" t="s">
        <v>29509</v>
      </c>
      <c r="F5920" s="139">
        <v>0</v>
      </c>
      <c r="G5920" s="137" t="s">
        <v>488</v>
      </c>
      <c r="H5920" s="137" t="s">
        <v>22088</v>
      </c>
      <c r="I5920" s="138" t="s">
        <v>1139</v>
      </c>
    </row>
    <row r="5921" spans="1:9" hidden="1">
      <c r="A5921" s="137" t="s">
        <v>29510</v>
      </c>
      <c r="B5921" s="138" t="s">
        <v>29511</v>
      </c>
      <c r="C5921" s="138" t="s">
        <v>29512</v>
      </c>
      <c r="D5921" s="138" t="s">
        <v>29513</v>
      </c>
      <c r="E5921" s="138" t="s">
        <v>29514</v>
      </c>
      <c r="F5921" s="139">
        <v>5400</v>
      </c>
      <c r="G5921" s="137" t="s">
        <v>488</v>
      </c>
      <c r="H5921" s="137" t="s">
        <v>22088</v>
      </c>
      <c r="I5921" s="138" t="s">
        <v>1139</v>
      </c>
    </row>
    <row r="5922" spans="1:9" hidden="1">
      <c r="A5922" s="137" t="s">
        <v>29515</v>
      </c>
      <c r="B5922" s="138" t="s">
        <v>29516</v>
      </c>
      <c r="C5922" s="138" t="s">
        <v>29517</v>
      </c>
      <c r="D5922" s="138" t="s">
        <v>29518</v>
      </c>
      <c r="E5922" s="138" t="s">
        <v>29519</v>
      </c>
      <c r="F5922" s="139">
        <v>1396</v>
      </c>
      <c r="G5922" s="137" t="s">
        <v>488</v>
      </c>
      <c r="H5922" s="137" t="s">
        <v>22088</v>
      </c>
      <c r="I5922" s="138" t="s">
        <v>1139</v>
      </c>
    </row>
    <row r="5923" spans="1:9" hidden="1">
      <c r="A5923" s="137" t="s">
        <v>29520</v>
      </c>
      <c r="B5923" s="138" t="s">
        <v>29521</v>
      </c>
      <c r="C5923" s="138" t="s">
        <v>29522</v>
      </c>
      <c r="D5923" s="138" t="s">
        <v>29523</v>
      </c>
      <c r="E5923" s="138" t="s">
        <v>29524</v>
      </c>
      <c r="F5923" s="139">
        <v>0</v>
      </c>
      <c r="G5923" s="137" t="s">
        <v>488</v>
      </c>
      <c r="H5923" s="137" t="s">
        <v>22088</v>
      </c>
      <c r="I5923" s="138" t="s">
        <v>24282</v>
      </c>
    </row>
    <row r="5924" spans="1:9" hidden="1">
      <c r="A5924" s="137" t="s">
        <v>29525</v>
      </c>
      <c r="B5924" s="138" t="s">
        <v>29526</v>
      </c>
      <c r="C5924" s="138" t="s">
        <v>29527</v>
      </c>
      <c r="D5924" s="138" t="s">
        <v>29528</v>
      </c>
      <c r="E5924" s="138" t="s">
        <v>29529</v>
      </c>
      <c r="F5924" s="139">
        <v>0</v>
      </c>
      <c r="G5924" s="137" t="s">
        <v>488</v>
      </c>
      <c r="H5924" s="137" t="s">
        <v>22088</v>
      </c>
      <c r="I5924" s="138" t="s">
        <v>24282</v>
      </c>
    </row>
    <row r="5925" spans="1:9" hidden="1">
      <c r="A5925" s="137" t="s">
        <v>29530</v>
      </c>
      <c r="B5925" s="138" t="s">
        <v>29531</v>
      </c>
      <c r="C5925" s="138" t="s">
        <v>29532</v>
      </c>
      <c r="D5925" s="138" t="s">
        <v>29533</v>
      </c>
      <c r="E5925" s="138" t="s">
        <v>29534</v>
      </c>
      <c r="F5925" s="139">
        <v>0</v>
      </c>
      <c r="G5925" s="137" t="s">
        <v>488</v>
      </c>
      <c r="H5925" s="137" t="s">
        <v>22088</v>
      </c>
      <c r="I5925" s="138" t="s">
        <v>1139</v>
      </c>
    </row>
    <row r="5926" spans="1:9" hidden="1">
      <c r="A5926" s="137" t="s">
        <v>29535</v>
      </c>
      <c r="B5926" s="138" t="s">
        <v>29536</v>
      </c>
      <c r="C5926" s="138" t="s">
        <v>29537</v>
      </c>
      <c r="D5926" s="138" t="s">
        <v>29538</v>
      </c>
      <c r="E5926" s="138" t="s">
        <v>29539</v>
      </c>
      <c r="F5926" s="139">
        <v>0</v>
      </c>
      <c r="G5926" s="137" t="s">
        <v>488</v>
      </c>
      <c r="H5926" s="137" t="s">
        <v>22088</v>
      </c>
      <c r="I5926" s="138" t="s">
        <v>1139</v>
      </c>
    </row>
    <row r="5927" spans="1:9" hidden="1">
      <c r="A5927" s="137" t="s">
        <v>29540</v>
      </c>
      <c r="B5927" s="138" t="s">
        <v>29541</v>
      </c>
      <c r="C5927" s="138" t="s">
        <v>29542</v>
      </c>
      <c r="D5927" s="138" t="s">
        <v>29543</v>
      </c>
      <c r="E5927" s="138" t="s">
        <v>29544</v>
      </c>
      <c r="F5927" s="139">
        <v>1011</v>
      </c>
      <c r="G5927" s="137" t="s">
        <v>488</v>
      </c>
      <c r="H5927" s="137" t="s">
        <v>22088</v>
      </c>
      <c r="I5927" s="138" t="s">
        <v>24282</v>
      </c>
    </row>
    <row r="5928" spans="1:9" hidden="1">
      <c r="A5928" s="137" t="s">
        <v>29545</v>
      </c>
      <c r="B5928" s="138" t="s">
        <v>29546</v>
      </c>
      <c r="C5928" s="138" t="s">
        <v>29547</v>
      </c>
      <c r="D5928" s="138" t="s">
        <v>29548</v>
      </c>
      <c r="E5928" s="138" t="s">
        <v>29549</v>
      </c>
      <c r="F5928" s="139">
        <v>0</v>
      </c>
      <c r="G5928" s="137" t="s">
        <v>488</v>
      </c>
      <c r="H5928" s="137" t="s">
        <v>22088</v>
      </c>
      <c r="I5928" s="138" t="s">
        <v>1139</v>
      </c>
    </row>
    <row r="5929" spans="1:9" hidden="1">
      <c r="A5929" s="137" t="s">
        <v>29550</v>
      </c>
      <c r="B5929" s="138" t="s">
        <v>29551</v>
      </c>
      <c r="C5929" s="138" t="s">
        <v>29552</v>
      </c>
      <c r="D5929" s="138" t="s">
        <v>29553</v>
      </c>
      <c r="E5929" s="138" t="s">
        <v>29554</v>
      </c>
      <c r="F5929" s="139">
        <v>4063</v>
      </c>
      <c r="G5929" s="137" t="s">
        <v>488</v>
      </c>
      <c r="H5929" s="137" t="s">
        <v>22088</v>
      </c>
      <c r="I5929" s="138" t="s">
        <v>1139</v>
      </c>
    </row>
    <row r="5930" spans="1:9" hidden="1">
      <c r="A5930" s="137" t="s">
        <v>29555</v>
      </c>
      <c r="B5930" s="138" t="s">
        <v>29556</v>
      </c>
      <c r="C5930" s="138" t="s">
        <v>29557</v>
      </c>
      <c r="D5930" s="138" t="s">
        <v>29558</v>
      </c>
      <c r="E5930" s="138" t="s">
        <v>29559</v>
      </c>
      <c r="F5930" s="139">
        <v>0</v>
      </c>
      <c r="G5930" s="137" t="s">
        <v>488</v>
      </c>
      <c r="H5930" s="137" t="s">
        <v>22088</v>
      </c>
      <c r="I5930" s="138" t="s">
        <v>1139</v>
      </c>
    </row>
    <row r="5931" spans="1:9" hidden="1">
      <c r="A5931" s="137" t="s">
        <v>29560</v>
      </c>
      <c r="B5931" s="138" t="s">
        <v>29561</v>
      </c>
      <c r="C5931" s="138" t="s">
        <v>29562</v>
      </c>
      <c r="D5931" s="138" t="s">
        <v>29563</v>
      </c>
      <c r="E5931" s="138" t="s">
        <v>29564</v>
      </c>
      <c r="F5931" s="139">
        <v>1348</v>
      </c>
      <c r="G5931" s="137" t="s">
        <v>488</v>
      </c>
      <c r="H5931" s="137" t="s">
        <v>22088</v>
      </c>
      <c r="I5931" s="138" t="s">
        <v>1139</v>
      </c>
    </row>
    <row r="5932" spans="1:9" hidden="1">
      <c r="A5932" s="137" t="s">
        <v>29565</v>
      </c>
      <c r="B5932" s="138" t="s">
        <v>29566</v>
      </c>
      <c r="C5932" s="138" t="s">
        <v>29567</v>
      </c>
      <c r="D5932" s="138" t="s">
        <v>29568</v>
      </c>
      <c r="E5932" s="138" t="s">
        <v>29569</v>
      </c>
      <c r="F5932" s="139">
        <v>1628</v>
      </c>
      <c r="G5932" s="137" t="s">
        <v>488</v>
      </c>
      <c r="H5932" s="137" t="s">
        <v>22088</v>
      </c>
      <c r="I5932" s="138" t="s">
        <v>1139</v>
      </c>
    </row>
    <row r="5933" spans="1:9" hidden="1">
      <c r="A5933" s="137" t="s">
        <v>29570</v>
      </c>
      <c r="B5933" s="138" t="s">
        <v>29571</v>
      </c>
      <c r="C5933" s="138" t="s">
        <v>29572</v>
      </c>
      <c r="D5933" s="138" t="s">
        <v>29573</v>
      </c>
      <c r="E5933" s="138" t="s">
        <v>29574</v>
      </c>
      <c r="F5933" s="139">
        <v>0</v>
      </c>
      <c r="G5933" s="137" t="s">
        <v>488</v>
      </c>
      <c r="H5933" s="137" t="s">
        <v>22088</v>
      </c>
      <c r="I5933" s="138" t="s">
        <v>24282</v>
      </c>
    </row>
    <row r="5934" spans="1:9" hidden="1">
      <c r="A5934" s="137" t="s">
        <v>29575</v>
      </c>
      <c r="B5934" s="138" t="s">
        <v>29576</v>
      </c>
      <c r="C5934" s="138" t="s">
        <v>29577</v>
      </c>
      <c r="D5934" s="138" t="s">
        <v>29578</v>
      </c>
      <c r="E5934" s="138" t="s">
        <v>29579</v>
      </c>
      <c r="F5934" s="139">
        <v>0</v>
      </c>
      <c r="G5934" s="137" t="s">
        <v>488</v>
      </c>
      <c r="H5934" s="137" t="s">
        <v>22088</v>
      </c>
      <c r="I5934" s="138" t="s">
        <v>1139</v>
      </c>
    </row>
    <row r="5935" spans="1:9" hidden="1">
      <c r="A5935" s="137" t="s">
        <v>29580</v>
      </c>
      <c r="B5935" s="138" t="s">
        <v>29581</v>
      </c>
      <c r="C5935" s="138" t="s">
        <v>29582</v>
      </c>
      <c r="D5935" s="138" t="s">
        <v>29583</v>
      </c>
      <c r="E5935" s="138" t="s">
        <v>29584</v>
      </c>
      <c r="F5935" s="139">
        <v>0</v>
      </c>
      <c r="G5935" s="137" t="s">
        <v>488</v>
      </c>
      <c r="H5935" s="137" t="s">
        <v>22088</v>
      </c>
      <c r="I5935" s="138" t="s">
        <v>1139</v>
      </c>
    </row>
    <row r="5936" spans="1:9" hidden="1">
      <c r="A5936" s="137" t="s">
        <v>29585</v>
      </c>
      <c r="B5936" s="138" t="s">
        <v>29586</v>
      </c>
      <c r="C5936" s="138" t="s">
        <v>29587</v>
      </c>
      <c r="D5936" s="138" t="s">
        <v>29588</v>
      </c>
      <c r="E5936" s="138" t="s">
        <v>29589</v>
      </c>
      <c r="F5936" s="139">
        <v>26410</v>
      </c>
      <c r="G5936" s="137" t="s">
        <v>488</v>
      </c>
      <c r="H5936" s="137" t="s">
        <v>22088</v>
      </c>
      <c r="I5936" s="138" t="s">
        <v>1139</v>
      </c>
    </row>
    <row r="5937" spans="1:9" hidden="1">
      <c r="A5937" s="137" t="s">
        <v>29590</v>
      </c>
      <c r="B5937" s="138" t="s">
        <v>29591</v>
      </c>
      <c r="C5937" s="138" t="s">
        <v>29592</v>
      </c>
      <c r="D5937" s="138" t="s">
        <v>29593</v>
      </c>
      <c r="E5937" s="138" t="s">
        <v>29594</v>
      </c>
      <c r="F5937" s="139">
        <v>1216</v>
      </c>
      <c r="G5937" s="137" t="s">
        <v>488</v>
      </c>
      <c r="H5937" s="137" t="s">
        <v>22088</v>
      </c>
      <c r="I5937" s="138" t="s">
        <v>1139</v>
      </c>
    </row>
    <row r="5938" spans="1:9" hidden="1">
      <c r="A5938" s="137" t="s">
        <v>29595</v>
      </c>
      <c r="B5938" s="138" t="s">
        <v>29596</v>
      </c>
      <c r="C5938" s="138" t="s">
        <v>29597</v>
      </c>
      <c r="D5938" s="138" t="s">
        <v>29598</v>
      </c>
      <c r="E5938" s="138" t="s">
        <v>29599</v>
      </c>
      <c r="F5938" s="139">
        <v>2080</v>
      </c>
      <c r="G5938" s="137" t="s">
        <v>488</v>
      </c>
      <c r="H5938" s="137" t="s">
        <v>22088</v>
      </c>
      <c r="I5938" s="138" t="s">
        <v>1139</v>
      </c>
    </row>
    <row r="5939" spans="1:9" hidden="1">
      <c r="A5939" s="137" t="s">
        <v>29600</v>
      </c>
      <c r="B5939" s="138" t="s">
        <v>29601</v>
      </c>
      <c r="C5939" s="138" t="s">
        <v>29602</v>
      </c>
      <c r="D5939" s="138" t="s">
        <v>29603</v>
      </c>
      <c r="E5939" s="138" t="s">
        <v>29604</v>
      </c>
      <c r="F5939" s="139">
        <v>0</v>
      </c>
      <c r="G5939" s="137" t="s">
        <v>488</v>
      </c>
      <c r="H5939" s="137" t="s">
        <v>22088</v>
      </c>
      <c r="I5939" s="138" t="s">
        <v>1139</v>
      </c>
    </row>
    <row r="5940" spans="1:9" hidden="1">
      <c r="A5940" s="137" t="s">
        <v>29605</v>
      </c>
      <c r="B5940" s="138" t="s">
        <v>29606</v>
      </c>
      <c r="C5940" s="138" t="s">
        <v>29607</v>
      </c>
      <c r="D5940" s="138" t="s">
        <v>29608</v>
      </c>
      <c r="E5940" s="138" t="s">
        <v>29609</v>
      </c>
      <c r="F5940" s="139">
        <v>0</v>
      </c>
      <c r="G5940" s="137" t="s">
        <v>488</v>
      </c>
      <c r="H5940" s="137" t="s">
        <v>22088</v>
      </c>
      <c r="I5940" s="138" t="s">
        <v>1139</v>
      </c>
    </row>
    <row r="5941" spans="1:9" hidden="1">
      <c r="A5941" s="137" t="s">
        <v>29610</v>
      </c>
      <c r="B5941" s="138" t="s">
        <v>29611</v>
      </c>
      <c r="C5941" s="138" t="s">
        <v>29612</v>
      </c>
      <c r="D5941" s="138" t="s">
        <v>29613</v>
      </c>
      <c r="E5941" s="138" t="s">
        <v>29614</v>
      </c>
      <c r="F5941" s="139">
        <v>0</v>
      </c>
      <c r="G5941" s="137" t="s">
        <v>488</v>
      </c>
      <c r="H5941" s="137" t="s">
        <v>22088</v>
      </c>
      <c r="I5941" s="138" t="s">
        <v>1139</v>
      </c>
    </row>
    <row r="5942" spans="1:9" hidden="1">
      <c r="A5942" s="137" t="s">
        <v>29615</v>
      </c>
      <c r="B5942" s="138" t="s">
        <v>29616</v>
      </c>
      <c r="C5942" s="138" t="s">
        <v>29617</v>
      </c>
      <c r="D5942" s="138" t="s">
        <v>29618</v>
      </c>
      <c r="E5942" s="138" t="s">
        <v>29619</v>
      </c>
      <c r="F5942" s="139">
        <v>0</v>
      </c>
      <c r="G5942" s="137" t="s">
        <v>488</v>
      </c>
      <c r="H5942" s="137" t="s">
        <v>22088</v>
      </c>
      <c r="I5942" s="138" t="s">
        <v>1139</v>
      </c>
    </row>
    <row r="5943" spans="1:9" hidden="1">
      <c r="A5943" s="137" t="s">
        <v>29620</v>
      </c>
      <c r="B5943" s="138" t="s">
        <v>29621</v>
      </c>
      <c r="C5943" s="138" t="s">
        <v>29622</v>
      </c>
      <c r="D5943" s="138" t="s">
        <v>29623</v>
      </c>
      <c r="E5943" s="138" t="s">
        <v>29624</v>
      </c>
      <c r="F5943" s="139">
        <v>0</v>
      </c>
      <c r="G5943" s="137" t="s">
        <v>488</v>
      </c>
      <c r="H5943" s="137" t="s">
        <v>22088</v>
      </c>
      <c r="I5943" s="138" t="s">
        <v>1139</v>
      </c>
    </row>
    <row r="5944" spans="1:9" hidden="1">
      <c r="A5944" s="137" t="s">
        <v>29625</v>
      </c>
      <c r="B5944" s="138" t="s">
        <v>29626</v>
      </c>
      <c r="C5944" s="138" t="s">
        <v>29627</v>
      </c>
      <c r="D5944" s="138" t="s">
        <v>29628</v>
      </c>
      <c r="E5944" s="138" t="s">
        <v>29629</v>
      </c>
      <c r="F5944" s="139">
        <v>0</v>
      </c>
      <c r="G5944" s="137" t="s">
        <v>488</v>
      </c>
      <c r="H5944" s="137" t="s">
        <v>22088</v>
      </c>
      <c r="I5944" s="138" t="s">
        <v>1139</v>
      </c>
    </row>
    <row r="5945" spans="1:9" hidden="1">
      <c r="A5945" s="137" t="s">
        <v>29630</v>
      </c>
      <c r="B5945" s="138" t="s">
        <v>29631</v>
      </c>
      <c r="C5945" s="138" t="s">
        <v>29632</v>
      </c>
      <c r="D5945" s="138" t="s">
        <v>29633</v>
      </c>
      <c r="E5945" s="138" t="s">
        <v>29634</v>
      </c>
      <c r="F5945" s="139">
        <v>0</v>
      </c>
      <c r="G5945" s="137" t="s">
        <v>488</v>
      </c>
      <c r="H5945" s="137" t="s">
        <v>22088</v>
      </c>
      <c r="I5945" s="138" t="s">
        <v>24282</v>
      </c>
    </row>
    <row r="5946" spans="1:9" hidden="1">
      <c r="A5946" s="137" t="s">
        <v>29635</v>
      </c>
      <c r="B5946" s="138" t="s">
        <v>29636</v>
      </c>
      <c r="C5946" s="138" t="s">
        <v>29637</v>
      </c>
      <c r="D5946" s="138" t="s">
        <v>29638</v>
      </c>
      <c r="E5946" s="138" t="s">
        <v>29639</v>
      </c>
      <c r="F5946" s="139">
        <v>0</v>
      </c>
      <c r="G5946" s="137" t="s">
        <v>488</v>
      </c>
      <c r="H5946" s="137" t="s">
        <v>22088</v>
      </c>
      <c r="I5946" s="138" t="s">
        <v>1139</v>
      </c>
    </row>
    <row r="5947" spans="1:9" hidden="1">
      <c r="A5947" s="137" t="s">
        <v>29640</v>
      </c>
      <c r="B5947" s="138" t="s">
        <v>29641</v>
      </c>
      <c r="C5947" s="138" t="s">
        <v>29642</v>
      </c>
      <c r="D5947" s="138" t="s">
        <v>29643</v>
      </c>
      <c r="E5947" s="138" t="s">
        <v>29644</v>
      </c>
      <c r="F5947" s="139">
        <v>9460</v>
      </c>
      <c r="G5947" s="137" t="s">
        <v>488</v>
      </c>
      <c r="H5947" s="137" t="s">
        <v>22088</v>
      </c>
      <c r="I5947" s="138" t="s">
        <v>1139</v>
      </c>
    </row>
    <row r="5948" spans="1:9" hidden="1">
      <c r="A5948" s="137" t="s">
        <v>29645</v>
      </c>
      <c r="B5948" s="138" t="s">
        <v>29646</v>
      </c>
      <c r="C5948" s="138" t="s">
        <v>29647</v>
      </c>
      <c r="D5948" s="138" t="s">
        <v>29648</v>
      </c>
      <c r="E5948" s="138" t="s">
        <v>29649</v>
      </c>
      <c r="F5948" s="139">
        <v>0</v>
      </c>
      <c r="G5948" s="137" t="s">
        <v>488</v>
      </c>
      <c r="H5948" s="137" t="s">
        <v>22088</v>
      </c>
      <c r="I5948" s="138" t="s">
        <v>1139</v>
      </c>
    </row>
    <row r="5949" spans="1:9" hidden="1">
      <c r="A5949" s="137" t="s">
        <v>29650</v>
      </c>
      <c r="B5949" s="138" t="s">
        <v>29651</v>
      </c>
      <c r="C5949" s="138" t="s">
        <v>29652</v>
      </c>
      <c r="D5949" s="138" t="s">
        <v>29653</v>
      </c>
      <c r="E5949" s="138" t="s">
        <v>29654</v>
      </c>
      <c r="F5949" s="139">
        <v>0</v>
      </c>
      <c r="G5949" s="137" t="s">
        <v>488</v>
      </c>
      <c r="H5949" s="137" t="s">
        <v>22088</v>
      </c>
      <c r="I5949" s="138" t="s">
        <v>1139</v>
      </c>
    </row>
    <row r="5950" spans="1:9" hidden="1">
      <c r="A5950" s="137" t="s">
        <v>29655</v>
      </c>
      <c r="B5950" s="138" t="s">
        <v>29656</v>
      </c>
      <c r="C5950" s="138" t="s">
        <v>29657</v>
      </c>
      <c r="D5950" s="138" t="s">
        <v>29658</v>
      </c>
      <c r="E5950" s="138" t="s">
        <v>29659</v>
      </c>
      <c r="F5950" s="139">
        <v>0</v>
      </c>
      <c r="G5950" s="137" t="s">
        <v>488</v>
      </c>
      <c r="H5950" s="137" t="s">
        <v>22088</v>
      </c>
      <c r="I5950" s="138" t="s">
        <v>24282</v>
      </c>
    </row>
    <row r="5951" spans="1:9" hidden="1">
      <c r="A5951" s="137" t="s">
        <v>29660</v>
      </c>
      <c r="B5951" s="138" t="s">
        <v>29661</v>
      </c>
      <c r="C5951" s="138" t="s">
        <v>29662</v>
      </c>
      <c r="D5951" s="138" t="s">
        <v>29663</v>
      </c>
      <c r="E5951" s="138" t="s">
        <v>29664</v>
      </c>
      <c r="F5951" s="139">
        <v>0</v>
      </c>
      <c r="G5951" s="137" t="s">
        <v>488</v>
      </c>
      <c r="H5951" s="137" t="s">
        <v>22088</v>
      </c>
      <c r="I5951" s="138" t="s">
        <v>1139</v>
      </c>
    </row>
    <row r="5952" spans="1:9" hidden="1">
      <c r="A5952" s="137" t="s">
        <v>29665</v>
      </c>
      <c r="B5952" s="138" t="s">
        <v>29666</v>
      </c>
      <c r="C5952" s="138" t="s">
        <v>29667</v>
      </c>
      <c r="D5952" s="138" t="s">
        <v>29668</v>
      </c>
      <c r="E5952" s="138" t="s">
        <v>29669</v>
      </c>
      <c r="F5952" s="139">
        <v>2625</v>
      </c>
      <c r="G5952" s="137" t="s">
        <v>488</v>
      </c>
      <c r="H5952" s="137" t="s">
        <v>22088</v>
      </c>
      <c r="I5952" s="138" t="s">
        <v>1139</v>
      </c>
    </row>
    <row r="5953" spans="1:9" hidden="1">
      <c r="A5953" s="137" t="s">
        <v>29670</v>
      </c>
      <c r="B5953" s="138" t="s">
        <v>29671</v>
      </c>
      <c r="C5953" s="138" t="s">
        <v>29672</v>
      </c>
      <c r="D5953" s="138" t="s">
        <v>29673</v>
      </c>
      <c r="E5953" s="138" t="s">
        <v>29674</v>
      </c>
      <c r="F5953" s="139">
        <v>0</v>
      </c>
      <c r="G5953" s="137" t="s">
        <v>488</v>
      </c>
      <c r="H5953" s="137" t="s">
        <v>22088</v>
      </c>
      <c r="I5953" s="138" t="s">
        <v>1139</v>
      </c>
    </row>
    <row r="5954" spans="1:9" hidden="1">
      <c r="A5954" s="137" t="s">
        <v>29675</v>
      </c>
      <c r="B5954" s="138" t="s">
        <v>29676</v>
      </c>
      <c r="C5954" s="138" t="s">
        <v>29677</v>
      </c>
      <c r="D5954" s="138" t="s">
        <v>29678</v>
      </c>
      <c r="E5954" s="138" t="s">
        <v>29679</v>
      </c>
      <c r="F5954" s="139">
        <v>1510</v>
      </c>
      <c r="G5954" s="137" t="s">
        <v>488</v>
      </c>
      <c r="H5954" s="137" t="s">
        <v>22088</v>
      </c>
      <c r="I5954" s="138" t="s">
        <v>1139</v>
      </c>
    </row>
    <row r="5955" spans="1:9" hidden="1">
      <c r="A5955" s="137" t="s">
        <v>29680</v>
      </c>
      <c r="B5955" s="138" t="s">
        <v>29681</v>
      </c>
      <c r="C5955" s="138" t="s">
        <v>29682</v>
      </c>
      <c r="D5955" s="138" t="s">
        <v>29683</v>
      </c>
      <c r="E5955" s="138" t="s">
        <v>29684</v>
      </c>
      <c r="F5955" s="139">
        <v>0</v>
      </c>
      <c r="G5955" s="137" t="s">
        <v>488</v>
      </c>
      <c r="H5955" s="137" t="s">
        <v>22088</v>
      </c>
      <c r="I5955" s="138" t="s">
        <v>1139</v>
      </c>
    </row>
    <row r="5956" spans="1:9" hidden="1">
      <c r="A5956" s="137" t="s">
        <v>29685</v>
      </c>
      <c r="B5956" s="138" t="s">
        <v>29686</v>
      </c>
      <c r="C5956" s="138" t="s">
        <v>29687</v>
      </c>
      <c r="D5956" s="138" t="s">
        <v>29688</v>
      </c>
      <c r="E5956" s="138" t="s">
        <v>29689</v>
      </c>
      <c r="F5956" s="139">
        <v>4042</v>
      </c>
      <c r="G5956" s="137" t="s">
        <v>488</v>
      </c>
      <c r="H5956" s="137" t="s">
        <v>22088</v>
      </c>
      <c r="I5956" s="138" t="s">
        <v>1139</v>
      </c>
    </row>
    <row r="5957" spans="1:9" hidden="1">
      <c r="A5957" s="137" t="s">
        <v>29690</v>
      </c>
      <c r="B5957" s="138" t="s">
        <v>29691</v>
      </c>
      <c r="C5957" s="138" t="s">
        <v>29692</v>
      </c>
      <c r="D5957" s="138" t="s">
        <v>29693</v>
      </c>
      <c r="E5957" s="138" t="s">
        <v>29694</v>
      </c>
      <c r="F5957" s="139">
        <v>2451</v>
      </c>
      <c r="G5957" s="137" t="s">
        <v>488</v>
      </c>
      <c r="H5957" s="137" t="s">
        <v>22088</v>
      </c>
      <c r="I5957" s="138" t="s">
        <v>1139</v>
      </c>
    </row>
    <row r="5958" spans="1:9" hidden="1">
      <c r="A5958" s="137" t="s">
        <v>29695</v>
      </c>
      <c r="B5958" s="138" t="s">
        <v>29696</v>
      </c>
      <c r="C5958" s="138" t="s">
        <v>29697</v>
      </c>
      <c r="D5958" s="138" t="s">
        <v>29698</v>
      </c>
      <c r="E5958" s="138" t="s">
        <v>29699</v>
      </c>
      <c r="F5958" s="139">
        <v>5600</v>
      </c>
      <c r="G5958" s="137" t="s">
        <v>488</v>
      </c>
      <c r="H5958" s="137" t="s">
        <v>22088</v>
      </c>
      <c r="I5958" s="138" t="s">
        <v>1139</v>
      </c>
    </row>
    <row r="5959" spans="1:9" hidden="1">
      <c r="A5959" s="137" t="s">
        <v>29700</v>
      </c>
      <c r="B5959" s="138" t="s">
        <v>29701</v>
      </c>
      <c r="C5959" s="138" t="s">
        <v>29702</v>
      </c>
      <c r="D5959" s="138" t="s">
        <v>29703</v>
      </c>
      <c r="E5959" s="138" t="s">
        <v>29704</v>
      </c>
      <c r="F5959" s="139">
        <v>0</v>
      </c>
      <c r="G5959" s="137" t="s">
        <v>488</v>
      </c>
      <c r="H5959" s="137" t="s">
        <v>22088</v>
      </c>
      <c r="I5959" s="138" t="s">
        <v>1139</v>
      </c>
    </row>
    <row r="5960" spans="1:9" hidden="1">
      <c r="A5960" s="137" t="s">
        <v>29705</v>
      </c>
      <c r="B5960" s="138" t="s">
        <v>29706</v>
      </c>
      <c r="C5960" s="138" t="s">
        <v>29707</v>
      </c>
      <c r="D5960" s="138" t="s">
        <v>29708</v>
      </c>
      <c r="E5960" s="138" t="s">
        <v>29709</v>
      </c>
      <c r="F5960" s="139">
        <v>0</v>
      </c>
      <c r="G5960" s="137" t="s">
        <v>488</v>
      </c>
      <c r="H5960" s="137" t="s">
        <v>22088</v>
      </c>
      <c r="I5960" s="138" t="s">
        <v>1139</v>
      </c>
    </row>
    <row r="5961" spans="1:9" hidden="1">
      <c r="A5961" s="137" t="s">
        <v>29710</v>
      </c>
      <c r="B5961" s="138" t="s">
        <v>29711</v>
      </c>
      <c r="C5961" s="138" t="s">
        <v>29712</v>
      </c>
      <c r="D5961" s="138" t="s">
        <v>29713</v>
      </c>
      <c r="E5961" s="138" t="s">
        <v>29714</v>
      </c>
      <c r="F5961" s="139">
        <v>0</v>
      </c>
      <c r="G5961" s="137" t="s">
        <v>488</v>
      </c>
      <c r="H5961" s="137" t="s">
        <v>22088</v>
      </c>
      <c r="I5961" s="138" t="s">
        <v>1139</v>
      </c>
    </row>
    <row r="5962" spans="1:9" hidden="1">
      <c r="A5962" s="137" t="s">
        <v>29715</v>
      </c>
      <c r="B5962" s="138" t="s">
        <v>29716</v>
      </c>
      <c r="C5962" s="138" t="s">
        <v>29717</v>
      </c>
      <c r="D5962" s="138" t="s">
        <v>29718</v>
      </c>
      <c r="E5962" s="138" t="s">
        <v>29719</v>
      </c>
      <c r="F5962" s="139">
        <v>0</v>
      </c>
      <c r="G5962" s="137" t="s">
        <v>488</v>
      </c>
      <c r="H5962" s="137" t="s">
        <v>22088</v>
      </c>
      <c r="I5962" s="138" t="s">
        <v>1139</v>
      </c>
    </row>
    <row r="5963" spans="1:9" hidden="1">
      <c r="A5963" s="137" t="s">
        <v>29720</v>
      </c>
      <c r="B5963" s="138" t="s">
        <v>29721</v>
      </c>
      <c r="C5963" s="138" t="s">
        <v>29722</v>
      </c>
      <c r="D5963" s="138" t="s">
        <v>29723</v>
      </c>
      <c r="E5963" s="138" t="s">
        <v>29724</v>
      </c>
      <c r="F5963" s="139">
        <v>1222</v>
      </c>
      <c r="G5963" s="137" t="s">
        <v>488</v>
      </c>
      <c r="H5963" s="137" t="s">
        <v>22088</v>
      </c>
      <c r="I5963" s="138" t="s">
        <v>1139</v>
      </c>
    </row>
    <row r="5964" spans="1:9" hidden="1">
      <c r="A5964" s="137" t="s">
        <v>29725</v>
      </c>
      <c r="B5964" s="138" t="s">
        <v>29726</v>
      </c>
      <c r="C5964" s="138" t="s">
        <v>29727</v>
      </c>
      <c r="D5964" s="138" t="s">
        <v>29728</v>
      </c>
      <c r="E5964" s="138" t="s">
        <v>29729</v>
      </c>
      <c r="F5964" s="139">
        <v>3805</v>
      </c>
      <c r="G5964" s="137" t="s">
        <v>488</v>
      </c>
      <c r="H5964" s="137" t="s">
        <v>22088</v>
      </c>
      <c r="I5964" s="138" t="s">
        <v>1139</v>
      </c>
    </row>
    <row r="5965" spans="1:9" hidden="1">
      <c r="A5965" s="137" t="s">
        <v>29730</v>
      </c>
      <c r="B5965" s="138" t="s">
        <v>29731</v>
      </c>
      <c r="C5965" s="138" t="s">
        <v>29732</v>
      </c>
      <c r="D5965" s="138" t="s">
        <v>29733</v>
      </c>
      <c r="E5965" s="138" t="s">
        <v>29734</v>
      </c>
      <c r="F5965" s="139">
        <v>0</v>
      </c>
      <c r="G5965" s="137" t="s">
        <v>488</v>
      </c>
      <c r="H5965" s="137" t="s">
        <v>22088</v>
      </c>
      <c r="I5965" s="138" t="s">
        <v>1139</v>
      </c>
    </row>
    <row r="5966" spans="1:9" hidden="1">
      <c r="A5966" s="137" t="s">
        <v>29735</v>
      </c>
      <c r="B5966" s="138" t="s">
        <v>29736</v>
      </c>
      <c r="C5966" s="138" t="s">
        <v>29737</v>
      </c>
      <c r="D5966" s="138" t="s">
        <v>29738</v>
      </c>
      <c r="E5966" s="138" t="s">
        <v>29739</v>
      </c>
      <c r="F5966" s="139">
        <v>0</v>
      </c>
      <c r="G5966" s="137" t="s">
        <v>488</v>
      </c>
      <c r="H5966" s="137" t="s">
        <v>22088</v>
      </c>
      <c r="I5966" s="138" t="s">
        <v>1139</v>
      </c>
    </row>
    <row r="5967" spans="1:9" hidden="1">
      <c r="A5967" s="137" t="s">
        <v>29740</v>
      </c>
      <c r="B5967" s="138" t="s">
        <v>29741</v>
      </c>
      <c r="C5967" s="138" t="s">
        <v>29742</v>
      </c>
      <c r="D5967" s="138" t="s">
        <v>29743</v>
      </c>
      <c r="E5967" s="138" t="s">
        <v>29744</v>
      </c>
      <c r="F5967" s="139">
        <v>0</v>
      </c>
      <c r="G5967" s="137" t="s">
        <v>488</v>
      </c>
      <c r="H5967" s="137" t="s">
        <v>22088</v>
      </c>
      <c r="I5967" s="138" t="s">
        <v>1139</v>
      </c>
    </row>
    <row r="5968" spans="1:9" hidden="1">
      <c r="A5968" s="137" t="s">
        <v>29745</v>
      </c>
      <c r="B5968" s="138" t="s">
        <v>29746</v>
      </c>
      <c r="C5968" s="138" t="s">
        <v>29747</v>
      </c>
      <c r="D5968" s="138" t="s">
        <v>29748</v>
      </c>
      <c r="E5968" s="138" t="s">
        <v>29749</v>
      </c>
      <c r="F5968" s="139">
        <v>0</v>
      </c>
      <c r="G5968" s="137" t="s">
        <v>488</v>
      </c>
      <c r="H5968" s="137" t="s">
        <v>22088</v>
      </c>
      <c r="I5968" s="138" t="s">
        <v>1139</v>
      </c>
    </row>
    <row r="5969" spans="1:9" hidden="1">
      <c r="A5969" s="137" t="s">
        <v>29750</v>
      </c>
      <c r="B5969" s="138" t="s">
        <v>29751</v>
      </c>
      <c r="C5969" s="138" t="s">
        <v>29752</v>
      </c>
      <c r="D5969" s="138" t="s">
        <v>29753</v>
      </c>
      <c r="E5969" s="138" t="s">
        <v>29754</v>
      </c>
      <c r="F5969" s="139">
        <v>0</v>
      </c>
      <c r="G5969" s="137" t="s">
        <v>488</v>
      </c>
      <c r="H5969" s="137" t="s">
        <v>22088</v>
      </c>
      <c r="I5969" s="138" t="s">
        <v>1139</v>
      </c>
    </row>
    <row r="5970" spans="1:9" hidden="1">
      <c r="A5970" s="137" t="s">
        <v>29755</v>
      </c>
      <c r="B5970" s="138" t="s">
        <v>29756</v>
      </c>
      <c r="C5970" s="138" t="s">
        <v>29757</v>
      </c>
      <c r="D5970" s="138" t="s">
        <v>29758</v>
      </c>
      <c r="E5970" s="138" t="s">
        <v>29759</v>
      </c>
      <c r="F5970" s="139">
        <v>0</v>
      </c>
      <c r="G5970" s="137" t="s">
        <v>488</v>
      </c>
      <c r="H5970" s="137" t="s">
        <v>22088</v>
      </c>
      <c r="I5970" s="138" t="s">
        <v>1139</v>
      </c>
    </row>
    <row r="5971" spans="1:9" hidden="1">
      <c r="A5971" s="137" t="s">
        <v>29760</v>
      </c>
      <c r="B5971" s="138" t="s">
        <v>29761</v>
      </c>
      <c r="C5971" s="138" t="s">
        <v>29762</v>
      </c>
      <c r="D5971" s="138" t="s">
        <v>29763</v>
      </c>
      <c r="E5971" s="138" t="s">
        <v>29764</v>
      </c>
      <c r="F5971" s="139">
        <v>0</v>
      </c>
      <c r="G5971" s="137" t="s">
        <v>488</v>
      </c>
      <c r="H5971" s="137" t="s">
        <v>22088</v>
      </c>
      <c r="I5971" s="138" t="s">
        <v>1139</v>
      </c>
    </row>
    <row r="5972" spans="1:9" hidden="1">
      <c r="A5972" s="137" t="s">
        <v>29765</v>
      </c>
      <c r="B5972" s="138" t="s">
        <v>29766</v>
      </c>
      <c r="C5972" s="138" t="s">
        <v>29767</v>
      </c>
      <c r="D5972" s="138" t="s">
        <v>29768</v>
      </c>
      <c r="E5972" s="138" t="s">
        <v>29769</v>
      </c>
      <c r="F5972" s="139">
        <v>0</v>
      </c>
      <c r="G5972" s="137" t="s">
        <v>488</v>
      </c>
      <c r="H5972" s="137" t="s">
        <v>22088</v>
      </c>
      <c r="I5972" s="138" t="s">
        <v>1139</v>
      </c>
    </row>
    <row r="5973" spans="1:9" hidden="1">
      <c r="A5973" s="137" t="s">
        <v>29770</v>
      </c>
      <c r="B5973" s="138" t="s">
        <v>29771</v>
      </c>
      <c r="C5973" s="138" t="s">
        <v>29772</v>
      </c>
      <c r="D5973" s="138" t="s">
        <v>29773</v>
      </c>
      <c r="E5973" s="138" t="s">
        <v>29774</v>
      </c>
      <c r="F5973" s="139">
        <v>0</v>
      </c>
      <c r="G5973" s="137" t="s">
        <v>488</v>
      </c>
      <c r="H5973" s="137" t="s">
        <v>22088</v>
      </c>
      <c r="I5973" s="138" t="s">
        <v>1139</v>
      </c>
    </row>
    <row r="5974" spans="1:9" hidden="1">
      <c r="A5974" s="137" t="s">
        <v>29775</v>
      </c>
      <c r="B5974" s="138" t="s">
        <v>29776</v>
      </c>
      <c r="C5974" s="138" t="s">
        <v>29777</v>
      </c>
      <c r="D5974" s="138" t="s">
        <v>29778</v>
      </c>
      <c r="E5974" s="138" t="s">
        <v>29779</v>
      </c>
      <c r="F5974" s="139">
        <v>0</v>
      </c>
      <c r="G5974" s="137" t="s">
        <v>488</v>
      </c>
      <c r="H5974" s="137" t="s">
        <v>22088</v>
      </c>
      <c r="I5974" s="138" t="s">
        <v>24282</v>
      </c>
    </row>
    <row r="5975" spans="1:9" hidden="1">
      <c r="A5975" s="137" t="s">
        <v>29780</v>
      </c>
      <c r="B5975" s="138" t="s">
        <v>29781</v>
      </c>
      <c r="C5975" s="138" t="s">
        <v>29782</v>
      </c>
      <c r="D5975" s="138" t="s">
        <v>29783</v>
      </c>
      <c r="E5975" s="138" t="s">
        <v>29784</v>
      </c>
      <c r="F5975" s="139">
        <v>0</v>
      </c>
      <c r="G5975" s="137" t="s">
        <v>488</v>
      </c>
      <c r="H5975" s="137" t="s">
        <v>22088</v>
      </c>
      <c r="I5975" s="138" t="s">
        <v>1139</v>
      </c>
    </row>
    <row r="5976" spans="1:9" hidden="1">
      <c r="A5976" s="137" t="s">
        <v>29785</v>
      </c>
      <c r="B5976" s="138" t="s">
        <v>29786</v>
      </c>
      <c r="C5976" s="138" t="s">
        <v>29787</v>
      </c>
      <c r="D5976" s="138" t="s">
        <v>29788</v>
      </c>
      <c r="E5976" s="138" t="s">
        <v>29789</v>
      </c>
      <c r="F5976" s="139">
        <v>937</v>
      </c>
      <c r="G5976" s="137" t="s">
        <v>488</v>
      </c>
      <c r="H5976" s="137" t="s">
        <v>22088</v>
      </c>
      <c r="I5976" s="138" t="s">
        <v>1139</v>
      </c>
    </row>
    <row r="5977" spans="1:9" hidden="1">
      <c r="A5977" s="137" t="s">
        <v>29790</v>
      </c>
      <c r="B5977" s="138" t="s">
        <v>29791</v>
      </c>
      <c r="C5977" s="138" t="s">
        <v>29792</v>
      </c>
      <c r="D5977" s="138" t="s">
        <v>29793</v>
      </c>
      <c r="E5977" s="138" t="s">
        <v>29794</v>
      </c>
      <c r="F5977" s="139">
        <v>0</v>
      </c>
      <c r="G5977" s="137" t="s">
        <v>488</v>
      </c>
      <c r="H5977" s="137" t="s">
        <v>22088</v>
      </c>
      <c r="I5977" s="138" t="s">
        <v>1139</v>
      </c>
    </row>
    <row r="5978" spans="1:9" hidden="1">
      <c r="A5978" s="137" t="s">
        <v>29795</v>
      </c>
      <c r="B5978" s="138" t="s">
        <v>29796</v>
      </c>
      <c r="C5978" s="138" t="s">
        <v>29797</v>
      </c>
      <c r="D5978" s="138" t="s">
        <v>29798</v>
      </c>
      <c r="E5978" s="138" t="s">
        <v>29799</v>
      </c>
      <c r="F5978" s="139">
        <v>13090</v>
      </c>
      <c r="G5978" s="137" t="s">
        <v>488</v>
      </c>
      <c r="H5978" s="137" t="s">
        <v>22088</v>
      </c>
      <c r="I5978" s="138" t="s">
        <v>1139</v>
      </c>
    </row>
    <row r="5979" spans="1:9" hidden="1">
      <c r="A5979" s="137" t="s">
        <v>29800</v>
      </c>
      <c r="B5979" s="138" t="s">
        <v>29801</v>
      </c>
      <c r="C5979" s="138" t="s">
        <v>29802</v>
      </c>
      <c r="D5979" s="138" t="s">
        <v>29803</v>
      </c>
      <c r="E5979" s="138" t="s">
        <v>29804</v>
      </c>
      <c r="F5979" s="139">
        <v>0</v>
      </c>
      <c r="G5979" s="137" t="s">
        <v>488</v>
      </c>
      <c r="H5979" s="137" t="s">
        <v>22088</v>
      </c>
      <c r="I5979" s="138" t="s">
        <v>1139</v>
      </c>
    </row>
    <row r="5980" spans="1:9" hidden="1">
      <c r="A5980" s="137" t="s">
        <v>29805</v>
      </c>
      <c r="B5980" s="138" t="s">
        <v>29806</v>
      </c>
      <c r="C5980" s="138" t="s">
        <v>29807</v>
      </c>
      <c r="D5980" s="138" t="s">
        <v>29808</v>
      </c>
      <c r="E5980" s="138" t="s">
        <v>29809</v>
      </c>
      <c r="F5980" s="139">
        <v>423</v>
      </c>
      <c r="G5980" s="137" t="s">
        <v>488</v>
      </c>
      <c r="H5980" s="137" t="s">
        <v>22088</v>
      </c>
      <c r="I5980" s="138" t="s">
        <v>1139</v>
      </c>
    </row>
    <row r="5981" spans="1:9" hidden="1">
      <c r="A5981" s="137" t="s">
        <v>29810</v>
      </c>
      <c r="B5981" s="138" t="s">
        <v>524</v>
      </c>
      <c r="C5981" s="138" t="s">
        <v>526</v>
      </c>
      <c r="D5981" s="138" t="s">
        <v>525</v>
      </c>
      <c r="E5981" s="138" t="s">
        <v>1345</v>
      </c>
      <c r="F5981" s="139">
        <v>28735</v>
      </c>
      <c r="G5981" s="137" t="s">
        <v>488</v>
      </c>
      <c r="H5981" s="137" t="s">
        <v>22088</v>
      </c>
      <c r="I5981" s="138" t="s">
        <v>1139</v>
      </c>
    </row>
    <row r="5982" spans="1:9" hidden="1">
      <c r="A5982" s="137" t="s">
        <v>29811</v>
      </c>
      <c r="B5982" s="138" t="s">
        <v>29812</v>
      </c>
      <c r="C5982" s="138" t="s">
        <v>29813</v>
      </c>
      <c r="D5982" s="138" t="s">
        <v>29814</v>
      </c>
      <c r="E5982" s="138" t="s">
        <v>29815</v>
      </c>
      <c r="F5982" s="139">
        <v>0</v>
      </c>
      <c r="G5982" s="137" t="s">
        <v>488</v>
      </c>
      <c r="H5982" s="137" t="s">
        <v>22088</v>
      </c>
      <c r="I5982" s="138" t="s">
        <v>1139</v>
      </c>
    </row>
    <row r="5983" spans="1:9" hidden="1">
      <c r="A5983" s="137" t="s">
        <v>29816</v>
      </c>
      <c r="B5983" s="138" t="s">
        <v>29817</v>
      </c>
      <c r="C5983" s="138" t="s">
        <v>29818</v>
      </c>
      <c r="D5983" s="138" t="s">
        <v>29819</v>
      </c>
      <c r="E5983" s="138" t="s">
        <v>29820</v>
      </c>
      <c r="F5983" s="139">
        <v>5720</v>
      </c>
      <c r="G5983" s="137" t="s">
        <v>488</v>
      </c>
      <c r="H5983" s="137" t="s">
        <v>22088</v>
      </c>
      <c r="I5983" s="138" t="s">
        <v>1139</v>
      </c>
    </row>
    <row r="5984" spans="1:9" hidden="1">
      <c r="A5984" s="137" t="s">
        <v>29821</v>
      </c>
      <c r="B5984" s="138" t="s">
        <v>29822</v>
      </c>
      <c r="C5984" s="138" t="s">
        <v>29823</v>
      </c>
      <c r="D5984" s="138" t="s">
        <v>29824</v>
      </c>
      <c r="E5984" s="138" t="s">
        <v>29825</v>
      </c>
      <c r="F5984" s="139">
        <v>2253</v>
      </c>
      <c r="G5984" s="137" t="s">
        <v>488</v>
      </c>
      <c r="H5984" s="137" t="s">
        <v>22088</v>
      </c>
      <c r="I5984" s="138" t="s">
        <v>1139</v>
      </c>
    </row>
    <row r="5985" spans="1:9" hidden="1">
      <c r="A5985" s="137" t="s">
        <v>29826</v>
      </c>
      <c r="B5985" s="138" t="s">
        <v>29827</v>
      </c>
      <c r="C5985" s="138" t="s">
        <v>29828</v>
      </c>
      <c r="D5985" s="138" t="s">
        <v>29829</v>
      </c>
      <c r="E5985" s="138" t="s">
        <v>29830</v>
      </c>
      <c r="F5985" s="139">
        <v>1201</v>
      </c>
      <c r="G5985" s="137" t="s">
        <v>488</v>
      </c>
      <c r="H5985" s="137" t="s">
        <v>22088</v>
      </c>
      <c r="I5985" s="138" t="s">
        <v>1139</v>
      </c>
    </row>
    <row r="5986" spans="1:9" hidden="1">
      <c r="A5986" s="137" t="s">
        <v>29831</v>
      </c>
      <c r="B5986" s="138" t="s">
        <v>29832</v>
      </c>
      <c r="C5986" s="138" t="s">
        <v>29833</v>
      </c>
      <c r="D5986" s="138" t="s">
        <v>29834</v>
      </c>
      <c r="E5986" s="138" t="s">
        <v>29835</v>
      </c>
      <c r="F5986" s="139">
        <v>0</v>
      </c>
      <c r="G5986" s="137" t="s">
        <v>488</v>
      </c>
      <c r="H5986" s="137" t="s">
        <v>22088</v>
      </c>
      <c r="I5986" s="138" t="s">
        <v>1139</v>
      </c>
    </row>
    <row r="5987" spans="1:9" hidden="1">
      <c r="A5987" s="137" t="s">
        <v>29836</v>
      </c>
      <c r="B5987" s="138" t="s">
        <v>29837</v>
      </c>
      <c r="C5987" s="138" t="s">
        <v>29838</v>
      </c>
      <c r="D5987" s="138" t="s">
        <v>29839</v>
      </c>
      <c r="E5987" s="138" t="s">
        <v>29840</v>
      </c>
      <c r="F5987" s="139">
        <v>0</v>
      </c>
      <c r="G5987" s="137" t="s">
        <v>488</v>
      </c>
      <c r="H5987" s="137" t="s">
        <v>22088</v>
      </c>
      <c r="I5987" s="138" t="s">
        <v>1139</v>
      </c>
    </row>
    <row r="5988" spans="1:9" hidden="1">
      <c r="A5988" s="137" t="s">
        <v>29841</v>
      </c>
      <c r="B5988" s="138" t="s">
        <v>29842</v>
      </c>
      <c r="C5988" s="138" t="s">
        <v>29843</v>
      </c>
      <c r="D5988" s="138" t="s">
        <v>29844</v>
      </c>
      <c r="E5988" s="138" t="s">
        <v>29845</v>
      </c>
      <c r="F5988" s="139">
        <v>0</v>
      </c>
      <c r="G5988" s="137" t="s">
        <v>488</v>
      </c>
      <c r="H5988" s="137" t="s">
        <v>22088</v>
      </c>
      <c r="I5988" s="138" t="s">
        <v>1139</v>
      </c>
    </row>
    <row r="5989" spans="1:9" hidden="1">
      <c r="A5989" s="137" t="s">
        <v>29846</v>
      </c>
      <c r="B5989" s="138" t="s">
        <v>29847</v>
      </c>
      <c r="C5989" s="138" t="s">
        <v>29848</v>
      </c>
      <c r="D5989" s="138" t="s">
        <v>29849</v>
      </c>
      <c r="E5989" s="138" t="s">
        <v>29850</v>
      </c>
      <c r="F5989" s="139">
        <v>0</v>
      </c>
      <c r="G5989" s="137" t="s">
        <v>488</v>
      </c>
      <c r="H5989" s="137" t="s">
        <v>22088</v>
      </c>
      <c r="I5989" s="138" t="s">
        <v>1139</v>
      </c>
    </row>
    <row r="5990" spans="1:9" hidden="1">
      <c r="A5990" s="137" t="s">
        <v>29851</v>
      </c>
      <c r="B5990" s="138" t="s">
        <v>29852</v>
      </c>
      <c r="C5990" s="138" t="s">
        <v>29853</v>
      </c>
      <c r="D5990" s="138" t="s">
        <v>29854</v>
      </c>
      <c r="E5990" s="138" t="s">
        <v>29855</v>
      </c>
      <c r="F5990" s="139">
        <v>0</v>
      </c>
      <c r="G5990" s="137" t="s">
        <v>488</v>
      </c>
      <c r="H5990" s="137" t="s">
        <v>22088</v>
      </c>
      <c r="I5990" s="138" t="s">
        <v>1139</v>
      </c>
    </row>
    <row r="5991" spans="1:9" hidden="1">
      <c r="A5991" s="137" t="s">
        <v>29856</v>
      </c>
      <c r="B5991" s="138" t="s">
        <v>29857</v>
      </c>
      <c r="C5991" s="138" t="s">
        <v>29858</v>
      </c>
      <c r="D5991" s="138" t="s">
        <v>29859</v>
      </c>
      <c r="E5991" s="138" t="s">
        <v>29860</v>
      </c>
      <c r="F5991" s="139">
        <v>1169</v>
      </c>
      <c r="G5991" s="137" t="s">
        <v>488</v>
      </c>
      <c r="H5991" s="137" t="s">
        <v>22088</v>
      </c>
      <c r="I5991" s="138" t="s">
        <v>1139</v>
      </c>
    </row>
    <row r="5992" spans="1:9" hidden="1">
      <c r="A5992" s="137" t="s">
        <v>29861</v>
      </c>
      <c r="B5992" s="138" t="s">
        <v>29862</v>
      </c>
      <c r="C5992" s="138" t="s">
        <v>29863</v>
      </c>
      <c r="D5992" s="138" t="s">
        <v>29864</v>
      </c>
      <c r="E5992" s="138" t="s">
        <v>29865</v>
      </c>
      <c r="F5992" s="139">
        <v>1430</v>
      </c>
      <c r="G5992" s="137" t="s">
        <v>488</v>
      </c>
      <c r="H5992" s="137" t="s">
        <v>22088</v>
      </c>
      <c r="I5992" s="138" t="s">
        <v>1139</v>
      </c>
    </row>
    <row r="5993" spans="1:9" hidden="1">
      <c r="A5993" s="137" t="s">
        <v>29866</v>
      </c>
      <c r="B5993" s="138" t="s">
        <v>29867</v>
      </c>
      <c r="C5993" s="138" t="s">
        <v>29868</v>
      </c>
      <c r="D5993" s="138" t="s">
        <v>29869</v>
      </c>
      <c r="E5993" s="138" t="s">
        <v>29870</v>
      </c>
      <c r="F5993" s="139">
        <v>0</v>
      </c>
      <c r="G5993" s="137" t="s">
        <v>488</v>
      </c>
      <c r="H5993" s="137" t="s">
        <v>22088</v>
      </c>
      <c r="I5993" s="138" t="s">
        <v>1139</v>
      </c>
    </row>
    <row r="5994" spans="1:9" hidden="1">
      <c r="A5994" s="137" t="s">
        <v>29871</v>
      </c>
      <c r="B5994" s="138" t="s">
        <v>29872</v>
      </c>
      <c r="C5994" s="138" t="s">
        <v>29873</v>
      </c>
      <c r="D5994" s="138" t="s">
        <v>29874</v>
      </c>
      <c r="E5994" s="138" t="s">
        <v>29875</v>
      </c>
      <c r="F5994" s="139">
        <v>295</v>
      </c>
      <c r="G5994" s="137" t="s">
        <v>488</v>
      </c>
      <c r="H5994" s="137" t="s">
        <v>22088</v>
      </c>
      <c r="I5994" s="138" t="s">
        <v>1139</v>
      </c>
    </row>
    <row r="5995" spans="1:9" hidden="1">
      <c r="A5995" s="137" t="s">
        <v>29876</v>
      </c>
      <c r="B5995" s="138" t="s">
        <v>29877</v>
      </c>
      <c r="C5995" s="138" t="s">
        <v>29878</v>
      </c>
      <c r="D5995" s="138" t="s">
        <v>29879</v>
      </c>
      <c r="E5995" s="138" t="s">
        <v>29880</v>
      </c>
      <c r="F5995" s="139">
        <v>0</v>
      </c>
      <c r="G5995" s="137" t="s">
        <v>488</v>
      </c>
      <c r="H5995" s="137" t="s">
        <v>22088</v>
      </c>
      <c r="I5995" s="138" t="s">
        <v>1139</v>
      </c>
    </row>
    <row r="5996" spans="1:9" hidden="1">
      <c r="A5996" s="137" t="s">
        <v>29881</v>
      </c>
      <c r="B5996" s="138" t="s">
        <v>29882</v>
      </c>
      <c r="C5996" s="138" t="s">
        <v>29883</v>
      </c>
      <c r="D5996" s="138" t="s">
        <v>29884</v>
      </c>
      <c r="E5996" s="138" t="s">
        <v>29885</v>
      </c>
      <c r="F5996" s="139">
        <v>4145</v>
      </c>
      <c r="G5996" s="137" t="s">
        <v>488</v>
      </c>
      <c r="H5996" s="137" t="s">
        <v>22088</v>
      </c>
      <c r="I5996" s="138" t="s">
        <v>1139</v>
      </c>
    </row>
    <row r="5997" spans="1:9" hidden="1">
      <c r="A5997" s="137" t="s">
        <v>29886</v>
      </c>
      <c r="B5997" s="138" t="s">
        <v>29887</v>
      </c>
      <c r="C5997" s="138" t="s">
        <v>29888</v>
      </c>
      <c r="D5997" s="138" t="s">
        <v>29889</v>
      </c>
      <c r="E5997" s="138" t="s">
        <v>29890</v>
      </c>
      <c r="F5997" s="139">
        <v>0</v>
      </c>
      <c r="G5997" s="137" t="s">
        <v>488</v>
      </c>
      <c r="H5997" s="137" t="s">
        <v>22088</v>
      </c>
      <c r="I5997" s="138" t="s">
        <v>1139</v>
      </c>
    </row>
    <row r="5998" spans="1:9" hidden="1">
      <c r="A5998" s="137" t="s">
        <v>29891</v>
      </c>
      <c r="B5998" s="138" t="s">
        <v>29892</v>
      </c>
      <c r="C5998" s="138" t="s">
        <v>29893</v>
      </c>
      <c r="D5998" s="138" t="s">
        <v>29894</v>
      </c>
      <c r="E5998" s="138" t="s">
        <v>29895</v>
      </c>
      <c r="F5998" s="139">
        <v>0</v>
      </c>
      <c r="G5998" s="137" t="s">
        <v>488</v>
      </c>
      <c r="H5998" s="137" t="s">
        <v>22088</v>
      </c>
      <c r="I5998" s="138" t="s">
        <v>24282</v>
      </c>
    </row>
    <row r="5999" spans="1:9" hidden="1">
      <c r="A5999" s="137" t="s">
        <v>29896</v>
      </c>
      <c r="B5999" s="138" t="s">
        <v>29897</v>
      </c>
      <c r="C5999" s="138" t="s">
        <v>29898</v>
      </c>
      <c r="D5999" s="138" t="s">
        <v>29899</v>
      </c>
      <c r="E5999" s="138" t="s">
        <v>29900</v>
      </c>
      <c r="F5999" s="139">
        <v>0</v>
      </c>
      <c r="G5999" s="137" t="s">
        <v>488</v>
      </c>
      <c r="H5999" s="137" t="s">
        <v>22088</v>
      </c>
      <c r="I5999" s="138" t="s">
        <v>1139</v>
      </c>
    </row>
    <row r="6000" spans="1:9" hidden="1">
      <c r="A6000" s="137" t="s">
        <v>29901</v>
      </c>
      <c r="B6000" s="138" t="s">
        <v>29902</v>
      </c>
      <c r="C6000" s="138" t="s">
        <v>29903</v>
      </c>
      <c r="D6000" s="138" t="s">
        <v>29904</v>
      </c>
      <c r="E6000" s="138" t="s">
        <v>29905</v>
      </c>
      <c r="F6000" s="139">
        <v>0</v>
      </c>
      <c r="G6000" s="137" t="s">
        <v>488</v>
      </c>
      <c r="H6000" s="137" t="s">
        <v>22088</v>
      </c>
      <c r="I6000" s="138" t="s">
        <v>1139</v>
      </c>
    </row>
    <row r="6001" spans="1:9" hidden="1">
      <c r="A6001" s="137" t="s">
        <v>29906</v>
      </c>
      <c r="B6001" s="138" t="s">
        <v>29907</v>
      </c>
      <c r="C6001" s="138" t="s">
        <v>29908</v>
      </c>
      <c r="D6001" s="138" t="s">
        <v>29909</v>
      </c>
      <c r="E6001" s="138" t="s">
        <v>29910</v>
      </c>
      <c r="F6001" s="139">
        <v>0</v>
      </c>
      <c r="G6001" s="137" t="s">
        <v>488</v>
      </c>
      <c r="H6001" s="137" t="s">
        <v>22088</v>
      </c>
      <c r="I6001" s="138" t="s">
        <v>1139</v>
      </c>
    </row>
    <row r="6002" spans="1:9" hidden="1">
      <c r="A6002" s="137" t="s">
        <v>29911</v>
      </c>
      <c r="B6002" s="138" t="s">
        <v>29912</v>
      </c>
      <c r="C6002" s="138" t="s">
        <v>29913</v>
      </c>
      <c r="D6002" s="138" t="s">
        <v>29914</v>
      </c>
      <c r="E6002" s="138" t="s">
        <v>29915</v>
      </c>
      <c r="F6002" s="139">
        <v>0</v>
      </c>
      <c r="G6002" s="137" t="s">
        <v>488</v>
      </c>
      <c r="H6002" s="137" t="s">
        <v>22088</v>
      </c>
      <c r="I6002" s="138" t="s">
        <v>1139</v>
      </c>
    </row>
    <row r="6003" spans="1:9" hidden="1">
      <c r="A6003" s="137" t="s">
        <v>29916</v>
      </c>
      <c r="B6003" s="138" t="s">
        <v>29917</v>
      </c>
      <c r="C6003" s="138" t="s">
        <v>29918</v>
      </c>
      <c r="D6003" s="138" t="s">
        <v>29919</v>
      </c>
      <c r="E6003" s="138" t="s">
        <v>29920</v>
      </c>
      <c r="F6003" s="139">
        <v>0</v>
      </c>
      <c r="G6003" s="137" t="s">
        <v>488</v>
      </c>
      <c r="H6003" s="137" t="s">
        <v>22088</v>
      </c>
      <c r="I6003" s="138" t="s">
        <v>1139</v>
      </c>
    </row>
    <row r="6004" spans="1:9" hidden="1">
      <c r="A6004" s="137" t="s">
        <v>29921</v>
      </c>
      <c r="B6004" s="138" t="s">
        <v>29922</v>
      </c>
      <c r="C6004" s="138" t="s">
        <v>29923</v>
      </c>
      <c r="D6004" s="138" t="s">
        <v>29924</v>
      </c>
      <c r="E6004" s="138" t="s">
        <v>29925</v>
      </c>
      <c r="F6004" s="139">
        <v>3275</v>
      </c>
      <c r="G6004" s="137" t="s">
        <v>488</v>
      </c>
      <c r="H6004" s="137" t="s">
        <v>22088</v>
      </c>
      <c r="I6004" s="138" t="s">
        <v>1139</v>
      </c>
    </row>
    <row r="6005" spans="1:9" hidden="1">
      <c r="A6005" s="137" t="s">
        <v>29926</v>
      </c>
      <c r="B6005" s="138" t="s">
        <v>29927</v>
      </c>
      <c r="C6005" s="138" t="s">
        <v>29928</v>
      </c>
      <c r="D6005" s="138" t="s">
        <v>29929</v>
      </c>
      <c r="E6005" s="138" t="s">
        <v>29930</v>
      </c>
      <c r="F6005" s="139">
        <v>0</v>
      </c>
      <c r="G6005" s="137" t="s">
        <v>488</v>
      </c>
      <c r="H6005" s="137" t="s">
        <v>22088</v>
      </c>
      <c r="I6005" s="138" t="s">
        <v>1139</v>
      </c>
    </row>
    <row r="6006" spans="1:9" hidden="1">
      <c r="A6006" s="137" t="s">
        <v>29931</v>
      </c>
      <c r="B6006" s="138" t="s">
        <v>29932</v>
      </c>
      <c r="C6006" s="138" t="s">
        <v>29933</v>
      </c>
      <c r="D6006" s="138" t="s">
        <v>29934</v>
      </c>
      <c r="E6006" s="138" t="s">
        <v>29935</v>
      </c>
      <c r="F6006" s="139">
        <v>0</v>
      </c>
      <c r="G6006" s="137" t="s">
        <v>488</v>
      </c>
      <c r="H6006" s="137" t="s">
        <v>22088</v>
      </c>
      <c r="I6006" s="138" t="s">
        <v>1139</v>
      </c>
    </row>
    <row r="6007" spans="1:9" hidden="1">
      <c r="A6007" s="137" t="s">
        <v>29936</v>
      </c>
      <c r="B6007" s="138" t="s">
        <v>29937</v>
      </c>
      <c r="C6007" s="138" t="s">
        <v>29938</v>
      </c>
      <c r="D6007" s="138" t="s">
        <v>29939</v>
      </c>
      <c r="E6007" s="138" t="s">
        <v>29940</v>
      </c>
      <c r="F6007" s="139">
        <v>0</v>
      </c>
      <c r="G6007" s="137" t="s">
        <v>488</v>
      </c>
      <c r="H6007" s="137" t="s">
        <v>22088</v>
      </c>
      <c r="I6007" s="138" t="s">
        <v>1139</v>
      </c>
    </row>
    <row r="6008" spans="1:9" hidden="1">
      <c r="A6008" s="137" t="s">
        <v>29941</v>
      </c>
      <c r="B6008" s="138" t="s">
        <v>29942</v>
      </c>
      <c r="C6008" s="138" t="s">
        <v>29943</v>
      </c>
      <c r="D6008" s="138" t="s">
        <v>29944</v>
      </c>
      <c r="E6008" s="138" t="s">
        <v>29945</v>
      </c>
      <c r="F6008" s="139">
        <v>0</v>
      </c>
      <c r="G6008" s="137" t="s">
        <v>488</v>
      </c>
      <c r="H6008" s="137" t="s">
        <v>22088</v>
      </c>
      <c r="I6008" s="138" t="s">
        <v>1139</v>
      </c>
    </row>
    <row r="6009" spans="1:9" hidden="1">
      <c r="A6009" s="137" t="s">
        <v>29946</v>
      </c>
      <c r="B6009" s="138" t="s">
        <v>29947</v>
      </c>
      <c r="C6009" s="138" t="s">
        <v>29948</v>
      </c>
      <c r="D6009" s="138" t="s">
        <v>29949</v>
      </c>
      <c r="E6009" s="138" t="s">
        <v>29950</v>
      </c>
      <c r="F6009" s="139">
        <v>1488</v>
      </c>
      <c r="G6009" s="137" t="s">
        <v>488</v>
      </c>
      <c r="H6009" s="137" t="s">
        <v>22088</v>
      </c>
      <c r="I6009" s="138" t="s">
        <v>1139</v>
      </c>
    </row>
    <row r="6010" spans="1:9" hidden="1">
      <c r="A6010" s="137" t="s">
        <v>29951</v>
      </c>
      <c r="B6010" s="138" t="s">
        <v>29952</v>
      </c>
      <c r="C6010" s="138" t="s">
        <v>29953</v>
      </c>
      <c r="D6010" s="138" t="s">
        <v>29954</v>
      </c>
      <c r="E6010" s="138" t="s">
        <v>29955</v>
      </c>
      <c r="F6010" s="139">
        <v>0</v>
      </c>
      <c r="G6010" s="137" t="s">
        <v>488</v>
      </c>
      <c r="H6010" s="137" t="s">
        <v>22088</v>
      </c>
      <c r="I6010" s="138" t="s">
        <v>1139</v>
      </c>
    </row>
    <row r="6011" spans="1:9" hidden="1">
      <c r="A6011" s="137" t="s">
        <v>29956</v>
      </c>
      <c r="B6011" s="138" t="s">
        <v>29957</v>
      </c>
      <c r="C6011" s="138" t="s">
        <v>29958</v>
      </c>
      <c r="D6011" s="138" t="s">
        <v>29959</v>
      </c>
      <c r="E6011" s="138" t="s">
        <v>29960</v>
      </c>
      <c r="F6011" s="139">
        <v>0</v>
      </c>
      <c r="G6011" s="137" t="s">
        <v>488</v>
      </c>
      <c r="H6011" s="137" t="s">
        <v>22088</v>
      </c>
      <c r="I6011" s="138" t="s">
        <v>1139</v>
      </c>
    </row>
    <row r="6012" spans="1:9" hidden="1">
      <c r="A6012" s="137" t="s">
        <v>29961</v>
      </c>
      <c r="B6012" s="138" t="s">
        <v>29962</v>
      </c>
      <c r="C6012" s="138" t="s">
        <v>29963</v>
      </c>
      <c r="D6012" s="138" t="s">
        <v>29964</v>
      </c>
      <c r="E6012" s="138" t="s">
        <v>29965</v>
      </c>
      <c r="F6012" s="139">
        <v>4070</v>
      </c>
      <c r="G6012" s="137" t="s">
        <v>488</v>
      </c>
      <c r="H6012" s="137" t="s">
        <v>22088</v>
      </c>
      <c r="I6012" s="138" t="s">
        <v>1139</v>
      </c>
    </row>
    <row r="6013" spans="1:9" hidden="1">
      <c r="A6013" s="137" t="s">
        <v>29966</v>
      </c>
      <c r="B6013" s="138" t="s">
        <v>29967</v>
      </c>
      <c r="C6013" s="138" t="s">
        <v>29968</v>
      </c>
      <c r="D6013" s="138" t="s">
        <v>29969</v>
      </c>
      <c r="E6013" s="138" t="s">
        <v>29970</v>
      </c>
      <c r="F6013" s="139">
        <v>3140</v>
      </c>
      <c r="G6013" s="137" t="s">
        <v>488</v>
      </c>
      <c r="H6013" s="137" t="s">
        <v>22088</v>
      </c>
      <c r="I6013" s="138" t="s">
        <v>1139</v>
      </c>
    </row>
    <row r="6014" spans="1:9" hidden="1">
      <c r="A6014" s="137" t="s">
        <v>29971</v>
      </c>
      <c r="B6014" s="138" t="s">
        <v>29972</v>
      </c>
      <c r="C6014" s="138" t="s">
        <v>29973</v>
      </c>
      <c r="D6014" s="138" t="s">
        <v>29974</v>
      </c>
      <c r="E6014" s="138" t="s">
        <v>29975</v>
      </c>
      <c r="F6014" s="139">
        <v>0</v>
      </c>
      <c r="G6014" s="137" t="s">
        <v>488</v>
      </c>
      <c r="H6014" s="137" t="s">
        <v>22088</v>
      </c>
      <c r="I6014" s="138" t="s">
        <v>1139</v>
      </c>
    </row>
    <row r="6015" spans="1:9" hidden="1">
      <c r="A6015" s="137" t="s">
        <v>29976</v>
      </c>
      <c r="B6015" s="138" t="s">
        <v>29977</v>
      </c>
      <c r="C6015" s="138" t="s">
        <v>29978</v>
      </c>
      <c r="D6015" s="138" t="s">
        <v>29979</v>
      </c>
      <c r="E6015" s="138" t="s">
        <v>29980</v>
      </c>
      <c r="F6015" s="139">
        <v>3180</v>
      </c>
      <c r="G6015" s="137" t="s">
        <v>488</v>
      </c>
      <c r="H6015" s="137" t="s">
        <v>22088</v>
      </c>
      <c r="I6015" s="138" t="s">
        <v>1139</v>
      </c>
    </row>
    <row r="6016" spans="1:9" hidden="1">
      <c r="A6016" s="137" t="s">
        <v>29981</v>
      </c>
      <c r="B6016" s="138" t="s">
        <v>29982</v>
      </c>
      <c r="C6016" s="138" t="s">
        <v>29983</v>
      </c>
      <c r="D6016" s="138" t="s">
        <v>29984</v>
      </c>
      <c r="E6016" s="138" t="s">
        <v>29985</v>
      </c>
      <c r="F6016" s="139">
        <v>1513</v>
      </c>
      <c r="G6016" s="137" t="s">
        <v>488</v>
      </c>
      <c r="H6016" s="137" t="s">
        <v>22088</v>
      </c>
      <c r="I6016" s="138" t="s">
        <v>1139</v>
      </c>
    </row>
    <row r="6017" spans="1:9" hidden="1">
      <c r="A6017" s="137" t="s">
        <v>29986</v>
      </c>
      <c r="B6017" s="138" t="s">
        <v>29987</v>
      </c>
      <c r="C6017" s="138" t="s">
        <v>29988</v>
      </c>
      <c r="D6017" s="138" t="s">
        <v>29989</v>
      </c>
      <c r="E6017" s="138" t="s">
        <v>29990</v>
      </c>
      <c r="F6017" s="139">
        <v>477</v>
      </c>
      <c r="G6017" s="137" t="s">
        <v>488</v>
      </c>
      <c r="H6017" s="137" t="s">
        <v>22088</v>
      </c>
      <c r="I6017" s="138" t="s">
        <v>1139</v>
      </c>
    </row>
    <row r="6018" spans="1:9" hidden="1">
      <c r="A6018" s="137" t="s">
        <v>29991</v>
      </c>
      <c r="B6018" s="138" t="s">
        <v>29992</v>
      </c>
      <c r="C6018" s="138" t="s">
        <v>29993</v>
      </c>
      <c r="D6018" s="138" t="s">
        <v>29994</v>
      </c>
      <c r="E6018" s="138" t="s">
        <v>29995</v>
      </c>
      <c r="F6018" s="139">
        <v>4685</v>
      </c>
      <c r="G6018" s="137" t="s">
        <v>488</v>
      </c>
      <c r="H6018" s="137" t="s">
        <v>22088</v>
      </c>
      <c r="I6018" s="138" t="s">
        <v>1139</v>
      </c>
    </row>
    <row r="6019" spans="1:9" hidden="1">
      <c r="A6019" s="137" t="s">
        <v>29996</v>
      </c>
      <c r="B6019" s="138" t="s">
        <v>29997</v>
      </c>
      <c r="C6019" s="138" t="s">
        <v>29998</v>
      </c>
      <c r="D6019" s="138" t="s">
        <v>29999</v>
      </c>
      <c r="E6019" s="138" t="s">
        <v>30000</v>
      </c>
      <c r="F6019" s="139">
        <v>0</v>
      </c>
      <c r="G6019" s="137" t="s">
        <v>488</v>
      </c>
      <c r="H6019" s="137" t="s">
        <v>22088</v>
      </c>
      <c r="I6019" s="138" t="s">
        <v>1139</v>
      </c>
    </row>
    <row r="6020" spans="1:9" hidden="1">
      <c r="A6020" s="137" t="s">
        <v>30001</v>
      </c>
      <c r="B6020" s="138" t="s">
        <v>30002</v>
      </c>
      <c r="C6020" s="138" t="s">
        <v>30003</v>
      </c>
      <c r="D6020" s="138" t="s">
        <v>30004</v>
      </c>
      <c r="E6020" s="138" t="s">
        <v>30005</v>
      </c>
      <c r="F6020" s="139">
        <v>0</v>
      </c>
      <c r="G6020" s="137" t="s">
        <v>488</v>
      </c>
      <c r="H6020" s="137" t="s">
        <v>22088</v>
      </c>
      <c r="I6020" s="138" t="s">
        <v>1139</v>
      </c>
    </row>
    <row r="6021" spans="1:9" hidden="1">
      <c r="A6021" s="137" t="s">
        <v>30006</v>
      </c>
      <c r="B6021" s="138" t="s">
        <v>30007</v>
      </c>
      <c r="C6021" s="138" t="s">
        <v>30008</v>
      </c>
      <c r="D6021" s="138" t="s">
        <v>30009</v>
      </c>
      <c r="E6021" s="138" t="s">
        <v>30010</v>
      </c>
      <c r="F6021" s="139">
        <v>0</v>
      </c>
      <c r="G6021" s="137" t="s">
        <v>488</v>
      </c>
      <c r="H6021" s="137" t="s">
        <v>22088</v>
      </c>
      <c r="I6021" s="138" t="s">
        <v>24282</v>
      </c>
    </row>
    <row r="6022" spans="1:9" hidden="1">
      <c r="A6022" s="137" t="s">
        <v>30011</v>
      </c>
      <c r="B6022" s="138" t="s">
        <v>30012</v>
      </c>
      <c r="C6022" s="138" t="s">
        <v>30013</v>
      </c>
      <c r="D6022" s="138" t="s">
        <v>30014</v>
      </c>
      <c r="E6022" s="138" t="s">
        <v>30015</v>
      </c>
      <c r="F6022" s="139">
        <v>1001</v>
      </c>
      <c r="G6022" s="137" t="s">
        <v>488</v>
      </c>
      <c r="H6022" s="137" t="s">
        <v>22088</v>
      </c>
      <c r="I6022" s="138" t="s">
        <v>1139</v>
      </c>
    </row>
    <row r="6023" spans="1:9" hidden="1">
      <c r="A6023" s="137" t="s">
        <v>30016</v>
      </c>
      <c r="B6023" s="138" t="s">
        <v>30017</v>
      </c>
      <c r="C6023" s="138" t="s">
        <v>30018</v>
      </c>
      <c r="D6023" s="138" t="s">
        <v>30019</v>
      </c>
      <c r="E6023" s="138" t="s">
        <v>30020</v>
      </c>
      <c r="F6023" s="139">
        <v>1402</v>
      </c>
      <c r="G6023" s="137" t="s">
        <v>488</v>
      </c>
      <c r="H6023" s="137" t="s">
        <v>22088</v>
      </c>
      <c r="I6023" s="138" t="s">
        <v>24282</v>
      </c>
    </row>
    <row r="6024" spans="1:9" hidden="1">
      <c r="A6024" s="137" t="s">
        <v>30021</v>
      </c>
      <c r="B6024" s="138" t="s">
        <v>30022</v>
      </c>
      <c r="C6024" s="138" t="s">
        <v>30023</v>
      </c>
      <c r="D6024" s="138" t="s">
        <v>30024</v>
      </c>
      <c r="E6024" s="138" t="s">
        <v>30025</v>
      </c>
      <c r="F6024" s="139">
        <v>0</v>
      </c>
      <c r="G6024" s="137" t="s">
        <v>488</v>
      </c>
      <c r="H6024" s="137" t="s">
        <v>22088</v>
      </c>
      <c r="I6024" s="138" t="s">
        <v>1139</v>
      </c>
    </row>
    <row r="6025" spans="1:9" hidden="1">
      <c r="A6025" s="137" t="s">
        <v>30026</v>
      </c>
      <c r="B6025" s="138" t="s">
        <v>30027</v>
      </c>
      <c r="C6025" s="138" t="s">
        <v>30028</v>
      </c>
      <c r="D6025" s="138" t="s">
        <v>30029</v>
      </c>
      <c r="E6025" s="138" t="s">
        <v>30030</v>
      </c>
      <c r="F6025" s="139">
        <v>0</v>
      </c>
      <c r="G6025" s="137" t="s">
        <v>488</v>
      </c>
      <c r="H6025" s="137" t="s">
        <v>22088</v>
      </c>
      <c r="I6025" s="138" t="s">
        <v>1139</v>
      </c>
    </row>
    <row r="6026" spans="1:9" hidden="1">
      <c r="A6026" s="137" t="s">
        <v>30031</v>
      </c>
      <c r="B6026" s="138" t="s">
        <v>30032</v>
      </c>
      <c r="C6026" s="138" t="s">
        <v>30033</v>
      </c>
      <c r="D6026" s="138" t="s">
        <v>30034</v>
      </c>
      <c r="E6026" s="138" t="s">
        <v>30035</v>
      </c>
      <c r="F6026" s="139">
        <v>0</v>
      </c>
      <c r="G6026" s="137" t="s">
        <v>488</v>
      </c>
      <c r="H6026" s="137" t="s">
        <v>22088</v>
      </c>
      <c r="I6026" s="138" t="s">
        <v>1139</v>
      </c>
    </row>
    <row r="6027" spans="1:9" hidden="1">
      <c r="A6027" s="137" t="s">
        <v>30036</v>
      </c>
      <c r="B6027" s="138" t="s">
        <v>30037</v>
      </c>
      <c r="C6027" s="138" t="s">
        <v>30038</v>
      </c>
      <c r="D6027" s="138" t="s">
        <v>30039</v>
      </c>
      <c r="E6027" s="138" t="s">
        <v>30040</v>
      </c>
      <c r="F6027" s="139">
        <v>0</v>
      </c>
      <c r="G6027" s="137" t="s">
        <v>488</v>
      </c>
      <c r="H6027" s="137" t="s">
        <v>22088</v>
      </c>
      <c r="I6027" s="138" t="s">
        <v>1139</v>
      </c>
    </row>
    <row r="6028" spans="1:9" hidden="1">
      <c r="A6028" s="137" t="s">
        <v>30041</v>
      </c>
      <c r="B6028" s="138" t="s">
        <v>30042</v>
      </c>
      <c r="C6028" s="138" t="s">
        <v>30043</v>
      </c>
      <c r="D6028" s="138" t="s">
        <v>30044</v>
      </c>
      <c r="E6028" s="138" t="s">
        <v>30045</v>
      </c>
      <c r="F6028" s="139">
        <v>0</v>
      </c>
      <c r="G6028" s="137" t="s">
        <v>488</v>
      </c>
      <c r="H6028" s="137" t="s">
        <v>22088</v>
      </c>
      <c r="I6028" s="138" t="s">
        <v>1139</v>
      </c>
    </row>
    <row r="6029" spans="1:9" hidden="1">
      <c r="A6029" s="137" t="s">
        <v>30046</v>
      </c>
      <c r="B6029" s="138" t="s">
        <v>30047</v>
      </c>
      <c r="C6029" s="138" t="s">
        <v>30048</v>
      </c>
      <c r="D6029" s="138" t="s">
        <v>30049</v>
      </c>
      <c r="E6029" s="138" t="s">
        <v>30050</v>
      </c>
      <c r="F6029" s="139">
        <v>0</v>
      </c>
      <c r="G6029" s="137" t="s">
        <v>488</v>
      </c>
      <c r="H6029" s="137" t="s">
        <v>22088</v>
      </c>
      <c r="I6029" s="138" t="s">
        <v>24282</v>
      </c>
    </row>
    <row r="6030" spans="1:9" hidden="1">
      <c r="A6030" s="137" t="s">
        <v>30051</v>
      </c>
      <c r="B6030" s="138" t="s">
        <v>30052</v>
      </c>
      <c r="C6030" s="138" t="s">
        <v>30053</v>
      </c>
      <c r="D6030" s="138" t="s">
        <v>30054</v>
      </c>
      <c r="E6030" s="138" t="s">
        <v>30055</v>
      </c>
      <c r="F6030" s="139">
        <v>0</v>
      </c>
      <c r="G6030" s="137" t="s">
        <v>488</v>
      </c>
      <c r="H6030" s="137" t="s">
        <v>22088</v>
      </c>
      <c r="I6030" s="138" t="s">
        <v>1139</v>
      </c>
    </row>
    <row r="6031" spans="1:9" hidden="1">
      <c r="A6031" s="137" t="s">
        <v>30056</v>
      </c>
      <c r="B6031" s="138" t="s">
        <v>30057</v>
      </c>
      <c r="C6031" s="138" t="s">
        <v>30058</v>
      </c>
      <c r="D6031" s="138" t="s">
        <v>30059</v>
      </c>
      <c r="E6031" s="138" t="s">
        <v>30060</v>
      </c>
      <c r="F6031" s="139">
        <v>6390</v>
      </c>
      <c r="G6031" s="137" t="s">
        <v>488</v>
      </c>
      <c r="H6031" s="137" t="s">
        <v>22088</v>
      </c>
      <c r="I6031" s="138" t="s">
        <v>1139</v>
      </c>
    </row>
    <row r="6032" spans="1:9" hidden="1">
      <c r="A6032" s="137" t="s">
        <v>30061</v>
      </c>
      <c r="B6032" s="138" t="s">
        <v>30062</v>
      </c>
      <c r="C6032" s="138" t="s">
        <v>30063</v>
      </c>
      <c r="D6032" s="138" t="s">
        <v>30064</v>
      </c>
      <c r="E6032" s="138" t="s">
        <v>30065</v>
      </c>
      <c r="F6032" s="139">
        <v>1174</v>
      </c>
      <c r="G6032" s="137" t="s">
        <v>488</v>
      </c>
      <c r="H6032" s="137" t="s">
        <v>22088</v>
      </c>
      <c r="I6032" s="138" t="s">
        <v>1139</v>
      </c>
    </row>
    <row r="6033" spans="1:9" hidden="1">
      <c r="A6033" s="137" t="s">
        <v>30066</v>
      </c>
      <c r="B6033" s="138" t="s">
        <v>30067</v>
      </c>
      <c r="C6033" s="138" t="s">
        <v>30068</v>
      </c>
      <c r="D6033" s="138" t="s">
        <v>30069</v>
      </c>
      <c r="E6033" s="138" t="s">
        <v>30070</v>
      </c>
      <c r="F6033" s="139">
        <v>1649</v>
      </c>
      <c r="G6033" s="137" t="s">
        <v>488</v>
      </c>
      <c r="H6033" s="137" t="s">
        <v>22088</v>
      </c>
      <c r="I6033" s="138" t="s">
        <v>1139</v>
      </c>
    </row>
    <row r="6034" spans="1:9" hidden="1">
      <c r="A6034" s="137" t="s">
        <v>30071</v>
      </c>
      <c r="B6034" s="138" t="s">
        <v>30072</v>
      </c>
      <c r="C6034" s="138" t="s">
        <v>30073</v>
      </c>
      <c r="D6034" s="138" t="s">
        <v>30074</v>
      </c>
      <c r="E6034" s="138" t="s">
        <v>30075</v>
      </c>
      <c r="F6034" s="139">
        <v>0</v>
      </c>
      <c r="G6034" s="137" t="s">
        <v>488</v>
      </c>
      <c r="H6034" s="137" t="s">
        <v>22088</v>
      </c>
      <c r="I6034" s="138" t="s">
        <v>1139</v>
      </c>
    </row>
    <row r="6035" spans="1:9" hidden="1">
      <c r="A6035" s="137" t="s">
        <v>30076</v>
      </c>
      <c r="B6035" s="138" t="s">
        <v>30077</v>
      </c>
      <c r="C6035" s="138" t="s">
        <v>30078</v>
      </c>
      <c r="D6035" s="138" t="s">
        <v>30079</v>
      </c>
      <c r="E6035" s="138" t="s">
        <v>30080</v>
      </c>
      <c r="F6035" s="139">
        <v>0</v>
      </c>
      <c r="G6035" s="137" t="s">
        <v>488</v>
      </c>
      <c r="H6035" s="137" t="s">
        <v>22088</v>
      </c>
      <c r="I6035" s="138" t="s">
        <v>24282</v>
      </c>
    </row>
    <row r="6036" spans="1:9" hidden="1">
      <c r="A6036" s="137" t="s">
        <v>30081</v>
      </c>
      <c r="B6036" s="138" t="s">
        <v>30082</v>
      </c>
      <c r="C6036" s="138" t="s">
        <v>30083</v>
      </c>
      <c r="D6036" s="138" t="s">
        <v>30084</v>
      </c>
      <c r="E6036" s="138" t="s">
        <v>30085</v>
      </c>
      <c r="F6036" s="139">
        <v>0</v>
      </c>
      <c r="G6036" s="137" t="s">
        <v>488</v>
      </c>
      <c r="H6036" s="137" t="s">
        <v>22088</v>
      </c>
      <c r="I6036" s="138" t="s">
        <v>1139</v>
      </c>
    </row>
    <row r="6037" spans="1:9" hidden="1">
      <c r="A6037" s="137" t="s">
        <v>30086</v>
      </c>
      <c r="B6037" s="138" t="s">
        <v>30087</v>
      </c>
      <c r="C6037" s="138" t="s">
        <v>30088</v>
      </c>
      <c r="D6037" s="138" t="s">
        <v>30089</v>
      </c>
      <c r="E6037" s="138" t="s">
        <v>30090</v>
      </c>
      <c r="F6037" s="139">
        <v>0</v>
      </c>
      <c r="G6037" s="137" t="s">
        <v>488</v>
      </c>
      <c r="H6037" s="137" t="s">
        <v>22088</v>
      </c>
      <c r="I6037" s="138" t="s">
        <v>1139</v>
      </c>
    </row>
    <row r="6038" spans="1:9" hidden="1">
      <c r="A6038" s="137" t="s">
        <v>30091</v>
      </c>
      <c r="B6038" s="138" t="s">
        <v>30092</v>
      </c>
      <c r="C6038" s="138" t="s">
        <v>30093</v>
      </c>
      <c r="D6038" s="138" t="s">
        <v>30094</v>
      </c>
      <c r="E6038" s="138" t="s">
        <v>30095</v>
      </c>
      <c r="F6038" s="139">
        <v>1502</v>
      </c>
      <c r="G6038" s="137" t="s">
        <v>488</v>
      </c>
      <c r="H6038" s="137" t="s">
        <v>22088</v>
      </c>
      <c r="I6038" s="138" t="s">
        <v>1139</v>
      </c>
    </row>
    <row r="6039" spans="1:9" hidden="1">
      <c r="A6039" s="137" t="s">
        <v>30096</v>
      </c>
      <c r="B6039" s="138" t="s">
        <v>30097</v>
      </c>
      <c r="C6039" s="138" t="s">
        <v>30098</v>
      </c>
      <c r="D6039" s="138" t="s">
        <v>30099</v>
      </c>
      <c r="E6039" s="138" t="s">
        <v>30100</v>
      </c>
      <c r="F6039" s="139">
        <v>0</v>
      </c>
      <c r="G6039" s="137" t="s">
        <v>488</v>
      </c>
      <c r="H6039" s="137" t="s">
        <v>22088</v>
      </c>
      <c r="I6039" s="138" t="s">
        <v>1139</v>
      </c>
    </row>
    <row r="6040" spans="1:9" hidden="1">
      <c r="A6040" s="137" t="s">
        <v>30101</v>
      </c>
      <c r="B6040" s="138" t="s">
        <v>30102</v>
      </c>
      <c r="C6040" s="138" t="s">
        <v>30103</v>
      </c>
      <c r="D6040" s="138" t="s">
        <v>30104</v>
      </c>
      <c r="E6040" s="138" t="s">
        <v>30105</v>
      </c>
      <c r="F6040" s="139">
        <v>0</v>
      </c>
      <c r="G6040" s="137" t="s">
        <v>488</v>
      </c>
      <c r="H6040" s="137" t="s">
        <v>22088</v>
      </c>
      <c r="I6040" s="138" t="s">
        <v>1139</v>
      </c>
    </row>
    <row r="6041" spans="1:9" hidden="1">
      <c r="A6041" s="137" t="s">
        <v>30106</v>
      </c>
      <c r="B6041" s="138" t="s">
        <v>30107</v>
      </c>
      <c r="C6041" s="138" t="s">
        <v>30108</v>
      </c>
      <c r="D6041" s="138" t="s">
        <v>30109</v>
      </c>
      <c r="E6041" s="138" t="s">
        <v>30110</v>
      </c>
      <c r="F6041" s="139">
        <v>471.8</v>
      </c>
      <c r="G6041" s="137" t="s">
        <v>488</v>
      </c>
      <c r="H6041" s="137" t="s">
        <v>22088</v>
      </c>
      <c r="I6041" s="138" t="s">
        <v>1139</v>
      </c>
    </row>
    <row r="6042" spans="1:9" hidden="1">
      <c r="A6042" s="137" t="s">
        <v>30111</v>
      </c>
      <c r="B6042" s="138" t="s">
        <v>30112</v>
      </c>
      <c r="C6042" s="138" t="s">
        <v>30113</v>
      </c>
      <c r="D6042" s="138" t="s">
        <v>30114</v>
      </c>
      <c r="E6042" s="138" t="s">
        <v>30115</v>
      </c>
      <c r="F6042" s="139">
        <v>0</v>
      </c>
      <c r="G6042" s="137" t="s">
        <v>488</v>
      </c>
      <c r="H6042" s="137" t="s">
        <v>22088</v>
      </c>
      <c r="I6042" s="138" t="s">
        <v>1139</v>
      </c>
    </row>
    <row r="6043" spans="1:9" hidden="1">
      <c r="A6043" s="137" t="s">
        <v>30116</v>
      </c>
      <c r="B6043" s="138" t="s">
        <v>30117</v>
      </c>
      <c r="C6043" s="138" t="s">
        <v>30118</v>
      </c>
      <c r="D6043" s="138" t="s">
        <v>30119</v>
      </c>
      <c r="E6043" s="138" t="s">
        <v>30120</v>
      </c>
      <c r="F6043" s="139">
        <v>0</v>
      </c>
      <c r="G6043" s="137" t="s">
        <v>488</v>
      </c>
      <c r="H6043" s="137" t="s">
        <v>22088</v>
      </c>
      <c r="I6043" s="138" t="s">
        <v>1139</v>
      </c>
    </row>
    <row r="6044" spans="1:9" hidden="1">
      <c r="A6044" s="137" t="s">
        <v>30121</v>
      </c>
      <c r="B6044" s="138" t="s">
        <v>30122</v>
      </c>
      <c r="C6044" s="138" t="s">
        <v>30123</v>
      </c>
      <c r="D6044" s="138" t="s">
        <v>30124</v>
      </c>
      <c r="E6044" s="138" t="s">
        <v>30125</v>
      </c>
      <c r="F6044" s="139">
        <v>0</v>
      </c>
      <c r="G6044" s="137" t="s">
        <v>488</v>
      </c>
      <c r="H6044" s="137" t="s">
        <v>22088</v>
      </c>
      <c r="I6044" s="138" t="s">
        <v>1139</v>
      </c>
    </row>
    <row r="6045" spans="1:9" hidden="1">
      <c r="A6045" s="137" t="s">
        <v>30126</v>
      </c>
      <c r="B6045" s="138" t="s">
        <v>30127</v>
      </c>
      <c r="C6045" s="138" t="s">
        <v>30128</v>
      </c>
      <c r="D6045" s="138" t="s">
        <v>30129</v>
      </c>
      <c r="E6045" s="138" t="s">
        <v>30130</v>
      </c>
      <c r="F6045" s="139">
        <v>2566</v>
      </c>
      <c r="G6045" s="137" t="s">
        <v>488</v>
      </c>
      <c r="H6045" s="137" t="s">
        <v>22088</v>
      </c>
      <c r="I6045" s="138" t="s">
        <v>1139</v>
      </c>
    </row>
    <row r="6046" spans="1:9" hidden="1">
      <c r="A6046" s="137" t="s">
        <v>30131</v>
      </c>
      <c r="B6046" s="138" t="s">
        <v>30132</v>
      </c>
      <c r="C6046" s="138" t="s">
        <v>30133</v>
      </c>
      <c r="D6046" s="138" t="s">
        <v>30134</v>
      </c>
      <c r="E6046" s="138" t="s">
        <v>30135</v>
      </c>
      <c r="F6046" s="139">
        <v>1473</v>
      </c>
      <c r="G6046" s="137" t="s">
        <v>488</v>
      </c>
      <c r="H6046" s="137" t="s">
        <v>22088</v>
      </c>
      <c r="I6046" s="138" t="s">
        <v>1139</v>
      </c>
    </row>
    <row r="6047" spans="1:9" hidden="1">
      <c r="A6047" s="137" t="s">
        <v>30136</v>
      </c>
      <c r="B6047" s="138" t="s">
        <v>30137</v>
      </c>
      <c r="C6047" s="138" t="s">
        <v>30138</v>
      </c>
      <c r="D6047" s="138" t="s">
        <v>30139</v>
      </c>
      <c r="E6047" s="138" t="s">
        <v>30140</v>
      </c>
      <c r="F6047" s="139">
        <v>0</v>
      </c>
      <c r="G6047" s="137" t="s">
        <v>488</v>
      </c>
      <c r="H6047" s="137" t="s">
        <v>22088</v>
      </c>
      <c r="I6047" s="138" t="s">
        <v>1139</v>
      </c>
    </row>
    <row r="6048" spans="1:9" hidden="1">
      <c r="A6048" s="137" t="s">
        <v>30141</v>
      </c>
      <c r="B6048" s="138" t="s">
        <v>30142</v>
      </c>
      <c r="C6048" s="138" t="s">
        <v>30143</v>
      </c>
      <c r="D6048" s="138" t="s">
        <v>30144</v>
      </c>
      <c r="E6048" s="138" t="s">
        <v>30145</v>
      </c>
      <c r="F6048" s="139">
        <v>1659</v>
      </c>
      <c r="G6048" s="137" t="s">
        <v>488</v>
      </c>
      <c r="H6048" s="137" t="s">
        <v>22088</v>
      </c>
      <c r="I6048" s="138" t="s">
        <v>1139</v>
      </c>
    </row>
    <row r="6049" spans="1:9" hidden="1">
      <c r="A6049" s="137" t="s">
        <v>30146</v>
      </c>
      <c r="B6049" s="138" t="s">
        <v>30147</v>
      </c>
      <c r="C6049" s="138" t="s">
        <v>30148</v>
      </c>
      <c r="D6049" s="138" t="s">
        <v>30149</v>
      </c>
      <c r="E6049" s="138" t="s">
        <v>30150</v>
      </c>
      <c r="F6049" s="139">
        <v>1032</v>
      </c>
      <c r="G6049" s="137" t="s">
        <v>488</v>
      </c>
      <c r="H6049" s="137" t="s">
        <v>22088</v>
      </c>
      <c r="I6049" s="138" t="s">
        <v>1139</v>
      </c>
    </row>
    <row r="6050" spans="1:9" hidden="1">
      <c r="A6050" s="137" t="s">
        <v>30151</v>
      </c>
      <c r="B6050" s="138" t="s">
        <v>30152</v>
      </c>
      <c r="C6050" s="138" t="s">
        <v>30153</v>
      </c>
      <c r="D6050" s="138" t="s">
        <v>30154</v>
      </c>
      <c r="E6050" s="138" t="s">
        <v>30155</v>
      </c>
      <c r="F6050" s="139">
        <v>0</v>
      </c>
      <c r="G6050" s="137" t="s">
        <v>488</v>
      </c>
      <c r="H6050" s="137" t="s">
        <v>22088</v>
      </c>
      <c r="I6050" s="138" t="s">
        <v>1139</v>
      </c>
    </row>
    <row r="6051" spans="1:9" hidden="1">
      <c r="A6051" s="137" t="s">
        <v>30156</v>
      </c>
      <c r="B6051" s="138" t="s">
        <v>30157</v>
      </c>
      <c r="C6051" s="138" t="s">
        <v>30158</v>
      </c>
      <c r="D6051" s="138" t="s">
        <v>30159</v>
      </c>
      <c r="E6051" s="138" t="s">
        <v>30160</v>
      </c>
      <c r="F6051" s="139">
        <v>0</v>
      </c>
      <c r="G6051" s="137" t="s">
        <v>488</v>
      </c>
      <c r="H6051" s="137" t="s">
        <v>22088</v>
      </c>
      <c r="I6051" s="138" t="s">
        <v>1139</v>
      </c>
    </row>
    <row r="6052" spans="1:9" hidden="1">
      <c r="A6052" s="137" t="s">
        <v>30161</v>
      </c>
      <c r="B6052" s="138" t="s">
        <v>30162</v>
      </c>
      <c r="C6052" s="138" t="s">
        <v>30163</v>
      </c>
      <c r="D6052" s="138" t="s">
        <v>30164</v>
      </c>
      <c r="E6052" s="138" t="s">
        <v>30165</v>
      </c>
      <c r="F6052" s="139">
        <v>0</v>
      </c>
      <c r="G6052" s="137" t="s">
        <v>488</v>
      </c>
      <c r="H6052" s="137" t="s">
        <v>22088</v>
      </c>
      <c r="I6052" s="138" t="s">
        <v>1139</v>
      </c>
    </row>
    <row r="6053" spans="1:9" hidden="1">
      <c r="A6053" s="137" t="s">
        <v>30166</v>
      </c>
      <c r="B6053" s="138" t="s">
        <v>30167</v>
      </c>
      <c r="C6053" s="138" t="s">
        <v>30168</v>
      </c>
      <c r="D6053" s="138" t="s">
        <v>30169</v>
      </c>
      <c r="E6053" s="138" t="s">
        <v>30170</v>
      </c>
      <c r="F6053" s="139">
        <v>0</v>
      </c>
      <c r="G6053" s="137" t="s">
        <v>488</v>
      </c>
      <c r="H6053" s="137" t="s">
        <v>22088</v>
      </c>
      <c r="I6053" s="138" t="s">
        <v>1139</v>
      </c>
    </row>
    <row r="6054" spans="1:9" hidden="1">
      <c r="A6054" s="137" t="s">
        <v>30171</v>
      </c>
      <c r="B6054" s="138" t="s">
        <v>30172</v>
      </c>
      <c r="C6054" s="138" t="s">
        <v>30173</v>
      </c>
      <c r="D6054" s="138" t="s">
        <v>30174</v>
      </c>
      <c r="E6054" s="138" t="s">
        <v>30175</v>
      </c>
      <c r="F6054" s="139">
        <v>0</v>
      </c>
      <c r="G6054" s="137" t="s">
        <v>488</v>
      </c>
      <c r="H6054" s="137" t="s">
        <v>22088</v>
      </c>
      <c r="I6054" s="138" t="s">
        <v>1139</v>
      </c>
    </row>
    <row r="6055" spans="1:9" hidden="1">
      <c r="A6055" s="137" t="s">
        <v>30176</v>
      </c>
      <c r="B6055" s="138" t="s">
        <v>30177</v>
      </c>
      <c r="C6055" s="138" t="s">
        <v>30178</v>
      </c>
      <c r="D6055" s="138" t="s">
        <v>30179</v>
      </c>
      <c r="E6055" s="138" t="s">
        <v>30180</v>
      </c>
      <c r="F6055" s="139">
        <v>0</v>
      </c>
      <c r="G6055" s="137" t="s">
        <v>488</v>
      </c>
      <c r="H6055" s="137" t="s">
        <v>22088</v>
      </c>
      <c r="I6055" s="138" t="s">
        <v>1139</v>
      </c>
    </row>
    <row r="6056" spans="1:9" hidden="1">
      <c r="A6056" s="137" t="s">
        <v>30181</v>
      </c>
      <c r="B6056" s="138" t="s">
        <v>30182</v>
      </c>
      <c r="C6056" s="138" t="s">
        <v>30183</v>
      </c>
      <c r="D6056" s="138" t="s">
        <v>30184</v>
      </c>
      <c r="E6056" s="138" t="s">
        <v>30185</v>
      </c>
      <c r="F6056" s="139">
        <v>0</v>
      </c>
      <c r="G6056" s="137" t="s">
        <v>488</v>
      </c>
      <c r="H6056" s="137" t="s">
        <v>22088</v>
      </c>
      <c r="I6056" s="138" t="s">
        <v>1139</v>
      </c>
    </row>
    <row r="6057" spans="1:9" hidden="1">
      <c r="A6057" s="137" t="s">
        <v>30186</v>
      </c>
      <c r="B6057" s="138" t="s">
        <v>30187</v>
      </c>
      <c r="C6057" s="138" t="s">
        <v>30188</v>
      </c>
      <c r="D6057" s="138" t="s">
        <v>30189</v>
      </c>
      <c r="E6057" s="138" t="s">
        <v>30190</v>
      </c>
      <c r="F6057" s="139">
        <v>0</v>
      </c>
      <c r="G6057" s="137" t="s">
        <v>488</v>
      </c>
      <c r="H6057" s="137" t="s">
        <v>22088</v>
      </c>
      <c r="I6057" s="138" t="s">
        <v>1139</v>
      </c>
    </row>
    <row r="6058" spans="1:9" hidden="1">
      <c r="A6058" s="137" t="s">
        <v>30191</v>
      </c>
      <c r="B6058" s="138" t="s">
        <v>527</v>
      </c>
      <c r="C6058" s="138" t="s">
        <v>529</v>
      </c>
      <c r="D6058" s="138" t="s">
        <v>528</v>
      </c>
      <c r="E6058" s="138" t="s">
        <v>1180</v>
      </c>
      <c r="F6058" s="139">
        <v>6435</v>
      </c>
      <c r="G6058" s="137" t="s">
        <v>488</v>
      </c>
      <c r="H6058" s="137" t="s">
        <v>22088</v>
      </c>
      <c r="I6058" s="138" t="s">
        <v>1139</v>
      </c>
    </row>
    <row r="6059" spans="1:9" hidden="1">
      <c r="A6059" s="137" t="s">
        <v>30192</v>
      </c>
      <c r="B6059" s="138" t="s">
        <v>30193</v>
      </c>
      <c r="C6059" s="138" t="s">
        <v>30194</v>
      </c>
      <c r="D6059" s="138" t="s">
        <v>30195</v>
      </c>
      <c r="E6059" s="138" t="s">
        <v>30196</v>
      </c>
      <c r="F6059" s="139">
        <v>2027</v>
      </c>
      <c r="G6059" s="137" t="s">
        <v>488</v>
      </c>
      <c r="H6059" s="137" t="s">
        <v>22088</v>
      </c>
      <c r="I6059" s="138" t="s">
        <v>1139</v>
      </c>
    </row>
    <row r="6060" spans="1:9" hidden="1">
      <c r="A6060" s="137" t="s">
        <v>30197</v>
      </c>
      <c r="B6060" s="138" t="s">
        <v>30198</v>
      </c>
      <c r="C6060" s="138" t="s">
        <v>30199</v>
      </c>
      <c r="D6060" s="138" t="s">
        <v>30200</v>
      </c>
      <c r="E6060" s="138" t="s">
        <v>30201</v>
      </c>
      <c r="F6060" s="139">
        <v>5550</v>
      </c>
      <c r="G6060" s="137" t="s">
        <v>488</v>
      </c>
      <c r="H6060" s="137" t="s">
        <v>22088</v>
      </c>
      <c r="I6060" s="138" t="s">
        <v>1139</v>
      </c>
    </row>
    <row r="6061" spans="1:9" hidden="1">
      <c r="A6061" s="137" t="s">
        <v>30202</v>
      </c>
      <c r="B6061" s="138" t="s">
        <v>30203</v>
      </c>
      <c r="C6061" s="138" t="s">
        <v>30204</v>
      </c>
      <c r="D6061" s="138" t="s">
        <v>30205</v>
      </c>
      <c r="E6061" s="138" t="s">
        <v>30206</v>
      </c>
      <c r="F6061" s="139">
        <v>2784</v>
      </c>
      <c r="G6061" s="137" t="s">
        <v>488</v>
      </c>
      <c r="H6061" s="137" t="s">
        <v>22088</v>
      </c>
      <c r="I6061" s="138" t="s">
        <v>1139</v>
      </c>
    </row>
    <row r="6062" spans="1:9" hidden="1">
      <c r="A6062" s="137" t="s">
        <v>30207</v>
      </c>
      <c r="B6062" s="138" t="s">
        <v>30208</v>
      </c>
      <c r="C6062" s="138" t="s">
        <v>30209</v>
      </c>
      <c r="D6062" s="138" t="s">
        <v>30210</v>
      </c>
      <c r="E6062" s="138" t="s">
        <v>30211</v>
      </c>
      <c r="F6062" s="139">
        <v>0</v>
      </c>
      <c r="G6062" s="137" t="s">
        <v>488</v>
      </c>
      <c r="H6062" s="137" t="s">
        <v>22088</v>
      </c>
      <c r="I6062" s="138" t="s">
        <v>1139</v>
      </c>
    </row>
    <row r="6063" spans="1:9" hidden="1">
      <c r="A6063" s="137" t="s">
        <v>30212</v>
      </c>
      <c r="B6063" s="138" t="s">
        <v>30213</v>
      </c>
      <c r="C6063" s="138" t="s">
        <v>30214</v>
      </c>
      <c r="D6063" s="138" t="s">
        <v>30215</v>
      </c>
      <c r="E6063" s="138" t="s">
        <v>30216</v>
      </c>
      <c r="F6063" s="139">
        <v>0</v>
      </c>
      <c r="G6063" s="137" t="s">
        <v>488</v>
      </c>
      <c r="H6063" s="137" t="s">
        <v>22088</v>
      </c>
      <c r="I6063" s="138" t="s">
        <v>1139</v>
      </c>
    </row>
    <row r="6064" spans="1:9" hidden="1">
      <c r="A6064" s="137" t="s">
        <v>30217</v>
      </c>
      <c r="B6064" s="138" t="s">
        <v>30218</v>
      </c>
      <c r="C6064" s="138" t="s">
        <v>30219</v>
      </c>
      <c r="D6064" s="138" t="s">
        <v>30220</v>
      </c>
      <c r="E6064" s="138" t="s">
        <v>30221</v>
      </c>
      <c r="F6064" s="139">
        <v>0</v>
      </c>
      <c r="G6064" s="137" t="s">
        <v>488</v>
      </c>
      <c r="H6064" s="137" t="s">
        <v>22088</v>
      </c>
      <c r="I6064" s="138" t="s">
        <v>1139</v>
      </c>
    </row>
    <row r="6065" spans="1:9" hidden="1">
      <c r="A6065" s="137" t="s">
        <v>30222</v>
      </c>
      <c r="B6065" s="138" t="s">
        <v>30223</v>
      </c>
      <c r="C6065" s="138" t="s">
        <v>30224</v>
      </c>
      <c r="D6065" s="138" t="s">
        <v>30225</v>
      </c>
      <c r="E6065" s="138" t="s">
        <v>30226</v>
      </c>
      <c r="F6065" s="139">
        <v>0</v>
      </c>
      <c r="G6065" s="137" t="s">
        <v>488</v>
      </c>
      <c r="H6065" s="137" t="s">
        <v>22088</v>
      </c>
      <c r="I6065" s="138" t="s">
        <v>1139</v>
      </c>
    </row>
    <row r="6066" spans="1:9" hidden="1">
      <c r="A6066" s="137" t="s">
        <v>30227</v>
      </c>
      <c r="B6066" s="138" t="s">
        <v>30228</v>
      </c>
      <c r="C6066" s="138" t="s">
        <v>30229</v>
      </c>
      <c r="D6066" s="138" t="s">
        <v>30230</v>
      </c>
      <c r="E6066" s="138" t="s">
        <v>30231</v>
      </c>
      <c r="F6066" s="139">
        <v>0</v>
      </c>
      <c r="G6066" s="137" t="s">
        <v>488</v>
      </c>
      <c r="H6066" s="137" t="s">
        <v>22088</v>
      </c>
      <c r="I6066" s="138" t="s">
        <v>1139</v>
      </c>
    </row>
    <row r="6067" spans="1:9" hidden="1">
      <c r="A6067" s="137" t="s">
        <v>30232</v>
      </c>
      <c r="B6067" s="138" t="s">
        <v>30233</v>
      </c>
      <c r="C6067" s="138" t="s">
        <v>30234</v>
      </c>
      <c r="D6067" s="138" t="s">
        <v>30235</v>
      </c>
      <c r="E6067" s="138" t="s">
        <v>30236</v>
      </c>
      <c r="F6067" s="139">
        <v>2588</v>
      </c>
      <c r="G6067" s="137" t="s">
        <v>488</v>
      </c>
      <c r="H6067" s="137" t="s">
        <v>22088</v>
      </c>
      <c r="I6067" s="138" t="s">
        <v>1139</v>
      </c>
    </row>
    <row r="6068" spans="1:9" hidden="1">
      <c r="A6068" s="137" t="s">
        <v>30237</v>
      </c>
      <c r="B6068" s="138" t="s">
        <v>30238</v>
      </c>
      <c r="C6068" s="138" t="s">
        <v>30239</v>
      </c>
      <c r="D6068" s="138" t="s">
        <v>30240</v>
      </c>
      <c r="E6068" s="138" t="s">
        <v>30241</v>
      </c>
      <c r="F6068" s="139">
        <v>0</v>
      </c>
      <c r="G6068" s="137" t="s">
        <v>488</v>
      </c>
      <c r="H6068" s="137" t="s">
        <v>22088</v>
      </c>
      <c r="I6068" s="138" t="s">
        <v>1139</v>
      </c>
    </row>
    <row r="6069" spans="1:9" hidden="1">
      <c r="A6069" s="137" t="s">
        <v>30242</v>
      </c>
      <c r="B6069" s="138" t="s">
        <v>30243</v>
      </c>
      <c r="C6069" s="138" t="s">
        <v>30244</v>
      </c>
      <c r="D6069" s="138" t="s">
        <v>30245</v>
      </c>
      <c r="E6069" s="138" t="s">
        <v>30246</v>
      </c>
      <c r="F6069" s="139">
        <v>0</v>
      </c>
      <c r="G6069" s="137" t="s">
        <v>488</v>
      </c>
      <c r="H6069" s="137" t="s">
        <v>22088</v>
      </c>
      <c r="I6069" s="138" t="s">
        <v>1139</v>
      </c>
    </row>
    <row r="6070" spans="1:9" hidden="1">
      <c r="A6070" s="137" t="s">
        <v>30247</v>
      </c>
      <c r="B6070" s="138" t="s">
        <v>30248</v>
      </c>
      <c r="C6070" s="138" t="s">
        <v>30249</v>
      </c>
      <c r="D6070" s="138" t="s">
        <v>30250</v>
      </c>
      <c r="E6070" s="138" t="s">
        <v>30251</v>
      </c>
      <c r="F6070" s="139">
        <v>0</v>
      </c>
      <c r="G6070" s="137" t="s">
        <v>488</v>
      </c>
      <c r="H6070" s="137" t="s">
        <v>22088</v>
      </c>
      <c r="I6070" s="138" t="s">
        <v>1139</v>
      </c>
    </row>
    <row r="6071" spans="1:9" hidden="1">
      <c r="A6071" s="137" t="s">
        <v>30252</v>
      </c>
      <c r="B6071" s="138" t="s">
        <v>30253</v>
      </c>
      <c r="C6071" s="138" t="s">
        <v>30254</v>
      </c>
      <c r="D6071" s="138" t="s">
        <v>30255</v>
      </c>
      <c r="E6071" s="138" t="s">
        <v>30256</v>
      </c>
      <c r="F6071" s="139">
        <v>0</v>
      </c>
      <c r="G6071" s="137" t="s">
        <v>488</v>
      </c>
      <c r="H6071" s="137" t="s">
        <v>22088</v>
      </c>
      <c r="I6071" s="138" t="s">
        <v>1139</v>
      </c>
    </row>
    <row r="6072" spans="1:9" hidden="1">
      <c r="A6072" s="137" t="s">
        <v>30257</v>
      </c>
      <c r="B6072" s="138" t="s">
        <v>30258</v>
      </c>
      <c r="C6072" s="138" t="s">
        <v>30259</v>
      </c>
      <c r="D6072" s="138" t="s">
        <v>30260</v>
      </c>
      <c r="E6072" s="138" t="s">
        <v>30261</v>
      </c>
      <c r="F6072" s="139">
        <v>0</v>
      </c>
      <c r="G6072" s="137" t="s">
        <v>488</v>
      </c>
      <c r="H6072" s="137" t="s">
        <v>22088</v>
      </c>
      <c r="I6072" s="138" t="s">
        <v>1139</v>
      </c>
    </row>
    <row r="6073" spans="1:9" hidden="1">
      <c r="A6073" s="137" t="s">
        <v>30262</v>
      </c>
      <c r="B6073" s="138" t="s">
        <v>30263</v>
      </c>
      <c r="C6073" s="138" t="s">
        <v>30264</v>
      </c>
      <c r="D6073" s="138" t="s">
        <v>30265</v>
      </c>
      <c r="E6073" s="138" t="s">
        <v>30266</v>
      </c>
      <c r="F6073" s="139">
        <v>6200</v>
      </c>
      <c r="G6073" s="137" t="s">
        <v>488</v>
      </c>
      <c r="H6073" s="137" t="s">
        <v>22088</v>
      </c>
      <c r="I6073" s="138" t="s">
        <v>1139</v>
      </c>
    </row>
    <row r="6074" spans="1:9" hidden="1">
      <c r="A6074" s="137" t="s">
        <v>30267</v>
      </c>
      <c r="B6074" s="138" t="s">
        <v>30268</v>
      </c>
      <c r="C6074" s="138" t="s">
        <v>30269</v>
      </c>
      <c r="D6074" s="138" t="s">
        <v>30270</v>
      </c>
      <c r="E6074" s="138" t="s">
        <v>30271</v>
      </c>
      <c r="F6074" s="139">
        <v>2283</v>
      </c>
      <c r="G6074" s="137" t="s">
        <v>488</v>
      </c>
      <c r="H6074" s="137" t="s">
        <v>22088</v>
      </c>
      <c r="I6074" s="138" t="s">
        <v>24282</v>
      </c>
    </row>
    <row r="6075" spans="1:9" hidden="1">
      <c r="A6075" s="137" t="s">
        <v>30272</v>
      </c>
      <c r="B6075" s="138" t="s">
        <v>30273</v>
      </c>
      <c r="C6075" s="138" t="s">
        <v>30274</v>
      </c>
      <c r="D6075" s="138" t="s">
        <v>30275</v>
      </c>
      <c r="E6075" s="138" t="s">
        <v>30276</v>
      </c>
      <c r="F6075" s="139">
        <v>0</v>
      </c>
      <c r="G6075" s="137" t="s">
        <v>488</v>
      </c>
      <c r="H6075" s="137" t="s">
        <v>22088</v>
      </c>
      <c r="I6075" s="138" t="s">
        <v>1139</v>
      </c>
    </row>
    <row r="6076" spans="1:9" hidden="1">
      <c r="A6076" s="137" t="s">
        <v>30277</v>
      </c>
      <c r="B6076" s="138" t="s">
        <v>30278</v>
      </c>
      <c r="C6076" s="138" t="s">
        <v>30279</v>
      </c>
      <c r="D6076" s="138" t="s">
        <v>30280</v>
      </c>
      <c r="E6076" s="138" t="s">
        <v>30281</v>
      </c>
      <c r="F6076" s="139">
        <v>3195</v>
      </c>
      <c r="G6076" s="137" t="s">
        <v>488</v>
      </c>
      <c r="H6076" s="137" t="s">
        <v>22088</v>
      </c>
      <c r="I6076" s="138" t="s">
        <v>1139</v>
      </c>
    </row>
    <row r="6077" spans="1:9" hidden="1">
      <c r="A6077" s="137" t="s">
        <v>30282</v>
      </c>
      <c r="B6077" s="138" t="s">
        <v>30283</v>
      </c>
      <c r="C6077" s="138" t="s">
        <v>30284</v>
      </c>
      <c r="D6077" s="138" t="s">
        <v>30285</v>
      </c>
      <c r="E6077" s="138" t="s">
        <v>30286</v>
      </c>
      <c r="F6077" s="139">
        <v>0</v>
      </c>
      <c r="G6077" s="137" t="s">
        <v>488</v>
      </c>
      <c r="H6077" s="137" t="s">
        <v>22088</v>
      </c>
      <c r="I6077" s="138" t="s">
        <v>1139</v>
      </c>
    </row>
    <row r="6078" spans="1:9" hidden="1">
      <c r="A6078" s="137" t="s">
        <v>30287</v>
      </c>
      <c r="B6078" s="138" t="s">
        <v>30288</v>
      </c>
      <c r="C6078" s="138" t="s">
        <v>30289</v>
      </c>
      <c r="D6078" s="138" t="s">
        <v>30290</v>
      </c>
      <c r="E6078" s="138" t="s">
        <v>30291</v>
      </c>
      <c r="F6078" s="139">
        <v>0</v>
      </c>
      <c r="G6078" s="137" t="s">
        <v>488</v>
      </c>
      <c r="H6078" s="137" t="s">
        <v>22088</v>
      </c>
      <c r="I6078" s="138" t="s">
        <v>1139</v>
      </c>
    </row>
    <row r="6079" spans="1:9" hidden="1">
      <c r="A6079" s="137" t="s">
        <v>30292</v>
      </c>
      <c r="B6079" s="138" t="s">
        <v>30293</v>
      </c>
      <c r="C6079" s="138" t="s">
        <v>30294</v>
      </c>
      <c r="D6079" s="138" t="s">
        <v>30295</v>
      </c>
      <c r="E6079" s="138" t="s">
        <v>30296</v>
      </c>
      <c r="F6079" s="139">
        <v>2492</v>
      </c>
      <c r="G6079" s="137" t="s">
        <v>488</v>
      </c>
      <c r="H6079" s="137" t="s">
        <v>22088</v>
      </c>
      <c r="I6079" s="138" t="s">
        <v>1139</v>
      </c>
    </row>
    <row r="6080" spans="1:9" hidden="1">
      <c r="A6080" s="137" t="s">
        <v>30297</v>
      </c>
      <c r="B6080" s="138" t="s">
        <v>30298</v>
      </c>
      <c r="C6080" s="138" t="s">
        <v>30299</v>
      </c>
      <c r="D6080" s="138" t="s">
        <v>30300</v>
      </c>
      <c r="E6080" s="138" t="s">
        <v>30301</v>
      </c>
      <c r="F6080" s="139">
        <v>2711</v>
      </c>
      <c r="G6080" s="137" t="s">
        <v>488</v>
      </c>
      <c r="H6080" s="137" t="s">
        <v>22088</v>
      </c>
      <c r="I6080" s="138" t="s">
        <v>24282</v>
      </c>
    </row>
    <row r="6081" spans="1:9" hidden="1">
      <c r="A6081" s="137" t="s">
        <v>30302</v>
      </c>
      <c r="B6081" s="138" t="s">
        <v>30303</v>
      </c>
      <c r="C6081" s="138" t="s">
        <v>30304</v>
      </c>
      <c r="D6081" s="138" t="s">
        <v>30305</v>
      </c>
      <c r="E6081" s="138" t="s">
        <v>30306</v>
      </c>
      <c r="F6081" s="139">
        <v>0</v>
      </c>
      <c r="G6081" s="137" t="s">
        <v>488</v>
      </c>
      <c r="H6081" s="137" t="s">
        <v>22088</v>
      </c>
      <c r="I6081" s="138" t="s">
        <v>24282</v>
      </c>
    </row>
    <row r="6082" spans="1:9" hidden="1">
      <c r="A6082" s="137" t="s">
        <v>30307</v>
      </c>
      <c r="B6082" s="138" t="s">
        <v>30308</v>
      </c>
      <c r="C6082" s="138" t="s">
        <v>30309</v>
      </c>
      <c r="D6082" s="138" t="s">
        <v>30310</v>
      </c>
      <c r="E6082" s="138" t="s">
        <v>30311</v>
      </c>
      <c r="F6082" s="139">
        <v>0</v>
      </c>
      <c r="G6082" s="137" t="s">
        <v>488</v>
      </c>
      <c r="H6082" s="137" t="s">
        <v>22088</v>
      </c>
      <c r="I6082" s="138" t="s">
        <v>1139</v>
      </c>
    </row>
    <row r="6083" spans="1:9" hidden="1">
      <c r="A6083" s="137" t="s">
        <v>30312</v>
      </c>
      <c r="B6083" s="138" t="s">
        <v>30313</v>
      </c>
      <c r="C6083" s="138" t="s">
        <v>30314</v>
      </c>
      <c r="D6083" s="138" t="s">
        <v>30315</v>
      </c>
      <c r="E6083" s="138" t="s">
        <v>30316</v>
      </c>
      <c r="F6083" s="139">
        <v>0</v>
      </c>
      <c r="G6083" s="137" t="s">
        <v>488</v>
      </c>
      <c r="H6083" s="137" t="s">
        <v>22088</v>
      </c>
      <c r="I6083" s="138" t="s">
        <v>1139</v>
      </c>
    </row>
    <row r="6084" spans="1:9" hidden="1">
      <c r="A6084" s="137" t="s">
        <v>30317</v>
      </c>
      <c r="B6084" s="138" t="s">
        <v>30318</v>
      </c>
      <c r="C6084" s="138" t="s">
        <v>30319</v>
      </c>
      <c r="D6084" s="138" t="s">
        <v>30320</v>
      </c>
      <c r="E6084" s="138" t="s">
        <v>30321</v>
      </c>
      <c r="F6084" s="139">
        <v>0</v>
      </c>
      <c r="G6084" s="137" t="s">
        <v>488</v>
      </c>
      <c r="H6084" s="137" t="s">
        <v>22088</v>
      </c>
      <c r="I6084" s="138" t="s">
        <v>24282</v>
      </c>
    </row>
    <row r="6085" spans="1:9" hidden="1">
      <c r="A6085" s="137" t="s">
        <v>30322</v>
      </c>
      <c r="B6085" s="138" t="s">
        <v>30323</v>
      </c>
      <c r="C6085" s="138" t="s">
        <v>30324</v>
      </c>
      <c r="D6085" s="138" t="s">
        <v>30325</v>
      </c>
      <c r="E6085" s="138" t="s">
        <v>30326</v>
      </c>
      <c r="F6085" s="139">
        <v>0</v>
      </c>
      <c r="G6085" s="137" t="s">
        <v>488</v>
      </c>
      <c r="H6085" s="137" t="s">
        <v>22088</v>
      </c>
      <c r="I6085" s="138" t="s">
        <v>1139</v>
      </c>
    </row>
    <row r="6086" spans="1:9" hidden="1">
      <c r="A6086" s="137" t="s">
        <v>30327</v>
      </c>
      <c r="B6086" s="138" t="s">
        <v>30328</v>
      </c>
      <c r="C6086" s="138" t="s">
        <v>30329</v>
      </c>
      <c r="D6086" s="138" t="s">
        <v>30330</v>
      </c>
      <c r="E6086" s="138" t="s">
        <v>30331</v>
      </c>
      <c r="F6086" s="139">
        <v>0</v>
      </c>
      <c r="G6086" s="137" t="s">
        <v>488</v>
      </c>
      <c r="H6086" s="137" t="s">
        <v>22088</v>
      </c>
      <c r="I6086" s="138" t="s">
        <v>1139</v>
      </c>
    </row>
    <row r="6087" spans="1:9" hidden="1">
      <c r="A6087" s="137" t="s">
        <v>30332</v>
      </c>
      <c r="B6087" s="138" t="s">
        <v>30333</v>
      </c>
      <c r="C6087" s="138" t="s">
        <v>30334</v>
      </c>
      <c r="D6087" s="138" t="s">
        <v>30335</v>
      </c>
      <c r="E6087" s="138" t="s">
        <v>30336</v>
      </c>
      <c r="F6087" s="139">
        <v>0</v>
      </c>
      <c r="G6087" s="137" t="s">
        <v>488</v>
      </c>
      <c r="H6087" s="137" t="s">
        <v>22088</v>
      </c>
      <c r="I6087" s="138" t="s">
        <v>1139</v>
      </c>
    </row>
    <row r="6088" spans="1:9" hidden="1">
      <c r="A6088" s="137" t="s">
        <v>30337</v>
      </c>
      <c r="B6088" s="138" t="s">
        <v>30338</v>
      </c>
      <c r="C6088" s="138" t="s">
        <v>30339</v>
      </c>
      <c r="D6088" s="138" t="s">
        <v>30340</v>
      </c>
      <c r="E6088" s="138" t="s">
        <v>30341</v>
      </c>
      <c r="F6088" s="139">
        <v>0</v>
      </c>
      <c r="G6088" s="137" t="s">
        <v>488</v>
      </c>
      <c r="H6088" s="137" t="s">
        <v>22088</v>
      </c>
      <c r="I6088" s="138" t="s">
        <v>1139</v>
      </c>
    </row>
    <row r="6089" spans="1:9" hidden="1">
      <c r="A6089" s="137" t="s">
        <v>30342</v>
      </c>
      <c r="B6089" s="138" t="s">
        <v>30343</v>
      </c>
      <c r="C6089" s="138" t="s">
        <v>30344</v>
      </c>
      <c r="D6089" s="138" t="s">
        <v>30345</v>
      </c>
      <c r="E6089" s="138" t="s">
        <v>30346</v>
      </c>
      <c r="F6089" s="139">
        <v>0</v>
      </c>
      <c r="G6089" s="137" t="s">
        <v>488</v>
      </c>
      <c r="H6089" s="137" t="s">
        <v>22088</v>
      </c>
      <c r="I6089" s="138" t="s">
        <v>24282</v>
      </c>
    </row>
    <row r="6090" spans="1:9" hidden="1">
      <c r="A6090" s="137" t="s">
        <v>30347</v>
      </c>
      <c r="B6090" s="138" t="s">
        <v>30348</v>
      </c>
      <c r="C6090" s="138" t="s">
        <v>30349</v>
      </c>
      <c r="D6090" s="138" t="s">
        <v>30350</v>
      </c>
      <c r="E6090" s="138" t="s">
        <v>30351</v>
      </c>
      <c r="F6090" s="139">
        <v>1001</v>
      </c>
      <c r="G6090" s="137" t="s">
        <v>488</v>
      </c>
      <c r="H6090" s="137" t="s">
        <v>22088</v>
      </c>
      <c r="I6090" s="138" t="s">
        <v>1139</v>
      </c>
    </row>
    <row r="6091" spans="1:9" hidden="1">
      <c r="A6091" s="137" t="s">
        <v>30352</v>
      </c>
      <c r="B6091" s="138" t="s">
        <v>30353</v>
      </c>
      <c r="C6091" s="138" t="s">
        <v>30354</v>
      </c>
      <c r="D6091" s="138" t="s">
        <v>30355</v>
      </c>
      <c r="E6091" s="138" t="s">
        <v>30356</v>
      </c>
      <c r="F6091" s="139">
        <v>2758</v>
      </c>
      <c r="G6091" s="137" t="s">
        <v>488</v>
      </c>
      <c r="H6091" s="137" t="s">
        <v>22088</v>
      </c>
      <c r="I6091" s="138" t="s">
        <v>1139</v>
      </c>
    </row>
    <row r="6092" spans="1:9" hidden="1">
      <c r="A6092" s="137" t="s">
        <v>30357</v>
      </c>
      <c r="B6092" s="138" t="s">
        <v>30358</v>
      </c>
      <c r="C6092" s="138" t="s">
        <v>30359</v>
      </c>
      <c r="D6092" s="138" t="s">
        <v>30360</v>
      </c>
      <c r="E6092" s="138" t="s">
        <v>30361</v>
      </c>
      <c r="F6092" s="139">
        <v>0</v>
      </c>
      <c r="G6092" s="137" t="s">
        <v>488</v>
      </c>
      <c r="H6092" s="137" t="s">
        <v>22088</v>
      </c>
      <c r="I6092" s="138" t="s">
        <v>24282</v>
      </c>
    </row>
    <row r="6093" spans="1:9" hidden="1">
      <c r="A6093" s="137" t="s">
        <v>30362</v>
      </c>
      <c r="B6093" s="138" t="s">
        <v>30363</v>
      </c>
      <c r="C6093" s="138" t="s">
        <v>30364</v>
      </c>
      <c r="D6093" s="138" t="s">
        <v>30365</v>
      </c>
      <c r="E6093" s="138" t="s">
        <v>30366</v>
      </c>
      <c r="F6093" s="139">
        <v>0</v>
      </c>
      <c r="G6093" s="137" t="s">
        <v>488</v>
      </c>
      <c r="H6093" s="137" t="s">
        <v>22088</v>
      </c>
      <c r="I6093" s="138" t="s">
        <v>1139</v>
      </c>
    </row>
    <row r="6094" spans="1:9" hidden="1">
      <c r="A6094" s="137" t="s">
        <v>30367</v>
      </c>
      <c r="B6094" s="138" t="s">
        <v>30368</v>
      </c>
      <c r="C6094" s="138" t="s">
        <v>30369</v>
      </c>
      <c r="D6094" s="138" t="s">
        <v>30370</v>
      </c>
      <c r="E6094" s="138" t="s">
        <v>30371</v>
      </c>
      <c r="F6094" s="139">
        <v>0</v>
      </c>
      <c r="G6094" s="137" t="s">
        <v>488</v>
      </c>
      <c r="H6094" s="137" t="s">
        <v>22088</v>
      </c>
      <c r="I6094" s="138" t="s">
        <v>1139</v>
      </c>
    </row>
    <row r="6095" spans="1:9" hidden="1">
      <c r="A6095" s="137" t="s">
        <v>30372</v>
      </c>
      <c r="B6095" s="138" t="s">
        <v>30373</v>
      </c>
      <c r="C6095" s="138" t="s">
        <v>30374</v>
      </c>
      <c r="D6095" s="138" t="s">
        <v>30375</v>
      </c>
      <c r="E6095" s="138" t="s">
        <v>24999</v>
      </c>
      <c r="F6095" s="139">
        <v>1903</v>
      </c>
      <c r="G6095" s="137" t="s">
        <v>488</v>
      </c>
      <c r="H6095" s="137" t="s">
        <v>22088</v>
      </c>
      <c r="I6095" s="138" t="s">
        <v>1139</v>
      </c>
    </row>
    <row r="6096" spans="1:9" hidden="1">
      <c r="A6096" s="137" t="s">
        <v>30376</v>
      </c>
      <c r="B6096" s="138" t="s">
        <v>30377</v>
      </c>
      <c r="C6096" s="138" t="s">
        <v>30378</v>
      </c>
      <c r="D6096" s="138" t="s">
        <v>30379</v>
      </c>
      <c r="E6096" s="138" t="s">
        <v>30380</v>
      </c>
      <c r="F6096" s="139">
        <v>3320</v>
      </c>
      <c r="G6096" s="137" t="s">
        <v>488</v>
      </c>
      <c r="H6096" s="137" t="s">
        <v>22088</v>
      </c>
      <c r="I6096" s="138" t="s">
        <v>1139</v>
      </c>
    </row>
    <row r="6097" spans="1:9" hidden="1">
      <c r="A6097" s="137" t="s">
        <v>30381</v>
      </c>
      <c r="B6097" s="138" t="s">
        <v>30382</v>
      </c>
      <c r="C6097" s="138" t="s">
        <v>30383</v>
      </c>
      <c r="D6097" s="138" t="s">
        <v>30384</v>
      </c>
      <c r="E6097" s="138" t="s">
        <v>30385</v>
      </c>
      <c r="F6097" s="139">
        <v>0</v>
      </c>
      <c r="G6097" s="137" t="s">
        <v>488</v>
      </c>
      <c r="H6097" s="137" t="s">
        <v>22088</v>
      </c>
      <c r="I6097" s="138" t="s">
        <v>1139</v>
      </c>
    </row>
    <row r="6098" spans="1:9" hidden="1">
      <c r="A6098" s="137" t="s">
        <v>30386</v>
      </c>
      <c r="B6098" s="138" t="s">
        <v>30387</v>
      </c>
      <c r="C6098" s="138" t="s">
        <v>30388</v>
      </c>
      <c r="D6098" s="138" t="s">
        <v>30389</v>
      </c>
      <c r="E6098" s="138" t="s">
        <v>30390</v>
      </c>
      <c r="F6098" s="139">
        <v>0</v>
      </c>
      <c r="G6098" s="137" t="s">
        <v>488</v>
      </c>
      <c r="H6098" s="137" t="s">
        <v>22088</v>
      </c>
      <c r="I6098" s="138" t="s">
        <v>1139</v>
      </c>
    </row>
    <row r="6099" spans="1:9" hidden="1">
      <c r="A6099" s="137" t="s">
        <v>30391</v>
      </c>
      <c r="B6099" s="138" t="s">
        <v>30392</v>
      </c>
      <c r="C6099" s="138" t="s">
        <v>30393</v>
      </c>
      <c r="D6099" s="138" t="s">
        <v>30394</v>
      </c>
      <c r="E6099" s="138" t="s">
        <v>30395</v>
      </c>
      <c r="F6099" s="139">
        <v>0</v>
      </c>
      <c r="G6099" s="137" t="s">
        <v>488</v>
      </c>
      <c r="H6099" s="137" t="s">
        <v>22088</v>
      </c>
      <c r="I6099" s="138" t="s">
        <v>1139</v>
      </c>
    </row>
    <row r="6100" spans="1:9" hidden="1">
      <c r="A6100" s="137" t="s">
        <v>30396</v>
      </c>
      <c r="B6100" s="138" t="s">
        <v>30397</v>
      </c>
      <c r="C6100" s="138" t="s">
        <v>30398</v>
      </c>
      <c r="D6100" s="138" t="s">
        <v>30399</v>
      </c>
      <c r="E6100" s="138" t="s">
        <v>30400</v>
      </c>
      <c r="F6100" s="139">
        <v>0</v>
      </c>
      <c r="G6100" s="137" t="s">
        <v>488</v>
      </c>
      <c r="H6100" s="137" t="s">
        <v>22088</v>
      </c>
      <c r="I6100" s="138" t="s">
        <v>1139</v>
      </c>
    </row>
    <row r="6101" spans="1:9" hidden="1">
      <c r="A6101" s="137" t="s">
        <v>30401</v>
      </c>
      <c r="B6101" s="138" t="s">
        <v>30402</v>
      </c>
      <c r="C6101" s="138" t="s">
        <v>30403</v>
      </c>
      <c r="D6101" s="138" t="s">
        <v>30404</v>
      </c>
      <c r="E6101" s="138" t="s">
        <v>30405</v>
      </c>
      <c r="F6101" s="139">
        <v>4890</v>
      </c>
      <c r="G6101" s="137" t="s">
        <v>488</v>
      </c>
      <c r="H6101" s="137" t="s">
        <v>22088</v>
      </c>
      <c r="I6101" s="138" t="s">
        <v>1139</v>
      </c>
    </row>
    <row r="6102" spans="1:9" hidden="1">
      <c r="A6102" s="137" t="s">
        <v>30406</v>
      </c>
      <c r="B6102" s="138" t="s">
        <v>30407</v>
      </c>
      <c r="C6102" s="138" t="s">
        <v>30408</v>
      </c>
      <c r="D6102" s="138" t="s">
        <v>30409</v>
      </c>
      <c r="E6102" s="138" t="s">
        <v>30410</v>
      </c>
      <c r="F6102" s="139">
        <v>1505</v>
      </c>
      <c r="G6102" s="137" t="s">
        <v>488</v>
      </c>
      <c r="H6102" s="137" t="s">
        <v>22088</v>
      </c>
      <c r="I6102" s="138" t="s">
        <v>1139</v>
      </c>
    </row>
    <row r="6103" spans="1:9" hidden="1">
      <c r="A6103" s="137" t="s">
        <v>30411</v>
      </c>
      <c r="B6103" s="138" t="s">
        <v>30412</v>
      </c>
      <c r="C6103" s="138" t="s">
        <v>30413</v>
      </c>
      <c r="D6103" s="138" t="s">
        <v>30414</v>
      </c>
      <c r="E6103" s="138" t="s">
        <v>30415</v>
      </c>
      <c r="F6103" s="139">
        <v>778</v>
      </c>
      <c r="G6103" s="137" t="s">
        <v>488</v>
      </c>
      <c r="H6103" s="137" t="s">
        <v>22088</v>
      </c>
      <c r="I6103" s="138" t="s">
        <v>1139</v>
      </c>
    </row>
    <row r="6104" spans="1:9" hidden="1">
      <c r="A6104" s="137" t="s">
        <v>30416</v>
      </c>
      <c r="B6104" s="138" t="s">
        <v>30417</v>
      </c>
      <c r="C6104" s="138" t="s">
        <v>30418</v>
      </c>
      <c r="D6104" s="138" t="s">
        <v>30419</v>
      </c>
      <c r="E6104" s="138" t="s">
        <v>30420</v>
      </c>
      <c r="F6104" s="139">
        <v>0</v>
      </c>
      <c r="G6104" s="137" t="s">
        <v>488</v>
      </c>
      <c r="H6104" s="137" t="s">
        <v>22088</v>
      </c>
      <c r="I6104" s="138" t="s">
        <v>1139</v>
      </c>
    </row>
    <row r="6105" spans="1:9" hidden="1">
      <c r="A6105" s="137" t="s">
        <v>30421</v>
      </c>
      <c r="B6105" s="138" t="s">
        <v>30422</v>
      </c>
      <c r="C6105" s="138" t="s">
        <v>30423</v>
      </c>
      <c r="D6105" s="138" t="s">
        <v>30424</v>
      </c>
      <c r="E6105" s="138" t="s">
        <v>30425</v>
      </c>
      <c r="F6105" s="139">
        <v>3810</v>
      </c>
      <c r="G6105" s="137" t="s">
        <v>488</v>
      </c>
      <c r="H6105" s="137" t="s">
        <v>22088</v>
      </c>
      <c r="I6105" s="138" t="s">
        <v>24282</v>
      </c>
    </row>
    <row r="6106" spans="1:9" hidden="1">
      <c r="A6106" s="137" t="s">
        <v>30426</v>
      </c>
      <c r="B6106" s="138" t="s">
        <v>30427</v>
      </c>
      <c r="C6106" s="138" t="s">
        <v>30428</v>
      </c>
      <c r="D6106" s="138" t="s">
        <v>30429</v>
      </c>
      <c r="E6106" s="138" t="s">
        <v>30430</v>
      </c>
      <c r="F6106" s="139">
        <v>0</v>
      </c>
      <c r="G6106" s="137" t="s">
        <v>488</v>
      </c>
      <c r="H6106" s="137" t="s">
        <v>22088</v>
      </c>
      <c r="I6106" s="138" t="s">
        <v>1139</v>
      </c>
    </row>
    <row r="6107" spans="1:9" hidden="1">
      <c r="A6107" s="137" t="s">
        <v>30431</v>
      </c>
      <c r="B6107" s="138" t="s">
        <v>30432</v>
      </c>
      <c r="C6107" s="138" t="s">
        <v>30433</v>
      </c>
      <c r="D6107" s="138" t="s">
        <v>30434</v>
      </c>
      <c r="E6107" s="138" t="s">
        <v>1756</v>
      </c>
      <c r="F6107" s="139">
        <v>0</v>
      </c>
      <c r="G6107" s="137" t="s">
        <v>488</v>
      </c>
      <c r="H6107" s="137" t="s">
        <v>22088</v>
      </c>
      <c r="I6107" s="138" t="s">
        <v>1756</v>
      </c>
    </row>
    <row r="6108" spans="1:9" hidden="1">
      <c r="A6108" s="137" t="s">
        <v>30435</v>
      </c>
      <c r="B6108" s="138" t="s">
        <v>30436</v>
      </c>
      <c r="C6108" s="138" t="s">
        <v>30437</v>
      </c>
      <c r="D6108" s="138" t="s">
        <v>30438</v>
      </c>
      <c r="E6108" s="138" t="s">
        <v>30439</v>
      </c>
      <c r="F6108" s="139">
        <v>0</v>
      </c>
      <c r="G6108" s="137" t="s">
        <v>488</v>
      </c>
      <c r="H6108" s="137" t="s">
        <v>22088</v>
      </c>
      <c r="I6108" s="138" t="s">
        <v>1139</v>
      </c>
    </row>
    <row r="6109" spans="1:9" hidden="1">
      <c r="A6109" s="137" t="s">
        <v>30440</v>
      </c>
      <c r="B6109" s="138" t="s">
        <v>30441</v>
      </c>
      <c r="C6109" s="138" t="s">
        <v>30442</v>
      </c>
      <c r="D6109" s="138" t="s">
        <v>30443</v>
      </c>
      <c r="E6109" s="138" t="s">
        <v>30444</v>
      </c>
      <c r="F6109" s="139">
        <v>4723</v>
      </c>
      <c r="G6109" s="137" t="s">
        <v>488</v>
      </c>
      <c r="H6109" s="137" t="s">
        <v>22088</v>
      </c>
      <c r="I6109" s="138" t="s">
        <v>1139</v>
      </c>
    </row>
    <row r="6110" spans="1:9" hidden="1">
      <c r="A6110" s="137" t="s">
        <v>30445</v>
      </c>
      <c r="B6110" s="138" t="s">
        <v>30446</v>
      </c>
      <c r="C6110" s="138" t="s">
        <v>30447</v>
      </c>
      <c r="D6110" s="138" t="s">
        <v>30448</v>
      </c>
      <c r="E6110" s="138" t="s">
        <v>30449</v>
      </c>
      <c r="F6110" s="139">
        <v>0</v>
      </c>
      <c r="G6110" s="137" t="s">
        <v>488</v>
      </c>
      <c r="H6110" s="137" t="s">
        <v>22088</v>
      </c>
      <c r="I6110" s="138" t="s">
        <v>1139</v>
      </c>
    </row>
    <row r="6111" spans="1:9" hidden="1">
      <c r="A6111" s="137" t="s">
        <v>30450</v>
      </c>
      <c r="B6111" s="138" t="s">
        <v>30451</v>
      </c>
      <c r="C6111" s="138" t="s">
        <v>30452</v>
      </c>
      <c r="D6111" s="138" t="s">
        <v>30453</v>
      </c>
      <c r="E6111" s="138" t="s">
        <v>30454</v>
      </c>
      <c r="F6111" s="139">
        <v>0</v>
      </c>
      <c r="G6111" s="137" t="s">
        <v>488</v>
      </c>
      <c r="H6111" s="137" t="s">
        <v>22088</v>
      </c>
      <c r="I6111" s="138" t="s">
        <v>1139</v>
      </c>
    </row>
    <row r="6112" spans="1:9" hidden="1">
      <c r="A6112" s="137" t="s">
        <v>30455</v>
      </c>
      <c r="B6112" s="138" t="s">
        <v>30456</v>
      </c>
      <c r="C6112" s="138" t="s">
        <v>30457</v>
      </c>
      <c r="D6112" s="138" t="s">
        <v>30458</v>
      </c>
      <c r="E6112" s="138" t="s">
        <v>30459</v>
      </c>
      <c r="F6112" s="139">
        <v>0</v>
      </c>
      <c r="G6112" s="137" t="s">
        <v>488</v>
      </c>
      <c r="H6112" s="137" t="s">
        <v>22088</v>
      </c>
      <c r="I6112" s="138" t="s">
        <v>1139</v>
      </c>
    </row>
    <row r="6113" spans="1:9" hidden="1">
      <c r="A6113" s="137" t="s">
        <v>30460</v>
      </c>
      <c r="B6113" s="138" t="s">
        <v>30461</v>
      </c>
      <c r="C6113" s="138" t="s">
        <v>30462</v>
      </c>
      <c r="D6113" s="138" t="s">
        <v>30463</v>
      </c>
      <c r="E6113" s="138" t="s">
        <v>30464</v>
      </c>
      <c r="F6113" s="139">
        <v>2403</v>
      </c>
      <c r="G6113" s="137" t="s">
        <v>488</v>
      </c>
      <c r="H6113" s="137" t="s">
        <v>22088</v>
      </c>
      <c r="I6113" s="138" t="s">
        <v>1139</v>
      </c>
    </row>
    <row r="6114" spans="1:9" hidden="1">
      <c r="A6114" s="137" t="s">
        <v>30465</v>
      </c>
      <c r="B6114" s="138" t="s">
        <v>30466</v>
      </c>
      <c r="C6114" s="138" t="s">
        <v>30467</v>
      </c>
      <c r="D6114" s="138" t="s">
        <v>30468</v>
      </c>
      <c r="E6114" s="138" t="s">
        <v>30469</v>
      </c>
      <c r="F6114" s="139">
        <v>688</v>
      </c>
      <c r="G6114" s="137" t="s">
        <v>488</v>
      </c>
      <c r="H6114" s="137" t="s">
        <v>22088</v>
      </c>
      <c r="I6114" s="138" t="s">
        <v>1139</v>
      </c>
    </row>
    <row r="6115" spans="1:9" hidden="1">
      <c r="A6115" s="137" t="s">
        <v>30470</v>
      </c>
      <c r="B6115" s="138" t="s">
        <v>30471</v>
      </c>
      <c r="C6115" s="138" t="s">
        <v>30472</v>
      </c>
      <c r="D6115" s="138" t="s">
        <v>30473</v>
      </c>
      <c r="E6115" s="138" t="s">
        <v>30474</v>
      </c>
      <c r="F6115" s="139">
        <v>0</v>
      </c>
      <c r="G6115" s="137" t="s">
        <v>488</v>
      </c>
      <c r="H6115" s="137" t="s">
        <v>22088</v>
      </c>
      <c r="I6115" s="138" t="s">
        <v>1139</v>
      </c>
    </row>
    <row r="6116" spans="1:9" hidden="1">
      <c r="A6116" s="137" t="s">
        <v>30475</v>
      </c>
      <c r="B6116" s="138" t="s">
        <v>30476</v>
      </c>
      <c r="C6116" s="138" t="s">
        <v>30477</v>
      </c>
      <c r="D6116" s="138" t="s">
        <v>30478</v>
      </c>
      <c r="E6116" s="138" t="s">
        <v>30479</v>
      </c>
      <c r="F6116" s="139">
        <v>0</v>
      </c>
      <c r="G6116" s="137" t="s">
        <v>488</v>
      </c>
      <c r="H6116" s="137" t="s">
        <v>22088</v>
      </c>
      <c r="I6116" s="138" t="s">
        <v>1139</v>
      </c>
    </row>
    <row r="6117" spans="1:9" hidden="1">
      <c r="A6117" s="137" t="s">
        <v>30480</v>
      </c>
      <c r="B6117" s="138" t="s">
        <v>30481</v>
      </c>
      <c r="C6117" s="138" t="s">
        <v>30482</v>
      </c>
      <c r="D6117" s="138" t="s">
        <v>30483</v>
      </c>
      <c r="E6117" s="138" t="s">
        <v>30484</v>
      </c>
      <c r="F6117" s="139">
        <v>230</v>
      </c>
      <c r="G6117" s="137" t="s">
        <v>488</v>
      </c>
      <c r="H6117" s="137" t="s">
        <v>22088</v>
      </c>
      <c r="I6117" s="138" t="s">
        <v>1139</v>
      </c>
    </row>
    <row r="6118" spans="1:9" hidden="1">
      <c r="A6118" s="137" t="s">
        <v>30485</v>
      </c>
      <c r="B6118" s="138" t="s">
        <v>30486</v>
      </c>
      <c r="C6118" s="138" t="s">
        <v>30487</v>
      </c>
      <c r="D6118" s="138" t="s">
        <v>30488</v>
      </c>
      <c r="E6118" s="138" t="s">
        <v>30489</v>
      </c>
      <c r="F6118" s="139">
        <v>0</v>
      </c>
      <c r="G6118" s="137" t="s">
        <v>488</v>
      </c>
      <c r="H6118" s="137" t="s">
        <v>22088</v>
      </c>
      <c r="I6118" s="138" t="s">
        <v>1139</v>
      </c>
    </row>
    <row r="6119" spans="1:9" hidden="1">
      <c r="A6119" s="137" t="s">
        <v>30490</v>
      </c>
      <c r="B6119" s="138" t="s">
        <v>30491</v>
      </c>
      <c r="C6119" s="138" t="s">
        <v>30492</v>
      </c>
      <c r="D6119" s="138" t="s">
        <v>30493</v>
      </c>
      <c r="E6119" s="138" t="s">
        <v>30494</v>
      </c>
      <c r="F6119" s="139">
        <v>0</v>
      </c>
      <c r="G6119" s="137" t="s">
        <v>488</v>
      </c>
      <c r="H6119" s="137" t="s">
        <v>22088</v>
      </c>
      <c r="I6119" s="138" t="s">
        <v>1139</v>
      </c>
    </row>
    <row r="6120" spans="1:9" hidden="1">
      <c r="A6120" s="137" t="s">
        <v>30495</v>
      </c>
      <c r="B6120" s="138" t="s">
        <v>30496</v>
      </c>
      <c r="C6120" s="138" t="s">
        <v>30497</v>
      </c>
      <c r="D6120" s="138" t="s">
        <v>30498</v>
      </c>
      <c r="E6120" s="138" t="s">
        <v>30499</v>
      </c>
      <c r="F6120" s="139">
        <v>2919</v>
      </c>
      <c r="G6120" s="137" t="s">
        <v>488</v>
      </c>
      <c r="H6120" s="137" t="s">
        <v>22088</v>
      </c>
      <c r="I6120" s="138" t="s">
        <v>1139</v>
      </c>
    </row>
    <row r="6121" spans="1:9" hidden="1">
      <c r="A6121" s="137" t="s">
        <v>30500</v>
      </c>
      <c r="B6121" s="138" t="s">
        <v>30501</v>
      </c>
      <c r="C6121" s="138" t="s">
        <v>30502</v>
      </c>
      <c r="D6121" s="138" t="s">
        <v>30503</v>
      </c>
      <c r="E6121" s="138" t="s">
        <v>30504</v>
      </c>
      <c r="F6121" s="139">
        <v>0</v>
      </c>
      <c r="G6121" s="137" t="s">
        <v>488</v>
      </c>
      <c r="H6121" s="137" t="s">
        <v>22088</v>
      </c>
      <c r="I6121" s="138" t="s">
        <v>1139</v>
      </c>
    </row>
    <row r="6122" spans="1:9" hidden="1">
      <c r="A6122" s="137" t="s">
        <v>30505</v>
      </c>
      <c r="B6122" s="138" t="s">
        <v>30506</v>
      </c>
      <c r="C6122" s="138" t="s">
        <v>30507</v>
      </c>
      <c r="D6122" s="138" t="s">
        <v>30508</v>
      </c>
      <c r="E6122" s="138" t="s">
        <v>30509</v>
      </c>
      <c r="F6122" s="139">
        <v>0</v>
      </c>
      <c r="G6122" s="137" t="s">
        <v>488</v>
      </c>
      <c r="H6122" s="137" t="s">
        <v>22088</v>
      </c>
      <c r="I6122" s="138" t="s">
        <v>1139</v>
      </c>
    </row>
    <row r="6123" spans="1:9" hidden="1">
      <c r="A6123" s="137" t="s">
        <v>30510</v>
      </c>
      <c r="B6123" s="138" t="s">
        <v>30511</v>
      </c>
      <c r="C6123" s="138" t="s">
        <v>30512</v>
      </c>
      <c r="D6123" s="138" t="s">
        <v>30513</v>
      </c>
      <c r="E6123" s="138" t="s">
        <v>30514</v>
      </c>
      <c r="F6123" s="139">
        <v>1095</v>
      </c>
      <c r="G6123" s="137" t="s">
        <v>488</v>
      </c>
      <c r="H6123" s="137" t="s">
        <v>22088</v>
      </c>
      <c r="I6123" s="138" t="s">
        <v>1139</v>
      </c>
    </row>
    <row r="6124" spans="1:9" hidden="1">
      <c r="A6124" s="137" t="s">
        <v>30515</v>
      </c>
      <c r="B6124" s="138" t="s">
        <v>30516</v>
      </c>
      <c r="C6124" s="138" t="s">
        <v>30517</v>
      </c>
      <c r="D6124" s="138" t="s">
        <v>30518</v>
      </c>
      <c r="E6124" s="138" t="s">
        <v>30519</v>
      </c>
      <c r="F6124" s="139">
        <v>0</v>
      </c>
      <c r="G6124" s="137" t="s">
        <v>488</v>
      </c>
      <c r="H6124" s="137" t="s">
        <v>22088</v>
      </c>
      <c r="I6124" s="138" t="s">
        <v>1139</v>
      </c>
    </row>
    <row r="6125" spans="1:9" hidden="1">
      <c r="A6125" s="137" t="s">
        <v>30520</v>
      </c>
      <c r="B6125" s="138" t="s">
        <v>30521</v>
      </c>
      <c r="C6125" s="138" t="s">
        <v>30522</v>
      </c>
      <c r="D6125" s="138" t="s">
        <v>30523</v>
      </c>
      <c r="E6125" s="138" t="s">
        <v>30524</v>
      </c>
      <c r="F6125" s="139">
        <v>0</v>
      </c>
      <c r="G6125" s="137" t="s">
        <v>488</v>
      </c>
      <c r="H6125" s="137" t="s">
        <v>22088</v>
      </c>
      <c r="I6125" s="138" t="s">
        <v>24282</v>
      </c>
    </row>
    <row r="6126" spans="1:9" hidden="1">
      <c r="A6126" s="137" t="s">
        <v>30525</v>
      </c>
      <c r="B6126" s="138" t="s">
        <v>30526</v>
      </c>
      <c r="C6126" s="138" t="s">
        <v>30527</v>
      </c>
      <c r="D6126" s="138" t="s">
        <v>30528</v>
      </c>
      <c r="E6126" s="138" t="s">
        <v>1756</v>
      </c>
      <c r="F6126" s="139">
        <v>0</v>
      </c>
      <c r="G6126" s="137" t="s">
        <v>488</v>
      </c>
      <c r="H6126" s="137" t="s">
        <v>22088</v>
      </c>
      <c r="I6126" s="138" t="s">
        <v>1756</v>
      </c>
    </row>
    <row r="6127" spans="1:9" hidden="1">
      <c r="A6127" s="137" t="s">
        <v>30529</v>
      </c>
      <c r="B6127" s="138" t="s">
        <v>30530</v>
      </c>
      <c r="C6127" s="138" t="s">
        <v>30531</v>
      </c>
      <c r="D6127" s="138" t="s">
        <v>30532</v>
      </c>
      <c r="E6127" s="138" t="s">
        <v>30533</v>
      </c>
      <c r="F6127" s="139">
        <v>5690</v>
      </c>
      <c r="G6127" s="137" t="s">
        <v>488</v>
      </c>
      <c r="H6127" s="137" t="s">
        <v>22088</v>
      </c>
      <c r="I6127" s="138" t="s">
        <v>1139</v>
      </c>
    </row>
    <row r="6128" spans="1:9" hidden="1">
      <c r="A6128" s="137" t="s">
        <v>30534</v>
      </c>
      <c r="B6128" s="138" t="s">
        <v>530</v>
      </c>
      <c r="C6128" s="138" t="s">
        <v>532</v>
      </c>
      <c r="D6128" s="138" t="s">
        <v>531</v>
      </c>
      <c r="E6128" s="138" t="s">
        <v>1304</v>
      </c>
      <c r="F6128" s="139">
        <v>373</v>
      </c>
      <c r="G6128" s="137" t="s">
        <v>488</v>
      </c>
      <c r="H6128" s="137" t="s">
        <v>22088</v>
      </c>
      <c r="I6128" s="138" t="s">
        <v>1139</v>
      </c>
    </row>
    <row r="6129" spans="1:9" hidden="1">
      <c r="A6129" s="137" t="s">
        <v>30535</v>
      </c>
      <c r="B6129" s="138" t="s">
        <v>30536</v>
      </c>
      <c r="C6129" s="138" t="s">
        <v>30537</v>
      </c>
      <c r="D6129" s="138" t="s">
        <v>30538</v>
      </c>
      <c r="E6129" s="138" t="s">
        <v>30539</v>
      </c>
      <c r="F6129" s="139">
        <v>0</v>
      </c>
      <c r="G6129" s="137" t="s">
        <v>488</v>
      </c>
      <c r="H6129" s="137" t="s">
        <v>22088</v>
      </c>
      <c r="I6129" s="138" t="s">
        <v>1139</v>
      </c>
    </row>
    <row r="6130" spans="1:9" hidden="1">
      <c r="A6130" s="137" t="s">
        <v>30540</v>
      </c>
      <c r="B6130" s="138" t="s">
        <v>30541</v>
      </c>
      <c r="C6130" s="138" t="s">
        <v>30542</v>
      </c>
      <c r="D6130" s="138" t="s">
        <v>30543</v>
      </c>
      <c r="E6130" s="138" t="s">
        <v>30544</v>
      </c>
      <c r="F6130" s="139">
        <v>0</v>
      </c>
      <c r="G6130" s="137" t="s">
        <v>488</v>
      </c>
      <c r="H6130" s="137" t="s">
        <v>22088</v>
      </c>
      <c r="I6130" s="138" t="s">
        <v>1139</v>
      </c>
    </row>
    <row r="6131" spans="1:9" hidden="1">
      <c r="A6131" s="137" t="s">
        <v>30545</v>
      </c>
      <c r="B6131" s="138" t="s">
        <v>30546</v>
      </c>
      <c r="C6131" s="138" t="s">
        <v>30547</v>
      </c>
      <c r="D6131" s="138" t="s">
        <v>30548</v>
      </c>
      <c r="E6131" s="138" t="s">
        <v>30549</v>
      </c>
      <c r="F6131" s="139">
        <v>0</v>
      </c>
      <c r="G6131" s="137" t="s">
        <v>488</v>
      </c>
      <c r="H6131" s="137" t="s">
        <v>22088</v>
      </c>
      <c r="I6131" s="138" t="s">
        <v>1139</v>
      </c>
    </row>
    <row r="6132" spans="1:9" hidden="1">
      <c r="A6132" s="137" t="s">
        <v>30550</v>
      </c>
      <c r="B6132" s="138" t="s">
        <v>30551</v>
      </c>
      <c r="C6132" s="138" t="s">
        <v>30552</v>
      </c>
      <c r="D6132" s="138" t="s">
        <v>30553</v>
      </c>
      <c r="E6132" s="138" t="s">
        <v>30554</v>
      </c>
      <c r="F6132" s="139">
        <v>9510</v>
      </c>
      <c r="G6132" s="137" t="s">
        <v>488</v>
      </c>
      <c r="H6132" s="137" t="s">
        <v>22088</v>
      </c>
      <c r="I6132" s="138" t="s">
        <v>1139</v>
      </c>
    </row>
    <row r="6133" spans="1:9" hidden="1">
      <c r="A6133" s="137" t="s">
        <v>30555</v>
      </c>
      <c r="B6133" s="138" t="s">
        <v>30556</v>
      </c>
      <c r="C6133" s="138" t="s">
        <v>30557</v>
      </c>
      <c r="D6133" s="138" t="s">
        <v>30558</v>
      </c>
      <c r="E6133" s="138" t="s">
        <v>30559</v>
      </c>
      <c r="F6133" s="139">
        <v>0</v>
      </c>
      <c r="G6133" s="137" t="s">
        <v>488</v>
      </c>
      <c r="H6133" s="137" t="s">
        <v>22088</v>
      </c>
      <c r="I6133" s="138" t="s">
        <v>1756</v>
      </c>
    </row>
    <row r="6134" spans="1:9" hidden="1">
      <c r="A6134" s="137" t="s">
        <v>30560</v>
      </c>
      <c r="B6134" s="138" t="s">
        <v>30561</v>
      </c>
      <c r="C6134" s="138" t="s">
        <v>30562</v>
      </c>
      <c r="D6134" s="138" t="s">
        <v>30563</v>
      </c>
      <c r="E6134" s="138" t="s">
        <v>30564</v>
      </c>
      <c r="F6134" s="139">
        <v>1618</v>
      </c>
      <c r="G6134" s="137" t="s">
        <v>488</v>
      </c>
      <c r="H6134" s="137" t="s">
        <v>22088</v>
      </c>
      <c r="I6134" s="138" t="s">
        <v>1139</v>
      </c>
    </row>
    <row r="6135" spans="1:9" hidden="1">
      <c r="A6135" s="137" t="s">
        <v>30565</v>
      </c>
      <c r="B6135" s="138" t="s">
        <v>30566</v>
      </c>
      <c r="C6135" s="138" t="s">
        <v>30567</v>
      </c>
      <c r="D6135" s="138" t="s">
        <v>30568</v>
      </c>
      <c r="E6135" s="138" t="s">
        <v>30569</v>
      </c>
      <c r="F6135" s="139">
        <v>0</v>
      </c>
      <c r="G6135" s="137" t="s">
        <v>488</v>
      </c>
      <c r="H6135" s="137" t="s">
        <v>22088</v>
      </c>
      <c r="I6135" s="138" t="s">
        <v>1139</v>
      </c>
    </row>
    <row r="6136" spans="1:9" hidden="1">
      <c r="A6136" s="137" t="s">
        <v>30570</v>
      </c>
      <c r="B6136" s="138" t="s">
        <v>30571</v>
      </c>
      <c r="C6136" s="138" t="s">
        <v>30572</v>
      </c>
      <c r="D6136" s="138" t="s">
        <v>30573</v>
      </c>
      <c r="E6136" s="138" t="s">
        <v>30574</v>
      </c>
      <c r="F6136" s="139">
        <v>0</v>
      </c>
      <c r="G6136" s="137" t="s">
        <v>488</v>
      </c>
      <c r="H6136" s="137" t="s">
        <v>22088</v>
      </c>
      <c r="I6136" s="138" t="s">
        <v>1139</v>
      </c>
    </row>
    <row r="6137" spans="1:9" hidden="1">
      <c r="A6137" s="137" t="s">
        <v>30575</v>
      </c>
      <c r="B6137" s="138" t="s">
        <v>30576</v>
      </c>
      <c r="C6137" s="138" t="s">
        <v>30577</v>
      </c>
      <c r="D6137" s="138" t="s">
        <v>30578</v>
      </c>
      <c r="E6137" s="138" t="s">
        <v>30579</v>
      </c>
      <c r="F6137" s="139">
        <v>0</v>
      </c>
      <c r="G6137" s="137" t="s">
        <v>488</v>
      </c>
      <c r="H6137" s="137" t="s">
        <v>22088</v>
      </c>
      <c r="I6137" s="138" t="s">
        <v>1139</v>
      </c>
    </row>
    <row r="6138" spans="1:9" hidden="1">
      <c r="A6138" s="137" t="s">
        <v>30580</v>
      </c>
      <c r="B6138" s="138" t="s">
        <v>30581</v>
      </c>
      <c r="C6138" s="138" t="s">
        <v>30582</v>
      </c>
      <c r="D6138" s="138" t="s">
        <v>30583</v>
      </c>
      <c r="E6138" s="138" t="s">
        <v>30584</v>
      </c>
      <c r="F6138" s="139">
        <v>734</v>
      </c>
      <c r="G6138" s="137" t="s">
        <v>488</v>
      </c>
      <c r="H6138" s="137" t="s">
        <v>22088</v>
      </c>
      <c r="I6138" s="138" t="s">
        <v>1139</v>
      </c>
    </row>
    <row r="6139" spans="1:9" hidden="1">
      <c r="A6139" s="137" t="s">
        <v>30585</v>
      </c>
      <c r="B6139" s="138" t="s">
        <v>30586</v>
      </c>
      <c r="C6139" s="138" t="s">
        <v>30587</v>
      </c>
      <c r="D6139" s="138" t="s">
        <v>30588</v>
      </c>
      <c r="E6139" s="138" t="s">
        <v>30589</v>
      </c>
      <c r="F6139" s="139">
        <v>0</v>
      </c>
      <c r="G6139" s="137" t="s">
        <v>488</v>
      </c>
      <c r="H6139" s="137" t="s">
        <v>22088</v>
      </c>
      <c r="I6139" s="138" t="s">
        <v>1139</v>
      </c>
    </row>
    <row r="6140" spans="1:9" hidden="1">
      <c r="A6140" s="137" t="s">
        <v>30590</v>
      </c>
      <c r="B6140" s="138" t="s">
        <v>30591</v>
      </c>
      <c r="C6140" s="138" t="s">
        <v>30592</v>
      </c>
      <c r="D6140" s="138" t="s">
        <v>30593</v>
      </c>
      <c r="E6140" s="138" t="s">
        <v>30594</v>
      </c>
      <c r="F6140" s="139">
        <v>0</v>
      </c>
      <c r="G6140" s="137" t="s">
        <v>488</v>
      </c>
      <c r="H6140" s="137" t="s">
        <v>22088</v>
      </c>
      <c r="I6140" s="138" t="s">
        <v>1139</v>
      </c>
    </row>
    <row r="6141" spans="1:9" hidden="1">
      <c r="A6141" s="137" t="s">
        <v>30595</v>
      </c>
      <c r="B6141" s="138" t="s">
        <v>30596</v>
      </c>
      <c r="C6141" s="138" t="s">
        <v>30597</v>
      </c>
      <c r="D6141" s="138" t="s">
        <v>30598</v>
      </c>
      <c r="E6141" s="138" t="s">
        <v>30599</v>
      </c>
      <c r="F6141" s="139">
        <v>0</v>
      </c>
      <c r="G6141" s="137" t="s">
        <v>488</v>
      </c>
      <c r="H6141" s="137" t="s">
        <v>22088</v>
      </c>
      <c r="I6141" s="138" t="s">
        <v>1139</v>
      </c>
    </row>
    <row r="6142" spans="1:9" hidden="1">
      <c r="A6142" s="137" t="s">
        <v>30600</v>
      </c>
      <c r="B6142" s="138" t="s">
        <v>30601</v>
      </c>
      <c r="C6142" s="138" t="s">
        <v>30602</v>
      </c>
      <c r="D6142" s="138" t="s">
        <v>30603</v>
      </c>
      <c r="E6142" s="138" t="s">
        <v>30604</v>
      </c>
      <c r="F6142" s="139">
        <v>0</v>
      </c>
      <c r="G6142" s="137" t="s">
        <v>488</v>
      </c>
      <c r="H6142" s="137" t="s">
        <v>22088</v>
      </c>
      <c r="I6142" s="138" t="s">
        <v>1139</v>
      </c>
    </row>
    <row r="6143" spans="1:9" hidden="1">
      <c r="A6143" s="137" t="s">
        <v>30605</v>
      </c>
      <c r="B6143" s="138" t="s">
        <v>30606</v>
      </c>
      <c r="C6143" s="138" t="s">
        <v>30607</v>
      </c>
      <c r="D6143" s="138" t="s">
        <v>30608</v>
      </c>
      <c r="E6143" s="138" t="s">
        <v>30609</v>
      </c>
      <c r="F6143" s="139">
        <v>0</v>
      </c>
      <c r="G6143" s="137" t="s">
        <v>488</v>
      </c>
      <c r="H6143" s="137" t="s">
        <v>22088</v>
      </c>
      <c r="I6143" s="138" t="s">
        <v>1139</v>
      </c>
    </row>
    <row r="6144" spans="1:9" hidden="1">
      <c r="A6144" s="137" t="s">
        <v>30610</v>
      </c>
      <c r="B6144" s="138" t="s">
        <v>30611</v>
      </c>
      <c r="C6144" s="138" t="s">
        <v>30612</v>
      </c>
      <c r="D6144" s="138" t="s">
        <v>30613</v>
      </c>
      <c r="E6144" s="138" t="s">
        <v>30614</v>
      </c>
      <c r="F6144" s="139">
        <v>0</v>
      </c>
      <c r="G6144" s="137" t="s">
        <v>488</v>
      </c>
      <c r="H6144" s="137" t="s">
        <v>22088</v>
      </c>
      <c r="I6144" s="138" t="s">
        <v>1139</v>
      </c>
    </row>
    <row r="6145" spans="1:9" hidden="1">
      <c r="A6145" s="137" t="s">
        <v>30615</v>
      </c>
      <c r="B6145" s="138" t="s">
        <v>30616</v>
      </c>
      <c r="C6145" s="138" t="s">
        <v>30617</v>
      </c>
      <c r="D6145" s="138" t="s">
        <v>30618</v>
      </c>
      <c r="E6145" s="138" t="s">
        <v>30619</v>
      </c>
      <c r="F6145" s="139">
        <v>0</v>
      </c>
      <c r="G6145" s="137" t="s">
        <v>488</v>
      </c>
      <c r="H6145" s="137" t="s">
        <v>22088</v>
      </c>
      <c r="I6145" s="138" t="s">
        <v>1139</v>
      </c>
    </row>
    <row r="6146" spans="1:9" hidden="1">
      <c r="A6146" s="137" t="s">
        <v>30620</v>
      </c>
      <c r="B6146" s="138" t="s">
        <v>30621</v>
      </c>
      <c r="C6146" s="138" t="s">
        <v>30622</v>
      </c>
      <c r="D6146" s="138" t="s">
        <v>30623</v>
      </c>
      <c r="E6146" s="138" t="s">
        <v>30624</v>
      </c>
      <c r="F6146" s="139">
        <v>0</v>
      </c>
      <c r="G6146" s="137" t="s">
        <v>488</v>
      </c>
      <c r="H6146" s="137" t="s">
        <v>22088</v>
      </c>
      <c r="I6146" s="138" t="s">
        <v>1139</v>
      </c>
    </row>
    <row r="6147" spans="1:9" hidden="1">
      <c r="A6147" s="137" t="s">
        <v>30625</v>
      </c>
      <c r="B6147" s="138" t="s">
        <v>30626</v>
      </c>
      <c r="C6147" s="138" t="s">
        <v>30627</v>
      </c>
      <c r="D6147" s="138" t="s">
        <v>30628</v>
      </c>
      <c r="E6147" s="138" t="s">
        <v>30629</v>
      </c>
      <c r="F6147" s="139">
        <v>0</v>
      </c>
      <c r="G6147" s="137" t="s">
        <v>488</v>
      </c>
      <c r="H6147" s="137" t="s">
        <v>22088</v>
      </c>
      <c r="I6147" s="138" t="s">
        <v>1139</v>
      </c>
    </row>
    <row r="6148" spans="1:9" hidden="1">
      <c r="A6148" s="137" t="s">
        <v>30630</v>
      </c>
      <c r="B6148" s="138" t="s">
        <v>30631</v>
      </c>
      <c r="C6148" s="138" t="s">
        <v>30632</v>
      </c>
      <c r="D6148" s="138" t="s">
        <v>30633</v>
      </c>
      <c r="E6148" s="138" t="s">
        <v>30634</v>
      </c>
      <c r="F6148" s="139">
        <v>0</v>
      </c>
      <c r="G6148" s="137" t="s">
        <v>488</v>
      </c>
      <c r="H6148" s="137" t="s">
        <v>22088</v>
      </c>
      <c r="I6148" s="138" t="s">
        <v>1139</v>
      </c>
    </row>
    <row r="6149" spans="1:9" hidden="1">
      <c r="A6149" s="137" t="s">
        <v>30635</v>
      </c>
      <c r="B6149" s="138" t="s">
        <v>30636</v>
      </c>
      <c r="C6149" s="138" t="s">
        <v>30637</v>
      </c>
      <c r="D6149" s="138" t="s">
        <v>30638</v>
      </c>
      <c r="E6149" s="138" t="s">
        <v>30639</v>
      </c>
      <c r="F6149" s="139">
        <v>0</v>
      </c>
      <c r="G6149" s="137" t="s">
        <v>488</v>
      </c>
      <c r="H6149" s="137" t="s">
        <v>22088</v>
      </c>
      <c r="I6149" s="138" t="s">
        <v>1139</v>
      </c>
    </row>
    <row r="6150" spans="1:9" hidden="1">
      <c r="A6150" s="137" t="s">
        <v>30640</v>
      </c>
      <c r="B6150" s="138" t="s">
        <v>30641</v>
      </c>
      <c r="C6150" s="138" t="s">
        <v>30642</v>
      </c>
      <c r="D6150" s="138" t="s">
        <v>30643</v>
      </c>
      <c r="E6150" s="138" t="s">
        <v>30644</v>
      </c>
      <c r="F6150" s="139">
        <v>0</v>
      </c>
      <c r="G6150" s="137" t="s">
        <v>488</v>
      </c>
      <c r="H6150" s="137" t="s">
        <v>22088</v>
      </c>
      <c r="I6150" s="138" t="s">
        <v>1139</v>
      </c>
    </row>
    <row r="6151" spans="1:9" hidden="1">
      <c r="A6151" s="137" t="s">
        <v>30645</v>
      </c>
      <c r="B6151" s="138" t="s">
        <v>30646</v>
      </c>
      <c r="C6151" s="138" t="s">
        <v>30647</v>
      </c>
      <c r="D6151" s="138" t="s">
        <v>30648</v>
      </c>
      <c r="E6151" s="138" t="s">
        <v>30649</v>
      </c>
      <c r="F6151" s="139">
        <v>1352</v>
      </c>
      <c r="G6151" s="137" t="s">
        <v>488</v>
      </c>
      <c r="H6151" s="137" t="s">
        <v>22088</v>
      </c>
      <c r="I6151" s="138" t="s">
        <v>1139</v>
      </c>
    </row>
    <row r="6152" spans="1:9" hidden="1">
      <c r="A6152" s="137" t="s">
        <v>30650</v>
      </c>
      <c r="B6152" s="138" t="s">
        <v>1527</v>
      </c>
      <c r="C6152" s="138" t="s">
        <v>1529</v>
      </c>
      <c r="D6152" s="138" t="s">
        <v>1528</v>
      </c>
      <c r="E6152" s="138" t="s">
        <v>30651</v>
      </c>
      <c r="F6152" s="139">
        <v>6150</v>
      </c>
      <c r="G6152" s="137" t="s">
        <v>488</v>
      </c>
      <c r="H6152" s="137" t="s">
        <v>22088</v>
      </c>
      <c r="I6152" s="138" t="s">
        <v>1139</v>
      </c>
    </row>
    <row r="6153" spans="1:9" hidden="1">
      <c r="A6153" s="137" t="s">
        <v>30652</v>
      </c>
      <c r="B6153" s="138" t="s">
        <v>30653</v>
      </c>
      <c r="C6153" s="138" t="s">
        <v>30654</v>
      </c>
      <c r="D6153" s="138" t="s">
        <v>30655</v>
      </c>
      <c r="E6153" s="138" t="s">
        <v>30656</v>
      </c>
      <c r="F6153" s="139">
        <v>4890</v>
      </c>
      <c r="G6153" s="137" t="s">
        <v>488</v>
      </c>
      <c r="H6153" s="137" t="s">
        <v>22088</v>
      </c>
      <c r="I6153" s="138" t="s">
        <v>1139</v>
      </c>
    </row>
    <row r="6154" spans="1:9" hidden="1">
      <c r="A6154" s="137" t="s">
        <v>30657</v>
      </c>
      <c r="B6154" s="138" t="s">
        <v>30658</v>
      </c>
      <c r="C6154" s="138" t="s">
        <v>30659</v>
      </c>
      <c r="D6154" s="138" t="s">
        <v>30660</v>
      </c>
      <c r="E6154" s="138" t="s">
        <v>30661</v>
      </c>
      <c r="F6154" s="139">
        <v>0</v>
      </c>
      <c r="G6154" s="137" t="s">
        <v>488</v>
      </c>
      <c r="H6154" s="137" t="s">
        <v>22088</v>
      </c>
      <c r="I6154" s="138" t="s">
        <v>24282</v>
      </c>
    </row>
    <row r="6155" spans="1:9" hidden="1">
      <c r="A6155" s="137" t="s">
        <v>30662</v>
      </c>
      <c r="B6155" s="138" t="s">
        <v>30663</v>
      </c>
      <c r="C6155" s="138" t="s">
        <v>30664</v>
      </c>
      <c r="D6155" s="138" t="s">
        <v>30665</v>
      </c>
      <c r="E6155" s="138" t="s">
        <v>30666</v>
      </c>
      <c r="F6155" s="139">
        <v>0</v>
      </c>
      <c r="G6155" s="137" t="s">
        <v>488</v>
      </c>
      <c r="H6155" s="137" t="s">
        <v>22088</v>
      </c>
      <c r="I6155" s="138" t="s">
        <v>1139</v>
      </c>
    </row>
    <row r="6156" spans="1:9" hidden="1">
      <c r="A6156" s="137" t="s">
        <v>30667</v>
      </c>
      <c r="B6156" s="138" t="s">
        <v>30668</v>
      </c>
      <c r="C6156" s="138" t="s">
        <v>30669</v>
      </c>
      <c r="D6156" s="138" t="s">
        <v>30670</v>
      </c>
      <c r="E6156" s="138" t="s">
        <v>30671</v>
      </c>
      <c r="F6156" s="139">
        <v>0</v>
      </c>
      <c r="G6156" s="137" t="s">
        <v>488</v>
      </c>
      <c r="H6156" s="137" t="s">
        <v>22088</v>
      </c>
      <c r="I6156" s="138" t="s">
        <v>24282</v>
      </c>
    </row>
    <row r="6157" spans="1:9" hidden="1">
      <c r="A6157" s="137" t="s">
        <v>30672</v>
      </c>
      <c r="B6157" s="138" t="s">
        <v>30673</v>
      </c>
      <c r="C6157" s="138" t="s">
        <v>30674</v>
      </c>
      <c r="D6157" s="138" t="s">
        <v>30675</v>
      </c>
      <c r="E6157" s="138" t="s">
        <v>30676</v>
      </c>
      <c r="F6157" s="139">
        <v>0</v>
      </c>
      <c r="G6157" s="137" t="s">
        <v>488</v>
      </c>
      <c r="H6157" s="137" t="s">
        <v>22088</v>
      </c>
      <c r="I6157" s="138" t="s">
        <v>1139</v>
      </c>
    </row>
    <row r="6158" spans="1:9" hidden="1">
      <c r="A6158" s="137" t="s">
        <v>30677</v>
      </c>
      <c r="B6158" s="138" t="s">
        <v>30678</v>
      </c>
      <c r="C6158" s="138" t="s">
        <v>30679</v>
      </c>
      <c r="D6158" s="138" t="s">
        <v>30680</v>
      </c>
      <c r="E6158" s="138" t="s">
        <v>30681</v>
      </c>
      <c r="F6158" s="139">
        <v>0</v>
      </c>
      <c r="G6158" s="137" t="s">
        <v>488</v>
      </c>
      <c r="H6158" s="137" t="s">
        <v>22088</v>
      </c>
      <c r="I6158" s="138" t="s">
        <v>1139</v>
      </c>
    </row>
    <row r="6159" spans="1:9" hidden="1">
      <c r="A6159" s="137" t="s">
        <v>30682</v>
      </c>
      <c r="B6159" s="138" t="s">
        <v>30683</v>
      </c>
      <c r="C6159" s="138" t="s">
        <v>30684</v>
      </c>
      <c r="D6159" s="138" t="s">
        <v>30685</v>
      </c>
      <c r="E6159" s="138" t="s">
        <v>30686</v>
      </c>
      <c r="F6159" s="139">
        <v>0</v>
      </c>
      <c r="G6159" s="137" t="s">
        <v>488</v>
      </c>
      <c r="H6159" s="137" t="s">
        <v>22088</v>
      </c>
      <c r="I6159" s="138" t="s">
        <v>24282</v>
      </c>
    </row>
    <row r="6160" spans="1:9" hidden="1">
      <c r="A6160" s="137" t="s">
        <v>30687</v>
      </c>
      <c r="B6160" s="138" t="s">
        <v>30688</v>
      </c>
      <c r="C6160" s="138" t="s">
        <v>30689</v>
      </c>
      <c r="D6160" s="138" t="s">
        <v>30690</v>
      </c>
      <c r="E6160" s="138" t="s">
        <v>30691</v>
      </c>
      <c r="F6160" s="139">
        <v>365</v>
      </c>
      <c r="G6160" s="137" t="s">
        <v>488</v>
      </c>
      <c r="H6160" s="137" t="s">
        <v>22088</v>
      </c>
      <c r="I6160" s="138" t="s">
        <v>1139</v>
      </c>
    </row>
    <row r="6161" spans="1:9" hidden="1">
      <c r="A6161" s="137" t="s">
        <v>30692</v>
      </c>
      <c r="B6161" s="138" t="s">
        <v>30693</v>
      </c>
      <c r="C6161" s="138" t="s">
        <v>30694</v>
      </c>
      <c r="D6161" s="138" t="s">
        <v>30695</v>
      </c>
      <c r="E6161" s="138" t="s">
        <v>30696</v>
      </c>
      <c r="F6161" s="139">
        <v>0</v>
      </c>
      <c r="G6161" s="137" t="s">
        <v>488</v>
      </c>
      <c r="H6161" s="137" t="s">
        <v>22088</v>
      </c>
      <c r="I6161" s="138" t="s">
        <v>1139</v>
      </c>
    </row>
    <row r="6162" spans="1:9" hidden="1">
      <c r="A6162" s="137" t="s">
        <v>30697</v>
      </c>
      <c r="B6162" s="138" t="s">
        <v>30698</v>
      </c>
      <c r="C6162" s="138" t="s">
        <v>30699</v>
      </c>
      <c r="D6162" s="138" t="s">
        <v>30700</v>
      </c>
      <c r="E6162" s="138" t="s">
        <v>30701</v>
      </c>
      <c r="F6162" s="139">
        <v>0</v>
      </c>
      <c r="G6162" s="137" t="s">
        <v>488</v>
      </c>
      <c r="H6162" s="137" t="s">
        <v>22088</v>
      </c>
      <c r="I6162" s="138" t="s">
        <v>1139</v>
      </c>
    </row>
    <row r="6163" spans="1:9" hidden="1">
      <c r="A6163" s="137" t="s">
        <v>30702</v>
      </c>
      <c r="B6163" s="138" t="s">
        <v>30703</v>
      </c>
      <c r="C6163" s="138" t="s">
        <v>30704</v>
      </c>
      <c r="D6163" s="138" t="s">
        <v>30705</v>
      </c>
      <c r="E6163" s="138" t="s">
        <v>30706</v>
      </c>
      <c r="F6163" s="139">
        <v>0</v>
      </c>
      <c r="G6163" s="137" t="s">
        <v>488</v>
      </c>
      <c r="H6163" s="137" t="s">
        <v>22088</v>
      </c>
      <c r="I6163" s="138" t="s">
        <v>24282</v>
      </c>
    </row>
    <row r="6164" spans="1:9" hidden="1">
      <c r="A6164" s="137" t="s">
        <v>30707</v>
      </c>
      <c r="B6164" s="138" t="s">
        <v>30708</v>
      </c>
      <c r="C6164" s="138" t="s">
        <v>30709</v>
      </c>
      <c r="D6164" s="138" t="s">
        <v>30710</v>
      </c>
      <c r="E6164" s="138" t="s">
        <v>30711</v>
      </c>
      <c r="F6164" s="139">
        <v>0</v>
      </c>
      <c r="G6164" s="137" t="s">
        <v>488</v>
      </c>
      <c r="H6164" s="137" t="s">
        <v>22088</v>
      </c>
      <c r="I6164" s="138" t="s">
        <v>1139</v>
      </c>
    </row>
    <row r="6165" spans="1:9" hidden="1">
      <c r="A6165" s="137" t="s">
        <v>30712</v>
      </c>
      <c r="B6165" s="138" t="s">
        <v>30713</v>
      </c>
      <c r="C6165" s="138" t="s">
        <v>30714</v>
      </c>
      <c r="D6165" s="138" t="s">
        <v>30715</v>
      </c>
      <c r="E6165" s="138" t="s">
        <v>30716</v>
      </c>
      <c r="F6165" s="139">
        <v>0</v>
      </c>
      <c r="G6165" s="137" t="s">
        <v>488</v>
      </c>
      <c r="H6165" s="137" t="s">
        <v>22088</v>
      </c>
      <c r="I6165" s="138" t="s">
        <v>1139</v>
      </c>
    </row>
    <row r="6166" spans="1:9" hidden="1">
      <c r="A6166" s="137" t="s">
        <v>30717</v>
      </c>
      <c r="B6166" s="138" t="s">
        <v>30718</v>
      </c>
      <c r="C6166" s="138" t="s">
        <v>30719</v>
      </c>
      <c r="D6166" s="138" t="s">
        <v>30720</v>
      </c>
      <c r="E6166" s="138" t="s">
        <v>30721</v>
      </c>
      <c r="F6166" s="139">
        <v>4890</v>
      </c>
      <c r="G6166" s="137" t="s">
        <v>488</v>
      </c>
      <c r="H6166" s="137" t="s">
        <v>22088</v>
      </c>
      <c r="I6166" s="138" t="s">
        <v>1139</v>
      </c>
    </row>
    <row r="6167" spans="1:9" hidden="1">
      <c r="A6167" s="137" t="s">
        <v>30722</v>
      </c>
      <c r="B6167" s="138" t="s">
        <v>30723</v>
      </c>
      <c r="C6167" s="138" t="s">
        <v>30724</v>
      </c>
      <c r="D6167" s="138" t="s">
        <v>30725</v>
      </c>
      <c r="E6167" s="138" t="s">
        <v>30726</v>
      </c>
      <c r="F6167" s="139">
        <v>0</v>
      </c>
      <c r="G6167" s="137" t="s">
        <v>488</v>
      </c>
      <c r="H6167" s="137" t="s">
        <v>22088</v>
      </c>
      <c r="I6167" s="138" t="s">
        <v>1139</v>
      </c>
    </row>
    <row r="6168" spans="1:9" hidden="1">
      <c r="A6168" s="137" t="s">
        <v>30727</v>
      </c>
      <c r="B6168" s="138" t="s">
        <v>30728</v>
      </c>
      <c r="C6168" s="138" t="s">
        <v>30729</v>
      </c>
      <c r="D6168" s="138" t="s">
        <v>30730</v>
      </c>
      <c r="E6168" s="138" t="s">
        <v>30731</v>
      </c>
      <c r="F6168" s="139">
        <v>12880</v>
      </c>
      <c r="G6168" s="137" t="s">
        <v>488</v>
      </c>
      <c r="H6168" s="137" t="s">
        <v>22088</v>
      </c>
      <c r="I6168" s="138" t="s">
        <v>1139</v>
      </c>
    </row>
    <row r="6169" spans="1:9" hidden="1">
      <c r="A6169" s="137" t="s">
        <v>30732</v>
      </c>
      <c r="B6169" s="138" t="s">
        <v>30733</v>
      </c>
      <c r="C6169" s="138" t="s">
        <v>30734</v>
      </c>
      <c r="D6169" s="138" t="s">
        <v>30735</v>
      </c>
      <c r="E6169" s="138" t="s">
        <v>30736</v>
      </c>
      <c r="F6169" s="139">
        <v>0</v>
      </c>
      <c r="G6169" s="137" t="s">
        <v>488</v>
      </c>
      <c r="H6169" s="137" t="s">
        <v>22088</v>
      </c>
      <c r="I6169" s="138" t="s">
        <v>1139</v>
      </c>
    </row>
    <row r="6170" spans="1:9" hidden="1">
      <c r="A6170" s="137" t="s">
        <v>30737</v>
      </c>
      <c r="B6170" s="138" t="s">
        <v>30738</v>
      </c>
      <c r="C6170" s="138" t="s">
        <v>30739</v>
      </c>
      <c r="D6170" s="138" t="s">
        <v>30740</v>
      </c>
      <c r="E6170" s="138" t="s">
        <v>30741</v>
      </c>
      <c r="F6170" s="139">
        <v>0</v>
      </c>
      <c r="G6170" s="137" t="s">
        <v>488</v>
      </c>
      <c r="H6170" s="137" t="s">
        <v>22088</v>
      </c>
      <c r="I6170" s="138" t="s">
        <v>1139</v>
      </c>
    </row>
    <row r="6171" spans="1:9" hidden="1">
      <c r="A6171" s="137" t="s">
        <v>30742</v>
      </c>
      <c r="B6171" s="138" t="s">
        <v>30743</v>
      </c>
      <c r="C6171" s="138" t="s">
        <v>30744</v>
      </c>
      <c r="D6171" s="138" t="s">
        <v>30745</v>
      </c>
      <c r="E6171" s="138" t="s">
        <v>30746</v>
      </c>
      <c r="F6171" s="139">
        <v>0</v>
      </c>
      <c r="G6171" s="137" t="s">
        <v>488</v>
      </c>
      <c r="H6171" s="137" t="s">
        <v>22088</v>
      </c>
      <c r="I6171" s="138" t="s">
        <v>1139</v>
      </c>
    </row>
    <row r="6172" spans="1:9" hidden="1">
      <c r="A6172" s="137" t="s">
        <v>30747</v>
      </c>
      <c r="B6172" s="138" t="s">
        <v>30748</v>
      </c>
      <c r="C6172" s="138" t="s">
        <v>30749</v>
      </c>
      <c r="D6172" s="138" t="s">
        <v>30750</v>
      </c>
      <c r="E6172" s="138" t="s">
        <v>30751</v>
      </c>
      <c r="F6172" s="139">
        <v>0</v>
      </c>
      <c r="G6172" s="137" t="s">
        <v>488</v>
      </c>
      <c r="H6172" s="137" t="s">
        <v>22088</v>
      </c>
      <c r="I6172" s="138" t="s">
        <v>1139</v>
      </c>
    </row>
    <row r="6173" spans="1:9" hidden="1">
      <c r="A6173" s="137" t="s">
        <v>30752</v>
      </c>
      <c r="B6173" s="138" t="s">
        <v>30753</v>
      </c>
      <c r="C6173" s="138" t="s">
        <v>30754</v>
      </c>
      <c r="D6173" s="138" t="s">
        <v>30755</v>
      </c>
      <c r="E6173" s="138" t="s">
        <v>30756</v>
      </c>
      <c r="F6173" s="139">
        <v>1081</v>
      </c>
      <c r="G6173" s="137" t="s">
        <v>488</v>
      </c>
      <c r="H6173" s="137" t="s">
        <v>22088</v>
      </c>
      <c r="I6173" s="138" t="s">
        <v>1139</v>
      </c>
    </row>
    <row r="6174" spans="1:9" hidden="1">
      <c r="A6174" s="137" t="s">
        <v>30757</v>
      </c>
      <c r="B6174" s="138" t="s">
        <v>30758</v>
      </c>
      <c r="C6174" s="138" t="s">
        <v>30759</v>
      </c>
      <c r="D6174" s="138" t="s">
        <v>30760</v>
      </c>
      <c r="E6174" s="138" t="s">
        <v>30761</v>
      </c>
      <c r="F6174" s="139">
        <v>0</v>
      </c>
      <c r="G6174" s="137" t="s">
        <v>488</v>
      </c>
      <c r="H6174" s="137" t="s">
        <v>22088</v>
      </c>
      <c r="I6174" s="138" t="s">
        <v>1139</v>
      </c>
    </row>
    <row r="6175" spans="1:9" hidden="1">
      <c r="A6175" s="137" t="s">
        <v>30762</v>
      </c>
      <c r="B6175" s="138" t="s">
        <v>30763</v>
      </c>
      <c r="C6175" s="138" t="s">
        <v>30764</v>
      </c>
      <c r="D6175" s="138" t="s">
        <v>30765</v>
      </c>
      <c r="E6175" s="138" t="s">
        <v>30766</v>
      </c>
      <c r="F6175" s="139">
        <v>1368</v>
      </c>
      <c r="G6175" s="137" t="s">
        <v>488</v>
      </c>
      <c r="H6175" s="137" t="s">
        <v>22088</v>
      </c>
      <c r="I6175" s="138" t="s">
        <v>1139</v>
      </c>
    </row>
    <row r="6176" spans="1:9" hidden="1">
      <c r="A6176" s="137" t="s">
        <v>30767</v>
      </c>
      <c r="B6176" s="138" t="s">
        <v>30768</v>
      </c>
      <c r="C6176" s="138" t="s">
        <v>30769</v>
      </c>
      <c r="D6176" s="138" t="s">
        <v>30770</v>
      </c>
      <c r="E6176" s="138" t="s">
        <v>30771</v>
      </c>
      <c r="F6176" s="139">
        <v>4800</v>
      </c>
      <c r="G6176" s="137" t="s">
        <v>488</v>
      </c>
      <c r="H6176" s="137" t="s">
        <v>22088</v>
      </c>
      <c r="I6176" s="138" t="s">
        <v>1139</v>
      </c>
    </row>
    <row r="6177" spans="1:9" hidden="1">
      <c r="A6177" s="137" t="s">
        <v>30772</v>
      </c>
      <c r="B6177" s="138" t="s">
        <v>30773</v>
      </c>
      <c r="C6177" s="138" t="s">
        <v>30774</v>
      </c>
      <c r="D6177" s="138" t="s">
        <v>30775</v>
      </c>
      <c r="E6177" s="138" t="s">
        <v>30776</v>
      </c>
      <c r="F6177" s="139">
        <v>0</v>
      </c>
      <c r="G6177" s="137" t="s">
        <v>488</v>
      </c>
      <c r="H6177" s="137" t="s">
        <v>22088</v>
      </c>
      <c r="I6177" s="138" t="s">
        <v>1139</v>
      </c>
    </row>
    <row r="6178" spans="1:9" hidden="1">
      <c r="A6178" s="137" t="s">
        <v>30777</v>
      </c>
      <c r="B6178" s="138" t="s">
        <v>30778</v>
      </c>
      <c r="C6178" s="138" t="s">
        <v>30779</v>
      </c>
      <c r="D6178" s="138" t="s">
        <v>30780</v>
      </c>
      <c r="E6178" s="138" t="s">
        <v>30781</v>
      </c>
      <c r="F6178" s="139">
        <v>0</v>
      </c>
      <c r="G6178" s="137" t="s">
        <v>488</v>
      </c>
      <c r="H6178" s="137" t="s">
        <v>22088</v>
      </c>
      <c r="I6178" s="138" t="s">
        <v>1139</v>
      </c>
    </row>
    <row r="6179" spans="1:9" hidden="1">
      <c r="A6179" s="137" t="s">
        <v>30782</v>
      </c>
      <c r="B6179" s="138" t="s">
        <v>30783</v>
      </c>
      <c r="C6179" s="138" t="s">
        <v>30784</v>
      </c>
      <c r="D6179" s="138" t="s">
        <v>30785</v>
      </c>
      <c r="E6179" s="138" t="s">
        <v>30786</v>
      </c>
      <c r="F6179" s="139">
        <v>234</v>
      </c>
      <c r="G6179" s="137" t="s">
        <v>488</v>
      </c>
      <c r="H6179" s="137" t="s">
        <v>22088</v>
      </c>
      <c r="I6179" s="138" t="s">
        <v>1139</v>
      </c>
    </row>
    <row r="6180" spans="1:9" hidden="1">
      <c r="A6180" s="137" t="s">
        <v>30787</v>
      </c>
      <c r="B6180" s="138" t="s">
        <v>30788</v>
      </c>
      <c r="C6180" s="138" t="s">
        <v>30789</v>
      </c>
      <c r="D6180" s="138" t="s">
        <v>30790</v>
      </c>
      <c r="E6180" s="138" t="s">
        <v>30791</v>
      </c>
      <c r="F6180" s="139">
        <v>0</v>
      </c>
      <c r="G6180" s="137" t="s">
        <v>488</v>
      </c>
      <c r="H6180" s="137" t="s">
        <v>22088</v>
      </c>
      <c r="I6180" s="138" t="s">
        <v>1139</v>
      </c>
    </row>
    <row r="6181" spans="1:9" hidden="1">
      <c r="A6181" s="137" t="s">
        <v>30792</v>
      </c>
      <c r="B6181" s="138" t="s">
        <v>30793</v>
      </c>
      <c r="C6181" s="138" t="s">
        <v>30794</v>
      </c>
      <c r="D6181" s="138" t="s">
        <v>30795</v>
      </c>
      <c r="E6181" s="138" t="s">
        <v>30796</v>
      </c>
      <c r="F6181" s="139">
        <v>3660</v>
      </c>
      <c r="G6181" s="137" t="s">
        <v>488</v>
      </c>
      <c r="H6181" s="137" t="s">
        <v>22088</v>
      </c>
      <c r="I6181" s="138" t="s">
        <v>1139</v>
      </c>
    </row>
    <row r="6182" spans="1:9" hidden="1">
      <c r="A6182" s="137" t="s">
        <v>30797</v>
      </c>
      <c r="B6182" s="138" t="s">
        <v>30798</v>
      </c>
      <c r="C6182" s="138" t="s">
        <v>30799</v>
      </c>
      <c r="D6182" s="138" t="s">
        <v>30800</v>
      </c>
      <c r="E6182" s="138" t="s">
        <v>30801</v>
      </c>
      <c r="F6182" s="139">
        <v>0</v>
      </c>
      <c r="G6182" s="137" t="s">
        <v>488</v>
      </c>
      <c r="H6182" s="137" t="s">
        <v>22088</v>
      </c>
      <c r="I6182" s="138" t="s">
        <v>1139</v>
      </c>
    </row>
    <row r="6183" spans="1:9" hidden="1">
      <c r="A6183" s="137" t="s">
        <v>30802</v>
      </c>
      <c r="B6183" s="138" t="s">
        <v>30803</v>
      </c>
      <c r="C6183" s="138" t="s">
        <v>30804</v>
      </c>
      <c r="D6183" s="138" t="s">
        <v>30805</v>
      </c>
      <c r="E6183" s="138" t="s">
        <v>30806</v>
      </c>
      <c r="F6183" s="139">
        <v>177</v>
      </c>
      <c r="G6183" s="137" t="s">
        <v>488</v>
      </c>
      <c r="H6183" s="137" t="s">
        <v>22088</v>
      </c>
      <c r="I6183" s="138" t="s">
        <v>1139</v>
      </c>
    </row>
    <row r="6184" spans="1:9" hidden="1">
      <c r="A6184" s="137" t="s">
        <v>30807</v>
      </c>
      <c r="B6184" s="138" t="s">
        <v>30808</v>
      </c>
      <c r="C6184" s="138" t="s">
        <v>30809</v>
      </c>
      <c r="D6184" s="138" t="s">
        <v>30810</v>
      </c>
      <c r="E6184" s="138" t="s">
        <v>30811</v>
      </c>
      <c r="F6184" s="139">
        <v>0</v>
      </c>
      <c r="G6184" s="137" t="s">
        <v>488</v>
      </c>
      <c r="H6184" s="137" t="s">
        <v>22088</v>
      </c>
      <c r="I6184" s="138" t="s">
        <v>1139</v>
      </c>
    </row>
    <row r="6185" spans="1:9" hidden="1">
      <c r="A6185" s="137" t="s">
        <v>30812</v>
      </c>
      <c r="B6185" s="138" t="s">
        <v>30813</v>
      </c>
      <c r="C6185" s="138" t="s">
        <v>30814</v>
      </c>
      <c r="D6185" s="138" t="s">
        <v>30815</v>
      </c>
      <c r="E6185" s="138" t="s">
        <v>30816</v>
      </c>
      <c r="F6185" s="139">
        <v>0</v>
      </c>
      <c r="G6185" s="137" t="s">
        <v>488</v>
      </c>
      <c r="H6185" s="137" t="s">
        <v>22088</v>
      </c>
      <c r="I6185" s="138" t="s">
        <v>1139</v>
      </c>
    </row>
    <row r="6186" spans="1:9" hidden="1">
      <c r="A6186" s="137" t="s">
        <v>30817</v>
      </c>
      <c r="B6186" s="138" t="s">
        <v>30818</v>
      </c>
      <c r="C6186" s="138" t="s">
        <v>30819</v>
      </c>
      <c r="D6186" s="138" t="s">
        <v>30820</v>
      </c>
      <c r="E6186" s="138" t="s">
        <v>30821</v>
      </c>
      <c r="F6186" s="139">
        <v>0</v>
      </c>
      <c r="G6186" s="137" t="s">
        <v>488</v>
      </c>
      <c r="H6186" s="137" t="s">
        <v>22088</v>
      </c>
      <c r="I6186" s="138" t="s">
        <v>1139</v>
      </c>
    </row>
    <row r="6187" spans="1:9" hidden="1">
      <c r="A6187" s="137" t="s">
        <v>30822</v>
      </c>
      <c r="B6187" s="138" t="s">
        <v>30823</v>
      </c>
      <c r="C6187" s="138" t="s">
        <v>30824</v>
      </c>
      <c r="D6187" s="138" t="s">
        <v>30825</v>
      </c>
      <c r="E6187" s="138" t="s">
        <v>30826</v>
      </c>
      <c r="F6187" s="139">
        <v>0</v>
      </c>
      <c r="G6187" s="137" t="s">
        <v>488</v>
      </c>
      <c r="H6187" s="137" t="s">
        <v>22088</v>
      </c>
      <c r="I6187" s="138" t="s">
        <v>1139</v>
      </c>
    </row>
    <row r="6188" spans="1:9" hidden="1">
      <c r="A6188" s="137" t="s">
        <v>30827</v>
      </c>
      <c r="B6188" s="138" t="s">
        <v>30828</v>
      </c>
      <c r="C6188" s="138" t="s">
        <v>30829</v>
      </c>
      <c r="D6188" s="138" t="s">
        <v>30830</v>
      </c>
      <c r="E6188" s="138" t="s">
        <v>30831</v>
      </c>
      <c r="F6188" s="139">
        <v>2819</v>
      </c>
      <c r="G6188" s="137" t="s">
        <v>488</v>
      </c>
      <c r="H6188" s="137" t="s">
        <v>22088</v>
      </c>
      <c r="I6188" s="138" t="s">
        <v>1139</v>
      </c>
    </row>
    <row r="6189" spans="1:9" hidden="1">
      <c r="A6189" s="137" t="s">
        <v>30832</v>
      </c>
      <c r="B6189" s="138" t="s">
        <v>30833</v>
      </c>
      <c r="C6189" s="138" t="s">
        <v>30834</v>
      </c>
      <c r="D6189" s="138" t="s">
        <v>30835</v>
      </c>
      <c r="E6189" s="138" t="s">
        <v>30836</v>
      </c>
      <c r="F6189" s="139">
        <v>1729</v>
      </c>
      <c r="G6189" s="137" t="s">
        <v>488</v>
      </c>
      <c r="H6189" s="137" t="s">
        <v>22088</v>
      </c>
      <c r="I6189" s="138" t="s">
        <v>1139</v>
      </c>
    </row>
    <row r="6190" spans="1:9" hidden="1">
      <c r="A6190" s="137" t="s">
        <v>30837</v>
      </c>
      <c r="B6190" s="138" t="s">
        <v>30838</v>
      </c>
      <c r="C6190" s="138" t="s">
        <v>30839</v>
      </c>
      <c r="D6190" s="138" t="s">
        <v>30840</v>
      </c>
      <c r="E6190" s="138" t="s">
        <v>30841</v>
      </c>
      <c r="F6190" s="139">
        <v>1374</v>
      </c>
      <c r="G6190" s="137" t="s">
        <v>488</v>
      </c>
      <c r="H6190" s="137" t="s">
        <v>22088</v>
      </c>
      <c r="I6190" s="138" t="s">
        <v>1139</v>
      </c>
    </row>
    <row r="6191" spans="1:9" hidden="1">
      <c r="A6191" s="137" t="s">
        <v>30842</v>
      </c>
      <c r="B6191" s="138" t="s">
        <v>30843</v>
      </c>
      <c r="C6191" s="138" t="s">
        <v>30844</v>
      </c>
      <c r="D6191" s="138" t="s">
        <v>30845</v>
      </c>
      <c r="E6191" s="138" t="s">
        <v>30846</v>
      </c>
      <c r="F6191" s="139">
        <v>0</v>
      </c>
      <c r="G6191" s="137" t="s">
        <v>488</v>
      </c>
      <c r="H6191" s="137" t="s">
        <v>22088</v>
      </c>
      <c r="I6191" s="138" t="s">
        <v>1139</v>
      </c>
    </row>
    <row r="6192" spans="1:9" hidden="1">
      <c r="A6192" s="137" t="s">
        <v>30847</v>
      </c>
      <c r="B6192" s="138" t="s">
        <v>30848</v>
      </c>
      <c r="C6192" s="138" t="s">
        <v>30849</v>
      </c>
      <c r="D6192" s="138" t="s">
        <v>30850</v>
      </c>
      <c r="E6192" s="138" t="s">
        <v>30851</v>
      </c>
      <c r="F6192" s="139">
        <v>0</v>
      </c>
      <c r="G6192" s="137" t="s">
        <v>488</v>
      </c>
      <c r="H6192" s="137" t="s">
        <v>22088</v>
      </c>
      <c r="I6192" s="138" t="s">
        <v>24282</v>
      </c>
    </row>
    <row r="6193" spans="1:9" hidden="1">
      <c r="A6193" s="137" t="s">
        <v>30852</v>
      </c>
      <c r="B6193" s="138" t="s">
        <v>30853</v>
      </c>
      <c r="C6193" s="138" t="s">
        <v>30854</v>
      </c>
      <c r="D6193" s="138" t="s">
        <v>30855</v>
      </c>
      <c r="E6193" s="138" t="s">
        <v>30856</v>
      </c>
      <c r="F6193" s="139">
        <v>0</v>
      </c>
      <c r="G6193" s="137" t="s">
        <v>488</v>
      </c>
      <c r="H6193" s="137" t="s">
        <v>22088</v>
      </c>
      <c r="I6193" s="138" t="s">
        <v>1139</v>
      </c>
    </row>
    <row r="6194" spans="1:9" hidden="1">
      <c r="A6194" s="137" t="s">
        <v>30857</v>
      </c>
      <c r="B6194" s="138" t="s">
        <v>30858</v>
      </c>
      <c r="C6194" s="138" t="s">
        <v>30859</v>
      </c>
      <c r="D6194" s="138" t="s">
        <v>30860</v>
      </c>
      <c r="E6194" s="138" t="s">
        <v>30861</v>
      </c>
      <c r="F6194" s="139">
        <v>0</v>
      </c>
      <c r="G6194" s="137" t="s">
        <v>488</v>
      </c>
      <c r="H6194" s="137" t="s">
        <v>22088</v>
      </c>
      <c r="I6194" s="138" t="s">
        <v>24282</v>
      </c>
    </row>
    <row r="6195" spans="1:9" hidden="1">
      <c r="A6195" s="137" t="s">
        <v>30862</v>
      </c>
      <c r="B6195" s="138" t="s">
        <v>30863</v>
      </c>
      <c r="C6195" s="138" t="s">
        <v>30864</v>
      </c>
      <c r="D6195" s="138" t="s">
        <v>30865</v>
      </c>
      <c r="E6195" s="138" t="s">
        <v>30866</v>
      </c>
      <c r="F6195" s="139">
        <v>528</v>
      </c>
      <c r="G6195" s="137" t="s">
        <v>488</v>
      </c>
      <c r="H6195" s="137" t="s">
        <v>22088</v>
      </c>
      <c r="I6195" s="138" t="s">
        <v>24282</v>
      </c>
    </row>
    <row r="6196" spans="1:9" hidden="1">
      <c r="A6196" s="137" t="s">
        <v>30867</v>
      </c>
      <c r="B6196" s="138" t="s">
        <v>30868</v>
      </c>
      <c r="C6196" s="138" t="s">
        <v>30869</v>
      </c>
      <c r="D6196" s="138" t="s">
        <v>30870</v>
      </c>
      <c r="E6196" s="138" t="s">
        <v>30871</v>
      </c>
      <c r="F6196" s="139">
        <v>1807</v>
      </c>
      <c r="G6196" s="137" t="s">
        <v>488</v>
      </c>
      <c r="H6196" s="137" t="s">
        <v>22088</v>
      </c>
      <c r="I6196" s="138" t="s">
        <v>1139</v>
      </c>
    </row>
    <row r="6197" spans="1:9" hidden="1">
      <c r="A6197" s="137" t="s">
        <v>30872</v>
      </c>
      <c r="B6197" s="138" t="s">
        <v>30873</v>
      </c>
      <c r="C6197" s="138" t="s">
        <v>30874</v>
      </c>
      <c r="D6197" s="138" t="s">
        <v>30875</v>
      </c>
      <c r="E6197" s="138" t="s">
        <v>30876</v>
      </c>
      <c r="F6197" s="139">
        <v>1776</v>
      </c>
      <c r="G6197" s="137" t="s">
        <v>488</v>
      </c>
      <c r="H6197" s="137" t="s">
        <v>22088</v>
      </c>
      <c r="I6197" s="138" t="s">
        <v>1139</v>
      </c>
    </row>
    <row r="6198" spans="1:9" hidden="1">
      <c r="A6198" s="137" t="s">
        <v>30877</v>
      </c>
      <c r="B6198" s="138" t="s">
        <v>30878</v>
      </c>
      <c r="C6198" s="138" t="s">
        <v>30879</v>
      </c>
      <c r="D6198" s="138" t="s">
        <v>30880</v>
      </c>
      <c r="E6198" s="138" t="s">
        <v>30881</v>
      </c>
      <c r="F6198" s="139">
        <v>0</v>
      </c>
      <c r="G6198" s="137" t="s">
        <v>488</v>
      </c>
      <c r="H6198" s="137" t="s">
        <v>22088</v>
      </c>
      <c r="I6198" s="138" t="s">
        <v>1139</v>
      </c>
    </row>
    <row r="6199" spans="1:9" hidden="1">
      <c r="A6199" s="137" t="s">
        <v>30882</v>
      </c>
      <c r="B6199" s="138" t="s">
        <v>30883</v>
      </c>
      <c r="C6199" s="138" t="s">
        <v>30884</v>
      </c>
      <c r="D6199" s="138" t="s">
        <v>30885</v>
      </c>
      <c r="E6199" s="138" t="s">
        <v>30886</v>
      </c>
      <c r="F6199" s="139">
        <v>1300</v>
      </c>
      <c r="G6199" s="137" t="s">
        <v>488</v>
      </c>
      <c r="H6199" s="137" t="s">
        <v>22088</v>
      </c>
      <c r="I6199" s="138" t="s">
        <v>24282</v>
      </c>
    </row>
    <row r="6200" spans="1:9" hidden="1">
      <c r="A6200" s="137" t="s">
        <v>30887</v>
      </c>
      <c r="B6200" s="138" t="s">
        <v>30888</v>
      </c>
      <c r="C6200" s="138" t="s">
        <v>30889</v>
      </c>
      <c r="D6200" s="138" t="s">
        <v>30890</v>
      </c>
      <c r="E6200" s="138" t="s">
        <v>30891</v>
      </c>
      <c r="F6200" s="139">
        <v>0</v>
      </c>
      <c r="G6200" s="137" t="s">
        <v>488</v>
      </c>
      <c r="H6200" s="137" t="s">
        <v>22088</v>
      </c>
      <c r="I6200" s="138" t="s">
        <v>1139</v>
      </c>
    </row>
    <row r="6201" spans="1:9" hidden="1">
      <c r="A6201" s="137" t="s">
        <v>30892</v>
      </c>
      <c r="B6201" s="138" t="s">
        <v>30893</v>
      </c>
      <c r="C6201" s="138" t="s">
        <v>30894</v>
      </c>
      <c r="D6201" s="138" t="s">
        <v>30895</v>
      </c>
      <c r="E6201" s="138" t="s">
        <v>30896</v>
      </c>
      <c r="F6201" s="139">
        <v>0</v>
      </c>
      <c r="G6201" s="137" t="s">
        <v>488</v>
      </c>
      <c r="H6201" s="137" t="s">
        <v>22088</v>
      </c>
      <c r="I6201" s="138" t="s">
        <v>1139</v>
      </c>
    </row>
    <row r="6202" spans="1:9" hidden="1">
      <c r="A6202" s="137" t="s">
        <v>30897</v>
      </c>
      <c r="B6202" s="138" t="s">
        <v>30898</v>
      </c>
      <c r="C6202" s="138" t="s">
        <v>30899</v>
      </c>
      <c r="D6202" s="138" t="s">
        <v>30900</v>
      </c>
      <c r="E6202" s="138" t="s">
        <v>30901</v>
      </c>
      <c r="F6202" s="139">
        <v>2571</v>
      </c>
      <c r="G6202" s="137" t="s">
        <v>488</v>
      </c>
      <c r="H6202" s="137" t="s">
        <v>22088</v>
      </c>
      <c r="I6202" s="138" t="s">
        <v>1139</v>
      </c>
    </row>
    <row r="6203" spans="1:9" hidden="1">
      <c r="A6203" s="137" t="s">
        <v>30902</v>
      </c>
      <c r="B6203" s="138" t="s">
        <v>30903</v>
      </c>
      <c r="C6203" s="138" t="s">
        <v>30904</v>
      </c>
      <c r="D6203" s="138" t="s">
        <v>30905</v>
      </c>
      <c r="E6203" s="138" t="s">
        <v>30906</v>
      </c>
      <c r="F6203" s="139">
        <v>0</v>
      </c>
      <c r="G6203" s="137" t="s">
        <v>488</v>
      </c>
      <c r="H6203" s="137" t="s">
        <v>22088</v>
      </c>
      <c r="I6203" s="138" t="s">
        <v>1139</v>
      </c>
    </row>
    <row r="6204" spans="1:9" hidden="1">
      <c r="A6204" s="137" t="s">
        <v>30907</v>
      </c>
      <c r="B6204" s="138" t="s">
        <v>30908</v>
      </c>
      <c r="C6204" s="138" t="s">
        <v>30909</v>
      </c>
      <c r="D6204" s="138" t="s">
        <v>30910</v>
      </c>
      <c r="E6204" s="138" t="s">
        <v>30911</v>
      </c>
      <c r="F6204" s="139">
        <v>0</v>
      </c>
      <c r="G6204" s="137" t="s">
        <v>488</v>
      </c>
      <c r="H6204" s="137" t="s">
        <v>22088</v>
      </c>
      <c r="I6204" s="138" t="s">
        <v>1139</v>
      </c>
    </row>
    <row r="6205" spans="1:9" hidden="1">
      <c r="A6205" s="137" t="s">
        <v>30912</v>
      </c>
      <c r="B6205" s="138" t="s">
        <v>30913</v>
      </c>
      <c r="C6205" s="138" t="s">
        <v>30914</v>
      </c>
      <c r="D6205" s="138" t="s">
        <v>30915</v>
      </c>
      <c r="E6205" s="138" t="s">
        <v>30916</v>
      </c>
      <c r="F6205" s="139">
        <v>0</v>
      </c>
      <c r="G6205" s="137" t="s">
        <v>488</v>
      </c>
      <c r="H6205" s="137" t="s">
        <v>22088</v>
      </c>
      <c r="I6205" s="138" t="s">
        <v>1139</v>
      </c>
    </row>
    <row r="6206" spans="1:9" hidden="1">
      <c r="A6206" s="137" t="s">
        <v>30917</v>
      </c>
      <c r="B6206" s="138" t="s">
        <v>30918</v>
      </c>
      <c r="C6206" s="138" t="s">
        <v>30919</v>
      </c>
      <c r="D6206" s="138" t="s">
        <v>30920</v>
      </c>
      <c r="E6206" s="138" t="s">
        <v>30921</v>
      </c>
      <c r="F6206" s="139">
        <v>1293</v>
      </c>
      <c r="G6206" s="137" t="s">
        <v>488</v>
      </c>
      <c r="H6206" s="137" t="s">
        <v>22088</v>
      </c>
      <c r="I6206" s="138" t="s">
        <v>1139</v>
      </c>
    </row>
    <row r="6207" spans="1:9" hidden="1">
      <c r="A6207" s="137" t="s">
        <v>30922</v>
      </c>
      <c r="B6207" s="138" t="s">
        <v>30923</v>
      </c>
      <c r="C6207" s="138" t="s">
        <v>30924</v>
      </c>
      <c r="D6207" s="138" t="s">
        <v>30925</v>
      </c>
      <c r="E6207" s="138" t="s">
        <v>30926</v>
      </c>
      <c r="F6207" s="139">
        <v>8390</v>
      </c>
      <c r="G6207" s="137" t="s">
        <v>488</v>
      </c>
      <c r="H6207" s="137" t="s">
        <v>22088</v>
      </c>
      <c r="I6207" s="138" t="s">
        <v>1139</v>
      </c>
    </row>
    <row r="6208" spans="1:9" hidden="1">
      <c r="A6208" s="137" t="s">
        <v>30927</v>
      </c>
      <c r="B6208" s="138" t="s">
        <v>30928</v>
      </c>
      <c r="C6208" s="138" t="s">
        <v>30929</v>
      </c>
      <c r="D6208" s="138" t="s">
        <v>30930</v>
      </c>
      <c r="E6208" s="138" t="s">
        <v>30931</v>
      </c>
      <c r="F6208" s="139">
        <v>1592</v>
      </c>
      <c r="G6208" s="137" t="s">
        <v>488</v>
      </c>
      <c r="H6208" s="137" t="s">
        <v>22088</v>
      </c>
      <c r="I6208" s="138" t="s">
        <v>1139</v>
      </c>
    </row>
    <row r="6209" spans="1:9" hidden="1">
      <c r="A6209" s="137" t="s">
        <v>30932</v>
      </c>
      <c r="B6209" s="138" t="s">
        <v>30933</v>
      </c>
      <c r="C6209" s="138" t="s">
        <v>30934</v>
      </c>
      <c r="D6209" s="138" t="s">
        <v>30935</v>
      </c>
      <c r="E6209" s="138" t="s">
        <v>30936</v>
      </c>
      <c r="F6209" s="139">
        <v>454</v>
      </c>
      <c r="G6209" s="137" t="s">
        <v>488</v>
      </c>
      <c r="H6209" s="137" t="s">
        <v>22088</v>
      </c>
      <c r="I6209" s="138" t="s">
        <v>1139</v>
      </c>
    </row>
    <row r="6210" spans="1:9" hidden="1">
      <c r="A6210" s="137" t="s">
        <v>30937</v>
      </c>
      <c r="B6210" s="138" t="s">
        <v>30938</v>
      </c>
      <c r="C6210" s="138" t="s">
        <v>30939</v>
      </c>
      <c r="D6210" s="138" t="s">
        <v>30940</v>
      </c>
      <c r="E6210" s="138" t="s">
        <v>30941</v>
      </c>
      <c r="F6210" s="139">
        <v>0</v>
      </c>
      <c r="G6210" s="137" t="s">
        <v>488</v>
      </c>
      <c r="H6210" s="137" t="s">
        <v>22088</v>
      </c>
      <c r="I6210" s="138" t="s">
        <v>1139</v>
      </c>
    </row>
    <row r="6211" spans="1:9" hidden="1">
      <c r="A6211" s="137" t="s">
        <v>30942</v>
      </c>
      <c r="B6211" s="138" t="s">
        <v>30943</v>
      </c>
      <c r="C6211" s="138" t="s">
        <v>30944</v>
      </c>
      <c r="D6211" s="138" t="s">
        <v>30945</v>
      </c>
      <c r="E6211" s="138" t="s">
        <v>30946</v>
      </c>
      <c r="F6211" s="139">
        <v>1249</v>
      </c>
      <c r="G6211" s="137" t="s">
        <v>488</v>
      </c>
      <c r="H6211" s="137" t="s">
        <v>22088</v>
      </c>
      <c r="I6211" s="138" t="s">
        <v>1139</v>
      </c>
    </row>
    <row r="6212" spans="1:9" hidden="1">
      <c r="A6212" s="137" t="s">
        <v>30947</v>
      </c>
      <c r="B6212" s="138" t="s">
        <v>30948</v>
      </c>
      <c r="C6212" s="138" t="s">
        <v>30949</v>
      </c>
      <c r="D6212" s="138" t="s">
        <v>30950</v>
      </c>
      <c r="E6212" s="138" t="s">
        <v>30951</v>
      </c>
      <c r="F6212" s="139">
        <v>735</v>
      </c>
      <c r="G6212" s="137" t="s">
        <v>488</v>
      </c>
      <c r="H6212" s="137" t="s">
        <v>22088</v>
      </c>
      <c r="I6212" s="138" t="s">
        <v>1139</v>
      </c>
    </row>
    <row r="6213" spans="1:9" hidden="1">
      <c r="A6213" s="137" t="s">
        <v>30952</v>
      </c>
      <c r="B6213" s="138" t="s">
        <v>30953</v>
      </c>
      <c r="C6213" s="138" t="s">
        <v>30954</v>
      </c>
      <c r="D6213" s="138" t="s">
        <v>30955</v>
      </c>
      <c r="E6213" s="138" t="s">
        <v>30956</v>
      </c>
      <c r="F6213" s="139">
        <v>0</v>
      </c>
      <c r="G6213" s="137" t="s">
        <v>488</v>
      </c>
      <c r="H6213" s="137" t="s">
        <v>22088</v>
      </c>
      <c r="I6213" s="138" t="s">
        <v>1139</v>
      </c>
    </row>
    <row r="6214" spans="1:9" hidden="1">
      <c r="A6214" s="137" t="s">
        <v>30957</v>
      </c>
      <c r="B6214" s="138" t="s">
        <v>30958</v>
      </c>
      <c r="C6214" s="138" t="s">
        <v>30959</v>
      </c>
      <c r="D6214" s="138" t="s">
        <v>30960</v>
      </c>
      <c r="E6214" s="138" t="s">
        <v>30961</v>
      </c>
      <c r="F6214" s="139">
        <v>1554</v>
      </c>
      <c r="G6214" s="137" t="s">
        <v>488</v>
      </c>
      <c r="H6214" s="137" t="s">
        <v>22088</v>
      </c>
      <c r="I6214" s="138" t="s">
        <v>1139</v>
      </c>
    </row>
    <row r="6215" spans="1:9" hidden="1">
      <c r="A6215" s="137" t="s">
        <v>30962</v>
      </c>
      <c r="B6215" s="138" t="s">
        <v>30963</v>
      </c>
      <c r="C6215" s="138" t="s">
        <v>30964</v>
      </c>
      <c r="D6215" s="138" t="s">
        <v>30965</v>
      </c>
      <c r="E6215" s="138" t="s">
        <v>30966</v>
      </c>
      <c r="F6215" s="139">
        <v>1406</v>
      </c>
      <c r="G6215" s="137" t="s">
        <v>488</v>
      </c>
      <c r="H6215" s="137" t="s">
        <v>22088</v>
      </c>
      <c r="I6215" s="138" t="s">
        <v>1139</v>
      </c>
    </row>
    <row r="6216" spans="1:9" hidden="1">
      <c r="A6216" s="137" t="s">
        <v>30967</v>
      </c>
      <c r="B6216" s="138" t="s">
        <v>30968</v>
      </c>
      <c r="C6216" s="138" t="s">
        <v>30969</v>
      </c>
      <c r="D6216" s="138" t="s">
        <v>30970</v>
      </c>
      <c r="E6216" s="138" t="s">
        <v>30971</v>
      </c>
      <c r="F6216" s="139">
        <v>3145</v>
      </c>
      <c r="G6216" s="137" t="s">
        <v>488</v>
      </c>
      <c r="H6216" s="137" t="s">
        <v>22088</v>
      </c>
      <c r="I6216" s="138" t="s">
        <v>1139</v>
      </c>
    </row>
    <row r="6217" spans="1:9" hidden="1">
      <c r="A6217" s="137" t="s">
        <v>30972</v>
      </c>
      <c r="B6217" s="138" t="s">
        <v>30973</v>
      </c>
      <c r="C6217" s="138" t="s">
        <v>30974</v>
      </c>
      <c r="D6217" s="138" t="s">
        <v>30975</v>
      </c>
      <c r="E6217" s="138" t="s">
        <v>30976</v>
      </c>
      <c r="F6217" s="139">
        <v>0</v>
      </c>
      <c r="G6217" s="137" t="s">
        <v>488</v>
      </c>
      <c r="H6217" s="137" t="s">
        <v>22088</v>
      </c>
      <c r="I6217" s="138" t="s">
        <v>1139</v>
      </c>
    </row>
    <row r="6218" spans="1:9" hidden="1">
      <c r="A6218" s="137" t="s">
        <v>30977</v>
      </c>
      <c r="B6218" s="138" t="s">
        <v>30978</v>
      </c>
      <c r="C6218" s="138" t="s">
        <v>30979</v>
      </c>
      <c r="D6218" s="138" t="s">
        <v>30980</v>
      </c>
      <c r="E6218" s="138" t="s">
        <v>30981</v>
      </c>
      <c r="F6218" s="139">
        <v>2100</v>
      </c>
      <c r="G6218" s="137" t="s">
        <v>488</v>
      </c>
      <c r="H6218" s="137" t="s">
        <v>22088</v>
      </c>
      <c r="I6218" s="138" t="s">
        <v>1139</v>
      </c>
    </row>
    <row r="6219" spans="1:9" hidden="1">
      <c r="A6219" s="137" t="s">
        <v>30982</v>
      </c>
      <c r="B6219" s="138" t="s">
        <v>30983</v>
      </c>
      <c r="C6219" s="138" t="s">
        <v>30984</v>
      </c>
      <c r="D6219" s="138" t="s">
        <v>30985</v>
      </c>
      <c r="E6219" s="138" t="s">
        <v>30986</v>
      </c>
      <c r="F6219" s="139">
        <v>0</v>
      </c>
      <c r="G6219" s="137" t="s">
        <v>488</v>
      </c>
      <c r="H6219" s="137" t="s">
        <v>22088</v>
      </c>
      <c r="I6219" s="138" t="s">
        <v>1139</v>
      </c>
    </row>
    <row r="6220" spans="1:9" hidden="1">
      <c r="A6220" s="137" t="s">
        <v>30987</v>
      </c>
      <c r="B6220" s="138" t="s">
        <v>30988</v>
      </c>
      <c r="C6220" s="138" t="s">
        <v>30989</v>
      </c>
      <c r="D6220" s="138" t="s">
        <v>30990</v>
      </c>
      <c r="E6220" s="138" t="s">
        <v>30991</v>
      </c>
      <c r="F6220" s="139">
        <v>0</v>
      </c>
      <c r="G6220" s="137" t="s">
        <v>488</v>
      </c>
      <c r="H6220" s="137" t="s">
        <v>22088</v>
      </c>
      <c r="I6220" s="138" t="s">
        <v>1139</v>
      </c>
    </row>
    <row r="6221" spans="1:9" hidden="1">
      <c r="A6221" s="137" t="s">
        <v>30992</v>
      </c>
      <c r="B6221" s="138" t="s">
        <v>30993</v>
      </c>
      <c r="C6221" s="138" t="s">
        <v>30994</v>
      </c>
      <c r="D6221" s="138" t="s">
        <v>30995</v>
      </c>
      <c r="E6221" s="138" t="s">
        <v>30996</v>
      </c>
      <c r="F6221" s="139">
        <v>1819.5</v>
      </c>
      <c r="G6221" s="137" t="s">
        <v>488</v>
      </c>
      <c r="H6221" s="137" t="s">
        <v>22088</v>
      </c>
      <c r="I6221" s="138" t="s">
        <v>1139</v>
      </c>
    </row>
    <row r="6222" spans="1:9" hidden="1">
      <c r="A6222" s="137" t="s">
        <v>30997</v>
      </c>
      <c r="B6222" s="138" t="s">
        <v>30998</v>
      </c>
      <c r="C6222" s="138" t="s">
        <v>30999</v>
      </c>
      <c r="D6222" s="138" t="s">
        <v>31000</v>
      </c>
      <c r="E6222" s="138" t="s">
        <v>31001</v>
      </c>
      <c r="F6222" s="139">
        <v>1785</v>
      </c>
      <c r="G6222" s="137" t="s">
        <v>488</v>
      </c>
      <c r="H6222" s="137" t="s">
        <v>22088</v>
      </c>
      <c r="I6222" s="138" t="s">
        <v>1139</v>
      </c>
    </row>
    <row r="6223" spans="1:9" hidden="1">
      <c r="A6223" s="137" t="s">
        <v>31002</v>
      </c>
      <c r="B6223" s="138" t="s">
        <v>31003</v>
      </c>
      <c r="C6223" s="138" t="s">
        <v>31004</v>
      </c>
      <c r="D6223" s="138" t="s">
        <v>31005</v>
      </c>
      <c r="E6223" s="138" t="s">
        <v>31006</v>
      </c>
      <c r="F6223" s="139">
        <v>1263</v>
      </c>
      <c r="G6223" s="137" t="s">
        <v>488</v>
      </c>
      <c r="H6223" s="137" t="s">
        <v>22088</v>
      </c>
      <c r="I6223" s="138" t="s">
        <v>1139</v>
      </c>
    </row>
    <row r="6224" spans="1:9" hidden="1">
      <c r="A6224" s="137" t="s">
        <v>31007</v>
      </c>
      <c r="B6224" s="138" t="s">
        <v>31008</v>
      </c>
      <c r="C6224" s="138" t="s">
        <v>31009</v>
      </c>
      <c r="D6224" s="138" t="s">
        <v>31010</v>
      </c>
      <c r="E6224" s="138" t="s">
        <v>31011</v>
      </c>
      <c r="F6224" s="139">
        <v>0</v>
      </c>
      <c r="G6224" s="137" t="s">
        <v>488</v>
      </c>
      <c r="H6224" s="137" t="s">
        <v>22088</v>
      </c>
      <c r="I6224" s="138" t="s">
        <v>1139</v>
      </c>
    </row>
    <row r="6225" spans="1:9" hidden="1">
      <c r="A6225" s="137" t="s">
        <v>31012</v>
      </c>
      <c r="B6225" s="138" t="s">
        <v>31013</v>
      </c>
      <c r="C6225" s="138" t="s">
        <v>31014</v>
      </c>
      <c r="D6225" s="138" t="s">
        <v>31015</v>
      </c>
      <c r="E6225" s="138" t="s">
        <v>31016</v>
      </c>
      <c r="F6225" s="139">
        <v>5450</v>
      </c>
      <c r="G6225" s="137" t="s">
        <v>488</v>
      </c>
      <c r="H6225" s="137" t="s">
        <v>22088</v>
      </c>
      <c r="I6225" s="138" t="s">
        <v>1139</v>
      </c>
    </row>
    <row r="6226" spans="1:9" hidden="1">
      <c r="A6226" s="137" t="s">
        <v>31017</v>
      </c>
      <c r="B6226" s="138" t="s">
        <v>31018</v>
      </c>
      <c r="C6226" s="138" t="s">
        <v>31019</v>
      </c>
      <c r="D6226" s="138" t="s">
        <v>31020</v>
      </c>
      <c r="E6226" s="138" t="s">
        <v>31021</v>
      </c>
      <c r="F6226" s="139">
        <v>1433</v>
      </c>
      <c r="G6226" s="137" t="s">
        <v>488</v>
      </c>
      <c r="H6226" s="137" t="s">
        <v>22088</v>
      </c>
      <c r="I6226" s="138" t="s">
        <v>1139</v>
      </c>
    </row>
    <row r="6227" spans="1:9" hidden="1">
      <c r="A6227" s="137" t="s">
        <v>31022</v>
      </c>
      <c r="B6227" s="138" t="s">
        <v>31023</v>
      </c>
      <c r="C6227" s="138" t="s">
        <v>31024</v>
      </c>
      <c r="D6227" s="138" t="s">
        <v>31025</v>
      </c>
      <c r="E6227" s="138" t="s">
        <v>31026</v>
      </c>
      <c r="F6227" s="139">
        <v>0</v>
      </c>
      <c r="G6227" s="137" t="s">
        <v>488</v>
      </c>
      <c r="H6227" s="137" t="s">
        <v>22088</v>
      </c>
      <c r="I6227" s="138" t="s">
        <v>1139</v>
      </c>
    </row>
    <row r="6228" spans="1:9" hidden="1">
      <c r="A6228" s="137" t="s">
        <v>31027</v>
      </c>
      <c r="B6228" s="138" t="s">
        <v>31028</v>
      </c>
      <c r="C6228" s="138" t="s">
        <v>31029</v>
      </c>
      <c r="D6228" s="138" t="s">
        <v>31030</v>
      </c>
      <c r="E6228" s="138" t="s">
        <v>31031</v>
      </c>
      <c r="F6228" s="139">
        <v>5910</v>
      </c>
      <c r="G6228" s="137" t="s">
        <v>488</v>
      </c>
      <c r="H6228" s="137" t="s">
        <v>22088</v>
      </c>
      <c r="I6228" s="138" t="s">
        <v>1139</v>
      </c>
    </row>
    <row r="6229" spans="1:9" hidden="1">
      <c r="A6229" s="137" t="s">
        <v>31032</v>
      </c>
      <c r="B6229" s="138" t="s">
        <v>31033</v>
      </c>
      <c r="C6229" s="138" t="s">
        <v>31034</v>
      </c>
      <c r="D6229" s="138" t="s">
        <v>31035</v>
      </c>
      <c r="E6229" s="138" t="s">
        <v>31036</v>
      </c>
      <c r="F6229" s="139">
        <v>1627</v>
      </c>
      <c r="G6229" s="137" t="s">
        <v>488</v>
      </c>
      <c r="H6229" s="137" t="s">
        <v>22088</v>
      </c>
      <c r="I6229" s="138" t="s">
        <v>1139</v>
      </c>
    </row>
    <row r="6230" spans="1:9" hidden="1">
      <c r="A6230" s="137" t="s">
        <v>31037</v>
      </c>
      <c r="B6230" s="138" t="s">
        <v>31038</v>
      </c>
      <c r="C6230" s="138" t="s">
        <v>31039</v>
      </c>
      <c r="D6230" s="138" t="s">
        <v>31040</v>
      </c>
      <c r="E6230" s="138" t="s">
        <v>31041</v>
      </c>
      <c r="F6230" s="139">
        <v>0</v>
      </c>
      <c r="G6230" s="137" t="s">
        <v>488</v>
      </c>
      <c r="H6230" s="137" t="s">
        <v>22088</v>
      </c>
      <c r="I6230" s="138" t="s">
        <v>1139</v>
      </c>
    </row>
    <row r="6231" spans="1:9" hidden="1">
      <c r="A6231" s="137" t="s">
        <v>31042</v>
      </c>
      <c r="B6231" s="138" t="s">
        <v>31043</v>
      </c>
      <c r="C6231" s="138" t="s">
        <v>31044</v>
      </c>
      <c r="D6231" s="138" t="s">
        <v>31045</v>
      </c>
      <c r="E6231" s="138" t="s">
        <v>31046</v>
      </c>
      <c r="F6231" s="139">
        <v>0</v>
      </c>
      <c r="G6231" s="137" t="s">
        <v>488</v>
      </c>
      <c r="H6231" s="137" t="s">
        <v>22088</v>
      </c>
      <c r="I6231" s="138" t="s">
        <v>24282</v>
      </c>
    </row>
    <row r="6232" spans="1:9" hidden="1">
      <c r="A6232" s="137" t="s">
        <v>31047</v>
      </c>
      <c r="B6232" s="138" t="s">
        <v>31048</v>
      </c>
      <c r="C6232" s="138" t="s">
        <v>31049</v>
      </c>
      <c r="D6232" s="138" t="s">
        <v>31050</v>
      </c>
      <c r="E6232" s="138" t="s">
        <v>31051</v>
      </c>
      <c r="F6232" s="139">
        <v>0</v>
      </c>
      <c r="G6232" s="137" t="s">
        <v>488</v>
      </c>
      <c r="H6232" s="137" t="s">
        <v>22088</v>
      </c>
      <c r="I6232" s="138" t="s">
        <v>24282</v>
      </c>
    </row>
    <row r="6233" spans="1:9" hidden="1">
      <c r="A6233" s="137" t="s">
        <v>31052</v>
      </c>
      <c r="B6233" s="138" t="s">
        <v>31053</v>
      </c>
      <c r="C6233" s="138" t="s">
        <v>31054</v>
      </c>
      <c r="D6233" s="138" t="s">
        <v>31055</v>
      </c>
      <c r="E6233" s="138" t="s">
        <v>31056</v>
      </c>
      <c r="F6233" s="139">
        <v>0</v>
      </c>
      <c r="G6233" s="137" t="s">
        <v>488</v>
      </c>
      <c r="H6233" s="137" t="s">
        <v>22088</v>
      </c>
      <c r="I6233" s="138" t="s">
        <v>1139</v>
      </c>
    </row>
    <row r="6234" spans="1:9" hidden="1">
      <c r="A6234" s="137" t="s">
        <v>31057</v>
      </c>
      <c r="B6234" s="138" t="s">
        <v>31058</v>
      </c>
      <c r="C6234" s="138" t="s">
        <v>31059</v>
      </c>
      <c r="D6234" s="138" t="s">
        <v>31060</v>
      </c>
      <c r="E6234" s="138" t="s">
        <v>31061</v>
      </c>
      <c r="F6234" s="139">
        <v>8396</v>
      </c>
      <c r="G6234" s="137" t="s">
        <v>488</v>
      </c>
      <c r="H6234" s="137" t="s">
        <v>22088</v>
      </c>
      <c r="I6234" s="138" t="s">
        <v>1139</v>
      </c>
    </row>
    <row r="6235" spans="1:9" hidden="1">
      <c r="A6235" s="137" t="s">
        <v>31062</v>
      </c>
      <c r="B6235" s="138" t="s">
        <v>31058</v>
      </c>
      <c r="C6235" s="138" t="s">
        <v>31063</v>
      </c>
      <c r="D6235" s="138" t="s">
        <v>31064</v>
      </c>
      <c r="E6235" s="138" t="s">
        <v>31061</v>
      </c>
      <c r="F6235" s="139">
        <v>0</v>
      </c>
      <c r="G6235" s="137" t="s">
        <v>488</v>
      </c>
      <c r="H6235" s="137" t="s">
        <v>22088</v>
      </c>
      <c r="I6235" s="138" t="s">
        <v>1139</v>
      </c>
    </row>
    <row r="6236" spans="1:9" hidden="1">
      <c r="A6236" s="137" t="s">
        <v>31065</v>
      </c>
      <c r="B6236" s="138" t="s">
        <v>31066</v>
      </c>
      <c r="C6236" s="138" t="s">
        <v>31067</v>
      </c>
      <c r="D6236" s="138" t="s">
        <v>31068</v>
      </c>
      <c r="E6236" s="138" t="s">
        <v>31069</v>
      </c>
      <c r="F6236" s="139">
        <v>0</v>
      </c>
      <c r="G6236" s="137" t="s">
        <v>488</v>
      </c>
      <c r="H6236" s="137" t="s">
        <v>22088</v>
      </c>
      <c r="I6236" s="138" t="s">
        <v>1139</v>
      </c>
    </row>
    <row r="6237" spans="1:9" hidden="1">
      <c r="A6237" s="137" t="s">
        <v>31070</v>
      </c>
      <c r="B6237" s="138" t="s">
        <v>31071</v>
      </c>
      <c r="C6237" s="138" t="s">
        <v>31072</v>
      </c>
      <c r="D6237" s="138" t="s">
        <v>31073</v>
      </c>
      <c r="E6237" s="138" t="s">
        <v>31074</v>
      </c>
      <c r="F6237" s="139">
        <v>1309</v>
      </c>
      <c r="G6237" s="137" t="s">
        <v>488</v>
      </c>
      <c r="H6237" s="137" t="s">
        <v>22088</v>
      </c>
      <c r="I6237" s="138" t="s">
        <v>1139</v>
      </c>
    </row>
    <row r="6238" spans="1:9" hidden="1">
      <c r="A6238" s="137" t="s">
        <v>31075</v>
      </c>
      <c r="B6238" s="138" t="s">
        <v>533</v>
      </c>
      <c r="C6238" s="138" t="s">
        <v>535</v>
      </c>
      <c r="D6238" s="138" t="s">
        <v>31076</v>
      </c>
      <c r="E6238" s="138" t="s">
        <v>1297</v>
      </c>
      <c r="F6238" s="139">
        <v>2532</v>
      </c>
      <c r="G6238" s="137" t="s">
        <v>488</v>
      </c>
      <c r="H6238" s="137" t="s">
        <v>22088</v>
      </c>
      <c r="I6238" s="138" t="s">
        <v>1139</v>
      </c>
    </row>
    <row r="6239" spans="1:9" hidden="1">
      <c r="A6239" s="137" t="s">
        <v>31077</v>
      </c>
      <c r="B6239" s="138" t="s">
        <v>31078</v>
      </c>
      <c r="C6239" s="138" t="s">
        <v>31079</v>
      </c>
      <c r="D6239" s="138" t="s">
        <v>31080</v>
      </c>
      <c r="E6239" s="138" t="s">
        <v>31081</v>
      </c>
      <c r="F6239" s="139">
        <v>0</v>
      </c>
      <c r="G6239" s="137" t="s">
        <v>488</v>
      </c>
      <c r="H6239" s="137" t="s">
        <v>22088</v>
      </c>
      <c r="I6239" s="138" t="s">
        <v>1139</v>
      </c>
    </row>
    <row r="6240" spans="1:9" hidden="1">
      <c r="A6240" s="137" t="s">
        <v>31082</v>
      </c>
      <c r="B6240" s="138" t="s">
        <v>31083</v>
      </c>
      <c r="C6240" s="138" t="s">
        <v>31084</v>
      </c>
      <c r="D6240" s="138" t="s">
        <v>31085</v>
      </c>
      <c r="E6240" s="138" t="s">
        <v>31086</v>
      </c>
      <c r="F6240" s="139">
        <v>1474</v>
      </c>
      <c r="G6240" s="137" t="s">
        <v>488</v>
      </c>
      <c r="H6240" s="137" t="s">
        <v>22088</v>
      </c>
      <c r="I6240" s="138" t="s">
        <v>1139</v>
      </c>
    </row>
    <row r="6241" spans="1:9" hidden="1">
      <c r="A6241" s="137" t="s">
        <v>31087</v>
      </c>
      <c r="B6241" s="138" t="s">
        <v>31088</v>
      </c>
      <c r="C6241" s="138" t="s">
        <v>31089</v>
      </c>
      <c r="D6241" s="138" t="s">
        <v>31090</v>
      </c>
      <c r="E6241" s="138" t="s">
        <v>31091</v>
      </c>
      <c r="F6241" s="139">
        <v>0</v>
      </c>
      <c r="G6241" s="137" t="s">
        <v>488</v>
      </c>
      <c r="H6241" s="137" t="s">
        <v>22088</v>
      </c>
      <c r="I6241" s="138" t="s">
        <v>1139</v>
      </c>
    </row>
    <row r="6242" spans="1:9" hidden="1">
      <c r="A6242" s="137" t="s">
        <v>31092</v>
      </c>
      <c r="B6242" s="138" t="s">
        <v>31093</v>
      </c>
      <c r="C6242" s="138" t="s">
        <v>31094</v>
      </c>
      <c r="D6242" s="138" t="s">
        <v>31095</v>
      </c>
      <c r="E6242" s="138" t="s">
        <v>31096</v>
      </c>
      <c r="F6242" s="139">
        <v>0</v>
      </c>
      <c r="G6242" s="137" t="s">
        <v>488</v>
      </c>
      <c r="H6242" s="137" t="s">
        <v>22088</v>
      </c>
      <c r="I6242" s="138" t="s">
        <v>1139</v>
      </c>
    </row>
    <row r="6243" spans="1:9" hidden="1">
      <c r="A6243" s="137" t="s">
        <v>31097</v>
      </c>
      <c r="B6243" s="138" t="s">
        <v>31098</v>
      </c>
      <c r="C6243" s="138" t="s">
        <v>31099</v>
      </c>
      <c r="D6243" s="138" t="s">
        <v>31100</v>
      </c>
      <c r="E6243" s="138" t="s">
        <v>31101</v>
      </c>
      <c r="F6243" s="139">
        <v>0</v>
      </c>
      <c r="G6243" s="137" t="s">
        <v>488</v>
      </c>
      <c r="H6243" s="137" t="s">
        <v>22088</v>
      </c>
      <c r="I6243" s="138" t="s">
        <v>1139</v>
      </c>
    </row>
    <row r="6244" spans="1:9" hidden="1">
      <c r="A6244" s="137" t="s">
        <v>31102</v>
      </c>
      <c r="B6244" s="138" t="s">
        <v>31103</v>
      </c>
      <c r="C6244" s="138" t="s">
        <v>31104</v>
      </c>
      <c r="D6244" s="138" t="s">
        <v>31105</v>
      </c>
      <c r="E6244" s="138" t="s">
        <v>31106</v>
      </c>
      <c r="F6244" s="139">
        <v>0</v>
      </c>
      <c r="G6244" s="137" t="s">
        <v>488</v>
      </c>
      <c r="H6244" s="137" t="s">
        <v>22088</v>
      </c>
      <c r="I6244" s="138" t="s">
        <v>1139</v>
      </c>
    </row>
    <row r="6245" spans="1:9" hidden="1">
      <c r="A6245" s="137" t="s">
        <v>31107</v>
      </c>
      <c r="B6245" s="138" t="s">
        <v>31108</v>
      </c>
      <c r="C6245" s="138" t="s">
        <v>31109</v>
      </c>
      <c r="D6245" s="138" t="s">
        <v>31110</v>
      </c>
      <c r="E6245" s="138" t="s">
        <v>31111</v>
      </c>
      <c r="F6245" s="139">
        <v>0</v>
      </c>
      <c r="G6245" s="137" t="s">
        <v>488</v>
      </c>
      <c r="H6245" s="137" t="s">
        <v>22088</v>
      </c>
      <c r="I6245" s="138" t="s">
        <v>1139</v>
      </c>
    </row>
    <row r="6246" spans="1:9" hidden="1">
      <c r="A6246" s="137" t="s">
        <v>31112</v>
      </c>
      <c r="B6246" s="138" t="s">
        <v>31113</v>
      </c>
      <c r="C6246" s="138" t="s">
        <v>31114</v>
      </c>
      <c r="D6246" s="138" t="s">
        <v>31115</v>
      </c>
      <c r="E6246" s="138" t="s">
        <v>31116</v>
      </c>
      <c r="F6246" s="139">
        <v>0</v>
      </c>
      <c r="G6246" s="137" t="s">
        <v>488</v>
      </c>
      <c r="H6246" s="137" t="s">
        <v>22088</v>
      </c>
      <c r="I6246" s="138" t="s">
        <v>1139</v>
      </c>
    </row>
    <row r="6247" spans="1:9" hidden="1">
      <c r="A6247" s="137" t="s">
        <v>31117</v>
      </c>
      <c r="B6247" s="138" t="s">
        <v>31118</v>
      </c>
      <c r="C6247" s="138" t="s">
        <v>31119</v>
      </c>
      <c r="D6247" s="138" t="s">
        <v>31120</v>
      </c>
      <c r="E6247" s="138" t="s">
        <v>31121</v>
      </c>
      <c r="F6247" s="139">
        <v>0</v>
      </c>
      <c r="G6247" s="137" t="s">
        <v>488</v>
      </c>
      <c r="H6247" s="137" t="s">
        <v>22088</v>
      </c>
      <c r="I6247" s="138" t="s">
        <v>1139</v>
      </c>
    </row>
    <row r="6248" spans="1:9" hidden="1">
      <c r="A6248" s="137" t="s">
        <v>31122</v>
      </c>
      <c r="B6248" s="138" t="s">
        <v>31123</v>
      </c>
      <c r="C6248" s="138" t="s">
        <v>31124</v>
      </c>
      <c r="D6248" s="138" t="s">
        <v>31125</v>
      </c>
      <c r="E6248" s="138" t="s">
        <v>31126</v>
      </c>
      <c r="F6248" s="139">
        <v>4380</v>
      </c>
      <c r="G6248" s="137" t="s">
        <v>488</v>
      </c>
      <c r="H6248" s="137" t="s">
        <v>22088</v>
      </c>
      <c r="I6248" s="138" t="s">
        <v>1139</v>
      </c>
    </row>
    <row r="6249" spans="1:9" hidden="1">
      <c r="A6249" s="137" t="s">
        <v>31127</v>
      </c>
      <c r="B6249" s="138" t="s">
        <v>31128</v>
      </c>
      <c r="C6249" s="138" t="s">
        <v>31129</v>
      </c>
      <c r="D6249" s="138" t="s">
        <v>31130</v>
      </c>
      <c r="E6249" s="138" t="s">
        <v>31131</v>
      </c>
      <c r="F6249" s="139">
        <v>0</v>
      </c>
      <c r="G6249" s="137" t="s">
        <v>488</v>
      </c>
      <c r="H6249" s="137" t="s">
        <v>22088</v>
      </c>
      <c r="I6249" s="138" t="s">
        <v>1139</v>
      </c>
    </row>
    <row r="6250" spans="1:9" hidden="1">
      <c r="A6250" s="137" t="s">
        <v>31132</v>
      </c>
      <c r="B6250" s="138" t="s">
        <v>31133</v>
      </c>
      <c r="C6250" s="138" t="s">
        <v>31134</v>
      </c>
      <c r="D6250" s="138" t="s">
        <v>31135</v>
      </c>
      <c r="E6250" s="138" t="s">
        <v>31136</v>
      </c>
      <c r="F6250" s="139">
        <v>3300</v>
      </c>
      <c r="G6250" s="137" t="s">
        <v>488</v>
      </c>
      <c r="H6250" s="137" t="s">
        <v>22088</v>
      </c>
      <c r="I6250" s="138" t="s">
        <v>24282</v>
      </c>
    </row>
    <row r="6251" spans="1:9" hidden="1">
      <c r="A6251" s="137" t="s">
        <v>31137</v>
      </c>
      <c r="B6251" s="138" t="s">
        <v>31138</v>
      </c>
      <c r="C6251" s="138" t="s">
        <v>31139</v>
      </c>
      <c r="D6251" s="138" t="s">
        <v>31140</v>
      </c>
      <c r="E6251" s="138" t="s">
        <v>31141</v>
      </c>
      <c r="F6251" s="139">
        <v>807</v>
      </c>
      <c r="G6251" s="137" t="s">
        <v>488</v>
      </c>
      <c r="H6251" s="137" t="s">
        <v>22088</v>
      </c>
      <c r="I6251" s="138" t="s">
        <v>1139</v>
      </c>
    </row>
    <row r="6252" spans="1:9" hidden="1">
      <c r="A6252" s="137" t="s">
        <v>31142</v>
      </c>
      <c r="B6252" s="138" t="s">
        <v>31143</v>
      </c>
      <c r="C6252" s="138" t="s">
        <v>31144</v>
      </c>
      <c r="D6252" s="138" t="s">
        <v>31145</v>
      </c>
      <c r="E6252" s="138" t="s">
        <v>31146</v>
      </c>
      <c r="F6252" s="139">
        <v>0</v>
      </c>
      <c r="G6252" s="137" t="s">
        <v>488</v>
      </c>
      <c r="H6252" s="137" t="s">
        <v>22088</v>
      </c>
      <c r="I6252" s="138" t="s">
        <v>1139</v>
      </c>
    </row>
    <row r="6253" spans="1:9" hidden="1">
      <c r="A6253" s="137" t="s">
        <v>31147</v>
      </c>
      <c r="B6253" s="138" t="s">
        <v>31148</v>
      </c>
      <c r="C6253" s="138" t="s">
        <v>31149</v>
      </c>
      <c r="D6253" s="138" t="s">
        <v>31150</v>
      </c>
      <c r="E6253" s="138" t="s">
        <v>31151</v>
      </c>
      <c r="F6253" s="139">
        <v>0</v>
      </c>
      <c r="G6253" s="137" t="s">
        <v>488</v>
      </c>
      <c r="H6253" s="137" t="s">
        <v>22088</v>
      </c>
      <c r="I6253" s="138" t="s">
        <v>1139</v>
      </c>
    </row>
    <row r="6254" spans="1:9" hidden="1">
      <c r="A6254" s="137" t="s">
        <v>31152</v>
      </c>
      <c r="B6254" s="138" t="s">
        <v>31153</v>
      </c>
      <c r="C6254" s="138" t="s">
        <v>31154</v>
      </c>
      <c r="D6254" s="138" t="s">
        <v>31155</v>
      </c>
      <c r="E6254" s="138" t="s">
        <v>31156</v>
      </c>
      <c r="F6254" s="139">
        <v>0</v>
      </c>
      <c r="G6254" s="137" t="s">
        <v>488</v>
      </c>
      <c r="H6254" s="137" t="s">
        <v>22088</v>
      </c>
      <c r="I6254" s="138" t="s">
        <v>1139</v>
      </c>
    </row>
    <row r="6255" spans="1:9" hidden="1">
      <c r="A6255" s="137" t="s">
        <v>31157</v>
      </c>
      <c r="B6255" s="138" t="s">
        <v>31158</v>
      </c>
      <c r="C6255" s="138" t="s">
        <v>31159</v>
      </c>
      <c r="D6255" s="138" t="s">
        <v>31160</v>
      </c>
      <c r="E6255" s="138" t="s">
        <v>31161</v>
      </c>
      <c r="F6255" s="139">
        <v>0</v>
      </c>
      <c r="G6255" s="137" t="s">
        <v>488</v>
      </c>
      <c r="H6255" s="137" t="s">
        <v>22088</v>
      </c>
      <c r="I6255" s="138" t="s">
        <v>1139</v>
      </c>
    </row>
    <row r="6256" spans="1:9" hidden="1">
      <c r="A6256" s="137" t="s">
        <v>31162</v>
      </c>
      <c r="B6256" s="138" t="s">
        <v>31163</v>
      </c>
      <c r="C6256" s="138" t="s">
        <v>31164</v>
      </c>
      <c r="D6256" s="138" t="s">
        <v>31165</v>
      </c>
      <c r="E6256" s="138" t="s">
        <v>31166</v>
      </c>
      <c r="F6256" s="139">
        <v>0</v>
      </c>
      <c r="G6256" s="137" t="s">
        <v>488</v>
      </c>
      <c r="H6256" s="137" t="s">
        <v>22088</v>
      </c>
      <c r="I6256" s="138" t="s">
        <v>1139</v>
      </c>
    </row>
    <row r="6257" spans="1:9" hidden="1">
      <c r="A6257" s="137" t="s">
        <v>31167</v>
      </c>
      <c r="B6257" s="138" t="s">
        <v>31168</v>
      </c>
      <c r="C6257" s="138" t="s">
        <v>31169</v>
      </c>
      <c r="D6257" s="138" t="s">
        <v>31170</v>
      </c>
      <c r="E6257" s="138" t="s">
        <v>31171</v>
      </c>
      <c r="F6257" s="139">
        <v>7460</v>
      </c>
      <c r="G6257" s="137" t="s">
        <v>488</v>
      </c>
      <c r="H6257" s="137" t="s">
        <v>22088</v>
      </c>
      <c r="I6257" s="138" t="s">
        <v>1139</v>
      </c>
    </row>
    <row r="6258" spans="1:9" hidden="1">
      <c r="A6258" s="137" t="s">
        <v>31172</v>
      </c>
      <c r="B6258" s="138" t="s">
        <v>31173</v>
      </c>
      <c r="C6258" s="138" t="s">
        <v>31174</v>
      </c>
      <c r="D6258" s="138" t="s">
        <v>31175</v>
      </c>
      <c r="E6258" s="138" t="s">
        <v>31176</v>
      </c>
      <c r="F6258" s="139">
        <v>0</v>
      </c>
      <c r="G6258" s="137" t="s">
        <v>488</v>
      </c>
      <c r="H6258" s="137" t="s">
        <v>22088</v>
      </c>
      <c r="I6258" s="138" t="s">
        <v>1139</v>
      </c>
    </row>
    <row r="6259" spans="1:9" hidden="1">
      <c r="A6259" s="137" t="s">
        <v>31177</v>
      </c>
      <c r="B6259" s="138" t="s">
        <v>31178</v>
      </c>
      <c r="C6259" s="138" t="s">
        <v>31179</v>
      </c>
      <c r="D6259" s="138" t="s">
        <v>31180</v>
      </c>
      <c r="E6259" s="138" t="s">
        <v>31181</v>
      </c>
      <c r="F6259" s="139">
        <v>0</v>
      </c>
      <c r="G6259" s="137" t="s">
        <v>488</v>
      </c>
      <c r="H6259" s="137" t="s">
        <v>22088</v>
      </c>
      <c r="I6259" s="138" t="s">
        <v>1139</v>
      </c>
    </row>
    <row r="6260" spans="1:9" hidden="1">
      <c r="A6260" s="137" t="s">
        <v>31182</v>
      </c>
      <c r="B6260" s="138" t="s">
        <v>31183</v>
      </c>
      <c r="C6260" s="138" t="s">
        <v>31184</v>
      </c>
      <c r="D6260" s="138" t="s">
        <v>31185</v>
      </c>
      <c r="E6260" s="138" t="s">
        <v>31186</v>
      </c>
      <c r="F6260" s="139">
        <v>1039</v>
      </c>
      <c r="G6260" s="137" t="s">
        <v>488</v>
      </c>
      <c r="H6260" s="137" t="s">
        <v>22088</v>
      </c>
      <c r="I6260" s="138" t="s">
        <v>1139</v>
      </c>
    </row>
    <row r="6261" spans="1:9" hidden="1">
      <c r="A6261" s="137" t="s">
        <v>31187</v>
      </c>
      <c r="B6261" s="138" t="s">
        <v>31188</v>
      </c>
      <c r="C6261" s="138" t="s">
        <v>31189</v>
      </c>
      <c r="D6261" s="138" t="s">
        <v>31190</v>
      </c>
      <c r="E6261" s="138" t="s">
        <v>31191</v>
      </c>
      <c r="F6261" s="139">
        <v>5250</v>
      </c>
      <c r="G6261" s="137" t="s">
        <v>488</v>
      </c>
      <c r="H6261" s="137" t="s">
        <v>22088</v>
      </c>
      <c r="I6261" s="138" t="s">
        <v>24282</v>
      </c>
    </row>
    <row r="6262" spans="1:9" hidden="1">
      <c r="A6262" s="137" t="s">
        <v>31192</v>
      </c>
      <c r="B6262" s="138" t="s">
        <v>31193</v>
      </c>
      <c r="C6262" s="138" t="s">
        <v>31194</v>
      </c>
      <c r="D6262" s="138" t="s">
        <v>31195</v>
      </c>
      <c r="E6262" s="138" t="s">
        <v>31196</v>
      </c>
      <c r="F6262" s="139">
        <v>0</v>
      </c>
      <c r="G6262" s="137" t="s">
        <v>488</v>
      </c>
      <c r="H6262" s="137" t="s">
        <v>22088</v>
      </c>
      <c r="I6262" s="138" t="s">
        <v>24282</v>
      </c>
    </row>
    <row r="6263" spans="1:9" hidden="1">
      <c r="A6263" s="137" t="s">
        <v>31197</v>
      </c>
      <c r="B6263" s="138" t="s">
        <v>31198</v>
      </c>
      <c r="C6263" s="138" t="s">
        <v>31199</v>
      </c>
      <c r="D6263" s="138" t="s">
        <v>31200</v>
      </c>
      <c r="E6263" s="138" t="s">
        <v>31201</v>
      </c>
      <c r="F6263" s="139">
        <v>0</v>
      </c>
      <c r="G6263" s="137" t="s">
        <v>488</v>
      </c>
      <c r="H6263" s="137" t="s">
        <v>22088</v>
      </c>
      <c r="I6263" s="138" t="s">
        <v>24282</v>
      </c>
    </row>
    <row r="6264" spans="1:9" hidden="1">
      <c r="A6264" s="137" t="s">
        <v>31202</v>
      </c>
      <c r="B6264" s="138" t="s">
        <v>31203</v>
      </c>
      <c r="C6264" s="138" t="s">
        <v>31204</v>
      </c>
      <c r="D6264" s="138" t="s">
        <v>31205</v>
      </c>
      <c r="E6264" s="138" t="s">
        <v>31206</v>
      </c>
      <c r="F6264" s="139">
        <v>0</v>
      </c>
      <c r="G6264" s="137" t="s">
        <v>488</v>
      </c>
      <c r="H6264" s="137" t="s">
        <v>22088</v>
      </c>
      <c r="I6264" s="138" t="s">
        <v>1139</v>
      </c>
    </row>
    <row r="6265" spans="1:9" hidden="1">
      <c r="A6265" s="137" t="s">
        <v>31207</v>
      </c>
      <c r="B6265" s="138" t="s">
        <v>31208</v>
      </c>
      <c r="C6265" s="138" t="s">
        <v>31209</v>
      </c>
      <c r="D6265" s="138" t="s">
        <v>31210</v>
      </c>
      <c r="E6265" s="138" t="s">
        <v>31211</v>
      </c>
      <c r="F6265" s="139">
        <v>0</v>
      </c>
      <c r="G6265" s="137" t="s">
        <v>488</v>
      </c>
      <c r="H6265" s="137" t="s">
        <v>22088</v>
      </c>
      <c r="I6265" s="138" t="s">
        <v>1139</v>
      </c>
    </row>
    <row r="6266" spans="1:9" hidden="1">
      <c r="A6266" s="137" t="s">
        <v>31212</v>
      </c>
      <c r="B6266" s="138" t="s">
        <v>31213</v>
      </c>
      <c r="C6266" s="138" t="s">
        <v>31214</v>
      </c>
      <c r="D6266" s="138" t="s">
        <v>31215</v>
      </c>
      <c r="E6266" s="138" t="s">
        <v>31216</v>
      </c>
      <c r="F6266" s="139">
        <v>745</v>
      </c>
      <c r="G6266" s="137" t="s">
        <v>488</v>
      </c>
      <c r="H6266" s="137" t="s">
        <v>22088</v>
      </c>
      <c r="I6266" s="138" t="s">
        <v>1139</v>
      </c>
    </row>
    <row r="6267" spans="1:9" hidden="1">
      <c r="A6267" s="137" t="s">
        <v>31217</v>
      </c>
      <c r="B6267" s="138" t="s">
        <v>31218</v>
      </c>
      <c r="C6267" s="138" t="s">
        <v>31219</v>
      </c>
      <c r="D6267" s="138" t="s">
        <v>31220</v>
      </c>
      <c r="E6267" s="138" t="s">
        <v>31221</v>
      </c>
      <c r="F6267" s="139">
        <v>1422</v>
      </c>
      <c r="G6267" s="137" t="s">
        <v>488</v>
      </c>
      <c r="H6267" s="137" t="s">
        <v>22088</v>
      </c>
      <c r="I6267" s="138" t="s">
        <v>1139</v>
      </c>
    </row>
    <row r="6268" spans="1:9" hidden="1">
      <c r="A6268" s="137" t="s">
        <v>31222</v>
      </c>
      <c r="B6268" s="138" t="s">
        <v>31223</v>
      </c>
      <c r="C6268" s="138" t="s">
        <v>31224</v>
      </c>
      <c r="D6268" s="138" t="s">
        <v>31225</v>
      </c>
      <c r="E6268" s="138" t="s">
        <v>31226</v>
      </c>
      <c r="F6268" s="139">
        <v>0</v>
      </c>
      <c r="G6268" s="137" t="s">
        <v>488</v>
      </c>
      <c r="H6268" s="137" t="s">
        <v>22088</v>
      </c>
      <c r="I6268" s="138" t="s">
        <v>1139</v>
      </c>
    </row>
    <row r="6269" spans="1:9" hidden="1">
      <c r="A6269" s="137" t="s">
        <v>31227</v>
      </c>
      <c r="B6269" s="138" t="s">
        <v>31228</v>
      </c>
      <c r="C6269" s="138" t="s">
        <v>31229</v>
      </c>
      <c r="D6269" s="138" t="s">
        <v>31230</v>
      </c>
      <c r="E6269" s="138" t="s">
        <v>31231</v>
      </c>
      <c r="F6269" s="139">
        <v>0</v>
      </c>
      <c r="G6269" s="137" t="s">
        <v>488</v>
      </c>
      <c r="H6269" s="137" t="s">
        <v>22088</v>
      </c>
      <c r="I6269" s="138" t="s">
        <v>1139</v>
      </c>
    </row>
    <row r="6270" spans="1:9" hidden="1">
      <c r="A6270" s="137" t="s">
        <v>31232</v>
      </c>
      <c r="B6270" s="138" t="s">
        <v>31233</v>
      </c>
      <c r="C6270" s="138" t="s">
        <v>31234</v>
      </c>
      <c r="D6270" s="138" t="s">
        <v>31235</v>
      </c>
      <c r="E6270" s="138" t="s">
        <v>31236</v>
      </c>
      <c r="F6270" s="139">
        <v>3295</v>
      </c>
      <c r="G6270" s="137" t="s">
        <v>488</v>
      </c>
      <c r="H6270" s="137" t="s">
        <v>22088</v>
      </c>
      <c r="I6270" s="138" t="s">
        <v>1139</v>
      </c>
    </row>
    <row r="6271" spans="1:9" hidden="1">
      <c r="A6271" s="137" t="s">
        <v>31237</v>
      </c>
      <c r="B6271" s="138" t="s">
        <v>31238</v>
      </c>
      <c r="C6271" s="138" t="s">
        <v>31239</v>
      </c>
      <c r="D6271" s="138" t="s">
        <v>31240</v>
      </c>
      <c r="E6271" s="138" t="s">
        <v>31241</v>
      </c>
      <c r="F6271" s="139">
        <v>0</v>
      </c>
      <c r="G6271" s="137" t="s">
        <v>488</v>
      </c>
      <c r="H6271" s="137" t="s">
        <v>22088</v>
      </c>
      <c r="I6271" s="138" t="s">
        <v>24282</v>
      </c>
    </row>
    <row r="6272" spans="1:9" hidden="1">
      <c r="A6272" s="137" t="s">
        <v>31242</v>
      </c>
      <c r="B6272" s="138" t="s">
        <v>31243</v>
      </c>
      <c r="C6272" s="138" t="s">
        <v>31244</v>
      </c>
      <c r="D6272" s="138" t="s">
        <v>31245</v>
      </c>
      <c r="E6272" s="138" t="s">
        <v>31246</v>
      </c>
      <c r="F6272" s="139">
        <v>0</v>
      </c>
      <c r="G6272" s="137" t="s">
        <v>488</v>
      </c>
      <c r="H6272" s="137" t="s">
        <v>22088</v>
      </c>
      <c r="I6272" s="138" t="s">
        <v>1139</v>
      </c>
    </row>
    <row r="6273" spans="1:9" hidden="1">
      <c r="A6273" s="137" t="s">
        <v>31247</v>
      </c>
      <c r="B6273" s="138" t="s">
        <v>31248</v>
      </c>
      <c r="C6273" s="138" t="s">
        <v>31249</v>
      </c>
      <c r="D6273" s="138" t="s">
        <v>31250</v>
      </c>
      <c r="E6273" s="138" t="s">
        <v>31251</v>
      </c>
      <c r="F6273" s="139">
        <v>0</v>
      </c>
      <c r="G6273" s="137" t="s">
        <v>488</v>
      </c>
      <c r="H6273" s="137" t="s">
        <v>22088</v>
      </c>
      <c r="I6273" s="138" t="s">
        <v>1139</v>
      </c>
    </row>
    <row r="6274" spans="1:9" hidden="1">
      <c r="A6274" s="137" t="s">
        <v>31252</v>
      </c>
      <c r="B6274" s="138" t="s">
        <v>31253</v>
      </c>
      <c r="C6274" s="138" t="s">
        <v>31254</v>
      </c>
      <c r="D6274" s="138" t="s">
        <v>31255</v>
      </c>
      <c r="E6274" s="138" t="s">
        <v>31256</v>
      </c>
      <c r="F6274" s="139">
        <v>4000</v>
      </c>
      <c r="G6274" s="137" t="s">
        <v>488</v>
      </c>
      <c r="H6274" s="137" t="s">
        <v>22088</v>
      </c>
      <c r="I6274" s="138" t="s">
        <v>24282</v>
      </c>
    </row>
    <row r="6275" spans="1:9" hidden="1">
      <c r="A6275" s="137" t="s">
        <v>31257</v>
      </c>
      <c r="B6275" s="138" t="s">
        <v>31258</v>
      </c>
      <c r="C6275" s="138" t="s">
        <v>31259</v>
      </c>
      <c r="D6275" s="138" t="s">
        <v>31260</v>
      </c>
      <c r="E6275" s="138" t="s">
        <v>31261</v>
      </c>
      <c r="F6275" s="139">
        <v>23265</v>
      </c>
      <c r="G6275" s="137" t="s">
        <v>488</v>
      </c>
      <c r="H6275" s="137" t="s">
        <v>22088</v>
      </c>
      <c r="I6275" s="138" t="s">
        <v>1139</v>
      </c>
    </row>
    <row r="6276" spans="1:9" hidden="1">
      <c r="A6276" s="137" t="s">
        <v>31262</v>
      </c>
      <c r="B6276" s="138" t="s">
        <v>31263</v>
      </c>
      <c r="C6276" s="138" t="s">
        <v>31264</v>
      </c>
      <c r="D6276" s="138" t="s">
        <v>31265</v>
      </c>
      <c r="E6276" s="138" t="s">
        <v>31266</v>
      </c>
      <c r="F6276" s="139">
        <v>0</v>
      </c>
      <c r="G6276" s="137" t="s">
        <v>488</v>
      </c>
      <c r="H6276" s="137" t="s">
        <v>22088</v>
      </c>
      <c r="I6276" s="138" t="s">
        <v>1139</v>
      </c>
    </row>
    <row r="6277" spans="1:9" hidden="1">
      <c r="A6277" s="137" t="s">
        <v>31267</v>
      </c>
      <c r="B6277" s="138" t="s">
        <v>31268</v>
      </c>
      <c r="C6277" s="138" t="s">
        <v>31269</v>
      </c>
      <c r="D6277" s="138" t="s">
        <v>31270</v>
      </c>
      <c r="E6277" s="138" t="s">
        <v>31271</v>
      </c>
      <c r="F6277" s="139">
        <v>1498</v>
      </c>
      <c r="G6277" s="137" t="s">
        <v>488</v>
      </c>
      <c r="H6277" s="137" t="s">
        <v>22088</v>
      </c>
      <c r="I6277" s="138" t="s">
        <v>1139</v>
      </c>
    </row>
    <row r="6278" spans="1:9" hidden="1">
      <c r="A6278" s="137" t="s">
        <v>31272</v>
      </c>
      <c r="B6278" s="138" t="s">
        <v>31273</v>
      </c>
      <c r="C6278" s="138" t="s">
        <v>31274</v>
      </c>
      <c r="D6278" s="138" t="s">
        <v>31275</v>
      </c>
      <c r="E6278" s="138" t="s">
        <v>31276</v>
      </c>
      <c r="F6278" s="139">
        <v>0</v>
      </c>
      <c r="G6278" s="137" t="s">
        <v>488</v>
      </c>
      <c r="H6278" s="137" t="s">
        <v>22088</v>
      </c>
      <c r="I6278" s="138" t="s">
        <v>24282</v>
      </c>
    </row>
    <row r="6279" spans="1:9" hidden="1">
      <c r="A6279" s="137" t="s">
        <v>31277</v>
      </c>
      <c r="B6279" s="138" t="s">
        <v>31278</v>
      </c>
      <c r="C6279" s="138" t="s">
        <v>31279</v>
      </c>
      <c r="D6279" s="138" t="s">
        <v>31280</v>
      </c>
      <c r="E6279" s="138" t="s">
        <v>31281</v>
      </c>
      <c r="F6279" s="139">
        <v>47300</v>
      </c>
      <c r="G6279" s="137" t="s">
        <v>488</v>
      </c>
      <c r="H6279" s="137" t="s">
        <v>22088</v>
      </c>
      <c r="I6279" s="138" t="s">
        <v>1139</v>
      </c>
    </row>
    <row r="6280" spans="1:9" hidden="1">
      <c r="A6280" s="137" t="s">
        <v>31282</v>
      </c>
      <c r="B6280" s="138" t="s">
        <v>31283</v>
      </c>
      <c r="C6280" s="138" t="s">
        <v>31284</v>
      </c>
      <c r="D6280" s="138" t="s">
        <v>31285</v>
      </c>
      <c r="E6280" s="138" t="s">
        <v>31286</v>
      </c>
      <c r="F6280" s="139">
        <v>0</v>
      </c>
      <c r="G6280" s="137" t="s">
        <v>488</v>
      </c>
      <c r="H6280" s="137" t="s">
        <v>22088</v>
      </c>
      <c r="I6280" s="138" t="s">
        <v>1139</v>
      </c>
    </row>
    <row r="6281" spans="1:9" hidden="1">
      <c r="A6281" s="137" t="s">
        <v>31287</v>
      </c>
      <c r="B6281" s="138" t="s">
        <v>31288</v>
      </c>
      <c r="C6281" s="138" t="s">
        <v>31289</v>
      </c>
      <c r="D6281" s="138" t="s">
        <v>31290</v>
      </c>
      <c r="E6281" s="138" t="s">
        <v>31291</v>
      </c>
      <c r="F6281" s="139">
        <v>0</v>
      </c>
      <c r="G6281" s="137" t="s">
        <v>488</v>
      </c>
      <c r="H6281" s="137" t="s">
        <v>22088</v>
      </c>
      <c r="I6281" s="138" t="s">
        <v>1139</v>
      </c>
    </row>
    <row r="6282" spans="1:9" hidden="1">
      <c r="A6282" s="137" t="s">
        <v>31292</v>
      </c>
      <c r="B6282" s="138" t="s">
        <v>31293</v>
      </c>
      <c r="C6282" s="138" t="s">
        <v>31294</v>
      </c>
      <c r="D6282" s="138" t="s">
        <v>31295</v>
      </c>
      <c r="E6282" s="138" t="s">
        <v>31296</v>
      </c>
      <c r="F6282" s="139">
        <v>0</v>
      </c>
      <c r="G6282" s="137" t="s">
        <v>488</v>
      </c>
      <c r="H6282" s="137" t="s">
        <v>22088</v>
      </c>
      <c r="I6282" s="138" t="s">
        <v>1139</v>
      </c>
    </row>
    <row r="6283" spans="1:9" hidden="1">
      <c r="A6283" s="137" t="s">
        <v>31297</v>
      </c>
      <c r="B6283" s="138" t="s">
        <v>31298</v>
      </c>
      <c r="C6283" s="138" t="s">
        <v>31299</v>
      </c>
      <c r="D6283" s="138" t="s">
        <v>31300</v>
      </c>
      <c r="E6283" s="138" t="s">
        <v>31301</v>
      </c>
      <c r="F6283" s="139">
        <v>0</v>
      </c>
      <c r="G6283" s="137" t="s">
        <v>488</v>
      </c>
      <c r="H6283" s="137" t="s">
        <v>22088</v>
      </c>
      <c r="I6283" s="138" t="s">
        <v>1139</v>
      </c>
    </row>
    <row r="6284" spans="1:9" hidden="1">
      <c r="A6284" s="137" t="s">
        <v>31302</v>
      </c>
      <c r="B6284" s="138" t="s">
        <v>31303</v>
      </c>
      <c r="C6284" s="138" t="s">
        <v>31304</v>
      </c>
      <c r="D6284" s="138" t="s">
        <v>31305</v>
      </c>
      <c r="E6284" s="138" t="s">
        <v>31306</v>
      </c>
      <c r="F6284" s="139">
        <v>0</v>
      </c>
      <c r="G6284" s="137" t="s">
        <v>488</v>
      </c>
      <c r="H6284" s="137" t="s">
        <v>22088</v>
      </c>
      <c r="I6284" s="138" t="s">
        <v>1139</v>
      </c>
    </row>
    <row r="6285" spans="1:9" hidden="1">
      <c r="A6285" s="137" t="s">
        <v>31307</v>
      </c>
      <c r="B6285" s="138" t="s">
        <v>31308</v>
      </c>
      <c r="C6285" s="138" t="s">
        <v>31309</v>
      </c>
      <c r="D6285" s="138" t="s">
        <v>31310</v>
      </c>
      <c r="E6285" s="138" t="s">
        <v>31311</v>
      </c>
      <c r="F6285" s="139">
        <v>2511</v>
      </c>
      <c r="G6285" s="137" t="s">
        <v>488</v>
      </c>
      <c r="H6285" s="137" t="s">
        <v>22088</v>
      </c>
      <c r="I6285" s="138" t="s">
        <v>1139</v>
      </c>
    </row>
    <row r="6286" spans="1:9" hidden="1">
      <c r="A6286" s="137" t="s">
        <v>31312</v>
      </c>
      <c r="B6286" s="138" t="s">
        <v>31313</v>
      </c>
      <c r="C6286" s="138" t="s">
        <v>31314</v>
      </c>
      <c r="D6286" s="138" t="s">
        <v>31315</v>
      </c>
      <c r="E6286" s="138" t="s">
        <v>31316</v>
      </c>
      <c r="F6286" s="139">
        <v>4065</v>
      </c>
      <c r="G6286" s="137" t="s">
        <v>488</v>
      </c>
      <c r="H6286" s="137" t="s">
        <v>22088</v>
      </c>
      <c r="I6286" s="138" t="s">
        <v>1139</v>
      </c>
    </row>
    <row r="6287" spans="1:9" hidden="1">
      <c r="A6287" s="137" t="s">
        <v>31317</v>
      </c>
      <c r="B6287" s="138" t="s">
        <v>31318</v>
      </c>
      <c r="C6287" s="138" t="s">
        <v>31319</v>
      </c>
      <c r="D6287" s="138" t="s">
        <v>31320</v>
      </c>
      <c r="E6287" s="138" t="s">
        <v>31321</v>
      </c>
      <c r="F6287" s="139">
        <v>0</v>
      </c>
      <c r="G6287" s="137" t="s">
        <v>488</v>
      </c>
      <c r="H6287" s="137" t="s">
        <v>22088</v>
      </c>
      <c r="I6287" s="138" t="s">
        <v>1139</v>
      </c>
    </row>
    <row r="6288" spans="1:9" hidden="1">
      <c r="A6288" s="137" t="s">
        <v>31322</v>
      </c>
      <c r="B6288" s="138" t="s">
        <v>31323</v>
      </c>
      <c r="C6288" s="138" t="s">
        <v>31324</v>
      </c>
      <c r="D6288" s="138" t="s">
        <v>31325</v>
      </c>
      <c r="E6288" s="138" t="s">
        <v>31326</v>
      </c>
      <c r="F6288" s="139">
        <v>0</v>
      </c>
      <c r="G6288" s="137" t="s">
        <v>488</v>
      </c>
      <c r="H6288" s="137" t="s">
        <v>22088</v>
      </c>
      <c r="I6288" s="138" t="s">
        <v>1139</v>
      </c>
    </row>
    <row r="6289" spans="1:9" hidden="1">
      <c r="A6289" s="137" t="s">
        <v>31327</v>
      </c>
      <c r="B6289" s="138" t="s">
        <v>31328</v>
      </c>
      <c r="C6289" s="138" t="s">
        <v>31329</v>
      </c>
      <c r="D6289" s="138" t="s">
        <v>31330</v>
      </c>
      <c r="E6289" s="138" t="s">
        <v>31331</v>
      </c>
      <c r="F6289" s="139">
        <v>2391</v>
      </c>
      <c r="G6289" s="137" t="s">
        <v>488</v>
      </c>
      <c r="H6289" s="137" t="s">
        <v>22088</v>
      </c>
      <c r="I6289" s="138" t="s">
        <v>1139</v>
      </c>
    </row>
    <row r="6290" spans="1:9" hidden="1">
      <c r="A6290" s="137" t="s">
        <v>31332</v>
      </c>
      <c r="B6290" s="138" t="s">
        <v>31333</v>
      </c>
      <c r="C6290" s="138" t="s">
        <v>31334</v>
      </c>
      <c r="D6290" s="138" t="s">
        <v>31335</v>
      </c>
      <c r="E6290" s="138" t="s">
        <v>31336</v>
      </c>
      <c r="F6290" s="139">
        <v>0</v>
      </c>
      <c r="G6290" s="137" t="s">
        <v>488</v>
      </c>
      <c r="H6290" s="137" t="s">
        <v>22088</v>
      </c>
      <c r="I6290" s="138" t="s">
        <v>24282</v>
      </c>
    </row>
    <row r="6291" spans="1:9" hidden="1">
      <c r="A6291" s="137" t="s">
        <v>31337</v>
      </c>
      <c r="B6291" s="138" t="s">
        <v>31338</v>
      </c>
      <c r="C6291" s="138" t="s">
        <v>31339</v>
      </c>
      <c r="D6291" s="138" t="s">
        <v>31340</v>
      </c>
      <c r="E6291" s="138" t="s">
        <v>31341</v>
      </c>
      <c r="F6291" s="139">
        <v>0</v>
      </c>
      <c r="G6291" s="137" t="s">
        <v>488</v>
      </c>
      <c r="H6291" s="137" t="s">
        <v>22088</v>
      </c>
      <c r="I6291" s="138" t="s">
        <v>1139</v>
      </c>
    </row>
    <row r="6292" spans="1:9" hidden="1">
      <c r="A6292" s="137" t="s">
        <v>31342</v>
      </c>
      <c r="B6292" s="138" t="s">
        <v>31343</v>
      </c>
      <c r="C6292" s="138" t="s">
        <v>31344</v>
      </c>
      <c r="D6292" s="138" t="s">
        <v>31345</v>
      </c>
      <c r="E6292" s="138" t="s">
        <v>31346</v>
      </c>
      <c r="F6292" s="139">
        <v>470</v>
      </c>
      <c r="G6292" s="137" t="s">
        <v>488</v>
      </c>
      <c r="H6292" s="137" t="s">
        <v>22088</v>
      </c>
      <c r="I6292" s="138" t="s">
        <v>1139</v>
      </c>
    </row>
    <row r="6293" spans="1:9" hidden="1">
      <c r="A6293" s="137" t="s">
        <v>31347</v>
      </c>
      <c r="B6293" s="138" t="s">
        <v>31348</v>
      </c>
      <c r="C6293" s="138" t="s">
        <v>31349</v>
      </c>
      <c r="D6293" s="138" t="s">
        <v>31350</v>
      </c>
      <c r="E6293" s="138" t="s">
        <v>31351</v>
      </c>
      <c r="F6293" s="139">
        <v>0</v>
      </c>
      <c r="G6293" s="137" t="s">
        <v>488</v>
      </c>
      <c r="H6293" s="137" t="s">
        <v>22088</v>
      </c>
      <c r="I6293" s="138" t="s">
        <v>1139</v>
      </c>
    </row>
    <row r="6294" spans="1:9" hidden="1">
      <c r="A6294" s="137" t="s">
        <v>31352</v>
      </c>
      <c r="B6294" s="138" t="s">
        <v>31353</v>
      </c>
      <c r="C6294" s="138" t="s">
        <v>31354</v>
      </c>
      <c r="D6294" s="138" t="s">
        <v>31355</v>
      </c>
      <c r="E6294" s="138" t="s">
        <v>31356</v>
      </c>
      <c r="F6294" s="139">
        <v>668</v>
      </c>
      <c r="G6294" s="137" t="s">
        <v>488</v>
      </c>
      <c r="H6294" s="137" t="s">
        <v>22088</v>
      </c>
      <c r="I6294" s="138" t="s">
        <v>1139</v>
      </c>
    </row>
    <row r="6295" spans="1:9" hidden="1">
      <c r="A6295" s="137" t="s">
        <v>31357</v>
      </c>
      <c r="B6295" s="138" t="s">
        <v>31358</v>
      </c>
      <c r="C6295" s="138" t="s">
        <v>31359</v>
      </c>
      <c r="D6295" s="138" t="s">
        <v>31360</v>
      </c>
      <c r="E6295" s="138" t="s">
        <v>31361</v>
      </c>
      <c r="F6295" s="139">
        <v>0</v>
      </c>
      <c r="G6295" s="137" t="s">
        <v>488</v>
      </c>
      <c r="H6295" s="137" t="s">
        <v>22088</v>
      </c>
      <c r="I6295" s="138" t="s">
        <v>1139</v>
      </c>
    </row>
    <row r="6296" spans="1:9" hidden="1">
      <c r="A6296" s="137" t="s">
        <v>31362</v>
      </c>
      <c r="B6296" s="138" t="s">
        <v>31363</v>
      </c>
      <c r="C6296" s="138" t="s">
        <v>31364</v>
      </c>
      <c r="D6296" s="138" t="s">
        <v>31365</v>
      </c>
      <c r="E6296" s="138" t="s">
        <v>31366</v>
      </c>
      <c r="F6296" s="139">
        <v>0</v>
      </c>
      <c r="G6296" s="137" t="s">
        <v>488</v>
      </c>
      <c r="H6296" s="137" t="s">
        <v>22088</v>
      </c>
      <c r="I6296" s="138" t="s">
        <v>1139</v>
      </c>
    </row>
    <row r="6297" spans="1:9" hidden="1">
      <c r="A6297" s="137" t="s">
        <v>31367</v>
      </c>
      <c r="B6297" s="138" t="s">
        <v>31368</v>
      </c>
      <c r="C6297" s="138" t="s">
        <v>31369</v>
      </c>
      <c r="D6297" s="138" t="s">
        <v>31370</v>
      </c>
      <c r="E6297" s="138" t="s">
        <v>31371</v>
      </c>
      <c r="F6297" s="139">
        <v>501.4</v>
      </c>
      <c r="G6297" s="137" t="s">
        <v>488</v>
      </c>
      <c r="H6297" s="137" t="s">
        <v>22088</v>
      </c>
      <c r="I6297" s="138" t="s">
        <v>1139</v>
      </c>
    </row>
    <row r="6298" spans="1:9" hidden="1">
      <c r="A6298" s="137" t="s">
        <v>31372</v>
      </c>
      <c r="B6298" s="138" t="s">
        <v>31373</v>
      </c>
      <c r="C6298" s="138" t="s">
        <v>31374</v>
      </c>
      <c r="D6298" s="138" t="s">
        <v>31375</v>
      </c>
      <c r="E6298" s="138" t="s">
        <v>31376</v>
      </c>
      <c r="F6298" s="139">
        <v>2803</v>
      </c>
      <c r="G6298" s="137" t="s">
        <v>488</v>
      </c>
      <c r="H6298" s="137" t="s">
        <v>22088</v>
      </c>
      <c r="I6298" s="138" t="s">
        <v>1139</v>
      </c>
    </row>
    <row r="6299" spans="1:9" hidden="1">
      <c r="A6299" s="137" t="s">
        <v>31377</v>
      </c>
      <c r="B6299" s="138" t="s">
        <v>31378</v>
      </c>
      <c r="C6299" s="138" t="s">
        <v>31379</v>
      </c>
      <c r="D6299" s="138" t="s">
        <v>31380</v>
      </c>
      <c r="E6299" s="138" t="s">
        <v>31381</v>
      </c>
      <c r="F6299" s="139">
        <v>1788</v>
      </c>
      <c r="G6299" s="137" t="s">
        <v>488</v>
      </c>
      <c r="H6299" s="137" t="s">
        <v>22088</v>
      </c>
      <c r="I6299" s="138" t="s">
        <v>1139</v>
      </c>
    </row>
    <row r="6300" spans="1:9" hidden="1">
      <c r="A6300" s="137" t="s">
        <v>31382</v>
      </c>
      <c r="B6300" s="138" t="s">
        <v>31383</v>
      </c>
      <c r="C6300" s="138" t="s">
        <v>31384</v>
      </c>
      <c r="D6300" s="138" t="s">
        <v>31385</v>
      </c>
      <c r="E6300" s="138" t="s">
        <v>31386</v>
      </c>
      <c r="F6300" s="139">
        <v>2103</v>
      </c>
      <c r="G6300" s="137" t="s">
        <v>488</v>
      </c>
      <c r="H6300" s="137" t="s">
        <v>22088</v>
      </c>
      <c r="I6300" s="138" t="s">
        <v>1139</v>
      </c>
    </row>
    <row r="6301" spans="1:9" hidden="1">
      <c r="A6301" s="137" t="s">
        <v>31387</v>
      </c>
      <c r="B6301" s="138" t="s">
        <v>31388</v>
      </c>
      <c r="C6301" s="138" t="s">
        <v>31389</v>
      </c>
      <c r="D6301" s="138" t="s">
        <v>31390</v>
      </c>
      <c r="E6301" s="138" t="s">
        <v>31391</v>
      </c>
      <c r="F6301" s="139">
        <v>0</v>
      </c>
      <c r="G6301" s="137" t="s">
        <v>488</v>
      </c>
      <c r="H6301" s="137" t="s">
        <v>22088</v>
      </c>
      <c r="I6301" s="138" t="s">
        <v>1139</v>
      </c>
    </row>
    <row r="6302" spans="1:9" hidden="1">
      <c r="A6302" s="137" t="s">
        <v>31392</v>
      </c>
      <c r="B6302" s="138" t="s">
        <v>31393</v>
      </c>
      <c r="C6302" s="138" t="s">
        <v>31394</v>
      </c>
      <c r="D6302" s="138" t="s">
        <v>31395</v>
      </c>
      <c r="E6302" s="138" t="s">
        <v>31396</v>
      </c>
      <c r="F6302" s="139">
        <v>0</v>
      </c>
      <c r="G6302" s="137" t="s">
        <v>488</v>
      </c>
      <c r="H6302" s="137" t="s">
        <v>22088</v>
      </c>
      <c r="I6302" s="138" t="s">
        <v>1139</v>
      </c>
    </row>
    <row r="6303" spans="1:9" hidden="1">
      <c r="A6303" s="137" t="s">
        <v>31397</v>
      </c>
      <c r="B6303" s="138" t="s">
        <v>31398</v>
      </c>
      <c r="C6303" s="138" t="s">
        <v>31399</v>
      </c>
      <c r="D6303" s="138" t="s">
        <v>31400</v>
      </c>
      <c r="E6303" s="138" t="s">
        <v>31401</v>
      </c>
      <c r="F6303" s="139">
        <v>0</v>
      </c>
      <c r="G6303" s="137" t="s">
        <v>488</v>
      </c>
      <c r="H6303" s="137" t="s">
        <v>22088</v>
      </c>
      <c r="I6303" s="138" t="s">
        <v>1139</v>
      </c>
    </row>
    <row r="6304" spans="1:9" hidden="1">
      <c r="A6304" s="137" t="s">
        <v>31402</v>
      </c>
      <c r="B6304" s="138" t="s">
        <v>31403</v>
      </c>
      <c r="C6304" s="138" t="s">
        <v>31404</v>
      </c>
      <c r="D6304" s="138" t="s">
        <v>31405</v>
      </c>
      <c r="E6304" s="138" t="s">
        <v>31406</v>
      </c>
      <c r="F6304" s="139">
        <v>3935</v>
      </c>
      <c r="G6304" s="137" t="s">
        <v>488</v>
      </c>
      <c r="H6304" s="137" t="s">
        <v>22088</v>
      </c>
      <c r="I6304" s="138" t="s">
        <v>24282</v>
      </c>
    </row>
    <row r="6305" spans="1:9" hidden="1">
      <c r="A6305" s="137" t="s">
        <v>31407</v>
      </c>
      <c r="B6305" s="138" t="s">
        <v>31408</v>
      </c>
      <c r="C6305" s="138" t="s">
        <v>31409</v>
      </c>
      <c r="D6305" s="138" t="s">
        <v>31410</v>
      </c>
      <c r="E6305" s="138" t="s">
        <v>31411</v>
      </c>
      <c r="F6305" s="139">
        <v>5790</v>
      </c>
      <c r="G6305" s="137" t="s">
        <v>488</v>
      </c>
      <c r="H6305" s="137" t="s">
        <v>22088</v>
      </c>
      <c r="I6305" s="138" t="s">
        <v>24282</v>
      </c>
    </row>
    <row r="6306" spans="1:9" hidden="1">
      <c r="A6306" s="137" t="s">
        <v>31412</v>
      </c>
      <c r="B6306" s="138" t="s">
        <v>31413</v>
      </c>
      <c r="C6306" s="138" t="s">
        <v>31414</v>
      </c>
      <c r="D6306" s="138" t="s">
        <v>31415</v>
      </c>
      <c r="E6306" s="138" t="s">
        <v>31416</v>
      </c>
      <c r="F6306" s="139">
        <v>0</v>
      </c>
      <c r="G6306" s="137" t="s">
        <v>488</v>
      </c>
      <c r="H6306" s="137" t="s">
        <v>22088</v>
      </c>
      <c r="I6306" s="138" t="s">
        <v>1139</v>
      </c>
    </row>
    <row r="6307" spans="1:9" hidden="1">
      <c r="A6307" s="137" t="s">
        <v>31417</v>
      </c>
      <c r="B6307" s="138" t="s">
        <v>31418</v>
      </c>
      <c r="C6307" s="138" t="s">
        <v>31419</v>
      </c>
      <c r="D6307" s="138" t="s">
        <v>31420</v>
      </c>
      <c r="E6307" s="138" t="s">
        <v>31421</v>
      </c>
      <c r="F6307" s="139">
        <v>0</v>
      </c>
      <c r="G6307" s="137" t="s">
        <v>488</v>
      </c>
      <c r="H6307" s="137" t="s">
        <v>22088</v>
      </c>
      <c r="I6307" s="138" t="s">
        <v>1139</v>
      </c>
    </row>
    <row r="6308" spans="1:9" hidden="1">
      <c r="A6308" s="137" t="s">
        <v>31422</v>
      </c>
      <c r="B6308" s="138" t="s">
        <v>31423</v>
      </c>
      <c r="C6308" s="138" t="s">
        <v>31424</v>
      </c>
      <c r="D6308" s="138" t="s">
        <v>31425</v>
      </c>
      <c r="E6308" s="138" t="s">
        <v>31426</v>
      </c>
      <c r="F6308" s="139">
        <v>3275</v>
      </c>
      <c r="G6308" s="137" t="s">
        <v>488</v>
      </c>
      <c r="H6308" s="137" t="s">
        <v>22088</v>
      </c>
      <c r="I6308" s="138" t="s">
        <v>1139</v>
      </c>
    </row>
    <row r="6309" spans="1:9" hidden="1">
      <c r="A6309" s="137" t="s">
        <v>31427</v>
      </c>
      <c r="B6309" s="138" t="s">
        <v>31428</v>
      </c>
      <c r="C6309" s="138" t="s">
        <v>31429</v>
      </c>
      <c r="D6309" s="138" t="s">
        <v>31430</v>
      </c>
      <c r="E6309" s="138" t="s">
        <v>31431</v>
      </c>
      <c r="F6309" s="139">
        <v>0</v>
      </c>
      <c r="G6309" s="137" t="s">
        <v>488</v>
      </c>
      <c r="H6309" s="137" t="s">
        <v>22088</v>
      </c>
      <c r="I6309" s="138" t="s">
        <v>1139</v>
      </c>
    </row>
    <row r="6310" spans="1:9" hidden="1">
      <c r="A6310" s="137" t="s">
        <v>31432</v>
      </c>
      <c r="B6310" s="138" t="s">
        <v>31433</v>
      </c>
      <c r="C6310" s="138" t="s">
        <v>31434</v>
      </c>
      <c r="D6310" s="138" t="s">
        <v>31435</v>
      </c>
      <c r="E6310" s="138" t="s">
        <v>31436</v>
      </c>
      <c r="F6310" s="139">
        <v>0</v>
      </c>
      <c r="G6310" s="137" t="s">
        <v>488</v>
      </c>
      <c r="H6310" s="137" t="s">
        <v>22088</v>
      </c>
      <c r="I6310" s="138" t="s">
        <v>1139</v>
      </c>
    </row>
    <row r="6311" spans="1:9" hidden="1">
      <c r="A6311" s="137" t="s">
        <v>31437</v>
      </c>
      <c r="B6311" s="138" t="s">
        <v>31438</v>
      </c>
      <c r="C6311" s="138" t="s">
        <v>31439</v>
      </c>
      <c r="D6311" s="138" t="s">
        <v>31440</v>
      </c>
      <c r="E6311" s="138" t="s">
        <v>31441</v>
      </c>
      <c r="F6311" s="139">
        <v>0</v>
      </c>
      <c r="G6311" s="137" t="s">
        <v>488</v>
      </c>
      <c r="H6311" s="137" t="s">
        <v>22088</v>
      </c>
      <c r="I6311" s="138" t="s">
        <v>1139</v>
      </c>
    </row>
    <row r="6312" spans="1:9" hidden="1">
      <c r="A6312" s="137" t="s">
        <v>31442</v>
      </c>
      <c r="B6312" s="138" t="s">
        <v>31443</v>
      </c>
      <c r="C6312" s="138" t="s">
        <v>31444</v>
      </c>
      <c r="D6312" s="138" t="s">
        <v>31445</v>
      </c>
      <c r="E6312" s="138" t="s">
        <v>31446</v>
      </c>
      <c r="F6312" s="139">
        <v>0</v>
      </c>
      <c r="G6312" s="137" t="s">
        <v>488</v>
      </c>
      <c r="H6312" s="137" t="s">
        <v>22088</v>
      </c>
      <c r="I6312" s="138" t="s">
        <v>1139</v>
      </c>
    </row>
    <row r="6313" spans="1:9" hidden="1">
      <c r="A6313" s="137" t="s">
        <v>31447</v>
      </c>
      <c r="B6313" s="138" t="s">
        <v>31448</v>
      </c>
      <c r="C6313" s="138" t="s">
        <v>31449</v>
      </c>
      <c r="D6313" s="138" t="s">
        <v>31450</v>
      </c>
      <c r="E6313" s="138" t="s">
        <v>31451</v>
      </c>
      <c r="F6313" s="139">
        <v>0</v>
      </c>
      <c r="G6313" s="137" t="s">
        <v>488</v>
      </c>
      <c r="H6313" s="137" t="s">
        <v>22088</v>
      </c>
      <c r="I6313" s="138" t="s">
        <v>24282</v>
      </c>
    </row>
    <row r="6314" spans="1:9" hidden="1">
      <c r="A6314" s="137" t="s">
        <v>31452</v>
      </c>
      <c r="B6314" s="138" t="s">
        <v>31453</v>
      </c>
      <c r="C6314" s="138" t="s">
        <v>31454</v>
      </c>
      <c r="D6314" s="138" t="s">
        <v>31455</v>
      </c>
      <c r="E6314" s="138" t="s">
        <v>31456</v>
      </c>
      <c r="F6314" s="139">
        <v>1395</v>
      </c>
      <c r="G6314" s="137" t="s">
        <v>488</v>
      </c>
      <c r="H6314" s="137" t="s">
        <v>22088</v>
      </c>
      <c r="I6314" s="138" t="s">
        <v>1139</v>
      </c>
    </row>
    <row r="6315" spans="1:9" hidden="1">
      <c r="A6315" s="137" t="s">
        <v>31457</v>
      </c>
      <c r="B6315" s="138" t="s">
        <v>31458</v>
      </c>
      <c r="C6315" s="138" t="s">
        <v>31459</v>
      </c>
      <c r="D6315" s="138" t="s">
        <v>31460</v>
      </c>
      <c r="E6315" s="138" t="s">
        <v>31461</v>
      </c>
      <c r="F6315" s="139">
        <v>1216</v>
      </c>
      <c r="G6315" s="137" t="s">
        <v>488</v>
      </c>
      <c r="H6315" s="137" t="s">
        <v>22088</v>
      </c>
      <c r="I6315" s="138" t="s">
        <v>1139</v>
      </c>
    </row>
    <row r="6316" spans="1:9" hidden="1">
      <c r="A6316" s="137" t="s">
        <v>31462</v>
      </c>
      <c r="B6316" s="138" t="s">
        <v>31463</v>
      </c>
      <c r="C6316" s="138" t="s">
        <v>31464</v>
      </c>
      <c r="D6316" s="138" t="s">
        <v>31465</v>
      </c>
      <c r="E6316" s="138" t="s">
        <v>31466</v>
      </c>
      <c r="F6316" s="139">
        <v>0</v>
      </c>
      <c r="G6316" s="137" t="s">
        <v>488</v>
      </c>
      <c r="H6316" s="137" t="s">
        <v>22088</v>
      </c>
      <c r="I6316" s="138" t="s">
        <v>1139</v>
      </c>
    </row>
    <row r="6317" spans="1:9" hidden="1">
      <c r="A6317" s="137" t="s">
        <v>31467</v>
      </c>
      <c r="B6317" s="138" t="s">
        <v>31468</v>
      </c>
      <c r="C6317" s="138" t="s">
        <v>31469</v>
      </c>
      <c r="D6317" s="138" t="s">
        <v>31470</v>
      </c>
      <c r="E6317" s="138" t="s">
        <v>31471</v>
      </c>
      <c r="F6317" s="139">
        <v>1291</v>
      </c>
      <c r="G6317" s="137" t="s">
        <v>488</v>
      </c>
      <c r="H6317" s="137" t="s">
        <v>22088</v>
      </c>
      <c r="I6317" s="138" t="s">
        <v>1139</v>
      </c>
    </row>
    <row r="6318" spans="1:9" hidden="1">
      <c r="A6318" s="137" t="s">
        <v>31472</v>
      </c>
      <c r="B6318" s="138" t="s">
        <v>31473</v>
      </c>
      <c r="C6318" s="138" t="s">
        <v>31474</v>
      </c>
      <c r="D6318" s="138" t="s">
        <v>31475</v>
      </c>
      <c r="E6318" s="138" t="s">
        <v>31476</v>
      </c>
      <c r="F6318" s="139">
        <v>0</v>
      </c>
      <c r="G6318" s="137" t="s">
        <v>488</v>
      </c>
      <c r="H6318" s="137" t="s">
        <v>22088</v>
      </c>
      <c r="I6318" s="138" t="s">
        <v>1139</v>
      </c>
    </row>
    <row r="6319" spans="1:9" hidden="1">
      <c r="A6319" s="137" t="s">
        <v>31477</v>
      </c>
      <c r="B6319" s="138" t="s">
        <v>31478</v>
      </c>
      <c r="C6319" s="138" t="s">
        <v>31479</v>
      </c>
      <c r="D6319" s="138" t="s">
        <v>31480</v>
      </c>
      <c r="E6319" s="138" t="s">
        <v>31481</v>
      </c>
      <c r="F6319" s="139">
        <v>0</v>
      </c>
      <c r="G6319" s="137" t="s">
        <v>488</v>
      </c>
      <c r="H6319" s="137" t="s">
        <v>22088</v>
      </c>
      <c r="I6319" s="138" t="s">
        <v>24282</v>
      </c>
    </row>
    <row r="6320" spans="1:9" hidden="1">
      <c r="A6320" s="137" t="s">
        <v>31482</v>
      </c>
      <c r="B6320" s="138" t="s">
        <v>31483</v>
      </c>
      <c r="C6320" s="138" t="s">
        <v>31484</v>
      </c>
      <c r="D6320" s="138" t="s">
        <v>31485</v>
      </c>
      <c r="E6320" s="138" t="s">
        <v>31486</v>
      </c>
      <c r="F6320" s="139">
        <v>0</v>
      </c>
      <c r="G6320" s="137" t="s">
        <v>488</v>
      </c>
      <c r="H6320" s="137" t="s">
        <v>22088</v>
      </c>
      <c r="I6320" s="138" t="s">
        <v>1139</v>
      </c>
    </row>
    <row r="6321" spans="1:9" hidden="1">
      <c r="A6321" s="137" t="s">
        <v>31487</v>
      </c>
      <c r="B6321" s="138" t="s">
        <v>31488</v>
      </c>
      <c r="C6321" s="138" t="s">
        <v>31489</v>
      </c>
      <c r="D6321" s="138" t="s">
        <v>31490</v>
      </c>
      <c r="E6321" s="138" t="s">
        <v>31491</v>
      </c>
      <c r="F6321" s="139">
        <v>1065</v>
      </c>
      <c r="G6321" s="137" t="s">
        <v>488</v>
      </c>
      <c r="H6321" s="137" t="s">
        <v>22088</v>
      </c>
      <c r="I6321" s="138" t="s">
        <v>1139</v>
      </c>
    </row>
    <row r="6322" spans="1:9" hidden="1">
      <c r="A6322" s="137" t="s">
        <v>31492</v>
      </c>
      <c r="B6322" s="138" t="s">
        <v>31493</v>
      </c>
      <c r="C6322" s="138" t="s">
        <v>31494</v>
      </c>
      <c r="D6322" s="138" t="s">
        <v>31495</v>
      </c>
      <c r="E6322" s="138" t="s">
        <v>31496</v>
      </c>
      <c r="F6322" s="139">
        <v>0</v>
      </c>
      <c r="G6322" s="137" t="s">
        <v>488</v>
      </c>
      <c r="H6322" s="137" t="s">
        <v>22088</v>
      </c>
      <c r="I6322" s="138" t="s">
        <v>24282</v>
      </c>
    </row>
    <row r="6323" spans="1:9" hidden="1">
      <c r="A6323" s="137" t="s">
        <v>31497</v>
      </c>
      <c r="B6323" s="138" t="s">
        <v>31498</v>
      </c>
      <c r="C6323" s="138" t="s">
        <v>31499</v>
      </c>
      <c r="D6323" s="138" t="s">
        <v>31500</v>
      </c>
      <c r="E6323" s="138" t="s">
        <v>31501</v>
      </c>
      <c r="F6323" s="139">
        <v>0</v>
      </c>
      <c r="G6323" s="137" t="s">
        <v>488</v>
      </c>
      <c r="H6323" s="137" t="s">
        <v>22088</v>
      </c>
      <c r="I6323" s="138" t="s">
        <v>24282</v>
      </c>
    </row>
    <row r="6324" spans="1:9" hidden="1">
      <c r="A6324" s="137" t="s">
        <v>31502</v>
      </c>
      <c r="B6324" s="138" t="s">
        <v>31503</v>
      </c>
      <c r="C6324" s="138" t="s">
        <v>31504</v>
      </c>
      <c r="D6324" s="138" t="s">
        <v>31505</v>
      </c>
      <c r="E6324" s="138" t="s">
        <v>31506</v>
      </c>
      <c r="F6324" s="139">
        <v>0</v>
      </c>
      <c r="G6324" s="137" t="s">
        <v>488</v>
      </c>
      <c r="H6324" s="137" t="s">
        <v>22088</v>
      </c>
      <c r="I6324" s="138" t="s">
        <v>1139</v>
      </c>
    </row>
    <row r="6325" spans="1:9" hidden="1">
      <c r="A6325" s="137" t="s">
        <v>31507</v>
      </c>
      <c r="B6325" s="138" t="s">
        <v>31508</v>
      </c>
      <c r="C6325" s="138" t="s">
        <v>31509</v>
      </c>
      <c r="D6325" s="138" t="s">
        <v>31510</v>
      </c>
      <c r="E6325" s="138" t="s">
        <v>31511</v>
      </c>
      <c r="F6325" s="139">
        <v>0</v>
      </c>
      <c r="G6325" s="137" t="s">
        <v>488</v>
      </c>
      <c r="H6325" s="137" t="s">
        <v>22088</v>
      </c>
      <c r="I6325" s="138" t="s">
        <v>1139</v>
      </c>
    </row>
    <row r="6326" spans="1:9" hidden="1">
      <c r="A6326" s="137" t="s">
        <v>31512</v>
      </c>
      <c r="B6326" s="138" t="s">
        <v>31513</v>
      </c>
      <c r="C6326" s="138" t="s">
        <v>31514</v>
      </c>
      <c r="D6326" s="138" t="s">
        <v>31515</v>
      </c>
      <c r="E6326" s="138" t="s">
        <v>31516</v>
      </c>
      <c r="F6326" s="139">
        <v>0</v>
      </c>
      <c r="G6326" s="137" t="s">
        <v>488</v>
      </c>
      <c r="H6326" s="137" t="s">
        <v>22088</v>
      </c>
      <c r="I6326" s="138" t="s">
        <v>1139</v>
      </c>
    </row>
    <row r="6327" spans="1:9" hidden="1">
      <c r="A6327" s="137" t="s">
        <v>31517</v>
      </c>
      <c r="B6327" s="138" t="s">
        <v>31518</v>
      </c>
      <c r="C6327" s="138" t="s">
        <v>31519</v>
      </c>
      <c r="D6327" s="138" t="s">
        <v>31520</v>
      </c>
      <c r="E6327" s="138" t="s">
        <v>31521</v>
      </c>
      <c r="F6327" s="139">
        <v>4710</v>
      </c>
      <c r="G6327" s="137" t="s">
        <v>488</v>
      </c>
      <c r="H6327" s="137" t="s">
        <v>22088</v>
      </c>
      <c r="I6327" s="138" t="s">
        <v>1139</v>
      </c>
    </row>
    <row r="6328" spans="1:9" hidden="1">
      <c r="A6328" s="137" t="s">
        <v>31522</v>
      </c>
      <c r="B6328" s="138" t="s">
        <v>31523</v>
      </c>
      <c r="C6328" s="138" t="s">
        <v>31524</v>
      </c>
      <c r="D6328" s="138" t="s">
        <v>31525</v>
      </c>
      <c r="E6328" s="138" t="s">
        <v>31526</v>
      </c>
      <c r="F6328" s="139">
        <v>0</v>
      </c>
      <c r="G6328" s="137" t="s">
        <v>488</v>
      </c>
      <c r="H6328" s="137" t="s">
        <v>22088</v>
      </c>
      <c r="I6328" s="138" t="s">
        <v>1139</v>
      </c>
    </row>
    <row r="6329" spans="1:9" hidden="1">
      <c r="A6329" s="137" t="s">
        <v>31527</v>
      </c>
      <c r="B6329" s="138" t="s">
        <v>31528</v>
      </c>
      <c r="C6329" s="138" t="s">
        <v>31529</v>
      </c>
      <c r="D6329" s="138" t="s">
        <v>31530</v>
      </c>
      <c r="E6329" s="138" t="s">
        <v>31531</v>
      </c>
      <c r="F6329" s="139">
        <v>0</v>
      </c>
      <c r="G6329" s="137" t="s">
        <v>488</v>
      </c>
      <c r="H6329" s="137" t="s">
        <v>22088</v>
      </c>
      <c r="I6329" s="138" t="s">
        <v>1139</v>
      </c>
    </row>
    <row r="6330" spans="1:9" hidden="1">
      <c r="A6330" s="137" t="s">
        <v>31532</v>
      </c>
      <c r="B6330" s="138" t="s">
        <v>31533</v>
      </c>
      <c r="C6330" s="138" t="s">
        <v>31534</v>
      </c>
      <c r="D6330" s="138" t="s">
        <v>31535</v>
      </c>
      <c r="E6330" s="138" t="s">
        <v>31536</v>
      </c>
      <c r="F6330" s="139">
        <v>0</v>
      </c>
      <c r="G6330" s="137" t="s">
        <v>488</v>
      </c>
      <c r="H6330" s="137" t="s">
        <v>22088</v>
      </c>
      <c r="I6330" s="138" t="s">
        <v>1139</v>
      </c>
    </row>
    <row r="6331" spans="1:9" hidden="1">
      <c r="A6331" s="137" t="s">
        <v>31537</v>
      </c>
      <c r="B6331" s="138" t="s">
        <v>31538</v>
      </c>
      <c r="C6331" s="138" t="s">
        <v>31539</v>
      </c>
      <c r="D6331" s="138" t="s">
        <v>31540</v>
      </c>
      <c r="E6331" s="138" t="s">
        <v>31541</v>
      </c>
      <c r="F6331" s="139">
        <v>0</v>
      </c>
      <c r="G6331" s="137" t="s">
        <v>488</v>
      </c>
      <c r="H6331" s="137" t="s">
        <v>22088</v>
      </c>
      <c r="I6331" s="138" t="s">
        <v>1139</v>
      </c>
    </row>
    <row r="6332" spans="1:9" hidden="1">
      <c r="A6332" s="137" t="s">
        <v>31542</v>
      </c>
      <c r="B6332" s="138" t="s">
        <v>31543</v>
      </c>
      <c r="C6332" s="138" t="s">
        <v>31544</v>
      </c>
      <c r="D6332" s="138" t="s">
        <v>31545</v>
      </c>
      <c r="E6332" s="138" t="s">
        <v>31546</v>
      </c>
      <c r="F6332" s="139">
        <v>3140</v>
      </c>
      <c r="G6332" s="137" t="s">
        <v>488</v>
      </c>
      <c r="H6332" s="137" t="s">
        <v>22088</v>
      </c>
      <c r="I6332" s="138" t="s">
        <v>1139</v>
      </c>
    </row>
    <row r="6333" spans="1:9" hidden="1">
      <c r="A6333" s="137" t="s">
        <v>31547</v>
      </c>
      <c r="B6333" s="138" t="s">
        <v>31548</v>
      </c>
      <c r="C6333" s="138" t="s">
        <v>31549</v>
      </c>
      <c r="D6333" s="138" t="s">
        <v>31550</v>
      </c>
      <c r="E6333" s="138" t="s">
        <v>31551</v>
      </c>
      <c r="F6333" s="139">
        <v>0</v>
      </c>
      <c r="G6333" s="137" t="s">
        <v>488</v>
      </c>
      <c r="H6333" s="137" t="s">
        <v>22088</v>
      </c>
      <c r="I6333" s="138" t="s">
        <v>1139</v>
      </c>
    </row>
    <row r="6334" spans="1:9" hidden="1">
      <c r="A6334" s="137" t="s">
        <v>31552</v>
      </c>
      <c r="B6334" s="138" t="s">
        <v>31553</v>
      </c>
      <c r="C6334" s="138" t="s">
        <v>31554</v>
      </c>
      <c r="D6334" s="138" t="s">
        <v>31555</v>
      </c>
      <c r="E6334" s="138" t="s">
        <v>31556</v>
      </c>
      <c r="F6334" s="139">
        <v>0</v>
      </c>
      <c r="G6334" s="137" t="s">
        <v>488</v>
      </c>
      <c r="H6334" s="137" t="s">
        <v>22088</v>
      </c>
      <c r="I6334" s="138" t="s">
        <v>24282</v>
      </c>
    </row>
    <row r="6335" spans="1:9" hidden="1">
      <c r="A6335" s="137" t="s">
        <v>31557</v>
      </c>
      <c r="B6335" s="138" t="s">
        <v>31558</v>
      </c>
      <c r="C6335" s="138" t="s">
        <v>31559</v>
      </c>
      <c r="D6335" s="138" t="s">
        <v>31560</v>
      </c>
      <c r="E6335" s="138" t="s">
        <v>31561</v>
      </c>
      <c r="F6335" s="139">
        <v>1969</v>
      </c>
      <c r="G6335" s="137" t="s">
        <v>488</v>
      </c>
      <c r="H6335" s="137" t="s">
        <v>22088</v>
      </c>
      <c r="I6335" s="138" t="s">
        <v>1139</v>
      </c>
    </row>
    <row r="6336" spans="1:9" hidden="1">
      <c r="A6336" s="137" t="s">
        <v>31562</v>
      </c>
      <c r="B6336" s="138" t="s">
        <v>31563</v>
      </c>
      <c r="C6336" s="138" t="s">
        <v>31564</v>
      </c>
      <c r="D6336" s="138" t="s">
        <v>31565</v>
      </c>
      <c r="E6336" s="138" t="s">
        <v>31566</v>
      </c>
      <c r="F6336" s="139">
        <v>0</v>
      </c>
      <c r="G6336" s="137" t="s">
        <v>488</v>
      </c>
      <c r="H6336" s="137" t="s">
        <v>22088</v>
      </c>
      <c r="I6336" s="138" t="s">
        <v>1139</v>
      </c>
    </row>
    <row r="6337" spans="1:9" hidden="1">
      <c r="A6337" s="137" t="s">
        <v>31567</v>
      </c>
      <c r="B6337" s="138" t="s">
        <v>31568</v>
      </c>
      <c r="C6337" s="138" t="s">
        <v>31569</v>
      </c>
      <c r="D6337" s="138" t="s">
        <v>31570</v>
      </c>
      <c r="E6337" s="138" t="s">
        <v>31571</v>
      </c>
      <c r="F6337" s="139">
        <v>0</v>
      </c>
      <c r="G6337" s="137" t="s">
        <v>488</v>
      </c>
      <c r="H6337" s="137" t="s">
        <v>22088</v>
      </c>
      <c r="I6337" s="138" t="s">
        <v>1139</v>
      </c>
    </row>
    <row r="6338" spans="1:9" hidden="1">
      <c r="A6338" s="137" t="s">
        <v>31572</v>
      </c>
      <c r="B6338" s="138" t="s">
        <v>31573</v>
      </c>
      <c r="C6338" s="138" t="s">
        <v>31574</v>
      </c>
      <c r="D6338" s="138" t="s">
        <v>31575</v>
      </c>
      <c r="E6338" s="138" t="s">
        <v>31576</v>
      </c>
      <c r="F6338" s="139">
        <v>1333</v>
      </c>
      <c r="G6338" s="137" t="s">
        <v>488</v>
      </c>
      <c r="H6338" s="137" t="s">
        <v>22088</v>
      </c>
      <c r="I6338" s="138" t="s">
        <v>1139</v>
      </c>
    </row>
    <row r="6339" spans="1:9" hidden="1">
      <c r="A6339" s="137" t="s">
        <v>31577</v>
      </c>
      <c r="B6339" s="138" t="s">
        <v>31578</v>
      </c>
      <c r="C6339" s="138" t="s">
        <v>31579</v>
      </c>
      <c r="D6339" s="138" t="s">
        <v>31580</v>
      </c>
      <c r="E6339" s="138" t="s">
        <v>31581</v>
      </c>
      <c r="F6339" s="139">
        <v>0</v>
      </c>
      <c r="G6339" s="137" t="s">
        <v>488</v>
      </c>
      <c r="H6339" s="137" t="s">
        <v>22088</v>
      </c>
      <c r="I6339" s="138" t="s">
        <v>1139</v>
      </c>
    </row>
    <row r="6340" spans="1:9" hidden="1">
      <c r="A6340" s="137" t="s">
        <v>31582</v>
      </c>
      <c r="B6340" s="138" t="s">
        <v>31583</v>
      </c>
      <c r="C6340" s="138" t="s">
        <v>31584</v>
      </c>
      <c r="D6340" s="138" t="s">
        <v>31585</v>
      </c>
      <c r="E6340" s="138" t="s">
        <v>31586</v>
      </c>
      <c r="F6340" s="139">
        <v>0</v>
      </c>
      <c r="G6340" s="137" t="s">
        <v>488</v>
      </c>
      <c r="H6340" s="137" t="s">
        <v>22088</v>
      </c>
      <c r="I6340" s="138" t="s">
        <v>1139</v>
      </c>
    </row>
    <row r="6341" spans="1:9" hidden="1">
      <c r="A6341" s="137" t="s">
        <v>31587</v>
      </c>
      <c r="B6341" s="138" t="s">
        <v>31588</v>
      </c>
      <c r="C6341" s="138" t="s">
        <v>31589</v>
      </c>
      <c r="D6341" s="138" t="s">
        <v>31590</v>
      </c>
      <c r="E6341" s="138" t="s">
        <v>31591</v>
      </c>
      <c r="F6341" s="139">
        <v>1673</v>
      </c>
      <c r="G6341" s="137" t="s">
        <v>488</v>
      </c>
      <c r="H6341" s="137" t="s">
        <v>22088</v>
      </c>
      <c r="I6341" s="138" t="s">
        <v>1139</v>
      </c>
    </row>
    <row r="6342" spans="1:9" hidden="1">
      <c r="A6342" s="137" t="s">
        <v>31592</v>
      </c>
      <c r="B6342" s="138" t="s">
        <v>31593</v>
      </c>
      <c r="C6342" s="138" t="s">
        <v>31594</v>
      </c>
      <c r="D6342" s="138" t="s">
        <v>31595</v>
      </c>
      <c r="E6342" s="138" t="s">
        <v>31596</v>
      </c>
      <c r="F6342" s="139">
        <v>6003</v>
      </c>
      <c r="G6342" s="137" t="s">
        <v>488</v>
      </c>
      <c r="H6342" s="137" t="s">
        <v>22088</v>
      </c>
      <c r="I6342" s="138" t="s">
        <v>1139</v>
      </c>
    </row>
    <row r="6343" spans="1:9" hidden="1">
      <c r="A6343" s="137" t="s">
        <v>31597</v>
      </c>
      <c r="B6343" s="138" t="s">
        <v>31598</v>
      </c>
      <c r="C6343" s="138" t="s">
        <v>31599</v>
      </c>
      <c r="D6343" s="138" t="s">
        <v>31600</v>
      </c>
      <c r="E6343" s="138" t="s">
        <v>31601</v>
      </c>
      <c r="F6343" s="139">
        <v>0</v>
      </c>
      <c r="G6343" s="137" t="s">
        <v>488</v>
      </c>
      <c r="H6343" s="137" t="s">
        <v>22088</v>
      </c>
      <c r="I6343" s="138" t="s">
        <v>1139</v>
      </c>
    </row>
    <row r="6344" spans="1:9" hidden="1">
      <c r="A6344" s="137" t="s">
        <v>31602</v>
      </c>
      <c r="B6344" s="138" t="s">
        <v>31603</v>
      </c>
      <c r="C6344" s="138" t="s">
        <v>31604</v>
      </c>
      <c r="D6344" s="138" t="s">
        <v>31605</v>
      </c>
      <c r="E6344" s="138" t="s">
        <v>31606</v>
      </c>
      <c r="F6344" s="139">
        <v>0</v>
      </c>
      <c r="G6344" s="137" t="s">
        <v>488</v>
      </c>
      <c r="H6344" s="137" t="s">
        <v>22088</v>
      </c>
      <c r="I6344" s="138" t="s">
        <v>1139</v>
      </c>
    </row>
    <row r="6345" spans="1:9" hidden="1">
      <c r="A6345" s="137" t="s">
        <v>31607</v>
      </c>
      <c r="B6345" s="138" t="s">
        <v>31608</v>
      </c>
      <c r="C6345" s="138" t="s">
        <v>31609</v>
      </c>
      <c r="D6345" s="138" t="s">
        <v>31610</v>
      </c>
      <c r="E6345" s="138" t="s">
        <v>31611</v>
      </c>
      <c r="F6345" s="139">
        <v>0</v>
      </c>
      <c r="G6345" s="137" t="s">
        <v>488</v>
      </c>
      <c r="H6345" s="137" t="s">
        <v>22088</v>
      </c>
      <c r="I6345" s="138" t="s">
        <v>1139</v>
      </c>
    </row>
    <row r="6346" spans="1:9" hidden="1">
      <c r="A6346" s="137" t="s">
        <v>31612</v>
      </c>
      <c r="B6346" s="138" t="s">
        <v>31613</v>
      </c>
      <c r="C6346" s="138" t="s">
        <v>31614</v>
      </c>
      <c r="D6346" s="138" t="s">
        <v>31615</v>
      </c>
      <c r="E6346" s="138" t="s">
        <v>31616</v>
      </c>
      <c r="F6346" s="139">
        <v>1467</v>
      </c>
      <c r="G6346" s="137" t="s">
        <v>488</v>
      </c>
      <c r="H6346" s="137" t="s">
        <v>22088</v>
      </c>
      <c r="I6346" s="138" t="s">
        <v>1139</v>
      </c>
    </row>
    <row r="6347" spans="1:9" hidden="1">
      <c r="A6347" s="137" t="s">
        <v>31617</v>
      </c>
      <c r="B6347" s="138" t="s">
        <v>31618</v>
      </c>
      <c r="C6347" s="138" t="s">
        <v>31619</v>
      </c>
      <c r="D6347" s="138" t="s">
        <v>31620</v>
      </c>
      <c r="E6347" s="138" t="s">
        <v>31621</v>
      </c>
      <c r="F6347" s="139">
        <v>0</v>
      </c>
      <c r="G6347" s="137" t="s">
        <v>488</v>
      </c>
      <c r="H6347" s="137" t="s">
        <v>22088</v>
      </c>
      <c r="I6347" s="138" t="s">
        <v>1139</v>
      </c>
    </row>
    <row r="6348" spans="1:9" hidden="1">
      <c r="A6348" s="137" t="s">
        <v>31622</v>
      </c>
      <c r="B6348" s="138" t="s">
        <v>31623</v>
      </c>
      <c r="C6348" s="138" t="s">
        <v>31624</v>
      </c>
      <c r="D6348" s="138" t="s">
        <v>31625</v>
      </c>
      <c r="E6348" s="138" t="s">
        <v>31626</v>
      </c>
      <c r="F6348" s="139">
        <v>2935</v>
      </c>
      <c r="G6348" s="137" t="s">
        <v>488</v>
      </c>
      <c r="H6348" s="137" t="s">
        <v>22088</v>
      </c>
      <c r="I6348" s="138" t="s">
        <v>24282</v>
      </c>
    </row>
    <row r="6349" spans="1:9" hidden="1">
      <c r="A6349" s="137" t="s">
        <v>31627</v>
      </c>
      <c r="B6349" s="138" t="s">
        <v>31628</v>
      </c>
      <c r="C6349" s="138" t="s">
        <v>31629</v>
      </c>
      <c r="D6349" s="138" t="s">
        <v>31630</v>
      </c>
      <c r="E6349" s="138" t="s">
        <v>31631</v>
      </c>
      <c r="F6349" s="139">
        <v>1350</v>
      </c>
      <c r="G6349" s="137" t="s">
        <v>488</v>
      </c>
      <c r="H6349" s="137" t="s">
        <v>22088</v>
      </c>
      <c r="I6349" s="138" t="s">
        <v>1139</v>
      </c>
    </row>
    <row r="6350" spans="1:9" hidden="1">
      <c r="A6350" s="137" t="s">
        <v>31632</v>
      </c>
      <c r="B6350" s="138" t="s">
        <v>31633</v>
      </c>
      <c r="C6350" s="138" t="s">
        <v>31634</v>
      </c>
      <c r="D6350" s="138" t="s">
        <v>31635</v>
      </c>
      <c r="E6350" s="138" t="s">
        <v>31636</v>
      </c>
      <c r="F6350" s="139">
        <v>0</v>
      </c>
      <c r="G6350" s="137" t="s">
        <v>488</v>
      </c>
      <c r="H6350" s="137" t="s">
        <v>22088</v>
      </c>
      <c r="I6350" s="138" t="s">
        <v>24282</v>
      </c>
    </row>
    <row r="6351" spans="1:9" hidden="1">
      <c r="A6351" s="137" t="s">
        <v>31637</v>
      </c>
      <c r="B6351" s="138" t="s">
        <v>31638</v>
      </c>
      <c r="C6351" s="138" t="s">
        <v>31639</v>
      </c>
      <c r="D6351" s="138" t="s">
        <v>31640</v>
      </c>
      <c r="E6351" s="138" t="s">
        <v>31641</v>
      </c>
      <c r="F6351" s="139">
        <v>0</v>
      </c>
      <c r="G6351" s="137" t="s">
        <v>488</v>
      </c>
      <c r="H6351" s="137" t="s">
        <v>22088</v>
      </c>
      <c r="I6351" s="138" t="s">
        <v>1139</v>
      </c>
    </row>
    <row r="6352" spans="1:9" hidden="1">
      <c r="A6352" s="137" t="s">
        <v>31642</v>
      </c>
      <c r="B6352" s="138" t="s">
        <v>31643</v>
      </c>
      <c r="C6352" s="138" t="s">
        <v>31644</v>
      </c>
      <c r="D6352" s="138" t="s">
        <v>31645</v>
      </c>
      <c r="E6352" s="138" t="s">
        <v>31646</v>
      </c>
      <c r="F6352" s="139">
        <v>0</v>
      </c>
      <c r="G6352" s="137" t="s">
        <v>488</v>
      </c>
      <c r="H6352" s="137" t="s">
        <v>22088</v>
      </c>
      <c r="I6352" s="138" t="s">
        <v>1139</v>
      </c>
    </row>
    <row r="6353" spans="1:9" hidden="1">
      <c r="A6353" s="137" t="s">
        <v>31647</v>
      </c>
      <c r="B6353" s="138" t="s">
        <v>31648</v>
      </c>
      <c r="C6353" s="138" t="s">
        <v>31649</v>
      </c>
      <c r="D6353" s="138" t="s">
        <v>31650</v>
      </c>
      <c r="E6353" s="138" t="s">
        <v>31651</v>
      </c>
      <c r="F6353" s="139">
        <v>0</v>
      </c>
      <c r="G6353" s="137" t="s">
        <v>488</v>
      </c>
      <c r="H6353" s="137" t="s">
        <v>22088</v>
      </c>
      <c r="I6353" s="138" t="s">
        <v>1139</v>
      </c>
    </row>
    <row r="6354" spans="1:9" hidden="1">
      <c r="A6354" s="137" t="s">
        <v>31652</v>
      </c>
      <c r="B6354" s="138" t="s">
        <v>31653</v>
      </c>
      <c r="C6354" s="138" t="s">
        <v>31654</v>
      </c>
      <c r="D6354" s="138" t="s">
        <v>31655</v>
      </c>
      <c r="E6354" s="138" t="s">
        <v>31656</v>
      </c>
      <c r="F6354" s="139">
        <v>0</v>
      </c>
      <c r="G6354" s="137" t="s">
        <v>488</v>
      </c>
      <c r="H6354" s="137" t="s">
        <v>22088</v>
      </c>
      <c r="I6354" s="138" t="s">
        <v>1139</v>
      </c>
    </row>
    <row r="6355" spans="1:9" hidden="1">
      <c r="A6355" s="137" t="s">
        <v>31657</v>
      </c>
      <c r="B6355" s="138" t="s">
        <v>31658</v>
      </c>
      <c r="C6355" s="138" t="s">
        <v>31659</v>
      </c>
      <c r="D6355" s="138" t="s">
        <v>31660</v>
      </c>
      <c r="E6355" s="138" t="s">
        <v>24999</v>
      </c>
      <c r="F6355" s="139">
        <v>3585</v>
      </c>
      <c r="G6355" s="137" t="s">
        <v>488</v>
      </c>
      <c r="H6355" s="137" t="s">
        <v>22088</v>
      </c>
      <c r="I6355" s="138" t="s">
        <v>1139</v>
      </c>
    </row>
    <row r="6356" spans="1:9" hidden="1">
      <c r="A6356" s="137" t="s">
        <v>31661</v>
      </c>
      <c r="B6356" s="138" t="s">
        <v>31662</v>
      </c>
      <c r="C6356" s="138" t="s">
        <v>31663</v>
      </c>
      <c r="D6356" s="138" t="s">
        <v>31664</v>
      </c>
      <c r="E6356" s="138" t="s">
        <v>31665</v>
      </c>
      <c r="F6356" s="139">
        <v>0</v>
      </c>
      <c r="G6356" s="137" t="s">
        <v>488</v>
      </c>
      <c r="H6356" s="137" t="s">
        <v>22088</v>
      </c>
      <c r="I6356" s="138" t="s">
        <v>1139</v>
      </c>
    </row>
    <row r="6357" spans="1:9" hidden="1">
      <c r="A6357" s="137" t="s">
        <v>31666</v>
      </c>
      <c r="B6357" s="138" t="s">
        <v>31667</v>
      </c>
      <c r="C6357" s="138" t="s">
        <v>31668</v>
      </c>
      <c r="D6357" s="138" t="s">
        <v>31669</v>
      </c>
      <c r="E6357" s="138" t="s">
        <v>31670</v>
      </c>
      <c r="F6357" s="139">
        <v>23380</v>
      </c>
      <c r="G6357" s="137" t="s">
        <v>488</v>
      </c>
      <c r="H6357" s="137" t="s">
        <v>22088</v>
      </c>
      <c r="I6357" s="138" t="s">
        <v>1139</v>
      </c>
    </row>
    <row r="6358" spans="1:9" hidden="1">
      <c r="A6358" s="137" t="s">
        <v>31671</v>
      </c>
      <c r="B6358" s="138" t="s">
        <v>31672</v>
      </c>
      <c r="C6358" s="138" t="s">
        <v>31673</v>
      </c>
      <c r="D6358" s="138" t="s">
        <v>31674</v>
      </c>
      <c r="E6358" s="138" t="s">
        <v>31675</v>
      </c>
      <c r="F6358" s="139">
        <v>0</v>
      </c>
      <c r="G6358" s="137" t="s">
        <v>488</v>
      </c>
      <c r="H6358" s="137" t="s">
        <v>22088</v>
      </c>
      <c r="I6358" s="138" t="s">
        <v>1139</v>
      </c>
    </row>
    <row r="6359" spans="1:9" hidden="1">
      <c r="A6359" s="137" t="s">
        <v>31676</v>
      </c>
      <c r="B6359" s="138" t="s">
        <v>31677</v>
      </c>
      <c r="C6359" s="138" t="s">
        <v>31678</v>
      </c>
      <c r="D6359" s="138" t="s">
        <v>31679</v>
      </c>
      <c r="E6359" s="138" t="s">
        <v>31680</v>
      </c>
      <c r="F6359" s="139">
        <v>6341</v>
      </c>
      <c r="G6359" s="137" t="s">
        <v>488</v>
      </c>
      <c r="H6359" s="137" t="s">
        <v>22088</v>
      </c>
      <c r="I6359" s="138" t="s">
        <v>1139</v>
      </c>
    </row>
    <row r="6360" spans="1:9" hidden="1">
      <c r="A6360" s="137" t="s">
        <v>31681</v>
      </c>
      <c r="B6360" s="138" t="s">
        <v>31682</v>
      </c>
      <c r="C6360" s="138" t="s">
        <v>31683</v>
      </c>
      <c r="D6360" s="138" t="s">
        <v>31684</v>
      </c>
      <c r="E6360" s="138" t="s">
        <v>31685</v>
      </c>
      <c r="F6360" s="139">
        <v>4745</v>
      </c>
      <c r="G6360" s="137" t="s">
        <v>488</v>
      </c>
      <c r="H6360" s="137" t="s">
        <v>22088</v>
      </c>
      <c r="I6360" s="138" t="s">
        <v>1139</v>
      </c>
    </row>
    <row r="6361" spans="1:9" hidden="1">
      <c r="A6361" s="137" t="s">
        <v>31686</v>
      </c>
      <c r="B6361" s="138" t="s">
        <v>31687</v>
      </c>
      <c r="C6361" s="138" t="s">
        <v>31688</v>
      </c>
      <c r="D6361" s="138" t="s">
        <v>31689</v>
      </c>
      <c r="E6361" s="138" t="s">
        <v>31690</v>
      </c>
      <c r="F6361" s="139">
        <v>0</v>
      </c>
      <c r="G6361" s="137" t="s">
        <v>488</v>
      </c>
      <c r="H6361" s="137" t="s">
        <v>22088</v>
      </c>
      <c r="I6361" s="138" t="s">
        <v>1139</v>
      </c>
    </row>
    <row r="6362" spans="1:9" hidden="1">
      <c r="A6362" s="137" t="s">
        <v>31691</v>
      </c>
      <c r="B6362" s="138" t="s">
        <v>31692</v>
      </c>
      <c r="C6362" s="138" t="s">
        <v>31693</v>
      </c>
      <c r="D6362" s="138" t="s">
        <v>31694</v>
      </c>
      <c r="E6362" s="138" t="s">
        <v>31695</v>
      </c>
      <c r="F6362" s="139">
        <v>1306</v>
      </c>
      <c r="G6362" s="137" t="s">
        <v>488</v>
      </c>
      <c r="H6362" s="137" t="s">
        <v>22088</v>
      </c>
      <c r="I6362" s="138" t="s">
        <v>1139</v>
      </c>
    </row>
    <row r="6363" spans="1:9" hidden="1">
      <c r="A6363" s="137" t="s">
        <v>31696</v>
      </c>
      <c r="B6363" s="138" t="s">
        <v>31697</v>
      </c>
      <c r="C6363" s="138" t="s">
        <v>31698</v>
      </c>
      <c r="D6363" s="138" t="s">
        <v>31699</v>
      </c>
      <c r="E6363" s="138" t="s">
        <v>31700</v>
      </c>
      <c r="F6363" s="139">
        <v>0</v>
      </c>
      <c r="G6363" s="137" t="s">
        <v>488</v>
      </c>
      <c r="H6363" s="137" t="s">
        <v>22088</v>
      </c>
      <c r="I6363" s="138" t="s">
        <v>1139</v>
      </c>
    </row>
    <row r="6364" spans="1:9" hidden="1">
      <c r="A6364" s="137" t="s">
        <v>31701</v>
      </c>
      <c r="B6364" s="138" t="s">
        <v>31702</v>
      </c>
      <c r="C6364" s="138" t="s">
        <v>31703</v>
      </c>
      <c r="D6364" s="138" t="s">
        <v>31704</v>
      </c>
      <c r="E6364" s="138" t="s">
        <v>31705</v>
      </c>
      <c r="F6364" s="139">
        <v>3045</v>
      </c>
      <c r="G6364" s="137" t="s">
        <v>488</v>
      </c>
      <c r="H6364" s="137" t="s">
        <v>22088</v>
      </c>
      <c r="I6364" s="138" t="s">
        <v>1139</v>
      </c>
    </row>
    <row r="6365" spans="1:9" hidden="1">
      <c r="A6365" s="137" t="s">
        <v>31706</v>
      </c>
      <c r="B6365" s="138" t="s">
        <v>31707</v>
      </c>
      <c r="C6365" s="138" t="s">
        <v>31708</v>
      </c>
      <c r="D6365" s="138" t="s">
        <v>31709</v>
      </c>
      <c r="E6365" s="138" t="s">
        <v>31710</v>
      </c>
      <c r="F6365" s="139">
        <v>3161</v>
      </c>
      <c r="G6365" s="137" t="s">
        <v>488</v>
      </c>
      <c r="H6365" s="137" t="s">
        <v>22088</v>
      </c>
      <c r="I6365" s="138" t="s">
        <v>1139</v>
      </c>
    </row>
    <row r="6366" spans="1:9" hidden="1">
      <c r="A6366" s="137" t="s">
        <v>31711</v>
      </c>
      <c r="B6366" s="138" t="s">
        <v>31712</v>
      </c>
      <c r="C6366" s="138" t="s">
        <v>31713</v>
      </c>
      <c r="D6366" s="138" t="s">
        <v>31714</v>
      </c>
      <c r="E6366" s="138" t="s">
        <v>31715</v>
      </c>
      <c r="F6366" s="139">
        <v>385</v>
      </c>
      <c r="G6366" s="137" t="s">
        <v>488</v>
      </c>
      <c r="H6366" s="137" t="s">
        <v>22088</v>
      </c>
      <c r="I6366" s="138" t="s">
        <v>1139</v>
      </c>
    </row>
    <row r="6367" spans="1:9" hidden="1">
      <c r="A6367" s="137" t="s">
        <v>31716</v>
      </c>
      <c r="B6367" s="138" t="s">
        <v>31717</v>
      </c>
      <c r="C6367" s="138" t="s">
        <v>31718</v>
      </c>
      <c r="D6367" s="138" t="s">
        <v>31719</v>
      </c>
      <c r="E6367" s="138" t="s">
        <v>31720</v>
      </c>
      <c r="F6367" s="139">
        <v>0</v>
      </c>
      <c r="G6367" s="137" t="s">
        <v>488</v>
      </c>
      <c r="H6367" s="137" t="s">
        <v>22088</v>
      </c>
      <c r="I6367" s="138" t="s">
        <v>1139</v>
      </c>
    </row>
    <row r="6368" spans="1:9" hidden="1">
      <c r="A6368" s="137" t="s">
        <v>31721</v>
      </c>
      <c r="B6368" s="138" t="s">
        <v>31722</v>
      </c>
      <c r="C6368" s="138" t="s">
        <v>31723</v>
      </c>
      <c r="D6368" s="138" t="s">
        <v>31724</v>
      </c>
      <c r="E6368" s="138" t="s">
        <v>31725</v>
      </c>
      <c r="F6368" s="139">
        <v>0</v>
      </c>
      <c r="G6368" s="137" t="s">
        <v>488</v>
      </c>
      <c r="H6368" s="137" t="s">
        <v>22088</v>
      </c>
      <c r="I6368" s="138" t="s">
        <v>1139</v>
      </c>
    </row>
    <row r="6369" spans="1:9" hidden="1">
      <c r="A6369" s="137" t="s">
        <v>31726</v>
      </c>
      <c r="B6369" s="138" t="s">
        <v>31727</v>
      </c>
      <c r="C6369" s="138" t="s">
        <v>31728</v>
      </c>
      <c r="D6369" s="138" t="s">
        <v>31729</v>
      </c>
      <c r="E6369" s="138" t="s">
        <v>31730</v>
      </c>
      <c r="F6369" s="139">
        <v>637</v>
      </c>
      <c r="G6369" s="137" t="s">
        <v>488</v>
      </c>
      <c r="H6369" s="137" t="s">
        <v>22088</v>
      </c>
      <c r="I6369" s="138" t="s">
        <v>1139</v>
      </c>
    </row>
    <row r="6370" spans="1:9" hidden="1">
      <c r="A6370" s="137" t="s">
        <v>31731</v>
      </c>
      <c r="B6370" s="138" t="s">
        <v>31732</v>
      </c>
      <c r="C6370" s="138" t="s">
        <v>31733</v>
      </c>
      <c r="D6370" s="138" t="s">
        <v>31734</v>
      </c>
      <c r="E6370" s="138" t="s">
        <v>31735</v>
      </c>
      <c r="F6370" s="139">
        <v>0</v>
      </c>
      <c r="G6370" s="137" t="s">
        <v>488</v>
      </c>
      <c r="H6370" s="137" t="s">
        <v>22088</v>
      </c>
      <c r="I6370" s="138" t="s">
        <v>24282</v>
      </c>
    </row>
    <row r="6371" spans="1:9" hidden="1">
      <c r="A6371" s="137" t="s">
        <v>31736</v>
      </c>
      <c r="B6371" s="138" t="s">
        <v>31737</v>
      </c>
      <c r="C6371" s="138" t="s">
        <v>31738</v>
      </c>
      <c r="D6371" s="138" t="s">
        <v>31739</v>
      </c>
      <c r="E6371" s="138" t="s">
        <v>31740</v>
      </c>
      <c r="F6371" s="139">
        <v>0</v>
      </c>
      <c r="G6371" s="137" t="s">
        <v>488</v>
      </c>
      <c r="H6371" s="137" t="s">
        <v>22088</v>
      </c>
      <c r="I6371" s="138" t="s">
        <v>1139</v>
      </c>
    </row>
    <row r="6372" spans="1:9" hidden="1">
      <c r="A6372" s="137" t="s">
        <v>31741</v>
      </c>
      <c r="B6372" s="138" t="s">
        <v>31742</v>
      </c>
      <c r="C6372" s="138" t="s">
        <v>31743</v>
      </c>
      <c r="D6372" s="138" t="s">
        <v>31744</v>
      </c>
      <c r="E6372" s="138" t="s">
        <v>31745</v>
      </c>
      <c r="F6372" s="139">
        <v>0</v>
      </c>
      <c r="G6372" s="137" t="s">
        <v>488</v>
      </c>
      <c r="H6372" s="137" t="s">
        <v>22088</v>
      </c>
      <c r="I6372" s="138" t="s">
        <v>24282</v>
      </c>
    </row>
    <row r="6373" spans="1:9" hidden="1">
      <c r="A6373" s="137" t="s">
        <v>31746</v>
      </c>
      <c r="B6373" s="138" t="s">
        <v>31747</v>
      </c>
      <c r="C6373" s="138" t="s">
        <v>31748</v>
      </c>
      <c r="D6373" s="138" t="s">
        <v>31749</v>
      </c>
      <c r="E6373" s="138" t="s">
        <v>31750</v>
      </c>
      <c r="F6373" s="139">
        <v>0</v>
      </c>
      <c r="G6373" s="137" t="s">
        <v>488</v>
      </c>
      <c r="H6373" s="137" t="s">
        <v>22088</v>
      </c>
      <c r="I6373" s="138" t="s">
        <v>1139</v>
      </c>
    </row>
    <row r="6374" spans="1:9" hidden="1">
      <c r="A6374" s="137" t="s">
        <v>31751</v>
      </c>
      <c r="B6374" s="138" t="s">
        <v>31752</v>
      </c>
      <c r="C6374" s="138" t="s">
        <v>31753</v>
      </c>
      <c r="D6374" s="138" t="s">
        <v>31754</v>
      </c>
      <c r="E6374" s="138" t="s">
        <v>31755</v>
      </c>
      <c r="F6374" s="139">
        <v>0</v>
      </c>
      <c r="G6374" s="137" t="s">
        <v>488</v>
      </c>
      <c r="H6374" s="137" t="s">
        <v>22088</v>
      </c>
      <c r="I6374" s="138" t="s">
        <v>1139</v>
      </c>
    </row>
    <row r="6375" spans="1:9" hidden="1">
      <c r="A6375" s="137" t="s">
        <v>31756</v>
      </c>
      <c r="B6375" s="138" t="s">
        <v>31757</v>
      </c>
      <c r="C6375" s="138" t="s">
        <v>31758</v>
      </c>
      <c r="D6375" s="138" t="s">
        <v>31759</v>
      </c>
      <c r="E6375" s="138" t="s">
        <v>31760</v>
      </c>
      <c r="F6375" s="139">
        <v>6030</v>
      </c>
      <c r="G6375" s="137" t="s">
        <v>488</v>
      </c>
      <c r="H6375" s="137" t="s">
        <v>22088</v>
      </c>
      <c r="I6375" s="138" t="s">
        <v>1139</v>
      </c>
    </row>
    <row r="6376" spans="1:9" hidden="1">
      <c r="A6376" s="137" t="s">
        <v>31761</v>
      </c>
      <c r="B6376" s="138" t="s">
        <v>31762</v>
      </c>
      <c r="C6376" s="138" t="s">
        <v>31763</v>
      </c>
      <c r="D6376" s="138" t="s">
        <v>31764</v>
      </c>
      <c r="E6376" s="138" t="s">
        <v>31765</v>
      </c>
      <c r="F6376" s="139">
        <v>0</v>
      </c>
      <c r="G6376" s="137" t="s">
        <v>488</v>
      </c>
      <c r="H6376" s="137" t="s">
        <v>22088</v>
      </c>
      <c r="I6376" s="138" t="s">
        <v>1139</v>
      </c>
    </row>
    <row r="6377" spans="1:9" hidden="1">
      <c r="A6377" s="137" t="s">
        <v>31766</v>
      </c>
      <c r="B6377" s="138" t="s">
        <v>31767</v>
      </c>
      <c r="C6377" s="138" t="s">
        <v>31768</v>
      </c>
      <c r="D6377" s="138" t="s">
        <v>31769</v>
      </c>
      <c r="E6377" s="138" t="s">
        <v>31770</v>
      </c>
      <c r="F6377" s="139">
        <v>1367</v>
      </c>
      <c r="G6377" s="137" t="s">
        <v>488</v>
      </c>
      <c r="H6377" s="137" t="s">
        <v>22088</v>
      </c>
      <c r="I6377" s="138" t="s">
        <v>1139</v>
      </c>
    </row>
    <row r="6378" spans="1:9" hidden="1">
      <c r="A6378" s="137" t="s">
        <v>31771</v>
      </c>
      <c r="B6378" s="138" t="s">
        <v>31772</v>
      </c>
      <c r="C6378" s="138" t="s">
        <v>31773</v>
      </c>
      <c r="D6378" s="138" t="s">
        <v>31774</v>
      </c>
      <c r="E6378" s="138" t="s">
        <v>31775</v>
      </c>
      <c r="F6378" s="139">
        <v>0</v>
      </c>
      <c r="G6378" s="137" t="s">
        <v>488</v>
      </c>
      <c r="H6378" s="137" t="s">
        <v>22088</v>
      </c>
      <c r="I6378" s="138" t="s">
        <v>1139</v>
      </c>
    </row>
    <row r="6379" spans="1:9" hidden="1">
      <c r="A6379" s="137" t="s">
        <v>31776</v>
      </c>
      <c r="B6379" s="138" t="s">
        <v>31777</v>
      </c>
      <c r="C6379" s="138" t="s">
        <v>31778</v>
      </c>
      <c r="D6379" s="138" t="s">
        <v>31779</v>
      </c>
      <c r="E6379" s="138" t="s">
        <v>31780</v>
      </c>
      <c r="F6379" s="139">
        <v>0</v>
      </c>
      <c r="G6379" s="137" t="s">
        <v>488</v>
      </c>
      <c r="H6379" s="137" t="s">
        <v>22088</v>
      </c>
      <c r="I6379" s="138" t="s">
        <v>24282</v>
      </c>
    </row>
    <row r="6380" spans="1:9" hidden="1">
      <c r="A6380" s="137" t="s">
        <v>31781</v>
      </c>
      <c r="B6380" s="138" t="s">
        <v>31782</v>
      </c>
      <c r="C6380" s="138" t="s">
        <v>31783</v>
      </c>
      <c r="D6380" s="138" t="s">
        <v>31784</v>
      </c>
      <c r="E6380" s="138" t="s">
        <v>31785</v>
      </c>
      <c r="F6380" s="139">
        <v>11400</v>
      </c>
      <c r="G6380" s="137" t="s">
        <v>488</v>
      </c>
      <c r="H6380" s="137" t="s">
        <v>22088</v>
      </c>
      <c r="I6380" s="138" t="s">
        <v>1139</v>
      </c>
    </row>
    <row r="6381" spans="1:9" hidden="1">
      <c r="A6381" s="137" t="s">
        <v>31786</v>
      </c>
      <c r="B6381" s="138" t="s">
        <v>31787</v>
      </c>
      <c r="C6381" s="138" t="s">
        <v>31788</v>
      </c>
      <c r="D6381" s="138" t="s">
        <v>31789</v>
      </c>
      <c r="E6381" s="138" t="s">
        <v>31790</v>
      </c>
      <c r="F6381" s="139">
        <v>600</v>
      </c>
      <c r="G6381" s="137" t="s">
        <v>488</v>
      </c>
      <c r="H6381" s="137" t="s">
        <v>22088</v>
      </c>
      <c r="I6381" s="138" t="s">
        <v>1139</v>
      </c>
    </row>
    <row r="6382" spans="1:9" hidden="1">
      <c r="A6382" s="137" t="s">
        <v>31791</v>
      </c>
      <c r="B6382" s="138" t="s">
        <v>31792</v>
      </c>
      <c r="C6382" s="138" t="s">
        <v>31793</v>
      </c>
      <c r="D6382" s="138" t="s">
        <v>31794</v>
      </c>
      <c r="E6382" s="138" t="s">
        <v>31795</v>
      </c>
      <c r="F6382" s="139">
        <v>0</v>
      </c>
      <c r="G6382" s="137" t="s">
        <v>488</v>
      </c>
      <c r="H6382" s="137" t="s">
        <v>22088</v>
      </c>
      <c r="I6382" s="138" t="s">
        <v>1139</v>
      </c>
    </row>
    <row r="6383" spans="1:9" hidden="1">
      <c r="A6383" s="137" t="s">
        <v>31796</v>
      </c>
      <c r="B6383" s="138" t="s">
        <v>31797</v>
      </c>
      <c r="C6383" s="138" t="s">
        <v>31798</v>
      </c>
      <c r="D6383" s="138" t="s">
        <v>31799</v>
      </c>
      <c r="E6383" s="138" t="s">
        <v>31800</v>
      </c>
      <c r="F6383" s="139">
        <v>2324</v>
      </c>
      <c r="G6383" s="137" t="s">
        <v>488</v>
      </c>
      <c r="H6383" s="137" t="s">
        <v>22088</v>
      </c>
      <c r="I6383" s="138" t="s">
        <v>1139</v>
      </c>
    </row>
    <row r="6384" spans="1:9" hidden="1">
      <c r="A6384" s="137" t="s">
        <v>31801</v>
      </c>
      <c r="B6384" s="138" t="s">
        <v>31802</v>
      </c>
      <c r="C6384" s="138" t="s">
        <v>31803</v>
      </c>
      <c r="D6384" s="138" t="s">
        <v>31804</v>
      </c>
      <c r="E6384" s="138" t="s">
        <v>31805</v>
      </c>
      <c r="F6384" s="139">
        <v>0</v>
      </c>
      <c r="G6384" s="137" t="s">
        <v>488</v>
      </c>
      <c r="H6384" s="137" t="s">
        <v>22088</v>
      </c>
      <c r="I6384" s="138" t="s">
        <v>1139</v>
      </c>
    </row>
    <row r="6385" spans="1:9" hidden="1">
      <c r="A6385" s="137" t="s">
        <v>31806</v>
      </c>
      <c r="B6385" s="138" t="s">
        <v>31807</v>
      </c>
      <c r="C6385" s="138" t="s">
        <v>31808</v>
      </c>
      <c r="D6385" s="138" t="s">
        <v>31809</v>
      </c>
      <c r="E6385" s="138" t="s">
        <v>31810</v>
      </c>
      <c r="F6385" s="139">
        <v>1560</v>
      </c>
      <c r="G6385" s="137" t="s">
        <v>488</v>
      </c>
      <c r="H6385" s="137" t="s">
        <v>22088</v>
      </c>
      <c r="I6385" s="138" t="s">
        <v>1139</v>
      </c>
    </row>
    <row r="6386" spans="1:9" hidden="1">
      <c r="A6386" s="137" t="s">
        <v>31811</v>
      </c>
      <c r="B6386" s="138" t="s">
        <v>31812</v>
      </c>
      <c r="C6386" s="138" t="s">
        <v>31813</v>
      </c>
      <c r="D6386" s="138" t="s">
        <v>31814</v>
      </c>
      <c r="E6386" s="138" t="s">
        <v>31815</v>
      </c>
      <c r="F6386" s="139">
        <v>0</v>
      </c>
      <c r="G6386" s="137" t="s">
        <v>488</v>
      </c>
      <c r="H6386" s="137" t="s">
        <v>22088</v>
      </c>
      <c r="I6386" s="138" t="s">
        <v>1139</v>
      </c>
    </row>
    <row r="6387" spans="1:9" hidden="1">
      <c r="A6387" s="137" t="s">
        <v>31816</v>
      </c>
      <c r="B6387" s="138" t="s">
        <v>31817</v>
      </c>
      <c r="C6387" s="138" t="s">
        <v>31818</v>
      </c>
      <c r="D6387" s="138" t="s">
        <v>31819</v>
      </c>
      <c r="E6387" s="138" t="s">
        <v>31820</v>
      </c>
      <c r="F6387" s="139">
        <v>2678</v>
      </c>
      <c r="G6387" s="137" t="s">
        <v>488</v>
      </c>
      <c r="H6387" s="137" t="s">
        <v>22088</v>
      </c>
      <c r="I6387" s="138" t="s">
        <v>1139</v>
      </c>
    </row>
    <row r="6388" spans="1:9" hidden="1">
      <c r="A6388" s="137" t="s">
        <v>31821</v>
      </c>
      <c r="B6388" s="138" t="s">
        <v>31822</v>
      </c>
      <c r="C6388" s="138" t="s">
        <v>31823</v>
      </c>
      <c r="D6388" s="138" t="s">
        <v>31824</v>
      </c>
      <c r="E6388" s="138" t="s">
        <v>31825</v>
      </c>
      <c r="F6388" s="139">
        <v>1289</v>
      </c>
      <c r="G6388" s="137" t="s">
        <v>488</v>
      </c>
      <c r="H6388" s="137" t="s">
        <v>22088</v>
      </c>
      <c r="I6388" s="138" t="s">
        <v>1139</v>
      </c>
    </row>
    <row r="6389" spans="1:9" hidden="1">
      <c r="A6389" s="137" t="s">
        <v>31826</v>
      </c>
      <c r="B6389" s="138" t="s">
        <v>31827</v>
      </c>
      <c r="C6389" s="138" t="s">
        <v>31828</v>
      </c>
      <c r="D6389" s="138" t="s">
        <v>31829</v>
      </c>
      <c r="E6389" s="138" t="s">
        <v>31830</v>
      </c>
      <c r="F6389" s="139">
        <v>0</v>
      </c>
      <c r="G6389" s="137" t="s">
        <v>488</v>
      </c>
      <c r="H6389" s="137" t="s">
        <v>22088</v>
      </c>
      <c r="I6389" s="138" t="s">
        <v>1139</v>
      </c>
    </row>
    <row r="6390" spans="1:9" hidden="1">
      <c r="A6390" s="137" t="s">
        <v>31831</v>
      </c>
      <c r="B6390" s="138" t="s">
        <v>31832</v>
      </c>
      <c r="C6390" s="138" t="s">
        <v>31833</v>
      </c>
      <c r="D6390" s="138" t="s">
        <v>31834</v>
      </c>
      <c r="E6390" s="138" t="s">
        <v>31835</v>
      </c>
      <c r="F6390" s="139">
        <v>0</v>
      </c>
      <c r="G6390" s="137" t="s">
        <v>488</v>
      </c>
      <c r="H6390" s="137" t="s">
        <v>22088</v>
      </c>
      <c r="I6390" s="138" t="s">
        <v>1139</v>
      </c>
    </row>
    <row r="6391" spans="1:9" hidden="1">
      <c r="A6391" s="137" t="s">
        <v>31836</v>
      </c>
      <c r="B6391" s="138" t="s">
        <v>31837</v>
      </c>
      <c r="C6391" s="138" t="s">
        <v>31838</v>
      </c>
      <c r="D6391" s="138" t="s">
        <v>31839</v>
      </c>
      <c r="E6391" s="138" t="s">
        <v>31840</v>
      </c>
      <c r="F6391" s="139">
        <v>0</v>
      </c>
      <c r="G6391" s="137" t="s">
        <v>488</v>
      </c>
      <c r="H6391" s="137" t="s">
        <v>22088</v>
      </c>
      <c r="I6391" s="138" t="s">
        <v>1139</v>
      </c>
    </row>
    <row r="6392" spans="1:9" hidden="1">
      <c r="A6392" s="137" t="s">
        <v>31841</v>
      </c>
      <c r="B6392" s="138" t="s">
        <v>31842</v>
      </c>
      <c r="C6392" s="138" t="s">
        <v>31843</v>
      </c>
      <c r="D6392" s="138" t="s">
        <v>31844</v>
      </c>
      <c r="E6392" s="138" t="s">
        <v>31845</v>
      </c>
      <c r="F6392" s="139">
        <v>0</v>
      </c>
      <c r="G6392" s="137" t="s">
        <v>488</v>
      </c>
      <c r="H6392" s="137" t="s">
        <v>22088</v>
      </c>
      <c r="I6392" s="138" t="s">
        <v>1139</v>
      </c>
    </row>
    <row r="6393" spans="1:9" hidden="1">
      <c r="A6393" s="137" t="s">
        <v>31846</v>
      </c>
      <c r="B6393" s="138" t="s">
        <v>31847</v>
      </c>
      <c r="C6393" s="138" t="s">
        <v>31848</v>
      </c>
      <c r="D6393" s="138" t="s">
        <v>31849</v>
      </c>
      <c r="E6393" s="138" t="s">
        <v>31850</v>
      </c>
      <c r="F6393" s="139">
        <v>0</v>
      </c>
      <c r="G6393" s="137" t="s">
        <v>488</v>
      </c>
      <c r="H6393" s="137" t="s">
        <v>22088</v>
      </c>
      <c r="I6393" s="138" t="s">
        <v>1139</v>
      </c>
    </row>
    <row r="6394" spans="1:9" hidden="1">
      <c r="A6394" s="137" t="s">
        <v>31851</v>
      </c>
      <c r="B6394" s="138" t="s">
        <v>31852</v>
      </c>
      <c r="C6394" s="138" t="s">
        <v>31853</v>
      </c>
      <c r="D6394" s="138" t="s">
        <v>31854</v>
      </c>
      <c r="E6394" s="138" t="s">
        <v>31855</v>
      </c>
      <c r="F6394" s="139">
        <v>0</v>
      </c>
      <c r="G6394" s="137" t="s">
        <v>488</v>
      </c>
      <c r="H6394" s="137" t="s">
        <v>22088</v>
      </c>
      <c r="I6394" s="138" t="s">
        <v>1139</v>
      </c>
    </row>
    <row r="6395" spans="1:9" hidden="1">
      <c r="A6395" s="137" t="s">
        <v>31856</v>
      </c>
      <c r="B6395" s="138" t="s">
        <v>31857</v>
      </c>
      <c r="C6395" s="138" t="s">
        <v>31858</v>
      </c>
      <c r="D6395" s="138" t="s">
        <v>31859</v>
      </c>
      <c r="E6395" s="138" t="s">
        <v>31860</v>
      </c>
      <c r="F6395" s="139">
        <v>0</v>
      </c>
      <c r="G6395" s="137" t="s">
        <v>488</v>
      </c>
      <c r="H6395" s="137" t="s">
        <v>22088</v>
      </c>
      <c r="I6395" s="138" t="s">
        <v>1139</v>
      </c>
    </row>
    <row r="6396" spans="1:9" hidden="1">
      <c r="A6396" s="137" t="s">
        <v>31861</v>
      </c>
      <c r="B6396" s="138" t="s">
        <v>31862</v>
      </c>
      <c r="C6396" s="138" t="s">
        <v>31863</v>
      </c>
      <c r="D6396" s="138" t="s">
        <v>31864</v>
      </c>
      <c r="E6396" s="138" t="s">
        <v>31865</v>
      </c>
      <c r="F6396" s="139">
        <v>0</v>
      </c>
      <c r="G6396" s="137" t="s">
        <v>488</v>
      </c>
      <c r="H6396" s="137" t="s">
        <v>22088</v>
      </c>
      <c r="I6396" s="138" t="s">
        <v>24282</v>
      </c>
    </row>
    <row r="6397" spans="1:9" hidden="1">
      <c r="A6397" s="137" t="s">
        <v>31866</v>
      </c>
      <c r="B6397" s="138" t="s">
        <v>31867</v>
      </c>
      <c r="C6397" s="138" t="s">
        <v>31868</v>
      </c>
      <c r="D6397" s="138" t="s">
        <v>31869</v>
      </c>
      <c r="E6397" s="138" t="s">
        <v>31870</v>
      </c>
      <c r="F6397" s="139">
        <v>4145</v>
      </c>
      <c r="G6397" s="137" t="s">
        <v>488</v>
      </c>
      <c r="H6397" s="137" t="s">
        <v>22088</v>
      </c>
      <c r="I6397" s="138" t="s">
        <v>1139</v>
      </c>
    </row>
    <row r="6398" spans="1:9" hidden="1">
      <c r="A6398" s="137" t="s">
        <v>31871</v>
      </c>
      <c r="B6398" s="138" t="s">
        <v>31872</v>
      </c>
      <c r="C6398" s="138" t="s">
        <v>31873</v>
      </c>
      <c r="D6398" s="138" t="s">
        <v>31874</v>
      </c>
      <c r="E6398" s="138" t="s">
        <v>31875</v>
      </c>
      <c r="F6398" s="139">
        <v>0</v>
      </c>
      <c r="G6398" s="137" t="s">
        <v>488</v>
      </c>
      <c r="H6398" s="137" t="s">
        <v>22088</v>
      </c>
      <c r="I6398" s="138" t="s">
        <v>1139</v>
      </c>
    </row>
    <row r="6399" spans="1:9" hidden="1">
      <c r="A6399" s="137" t="s">
        <v>31876</v>
      </c>
      <c r="B6399" s="138" t="s">
        <v>31877</v>
      </c>
      <c r="C6399" s="138" t="s">
        <v>31878</v>
      </c>
      <c r="D6399" s="138" t="s">
        <v>31879</v>
      </c>
      <c r="E6399" s="138" t="s">
        <v>31880</v>
      </c>
      <c r="F6399" s="139">
        <v>2689</v>
      </c>
      <c r="G6399" s="137" t="s">
        <v>488</v>
      </c>
      <c r="H6399" s="137" t="s">
        <v>22088</v>
      </c>
      <c r="I6399" s="138" t="s">
        <v>1139</v>
      </c>
    </row>
    <row r="6400" spans="1:9" hidden="1">
      <c r="A6400" s="137" t="s">
        <v>31881</v>
      </c>
      <c r="B6400" s="138" t="s">
        <v>31882</v>
      </c>
      <c r="C6400" s="138" t="s">
        <v>31883</v>
      </c>
      <c r="D6400" s="138" t="s">
        <v>31884</v>
      </c>
      <c r="E6400" s="138" t="s">
        <v>31885</v>
      </c>
      <c r="F6400" s="139">
        <v>0</v>
      </c>
      <c r="G6400" s="137" t="s">
        <v>488</v>
      </c>
      <c r="H6400" s="137" t="s">
        <v>22088</v>
      </c>
      <c r="I6400" s="138" t="s">
        <v>1139</v>
      </c>
    </row>
    <row r="6401" spans="1:9" hidden="1">
      <c r="A6401" s="137" t="s">
        <v>31886</v>
      </c>
      <c r="B6401" s="138" t="s">
        <v>31887</v>
      </c>
      <c r="C6401" s="138" t="s">
        <v>31888</v>
      </c>
      <c r="D6401" s="138" t="s">
        <v>31889</v>
      </c>
      <c r="E6401" s="138" t="s">
        <v>31890</v>
      </c>
      <c r="F6401" s="139">
        <v>593</v>
      </c>
      <c r="G6401" s="137" t="s">
        <v>488</v>
      </c>
      <c r="H6401" s="137" t="s">
        <v>22088</v>
      </c>
      <c r="I6401" s="138" t="s">
        <v>1139</v>
      </c>
    </row>
    <row r="6402" spans="1:9" hidden="1">
      <c r="A6402" s="137" t="s">
        <v>31891</v>
      </c>
      <c r="B6402" s="138" t="s">
        <v>31892</v>
      </c>
      <c r="C6402" s="138" t="s">
        <v>31893</v>
      </c>
      <c r="D6402" s="138" t="s">
        <v>31894</v>
      </c>
      <c r="E6402" s="138" t="s">
        <v>31895</v>
      </c>
      <c r="F6402" s="139">
        <v>0</v>
      </c>
      <c r="G6402" s="137" t="s">
        <v>488</v>
      </c>
      <c r="H6402" s="137" t="s">
        <v>22088</v>
      </c>
      <c r="I6402" s="138" t="s">
        <v>1139</v>
      </c>
    </row>
    <row r="6403" spans="1:9" hidden="1">
      <c r="A6403" s="137" t="s">
        <v>31896</v>
      </c>
      <c r="B6403" s="138" t="s">
        <v>31897</v>
      </c>
      <c r="C6403" s="138" t="s">
        <v>31898</v>
      </c>
      <c r="D6403" s="138" t="s">
        <v>31899</v>
      </c>
      <c r="E6403" s="138" t="s">
        <v>31900</v>
      </c>
      <c r="F6403" s="139">
        <v>0</v>
      </c>
      <c r="G6403" s="137" t="s">
        <v>488</v>
      </c>
      <c r="H6403" s="137" t="s">
        <v>22088</v>
      </c>
      <c r="I6403" s="138" t="s">
        <v>1139</v>
      </c>
    </row>
    <row r="6404" spans="1:9" hidden="1">
      <c r="A6404" s="137" t="s">
        <v>31901</v>
      </c>
      <c r="B6404" s="138" t="s">
        <v>31902</v>
      </c>
      <c r="C6404" s="138" t="s">
        <v>31903</v>
      </c>
      <c r="D6404" s="138" t="s">
        <v>31904</v>
      </c>
      <c r="E6404" s="138" t="s">
        <v>31905</v>
      </c>
      <c r="F6404" s="139">
        <v>57900</v>
      </c>
      <c r="G6404" s="137" t="s">
        <v>488</v>
      </c>
      <c r="H6404" s="137" t="s">
        <v>22088</v>
      </c>
      <c r="I6404" s="138" t="s">
        <v>1139</v>
      </c>
    </row>
    <row r="6405" spans="1:9" hidden="1">
      <c r="A6405" s="137" t="s">
        <v>31906</v>
      </c>
      <c r="B6405" s="138" t="s">
        <v>31907</v>
      </c>
      <c r="C6405" s="138" t="s">
        <v>31908</v>
      </c>
      <c r="D6405" s="138" t="s">
        <v>31909</v>
      </c>
      <c r="E6405" s="138" t="s">
        <v>31910</v>
      </c>
      <c r="F6405" s="139">
        <v>1040</v>
      </c>
      <c r="G6405" s="137" t="s">
        <v>488</v>
      </c>
      <c r="H6405" s="137" t="s">
        <v>22088</v>
      </c>
      <c r="I6405" s="138" t="s">
        <v>1139</v>
      </c>
    </row>
    <row r="6406" spans="1:9" hidden="1">
      <c r="A6406" s="137" t="s">
        <v>31911</v>
      </c>
      <c r="B6406" s="138" t="s">
        <v>31912</v>
      </c>
      <c r="C6406" s="138" t="s">
        <v>31913</v>
      </c>
      <c r="D6406" s="138" t="s">
        <v>31914</v>
      </c>
      <c r="E6406" s="138" t="s">
        <v>31915</v>
      </c>
      <c r="F6406" s="139">
        <v>0</v>
      </c>
      <c r="G6406" s="137" t="s">
        <v>488</v>
      </c>
      <c r="H6406" s="137" t="s">
        <v>22088</v>
      </c>
      <c r="I6406" s="138" t="s">
        <v>1139</v>
      </c>
    </row>
    <row r="6407" spans="1:9" hidden="1">
      <c r="A6407" s="137" t="s">
        <v>31916</v>
      </c>
      <c r="B6407" s="138" t="s">
        <v>31917</v>
      </c>
      <c r="C6407" s="138" t="s">
        <v>31918</v>
      </c>
      <c r="D6407" s="138" t="s">
        <v>31919</v>
      </c>
      <c r="E6407" s="138" t="s">
        <v>31920</v>
      </c>
      <c r="F6407" s="139">
        <v>0</v>
      </c>
      <c r="G6407" s="137" t="s">
        <v>488</v>
      </c>
      <c r="H6407" s="137" t="s">
        <v>22088</v>
      </c>
      <c r="I6407" s="138" t="s">
        <v>1139</v>
      </c>
    </row>
    <row r="6408" spans="1:9" hidden="1">
      <c r="A6408" s="137" t="s">
        <v>31921</v>
      </c>
      <c r="B6408" s="138" t="s">
        <v>31922</v>
      </c>
      <c r="C6408" s="138" t="s">
        <v>31923</v>
      </c>
      <c r="D6408" s="138" t="s">
        <v>31924</v>
      </c>
      <c r="E6408" s="138" t="s">
        <v>31925</v>
      </c>
      <c r="F6408" s="139">
        <v>18420</v>
      </c>
      <c r="G6408" s="137" t="s">
        <v>488</v>
      </c>
      <c r="H6408" s="137" t="s">
        <v>22088</v>
      </c>
      <c r="I6408" s="138" t="s">
        <v>1139</v>
      </c>
    </row>
    <row r="6409" spans="1:9" hidden="1">
      <c r="A6409" s="137" t="s">
        <v>31926</v>
      </c>
      <c r="B6409" s="138" t="s">
        <v>31927</v>
      </c>
      <c r="C6409" s="138" t="s">
        <v>31928</v>
      </c>
      <c r="D6409" s="138" t="s">
        <v>31929</v>
      </c>
      <c r="E6409" s="138" t="s">
        <v>31930</v>
      </c>
      <c r="F6409" s="139">
        <v>2332</v>
      </c>
      <c r="G6409" s="137" t="s">
        <v>488</v>
      </c>
      <c r="H6409" s="137" t="s">
        <v>22088</v>
      </c>
      <c r="I6409" s="138" t="s">
        <v>1139</v>
      </c>
    </row>
    <row r="6410" spans="1:9" hidden="1">
      <c r="A6410" s="137" t="s">
        <v>31931</v>
      </c>
      <c r="B6410" s="138" t="s">
        <v>31932</v>
      </c>
      <c r="C6410" s="138" t="s">
        <v>31933</v>
      </c>
      <c r="D6410" s="138" t="s">
        <v>31934</v>
      </c>
      <c r="E6410" s="138" t="s">
        <v>31935</v>
      </c>
      <c r="F6410" s="139">
        <v>0</v>
      </c>
      <c r="G6410" s="137" t="s">
        <v>488</v>
      </c>
      <c r="H6410" s="137" t="s">
        <v>22088</v>
      </c>
      <c r="I6410" s="138" t="s">
        <v>1139</v>
      </c>
    </row>
    <row r="6411" spans="1:9" hidden="1">
      <c r="A6411" s="137" t="s">
        <v>31936</v>
      </c>
      <c r="B6411" s="138" t="s">
        <v>31937</v>
      </c>
      <c r="C6411" s="138" t="s">
        <v>31938</v>
      </c>
      <c r="D6411" s="138" t="s">
        <v>31939</v>
      </c>
      <c r="E6411" s="138" t="s">
        <v>31940</v>
      </c>
      <c r="F6411" s="139">
        <v>3085</v>
      </c>
      <c r="G6411" s="137" t="s">
        <v>488</v>
      </c>
      <c r="H6411" s="137" t="s">
        <v>22088</v>
      </c>
      <c r="I6411" s="138" t="s">
        <v>1139</v>
      </c>
    </row>
    <row r="6412" spans="1:9" hidden="1">
      <c r="A6412" s="137" t="s">
        <v>31941</v>
      </c>
      <c r="B6412" s="138" t="s">
        <v>31942</v>
      </c>
      <c r="C6412" s="138" t="s">
        <v>31943</v>
      </c>
      <c r="D6412" s="138" t="s">
        <v>31944</v>
      </c>
      <c r="E6412" s="138" t="s">
        <v>31945</v>
      </c>
      <c r="F6412" s="139">
        <v>0</v>
      </c>
      <c r="G6412" s="137" t="s">
        <v>488</v>
      </c>
      <c r="H6412" s="137" t="s">
        <v>22088</v>
      </c>
      <c r="I6412" s="138" t="s">
        <v>1139</v>
      </c>
    </row>
    <row r="6413" spans="1:9" hidden="1">
      <c r="A6413" s="137" t="s">
        <v>31946</v>
      </c>
      <c r="B6413" s="138" t="s">
        <v>31947</v>
      </c>
      <c r="C6413" s="138" t="s">
        <v>31948</v>
      </c>
      <c r="D6413" s="138" t="s">
        <v>31949</v>
      </c>
      <c r="E6413" s="138" t="s">
        <v>31950</v>
      </c>
      <c r="F6413" s="139">
        <v>0</v>
      </c>
      <c r="G6413" s="137" t="s">
        <v>488</v>
      </c>
      <c r="H6413" s="137" t="s">
        <v>22088</v>
      </c>
      <c r="I6413" s="138" t="s">
        <v>1139</v>
      </c>
    </row>
    <row r="6414" spans="1:9" hidden="1">
      <c r="A6414" s="137" t="s">
        <v>31951</v>
      </c>
      <c r="B6414" s="138" t="s">
        <v>31952</v>
      </c>
      <c r="C6414" s="138" t="s">
        <v>31953</v>
      </c>
      <c r="D6414" s="138" t="s">
        <v>31954</v>
      </c>
      <c r="E6414" s="138" t="s">
        <v>31955</v>
      </c>
      <c r="F6414" s="139">
        <v>0</v>
      </c>
      <c r="G6414" s="137" t="s">
        <v>488</v>
      </c>
      <c r="H6414" s="137" t="s">
        <v>22088</v>
      </c>
      <c r="I6414" s="138" t="s">
        <v>24282</v>
      </c>
    </row>
    <row r="6415" spans="1:9" hidden="1">
      <c r="A6415" s="137" t="s">
        <v>31956</v>
      </c>
      <c r="B6415" s="138" t="s">
        <v>31957</v>
      </c>
      <c r="C6415" s="138" t="s">
        <v>31958</v>
      </c>
      <c r="D6415" s="138" t="s">
        <v>31959</v>
      </c>
      <c r="E6415" s="138" t="s">
        <v>31960</v>
      </c>
      <c r="F6415" s="139">
        <v>0</v>
      </c>
      <c r="G6415" s="137" t="s">
        <v>488</v>
      </c>
      <c r="H6415" s="137" t="s">
        <v>22088</v>
      </c>
      <c r="I6415" s="138" t="s">
        <v>1139</v>
      </c>
    </row>
    <row r="6416" spans="1:9" hidden="1">
      <c r="A6416" s="137" t="s">
        <v>31961</v>
      </c>
      <c r="B6416" s="138" t="s">
        <v>31962</v>
      </c>
      <c r="C6416" s="138" t="s">
        <v>31963</v>
      </c>
      <c r="D6416" s="138" t="s">
        <v>31964</v>
      </c>
      <c r="E6416" s="138" t="s">
        <v>31965</v>
      </c>
      <c r="F6416" s="139">
        <v>0</v>
      </c>
      <c r="G6416" s="137" t="s">
        <v>488</v>
      </c>
      <c r="H6416" s="137" t="s">
        <v>22088</v>
      </c>
      <c r="I6416" s="138" t="s">
        <v>1139</v>
      </c>
    </row>
    <row r="6417" spans="1:9" hidden="1">
      <c r="A6417" s="137" t="s">
        <v>31966</v>
      </c>
      <c r="B6417" s="138" t="s">
        <v>31967</v>
      </c>
      <c r="C6417" s="138" t="s">
        <v>31968</v>
      </c>
      <c r="D6417" s="138" t="s">
        <v>31969</v>
      </c>
      <c r="E6417" s="138" t="s">
        <v>31970</v>
      </c>
      <c r="F6417" s="139">
        <v>0</v>
      </c>
      <c r="G6417" s="137" t="s">
        <v>488</v>
      </c>
      <c r="H6417" s="137" t="s">
        <v>22088</v>
      </c>
      <c r="I6417" s="138" t="s">
        <v>1139</v>
      </c>
    </row>
    <row r="6418" spans="1:9" hidden="1">
      <c r="A6418" s="137" t="s">
        <v>31971</v>
      </c>
      <c r="B6418" s="138" t="s">
        <v>31972</v>
      </c>
      <c r="C6418" s="138" t="s">
        <v>31973</v>
      </c>
      <c r="D6418" s="138" t="s">
        <v>31974</v>
      </c>
      <c r="E6418" s="138" t="s">
        <v>31975</v>
      </c>
      <c r="F6418" s="139">
        <v>0</v>
      </c>
      <c r="G6418" s="137" t="s">
        <v>488</v>
      </c>
      <c r="H6418" s="137" t="s">
        <v>22088</v>
      </c>
      <c r="I6418" s="138" t="s">
        <v>1139</v>
      </c>
    </row>
    <row r="6419" spans="1:9" hidden="1">
      <c r="A6419" s="137" t="s">
        <v>31976</v>
      </c>
      <c r="B6419" s="138" t="s">
        <v>31977</v>
      </c>
      <c r="C6419" s="138" t="s">
        <v>31978</v>
      </c>
      <c r="D6419" s="138" t="s">
        <v>31979</v>
      </c>
      <c r="E6419" s="138" t="s">
        <v>31980</v>
      </c>
      <c r="F6419" s="139">
        <v>0</v>
      </c>
      <c r="G6419" s="137" t="s">
        <v>488</v>
      </c>
      <c r="H6419" s="137" t="s">
        <v>22088</v>
      </c>
      <c r="I6419" s="138" t="s">
        <v>1139</v>
      </c>
    </row>
    <row r="6420" spans="1:9" hidden="1">
      <c r="A6420" s="137" t="s">
        <v>31981</v>
      </c>
      <c r="B6420" s="138" t="s">
        <v>31982</v>
      </c>
      <c r="C6420" s="138" t="s">
        <v>31983</v>
      </c>
      <c r="D6420" s="138" t="s">
        <v>31984</v>
      </c>
      <c r="E6420" s="138" t="s">
        <v>31985</v>
      </c>
      <c r="F6420" s="139">
        <v>0</v>
      </c>
      <c r="G6420" s="137" t="s">
        <v>488</v>
      </c>
      <c r="H6420" s="137" t="s">
        <v>22088</v>
      </c>
      <c r="I6420" s="138" t="s">
        <v>1139</v>
      </c>
    </row>
    <row r="6421" spans="1:9" hidden="1">
      <c r="A6421" s="137" t="s">
        <v>31986</v>
      </c>
      <c r="B6421" s="138" t="s">
        <v>31987</v>
      </c>
      <c r="C6421" s="138" t="s">
        <v>31988</v>
      </c>
      <c r="D6421" s="138" t="s">
        <v>31989</v>
      </c>
      <c r="E6421" s="138" t="s">
        <v>31990</v>
      </c>
      <c r="F6421" s="139">
        <v>0</v>
      </c>
      <c r="G6421" s="137" t="s">
        <v>488</v>
      </c>
      <c r="H6421" s="137" t="s">
        <v>22088</v>
      </c>
      <c r="I6421" s="138" t="s">
        <v>1139</v>
      </c>
    </row>
    <row r="6422" spans="1:9" hidden="1">
      <c r="A6422" s="137" t="s">
        <v>31991</v>
      </c>
      <c r="B6422" s="138" t="s">
        <v>31992</v>
      </c>
      <c r="C6422" s="138" t="s">
        <v>31993</v>
      </c>
      <c r="D6422" s="138" t="s">
        <v>31994</v>
      </c>
      <c r="E6422" s="138" t="s">
        <v>31995</v>
      </c>
      <c r="F6422" s="139">
        <v>0</v>
      </c>
      <c r="G6422" s="137" t="s">
        <v>488</v>
      </c>
      <c r="H6422" s="137" t="s">
        <v>22088</v>
      </c>
      <c r="I6422" s="138" t="s">
        <v>1139</v>
      </c>
    </row>
    <row r="6423" spans="1:9" hidden="1">
      <c r="A6423" s="137" t="s">
        <v>31996</v>
      </c>
      <c r="B6423" s="138" t="s">
        <v>31997</v>
      </c>
      <c r="C6423" s="138" t="s">
        <v>31998</v>
      </c>
      <c r="D6423" s="138" t="s">
        <v>31999</v>
      </c>
      <c r="E6423" s="138" t="s">
        <v>32000</v>
      </c>
      <c r="F6423" s="139">
        <v>0</v>
      </c>
      <c r="G6423" s="137" t="s">
        <v>488</v>
      </c>
      <c r="H6423" s="137" t="s">
        <v>22088</v>
      </c>
      <c r="I6423" s="138" t="s">
        <v>1139</v>
      </c>
    </row>
    <row r="6424" spans="1:9" hidden="1">
      <c r="A6424" s="137" t="s">
        <v>32001</v>
      </c>
      <c r="B6424" s="138" t="s">
        <v>32002</v>
      </c>
      <c r="C6424" s="138" t="s">
        <v>32003</v>
      </c>
      <c r="D6424" s="138" t="s">
        <v>32004</v>
      </c>
      <c r="E6424" s="138" t="s">
        <v>32005</v>
      </c>
      <c r="F6424" s="139">
        <v>1601</v>
      </c>
      <c r="G6424" s="137" t="s">
        <v>488</v>
      </c>
      <c r="H6424" s="137" t="s">
        <v>22088</v>
      </c>
      <c r="I6424" s="138" t="s">
        <v>1139</v>
      </c>
    </row>
    <row r="6425" spans="1:9" hidden="1">
      <c r="A6425" s="137" t="s">
        <v>32006</v>
      </c>
      <c r="B6425" s="138" t="s">
        <v>32007</v>
      </c>
      <c r="C6425" s="138" t="s">
        <v>32008</v>
      </c>
      <c r="D6425" s="138" t="s">
        <v>32009</v>
      </c>
      <c r="E6425" s="138" t="s">
        <v>32010</v>
      </c>
      <c r="F6425" s="139">
        <v>0</v>
      </c>
      <c r="G6425" s="137" t="s">
        <v>488</v>
      </c>
      <c r="H6425" s="137" t="s">
        <v>22088</v>
      </c>
      <c r="I6425" s="138" t="s">
        <v>1139</v>
      </c>
    </row>
    <row r="6426" spans="1:9" hidden="1">
      <c r="A6426" s="137" t="s">
        <v>32011</v>
      </c>
      <c r="B6426" s="138" t="s">
        <v>32012</v>
      </c>
      <c r="C6426" s="138" t="s">
        <v>32013</v>
      </c>
      <c r="D6426" s="138" t="s">
        <v>32014</v>
      </c>
      <c r="E6426" s="138" t="s">
        <v>32015</v>
      </c>
      <c r="F6426" s="139">
        <v>0</v>
      </c>
      <c r="G6426" s="137" t="s">
        <v>488</v>
      </c>
      <c r="H6426" s="137" t="s">
        <v>22088</v>
      </c>
      <c r="I6426" s="138" t="s">
        <v>1139</v>
      </c>
    </row>
    <row r="6427" spans="1:9" hidden="1">
      <c r="A6427" s="137" t="s">
        <v>32016</v>
      </c>
      <c r="B6427" s="138" t="s">
        <v>32017</v>
      </c>
      <c r="C6427" s="138" t="s">
        <v>32018</v>
      </c>
      <c r="D6427" s="138" t="s">
        <v>32019</v>
      </c>
      <c r="E6427" s="138" t="s">
        <v>32020</v>
      </c>
      <c r="F6427" s="139">
        <v>0</v>
      </c>
      <c r="G6427" s="137" t="s">
        <v>488</v>
      </c>
      <c r="H6427" s="137" t="s">
        <v>22088</v>
      </c>
      <c r="I6427" s="138" t="s">
        <v>24282</v>
      </c>
    </row>
    <row r="6428" spans="1:9" hidden="1">
      <c r="A6428" s="137" t="s">
        <v>32021</v>
      </c>
      <c r="B6428" s="138" t="s">
        <v>32022</v>
      </c>
      <c r="C6428" s="138" t="s">
        <v>32023</v>
      </c>
      <c r="D6428" s="138" t="s">
        <v>32024</v>
      </c>
      <c r="E6428" s="138" t="s">
        <v>32025</v>
      </c>
      <c r="F6428" s="139">
        <v>0</v>
      </c>
      <c r="G6428" s="137" t="s">
        <v>488</v>
      </c>
      <c r="H6428" s="137" t="s">
        <v>22088</v>
      </c>
      <c r="I6428" s="138" t="s">
        <v>1139</v>
      </c>
    </row>
    <row r="6429" spans="1:9" hidden="1">
      <c r="A6429" s="137" t="s">
        <v>32026</v>
      </c>
      <c r="B6429" s="138" t="s">
        <v>32027</v>
      </c>
      <c r="C6429" s="138" t="s">
        <v>32028</v>
      </c>
      <c r="D6429" s="138" t="s">
        <v>32029</v>
      </c>
      <c r="E6429" s="138" t="s">
        <v>32030</v>
      </c>
      <c r="F6429" s="139">
        <v>0</v>
      </c>
      <c r="G6429" s="137" t="s">
        <v>488</v>
      </c>
      <c r="H6429" s="137" t="s">
        <v>22088</v>
      </c>
      <c r="I6429" s="138" t="s">
        <v>1139</v>
      </c>
    </row>
    <row r="6430" spans="1:9" hidden="1">
      <c r="A6430" s="137" t="s">
        <v>32031</v>
      </c>
      <c r="B6430" s="138" t="s">
        <v>32032</v>
      </c>
      <c r="C6430" s="138" t="s">
        <v>32033</v>
      </c>
      <c r="D6430" s="138" t="s">
        <v>32034</v>
      </c>
      <c r="E6430" s="138" t="s">
        <v>32035</v>
      </c>
      <c r="F6430" s="139">
        <v>0</v>
      </c>
      <c r="G6430" s="137" t="s">
        <v>488</v>
      </c>
      <c r="H6430" s="137" t="s">
        <v>22088</v>
      </c>
      <c r="I6430" s="138" t="s">
        <v>1139</v>
      </c>
    </row>
    <row r="6431" spans="1:9" hidden="1">
      <c r="A6431" s="137" t="s">
        <v>32036</v>
      </c>
      <c r="B6431" s="138" t="s">
        <v>32037</v>
      </c>
      <c r="C6431" s="138" t="s">
        <v>32038</v>
      </c>
      <c r="D6431" s="138" t="s">
        <v>32039</v>
      </c>
      <c r="E6431" s="138" t="s">
        <v>32040</v>
      </c>
      <c r="F6431" s="139">
        <v>293</v>
      </c>
      <c r="G6431" s="137" t="s">
        <v>488</v>
      </c>
      <c r="H6431" s="137" t="s">
        <v>22088</v>
      </c>
      <c r="I6431" s="138" t="s">
        <v>1139</v>
      </c>
    </row>
    <row r="6432" spans="1:9" hidden="1">
      <c r="A6432" s="137" t="s">
        <v>32041</v>
      </c>
      <c r="B6432" s="138" t="s">
        <v>32042</v>
      </c>
      <c r="C6432" s="138" t="s">
        <v>32043</v>
      </c>
      <c r="D6432" s="138" t="s">
        <v>32044</v>
      </c>
      <c r="E6432" s="138" t="s">
        <v>32045</v>
      </c>
      <c r="F6432" s="139">
        <v>0</v>
      </c>
      <c r="G6432" s="137" t="s">
        <v>488</v>
      </c>
      <c r="H6432" s="137" t="s">
        <v>22088</v>
      </c>
      <c r="I6432" s="138" t="s">
        <v>1139</v>
      </c>
    </row>
    <row r="6433" spans="1:9" hidden="1">
      <c r="A6433" s="137" t="s">
        <v>32046</v>
      </c>
      <c r="B6433" s="138" t="s">
        <v>32047</v>
      </c>
      <c r="C6433" s="138" t="s">
        <v>32048</v>
      </c>
      <c r="D6433" s="138" t="s">
        <v>32049</v>
      </c>
      <c r="E6433" s="138" t="s">
        <v>32050</v>
      </c>
      <c r="F6433" s="139">
        <v>0</v>
      </c>
      <c r="G6433" s="137" t="s">
        <v>488</v>
      </c>
      <c r="H6433" s="137" t="s">
        <v>22088</v>
      </c>
      <c r="I6433" s="138" t="s">
        <v>1139</v>
      </c>
    </row>
    <row r="6434" spans="1:9" hidden="1">
      <c r="A6434" s="137" t="s">
        <v>32051</v>
      </c>
      <c r="B6434" s="138" t="s">
        <v>32052</v>
      </c>
      <c r="C6434" s="138" t="s">
        <v>32053</v>
      </c>
      <c r="D6434" s="138" t="s">
        <v>32054</v>
      </c>
      <c r="E6434" s="138" t="s">
        <v>32055</v>
      </c>
      <c r="F6434" s="139">
        <v>0</v>
      </c>
      <c r="G6434" s="137" t="s">
        <v>488</v>
      </c>
      <c r="H6434" s="137" t="s">
        <v>22088</v>
      </c>
      <c r="I6434" s="138" t="s">
        <v>1139</v>
      </c>
    </row>
    <row r="6435" spans="1:9" hidden="1">
      <c r="A6435" s="137" t="s">
        <v>32056</v>
      </c>
      <c r="B6435" s="138" t="s">
        <v>32057</v>
      </c>
      <c r="C6435" s="138" t="s">
        <v>32058</v>
      </c>
      <c r="D6435" s="138" t="s">
        <v>32059</v>
      </c>
      <c r="E6435" s="138" t="s">
        <v>32060</v>
      </c>
      <c r="F6435" s="139">
        <v>0</v>
      </c>
      <c r="G6435" s="137" t="s">
        <v>488</v>
      </c>
      <c r="H6435" s="137" t="s">
        <v>22088</v>
      </c>
      <c r="I6435" s="138" t="s">
        <v>1139</v>
      </c>
    </row>
    <row r="6436" spans="1:9" hidden="1">
      <c r="A6436" s="137" t="s">
        <v>32061</v>
      </c>
      <c r="B6436" s="138" t="s">
        <v>32062</v>
      </c>
      <c r="C6436" s="138" t="s">
        <v>32063</v>
      </c>
      <c r="D6436" s="138" t="s">
        <v>32064</v>
      </c>
      <c r="E6436" s="138" t="s">
        <v>32065</v>
      </c>
      <c r="F6436" s="139">
        <v>1933</v>
      </c>
      <c r="G6436" s="137" t="s">
        <v>488</v>
      </c>
      <c r="H6436" s="137" t="s">
        <v>22088</v>
      </c>
      <c r="I6436" s="138" t="s">
        <v>1139</v>
      </c>
    </row>
    <row r="6437" spans="1:9" hidden="1">
      <c r="A6437" s="137" t="s">
        <v>32066</v>
      </c>
      <c r="B6437" s="138" t="s">
        <v>1530</v>
      </c>
      <c r="C6437" s="138" t="s">
        <v>1531</v>
      </c>
      <c r="D6437" s="138" t="s">
        <v>32067</v>
      </c>
      <c r="E6437" s="138" t="s">
        <v>32068</v>
      </c>
      <c r="F6437" s="139">
        <v>4769</v>
      </c>
      <c r="G6437" s="137" t="s">
        <v>488</v>
      </c>
      <c r="H6437" s="137" t="s">
        <v>22088</v>
      </c>
      <c r="I6437" s="138" t="s">
        <v>1139</v>
      </c>
    </row>
    <row r="6438" spans="1:9" hidden="1">
      <c r="A6438" s="137" t="s">
        <v>32069</v>
      </c>
      <c r="B6438" s="138" t="s">
        <v>32070</v>
      </c>
      <c r="C6438" s="138" t="s">
        <v>32071</v>
      </c>
      <c r="D6438" s="138" t="s">
        <v>32072</v>
      </c>
      <c r="E6438" s="138" t="s">
        <v>32073</v>
      </c>
      <c r="F6438" s="139">
        <v>0</v>
      </c>
      <c r="G6438" s="137" t="s">
        <v>488</v>
      </c>
      <c r="H6438" s="137" t="s">
        <v>22088</v>
      </c>
      <c r="I6438" s="138" t="s">
        <v>24282</v>
      </c>
    </row>
    <row r="6439" spans="1:9" hidden="1">
      <c r="A6439" s="137" t="s">
        <v>32074</v>
      </c>
      <c r="B6439" s="138" t="s">
        <v>32075</v>
      </c>
      <c r="C6439" s="138" t="s">
        <v>32076</v>
      </c>
      <c r="D6439" s="138" t="s">
        <v>32077</v>
      </c>
      <c r="E6439" s="138" t="s">
        <v>32078</v>
      </c>
      <c r="F6439" s="139">
        <v>2125</v>
      </c>
      <c r="G6439" s="137" t="s">
        <v>488</v>
      </c>
      <c r="H6439" s="137" t="s">
        <v>22088</v>
      </c>
      <c r="I6439" s="138" t="s">
        <v>1139</v>
      </c>
    </row>
    <row r="6440" spans="1:9" hidden="1">
      <c r="A6440" s="137" t="s">
        <v>32079</v>
      </c>
      <c r="B6440" s="138" t="s">
        <v>32080</v>
      </c>
      <c r="C6440" s="138" t="s">
        <v>32081</v>
      </c>
      <c r="D6440" s="138" t="s">
        <v>32082</v>
      </c>
      <c r="E6440" s="138" t="s">
        <v>32083</v>
      </c>
      <c r="F6440" s="139">
        <v>0</v>
      </c>
      <c r="G6440" s="137" t="s">
        <v>488</v>
      </c>
      <c r="H6440" s="137" t="s">
        <v>22088</v>
      </c>
      <c r="I6440" s="138" t="s">
        <v>1139</v>
      </c>
    </row>
    <row r="6441" spans="1:9" hidden="1">
      <c r="A6441" s="137" t="s">
        <v>32084</v>
      </c>
      <c r="B6441" s="138" t="s">
        <v>32085</v>
      </c>
      <c r="C6441" s="138" t="s">
        <v>32086</v>
      </c>
      <c r="D6441" s="138" t="s">
        <v>32087</v>
      </c>
      <c r="E6441" s="138" t="s">
        <v>32088</v>
      </c>
      <c r="F6441" s="139">
        <v>0</v>
      </c>
      <c r="G6441" s="137" t="s">
        <v>488</v>
      </c>
      <c r="H6441" s="137" t="s">
        <v>22088</v>
      </c>
      <c r="I6441" s="138" t="s">
        <v>1139</v>
      </c>
    </row>
    <row r="6442" spans="1:9" hidden="1">
      <c r="A6442" s="137" t="s">
        <v>32089</v>
      </c>
      <c r="B6442" s="138" t="s">
        <v>32090</v>
      </c>
      <c r="C6442" s="138" t="s">
        <v>32091</v>
      </c>
      <c r="D6442" s="138" t="s">
        <v>32092</v>
      </c>
      <c r="E6442" s="138" t="s">
        <v>32093</v>
      </c>
      <c r="F6442" s="139">
        <v>0</v>
      </c>
      <c r="G6442" s="137" t="s">
        <v>488</v>
      </c>
      <c r="H6442" s="137" t="s">
        <v>22088</v>
      </c>
      <c r="I6442" s="138" t="s">
        <v>1139</v>
      </c>
    </row>
    <row r="6443" spans="1:9" hidden="1">
      <c r="A6443" s="137" t="s">
        <v>32094</v>
      </c>
      <c r="B6443" s="138" t="s">
        <v>32095</v>
      </c>
      <c r="C6443" s="138" t="s">
        <v>32096</v>
      </c>
      <c r="D6443" s="138" t="s">
        <v>32097</v>
      </c>
      <c r="E6443" s="138" t="s">
        <v>32098</v>
      </c>
      <c r="F6443" s="139">
        <v>0</v>
      </c>
      <c r="G6443" s="137" t="s">
        <v>488</v>
      </c>
      <c r="H6443" s="137" t="s">
        <v>22088</v>
      </c>
      <c r="I6443" s="138" t="s">
        <v>1139</v>
      </c>
    </row>
    <row r="6444" spans="1:9" hidden="1">
      <c r="A6444" s="137" t="s">
        <v>32099</v>
      </c>
      <c r="B6444" s="138" t="s">
        <v>32100</v>
      </c>
      <c r="C6444" s="138" t="s">
        <v>32101</v>
      </c>
      <c r="D6444" s="138" t="s">
        <v>32102</v>
      </c>
      <c r="E6444" s="138" t="s">
        <v>32103</v>
      </c>
      <c r="F6444" s="139">
        <v>0</v>
      </c>
      <c r="G6444" s="137" t="s">
        <v>488</v>
      </c>
      <c r="H6444" s="137" t="s">
        <v>22088</v>
      </c>
      <c r="I6444" s="138" t="s">
        <v>1139</v>
      </c>
    </row>
    <row r="6445" spans="1:9" hidden="1">
      <c r="A6445" s="137" t="s">
        <v>32104</v>
      </c>
      <c r="B6445" s="138" t="s">
        <v>32105</v>
      </c>
      <c r="C6445" s="138" t="s">
        <v>32106</v>
      </c>
      <c r="D6445" s="138" t="s">
        <v>32107</v>
      </c>
      <c r="E6445" s="138" t="s">
        <v>32108</v>
      </c>
      <c r="F6445" s="139">
        <v>14010</v>
      </c>
      <c r="G6445" s="137" t="s">
        <v>488</v>
      </c>
      <c r="H6445" s="137" t="s">
        <v>22088</v>
      </c>
      <c r="I6445" s="138" t="s">
        <v>1139</v>
      </c>
    </row>
    <row r="6446" spans="1:9" hidden="1">
      <c r="A6446" s="137" t="s">
        <v>32109</v>
      </c>
      <c r="B6446" s="138" t="s">
        <v>32110</v>
      </c>
      <c r="C6446" s="138" t="s">
        <v>32111</v>
      </c>
      <c r="D6446" s="138" t="s">
        <v>32112</v>
      </c>
      <c r="E6446" s="138" t="s">
        <v>32113</v>
      </c>
      <c r="F6446" s="139">
        <v>0</v>
      </c>
      <c r="G6446" s="137" t="s">
        <v>488</v>
      </c>
      <c r="H6446" s="137" t="s">
        <v>22088</v>
      </c>
      <c r="I6446" s="138" t="s">
        <v>1139</v>
      </c>
    </row>
    <row r="6447" spans="1:9" hidden="1">
      <c r="A6447" s="137" t="s">
        <v>32114</v>
      </c>
      <c r="B6447" s="138" t="s">
        <v>32115</v>
      </c>
      <c r="C6447" s="138" t="s">
        <v>32116</v>
      </c>
      <c r="D6447" s="138" t="s">
        <v>32117</v>
      </c>
      <c r="E6447" s="138" t="s">
        <v>32118</v>
      </c>
      <c r="F6447" s="139">
        <v>0</v>
      </c>
      <c r="G6447" s="137" t="s">
        <v>488</v>
      </c>
      <c r="H6447" s="137" t="s">
        <v>22088</v>
      </c>
      <c r="I6447" s="138" t="s">
        <v>1139</v>
      </c>
    </row>
    <row r="6448" spans="1:9" hidden="1">
      <c r="A6448" s="137" t="s">
        <v>32119</v>
      </c>
      <c r="B6448" s="138" t="s">
        <v>32120</v>
      </c>
      <c r="C6448" s="138" t="s">
        <v>32121</v>
      </c>
      <c r="D6448" s="138" t="s">
        <v>32122</v>
      </c>
      <c r="E6448" s="138" t="s">
        <v>32123</v>
      </c>
      <c r="F6448" s="139">
        <v>0</v>
      </c>
      <c r="G6448" s="137" t="s">
        <v>488</v>
      </c>
      <c r="H6448" s="137" t="s">
        <v>22088</v>
      </c>
      <c r="I6448" s="138" t="s">
        <v>1139</v>
      </c>
    </row>
    <row r="6449" spans="1:9" hidden="1">
      <c r="A6449" s="137" t="s">
        <v>32124</v>
      </c>
      <c r="B6449" s="138" t="s">
        <v>32125</v>
      </c>
      <c r="C6449" s="138" t="s">
        <v>32126</v>
      </c>
      <c r="D6449" s="138" t="s">
        <v>32127</v>
      </c>
      <c r="E6449" s="138" t="s">
        <v>32128</v>
      </c>
      <c r="F6449" s="139">
        <v>0</v>
      </c>
      <c r="G6449" s="137" t="s">
        <v>488</v>
      </c>
      <c r="H6449" s="137" t="s">
        <v>22088</v>
      </c>
      <c r="I6449" s="138" t="s">
        <v>1139</v>
      </c>
    </row>
    <row r="6450" spans="1:9" hidden="1">
      <c r="A6450" s="137" t="s">
        <v>32129</v>
      </c>
      <c r="B6450" s="138" t="s">
        <v>32130</v>
      </c>
      <c r="C6450" s="138" t="s">
        <v>32131</v>
      </c>
      <c r="D6450" s="138" t="s">
        <v>32132</v>
      </c>
      <c r="E6450" s="138" t="s">
        <v>32133</v>
      </c>
      <c r="F6450" s="139">
        <v>1850</v>
      </c>
      <c r="G6450" s="137" t="s">
        <v>488</v>
      </c>
      <c r="H6450" s="137" t="s">
        <v>22088</v>
      </c>
      <c r="I6450" s="138" t="s">
        <v>1139</v>
      </c>
    </row>
    <row r="6451" spans="1:9" hidden="1">
      <c r="A6451" s="137" t="s">
        <v>32134</v>
      </c>
      <c r="B6451" s="138" t="s">
        <v>32135</v>
      </c>
      <c r="C6451" s="138" t="s">
        <v>32136</v>
      </c>
      <c r="D6451" s="138" t="s">
        <v>32137</v>
      </c>
      <c r="E6451" s="138" t="s">
        <v>32138</v>
      </c>
      <c r="F6451" s="139">
        <v>0</v>
      </c>
      <c r="G6451" s="137" t="s">
        <v>488</v>
      </c>
      <c r="H6451" s="137" t="s">
        <v>22088</v>
      </c>
      <c r="I6451" s="138" t="s">
        <v>1139</v>
      </c>
    </row>
    <row r="6452" spans="1:9" hidden="1">
      <c r="A6452" s="137" t="s">
        <v>32139</v>
      </c>
      <c r="B6452" s="138" t="s">
        <v>32140</v>
      </c>
      <c r="C6452" s="138" t="s">
        <v>32141</v>
      </c>
      <c r="D6452" s="138" t="s">
        <v>32142</v>
      </c>
      <c r="E6452" s="138" t="s">
        <v>32143</v>
      </c>
      <c r="F6452" s="139">
        <v>2678</v>
      </c>
      <c r="G6452" s="137" t="s">
        <v>488</v>
      </c>
      <c r="H6452" s="137" t="s">
        <v>22088</v>
      </c>
      <c r="I6452" s="138" t="s">
        <v>1139</v>
      </c>
    </row>
    <row r="6453" spans="1:9" hidden="1">
      <c r="A6453" s="137" t="s">
        <v>32144</v>
      </c>
      <c r="B6453" s="138" t="s">
        <v>32145</v>
      </c>
      <c r="C6453" s="138" t="s">
        <v>32146</v>
      </c>
      <c r="D6453" s="138" t="s">
        <v>32147</v>
      </c>
      <c r="E6453" s="138" t="s">
        <v>32148</v>
      </c>
      <c r="F6453" s="139">
        <v>0</v>
      </c>
      <c r="G6453" s="137" t="s">
        <v>488</v>
      </c>
      <c r="H6453" s="137" t="s">
        <v>22088</v>
      </c>
      <c r="I6453" s="138" t="s">
        <v>1139</v>
      </c>
    </row>
    <row r="6454" spans="1:9" hidden="1">
      <c r="A6454" s="137" t="s">
        <v>32149</v>
      </c>
      <c r="B6454" s="138" t="s">
        <v>32150</v>
      </c>
      <c r="C6454" s="138" t="s">
        <v>32151</v>
      </c>
      <c r="D6454" s="138" t="s">
        <v>32152</v>
      </c>
      <c r="E6454" s="138" t="s">
        <v>32153</v>
      </c>
      <c r="F6454" s="139">
        <v>3160</v>
      </c>
      <c r="G6454" s="137" t="s">
        <v>488</v>
      </c>
      <c r="H6454" s="137" t="s">
        <v>22088</v>
      </c>
      <c r="I6454" s="138" t="s">
        <v>1139</v>
      </c>
    </row>
    <row r="6455" spans="1:9" hidden="1">
      <c r="A6455" s="137" t="s">
        <v>32154</v>
      </c>
      <c r="B6455" s="138" t="s">
        <v>32155</v>
      </c>
      <c r="C6455" s="138" t="s">
        <v>32156</v>
      </c>
      <c r="D6455" s="138" t="s">
        <v>32157</v>
      </c>
      <c r="E6455" s="138" t="s">
        <v>32158</v>
      </c>
      <c r="F6455" s="139">
        <v>0</v>
      </c>
      <c r="G6455" s="137" t="s">
        <v>488</v>
      </c>
      <c r="H6455" s="137" t="s">
        <v>22088</v>
      </c>
      <c r="I6455" s="138" t="s">
        <v>1139</v>
      </c>
    </row>
    <row r="6456" spans="1:9" hidden="1">
      <c r="A6456" s="137" t="s">
        <v>32159</v>
      </c>
      <c r="B6456" s="138" t="s">
        <v>32160</v>
      </c>
      <c r="C6456" s="138" t="s">
        <v>32161</v>
      </c>
      <c r="D6456" s="138" t="s">
        <v>32162</v>
      </c>
      <c r="E6456" s="138" t="s">
        <v>32163</v>
      </c>
      <c r="F6456" s="139">
        <v>0</v>
      </c>
      <c r="G6456" s="137" t="s">
        <v>488</v>
      </c>
      <c r="H6456" s="137" t="s">
        <v>22088</v>
      </c>
      <c r="I6456" s="138" t="s">
        <v>1139</v>
      </c>
    </row>
    <row r="6457" spans="1:9" hidden="1">
      <c r="A6457" s="137" t="s">
        <v>32164</v>
      </c>
      <c r="B6457" s="138" t="s">
        <v>32165</v>
      </c>
      <c r="C6457" s="138" t="s">
        <v>32166</v>
      </c>
      <c r="D6457" s="138" t="s">
        <v>32167</v>
      </c>
      <c r="E6457" s="138" t="s">
        <v>32168</v>
      </c>
      <c r="F6457" s="139">
        <v>0</v>
      </c>
      <c r="G6457" s="137" t="s">
        <v>488</v>
      </c>
      <c r="H6457" s="137" t="s">
        <v>22088</v>
      </c>
      <c r="I6457" s="138" t="s">
        <v>1139</v>
      </c>
    </row>
    <row r="6458" spans="1:9" hidden="1">
      <c r="A6458" s="137" t="s">
        <v>32169</v>
      </c>
      <c r="B6458" s="138" t="s">
        <v>32170</v>
      </c>
      <c r="C6458" s="138" t="s">
        <v>32171</v>
      </c>
      <c r="D6458" s="138" t="s">
        <v>32172</v>
      </c>
      <c r="E6458" s="138" t="s">
        <v>32173</v>
      </c>
      <c r="F6458" s="139">
        <v>0</v>
      </c>
      <c r="G6458" s="137" t="s">
        <v>488</v>
      </c>
      <c r="H6458" s="137" t="s">
        <v>22088</v>
      </c>
      <c r="I6458" s="138" t="s">
        <v>1139</v>
      </c>
    </row>
    <row r="6459" spans="1:9" hidden="1">
      <c r="A6459" s="137" t="s">
        <v>32174</v>
      </c>
      <c r="B6459" s="138" t="s">
        <v>32175</v>
      </c>
      <c r="C6459" s="138" t="s">
        <v>32176</v>
      </c>
      <c r="D6459" s="138" t="s">
        <v>32177</v>
      </c>
      <c r="E6459" s="138" t="s">
        <v>32178</v>
      </c>
      <c r="F6459" s="139">
        <v>4170</v>
      </c>
      <c r="G6459" s="137" t="s">
        <v>488</v>
      </c>
      <c r="H6459" s="137" t="s">
        <v>22088</v>
      </c>
      <c r="I6459" s="138" t="s">
        <v>1139</v>
      </c>
    </row>
    <row r="6460" spans="1:9" hidden="1">
      <c r="A6460" s="137" t="s">
        <v>32179</v>
      </c>
      <c r="B6460" s="138" t="s">
        <v>32180</v>
      </c>
      <c r="C6460" s="138" t="s">
        <v>32181</v>
      </c>
      <c r="D6460" s="138" t="s">
        <v>32182</v>
      </c>
      <c r="E6460" s="138" t="s">
        <v>32183</v>
      </c>
      <c r="F6460" s="139">
        <v>0</v>
      </c>
      <c r="G6460" s="137" t="s">
        <v>488</v>
      </c>
      <c r="H6460" s="137" t="s">
        <v>22088</v>
      </c>
      <c r="I6460" s="138" t="s">
        <v>1139</v>
      </c>
    </row>
    <row r="6461" spans="1:9" hidden="1">
      <c r="A6461" s="137" t="s">
        <v>32184</v>
      </c>
      <c r="B6461" s="138" t="s">
        <v>32185</v>
      </c>
      <c r="C6461" s="138" t="s">
        <v>32186</v>
      </c>
      <c r="D6461" s="138" t="s">
        <v>32187</v>
      </c>
      <c r="E6461" s="138" t="s">
        <v>32188</v>
      </c>
      <c r="F6461" s="139">
        <v>0</v>
      </c>
      <c r="G6461" s="137" t="s">
        <v>488</v>
      </c>
      <c r="H6461" s="137" t="s">
        <v>22088</v>
      </c>
      <c r="I6461" s="138" t="s">
        <v>1139</v>
      </c>
    </row>
    <row r="6462" spans="1:9" hidden="1">
      <c r="A6462" s="137" t="s">
        <v>32189</v>
      </c>
      <c r="B6462" s="138" t="s">
        <v>32190</v>
      </c>
      <c r="C6462" s="138" t="s">
        <v>32191</v>
      </c>
      <c r="D6462" s="138" t="s">
        <v>32192</v>
      </c>
      <c r="E6462" s="138" t="s">
        <v>32193</v>
      </c>
      <c r="F6462" s="139">
        <v>0</v>
      </c>
      <c r="G6462" s="137" t="s">
        <v>488</v>
      </c>
      <c r="H6462" s="137" t="s">
        <v>22088</v>
      </c>
      <c r="I6462" s="138" t="s">
        <v>1139</v>
      </c>
    </row>
    <row r="6463" spans="1:9" hidden="1">
      <c r="A6463" s="137" t="s">
        <v>32194</v>
      </c>
      <c r="B6463" s="138" t="s">
        <v>32195</v>
      </c>
      <c r="C6463" s="138" t="s">
        <v>32196</v>
      </c>
      <c r="D6463" s="138" t="s">
        <v>32197</v>
      </c>
      <c r="E6463" s="138" t="s">
        <v>32198</v>
      </c>
      <c r="F6463" s="139">
        <v>0</v>
      </c>
      <c r="G6463" s="137" t="s">
        <v>488</v>
      </c>
      <c r="H6463" s="137" t="s">
        <v>22088</v>
      </c>
      <c r="I6463" s="138" t="s">
        <v>1139</v>
      </c>
    </row>
    <row r="6464" spans="1:9" hidden="1">
      <c r="A6464" s="137" t="s">
        <v>32199</v>
      </c>
      <c r="B6464" s="138" t="s">
        <v>32200</v>
      </c>
      <c r="C6464" s="138" t="s">
        <v>32201</v>
      </c>
      <c r="D6464" s="138" t="s">
        <v>32202</v>
      </c>
      <c r="E6464" s="138" t="s">
        <v>32203</v>
      </c>
      <c r="F6464" s="139">
        <v>0</v>
      </c>
      <c r="G6464" s="137" t="s">
        <v>488</v>
      </c>
      <c r="H6464" s="137" t="s">
        <v>22088</v>
      </c>
      <c r="I6464" s="138" t="s">
        <v>1139</v>
      </c>
    </row>
    <row r="6465" spans="1:9" hidden="1">
      <c r="A6465" s="137" t="s">
        <v>32204</v>
      </c>
      <c r="B6465" s="138" t="s">
        <v>32205</v>
      </c>
      <c r="C6465" s="138" t="s">
        <v>32206</v>
      </c>
      <c r="D6465" s="138" t="s">
        <v>32207</v>
      </c>
      <c r="E6465" s="138" t="s">
        <v>32208</v>
      </c>
      <c r="F6465" s="139">
        <v>0</v>
      </c>
      <c r="G6465" s="137" t="s">
        <v>488</v>
      </c>
      <c r="H6465" s="137" t="s">
        <v>22088</v>
      </c>
      <c r="I6465" s="138" t="s">
        <v>1139</v>
      </c>
    </row>
    <row r="6466" spans="1:9" hidden="1">
      <c r="A6466" s="137" t="s">
        <v>32209</v>
      </c>
      <c r="B6466" s="138" t="s">
        <v>32210</v>
      </c>
      <c r="C6466" s="138" t="s">
        <v>32211</v>
      </c>
      <c r="D6466" s="138" t="s">
        <v>32212</v>
      </c>
      <c r="E6466" s="138" t="s">
        <v>32213</v>
      </c>
      <c r="F6466" s="139">
        <v>4860</v>
      </c>
      <c r="G6466" s="137" t="s">
        <v>488</v>
      </c>
      <c r="H6466" s="137" t="s">
        <v>22088</v>
      </c>
      <c r="I6466" s="138" t="s">
        <v>1139</v>
      </c>
    </row>
    <row r="6467" spans="1:9" hidden="1">
      <c r="A6467" s="137" t="s">
        <v>32214</v>
      </c>
      <c r="B6467" s="138" t="s">
        <v>32215</v>
      </c>
      <c r="C6467" s="138" t="s">
        <v>32216</v>
      </c>
      <c r="D6467" s="138" t="s">
        <v>32217</v>
      </c>
      <c r="E6467" s="138" t="s">
        <v>32218</v>
      </c>
      <c r="F6467" s="139">
        <v>0</v>
      </c>
      <c r="G6467" s="137" t="s">
        <v>488</v>
      </c>
      <c r="H6467" s="137" t="s">
        <v>22088</v>
      </c>
      <c r="I6467" s="138" t="s">
        <v>1139</v>
      </c>
    </row>
    <row r="6468" spans="1:9" hidden="1">
      <c r="A6468" s="137" t="s">
        <v>32219</v>
      </c>
      <c r="B6468" s="138" t="s">
        <v>32220</v>
      </c>
      <c r="C6468" s="138" t="s">
        <v>32221</v>
      </c>
      <c r="D6468" s="138" t="s">
        <v>32222</v>
      </c>
      <c r="E6468" s="138" t="s">
        <v>32223</v>
      </c>
      <c r="F6468" s="139">
        <v>0</v>
      </c>
      <c r="G6468" s="137" t="s">
        <v>488</v>
      </c>
      <c r="H6468" s="137" t="s">
        <v>22088</v>
      </c>
      <c r="I6468" s="138" t="s">
        <v>1139</v>
      </c>
    </row>
    <row r="6469" spans="1:9" hidden="1">
      <c r="A6469" s="137" t="s">
        <v>32224</v>
      </c>
      <c r="B6469" s="138" t="s">
        <v>32225</v>
      </c>
      <c r="C6469" s="138" t="s">
        <v>32226</v>
      </c>
      <c r="D6469" s="138" t="s">
        <v>32227</v>
      </c>
      <c r="E6469" s="138" t="s">
        <v>32228</v>
      </c>
      <c r="F6469" s="139">
        <v>940</v>
      </c>
      <c r="G6469" s="137" t="s">
        <v>488</v>
      </c>
      <c r="H6469" s="137" t="s">
        <v>22088</v>
      </c>
      <c r="I6469" s="138" t="s">
        <v>1139</v>
      </c>
    </row>
    <row r="6470" spans="1:9" hidden="1">
      <c r="A6470" s="137" t="s">
        <v>32229</v>
      </c>
      <c r="B6470" s="138" t="s">
        <v>32230</v>
      </c>
      <c r="C6470" s="138" t="s">
        <v>32231</v>
      </c>
      <c r="D6470" s="138" t="s">
        <v>32232</v>
      </c>
      <c r="E6470" s="138" t="s">
        <v>32233</v>
      </c>
      <c r="F6470" s="139">
        <v>0</v>
      </c>
      <c r="G6470" s="137" t="s">
        <v>488</v>
      </c>
      <c r="H6470" s="137" t="s">
        <v>22088</v>
      </c>
      <c r="I6470" s="138" t="s">
        <v>1139</v>
      </c>
    </row>
    <row r="6471" spans="1:9" hidden="1">
      <c r="A6471" s="137" t="s">
        <v>32234</v>
      </c>
      <c r="B6471" s="138" t="s">
        <v>32235</v>
      </c>
      <c r="C6471" s="138" t="s">
        <v>32236</v>
      </c>
      <c r="D6471" s="138" t="s">
        <v>32237</v>
      </c>
      <c r="E6471" s="138" t="s">
        <v>32238</v>
      </c>
      <c r="F6471" s="139">
        <v>0</v>
      </c>
      <c r="G6471" s="137" t="s">
        <v>488</v>
      </c>
      <c r="H6471" s="137" t="s">
        <v>22088</v>
      </c>
      <c r="I6471" s="138" t="s">
        <v>1139</v>
      </c>
    </row>
    <row r="6472" spans="1:9" hidden="1">
      <c r="A6472" s="137" t="s">
        <v>32239</v>
      </c>
      <c r="B6472" s="138" t="s">
        <v>32240</v>
      </c>
      <c r="C6472" s="138" t="s">
        <v>32241</v>
      </c>
      <c r="D6472" s="138" t="s">
        <v>32242</v>
      </c>
      <c r="E6472" s="138" t="s">
        <v>32243</v>
      </c>
      <c r="F6472" s="139">
        <v>2560</v>
      </c>
      <c r="G6472" s="137" t="s">
        <v>488</v>
      </c>
      <c r="H6472" s="137" t="s">
        <v>22088</v>
      </c>
      <c r="I6472" s="138" t="s">
        <v>1139</v>
      </c>
    </row>
    <row r="6473" spans="1:9" hidden="1">
      <c r="A6473" s="137" t="s">
        <v>32244</v>
      </c>
      <c r="B6473" s="138" t="s">
        <v>32245</v>
      </c>
      <c r="C6473" s="138" t="s">
        <v>32246</v>
      </c>
      <c r="D6473" s="138" t="s">
        <v>32247</v>
      </c>
      <c r="E6473" s="138" t="s">
        <v>32248</v>
      </c>
      <c r="F6473" s="139">
        <v>0</v>
      </c>
      <c r="G6473" s="137" t="s">
        <v>488</v>
      </c>
      <c r="H6473" s="137" t="s">
        <v>22088</v>
      </c>
      <c r="I6473" s="138" t="s">
        <v>1139</v>
      </c>
    </row>
    <row r="6474" spans="1:9" hidden="1">
      <c r="A6474" s="137" t="s">
        <v>32249</v>
      </c>
      <c r="B6474" s="138" t="s">
        <v>32250</v>
      </c>
      <c r="C6474" s="138" t="s">
        <v>32251</v>
      </c>
      <c r="D6474" s="138" t="s">
        <v>32252</v>
      </c>
      <c r="E6474" s="138" t="s">
        <v>32253</v>
      </c>
      <c r="F6474" s="139">
        <v>0</v>
      </c>
      <c r="G6474" s="137" t="s">
        <v>488</v>
      </c>
      <c r="H6474" s="137" t="s">
        <v>22088</v>
      </c>
      <c r="I6474" s="138" t="s">
        <v>1139</v>
      </c>
    </row>
    <row r="6475" spans="1:9" hidden="1">
      <c r="A6475" s="137" t="s">
        <v>32254</v>
      </c>
      <c r="B6475" s="138" t="s">
        <v>32255</v>
      </c>
      <c r="C6475" s="138" t="s">
        <v>32256</v>
      </c>
      <c r="D6475" s="138" t="s">
        <v>32257</v>
      </c>
      <c r="E6475" s="138" t="s">
        <v>32258</v>
      </c>
      <c r="F6475" s="139">
        <v>0</v>
      </c>
      <c r="G6475" s="137" t="s">
        <v>488</v>
      </c>
      <c r="H6475" s="137" t="s">
        <v>22088</v>
      </c>
      <c r="I6475" s="138" t="s">
        <v>1139</v>
      </c>
    </row>
    <row r="6476" spans="1:9" hidden="1">
      <c r="A6476" s="137" t="s">
        <v>32259</v>
      </c>
      <c r="B6476" s="138" t="s">
        <v>32260</v>
      </c>
      <c r="C6476" s="138" t="s">
        <v>32261</v>
      </c>
      <c r="D6476" s="138" t="s">
        <v>32262</v>
      </c>
      <c r="E6476" s="138" t="s">
        <v>32263</v>
      </c>
      <c r="F6476" s="139">
        <v>6700</v>
      </c>
      <c r="G6476" s="137" t="s">
        <v>488</v>
      </c>
      <c r="H6476" s="137" t="s">
        <v>22088</v>
      </c>
      <c r="I6476" s="138" t="s">
        <v>24282</v>
      </c>
    </row>
    <row r="6477" spans="1:9" hidden="1">
      <c r="A6477" s="137" t="s">
        <v>32264</v>
      </c>
      <c r="B6477" s="138" t="s">
        <v>32265</v>
      </c>
      <c r="C6477" s="138" t="s">
        <v>32266</v>
      </c>
      <c r="D6477" s="138" t="s">
        <v>32267</v>
      </c>
      <c r="E6477" s="138" t="s">
        <v>32268</v>
      </c>
      <c r="F6477" s="139">
        <v>0</v>
      </c>
      <c r="G6477" s="137" t="s">
        <v>488</v>
      </c>
      <c r="H6477" s="137" t="s">
        <v>22088</v>
      </c>
      <c r="I6477" s="138" t="s">
        <v>1139</v>
      </c>
    </row>
    <row r="6478" spans="1:9" hidden="1">
      <c r="A6478" s="137" t="s">
        <v>32269</v>
      </c>
      <c r="B6478" s="138" t="s">
        <v>32270</v>
      </c>
      <c r="C6478" s="138" t="s">
        <v>32271</v>
      </c>
      <c r="D6478" s="138" t="s">
        <v>32272</v>
      </c>
      <c r="E6478" s="138" t="s">
        <v>32273</v>
      </c>
      <c r="F6478" s="139">
        <v>0</v>
      </c>
      <c r="G6478" s="137" t="s">
        <v>488</v>
      </c>
      <c r="H6478" s="137" t="s">
        <v>22088</v>
      </c>
      <c r="I6478" s="138" t="s">
        <v>24282</v>
      </c>
    </row>
    <row r="6479" spans="1:9" hidden="1">
      <c r="A6479" s="137" t="s">
        <v>32274</v>
      </c>
      <c r="B6479" s="138" t="s">
        <v>32275</v>
      </c>
      <c r="C6479" s="138" t="s">
        <v>32276</v>
      </c>
      <c r="D6479" s="138" t="s">
        <v>32277</v>
      </c>
      <c r="E6479" s="138" t="s">
        <v>32278</v>
      </c>
      <c r="F6479" s="139">
        <v>0</v>
      </c>
      <c r="G6479" s="137" t="s">
        <v>488</v>
      </c>
      <c r="H6479" s="137" t="s">
        <v>22088</v>
      </c>
      <c r="I6479" s="138" t="s">
        <v>1139</v>
      </c>
    </row>
    <row r="6480" spans="1:9" hidden="1">
      <c r="A6480" s="137" t="s">
        <v>32279</v>
      </c>
      <c r="B6480" s="138" t="s">
        <v>32280</v>
      </c>
      <c r="C6480" s="138" t="s">
        <v>32281</v>
      </c>
      <c r="D6480" s="138" t="s">
        <v>32282</v>
      </c>
      <c r="E6480" s="138" t="s">
        <v>32283</v>
      </c>
      <c r="F6480" s="139">
        <v>0</v>
      </c>
      <c r="G6480" s="137" t="s">
        <v>488</v>
      </c>
      <c r="H6480" s="137" t="s">
        <v>22088</v>
      </c>
      <c r="I6480" s="138" t="s">
        <v>1139</v>
      </c>
    </row>
    <row r="6481" spans="1:9" hidden="1">
      <c r="A6481" s="137" t="s">
        <v>32284</v>
      </c>
      <c r="B6481" s="138" t="s">
        <v>32285</v>
      </c>
      <c r="C6481" s="138" t="s">
        <v>32286</v>
      </c>
      <c r="D6481" s="138" t="s">
        <v>32287</v>
      </c>
      <c r="E6481" s="138" t="s">
        <v>32288</v>
      </c>
      <c r="F6481" s="139">
        <v>0</v>
      </c>
      <c r="G6481" s="137" t="s">
        <v>488</v>
      </c>
      <c r="H6481" s="137" t="s">
        <v>22088</v>
      </c>
      <c r="I6481" s="138" t="s">
        <v>1139</v>
      </c>
    </row>
    <row r="6482" spans="1:9" hidden="1">
      <c r="A6482" s="137" t="s">
        <v>32289</v>
      </c>
      <c r="B6482" s="138" t="s">
        <v>32290</v>
      </c>
      <c r="C6482" s="138" t="s">
        <v>32291</v>
      </c>
      <c r="D6482" s="138" t="s">
        <v>32292</v>
      </c>
      <c r="E6482" s="138" t="s">
        <v>32293</v>
      </c>
      <c r="F6482" s="139">
        <v>0</v>
      </c>
      <c r="G6482" s="137" t="s">
        <v>488</v>
      </c>
      <c r="H6482" s="137" t="s">
        <v>22088</v>
      </c>
      <c r="I6482" s="138" t="s">
        <v>1139</v>
      </c>
    </row>
    <row r="6483" spans="1:9" hidden="1">
      <c r="A6483" s="137" t="s">
        <v>32294</v>
      </c>
      <c r="B6483" s="138" t="s">
        <v>32295</v>
      </c>
      <c r="C6483" s="138" t="s">
        <v>32296</v>
      </c>
      <c r="D6483" s="138" t="s">
        <v>32297</v>
      </c>
      <c r="E6483" s="138" t="s">
        <v>32298</v>
      </c>
      <c r="F6483" s="139">
        <v>1719</v>
      </c>
      <c r="G6483" s="137" t="s">
        <v>488</v>
      </c>
      <c r="H6483" s="137" t="s">
        <v>22088</v>
      </c>
      <c r="I6483" s="138" t="s">
        <v>1139</v>
      </c>
    </row>
    <row r="6484" spans="1:9" hidden="1">
      <c r="A6484" s="137" t="s">
        <v>32299</v>
      </c>
      <c r="B6484" s="138" t="s">
        <v>536</v>
      </c>
      <c r="C6484" s="138" t="s">
        <v>538</v>
      </c>
      <c r="D6484" s="138" t="s">
        <v>537</v>
      </c>
      <c r="E6484" s="138" t="s">
        <v>1302</v>
      </c>
      <c r="F6484" s="139">
        <v>3284</v>
      </c>
      <c r="G6484" s="137" t="s">
        <v>488</v>
      </c>
      <c r="H6484" s="137" t="s">
        <v>22088</v>
      </c>
      <c r="I6484" s="138" t="s">
        <v>1139</v>
      </c>
    </row>
    <row r="6485" spans="1:9" hidden="1">
      <c r="A6485" s="137" t="s">
        <v>32300</v>
      </c>
      <c r="B6485" s="138" t="s">
        <v>32301</v>
      </c>
      <c r="C6485" s="138" t="s">
        <v>32302</v>
      </c>
      <c r="D6485" s="138" t="s">
        <v>32303</v>
      </c>
      <c r="E6485" s="138" t="s">
        <v>32304</v>
      </c>
      <c r="F6485" s="139">
        <v>0</v>
      </c>
      <c r="G6485" s="137" t="s">
        <v>488</v>
      </c>
      <c r="H6485" s="137" t="s">
        <v>22088</v>
      </c>
      <c r="I6485" s="138" t="s">
        <v>1139</v>
      </c>
    </row>
    <row r="6486" spans="1:9" hidden="1">
      <c r="A6486" s="137" t="s">
        <v>32305</v>
      </c>
      <c r="B6486" s="138" t="s">
        <v>32306</v>
      </c>
      <c r="C6486" s="138" t="s">
        <v>32307</v>
      </c>
      <c r="D6486" s="138" t="s">
        <v>32308</v>
      </c>
      <c r="E6486" s="138" t="s">
        <v>32309</v>
      </c>
      <c r="F6486" s="139">
        <v>0</v>
      </c>
      <c r="G6486" s="137" t="s">
        <v>488</v>
      </c>
      <c r="H6486" s="137" t="s">
        <v>22088</v>
      </c>
      <c r="I6486" s="138" t="s">
        <v>24282</v>
      </c>
    </row>
    <row r="6487" spans="1:9" hidden="1">
      <c r="A6487" s="137" t="s">
        <v>32310</v>
      </c>
      <c r="B6487" s="138" t="s">
        <v>32311</v>
      </c>
      <c r="C6487" s="138" t="s">
        <v>32312</v>
      </c>
      <c r="D6487" s="138" t="s">
        <v>32313</v>
      </c>
      <c r="E6487" s="138" t="s">
        <v>32314</v>
      </c>
      <c r="F6487" s="139">
        <v>0</v>
      </c>
      <c r="G6487" s="137" t="s">
        <v>488</v>
      </c>
      <c r="H6487" s="137" t="s">
        <v>22088</v>
      </c>
      <c r="I6487" s="138" t="s">
        <v>1139</v>
      </c>
    </row>
    <row r="6488" spans="1:9" hidden="1">
      <c r="A6488" s="137" t="s">
        <v>32315</v>
      </c>
      <c r="B6488" s="138" t="s">
        <v>32316</v>
      </c>
      <c r="C6488" s="138" t="s">
        <v>32317</v>
      </c>
      <c r="D6488" s="138" t="s">
        <v>32318</v>
      </c>
      <c r="E6488" s="138" t="s">
        <v>32319</v>
      </c>
      <c r="F6488" s="139">
        <v>0</v>
      </c>
      <c r="G6488" s="137" t="s">
        <v>488</v>
      </c>
      <c r="H6488" s="137" t="s">
        <v>22088</v>
      </c>
      <c r="I6488" s="138" t="s">
        <v>24282</v>
      </c>
    </row>
    <row r="6489" spans="1:9" hidden="1">
      <c r="A6489" s="137" t="s">
        <v>32320</v>
      </c>
      <c r="B6489" s="138" t="s">
        <v>32321</v>
      </c>
      <c r="C6489" s="138" t="s">
        <v>32322</v>
      </c>
      <c r="D6489" s="138" t="s">
        <v>32323</v>
      </c>
      <c r="E6489" s="138" t="s">
        <v>32324</v>
      </c>
      <c r="F6489" s="139">
        <v>0</v>
      </c>
      <c r="G6489" s="137" t="s">
        <v>488</v>
      </c>
      <c r="H6489" s="137" t="s">
        <v>22088</v>
      </c>
      <c r="I6489" s="138" t="s">
        <v>1139</v>
      </c>
    </row>
    <row r="6490" spans="1:9" hidden="1">
      <c r="A6490" s="137" t="s">
        <v>32325</v>
      </c>
      <c r="B6490" s="138" t="s">
        <v>32326</v>
      </c>
      <c r="C6490" s="138" t="s">
        <v>32327</v>
      </c>
      <c r="D6490" s="138" t="s">
        <v>32328</v>
      </c>
      <c r="E6490" s="138" t="s">
        <v>32329</v>
      </c>
      <c r="F6490" s="139">
        <v>0</v>
      </c>
      <c r="G6490" s="137" t="s">
        <v>488</v>
      </c>
      <c r="H6490" s="137" t="s">
        <v>22088</v>
      </c>
      <c r="I6490" s="138" t="s">
        <v>1139</v>
      </c>
    </row>
    <row r="6491" spans="1:9" hidden="1">
      <c r="A6491" s="137" t="s">
        <v>32330</v>
      </c>
      <c r="B6491" s="138" t="s">
        <v>32331</v>
      </c>
      <c r="C6491" s="138" t="s">
        <v>32332</v>
      </c>
      <c r="D6491" s="138" t="s">
        <v>32333</v>
      </c>
      <c r="E6491" s="138" t="s">
        <v>32334</v>
      </c>
      <c r="F6491" s="139">
        <v>0</v>
      </c>
      <c r="G6491" s="137" t="s">
        <v>488</v>
      </c>
      <c r="H6491" s="137" t="s">
        <v>22088</v>
      </c>
      <c r="I6491" s="138" t="s">
        <v>24282</v>
      </c>
    </row>
    <row r="6492" spans="1:9" hidden="1">
      <c r="A6492" s="137" t="s">
        <v>32335</v>
      </c>
      <c r="B6492" s="138" t="s">
        <v>32336</v>
      </c>
      <c r="C6492" s="138" t="s">
        <v>32337</v>
      </c>
      <c r="D6492" s="138" t="s">
        <v>32338</v>
      </c>
      <c r="E6492" s="138" t="s">
        <v>32339</v>
      </c>
      <c r="F6492" s="139">
        <v>0</v>
      </c>
      <c r="G6492" s="137" t="s">
        <v>488</v>
      </c>
      <c r="H6492" s="137" t="s">
        <v>22088</v>
      </c>
      <c r="I6492" s="138" t="s">
        <v>1139</v>
      </c>
    </row>
    <row r="6493" spans="1:9" hidden="1">
      <c r="A6493" s="137" t="s">
        <v>32340</v>
      </c>
      <c r="B6493" s="138" t="s">
        <v>32341</v>
      </c>
      <c r="C6493" s="138" t="s">
        <v>32342</v>
      </c>
      <c r="D6493" s="138" t="s">
        <v>32343</v>
      </c>
      <c r="E6493" s="138" t="s">
        <v>32344</v>
      </c>
      <c r="F6493" s="139">
        <v>0</v>
      </c>
      <c r="G6493" s="137" t="s">
        <v>488</v>
      </c>
      <c r="H6493" s="137" t="s">
        <v>22088</v>
      </c>
      <c r="I6493" s="138" t="s">
        <v>24282</v>
      </c>
    </row>
    <row r="6494" spans="1:9" hidden="1">
      <c r="A6494" s="137" t="s">
        <v>32345</v>
      </c>
      <c r="B6494" s="138" t="s">
        <v>32346</v>
      </c>
      <c r="C6494" s="138" t="s">
        <v>32347</v>
      </c>
      <c r="D6494" s="138" t="s">
        <v>32348</v>
      </c>
      <c r="E6494" s="138" t="s">
        <v>32349</v>
      </c>
      <c r="F6494" s="139">
        <v>0</v>
      </c>
      <c r="G6494" s="137" t="s">
        <v>488</v>
      </c>
      <c r="H6494" s="137" t="s">
        <v>22088</v>
      </c>
      <c r="I6494" s="138" t="s">
        <v>24282</v>
      </c>
    </row>
    <row r="6495" spans="1:9" hidden="1">
      <c r="A6495" s="137" t="s">
        <v>32350</v>
      </c>
      <c r="B6495" s="138" t="s">
        <v>32351</v>
      </c>
      <c r="C6495" s="138" t="s">
        <v>32352</v>
      </c>
      <c r="D6495" s="138" t="s">
        <v>32353</v>
      </c>
      <c r="E6495" s="138" t="s">
        <v>32354</v>
      </c>
      <c r="F6495" s="139">
        <v>0</v>
      </c>
      <c r="G6495" s="137" t="s">
        <v>488</v>
      </c>
      <c r="H6495" s="137" t="s">
        <v>22088</v>
      </c>
      <c r="I6495" s="138" t="s">
        <v>1139</v>
      </c>
    </row>
    <row r="6496" spans="1:9" hidden="1">
      <c r="A6496" s="137" t="s">
        <v>32355</v>
      </c>
      <c r="B6496" s="138" t="s">
        <v>32356</v>
      </c>
      <c r="C6496" s="138" t="s">
        <v>32357</v>
      </c>
      <c r="D6496" s="138" t="s">
        <v>32358</v>
      </c>
      <c r="E6496" s="138" t="s">
        <v>32359</v>
      </c>
      <c r="F6496" s="139">
        <v>0</v>
      </c>
      <c r="G6496" s="137" t="s">
        <v>488</v>
      </c>
      <c r="H6496" s="137" t="s">
        <v>22088</v>
      </c>
      <c r="I6496" s="138" t="s">
        <v>1139</v>
      </c>
    </row>
    <row r="6497" spans="1:9" hidden="1">
      <c r="A6497" s="137" t="s">
        <v>32360</v>
      </c>
      <c r="B6497" s="138" t="s">
        <v>32361</v>
      </c>
      <c r="C6497" s="138" t="s">
        <v>32362</v>
      </c>
      <c r="D6497" s="138" t="s">
        <v>32363</v>
      </c>
      <c r="E6497" s="138" t="s">
        <v>32364</v>
      </c>
      <c r="F6497" s="139">
        <v>0</v>
      </c>
      <c r="G6497" s="137" t="s">
        <v>488</v>
      </c>
      <c r="H6497" s="137" t="s">
        <v>22088</v>
      </c>
      <c r="I6497" s="138" t="s">
        <v>1139</v>
      </c>
    </row>
    <row r="6498" spans="1:9" hidden="1">
      <c r="A6498" s="137" t="s">
        <v>32365</v>
      </c>
      <c r="B6498" s="138" t="s">
        <v>32366</v>
      </c>
      <c r="C6498" s="138" t="s">
        <v>32367</v>
      </c>
      <c r="D6498" s="138" t="s">
        <v>32368</v>
      </c>
      <c r="E6498" s="138" t="s">
        <v>32369</v>
      </c>
      <c r="F6498" s="139">
        <v>0</v>
      </c>
      <c r="G6498" s="137" t="s">
        <v>488</v>
      </c>
      <c r="H6498" s="137" t="s">
        <v>22088</v>
      </c>
      <c r="I6498" s="138" t="s">
        <v>1139</v>
      </c>
    </row>
    <row r="6499" spans="1:9" hidden="1">
      <c r="A6499" s="137" t="s">
        <v>32370</v>
      </c>
      <c r="B6499" s="138" t="s">
        <v>32371</v>
      </c>
      <c r="C6499" s="138" t="s">
        <v>32372</v>
      </c>
      <c r="D6499" s="138" t="s">
        <v>32373</v>
      </c>
      <c r="E6499" s="138" t="s">
        <v>32374</v>
      </c>
      <c r="F6499" s="139">
        <v>0</v>
      </c>
      <c r="G6499" s="137" t="s">
        <v>488</v>
      </c>
      <c r="H6499" s="137" t="s">
        <v>22088</v>
      </c>
      <c r="I6499" s="138" t="s">
        <v>24282</v>
      </c>
    </row>
    <row r="6500" spans="1:9" hidden="1">
      <c r="A6500" s="137" t="s">
        <v>32375</v>
      </c>
      <c r="B6500" s="138" t="s">
        <v>32376</v>
      </c>
      <c r="C6500" s="138" t="s">
        <v>32377</v>
      </c>
      <c r="D6500" s="138" t="s">
        <v>32378</v>
      </c>
      <c r="E6500" s="138" t="s">
        <v>32379</v>
      </c>
      <c r="F6500" s="139">
        <v>0</v>
      </c>
      <c r="G6500" s="137" t="s">
        <v>488</v>
      </c>
      <c r="H6500" s="137" t="s">
        <v>22088</v>
      </c>
      <c r="I6500" s="138" t="s">
        <v>1139</v>
      </c>
    </row>
    <row r="6501" spans="1:9" hidden="1">
      <c r="A6501" s="137" t="s">
        <v>32380</v>
      </c>
      <c r="B6501" s="138" t="s">
        <v>32381</v>
      </c>
      <c r="C6501" s="138" t="s">
        <v>32382</v>
      </c>
      <c r="D6501" s="138" t="s">
        <v>32383</v>
      </c>
      <c r="E6501" s="138" t="s">
        <v>32384</v>
      </c>
      <c r="F6501" s="139">
        <v>0</v>
      </c>
      <c r="G6501" s="137" t="s">
        <v>488</v>
      </c>
      <c r="H6501" s="137" t="s">
        <v>22088</v>
      </c>
      <c r="I6501" s="138" t="s">
        <v>1139</v>
      </c>
    </row>
    <row r="6502" spans="1:9" hidden="1">
      <c r="A6502" s="137" t="s">
        <v>32385</v>
      </c>
      <c r="B6502" s="138" t="s">
        <v>32386</v>
      </c>
      <c r="C6502" s="138" t="s">
        <v>32387</v>
      </c>
      <c r="D6502" s="138" t="s">
        <v>32388</v>
      </c>
      <c r="E6502" s="138" t="s">
        <v>32389</v>
      </c>
      <c r="F6502" s="139">
        <v>4945</v>
      </c>
      <c r="G6502" s="137" t="s">
        <v>488</v>
      </c>
      <c r="H6502" s="137" t="s">
        <v>22088</v>
      </c>
      <c r="I6502" s="138" t="s">
        <v>1139</v>
      </c>
    </row>
    <row r="6503" spans="1:9" hidden="1">
      <c r="A6503" s="137" t="s">
        <v>32390</v>
      </c>
      <c r="B6503" s="138" t="s">
        <v>32391</v>
      </c>
      <c r="C6503" s="138" t="s">
        <v>32392</v>
      </c>
      <c r="D6503" s="138" t="s">
        <v>32393</v>
      </c>
      <c r="E6503" s="138" t="s">
        <v>32394</v>
      </c>
      <c r="F6503" s="139">
        <v>0</v>
      </c>
      <c r="G6503" s="137" t="s">
        <v>488</v>
      </c>
      <c r="H6503" s="137" t="s">
        <v>22088</v>
      </c>
      <c r="I6503" s="138" t="s">
        <v>1139</v>
      </c>
    </row>
    <row r="6504" spans="1:9" hidden="1">
      <c r="A6504" s="137" t="s">
        <v>32395</v>
      </c>
      <c r="B6504" s="138" t="s">
        <v>32396</v>
      </c>
      <c r="C6504" s="138" t="s">
        <v>32397</v>
      </c>
      <c r="D6504" s="138" t="s">
        <v>32398</v>
      </c>
      <c r="E6504" s="138" t="s">
        <v>32399</v>
      </c>
      <c r="F6504" s="139">
        <v>0</v>
      </c>
      <c r="G6504" s="137" t="s">
        <v>488</v>
      </c>
      <c r="H6504" s="137" t="s">
        <v>22088</v>
      </c>
      <c r="I6504" s="138" t="s">
        <v>1139</v>
      </c>
    </row>
    <row r="6505" spans="1:9" hidden="1">
      <c r="A6505" s="137" t="s">
        <v>32400</v>
      </c>
      <c r="B6505" s="138" t="s">
        <v>32401</v>
      </c>
      <c r="C6505" s="138" t="s">
        <v>32402</v>
      </c>
      <c r="D6505" s="138" t="s">
        <v>32403</v>
      </c>
      <c r="E6505" s="138" t="s">
        <v>32404</v>
      </c>
      <c r="F6505" s="139">
        <v>0</v>
      </c>
      <c r="G6505" s="137" t="s">
        <v>488</v>
      </c>
      <c r="H6505" s="137" t="s">
        <v>22088</v>
      </c>
      <c r="I6505" s="138" t="s">
        <v>1139</v>
      </c>
    </row>
    <row r="6506" spans="1:9" hidden="1">
      <c r="A6506" s="137" t="s">
        <v>32405</v>
      </c>
      <c r="B6506" s="138" t="s">
        <v>32406</v>
      </c>
      <c r="C6506" s="138" t="s">
        <v>32407</v>
      </c>
      <c r="D6506" s="138" t="s">
        <v>32408</v>
      </c>
      <c r="E6506" s="138" t="s">
        <v>32409</v>
      </c>
      <c r="F6506" s="139">
        <v>0</v>
      </c>
      <c r="G6506" s="137" t="s">
        <v>488</v>
      </c>
      <c r="H6506" s="137" t="s">
        <v>22088</v>
      </c>
      <c r="I6506" s="138" t="s">
        <v>1139</v>
      </c>
    </row>
    <row r="6507" spans="1:9" hidden="1">
      <c r="A6507" s="137" t="s">
        <v>32410</v>
      </c>
      <c r="B6507" s="138" t="s">
        <v>32411</v>
      </c>
      <c r="C6507" s="138" t="s">
        <v>32412</v>
      </c>
      <c r="D6507" s="138" t="s">
        <v>32413</v>
      </c>
      <c r="E6507" s="138" t="s">
        <v>32414</v>
      </c>
      <c r="F6507" s="139">
        <v>0</v>
      </c>
      <c r="G6507" s="137" t="s">
        <v>488</v>
      </c>
      <c r="H6507" s="137" t="s">
        <v>22088</v>
      </c>
      <c r="I6507" s="138" t="s">
        <v>1139</v>
      </c>
    </row>
    <row r="6508" spans="1:9" hidden="1">
      <c r="A6508" s="137" t="s">
        <v>32415</v>
      </c>
      <c r="B6508" s="138" t="s">
        <v>32416</v>
      </c>
      <c r="C6508" s="138" t="s">
        <v>32417</v>
      </c>
      <c r="D6508" s="138" t="s">
        <v>32418</v>
      </c>
      <c r="E6508" s="138" t="s">
        <v>32419</v>
      </c>
      <c r="F6508" s="139">
        <v>0</v>
      </c>
      <c r="G6508" s="137" t="s">
        <v>488</v>
      </c>
      <c r="H6508" s="137" t="s">
        <v>22088</v>
      </c>
      <c r="I6508" s="138" t="s">
        <v>1139</v>
      </c>
    </row>
    <row r="6509" spans="1:9" hidden="1">
      <c r="A6509" s="137" t="s">
        <v>32420</v>
      </c>
      <c r="B6509" s="138" t="s">
        <v>32421</v>
      </c>
      <c r="C6509" s="138" t="s">
        <v>32422</v>
      </c>
      <c r="D6509" s="138" t="s">
        <v>32423</v>
      </c>
      <c r="E6509" s="138" t="s">
        <v>32424</v>
      </c>
      <c r="F6509" s="139">
        <v>2824</v>
      </c>
      <c r="G6509" s="137" t="s">
        <v>488</v>
      </c>
      <c r="H6509" s="137" t="s">
        <v>22088</v>
      </c>
      <c r="I6509" s="138" t="s">
        <v>1139</v>
      </c>
    </row>
    <row r="6510" spans="1:9" hidden="1">
      <c r="A6510" s="137" t="s">
        <v>32425</v>
      </c>
      <c r="B6510" s="138" t="s">
        <v>32426</v>
      </c>
      <c r="C6510" s="138" t="s">
        <v>32427</v>
      </c>
      <c r="D6510" s="138" t="s">
        <v>32428</v>
      </c>
      <c r="E6510" s="138" t="s">
        <v>32429</v>
      </c>
      <c r="F6510" s="139">
        <v>2162</v>
      </c>
      <c r="G6510" s="137" t="s">
        <v>488</v>
      </c>
      <c r="H6510" s="137" t="s">
        <v>22088</v>
      </c>
      <c r="I6510" s="138" t="s">
        <v>1139</v>
      </c>
    </row>
    <row r="6511" spans="1:9" hidden="1">
      <c r="A6511" s="137" t="s">
        <v>32430</v>
      </c>
      <c r="B6511" s="138" t="s">
        <v>32431</v>
      </c>
      <c r="C6511" s="138" t="s">
        <v>32432</v>
      </c>
      <c r="D6511" s="138" t="s">
        <v>32433</v>
      </c>
      <c r="E6511" s="138" t="s">
        <v>32434</v>
      </c>
      <c r="F6511" s="139">
        <v>0</v>
      </c>
      <c r="G6511" s="137" t="s">
        <v>488</v>
      </c>
      <c r="H6511" s="137" t="s">
        <v>22088</v>
      </c>
      <c r="I6511" s="138" t="s">
        <v>1139</v>
      </c>
    </row>
    <row r="6512" spans="1:9" hidden="1">
      <c r="A6512" s="137" t="s">
        <v>32435</v>
      </c>
      <c r="B6512" s="138" t="s">
        <v>32436</v>
      </c>
      <c r="C6512" s="138" t="s">
        <v>32437</v>
      </c>
      <c r="D6512" s="138" t="s">
        <v>32438</v>
      </c>
      <c r="E6512" s="138" t="s">
        <v>32439</v>
      </c>
      <c r="F6512" s="139">
        <v>789</v>
      </c>
      <c r="G6512" s="137" t="s">
        <v>488</v>
      </c>
      <c r="H6512" s="137" t="s">
        <v>22088</v>
      </c>
      <c r="I6512" s="138" t="s">
        <v>1139</v>
      </c>
    </row>
    <row r="6513" spans="1:9" hidden="1">
      <c r="A6513" s="137" t="s">
        <v>32440</v>
      </c>
      <c r="B6513" s="138" t="s">
        <v>32441</v>
      </c>
      <c r="C6513" s="138" t="s">
        <v>32442</v>
      </c>
      <c r="D6513" s="138" t="s">
        <v>32443</v>
      </c>
      <c r="E6513" s="138" t="s">
        <v>32444</v>
      </c>
      <c r="F6513" s="139">
        <v>7790</v>
      </c>
      <c r="G6513" s="137" t="s">
        <v>488</v>
      </c>
      <c r="H6513" s="137" t="s">
        <v>22088</v>
      </c>
      <c r="I6513" s="138" t="s">
        <v>1139</v>
      </c>
    </row>
    <row r="6514" spans="1:9" hidden="1">
      <c r="A6514" s="137" t="s">
        <v>32445</v>
      </c>
      <c r="B6514" s="138" t="s">
        <v>32446</v>
      </c>
      <c r="C6514" s="138" t="s">
        <v>32447</v>
      </c>
      <c r="D6514" s="138" t="s">
        <v>32448</v>
      </c>
      <c r="E6514" s="138" t="s">
        <v>32449</v>
      </c>
      <c r="F6514" s="139">
        <v>1738</v>
      </c>
      <c r="G6514" s="137" t="s">
        <v>488</v>
      </c>
      <c r="H6514" s="137" t="s">
        <v>22088</v>
      </c>
      <c r="I6514" s="138" t="s">
        <v>1139</v>
      </c>
    </row>
    <row r="6515" spans="1:9" hidden="1">
      <c r="A6515" s="137" t="s">
        <v>32450</v>
      </c>
      <c r="B6515" s="138" t="s">
        <v>32451</v>
      </c>
      <c r="C6515" s="138" t="s">
        <v>32452</v>
      </c>
      <c r="D6515" s="138" t="s">
        <v>32453</v>
      </c>
      <c r="E6515" s="138" t="s">
        <v>32454</v>
      </c>
      <c r="F6515" s="139">
        <v>1703</v>
      </c>
      <c r="G6515" s="137" t="s">
        <v>488</v>
      </c>
      <c r="H6515" s="137" t="s">
        <v>22088</v>
      </c>
      <c r="I6515" s="138" t="s">
        <v>1139</v>
      </c>
    </row>
    <row r="6516" spans="1:9" hidden="1">
      <c r="A6516" s="137" t="s">
        <v>32455</v>
      </c>
      <c r="B6516" s="138" t="s">
        <v>32456</v>
      </c>
      <c r="C6516" s="138" t="s">
        <v>32457</v>
      </c>
      <c r="D6516" s="138" t="s">
        <v>32458</v>
      </c>
      <c r="E6516" s="138" t="s">
        <v>32459</v>
      </c>
      <c r="F6516" s="139">
        <v>0</v>
      </c>
      <c r="G6516" s="137" t="s">
        <v>488</v>
      </c>
      <c r="H6516" s="137" t="s">
        <v>22088</v>
      </c>
      <c r="I6516" s="138" t="s">
        <v>24282</v>
      </c>
    </row>
    <row r="6517" spans="1:9" hidden="1">
      <c r="A6517" s="137" t="s">
        <v>32460</v>
      </c>
      <c r="B6517" s="138" t="s">
        <v>32461</v>
      </c>
      <c r="C6517" s="138" t="s">
        <v>32462</v>
      </c>
      <c r="D6517" s="138" t="s">
        <v>32463</v>
      </c>
      <c r="E6517" s="138" t="s">
        <v>32464</v>
      </c>
      <c r="F6517" s="139">
        <v>0</v>
      </c>
      <c r="G6517" s="137" t="s">
        <v>488</v>
      </c>
      <c r="H6517" s="137" t="s">
        <v>22088</v>
      </c>
      <c r="I6517" s="138" t="s">
        <v>1139</v>
      </c>
    </row>
    <row r="6518" spans="1:9" hidden="1">
      <c r="A6518" s="137" t="s">
        <v>32465</v>
      </c>
      <c r="B6518" s="138" t="s">
        <v>32466</v>
      </c>
      <c r="C6518" s="138" t="s">
        <v>32467</v>
      </c>
      <c r="D6518" s="138" t="s">
        <v>32468</v>
      </c>
      <c r="E6518" s="138" t="s">
        <v>32469</v>
      </c>
      <c r="F6518" s="139">
        <v>0</v>
      </c>
      <c r="G6518" s="137" t="s">
        <v>488</v>
      </c>
      <c r="H6518" s="137" t="s">
        <v>22088</v>
      </c>
      <c r="I6518" s="138" t="s">
        <v>1139</v>
      </c>
    </row>
    <row r="6519" spans="1:9" hidden="1">
      <c r="A6519" s="137" t="s">
        <v>32470</v>
      </c>
      <c r="B6519" s="138" t="s">
        <v>32471</v>
      </c>
      <c r="C6519" s="138" t="s">
        <v>32472</v>
      </c>
      <c r="D6519" s="138" t="s">
        <v>32473</v>
      </c>
      <c r="E6519" s="138" t="s">
        <v>32474</v>
      </c>
      <c r="F6519" s="139">
        <v>0</v>
      </c>
      <c r="G6519" s="137" t="s">
        <v>488</v>
      </c>
      <c r="H6519" s="137" t="s">
        <v>22088</v>
      </c>
      <c r="I6519" s="138" t="s">
        <v>1139</v>
      </c>
    </row>
    <row r="6520" spans="1:9" hidden="1">
      <c r="A6520" s="137" t="s">
        <v>32475</v>
      </c>
      <c r="B6520" s="138" t="s">
        <v>32476</v>
      </c>
      <c r="C6520" s="138" t="s">
        <v>32477</v>
      </c>
      <c r="D6520" s="138" t="s">
        <v>32478</v>
      </c>
      <c r="E6520" s="138" t="s">
        <v>32479</v>
      </c>
      <c r="F6520" s="139">
        <v>0</v>
      </c>
      <c r="G6520" s="137" t="s">
        <v>488</v>
      </c>
      <c r="H6520" s="137" t="s">
        <v>22088</v>
      </c>
      <c r="I6520" s="138" t="s">
        <v>1139</v>
      </c>
    </row>
    <row r="6521" spans="1:9" hidden="1">
      <c r="A6521" s="137" t="s">
        <v>32480</v>
      </c>
      <c r="B6521" s="138" t="s">
        <v>32481</v>
      </c>
      <c r="C6521" s="138" t="s">
        <v>32482</v>
      </c>
      <c r="D6521" s="138" t="s">
        <v>32483</v>
      </c>
      <c r="E6521" s="138" t="s">
        <v>32484</v>
      </c>
      <c r="F6521" s="139">
        <v>0</v>
      </c>
      <c r="G6521" s="137" t="s">
        <v>488</v>
      </c>
      <c r="H6521" s="137" t="s">
        <v>22088</v>
      </c>
      <c r="I6521" s="138" t="s">
        <v>1139</v>
      </c>
    </row>
    <row r="6522" spans="1:9" hidden="1">
      <c r="A6522" s="137" t="s">
        <v>32485</v>
      </c>
      <c r="B6522" s="138" t="s">
        <v>32486</v>
      </c>
      <c r="C6522" s="138" t="s">
        <v>32487</v>
      </c>
      <c r="D6522" s="138" t="s">
        <v>32488</v>
      </c>
      <c r="E6522" s="138" t="s">
        <v>32489</v>
      </c>
      <c r="F6522" s="139">
        <v>4350</v>
      </c>
      <c r="G6522" s="137" t="s">
        <v>488</v>
      </c>
      <c r="H6522" s="137" t="s">
        <v>22088</v>
      </c>
      <c r="I6522" s="138" t="s">
        <v>1139</v>
      </c>
    </row>
    <row r="6523" spans="1:9" hidden="1">
      <c r="A6523" s="137" t="s">
        <v>32490</v>
      </c>
      <c r="B6523" s="138" t="s">
        <v>32491</v>
      </c>
      <c r="C6523" s="138" t="s">
        <v>32492</v>
      </c>
      <c r="D6523" s="138" t="s">
        <v>32493</v>
      </c>
      <c r="E6523" s="138" t="s">
        <v>32494</v>
      </c>
      <c r="F6523" s="139">
        <v>0</v>
      </c>
      <c r="G6523" s="137" t="s">
        <v>488</v>
      </c>
      <c r="H6523" s="137" t="s">
        <v>22088</v>
      </c>
      <c r="I6523" s="138" t="s">
        <v>1139</v>
      </c>
    </row>
    <row r="6524" spans="1:9" hidden="1">
      <c r="A6524" s="137" t="s">
        <v>32495</v>
      </c>
      <c r="B6524" s="138" t="s">
        <v>32496</v>
      </c>
      <c r="C6524" s="138" t="s">
        <v>32497</v>
      </c>
      <c r="D6524" s="138" t="s">
        <v>32498</v>
      </c>
      <c r="E6524" s="138" t="s">
        <v>32499</v>
      </c>
      <c r="F6524" s="139">
        <v>0</v>
      </c>
      <c r="G6524" s="137" t="s">
        <v>488</v>
      </c>
      <c r="H6524" s="137" t="s">
        <v>22088</v>
      </c>
      <c r="I6524" s="138" t="s">
        <v>1139</v>
      </c>
    </row>
    <row r="6525" spans="1:9" hidden="1">
      <c r="A6525" s="137" t="s">
        <v>32500</v>
      </c>
      <c r="B6525" s="138" t="s">
        <v>32501</v>
      </c>
      <c r="C6525" s="138" t="s">
        <v>32502</v>
      </c>
      <c r="D6525" s="138" t="s">
        <v>32503</v>
      </c>
      <c r="E6525" s="138" t="s">
        <v>32504</v>
      </c>
      <c r="F6525" s="139">
        <v>10810</v>
      </c>
      <c r="G6525" s="137" t="s">
        <v>488</v>
      </c>
      <c r="H6525" s="137" t="s">
        <v>22088</v>
      </c>
      <c r="I6525" s="138" t="s">
        <v>1139</v>
      </c>
    </row>
    <row r="6526" spans="1:9" hidden="1">
      <c r="A6526" s="137" t="s">
        <v>32505</v>
      </c>
      <c r="B6526" s="138" t="s">
        <v>32506</v>
      </c>
      <c r="C6526" s="138" t="s">
        <v>32507</v>
      </c>
      <c r="D6526" s="138" t="s">
        <v>32508</v>
      </c>
      <c r="E6526" s="138" t="s">
        <v>32509</v>
      </c>
      <c r="F6526" s="139">
        <v>0</v>
      </c>
      <c r="G6526" s="137" t="s">
        <v>488</v>
      </c>
      <c r="H6526" s="137" t="s">
        <v>22088</v>
      </c>
      <c r="I6526" s="138" t="s">
        <v>1139</v>
      </c>
    </row>
    <row r="6527" spans="1:9" hidden="1">
      <c r="A6527" s="137" t="s">
        <v>32510</v>
      </c>
      <c r="B6527" s="138" t="s">
        <v>32511</v>
      </c>
      <c r="C6527" s="138" t="s">
        <v>32512</v>
      </c>
      <c r="D6527" s="138" t="s">
        <v>32513</v>
      </c>
      <c r="E6527" s="138" t="s">
        <v>32514</v>
      </c>
      <c r="F6527" s="139">
        <v>0</v>
      </c>
      <c r="G6527" s="137" t="s">
        <v>488</v>
      </c>
      <c r="H6527" s="137" t="s">
        <v>22088</v>
      </c>
      <c r="I6527" s="138" t="s">
        <v>1139</v>
      </c>
    </row>
    <row r="6528" spans="1:9" hidden="1">
      <c r="A6528" s="137" t="s">
        <v>32515</v>
      </c>
      <c r="B6528" s="138" t="s">
        <v>32516</v>
      </c>
      <c r="C6528" s="138" t="s">
        <v>32517</v>
      </c>
      <c r="D6528" s="138" t="s">
        <v>32518</v>
      </c>
      <c r="E6528" s="138" t="s">
        <v>32519</v>
      </c>
      <c r="F6528" s="139">
        <v>0</v>
      </c>
      <c r="G6528" s="137" t="s">
        <v>488</v>
      </c>
      <c r="H6528" s="137" t="s">
        <v>22088</v>
      </c>
      <c r="I6528" s="138" t="s">
        <v>1139</v>
      </c>
    </row>
    <row r="6529" spans="1:9" hidden="1">
      <c r="A6529" s="137" t="s">
        <v>32520</v>
      </c>
      <c r="B6529" s="138" t="s">
        <v>32521</v>
      </c>
      <c r="C6529" s="138" t="s">
        <v>32522</v>
      </c>
      <c r="D6529" s="138" t="s">
        <v>32523</v>
      </c>
      <c r="E6529" s="138" t="s">
        <v>32524</v>
      </c>
      <c r="F6529" s="139">
        <v>0</v>
      </c>
      <c r="G6529" s="137" t="s">
        <v>488</v>
      </c>
      <c r="H6529" s="137" t="s">
        <v>22088</v>
      </c>
      <c r="I6529" s="138" t="s">
        <v>1139</v>
      </c>
    </row>
    <row r="6530" spans="1:9" hidden="1">
      <c r="A6530" s="137" t="s">
        <v>32525</v>
      </c>
      <c r="B6530" s="138" t="s">
        <v>32526</v>
      </c>
      <c r="C6530" s="138" t="s">
        <v>32527</v>
      </c>
      <c r="D6530" s="138" t="s">
        <v>32528</v>
      </c>
      <c r="E6530" s="138" t="s">
        <v>32529</v>
      </c>
      <c r="F6530" s="139">
        <v>864</v>
      </c>
      <c r="G6530" s="137" t="s">
        <v>488</v>
      </c>
      <c r="H6530" s="137" t="s">
        <v>22088</v>
      </c>
      <c r="I6530" s="138" t="s">
        <v>1139</v>
      </c>
    </row>
    <row r="6531" spans="1:9" hidden="1">
      <c r="A6531" s="137" t="s">
        <v>32530</v>
      </c>
      <c r="B6531" s="138" t="s">
        <v>32531</v>
      </c>
      <c r="C6531" s="138" t="s">
        <v>32532</v>
      </c>
      <c r="D6531" s="138" t="s">
        <v>32533</v>
      </c>
      <c r="E6531" s="138" t="s">
        <v>32534</v>
      </c>
      <c r="F6531" s="139">
        <v>0</v>
      </c>
      <c r="G6531" s="137" t="s">
        <v>488</v>
      </c>
      <c r="H6531" s="137" t="s">
        <v>22088</v>
      </c>
      <c r="I6531" s="138" t="s">
        <v>1139</v>
      </c>
    </row>
    <row r="6532" spans="1:9" hidden="1">
      <c r="A6532" s="137" t="s">
        <v>32535</v>
      </c>
      <c r="B6532" s="138" t="s">
        <v>32536</v>
      </c>
      <c r="C6532" s="138" t="s">
        <v>32537</v>
      </c>
      <c r="D6532" s="138" t="s">
        <v>32538</v>
      </c>
      <c r="E6532" s="138" t="s">
        <v>32539</v>
      </c>
      <c r="F6532" s="139">
        <v>0</v>
      </c>
      <c r="G6532" s="137" t="s">
        <v>488</v>
      </c>
      <c r="H6532" s="137" t="s">
        <v>22088</v>
      </c>
      <c r="I6532" s="138" t="s">
        <v>1139</v>
      </c>
    </row>
    <row r="6533" spans="1:9" hidden="1">
      <c r="A6533" s="137" t="s">
        <v>32540</v>
      </c>
      <c r="B6533" s="138" t="s">
        <v>32541</v>
      </c>
      <c r="C6533" s="138" t="s">
        <v>32542</v>
      </c>
      <c r="D6533" s="138" t="s">
        <v>32543</v>
      </c>
      <c r="E6533" s="138" t="s">
        <v>32544</v>
      </c>
      <c r="F6533" s="139">
        <v>0</v>
      </c>
      <c r="G6533" s="137" t="s">
        <v>488</v>
      </c>
      <c r="H6533" s="137" t="s">
        <v>22088</v>
      </c>
      <c r="I6533" s="138" t="s">
        <v>1139</v>
      </c>
    </row>
    <row r="6534" spans="1:9" hidden="1">
      <c r="A6534" s="137" t="s">
        <v>32545</v>
      </c>
      <c r="B6534" s="138" t="s">
        <v>32546</v>
      </c>
      <c r="C6534" s="138" t="s">
        <v>32547</v>
      </c>
      <c r="D6534" s="138" t="s">
        <v>32548</v>
      </c>
      <c r="E6534" s="138" t="s">
        <v>32549</v>
      </c>
      <c r="F6534" s="139">
        <v>8200</v>
      </c>
      <c r="G6534" s="137" t="s">
        <v>488</v>
      </c>
      <c r="H6534" s="137" t="s">
        <v>22088</v>
      </c>
      <c r="I6534" s="138" t="s">
        <v>1139</v>
      </c>
    </row>
    <row r="6535" spans="1:9" hidden="1">
      <c r="A6535" s="137" t="s">
        <v>32550</v>
      </c>
      <c r="B6535" s="138" t="s">
        <v>32551</v>
      </c>
      <c r="C6535" s="138" t="s">
        <v>32552</v>
      </c>
      <c r="D6535" s="138" t="s">
        <v>32553</v>
      </c>
      <c r="E6535" s="138" t="s">
        <v>32554</v>
      </c>
      <c r="F6535" s="139">
        <v>0</v>
      </c>
      <c r="G6535" s="137" t="s">
        <v>488</v>
      </c>
      <c r="H6535" s="137" t="s">
        <v>22088</v>
      </c>
      <c r="I6535" s="138" t="s">
        <v>1139</v>
      </c>
    </row>
    <row r="6536" spans="1:9" hidden="1">
      <c r="A6536" s="137" t="s">
        <v>32555</v>
      </c>
      <c r="B6536" s="138" t="s">
        <v>32556</v>
      </c>
      <c r="C6536" s="138" t="s">
        <v>32557</v>
      </c>
      <c r="D6536" s="138" t="s">
        <v>32558</v>
      </c>
      <c r="E6536" s="138" t="s">
        <v>32559</v>
      </c>
      <c r="F6536" s="139">
        <v>0</v>
      </c>
      <c r="G6536" s="137" t="s">
        <v>488</v>
      </c>
      <c r="H6536" s="137" t="s">
        <v>22088</v>
      </c>
      <c r="I6536" s="138" t="s">
        <v>1139</v>
      </c>
    </row>
    <row r="6537" spans="1:9" hidden="1">
      <c r="A6537" s="137" t="s">
        <v>32560</v>
      </c>
      <c r="B6537" s="138" t="s">
        <v>32561</v>
      </c>
      <c r="C6537" s="138" t="s">
        <v>32562</v>
      </c>
      <c r="D6537" s="138" t="s">
        <v>32563</v>
      </c>
      <c r="E6537" s="138" t="s">
        <v>32564</v>
      </c>
      <c r="F6537" s="139">
        <v>0</v>
      </c>
      <c r="G6537" s="137" t="s">
        <v>488</v>
      </c>
      <c r="H6537" s="137" t="s">
        <v>22088</v>
      </c>
      <c r="I6537" s="138" t="s">
        <v>1139</v>
      </c>
    </row>
    <row r="6538" spans="1:9" hidden="1">
      <c r="A6538" s="137" t="s">
        <v>32565</v>
      </c>
      <c r="B6538" s="138" t="s">
        <v>32566</v>
      </c>
      <c r="C6538" s="138" t="s">
        <v>32567</v>
      </c>
      <c r="D6538" s="138" t="s">
        <v>32568</v>
      </c>
      <c r="E6538" s="138" t="s">
        <v>32569</v>
      </c>
      <c r="F6538" s="139">
        <v>0</v>
      </c>
      <c r="G6538" s="137" t="s">
        <v>488</v>
      </c>
      <c r="H6538" s="137" t="s">
        <v>22088</v>
      </c>
      <c r="I6538" s="138" t="s">
        <v>1139</v>
      </c>
    </row>
    <row r="6539" spans="1:9" hidden="1">
      <c r="A6539" s="137" t="s">
        <v>32570</v>
      </c>
      <c r="B6539" s="138" t="s">
        <v>32571</v>
      </c>
      <c r="C6539" s="138" t="s">
        <v>32572</v>
      </c>
      <c r="D6539" s="138" t="s">
        <v>32573</v>
      </c>
      <c r="E6539" s="138" t="s">
        <v>1756</v>
      </c>
      <c r="F6539" s="139">
        <v>0</v>
      </c>
      <c r="G6539" s="137" t="s">
        <v>488</v>
      </c>
      <c r="H6539" s="137" t="s">
        <v>22088</v>
      </c>
      <c r="I6539" s="138" t="s">
        <v>1756</v>
      </c>
    </row>
    <row r="6540" spans="1:9" hidden="1">
      <c r="A6540" s="137" t="s">
        <v>32574</v>
      </c>
      <c r="B6540" s="138" t="s">
        <v>32575</v>
      </c>
      <c r="C6540" s="138" t="s">
        <v>32576</v>
      </c>
      <c r="D6540" s="138" t="s">
        <v>32577</v>
      </c>
      <c r="E6540" s="138" t="s">
        <v>32578</v>
      </c>
      <c r="F6540" s="139">
        <v>628</v>
      </c>
      <c r="G6540" s="137" t="s">
        <v>488</v>
      </c>
      <c r="H6540" s="137" t="s">
        <v>22088</v>
      </c>
      <c r="I6540" s="138" t="s">
        <v>1139</v>
      </c>
    </row>
    <row r="6541" spans="1:9" hidden="1">
      <c r="A6541" s="137" t="s">
        <v>32579</v>
      </c>
      <c r="B6541" s="138" t="s">
        <v>32580</v>
      </c>
      <c r="C6541" s="138" t="s">
        <v>32581</v>
      </c>
      <c r="D6541" s="138" t="s">
        <v>32582</v>
      </c>
      <c r="E6541" s="138" t="s">
        <v>32583</v>
      </c>
      <c r="F6541" s="139">
        <v>0</v>
      </c>
      <c r="G6541" s="137" t="s">
        <v>488</v>
      </c>
      <c r="H6541" s="137" t="s">
        <v>22088</v>
      </c>
      <c r="I6541" s="138" t="s">
        <v>1139</v>
      </c>
    </row>
    <row r="6542" spans="1:9" hidden="1">
      <c r="A6542" s="137" t="s">
        <v>32584</v>
      </c>
      <c r="B6542" s="138" t="s">
        <v>32585</v>
      </c>
      <c r="C6542" s="138" t="s">
        <v>32586</v>
      </c>
      <c r="D6542" s="138" t="s">
        <v>32587</v>
      </c>
      <c r="E6542" s="138" t="s">
        <v>32588</v>
      </c>
      <c r="F6542" s="139">
        <v>0</v>
      </c>
      <c r="G6542" s="137" t="s">
        <v>488</v>
      </c>
      <c r="H6542" s="137" t="s">
        <v>22088</v>
      </c>
      <c r="I6542" s="138" t="s">
        <v>1139</v>
      </c>
    </row>
    <row r="6543" spans="1:9" hidden="1">
      <c r="A6543" s="137" t="s">
        <v>32589</v>
      </c>
      <c r="B6543" s="138" t="s">
        <v>32590</v>
      </c>
      <c r="C6543" s="138" t="s">
        <v>32591</v>
      </c>
      <c r="D6543" s="138" t="s">
        <v>32592</v>
      </c>
      <c r="E6543" s="138" t="s">
        <v>32593</v>
      </c>
      <c r="F6543" s="139">
        <v>0</v>
      </c>
      <c r="G6543" s="137" t="s">
        <v>488</v>
      </c>
      <c r="H6543" s="137" t="s">
        <v>22088</v>
      </c>
      <c r="I6543" s="138" t="s">
        <v>1139</v>
      </c>
    </row>
    <row r="6544" spans="1:9" hidden="1">
      <c r="A6544" s="137" t="s">
        <v>32594</v>
      </c>
      <c r="B6544" s="138" t="s">
        <v>32595</v>
      </c>
      <c r="C6544" s="138" t="s">
        <v>32596</v>
      </c>
      <c r="D6544" s="138" t="s">
        <v>32597</v>
      </c>
      <c r="E6544" s="138" t="s">
        <v>32598</v>
      </c>
      <c r="F6544" s="139">
        <v>0</v>
      </c>
      <c r="G6544" s="137" t="s">
        <v>488</v>
      </c>
      <c r="H6544" s="137" t="s">
        <v>22088</v>
      </c>
      <c r="I6544" s="138" t="s">
        <v>24282</v>
      </c>
    </row>
    <row r="6545" spans="1:9" hidden="1">
      <c r="A6545" s="137" t="s">
        <v>32599</v>
      </c>
      <c r="B6545" s="138" t="s">
        <v>32600</v>
      </c>
      <c r="C6545" s="138" t="s">
        <v>32601</v>
      </c>
      <c r="D6545" s="138" t="s">
        <v>32602</v>
      </c>
      <c r="E6545" s="138" t="s">
        <v>32603</v>
      </c>
      <c r="F6545" s="139">
        <v>0</v>
      </c>
      <c r="G6545" s="137" t="s">
        <v>488</v>
      </c>
      <c r="H6545" s="137" t="s">
        <v>22088</v>
      </c>
      <c r="I6545" s="138" t="s">
        <v>1139</v>
      </c>
    </row>
    <row r="6546" spans="1:9" hidden="1">
      <c r="A6546" s="137" t="s">
        <v>32604</v>
      </c>
      <c r="B6546" s="138" t="s">
        <v>32605</v>
      </c>
      <c r="C6546" s="138" t="s">
        <v>32606</v>
      </c>
      <c r="D6546" s="138" t="s">
        <v>32607</v>
      </c>
      <c r="E6546" s="138" t="s">
        <v>32608</v>
      </c>
      <c r="F6546" s="139">
        <v>2665</v>
      </c>
      <c r="G6546" s="137" t="s">
        <v>488</v>
      </c>
      <c r="H6546" s="137" t="s">
        <v>22088</v>
      </c>
      <c r="I6546" s="138" t="s">
        <v>1139</v>
      </c>
    </row>
    <row r="6547" spans="1:9" hidden="1">
      <c r="A6547" s="137" t="s">
        <v>32609</v>
      </c>
      <c r="B6547" s="138" t="s">
        <v>32610</v>
      </c>
      <c r="C6547" s="138" t="s">
        <v>32611</v>
      </c>
      <c r="D6547" s="138" t="s">
        <v>32612</v>
      </c>
      <c r="E6547" s="138" t="s">
        <v>32613</v>
      </c>
      <c r="F6547" s="139">
        <v>0</v>
      </c>
      <c r="G6547" s="137" t="s">
        <v>488</v>
      </c>
      <c r="H6547" s="137" t="s">
        <v>22088</v>
      </c>
      <c r="I6547" s="138" t="s">
        <v>1139</v>
      </c>
    </row>
    <row r="6548" spans="1:9" hidden="1">
      <c r="A6548" s="137" t="s">
        <v>32614</v>
      </c>
      <c r="B6548" s="138" t="s">
        <v>32615</v>
      </c>
      <c r="C6548" s="138" t="s">
        <v>32616</v>
      </c>
      <c r="D6548" s="138" t="s">
        <v>32617</v>
      </c>
      <c r="E6548" s="138" t="s">
        <v>32618</v>
      </c>
      <c r="F6548" s="139">
        <v>0</v>
      </c>
      <c r="G6548" s="137" t="s">
        <v>488</v>
      </c>
      <c r="H6548" s="137" t="s">
        <v>22088</v>
      </c>
      <c r="I6548" s="138" t="s">
        <v>1139</v>
      </c>
    </row>
    <row r="6549" spans="1:9" hidden="1">
      <c r="A6549" s="137" t="s">
        <v>32619</v>
      </c>
      <c r="B6549" s="138" t="s">
        <v>32620</v>
      </c>
      <c r="C6549" s="138" t="s">
        <v>32621</v>
      </c>
      <c r="D6549" s="138" t="s">
        <v>32622</v>
      </c>
      <c r="E6549" s="138" t="s">
        <v>32623</v>
      </c>
      <c r="F6549" s="139">
        <v>0</v>
      </c>
      <c r="G6549" s="137" t="s">
        <v>488</v>
      </c>
      <c r="H6549" s="137" t="s">
        <v>22088</v>
      </c>
      <c r="I6549" s="138" t="s">
        <v>24282</v>
      </c>
    </row>
    <row r="6550" spans="1:9" hidden="1">
      <c r="A6550" s="137" t="s">
        <v>32624</v>
      </c>
      <c r="B6550" s="138" t="s">
        <v>32625</v>
      </c>
      <c r="C6550" s="138" t="s">
        <v>32626</v>
      </c>
      <c r="D6550" s="138" t="s">
        <v>32627</v>
      </c>
      <c r="E6550" s="138" t="s">
        <v>32628</v>
      </c>
      <c r="F6550" s="139">
        <v>0</v>
      </c>
      <c r="G6550" s="137" t="s">
        <v>488</v>
      </c>
      <c r="H6550" s="137" t="s">
        <v>22088</v>
      </c>
      <c r="I6550" s="138" t="s">
        <v>1139</v>
      </c>
    </row>
    <row r="6551" spans="1:9" hidden="1">
      <c r="A6551" s="137" t="s">
        <v>32629</v>
      </c>
      <c r="B6551" s="138" t="s">
        <v>32630</v>
      </c>
      <c r="C6551" s="138" t="s">
        <v>32631</v>
      </c>
      <c r="D6551" s="138" t="s">
        <v>32632</v>
      </c>
      <c r="E6551" s="138" t="s">
        <v>32633</v>
      </c>
      <c r="F6551" s="139">
        <v>930</v>
      </c>
      <c r="G6551" s="137" t="s">
        <v>488</v>
      </c>
      <c r="H6551" s="137" t="s">
        <v>22088</v>
      </c>
      <c r="I6551" s="138" t="s">
        <v>1139</v>
      </c>
    </row>
    <row r="6552" spans="1:9" hidden="1">
      <c r="A6552" s="137" t="s">
        <v>32634</v>
      </c>
      <c r="B6552" s="138" t="s">
        <v>32635</v>
      </c>
      <c r="C6552" s="138" t="s">
        <v>32636</v>
      </c>
      <c r="D6552" s="138" t="s">
        <v>32637</v>
      </c>
      <c r="E6552" s="138" t="s">
        <v>32638</v>
      </c>
      <c r="F6552" s="139">
        <v>1627</v>
      </c>
      <c r="G6552" s="137" t="s">
        <v>488</v>
      </c>
      <c r="H6552" s="137" t="s">
        <v>22088</v>
      </c>
      <c r="I6552" s="138" t="s">
        <v>1139</v>
      </c>
    </row>
    <row r="6553" spans="1:9" hidden="1">
      <c r="A6553" s="137" t="s">
        <v>32639</v>
      </c>
      <c r="B6553" s="138" t="s">
        <v>32640</v>
      </c>
      <c r="C6553" s="138" t="s">
        <v>32641</v>
      </c>
      <c r="D6553" s="138" t="s">
        <v>32642</v>
      </c>
      <c r="E6553" s="138" t="s">
        <v>32643</v>
      </c>
      <c r="F6553" s="139">
        <v>0</v>
      </c>
      <c r="G6553" s="137" t="s">
        <v>488</v>
      </c>
      <c r="H6553" s="137" t="s">
        <v>22088</v>
      </c>
      <c r="I6553" s="138" t="s">
        <v>1139</v>
      </c>
    </row>
    <row r="6554" spans="1:9" hidden="1">
      <c r="A6554" s="137" t="s">
        <v>32644</v>
      </c>
      <c r="B6554" s="138" t="s">
        <v>32645</v>
      </c>
      <c r="C6554" s="138" t="s">
        <v>32646</v>
      </c>
      <c r="D6554" s="138" t="s">
        <v>32647</v>
      </c>
      <c r="E6554" s="138" t="s">
        <v>32648</v>
      </c>
      <c r="F6554" s="139">
        <v>0</v>
      </c>
      <c r="G6554" s="137" t="s">
        <v>488</v>
      </c>
      <c r="H6554" s="137" t="s">
        <v>22088</v>
      </c>
      <c r="I6554" s="138" t="s">
        <v>1139</v>
      </c>
    </row>
    <row r="6555" spans="1:9" hidden="1">
      <c r="A6555" s="137" t="s">
        <v>32649</v>
      </c>
      <c r="B6555" s="138" t="s">
        <v>32650</v>
      </c>
      <c r="C6555" s="138" t="s">
        <v>32651</v>
      </c>
      <c r="D6555" s="138" t="s">
        <v>32652</v>
      </c>
      <c r="E6555" s="138" t="s">
        <v>32653</v>
      </c>
      <c r="F6555" s="139">
        <v>2563</v>
      </c>
      <c r="G6555" s="137" t="s">
        <v>488</v>
      </c>
      <c r="H6555" s="137" t="s">
        <v>22088</v>
      </c>
      <c r="I6555" s="138" t="s">
        <v>1139</v>
      </c>
    </row>
    <row r="6556" spans="1:9" hidden="1">
      <c r="A6556" s="137" t="s">
        <v>32654</v>
      </c>
      <c r="B6556" s="138" t="s">
        <v>32655</v>
      </c>
      <c r="C6556" s="138" t="s">
        <v>32656</v>
      </c>
      <c r="D6556" s="138" t="s">
        <v>32657</v>
      </c>
      <c r="E6556" s="138" t="s">
        <v>32658</v>
      </c>
      <c r="F6556" s="139">
        <v>2275</v>
      </c>
      <c r="G6556" s="137" t="s">
        <v>488</v>
      </c>
      <c r="H6556" s="137" t="s">
        <v>22088</v>
      </c>
      <c r="I6556" s="138" t="s">
        <v>1139</v>
      </c>
    </row>
    <row r="6557" spans="1:9" hidden="1">
      <c r="A6557" s="137" t="s">
        <v>32659</v>
      </c>
      <c r="B6557" s="138" t="s">
        <v>32660</v>
      </c>
      <c r="C6557" s="138" t="s">
        <v>32661</v>
      </c>
      <c r="D6557" s="138" t="s">
        <v>32662</v>
      </c>
      <c r="E6557" s="138" t="s">
        <v>32663</v>
      </c>
      <c r="F6557" s="139">
        <v>0</v>
      </c>
      <c r="G6557" s="137" t="s">
        <v>488</v>
      </c>
      <c r="H6557" s="137" t="s">
        <v>22088</v>
      </c>
      <c r="I6557" s="138" t="s">
        <v>1139</v>
      </c>
    </row>
    <row r="6558" spans="1:9" hidden="1">
      <c r="A6558" s="137" t="s">
        <v>32664</v>
      </c>
      <c r="B6558" s="138" t="s">
        <v>32665</v>
      </c>
      <c r="C6558" s="138" t="s">
        <v>32666</v>
      </c>
      <c r="D6558" s="138" t="s">
        <v>32667</v>
      </c>
      <c r="E6558" s="138" t="s">
        <v>32668</v>
      </c>
      <c r="F6558" s="139">
        <v>0</v>
      </c>
      <c r="G6558" s="137" t="s">
        <v>488</v>
      </c>
      <c r="H6558" s="137" t="s">
        <v>22088</v>
      </c>
      <c r="I6558" s="138" t="s">
        <v>1139</v>
      </c>
    </row>
    <row r="6559" spans="1:9" hidden="1">
      <c r="A6559" s="137" t="s">
        <v>32669</v>
      </c>
      <c r="B6559" s="138" t="s">
        <v>32670</v>
      </c>
      <c r="C6559" s="138" t="s">
        <v>32671</v>
      </c>
      <c r="D6559" s="138" t="s">
        <v>32672</v>
      </c>
      <c r="E6559" s="138" t="s">
        <v>32673</v>
      </c>
      <c r="F6559" s="139">
        <v>0</v>
      </c>
      <c r="G6559" s="137" t="s">
        <v>488</v>
      </c>
      <c r="H6559" s="137" t="s">
        <v>22088</v>
      </c>
      <c r="I6559" s="138" t="s">
        <v>1139</v>
      </c>
    </row>
    <row r="6560" spans="1:9" hidden="1">
      <c r="A6560" s="137" t="s">
        <v>32674</v>
      </c>
      <c r="B6560" s="138" t="s">
        <v>32675</v>
      </c>
      <c r="C6560" s="138" t="s">
        <v>32676</v>
      </c>
      <c r="D6560" s="138" t="s">
        <v>32677</v>
      </c>
      <c r="E6560" s="138" t="s">
        <v>32678</v>
      </c>
      <c r="F6560" s="139">
        <v>0</v>
      </c>
      <c r="G6560" s="137" t="s">
        <v>488</v>
      </c>
      <c r="H6560" s="137" t="s">
        <v>22088</v>
      </c>
      <c r="I6560" s="138" t="s">
        <v>1139</v>
      </c>
    </row>
    <row r="6561" spans="1:9" hidden="1">
      <c r="A6561" s="137" t="s">
        <v>32679</v>
      </c>
      <c r="B6561" s="138" t="s">
        <v>32680</v>
      </c>
      <c r="C6561" s="138" t="s">
        <v>32681</v>
      </c>
      <c r="D6561" s="138" t="s">
        <v>32682</v>
      </c>
      <c r="E6561" s="138" t="s">
        <v>32683</v>
      </c>
      <c r="F6561" s="139">
        <v>0</v>
      </c>
      <c r="G6561" s="137" t="s">
        <v>488</v>
      </c>
      <c r="H6561" s="137" t="s">
        <v>22088</v>
      </c>
      <c r="I6561" s="138" t="s">
        <v>1139</v>
      </c>
    </row>
    <row r="6562" spans="1:9" hidden="1">
      <c r="A6562" s="137" t="s">
        <v>32684</v>
      </c>
      <c r="B6562" s="138" t="s">
        <v>32685</v>
      </c>
      <c r="C6562" s="138" t="s">
        <v>32686</v>
      </c>
      <c r="D6562" s="138" t="s">
        <v>32687</v>
      </c>
      <c r="E6562" s="138" t="s">
        <v>32688</v>
      </c>
      <c r="F6562" s="139">
        <v>437</v>
      </c>
      <c r="G6562" s="137" t="s">
        <v>488</v>
      </c>
      <c r="H6562" s="137" t="s">
        <v>22088</v>
      </c>
      <c r="I6562" s="138" t="s">
        <v>24282</v>
      </c>
    </row>
    <row r="6563" spans="1:9" hidden="1">
      <c r="A6563" s="137" t="s">
        <v>32689</v>
      </c>
      <c r="B6563" s="138" t="s">
        <v>32690</v>
      </c>
      <c r="C6563" s="138" t="s">
        <v>32691</v>
      </c>
      <c r="D6563" s="138" t="s">
        <v>32692</v>
      </c>
      <c r="E6563" s="138" t="s">
        <v>24999</v>
      </c>
      <c r="F6563" s="139">
        <v>2001</v>
      </c>
      <c r="G6563" s="137" t="s">
        <v>488</v>
      </c>
      <c r="H6563" s="137" t="s">
        <v>22088</v>
      </c>
      <c r="I6563" s="138" t="s">
        <v>1139</v>
      </c>
    </row>
    <row r="6564" spans="1:9" hidden="1">
      <c r="A6564" s="137" t="s">
        <v>32693</v>
      </c>
      <c r="B6564" s="138" t="s">
        <v>32694</v>
      </c>
      <c r="C6564" s="138" t="s">
        <v>32695</v>
      </c>
      <c r="D6564" s="138" t="s">
        <v>32696</v>
      </c>
      <c r="E6564" s="138" t="s">
        <v>32697</v>
      </c>
      <c r="F6564" s="139">
        <v>4055</v>
      </c>
      <c r="G6564" s="137" t="s">
        <v>488</v>
      </c>
      <c r="H6564" s="137" t="s">
        <v>22088</v>
      </c>
      <c r="I6564" s="138" t="s">
        <v>1139</v>
      </c>
    </row>
    <row r="6565" spans="1:9" hidden="1">
      <c r="A6565" s="137" t="s">
        <v>32698</v>
      </c>
      <c r="B6565" s="138" t="s">
        <v>32699</v>
      </c>
      <c r="C6565" s="138" t="s">
        <v>32700</v>
      </c>
      <c r="D6565" s="138" t="s">
        <v>32701</v>
      </c>
      <c r="E6565" s="138" t="s">
        <v>32702</v>
      </c>
      <c r="F6565" s="139">
        <v>0</v>
      </c>
      <c r="G6565" s="137" t="s">
        <v>488</v>
      </c>
      <c r="H6565" s="137" t="s">
        <v>22088</v>
      </c>
      <c r="I6565" s="138" t="s">
        <v>1139</v>
      </c>
    </row>
    <row r="6566" spans="1:9" hidden="1">
      <c r="A6566" s="137" t="s">
        <v>32703</v>
      </c>
      <c r="B6566" s="138" t="s">
        <v>32704</v>
      </c>
      <c r="C6566" s="138" t="s">
        <v>32705</v>
      </c>
      <c r="D6566" s="138" t="s">
        <v>32706</v>
      </c>
      <c r="E6566" s="138" t="s">
        <v>32707</v>
      </c>
      <c r="F6566" s="139">
        <v>8960</v>
      </c>
      <c r="G6566" s="137" t="s">
        <v>488</v>
      </c>
      <c r="H6566" s="137" t="s">
        <v>22088</v>
      </c>
      <c r="I6566" s="138" t="s">
        <v>1139</v>
      </c>
    </row>
    <row r="6567" spans="1:9" hidden="1">
      <c r="A6567" s="137" t="s">
        <v>32708</v>
      </c>
      <c r="B6567" s="138" t="s">
        <v>32709</v>
      </c>
      <c r="C6567" s="138" t="s">
        <v>32710</v>
      </c>
      <c r="D6567" s="138" t="s">
        <v>32711</v>
      </c>
      <c r="E6567" s="138" t="s">
        <v>32712</v>
      </c>
      <c r="F6567" s="139">
        <v>0</v>
      </c>
      <c r="G6567" s="137" t="s">
        <v>488</v>
      </c>
      <c r="H6567" s="137" t="s">
        <v>22088</v>
      </c>
      <c r="I6567" s="138" t="s">
        <v>1139</v>
      </c>
    </row>
    <row r="6568" spans="1:9" hidden="1">
      <c r="A6568" s="137" t="s">
        <v>32713</v>
      </c>
      <c r="B6568" s="138" t="s">
        <v>32714</v>
      </c>
      <c r="C6568" s="138" t="s">
        <v>32715</v>
      </c>
      <c r="D6568" s="138" t="s">
        <v>32716</v>
      </c>
      <c r="E6568" s="138" t="s">
        <v>32717</v>
      </c>
      <c r="F6568" s="139">
        <v>3820</v>
      </c>
      <c r="G6568" s="137" t="s">
        <v>488</v>
      </c>
      <c r="H6568" s="137" t="s">
        <v>22088</v>
      </c>
      <c r="I6568" s="138" t="s">
        <v>1139</v>
      </c>
    </row>
    <row r="6569" spans="1:9" hidden="1">
      <c r="A6569" s="137" t="s">
        <v>32718</v>
      </c>
      <c r="B6569" s="138" t="s">
        <v>32719</v>
      </c>
      <c r="C6569" s="138" t="s">
        <v>32720</v>
      </c>
      <c r="D6569" s="138" t="s">
        <v>32721</v>
      </c>
      <c r="E6569" s="138" t="s">
        <v>32722</v>
      </c>
      <c r="F6569" s="139">
        <v>0</v>
      </c>
      <c r="G6569" s="137" t="s">
        <v>488</v>
      </c>
      <c r="H6569" s="137" t="s">
        <v>22088</v>
      </c>
      <c r="I6569" s="138" t="s">
        <v>1139</v>
      </c>
    </row>
    <row r="6570" spans="1:9" hidden="1">
      <c r="A6570" s="137" t="s">
        <v>32723</v>
      </c>
      <c r="B6570" s="138" t="s">
        <v>32724</v>
      </c>
      <c r="C6570" s="138" t="s">
        <v>32725</v>
      </c>
      <c r="D6570" s="138" t="s">
        <v>32726</v>
      </c>
      <c r="E6570" s="138" t="s">
        <v>32727</v>
      </c>
      <c r="F6570" s="139">
        <v>870</v>
      </c>
      <c r="G6570" s="137" t="s">
        <v>488</v>
      </c>
      <c r="H6570" s="137" t="s">
        <v>22088</v>
      </c>
      <c r="I6570" s="138" t="s">
        <v>1139</v>
      </c>
    </row>
    <row r="6571" spans="1:9" hidden="1">
      <c r="A6571" s="137" t="s">
        <v>32728</v>
      </c>
      <c r="B6571" s="138" t="s">
        <v>32729</v>
      </c>
      <c r="C6571" s="138" t="s">
        <v>32730</v>
      </c>
      <c r="D6571" s="138" t="s">
        <v>32731</v>
      </c>
      <c r="E6571" s="138" t="s">
        <v>32732</v>
      </c>
      <c r="F6571" s="139">
        <v>0</v>
      </c>
      <c r="G6571" s="137" t="s">
        <v>488</v>
      </c>
      <c r="H6571" s="137" t="s">
        <v>22088</v>
      </c>
      <c r="I6571" s="138" t="s">
        <v>1139</v>
      </c>
    </row>
    <row r="6572" spans="1:9" hidden="1">
      <c r="A6572" s="137" t="s">
        <v>32733</v>
      </c>
      <c r="B6572" s="138" t="s">
        <v>32734</v>
      </c>
      <c r="C6572" s="138" t="s">
        <v>32735</v>
      </c>
      <c r="D6572" s="138" t="s">
        <v>32736</v>
      </c>
      <c r="E6572" s="138" t="s">
        <v>32737</v>
      </c>
      <c r="F6572" s="139">
        <v>1038</v>
      </c>
      <c r="G6572" s="137" t="s">
        <v>488</v>
      </c>
      <c r="H6572" s="137" t="s">
        <v>22088</v>
      </c>
      <c r="I6572" s="138" t="s">
        <v>1139</v>
      </c>
    </row>
    <row r="6573" spans="1:9" hidden="1">
      <c r="A6573" s="137" t="s">
        <v>32738</v>
      </c>
      <c r="B6573" s="138" t="s">
        <v>32739</v>
      </c>
      <c r="C6573" s="138" t="s">
        <v>32740</v>
      </c>
      <c r="D6573" s="138" t="s">
        <v>32741</v>
      </c>
      <c r="E6573" s="138" t="s">
        <v>32742</v>
      </c>
      <c r="F6573" s="139">
        <v>636</v>
      </c>
      <c r="G6573" s="137" t="s">
        <v>488</v>
      </c>
      <c r="H6573" s="137" t="s">
        <v>22088</v>
      </c>
      <c r="I6573" s="138" t="s">
        <v>1139</v>
      </c>
    </row>
    <row r="6574" spans="1:9" hidden="1">
      <c r="A6574" s="137" t="s">
        <v>32743</v>
      </c>
      <c r="B6574" s="138" t="s">
        <v>32744</v>
      </c>
      <c r="C6574" s="138" t="s">
        <v>32745</v>
      </c>
      <c r="D6574" s="138" t="s">
        <v>32746</v>
      </c>
      <c r="E6574" s="138" t="s">
        <v>32747</v>
      </c>
      <c r="F6574" s="139">
        <v>0</v>
      </c>
      <c r="G6574" s="137" t="s">
        <v>488</v>
      </c>
      <c r="H6574" s="137" t="s">
        <v>22088</v>
      </c>
      <c r="I6574" s="138" t="s">
        <v>1139</v>
      </c>
    </row>
    <row r="6575" spans="1:9" hidden="1">
      <c r="A6575" s="137" t="s">
        <v>32748</v>
      </c>
      <c r="B6575" s="138" t="s">
        <v>32749</v>
      </c>
      <c r="C6575" s="138" t="s">
        <v>32750</v>
      </c>
      <c r="D6575" s="138" t="s">
        <v>32751</v>
      </c>
      <c r="E6575" s="138" t="s">
        <v>32752</v>
      </c>
      <c r="F6575" s="139">
        <v>0</v>
      </c>
      <c r="G6575" s="137" t="s">
        <v>488</v>
      </c>
      <c r="H6575" s="137" t="s">
        <v>22088</v>
      </c>
      <c r="I6575" s="138" t="s">
        <v>1139</v>
      </c>
    </row>
    <row r="6576" spans="1:9" hidden="1">
      <c r="A6576" s="137" t="s">
        <v>32753</v>
      </c>
      <c r="B6576" s="138" t="s">
        <v>32754</v>
      </c>
      <c r="C6576" s="138" t="s">
        <v>32755</v>
      </c>
      <c r="D6576" s="138" t="s">
        <v>32756</v>
      </c>
      <c r="E6576" s="138" t="s">
        <v>32757</v>
      </c>
      <c r="F6576" s="139">
        <v>0</v>
      </c>
      <c r="G6576" s="137" t="s">
        <v>488</v>
      </c>
      <c r="H6576" s="137" t="s">
        <v>22088</v>
      </c>
      <c r="I6576" s="138" t="s">
        <v>1139</v>
      </c>
    </row>
    <row r="6577" spans="1:9" hidden="1">
      <c r="A6577" s="137" t="s">
        <v>32758</v>
      </c>
      <c r="B6577" s="138" t="s">
        <v>32759</v>
      </c>
      <c r="C6577" s="138" t="s">
        <v>32760</v>
      </c>
      <c r="D6577" s="138" t="s">
        <v>32761</v>
      </c>
      <c r="E6577" s="138" t="s">
        <v>32762</v>
      </c>
      <c r="F6577" s="139">
        <v>0</v>
      </c>
      <c r="G6577" s="137" t="s">
        <v>488</v>
      </c>
      <c r="H6577" s="137" t="s">
        <v>22088</v>
      </c>
      <c r="I6577" s="138" t="s">
        <v>1139</v>
      </c>
    </row>
    <row r="6578" spans="1:9" hidden="1">
      <c r="A6578" s="137" t="s">
        <v>32763</v>
      </c>
      <c r="B6578" s="138" t="s">
        <v>32764</v>
      </c>
      <c r="C6578" s="138" t="s">
        <v>32765</v>
      </c>
      <c r="D6578" s="138" t="s">
        <v>32766</v>
      </c>
      <c r="E6578" s="138" t="s">
        <v>32767</v>
      </c>
      <c r="F6578" s="139">
        <v>0</v>
      </c>
      <c r="G6578" s="137" t="s">
        <v>488</v>
      </c>
      <c r="H6578" s="137" t="s">
        <v>22088</v>
      </c>
      <c r="I6578" s="138" t="s">
        <v>1139</v>
      </c>
    </row>
    <row r="6579" spans="1:9" hidden="1">
      <c r="A6579" s="137" t="s">
        <v>32768</v>
      </c>
      <c r="B6579" s="138" t="s">
        <v>32769</v>
      </c>
      <c r="C6579" s="138" t="s">
        <v>32770</v>
      </c>
      <c r="D6579" s="138" t="s">
        <v>32771</v>
      </c>
      <c r="E6579" s="138" t="s">
        <v>32772</v>
      </c>
      <c r="F6579" s="139">
        <v>7110</v>
      </c>
      <c r="G6579" s="137" t="s">
        <v>488</v>
      </c>
      <c r="H6579" s="137" t="s">
        <v>22088</v>
      </c>
      <c r="I6579" s="138" t="s">
        <v>1139</v>
      </c>
    </row>
    <row r="6580" spans="1:9" hidden="1">
      <c r="A6580" s="137" t="s">
        <v>32773</v>
      </c>
      <c r="B6580" s="138" t="s">
        <v>32774</v>
      </c>
      <c r="C6580" s="138" t="s">
        <v>32775</v>
      </c>
      <c r="D6580" s="138" t="s">
        <v>32776</v>
      </c>
      <c r="E6580" s="138" t="s">
        <v>32777</v>
      </c>
      <c r="F6580" s="139">
        <v>0</v>
      </c>
      <c r="G6580" s="137" t="s">
        <v>488</v>
      </c>
      <c r="H6580" s="137" t="s">
        <v>22088</v>
      </c>
      <c r="I6580" s="138" t="s">
        <v>1139</v>
      </c>
    </row>
    <row r="6581" spans="1:9" hidden="1">
      <c r="A6581" s="137" t="s">
        <v>32778</v>
      </c>
      <c r="B6581" s="138" t="s">
        <v>32779</v>
      </c>
      <c r="C6581" s="138" t="s">
        <v>32780</v>
      </c>
      <c r="D6581" s="138" t="s">
        <v>32781</v>
      </c>
      <c r="E6581" s="138" t="s">
        <v>32782</v>
      </c>
      <c r="F6581" s="139">
        <v>1367</v>
      </c>
      <c r="G6581" s="137" t="s">
        <v>488</v>
      </c>
      <c r="H6581" s="137" t="s">
        <v>22088</v>
      </c>
      <c r="I6581" s="138" t="s">
        <v>1139</v>
      </c>
    </row>
    <row r="6582" spans="1:9" hidden="1">
      <c r="A6582" s="137" t="s">
        <v>32783</v>
      </c>
      <c r="B6582" s="138" t="s">
        <v>32784</v>
      </c>
      <c r="C6582" s="138" t="s">
        <v>32785</v>
      </c>
      <c r="D6582" s="138" t="s">
        <v>32786</v>
      </c>
      <c r="E6582" s="138" t="s">
        <v>32787</v>
      </c>
      <c r="F6582" s="139">
        <v>0</v>
      </c>
      <c r="G6582" s="137" t="s">
        <v>488</v>
      </c>
      <c r="H6582" s="137" t="s">
        <v>22088</v>
      </c>
      <c r="I6582" s="138" t="s">
        <v>1139</v>
      </c>
    </row>
    <row r="6583" spans="1:9" hidden="1">
      <c r="A6583" s="137" t="s">
        <v>32788</v>
      </c>
      <c r="B6583" s="138" t="s">
        <v>32789</v>
      </c>
      <c r="C6583" s="138" t="s">
        <v>32790</v>
      </c>
      <c r="D6583" s="138" t="s">
        <v>32791</v>
      </c>
      <c r="E6583" s="138" t="s">
        <v>32792</v>
      </c>
      <c r="F6583" s="139">
        <v>0</v>
      </c>
      <c r="G6583" s="137" t="s">
        <v>488</v>
      </c>
      <c r="H6583" s="137" t="s">
        <v>22088</v>
      </c>
      <c r="I6583" s="138" t="s">
        <v>24282</v>
      </c>
    </row>
    <row r="6584" spans="1:9" hidden="1">
      <c r="A6584" s="137" t="s">
        <v>32793</v>
      </c>
      <c r="B6584" s="138" t="s">
        <v>32794</v>
      </c>
      <c r="C6584" s="138" t="s">
        <v>32795</v>
      </c>
      <c r="D6584" s="138" t="s">
        <v>32796</v>
      </c>
      <c r="E6584" s="138" t="s">
        <v>32797</v>
      </c>
      <c r="F6584" s="139">
        <v>0</v>
      </c>
      <c r="G6584" s="137" t="s">
        <v>488</v>
      </c>
      <c r="H6584" s="137" t="s">
        <v>22088</v>
      </c>
      <c r="I6584" s="138" t="s">
        <v>1139</v>
      </c>
    </row>
    <row r="6585" spans="1:9" hidden="1">
      <c r="A6585" s="137" t="s">
        <v>32798</v>
      </c>
      <c r="B6585" s="138" t="s">
        <v>32799</v>
      </c>
      <c r="C6585" s="138" t="s">
        <v>32800</v>
      </c>
      <c r="D6585" s="138" t="s">
        <v>32801</v>
      </c>
      <c r="E6585" s="138" t="s">
        <v>32802</v>
      </c>
      <c r="F6585" s="139">
        <v>1601</v>
      </c>
      <c r="G6585" s="137" t="s">
        <v>488</v>
      </c>
      <c r="H6585" s="137" t="s">
        <v>22088</v>
      </c>
      <c r="I6585" s="138" t="s">
        <v>1139</v>
      </c>
    </row>
    <row r="6586" spans="1:9" hidden="1">
      <c r="A6586" s="137" t="s">
        <v>32803</v>
      </c>
      <c r="B6586" s="138" t="s">
        <v>32804</v>
      </c>
      <c r="C6586" s="138" t="s">
        <v>32805</v>
      </c>
      <c r="D6586" s="138" t="s">
        <v>32806</v>
      </c>
      <c r="E6586" s="138" t="s">
        <v>32807</v>
      </c>
      <c r="F6586" s="139">
        <v>2597</v>
      </c>
      <c r="G6586" s="137" t="s">
        <v>488</v>
      </c>
      <c r="H6586" s="137" t="s">
        <v>22088</v>
      </c>
      <c r="I6586" s="138" t="s">
        <v>1139</v>
      </c>
    </row>
    <row r="6587" spans="1:9" hidden="1">
      <c r="A6587" s="137" t="s">
        <v>32808</v>
      </c>
      <c r="B6587" s="138" t="s">
        <v>32809</v>
      </c>
      <c r="C6587" s="138" t="s">
        <v>32810</v>
      </c>
      <c r="D6587" s="138" t="s">
        <v>32811</v>
      </c>
      <c r="E6587" s="138" t="s">
        <v>32812</v>
      </c>
      <c r="F6587" s="139">
        <v>0</v>
      </c>
      <c r="G6587" s="137" t="s">
        <v>488</v>
      </c>
      <c r="H6587" s="137" t="s">
        <v>22088</v>
      </c>
      <c r="I6587" s="138" t="s">
        <v>1139</v>
      </c>
    </row>
    <row r="6588" spans="1:9" hidden="1">
      <c r="A6588" s="137" t="s">
        <v>32813</v>
      </c>
      <c r="B6588" s="138" t="s">
        <v>32814</v>
      </c>
      <c r="C6588" s="138" t="s">
        <v>32815</v>
      </c>
      <c r="D6588" s="138" t="s">
        <v>32816</v>
      </c>
      <c r="E6588" s="138" t="s">
        <v>32817</v>
      </c>
      <c r="F6588" s="139">
        <v>0</v>
      </c>
      <c r="G6588" s="137" t="s">
        <v>488</v>
      </c>
      <c r="H6588" s="137" t="s">
        <v>22088</v>
      </c>
      <c r="I6588" s="138" t="s">
        <v>1139</v>
      </c>
    </row>
    <row r="6589" spans="1:9" hidden="1">
      <c r="A6589" s="137" t="s">
        <v>32818</v>
      </c>
      <c r="B6589" s="138" t="s">
        <v>32819</v>
      </c>
      <c r="C6589" s="138" t="s">
        <v>32820</v>
      </c>
      <c r="D6589" s="138" t="s">
        <v>32821</v>
      </c>
      <c r="E6589" s="138" t="s">
        <v>32822</v>
      </c>
      <c r="F6589" s="139">
        <v>3240</v>
      </c>
      <c r="G6589" s="137" t="s">
        <v>488</v>
      </c>
      <c r="H6589" s="137" t="s">
        <v>22088</v>
      </c>
      <c r="I6589" s="138" t="s">
        <v>1139</v>
      </c>
    </row>
    <row r="6590" spans="1:9" hidden="1">
      <c r="A6590" s="137" t="s">
        <v>32823</v>
      </c>
      <c r="B6590" s="138" t="s">
        <v>32824</v>
      </c>
      <c r="C6590" s="138" t="s">
        <v>32825</v>
      </c>
      <c r="D6590" s="138" t="s">
        <v>32826</v>
      </c>
      <c r="E6590" s="138" t="s">
        <v>32827</v>
      </c>
      <c r="F6590" s="139">
        <v>0</v>
      </c>
      <c r="G6590" s="137" t="s">
        <v>488</v>
      </c>
      <c r="H6590" s="137" t="s">
        <v>22088</v>
      </c>
      <c r="I6590" s="138" t="s">
        <v>24282</v>
      </c>
    </row>
    <row r="6591" spans="1:9" hidden="1">
      <c r="A6591" s="137" t="s">
        <v>32828</v>
      </c>
      <c r="B6591" s="138" t="s">
        <v>32829</v>
      </c>
      <c r="C6591" s="138" t="s">
        <v>32830</v>
      </c>
      <c r="D6591" s="138" t="s">
        <v>32831</v>
      </c>
      <c r="E6591" s="138" t="s">
        <v>32832</v>
      </c>
      <c r="F6591" s="139">
        <v>2096</v>
      </c>
      <c r="G6591" s="137" t="s">
        <v>488</v>
      </c>
      <c r="H6591" s="137" t="s">
        <v>22088</v>
      </c>
      <c r="I6591" s="138" t="s">
        <v>1139</v>
      </c>
    </row>
    <row r="6592" spans="1:9" hidden="1">
      <c r="A6592" s="137" t="s">
        <v>32833</v>
      </c>
      <c r="B6592" s="138" t="s">
        <v>32834</v>
      </c>
      <c r="C6592" s="138" t="s">
        <v>32835</v>
      </c>
      <c r="D6592" s="138" t="s">
        <v>32836</v>
      </c>
      <c r="E6592" s="138" t="s">
        <v>32837</v>
      </c>
      <c r="F6592" s="139">
        <v>0</v>
      </c>
      <c r="G6592" s="137" t="s">
        <v>488</v>
      </c>
      <c r="H6592" s="137" t="s">
        <v>22088</v>
      </c>
      <c r="I6592" s="138" t="s">
        <v>1139</v>
      </c>
    </row>
    <row r="6593" spans="1:9" hidden="1">
      <c r="A6593" s="137" t="s">
        <v>32838</v>
      </c>
      <c r="B6593" s="138" t="s">
        <v>539</v>
      </c>
      <c r="C6593" s="138" t="s">
        <v>541</v>
      </c>
      <c r="D6593" s="138" t="s">
        <v>540</v>
      </c>
      <c r="E6593" s="138" t="s">
        <v>1293</v>
      </c>
      <c r="F6593" s="139">
        <v>500.4</v>
      </c>
      <c r="G6593" s="137" t="s">
        <v>488</v>
      </c>
      <c r="H6593" s="137" t="s">
        <v>22088</v>
      </c>
      <c r="I6593" s="138" t="s">
        <v>1139</v>
      </c>
    </row>
    <row r="6594" spans="1:9" hidden="1">
      <c r="A6594" s="137" t="s">
        <v>32839</v>
      </c>
      <c r="B6594" s="138" t="s">
        <v>32840</v>
      </c>
      <c r="C6594" s="138" t="s">
        <v>32841</v>
      </c>
      <c r="D6594" s="138" t="s">
        <v>32842</v>
      </c>
      <c r="E6594" s="138" t="s">
        <v>32843</v>
      </c>
      <c r="F6594" s="139">
        <v>0</v>
      </c>
      <c r="G6594" s="137" t="s">
        <v>488</v>
      </c>
      <c r="H6594" s="137" t="s">
        <v>22088</v>
      </c>
      <c r="I6594" s="138" t="s">
        <v>1139</v>
      </c>
    </row>
    <row r="6595" spans="1:9" hidden="1">
      <c r="A6595" s="137" t="s">
        <v>32844</v>
      </c>
      <c r="B6595" s="138" t="s">
        <v>32845</v>
      </c>
      <c r="C6595" s="138" t="s">
        <v>32846</v>
      </c>
      <c r="D6595" s="138" t="s">
        <v>32847</v>
      </c>
      <c r="E6595" s="138" t="s">
        <v>32848</v>
      </c>
      <c r="F6595" s="139">
        <v>0</v>
      </c>
      <c r="G6595" s="137" t="s">
        <v>488</v>
      </c>
      <c r="H6595" s="137" t="s">
        <v>22088</v>
      </c>
      <c r="I6595" s="138" t="s">
        <v>1139</v>
      </c>
    </row>
    <row r="6596" spans="1:9" hidden="1">
      <c r="A6596" s="137" t="s">
        <v>32849</v>
      </c>
      <c r="B6596" s="138" t="s">
        <v>32850</v>
      </c>
      <c r="C6596" s="138" t="s">
        <v>32851</v>
      </c>
      <c r="D6596" s="138" t="s">
        <v>32852</v>
      </c>
      <c r="E6596" s="138" t="s">
        <v>32853</v>
      </c>
      <c r="F6596" s="139">
        <v>0</v>
      </c>
      <c r="G6596" s="137" t="s">
        <v>488</v>
      </c>
      <c r="H6596" s="137" t="s">
        <v>22088</v>
      </c>
      <c r="I6596" s="138" t="s">
        <v>1139</v>
      </c>
    </row>
    <row r="6597" spans="1:9" hidden="1">
      <c r="A6597" s="137" t="s">
        <v>32854</v>
      </c>
      <c r="B6597" s="138" t="s">
        <v>32855</v>
      </c>
      <c r="C6597" s="138" t="s">
        <v>32856</v>
      </c>
      <c r="D6597" s="138" t="s">
        <v>32857</v>
      </c>
      <c r="E6597" s="138" t="s">
        <v>32858</v>
      </c>
      <c r="F6597" s="139">
        <v>0</v>
      </c>
      <c r="G6597" s="137" t="s">
        <v>488</v>
      </c>
      <c r="H6597" s="137" t="s">
        <v>22088</v>
      </c>
      <c r="I6597" s="138" t="s">
        <v>1139</v>
      </c>
    </row>
    <row r="6598" spans="1:9" hidden="1">
      <c r="A6598" s="137" t="s">
        <v>32859</v>
      </c>
      <c r="B6598" s="138" t="s">
        <v>32860</v>
      </c>
      <c r="C6598" s="138" t="s">
        <v>32861</v>
      </c>
      <c r="D6598" s="138" t="s">
        <v>32862</v>
      </c>
      <c r="E6598" s="138" t="s">
        <v>32863</v>
      </c>
      <c r="F6598" s="139">
        <v>0</v>
      </c>
      <c r="G6598" s="137" t="s">
        <v>488</v>
      </c>
      <c r="H6598" s="137" t="s">
        <v>22088</v>
      </c>
      <c r="I6598" s="138" t="s">
        <v>1139</v>
      </c>
    </row>
    <row r="6599" spans="1:9" hidden="1">
      <c r="A6599" s="137" t="s">
        <v>32864</v>
      </c>
      <c r="B6599" s="138" t="s">
        <v>32865</v>
      </c>
      <c r="C6599" s="138" t="s">
        <v>32866</v>
      </c>
      <c r="D6599" s="138" t="s">
        <v>32867</v>
      </c>
      <c r="E6599" s="138" t="s">
        <v>32868</v>
      </c>
      <c r="F6599" s="139">
        <v>4110</v>
      </c>
      <c r="G6599" s="137" t="s">
        <v>488</v>
      </c>
      <c r="H6599" s="137" t="s">
        <v>22088</v>
      </c>
      <c r="I6599" s="138" t="s">
        <v>1139</v>
      </c>
    </row>
    <row r="6600" spans="1:9" hidden="1">
      <c r="A6600" s="137" t="s">
        <v>32869</v>
      </c>
      <c r="B6600" s="138" t="s">
        <v>32870</v>
      </c>
      <c r="C6600" s="138" t="s">
        <v>32871</v>
      </c>
      <c r="D6600" s="138" t="s">
        <v>32872</v>
      </c>
      <c r="E6600" s="138" t="s">
        <v>32873</v>
      </c>
      <c r="F6600" s="139">
        <v>0</v>
      </c>
      <c r="G6600" s="137" t="s">
        <v>488</v>
      </c>
      <c r="H6600" s="137" t="s">
        <v>22088</v>
      </c>
      <c r="I6600" s="138" t="s">
        <v>24282</v>
      </c>
    </row>
    <row r="6601" spans="1:9" hidden="1">
      <c r="A6601" s="137" t="s">
        <v>32874</v>
      </c>
      <c r="B6601" s="138" t="s">
        <v>32875</v>
      </c>
      <c r="C6601" s="138" t="s">
        <v>32876</v>
      </c>
      <c r="D6601" s="138" t="s">
        <v>32877</v>
      </c>
      <c r="E6601" s="138" t="s">
        <v>32878</v>
      </c>
      <c r="F6601" s="139">
        <v>0</v>
      </c>
      <c r="G6601" s="137" t="s">
        <v>488</v>
      </c>
      <c r="H6601" s="137" t="s">
        <v>22088</v>
      </c>
      <c r="I6601" s="138" t="s">
        <v>1139</v>
      </c>
    </row>
    <row r="6602" spans="1:9" hidden="1">
      <c r="A6602" s="137" t="s">
        <v>32879</v>
      </c>
      <c r="B6602" s="138" t="s">
        <v>32880</v>
      </c>
      <c r="C6602" s="138" t="s">
        <v>32881</v>
      </c>
      <c r="D6602" s="138" t="s">
        <v>32882</v>
      </c>
      <c r="E6602" s="138" t="s">
        <v>32883</v>
      </c>
      <c r="F6602" s="139">
        <v>0</v>
      </c>
      <c r="G6602" s="137" t="s">
        <v>488</v>
      </c>
      <c r="H6602" s="137" t="s">
        <v>22088</v>
      </c>
      <c r="I6602" s="138" t="s">
        <v>1139</v>
      </c>
    </row>
    <row r="6603" spans="1:9" hidden="1">
      <c r="A6603" s="137" t="s">
        <v>32884</v>
      </c>
      <c r="B6603" s="138" t="s">
        <v>32885</v>
      </c>
      <c r="C6603" s="138" t="s">
        <v>32886</v>
      </c>
      <c r="D6603" s="138" t="s">
        <v>32887</v>
      </c>
      <c r="E6603" s="138" t="s">
        <v>32888</v>
      </c>
      <c r="F6603" s="139">
        <v>0</v>
      </c>
      <c r="G6603" s="137" t="s">
        <v>488</v>
      </c>
      <c r="H6603" s="137" t="s">
        <v>22088</v>
      </c>
      <c r="I6603" s="138" t="s">
        <v>24282</v>
      </c>
    </row>
    <row r="6604" spans="1:9" hidden="1">
      <c r="A6604" s="137" t="s">
        <v>32889</v>
      </c>
      <c r="B6604" s="138" t="s">
        <v>32890</v>
      </c>
      <c r="C6604" s="138" t="s">
        <v>32891</v>
      </c>
      <c r="D6604" s="138" t="s">
        <v>32892</v>
      </c>
      <c r="E6604" s="138" t="s">
        <v>32893</v>
      </c>
      <c r="F6604" s="139">
        <v>677</v>
      </c>
      <c r="G6604" s="137" t="s">
        <v>488</v>
      </c>
      <c r="H6604" s="137" t="s">
        <v>22088</v>
      </c>
      <c r="I6604" s="138" t="s">
        <v>1139</v>
      </c>
    </row>
    <row r="6605" spans="1:9" hidden="1">
      <c r="A6605" s="137" t="s">
        <v>32894</v>
      </c>
      <c r="B6605" s="138" t="s">
        <v>32895</v>
      </c>
      <c r="C6605" s="138" t="s">
        <v>32896</v>
      </c>
      <c r="D6605" s="138" t="s">
        <v>32897</v>
      </c>
      <c r="E6605" s="138" t="s">
        <v>32898</v>
      </c>
      <c r="F6605" s="139">
        <v>2605</v>
      </c>
      <c r="G6605" s="137" t="s">
        <v>488</v>
      </c>
      <c r="H6605" s="137" t="s">
        <v>22088</v>
      </c>
      <c r="I6605" s="138" t="s">
        <v>1139</v>
      </c>
    </row>
    <row r="6606" spans="1:9" hidden="1">
      <c r="A6606" s="137" t="s">
        <v>32899</v>
      </c>
      <c r="B6606" s="138" t="s">
        <v>32900</v>
      </c>
      <c r="C6606" s="138" t="s">
        <v>32901</v>
      </c>
      <c r="D6606" s="138" t="s">
        <v>32902</v>
      </c>
      <c r="E6606" s="138" t="s">
        <v>32903</v>
      </c>
      <c r="F6606" s="139">
        <v>134.4</v>
      </c>
      <c r="G6606" s="137" t="s">
        <v>488</v>
      </c>
      <c r="H6606" s="137" t="s">
        <v>22088</v>
      </c>
      <c r="I6606" s="138" t="s">
        <v>1139</v>
      </c>
    </row>
    <row r="6607" spans="1:9" hidden="1">
      <c r="A6607" s="137" t="s">
        <v>32904</v>
      </c>
      <c r="B6607" s="138" t="s">
        <v>32905</v>
      </c>
      <c r="C6607" s="138" t="s">
        <v>32906</v>
      </c>
      <c r="D6607" s="138" t="s">
        <v>32907</v>
      </c>
      <c r="E6607" s="138" t="s">
        <v>32908</v>
      </c>
      <c r="F6607" s="139">
        <v>0</v>
      </c>
      <c r="G6607" s="137" t="s">
        <v>488</v>
      </c>
      <c r="H6607" s="137" t="s">
        <v>22088</v>
      </c>
      <c r="I6607" s="138" t="s">
        <v>1139</v>
      </c>
    </row>
    <row r="6608" spans="1:9" hidden="1">
      <c r="A6608" s="137" t="s">
        <v>32909</v>
      </c>
      <c r="B6608" s="138" t="s">
        <v>32910</v>
      </c>
      <c r="C6608" s="138" t="s">
        <v>32911</v>
      </c>
      <c r="D6608" s="138" t="s">
        <v>32912</v>
      </c>
      <c r="E6608" s="138" t="s">
        <v>32913</v>
      </c>
      <c r="F6608" s="139">
        <v>0</v>
      </c>
      <c r="G6608" s="137" t="s">
        <v>488</v>
      </c>
      <c r="H6608" s="137" t="s">
        <v>22088</v>
      </c>
      <c r="I6608" s="138" t="s">
        <v>1139</v>
      </c>
    </row>
    <row r="6609" spans="1:9" hidden="1">
      <c r="A6609" s="137" t="s">
        <v>32914</v>
      </c>
      <c r="B6609" s="138" t="s">
        <v>32915</v>
      </c>
      <c r="C6609" s="138" t="s">
        <v>32916</v>
      </c>
      <c r="D6609" s="138" t="s">
        <v>32917</v>
      </c>
      <c r="E6609" s="138" t="s">
        <v>32918</v>
      </c>
      <c r="F6609" s="139">
        <v>0</v>
      </c>
      <c r="G6609" s="137" t="s">
        <v>488</v>
      </c>
      <c r="H6609" s="137" t="s">
        <v>22088</v>
      </c>
      <c r="I6609" s="138" t="s">
        <v>1139</v>
      </c>
    </row>
    <row r="6610" spans="1:9" hidden="1">
      <c r="A6610" s="137" t="s">
        <v>32919</v>
      </c>
      <c r="B6610" s="138" t="s">
        <v>32920</v>
      </c>
      <c r="C6610" s="138" t="s">
        <v>32921</v>
      </c>
      <c r="D6610" s="138" t="s">
        <v>32922</v>
      </c>
      <c r="E6610" s="138" t="s">
        <v>32923</v>
      </c>
      <c r="F6610" s="139">
        <v>0</v>
      </c>
      <c r="G6610" s="137" t="s">
        <v>488</v>
      </c>
      <c r="H6610" s="137" t="s">
        <v>22088</v>
      </c>
      <c r="I6610" s="138" t="s">
        <v>1139</v>
      </c>
    </row>
    <row r="6611" spans="1:9" hidden="1">
      <c r="A6611" s="137" t="s">
        <v>32924</v>
      </c>
      <c r="B6611" s="138" t="s">
        <v>32925</v>
      </c>
      <c r="C6611" s="138" t="s">
        <v>32926</v>
      </c>
      <c r="D6611" s="138" t="s">
        <v>32927</v>
      </c>
      <c r="E6611" s="138" t="s">
        <v>32928</v>
      </c>
      <c r="F6611" s="139">
        <v>1488</v>
      </c>
      <c r="G6611" s="137" t="s">
        <v>488</v>
      </c>
      <c r="H6611" s="137" t="s">
        <v>22088</v>
      </c>
      <c r="I6611" s="138" t="s">
        <v>1139</v>
      </c>
    </row>
    <row r="6612" spans="1:9" hidden="1">
      <c r="A6612" s="137" t="s">
        <v>32929</v>
      </c>
      <c r="B6612" s="138" t="s">
        <v>32930</v>
      </c>
      <c r="C6612" s="138" t="s">
        <v>32931</v>
      </c>
      <c r="D6612" s="138" t="s">
        <v>32932</v>
      </c>
      <c r="E6612" s="138" t="s">
        <v>32933</v>
      </c>
      <c r="F6612" s="139">
        <v>0</v>
      </c>
      <c r="G6612" s="137" t="s">
        <v>488</v>
      </c>
      <c r="H6612" s="137" t="s">
        <v>22088</v>
      </c>
      <c r="I6612" s="138" t="s">
        <v>1139</v>
      </c>
    </row>
    <row r="6613" spans="1:9" hidden="1">
      <c r="A6613" s="137" t="s">
        <v>32934</v>
      </c>
      <c r="B6613" s="138" t="s">
        <v>32935</v>
      </c>
      <c r="C6613" s="138" t="s">
        <v>32936</v>
      </c>
      <c r="D6613" s="138" t="s">
        <v>32937</v>
      </c>
      <c r="E6613" s="138" t="s">
        <v>32938</v>
      </c>
      <c r="F6613" s="139">
        <v>2077</v>
      </c>
      <c r="G6613" s="137" t="s">
        <v>488</v>
      </c>
      <c r="H6613" s="137" t="s">
        <v>22088</v>
      </c>
      <c r="I6613" s="138" t="s">
        <v>1139</v>
      </c>
    </row>
    <row r="6614" spans="1:9" hidden="1">
      <c r="A6614" s="137" t="s">
        <v>32939</v>
      </c>
      <c r="B6614" s="138" t="s">
        <v>32940</v>
      </c>
      <c r="C6614" s="138" t="s">
        <v>32941</v>
      </c>
      <c r="D6614" s="138" t="s">
        <v>32942</v>
      </c>
      <c r="E6614" s="138" t="s">
        <v>32943</v>
      </c>
      <c r="F6614" s="139">
        <v>2309</v>
      </c>
      <c r="G6614" s="137" t="s">
        <v>488</v>
      </c>
      <c r="H6614" s="137" t="s">
        <v>22088</v>
      </c>
      <c r="I6614" s="138" t="s">
        <v>1139</v>
      </c>
    </row>
    <row r="6615" spans="1:9" hidden="1">
      <c r="A6615" s="137" t="s">
        <v>32944</v>
      </c>
      <c r="B6615" s="138" t="s">
        <v>32945</v>
      </c>
      <c r="C6615" s="138" t="s">
        <v>32946</v>
      </c>
      <c r="D6615" s="138" t="s">
        <v>32947</v>
      </c>
      <c r="E6615" s="138" t="s">
        <v>32948</v>
      </c>
      <c r="F6615" s="139">
        <v>0</v>
      </c>
      <c r="G6615" s="137" t="s">
        <v>488</v>
      </c>
      <c r="H6615" s="137" t="s">
        <v>22088</v>
      </c>
      <c r="I6615" s="138" t="s">
        <v>1139</v>
      </c>
    </row>
    <row r="6616" spans="1:9" hidden="1">
      <c r="A6616" s="137" t="s">
        <v>32949</v>
      </c>
      <c r="B6616" s="138" t="s">
        <v>32950</v>
      </c>
      <c r="C6616" s="138" t="s">
        <v>32951</v>
      </c>
      <c r="D6616" s="138" t="s">
        <v>32952</v>
      </c>
      <c r="E6616" s="138" t="s">
        <v>32953</v>
      </c>
      <c r="F6616" s="139">
        <v>0</v>
      </c>
      <c r="G6616" s="137" t="s">
        <v>488</v>
      </c>
      <c r="H6616" s="137" t="s">
        <v>22088</v>
      </c>
      <c r="I6616" s="138" t="s">
        <v>1139</v>
      </c>
    </row>
    <row r="6617" spans="1:9" hidden="1">
      <c r="A6617" s="137" t="s">
        <v>32954</v>
      </c>
      <c r="B6617" s="138" t="s">
        <v>32955</v>
      </c>
      <c r="C6617" s="138" t="s">
        <v>32956</v>
      </c>
      <c r="D6617" s="138" t="s">
        <v>32957</v>
      </c>
      <c r="E6617" s="138" t="s">
        <v>32958</v>
      </c>
      <c r="F6617" s="139">
        <v>2712</v>
      </c>
      <c r="G6617" s="137" t="s">
        <v>488</v>
      </c>
      <c r="H6617" s="137" t="s">
        <v>22088</v>
      </c>
      <c r="I6617" s="138" t="s">
        <v>1139</v>
      </c>
    </row>
    <row r="6618" spans="1:9" hidden="1">
      <c r="A6618" s="137" t="s">
        <v>32959</v>
      </c>
      <c r="B6618" s="138" t="s">
        <v>32960</v>
      </c>
      <c r="C6618" s="138" t="s">
        <v>32961</v>
      </c>
      <c r="D6618" s="138" t="s">
        <v>32962</v>
      </c>
      <c r="E6618" s="138" t="s">
        <v>32963</v>
      </c>
      <c r="F6618" s="139">
        <v>2885</v>
      </c>
      <c r="G6618" s="137" t="s">
        <v>488</v>
      </c>
      <c r="H6618" s="137" t="s">
        <v>22088</v>
      </c>
      <c r="I6618" s="138" t="s">
        <v>1139</v>
      </c>
    </row>
    <row r="6619" spans="1:9" hidden="1">
      <c r="A6619" s="137" t="s">
        <v>32964</v>
      </c>
      <c r="B6619" s="138" t="s">
        <v>32965</v>
      </c>
      <c r="C6619" s="138" t="s">
        <v>32966</v>
      </c>
      <c r="D6619" s="138" t="s">
        <v>32967</v>
      </c>
      <c r="E6619" s="138" t="s">
        <v>32968</v>
      </c>
      <c r="F6619" s="139">
        <v>0</v>
      </c>
      <c r="G6619" s="137" t="s">
        <v>488</v>
      </c>
      <c r="H6619" s="137" t="s">
        <v>22088</v>
      </c>
      <c r="I6619" s="138" t="s">
        <v>1139</v>
      </c>
    </row>
    <row r="6620" spans="1:9" hidden="1">
      <c r="A6620" s="137" t="s">
        <v>32969</v>
      </c>
      <c r="B6620" s="138" t="s">
        <v>32970</v>
      </c>
      <c r="C6620" s="138" t="s">
        <v>32971</v>
      </c>
      <c r="D6620" s="138" t="s">
        <v>32972</v>
      </c>
      <c r="E6620" s="138" t="s">
        <v>32973</v>
      </c>
      <c r="F6620" s="139">
        <v>0</v>
      </c>
      <c r="G6620" s="137" t="s">
        <v>488</v>
      </c>
      <c r="H6620" s="137" t="s">
        <v>22088</v>
      </c>
      <c r="I6620" s="138" t="s">
        <v>1139</v>
      </c>
    </row>
    <row r="6621" spans="1:9" hidden="1">
      <c r="A6621" s="137" t="s">
        <v>32974</v>
      </c>
      <c r="B6621" s="138" t="s">
        <v>32975</v>
      </c>
      <c r="C6621" s="138" t="s">
        <v>32976</v>
      </c>
      <c r="D6621" s="138" t="s">
        <v>32977</v>
      </c>
      <c r="E6621" s="138" t="s">
        <v>32978</v>
      </c>
      <c r="F6621" s="139">
        <v>426</v>
      </c>
      <c r="G6621" s="137" t="s">
        <v>488</v>
      </c>
      <c r="H6621" s="137" t="s">
        <v>22088</v>
      </c>
      <c r="I6621" s="138" t="s">
        <v>1139</v>
      </c>
    </row>
    <row r="6622" spans="1:9" hidden="1">
      <c r="A6622" s="137" t="s">
        <v>32979</v>
      </c>
      <c r="B6622" s="138" t="s">
        <v>32980</v>
      </c>
      <c r="C6622" s="138" t="s">
        <v>32981</v>
      </c>
      <c r="D6622" s="138" t="s">
        <v>32982</v>
      </c>
      <c r="E6622" s="138" t="s">
        <v>32983</v>
      </c>
      <c r="F6622" s="139">
        <v>2849</v>
      </c>
      <c r="G6622" s="137" t="s">
        <v>488</v>
      </c>
      <c r="H6622" s="137" t="s">
        <v>22088</v>
      </c>
      <c r="I6622" s="138" t="s">
        <v>1139</v>
      </c>
    </row>
    <row r="6623" spans="1:9" hidden="1">
      <c r="A6623" s="137" t="s">
        <v>32984</v>
      </c>
      <c r="B6623" s="138" t="s">
        <v>32985</v>
      </c>
      <c r="C6623" s="138" t="s">
        <v>32986</v>
      </c>
      <c r="D6623" s="138" t="s">
        <v>32987</v>
      </c>
      <c r="E6623" s="138" t="s">
        <v>32988</v>
      </c>
      <c r="F6623" s="139">
        <v>751</v>
      </c>
      <c r="G6623" s="137" t="s">
        <v>488</v>
      </c>
      <c r="H6623" s="137" t="s">
        <v>22088</v>
      </c>
      <c r="I6623" s="138" t="s">
        <v>1139</v>
      </c>
    </row>
    <row r="6624" spans="1:9" hidden="1">
      <c r="A6624" s="137" t="s">
        <v>32989</v>
      </c>
      <c r="B6624" s="138" t="s">
        <v>32990</v>
      </c>
      <c r="C6624" s="138" t="s">
        <v>32991</v>
      </c>
      <c r="D6624" s="138" t="s">
        <v>32992</v>
      </c>
      <c r="E6624" s="138" t="s">
        <v>32993</v>
      </c>
      <c r="F6624" s="139">
        <v>0</v>
      </c>
      <c r="G6624" s="137" t="s">
        <v>488</v>
      </c>
      <c r="H6624" s="137" t="s">
        <v>22088</v>
      </c>
      <c r="I6624" s="138" t="s">
        <v>1139</v>
      </c>
    </row>
    <row r="6625" spans="1:9" hidden="1">
      <c r="A6625" s="137" t="s">
        <v>32994</v>
      </c>
      <c r="B6625" s="138" t="s">
        <v>32995</v>
      </c>
      <c r="C6625" s="138" t="s">
        <v>32996</v>
      </c>
      <c r="D6625" s="138" t="s">
        <v>32997</v>
      </c>
      <c r="E6625" s="138" t="s">
        <v>32998</v>
      </c>
      <c r="F6625" s="139">
        <v>1704</v>
      </c>
      <c r="G6625" s="137" t="s">
        <v>488</v>
      </c>
      <c r="H6625" s="137" t="s">
        <v>22088</v>
      </c>
      <c r="I6625" s="138" t="s">
        <v>1139</v>
      </c>
    </row>
    <row r="6626" spans="1:9" hidden="1">
      <c r="A6626" s="137" t="s">
        <v>32999</v>
      </c>
      <c r="B6626" s="138" t="s">
        <v>33000</v>
      </c>
      <c r="C6626" s="138" t="s">
        <v>33001</v>
      </c>
      <c r="D6626" s="138" t="s">
        <v>33002</v>
      </c>
      <c r="E6626" s="138" t="s">
        <v>33003</v>
      </c>
      <c r="F6626" s="139">
        <v>1629.5</v>
      </c>
      <c r="G6626" s="137" t="s">
        <v>488</v>
      </c>
      <c r="H6626" s="137" t="s">
        <v>22088</v>
      </c>
      <c r="I6626" s="138" t="s">
        <v>1139</v>
      </c>
    </row>
    <row r="6627" spans="1:9" hidden="1">
      <c r="A6627" s="137" t="s">
        <v>33004</v>
      </c>
      <c r="B6627" s="138" t="s">
        <v>33005</v>
      </c>
      <c r="C6627" s="138" t="s">
        <v>33006</v>
      </c>
      <c r="D6627" s="138" t="s">
        <v>33007</v>
      </c>
      <c r="E6627" s="138" t="s">
        <v>33008</v>
      </c>
      <c r="F6627" s="139">
        <v>0</v>
      </c>
      <c r="G6627" s="137" t="s">
        <v>488</v>
      </c>
      <c r="H6627" s="137" t="s">
        <v>22088</v>
      </c>
      <c r="I6627" s="138" t="s">
        <v>1139</v>
      </c>
    </row>
    <row r="6628" spans="1:9" hidden="1">
      <c r="A6628" s="137" t="s">
        <v>33009</v>
      </c>
      <c r="B6628" s="138" t="s">
        <v>33010</v>
      </c>
      <c r="C6628" s="138" t="s">
        <v>33011</v>
      </c>
      <c r="D6628" s="138" t="s">
        <v>33012</v>
      </c>
      <c r="E6628" s="138" t="s">
        <v>33013</v>
      </c>
      <c r="F6628" s="139">
        <v>0</v>
      </c>
      <c r="G6628" s="137" t="s">
        <v>488</v>
      </c>
      <c r="H6628" s="137" t="s">
        <v>22088</v>
      </c>
      <c r="I6628" s="138" t="s">
        <v>1139</v>
      </c>
    </row>
    <row r="6629" spans="1:9" hidden="1">
      <c r="A6629" s="137" t="s">
        <v>33014</v>
      </c>
      <c r="B6629" s="138" t="s">
        <v>33015</v>
      </c>
      <c r="C6629" s="138" t="s">
        <v>33016</v>
      </c>
      <c r="D6629" s="138" t="s">
        <v>33017</v>
      </c>
      <c r="E6629" s="138" t="s">
        <v>33018</v>
      </c>
      <c r="F6629" s="139">
        <v>503</v>
      </c>
      <c r="G6629" s="137" t="s">
        <v>488</v>
      </c>
      <c r="H6629" s="137" t="s">
        <v>22088</v>
      </c>
      <c r="I6629" s="138" t="s">
        <v>1139</v>
      </c>
    </row>
    <row r="6630" spans="1:9" hidden="1">
      <c r="A6630" s="137" t="s">
        <v>33019</v>
      </c>
      <c r="B6630" s="138" t="s">
        <v>33020</v>
      </c>
      <c r="C6630" s="138" t="s">
        <v>33021</v>
      </c>
      <c r="D6630" s="138" t="s">
        <v>33022</v>
      </c>
      <c r="E6630" s="138" t="s">
        <v>33023</v>
      </c>
      <c r="F6630" s="139">
        <v>0</v>
      </c>
      <c r="G6630" s="137" t="s">
        <v>488</v>
      </c>
      <c r="H6630" s="137" t="s">
        <v>22088</v>
      </c>
      <c r="I6630" s="138" t="s">
        <v>24282</v>
      </c>
    </row>
    <row r="6631" spans="1:9" hidden="1">
      <c r="A6631" s="137" t="s">
        <v>33024</v>
      </c>
      <c r="B6631" s="138" t="s">
        <v>33025</v>
      </c>
      <c r="C6631" s="138" t="s">
        <v>33026</v>
      </c>
      <c r="D6631" s="138" t="s">
        <v>33027</v>
      </c>
      <c r="E6631" s="138" t="s">
        <v>33028</v>
      </c>
      <c r="F6631" s="139">
        <v>0</v>
      </c>
      <c r="G6631" s="137" t="s">
        <v>488</v>
      </c>
      <c r="H6631" s="137" t="s">
        <v>22088</v>
      </c>
      <c r="I6631" s="138" t="s">
        <v>1139</v>
      </c>
    </row>
    <row r="6632" spans="1:9" hidden="1">
      <c r="A6632" s="137" t="s">
        <v>33029</v>
      </c>
      <c r="B6632" s="138" t="s">
        <v>33030</v>
      </c>
      <c r="C6632" s="138" t="s">
        <v>33031</v>
      </c>
      <c r="D6632" s="138" t="s">
        <v>33032</v>
      </c>
      <c r="E6632" s="138" t="s">
        <v>33033</v>
      </c>
      <c r="F6632" s="139">
        <v>0</v>
      </c>
      <c r="G6632" s="137" t="s">
        <v>488</v>
      </c>
      <c r="H6632" s="137" t="s">
        <v>22088</v>
      </c>
      <c r="I6632" s="138" t="s">
        <v>1139</v>
      </c>
    </row>
    <row r="6633" spans="1:9" hidden="1">
      <c r="A6633" s="137" t="s">
        <v>33034</v>
      </c>
      <c r="B6633" s="138" t="s">
        <v>33035</v>
      </c>
      <c r="C6633" s="138" t="s">
        <v>33036</v>
      </c>
      <c r="D6633" s="138" t="s">
        <v>33037</v>
      </c>
      <c r="E6633" s="138" t="s">
        <v>33038</v>
      </c>
      <c r="F6633" s="139">
        <v>1725</v>
      </c>
      <c r="G6633" s="137" t="s">
        <v>488</v>
      </c>
      <c r="H6633" s="137" t="s">
        <v>22088</v>
      </c>
      <c r="I6633" s="138" t="s">
        <v>1139</v>
      </c>
    </row>
    <row r="6634" spans="1:9" hidden="1">
      <c r="A6634" s="137" t="s">
        <v>33039</v>
      </c>
      <c r="B6634" s="138" t="s">
        <v>33040</v>
      </c>
      <c r="C6634" s="138" t="s">
        <v>33041</v>
      </c>
      <c r="D6634" s="138" t="s">
        <v>33042</v>
      </c>
      <c r="E6634" s="138" t="s">
        <v>33043</v>
      </c>
      <c r="F6634" s="139">
        <v>598</v>
      </c>
      <c r="G6634" s="137" t="s">
        <v>488</v>
      </c>
      <c r="H6634" s="137" t="s">
        <v>22088</v>
      </c>
      <c r="I6634" s="138" t="s">
        <v>1139</v>
      </c>
    </row>
    <row r="6635" spans="1:9" hidden="1">
      <c r="A6635" s="137" t="s">
        <v>33044</v>
      </c>
      <c r="B6635" s="138" t="s">
        <v>33045</v>
      </c>
      <c r="C6635" s="138" t="s">
        <v>33046</v>
      </c>
      <c r="D6635" s="138" t="s">
        <v>33047</v>
      </c>
      <c r="E6635" s="138" t="s">
        <v>33048</v>
      </c>
      <c r="F6635" s="139">
        <v>2192</v>
      </c>
      <c r="G6635" s="137" t="s">
        <v>488</v>
      </c>
      <c r="H6635" s="137" t="s">
        <v>22088</v>
      </c>
      <c r="I6635" s="138" t="s">
        <v>1139</v>
      </c>
    </row>
    <row r="6636" spans="1:9" hidden="1">
      <c r="A6636" s="137" t="s">
        <v>33049</v>
      </c>
      <c r="B6636" s="138" t="s">
        <v>33050</v>
      </c>
      <c r="C6636" s="138" t="s">
        <v>33051</v>
      </c>
      <c r="D6636" s="138" t="s">
        <v>33052</v>
      </c>
      <c r="E6636" s="138" t="s">
        <v>33053</v>
      </c>
      <c r="F6636" s="139">
        <v>1549</v>
      </c>
      <c r="G6636" s="137" t="s">
        <v>488</v>
      </c>
      <c r="H6636" s="137" t="s">
        <v>22088</v>
      </c>
      <c r="I6636" s="138" t="s">
        <v>1139</v>
      </c>
    </row>
    <row r="6637" spans="1:9" hidden="1">
      <c r="A6637" s="137" t="s">
        <v>33054</v>
      </c>
      <c r="B6637" s="138" t="s">
        <v>33055</v>
      </c>
      <c r="C6637" s="138" t="s">
        <v>33056</v>
      </c>
      <c r="D6637" s="138" t="s">
        <v>33057</v>
      </c>
      <c r="E6637" s="138" t="s">
        <v>33058</v>
      </c>
      <c r="F6637" s="139">
        <v>217</v>
      </c>
      <c r="G6637" s="137" t="s">
        <v>488</v>
      </c>
      <c r="H6637" s="137" t="s">
        <v>22088</v>
      </c>
      <c r="I6637" s="138" t="s">
        <v>1139</v>
      </c>
    </row>
    <row r="6638" spans="1:9" hidden="1">
      <c r="A6638" s="137" t="s">
        <v>33059</v>
      </c>
      <c r="B6638" s="138" t="s">
        <v>542</v>
      </c>
      <c r="C6638" s="138" t="s">
        <v>544</v>
      </c>
      <c r="D6638" s="138" t="s">
        <v>33060</v>
      </c>
      <c r="E6638" s="138" t="s">
        <v>1332</v>
      </c>
      <c r="F6638" s="139">
        <v>2538.5</v>
      </c>
      <c r="G6638" s="137" t="s">
        <v>488</v>
      </c>
      <c r="H6638" s="137" t="s">
        <v>22088</v>
      </c>
      <c r="I6638" s="138" t="s">
        <v>1139</v>
      </c>
    </row>
    <row r="6639" spans="1:9" hidden="1">
      <c r="A6639" s="137" t="s">
        <v>33061</v>
      </c>
      <c r="B6639" s="138" t="s">
        <v>33062</v>
      </c>
      <c r="C6639" s="138" t="s">
        <v>33063</v>
      </c>
      <c r="D6639" s="138" t="s">
        <v>33064</v>
      </c>
      <c r="E6639" s="138" t="s">
        <v>33065</v>
      </c>
      <c r="F6639" s="139">
        <v>0</v>
      </c>
      <c r="G6639" s="137" t="s">
        <v>488</v>
      </c>
      <c r="H6639" s="137" t="s">
        <v>22088</v>
      </c>
      <c r="I6639" s="138" t="s">
        <v>1139</v>
      </c>
    </row>
    <row r="6640" spans="1:9" hidden="1">
      <c r="A6640" s="137" t="s">
        <v>33066</v>
      </c>
      <c r="B6640" s="138" t="s">
        <v>33067</v>
      </c>
      <c r="C6640" s="138" t="s">
        <v>33068</v>
      </c>
      <c r="D6640" s="138" t="s">
        <v>33069</v>
      </c>
      <c r="E6640" s="138" t="s">
        <v>33070</v>
      </c>
      <c r="F6640" s="139">
        <v>0</v>
      </c>
      <c r="G6640" s="137" t="s">
        <v>488</v>
      </c>
      <c r="H6640" s="137" t="s">
        <v>22088</v>
      </c>
      <c r="I6640" s="138" t="s">
        <v>1139</v>
      </c>
    </row>
    <row r="6641" spans="1:9" hidden="1">
      <c r="A6641" s="137" t="s">
        <v>33071</v>
      </c>
      <c r="B6641" s="138" t="s">
        <v>33072</v>
      </c>
      <c r="C6641" s="138" t="s">
        <v>33073</v>
      </c>
      <c r="D6641" s="138" t="s">
        <v>33074</v>
      </c>
      <c r="E6641" s="138" t="s">
        <v>33075</v>
      </c>
      <c r="F6641" s="139">
        <v>2719</v>
      </c>
      <c r="G6641" s="137" t="s">
        <v>488</v>
      </c>
      <c r="H6641" s="137" t="s">
        <v>22088</v>
      </c>
      <c r="I6641" s="138" t="s">
        <v>1139</v>
      </c>
    </row>
    <row r="6642" spans="1:9" hidden="1">
      <c r="A6642" s="137" t="s">
        <v>33076</v>
      </c>
      <c r="B6642" s="138" t="s">
        <v>33077</v>
      </c>
      <c r="C6642" s="138" t="s">
        <v>33078</v>
      </c>
      <c r="D6642" s="138" t="s">
        <v>33079</v>
      </c>
      <c r="E6642" s="138" t="s">
        <v>33080</v>
      </c>
      <c r="F6642" s="139">
        <v>0</v>
      </c>
      <c r="G6642" s="137" t="s">
        <v>488</v>
      </c>
      <c r="H6642" s="137" t="s">
        <v>22088</v>
      </c>
      <c r="I6642" s="138" t="s">
        <v>1139</v>
      </c>
    </row>
    <row r="6643" spans="1:9" hidden="1">
      <c r="A6643" s="137" t="s">
        <v>33081</v>
      </c>
      <c r="B6643" s="138" t="s">
        <v>33082</v>
      </c>
      <c r="C6643" s="138" t="s">
        <v>33083</v>
      </c>
      <c r="D6643" s="138" t="s">
        <v>33084</v>
      </c>
      <c r="E6643" s="138" t="s">
        <v>33085</v>
      </c>
      <c r="F6643" s="139">
        <v>1432.5</v>
      </c>
      <c r="G6643" s="137" t="s">
        <v>488</v>
      </c>
      <c r="H6643" s="137" t="s">
        <v>22088</v>
      </c>
      <c r="I6643" s="138" t="s">
        <v>1139</v>
      </c>
    </row>
    <row r="6644" spans="1:9" hidden="1">
      <c r="A6644" s="137" t="s">
        <v>33086</v>
      </c>
      <c r="B6644" s="138" t="s">
        <v>33087</v>
      </c>
      <c r="C6644" s="138" t="s">
        <v>33088</v>
      </c>
      <c r="D6644" s="138" t="s">
        <v>33089</v>
      </c>
      <c r="E6644" s="138" t="s">
        <v>33090</v>
      </c>
      <c r="F6644" s="139">
        <v>405</v>
      </c>
      <c r="G6644" s="137" t="s">
        <v>488</v>
      </c>
      <c r="H6644" s="137" t="s">
        <v>22088</v>
      </c>
      <c r="I6644" s="138" t="s">
        <v>1139</v>
      </c>
    </row>
    <row r="6645" spans="1:9" hidden="1">
      <c r="A6645" s="137" t="s">
        <v>33091</v>
      </c>
      <c r="B6645" s="138" t="s">
        <v>33092</v>
      </c>
      <c r="C6645" s="138" t="s">
        <v>33093</v>
      </c>
      <c r="D6645" s="138" t="s">
        <v>33094</v>
      </c>
      <c r="E6645" s="138" t="s">
        <v>33095</v>
      </c>
      <c r="F6645" s="139">
        <v>2223</v>
      </c>
      <c r="G6645" s="137" t="s">
        <v>488</v>
      </c>
      <c r="H6645" s="137" t="s">
        <v>22088</v>
      </c>
      <c r="I6645" s="138" t="s">
        <v>1139</v>
      </c>
    </row>
    <row r="6646" spans="1:9" hidden="1">
      <c r="A6646" s="137" t="s">
        <v>33096</v>
      </c>
      <c r="B6646" s="138" t="s">
        <v>33097</v>
      </c>
      <c r="C6646" s="138" t="s">
        <v>33098</v>
      </c>
      <c r="D6646" s="138" t="s">
        <v>33099</v>
      </c>
      <c r="E6646" s="138" t="s">
        <v>33100</v>
      </c>
      <c r="F6646" s="139">
        <v>0</v>
      </c>
      <c r="G6646" s="137" t="s">
        <v>488</v>
      </c>
      <c r="H6646" s="137" t="s">
        <v>22088</v>
      </c>
      <c r="I6646" s="138" t="s">
        <v>1756</v>
      </c>
    </row>
    <row r="6647" spans="1:9" hidden="1">
      <c r="A6647" s="137" t="s">
        <v>33101</v>
      </c>
      <c r="B6647" s="138" t="s">
        <v>33102</v>
      </c>
      <c r="C6647" s="138" t="s">
        <v>33103</v>
      </c>
      <c r="D6647" s="138" t="s">
        <v>33104</v>
      </c>
      <c r="E6647" s="138" t="s">
        <v>33105</v>
      </c>
      <c r="F6647" s="139">
        <v>0</v>
      </c>
      <c r="G6647" s="137" t="s">
        <v>488</v>
      </c>
      <c r="H6647" s="137" t="s">
        <v>22088</v>
      </c>
      <c r="I6647" s="138" t="s">
        <v>1139</v>
      </c>
    </row>
    <row r="6648" spans="1:9" hidden="1">
      <c r="A6648" s="137" t="s">
        <v>33106</v>
      </c>
      <c r="B6648" s="138" t="s">
        <v>33107</v>
      </c>
      <c r="C6648" s="138" t="s">
        <v>33108</v>
      </c>
      <c r="D6648" s="138" t="s">
        <v>33109</v>
      </c>
      <c r="E6648" s="138" t="s">
        <v>33110</v>
      </c>
      <c r="F6648" s="139">
        <v>1798</v>
      </c>
      <c r="G6648" s="137" t="s">
        <v>488</v>
      </c>
      <c r="H6648" s="137" t="s">
        <v>22088</v>
      </c>
      <c r="I6648" s="138" t="s">
        <v>1139</v>
      </c>
    </row>
    <row r="6649" spans="1:9" hidden="1">
      <c r="A6649" s="137" t="s">
        <v>33111</v>
      </c>
      <c r="B6649" s="138" t="s">
        <v>33112</v>
      </c>
      <c r="C6649" s="138" t="s">
        <v>33113</v>
      </c>
      <c r="D6649" s="138" t="s">
        <v>33114</v>
      </c>
      <c r="E6649" s="138" t="s">
        <v>33115</v>
      </c>
      <c r="F6649" s="139">
        <v>0</v>
      </c>
      <c r="G6649" s="137" t="s">
        <v>488</v>
      </c>
      <c r="H6649" s="137" t="s">
        <v>22088</v>
      </c>
      <c r="I6649" s="138" t="s">
        <v>1139</v>
      </c>
    </row>
    <row r="6650" spans="1:9" hidden="1">
      <c r="A6650" s="137" t="s">
        <v>33116</v>
      </c>
      <c r="B6650" s="138" t="s">
        <v>33117</v>
      </c>
      <c r="C6650" s="138" t="s">
        <v>33118</v>
      </c>
      <c r="D6650" s="138" t="s">
        <v>33119</v>
      </c>
      <c r="E6650" s="138" t="s">
        <v>33120</v>
      </c>
      <c r="F6650" s="139">
        <v>0</v>
      </c>
      <c r="G6650" s="137" t="s">
        <v>488</v>
      </c>
      <c r="H6650" s="137" t="s">
        <v>22088</v>
      </c>
      <c r="I6650" s="138" t="s">
        <v>1139</v>
      </c>
    </row>
    <row r="6651" spans="1:9" hidden="1">
      <c r="A6651" s="137" t="s">
        <v>33121</v>
      </c>
      <c r="B6651" s="138" t="s">
        <v>33122</v>
      </c>
      <c r="C6651" s="138" t="s">
        <v>33123</v>
      </c>
      <c r="D6651" s="138" t="s">
        <v>33124</v>
      </c>
      <c r="E6651" s="138" t="s">
        <v>33125</v>
      </c>
      <c r="F6651" s="139">
        <v>0</v>
      </c>
      <c r="G6651" s="137" t="s">
        <v>488</v>
      </c>
      <c r="H6651" s="137" t="s">
        <v>22088</v>
      </c>
      <c r="I6651" s="138" t="s">
        <v>1139</v>
      </c>
    </row>
    <row r="6652" spans="1:9" hidden="1">
      <c r="A6652" s="137" t="s">
        <v>33126</v>
      </c>
      <c r="B6652" s="138" t="s">
        <v>33127</v>
      </c>
      <c r="C6652" s="138" t="s">
        <v>33128</v>
      </c>
      <c r="D6652" s="138" t="s">
        <v>33129</v>
      </c>
      <c r="E6652" s="138" t="s">
        <v>33130</v>
      </c>
      <c r="F6652" s="139">
        <v>0</v>
      </c>
      <c r="G6652" s="137" t="s">
        <v>488</v>
      </c>
      <c r="H6652" s="137" t="s">
        <v>22088</v>
      </c>
      <c r="I6652" s="138" t="s">
        <v>1139</v>
      </c>
    </row>
    <row r="6653" spans="1:9" hidden="1">
      <c r="A6653" s="137" t="s">
        <v>33131</v>
      </c>
      <c r="B6653" s="138" t="s">
        <v>33132</v>
      </c>
      <c r="C6653" s="138" t="s">
        <v>33133</v>
      </c>
      <c r="D6653" s="138" t="s">
        <v>33134</v>
      </c>
      <c r="E6653" s="138" t="s">
        <v>33135</v>
      </c>
      <c r="F6653" s="139">
        <v>0</v>
      </c>
      <c r="G6653" s="137" t="s">
        <v>488</v>
      </c>
      <c r="H6653" s="137" t="s">
        <v>22088</v>
      </c>
      <c r="I6653" s="138" t="s">
        <v>24282</v>
      </c>
    </row>
    <row r="6654" spans="1:9" hidden="1">
      <c r="A6654" s="137" t="s">
        <v>33136</v>
      </c>
      <c r="B6654" s="138" t="s">
        <v>33137</v>
      </c>
      <c r="C6654" s="138" t="s">
        <v>33138</v>
      </c>
      <c r="D6654" s="138" t="s">
        <v>33139</v>
      </c>
      <c r="E6654" s="138" t="s">
        <v>33140</v>
      </c>
      <c r="F6654" s="139">
        <v>0</v>
      </c>
      <c r="G6654" s="137" t="s">
        <v>488</v>
      </c>
      <c r="H6654" s="137" t="s">
        <v>22088</v>
      </c>
      <c r="I6654" s="138" t="s">
        <v>24282</v>
      </c>
    </row>
    <row r="6655" spans="1:9" hidden="1">
      <c r="A6655" s="137" t="s">
        <v>33141</v>
      </c>
      <c r="B6655" s="138" t="s">
        <v>33142</v>
      </c>
      <c r="C6655" s="138" t="s">
        <v>33143</v>
      </c>
      <c r="D6655" s="138" t="s">
        <v>33144</v>
      </c>
      <c r="E6655" s="138" t="s">
        <v>33145</v>
      </c>
      <c r="F6655" s="139">
        <v>0</v>
      </c>
      <c r="G6655" s="137" t="s">
        <v>488</v>
      </c>
      <c r="H6655" s="137" t="s">
        <v>22088</v>
      </c>
      <c r="I6655" s="138" t="s">
        <v>1139</v>
      </c>
    </row>
    <row r="6656" spans="1:9" hidden="1">
      <c r="A6656" s="137" t="s">
        <v>33146</v>
      </c>
      <c r="B6656" s="138" t="s">
        <v>33147</v>
      </c>
      <c r="C6656" s="138" t="s">
        <v>33148</v>
      </c>
      <c r="D6656" s="138" t="s">
        <v>33149</v>
      </c>
      <c r="E6656" s="138" t="s">
        <v>33150</v>
      </c>
      <c r="F6656" s="139">
        <v>1521</v>
      </c>
      <c r="G6656" s="137" t="s">
        <v>488</v>
      </c>
      <c r="H6656" s="137" t="s">
        <v>22088</v>
      </c>
      <c r="I6656" s="138" t="s">
        <v>1139</v>
      </c>
    </row>
    <row r="6657" spans="1:9" hidden="1">
      <c r="A6657" s="137" t="s">
        <v>33151</v>
      </c>
      <c r="B6657" s="138" t="s">
        <v>33152</v>
      </c>
      <c r="C6657" s="138" t="s">
        <v>33153</v>
      </c>
      <c r="D6657" s="138" t="s">
        <v>33154</v>
      </c>
      <c r="E6657" s="138" t="s">
        <v>33155</v>
      </c>
      <c r="F6657" s="139">
        <v>0</v>
      </c>
      <c r="G6657" s="137" t="s">
        <v>488</v>
      </c>
      <c r="H6657" s="137" t="s">
        <v>22088</v>
      </c>
      <c r="I6657" s="138" t="s">
        <v>1139</v>
      </c>
    </row>
    <row r="6658" spans="1:9" hidden="1">
      <c r="A6658" s="137" t="s">
        <v>33156</v>
      </c>
      <c r="B6658" s="138" t="s">
        <v>33157</v>
      </c>
      <c r="C6658" s="138" t="s">
        <v>33158</v>
      </c>
      <c r="D6658" s="138" t="s">
        <v>33159</v>
      </c>
      <c r="E6658" s="138" t="s">
        <v>33160</v>
      </c>
      <c r="F6658" s="139">
        <v>4639</v>
      </c>
      <c r="G6658" s="137" t="s">
        <v>488</v>
      </c>
      <c r="H6658" s="137" t="s">
        <v>22088</v>
      </c>
      <c r="I6658" s="138" t="s">
        <v>1139</v>
      </c>
    </row>
    <row r="6659" spans="1:9" hidden="1">
      <c r="A6659" s="137" t="s">
        <v>33161</v>
      </c>
      <c r="B6659" s="138" t="s">
        <v>33162</v>
      </c>
      <c r="C6659" s="138" t="s">
        <v>33163</v>
      </c>
      <c r="D6659" s="138" t="s">
        <v>33164</v>
      </c>
      <c r="E6659" s="138" t="s">
        <v>33165</v>
      </c>
      <c r="F6659" s="139">
        <v>0</v>
      </c>
      <c r="G6659" s="137" t="s">
        <v>488</v>
      </c>
      <c r="H6659" s="137" t="s">
        <v>22088</v>
      </c>
      <c r="I6659" s="138" t="s">
        <v>1139</v>
      </c>
    </row>
    <row r="6660" spans="1:9" hidden="1">
      <c r="A6660" s="137" t="s">
        <v>33166</v>
      </c>
      <c r="B6660" s="138" t="s">
        <v>33167</v>
      </c>
      <c r="C6660" s="138" t="s">
        <v>33168</v>
      </c>
      <c r="D6660" s="138" t="s">
        <v>33169</v>
      </c>
      <c r="E6660" s="138" t="s">
        <v>33170</v>
      </c>
      <c r="F6660" s="139">
        <v>2124</v>
      </c>
      <c r="G6660" s="137" t="s">
        <v>488</v>
      </c>
      <c r="H6660" s="137" t="s">
        <v>22088</v>
      </c>
      <c r="I6660" s="138" t="s">
        <v>1139</v>
      </c>
    </row>
    <row r="6661" spans="1:9" hidden="1">
      <c r="A6661" s="137" t="s">
        <v>33171</v>
      </c>
      <c r="B6661" s="138" t="s">
        <v>33172</v>
      </c>
      <c r="C6661" s="138" t="s">
        <v>33173</v>
      </c>
      <c r="D6661" s="138" t="s">
        <v>33174</v>
      </c>
      <c r="E6661" s="138" t="s">
        <v>33175</v>
      </c>
      <c r="F6661" s="139">
        <v>0</v>
      </c>
      <c r="G6661" s="137" t="s">
        <v>488</v>
      </c>
      <c r="H6661" s="137" t="s">
        <v>22088</v>
      </c>
      <c r="I6661" s="138" t="s">
        <v>1139</v>
      </c>
    </row>
    <row r="6662" spans="1:9" hidden="1">
      <c r="A6662" s="137" t="s">
        <v>33176</v>
      </c>
      <c r="B6662" s="138" t="s">
        <v>33177</v>
      </c>
      <c r="C6662" s="138" t="s">
        <v>33178</v>
      </c>
      <c r="D6662" s="138" t="s">
        <v>33179</v>
      </c>
      <c r="E6662" s="138" t="s">
        <v>33180</v>
      </c>
      <c r="F6662" s="139">
        <v>0</v>
      </c>
      <c r="G6662" s="137" t="s">
        <v>488</v>
      </c>
      <c r="H6662" s="137" t="s">
        <v>22088</v>
      </c>
      <c r="I6662" s="138" t="s">
        <v>1139</v>
      </c>
    </row>
    <row r="6663" spans="1:9" hidden="1">
      <c r="A6663" s="137" t="s">
        <v>33181</v>
      </c>
      <c r="B6663" s="138" t="s">
        <v>33182</v>
      </c>
      <c r="C6663" s="138" t="s">
        <v>33183</v>
      </c>
      <c r="D6663" s="138" t="s">
        <v>33184</v>
      </c>
      <c r="E6663" s="138" t="s">
        <v>33185</v>
      </c>
      <c r="F6663" s="139">
        <v>0</v>
      </c>
      <c r="G6663" s="137" t="s">
        <v>488</v>
      </c>
      <c r="H6663" s="137" t="s">
        <v>22088</v>
      </c>
      <c r="I6663" s="138" t="s">
        <v>24282</v>
      </c>
    </row>
    <row r="6664" spans="1:9" hidden="1">
      <c r="A6664" s="137" t="s">
        <v>33186</v>
      </c>
      <c r="B6664" s="138" t="s">
        <v>33187</v>
      </c>
      <c r="C6664" s="138" t="s">
        <v>33188</v>
      </c>
      <c r="D6664" s="138" t="s">
        <v>33189</v>
      </c>
      <c r="E6664" s="138" t="s">
        <v>33190</v>
      </c>
      <c r="F6664" s="139">
        <v>0</v>
      </c>
      <c r="G6664" s="137" t="s">
        <v>488</v>
      </c>
      <c r="H6664" s="137" t="s">
        <v>22088</v>
      </c>
      <c r="I6664" s="138" t="s">
        <v>1139</v>
      </c>
    </row>
    <row r="6665" spans="1:9" hidden="1">
      <c r="A6665" s="137" t="s">
        <v>33191</v>
      </c>
      <c r="B6665" s="138" t="s">
        <v>33192</v>
      </c>
      <c r="C6665" s="138" t="s">
        <v>33193</v>
      </c>
      <c r="D6665" s="138" t="s">
        <v>33194</v>
      </c>
      <c r="E6665" s="138" t="s">
        <v>33195</v>
      </c>
      <c r="F6665" s="139">
        <v>6685</v>
      </c>
      <c r="G6665" s="137" t="s">
        <v>488</v>
      </c>
      <c r="H6665" s="137" t="s">
        <v>22088</v>
      </c>
      <c r="I6665" s="138" t="s">
        <v>1139</v>
      </c>
    </row>
    <row r="6666" spans="1:9" hidden="1">
      <c r="A6666" s="137" t="s">
        <v>33196</v>
      </c>
      <c r="B6666" s="138" t="s">
        <v>33197</v>
      </c>
      <c r="C6666" s="138" t="s">
        <v>33198</v>
      </c>
      <c r="D6666" s="138" t="s">
        <v>33199</v>
      </c>
      <c r="E6666" s="138" t="s">
        <v>33200</v>
      </c>
      <c r="F6666" s="139">
        <v>0</v>
      </c>
      <c r="G6666" s="137" t="s">
        <v>488</v>
      </c>
      <c r="H6666" s="137" t="s">
        <v>22088</v>
      </c>
      <c r="I6666" s="138" t="s">
        <v>24282</v>
      </c>
    </row>
    <row r="6667" spans="1:9" hidden="1">
      <c r="A6667" s="137" t="s">
        <v>33201</v>
      </c>
      <c r="B6667" s="138" t="s">
        <v>33202</v>
      </c>
      <c r="C6667" s="138" t="s">
        <v>33203</v>
      </c>
      <c r="D6667" s="138" t="s">
        <v>33204</v>
      </c>
      <c r="E6667" s="138" t="s">
        <v>33205</v>
      </c>
      <c r="F6667" s="139">
        <v>0</v>
      </c>
      <c r="G6667" s="137" t="s">
        <v>488</v>
      </c>
      <c r="H6667" s="137" t="s">
        <v>22088</v>
      </c>
      <c r="I6667" s="138" t="s">
        <v>24282</v>
      </c>
    </row>
    <row r="6668" spans="1:9" hidden="1">
      <c r="A6668" s="137" t="s">
        <v>33206</v>
      </c>
      <c r="B6668" s="138" t="s">
        <v>33207</v>
      </c>
      <c r="C6668" s="138" t="s">
        <v>33208</v>
      </c>
      <c r="D6668" s="138" t="s">
        <v>33209</v>
      </c>
      <c r="E6668" s="138" t="s">
        <v>33210</v>
      </c>
      <c r="F6668" s="139">
        <v>0</v>
      </c>
      <c r="G6668" s="137" t="s">
        <v>488</v>
      </c>
      <c r="H6668" s="137" t="s">
        <v>22088</v>
      </c>
      <c r="I6668" s="138" t="s">
        <v>1139</v>
      </c>
    </row>
    <row r="6669" spans="1:9" hidden="1">
      <c r="A6669" s="137" t="s">
        <v>33211</v>
      </c>
      <c r="B6669" s="138" t="s">
        <v>33212</v>
      </c>
      <c r="C6669" s="138" t="s">
        <v>33213</v>
      </c>
      <c r="D6669" s="138" t="s">
        <v>33214</v>
      </c>
      <c r="E6669" s="138" t="s">
        <v>33215</v>
      </c>
      <c r="F6669" s="139">
        <v>0</v>
      </c>
      <c r="G6669" s="137" t="s">
        <v>488</v>
      </c>
      <c r="H6669" s="137" t="s">
        <v>22088</v>
      </c>
      <c r="I6669" s="138" t="s">
        <v>1139</v>
      </c>
    </row>
    <row r="6670" spans="1:9" hidden="1">
      <c r="A6670" s="137" t="s">
        <v>33216</v>
      </c>
      <c r="B6670" s="138" t="s">
        <v>33217</v>
      </c>
      <c r="C6670" s="138" t="s">
        <v>33218</v>
      </c>
      <c r="D6670" s="138" t="s">
        <v>33219</v>
      </c>
      <c r="E6670" s="138" t="s">
        <v>33220</v>
      </c>
      <c r="F6670" s="139">
        <v>8470</v>
      </c>
      <c r="G6670" s="137" t="s">
        <v>488</v>
      </c>
      <c r="H6670" s="137" t="s">
        <v>22088</v>
      </c>
      <c r="I6670" s="138" t="s">
        <v>1139</v>
      </c>
    </row>
    <row r="6671" spans="1:9" hidden="1">
      <c r="A6671" s="137" t="s">
        <v>33221</v>
      </c>
      <c r="B6671" s="138" t="s">
        <v>33222</v>
      </c>
      <c r="C6671" s="138" t="s">
        <v>33223</v>
      </c>
      <c r="D6671" s="138" t="s">
        <v>33224</v>
      </c>
      <c r="E6671" s="138" t="s">
        <v>33225</v>
      </c>
      <c r="F6671" s="139">
        <v>0</v>
      </c>
      <c r="G6671" s="137" t="s">
        <v>488</v>
      </c>
      <c r="H6671" s="137" t="s">
        <v>22088</v>
      </c>
      <c r="I6671" s="138" t="s">
        <v>1139</v>
      </c>
    </row>
    <row r="6672" spans="1:9" hidden="1">
      <c r="A6672" s="137" t="s">
        <v>33226</v>
      </c>
      <c r="B6672" s="138" t="s">
        <v>33227</v>
      </c>
      <c r="C6672" s="138" t="s">
        <v>33228</v>
      </c>
      <c r="D6672" s="138" t="s">
        <v>33229</v>
      </c>
      <c r="E6672" s="138" t="s">
        <v>33230</v>
      </c>
      <c r="F6672" s="139">
        <v>0</v>
      </c>
      <c r="G6672" s="137" t="s">
        <v>488</v>
      </c>
      <c r="H6672" s="137" t="s">
        <v>22088</v>
      </c>
      <c r="I6672" s="138" t="s">
        <v>1139</v>
      </c>
    </row>
    <row r="6673" spans="1:9" hidden="1">
      <c r="A6673" s="137" t="s">
        <v>33231</v>
      </c>
      <c r="B6673" s="138" t="s">
        <v>33232</v>
      </c>
      <c r="C6673" s="138" t="s">
        <v>33233</v>
      </c>
      <c r="D6673" s="138" t="s">
        <v>33234</v>
      </c>
      <c r="E6673" s="138" t="s">
        <v>33235</v>
      </c>
      <c r="F6673" s="139">
        <v>0</v>
      </c>
      <c r="G6673" s="137" t="s">
        <v>488</v>
      </c>
      <c r="H6673" s="137" t="s">
        <v>22088</v>
      </c>
      <c r="I6673" s="138" t="s">
        <v>1139</v>
      </c>
    </row>
    <row r="6674" spans="1:9" hidden="1">
      <c r="A6674" s="137" t="s">
        <v>33236</v>
      </c>
      <c r="B6674" s="138" t="s">
        <v>33237</v>
      </c>
      <c r="C6674" s="138" t="s">
        <v>33238</v>
      </c>
      <c r="D6674" s="138" t="s">
        <v>33239</v>
      </c>
      <c r="E6674" s="138" t="s">
        <v>33240</v>
      </c>
      <c r="F6674" s="139">
        <v>0</v>
      </c>
      <c r="G6674" s="137" t="s">
        <v>488</v>
      </c>
      <c r="H6674" s="137" t="s">
        <v>22088</v>
      </c>
      <c r="I6674" s="138" t="s">
        <v>1139</v>
      </c>
    </row>
    <row r="6675" spans="1:9" hidden="1">
      <c r="A6675" s="137" t="s">
        <v>33241</v>
      </c>
      <c r="B6675" s="138" t="s">
        <v>33242</v>
      </c>
      <c r="C6675" s="138" t="s">
        <v>33243</v>
      </c>
      <c r="D6675" s="138" t="s">
        <v>33244</v>
      </c>
      <c r="E6675" s="138" t="s">
        <v>33245</v>
      </c>
      <c r="F6675" s="139">
        <v>1985</v>
      </c>
      <c r="G6675" s="137" t="s">
        <v>488</v>
      </c>
      <c r="H6675" s="137" t="s">
        <v>22088</v>
      </c>
      <c r="I6675" s="138" t="s">
        <v>1139</v>
      </c>
    </row>
    <row r="6676" spans="1:9" hidden="1">
      <c r="A6676" s="137" t="s">
        <v>33246</v>
      </c>
      <c r="B6676" s="138" t="s">
        <v>33247</v>
      </c>
      <c r="C6676" s="138" t="s">
        <v>33248</v>
      </c>
      <c r="D6676" s="138" t="s">
        <v>33249</v>
      </c>
      <c r="E6676" s="138" t="s">
        <v>33250</v>
      </c>
      <c r="F6676" s="139">
        <v>1106</v>
      </c>
      <c r="G6676" s="137" t="s">
        <v>488</v>
      </c>
      <c r="H6676" s="137" t="s">
        <v>22088</v>
      </c>
      <c r="I6676" s="138" t="s">
        <v>1139</v>
      </c>
    </row>
    <row r="6677" spans="1:9" hidden="1">
      <c r="A6677" s="137" t="s">
        <v>33251</v>
      </c>
      <c r="B6677" s="138" t="s">
        <v>33252</v>
      </c>
      <c r="C6677" s="138" t="s">
        <v>33253</v>
      </c>
      <c r="D6677" s="138" t="s">
        <v>33254</v>
      </c>
      <c r="E6677" s="138" t="s">
        <v>33255</v>
      </c>
      <c r="F6677" s="139">
        <v>0</v>
      </c>
      <c r="G6677" s="137" t="s">
        <v>488</v>
      </c>
      <c r="H6677" s="137" t="s">
        <v>22088</v>
      </c>
      <c r="I6677" s="138" t="s">
        <v>1139</v>
      </c>
    </row>
    <row r="6678" spans="1:9" hidden="1">
      <c r="A6678" s="137" t="s">
        <v>33256</v>
      </c>
      <c r="B6678" s="138" t="s">
        <v>33257</v>
      </c>
      <c r="C6678" s="138" t="s">
        <v>33258</v>
      </c>
      <c r="D6678" s="138" t="s">
        <v>33259</v>
      </c>
      <c r="E6678" s="138" t="s">
        <v>33260</v>
      </c>
      <c r="F6678" s="139">
        <v>2637</v>
      </c>
      <c r="G6678" s="137" t="s">
        <v>488</v>
      </c>
      <c r="H6678" s="137" t="s">
        <v>22088</v>
      </c>
      <c r="I6678" s="138" t="s">
        <v>1139</v>
      </c>
    </row>
    <row r="6679" spans="1:9" hidden="1">
      <c r="A6679" s="137" t="s">
        <v>33261</v>
      </c>
      <c r="B6679" s="138" t="s">
        <v>33262</v>
      </c>
      <c r="C6679" s="138" t="s">
        <v>33263</v>
      </c>
      <c r="D6679" s="138" t="s">
        <v>33264</v>
      </c>
      <c r="E6679" s="138" t="s">
        <v>24999</v>
      </c>
      <c r="F6679" s="139">
        <v>1750</v>
      </c>
      <c r="G6679" s="137" t="s">
        <v>488</v>
      </c>
      <c r="H6679" s="137" t="s">
        <v>22088</v>
      </c>
      <c r="I6679" s="138" t="s">
        <v>1139</v>
      </c>
    </row>
    <row r="6680" spans="1:9" hidden="1">
      <c r="A6680" s="137" t="s">
        <v>33265</v>
      </c>
      <c r="B6680" s="138" t="s">
        <v>33266</v>
      </c>
      <c r="C6680" s="138" t="s">
        <v>33267</v>
      </c>
      <c r="D6680" s="138" t="s">
        <v>33268</v>
      </c>
      <c r="E6680" s="138" t="s">
        <v>33269</v>
      </c>
      <c r="F6680" s="139">
        <v>0</v>
      </c>
      <c r="G6680" s="137" t="s">
        <v>488</v>
      </c>
      <c r="H6680" s="137" t="s">
        <v>22088</v>
      </c>
      <c r="I6680" s="138" t="s">
        <v>1139</v>
      </c>
    </row>
    <row r="6681" spans="1:9" hidden="1">
      <c r="A6681" s="137" t="s">
        <v>33270</v>
      </c>
      <c r="B6681" s="138" t="s">
        <v>33271</v>
      </c>
      <c r="C6681" s="138" t="s">
        <v>33272</v>
      </c>
      <c r="D6681" s="138" t="s">
        <v>33273</v>
      </c>
      <c r="E6681" s="138" t="s">
        <v>33274</v>
      </c>
      <c r="F6681" s="139">
        <v>0</v>
      </c>
      <c r="G6681" s="137" t="s">
        <v>488</v>
      </c>
      <c r="H6681" s="137" t="s">
        <v>22088</v>
      </c>
      <c r="I6681" s="138" t="s">
        <v>1139</v>
      </c>
    </row>
    <row r="6682" spans="1:9" hidden="1">
      <c r="A6682" s="137" t="s">
        <v>33275</v>
      </c>
      <c r="B6682" s="138" t="s">
        <v>33276</v>
      </c>
      <c r="C6682" s="138" t="s">
        <v>33277</v>
      </c>
      <c r="D6682" s="138" t="s">
        <v>33278</v>
      </c>
      <c r="E6682" s="138" t="s">
        <v>33279</v>
      </c>
      <c r="F6682" s="139">
        <v>1407</v>
      </c>
      <c r="G6682" s="137" t="s">
        <v>488</v>
      </c>
      <c r="H6682" s="137" t="s">
        <v>22088</v>
      </c>
      <c r="I6682" s="138" t="s">
        <v>1139</v>
      </c>
    </row>
    <row r="6683" spans="1:9" hidden="1">
      <c r="A6683" s="137" t="s">
        <v>33280</v>
      </c>
      <c r="B6683" s="138" t="s">
        <v>33281</v>
      </c>
      <c r="C6683" s="138" t="s">
        <v>33282</v>
      </c>
      <c r="D6683" s="138" t="s">
        <v>33283</v>
      </c>
      <c r="E6683" s="138" t="s">
        <v>33284</v>
      </c>
      <c r="F6683" s="139">
        <v>5130</v>
      </c>
      <c r="G6683" s="137" t="s">
        <v>488</v>
      </c>
      <c r="H6683" s="137" t="s">
        <v>22088</v>
      </c>
      <c r="I6683" s="138" t="s">
        <v>1139</v>
      </c>
    </row>
    <row r="6684" spans="1:9" hidden="1">
      <c r="A6684" s="137" t="s">
        <v>33285</v>
      </c>
      <c r="B6684" s="138" t="s">
        <v>33286</v>
      </c>
      <c r="C6684" s="138" t="s">
        <v>33287</v>
      </c>
      <c r="D6684" s="138" t="s">
        <v>33288</v>
      </c>
      <c r="E6684" s="138" t="s">
        <v>33289</v>
      </c>
      <c r="F6684" s="139">
        <v>0</v>
      </c>
      <c r="G6684" s="137" t="s">
        <v>488</v>
      </c>
      <c r="H6684" s="137" t="s">
        <v>22088</v>
      </c>
      <c r="I6684" s="138" t="s">
        <v>1139</v>
      </c>
    </row>
    <row r="6685" spans="1:9" hidden="1">
      <c r="A6685" s="137" t="s">
        <v>33290</v>
      </c>
      <c r="B6685" s="138" t="s">
        <v>33291</v>
      </c>
      <c r="C6685" s="138" t="s">
        <v>33292</v>
      </c>
      <c r="D6685" s="138" t="s">
        <v>33293</v>
      </c>
      <c r="E6685" s="138" t="s">
        <v>33294</v>
      </c>
      <c r="F6685" s="139">
        <v>4350</v>
      </c>
      <c r="G6685" s="137" t="s">
        <v>488</v>
      </c>
      <c r="H6685" s="137" t="s">
        <v>22088</v>
      </c>
      <c r="I6685" s="138" t="s">
        <v>1139</v>
      </c>
    </row>
    <row r="6686" spans="1:9" hidden="1">
      <c r="A6686" s="137" t="s">
        <v>33295</v>
      </c>
      <c r="B6686" s="138" t="s">
        <v>33296</v>
      </c>
      <c r="C6686" s="138" t="s">
        <v>33297</v>
      </c>
      <c r="D6686" s="138" t="s">
        <v>33298</v>
      </c>
      <c r="E6686" s="138" t="s">
        <v>33299</v>
      </c>
      <c r="F6686" s="139">
        <v>3180</v>
      </c>
      <c r="G6686" s="137" t="s">
        <v>488</v>
      </c>
      <c r="H6686" s="137" t="s">
        <v>22088</v>
      </c>
      <c r="I6686" s="138" t="s">
        <v>1139</v>
      </c>
    </row>
    <row r="6687" spans="1:9" hidden="1">
      <c r="A6687" s="137" t="s">
        <v>33300</v>
      </c>
      <c r="B6687" s="138" t="s">
        <v>33301</v>
      </c>
      <c r="C6687" s="138" t="s">
        <v>33302</v>
      </c>
      <c r="D6687" s="138" t="s">
        <v>33303</v>
      </c>
      <c r="E6687" s="138" t="s">
        <v>33304</v>
      </c>
      <c r="F6687" s="139">
        <v>0</v>
      </c>
      <c r="G6687" s="137" t="s">
        <v>488</v>
      </c>
      <c r="H6687" s="137" t="s">
        <v>22088</v>
      </c>
      <c r="I6687" s="138" t="s">
        <v>1139</v>
      </c>
    </row>
    <row r="6688" spans="1:9" hidden="1">
      <c r="A6688" s="137" t="s">
        <v>33305</v>
      </c>
      <c r="B6688" s="138" t="s">
        <v>33306</v>
      </c>
      <c r="C6688" s="138" t="s">
        <v>33307</v>
      </c>
      <c r="D6688" s="138" t="s">
        <v>33308</v>
      </c>
      <c r="E6688" s="138" t="s">
        <v>33309</v>
      </c>
      <c r="F6688" s="139">
        <v>7740</v>
      </c>
      <c r="G6688" s="137" t="s">
        <v>488</v>
      </c>
      <c r="H6688" s="137" t="s">
        <v>22088</v>
      </c>
      <c r="I6688" s="138" t="s">
        <v>1139</v>
      </c>
    </row>
    <row r="6689" spans="1:9" hidden="1">
      <c r="A6689" s="137" t="s">
        <v>33310</v>
      </c>
      <c r="B6689" s="138" t="s">
        <v>33311</v>
      </c>
      <c r="C6689" s="138" t="s">
        <v>33312</v>
      </c>
      <c r="D6689" s="138" t="s">
        <v>33313</v>
      </c>
      <c r="E6689" s="138" t="s">
        <v>33314</v>
      </c>
      <c r="F6689" s="139">
        <v>4465</v>
      </c>
      <c r="G6689" s="137" t="s">
        <v>488</v>
      </c>
      <c r="H6689" s="137" t="s">
        <v>22088</v>
      </c>
      <c r="I6689" s="138" t="s">
        <v>1139</v>
      </c>
    </row>
    <row r="6690" spans="1:9" hidden="1">
      <c r="A6690" s="137" t="s">
        <v>33315</v>
      </c>
      <c r="B6690" s="138" t="s">
        <v>33311</v>
      </c>
      <c r="C6690" s="138" t="s">
        <v>33316</v>
      </c>
      <c r="D6690" s="138" t="s">
        <v>33313</v>
      </c>
      <c r="E6690" s="138" t="s">
        <v>33314</v>
      </c>
      <c r="F6690" s="139">
        <v>0</v>
      </c>
      <c r="G6690" s="137" t="s">
        <v>488</v>
      </c>
      <c r="H6690" s="137" t="s">
        <v>22088</v>
      </c>
      <c r="I6690" s="138" t="s">
        <v>1139</v>
      </c>
    </row>
    <row r="6691" spans="1:9" hidden="1">
      <c r="A6691" s="137" t="s">
        <v>33317</v>
      </c>
      <c r="B6691" s="138" t="s">
        <v>33318</v>
      </c>
      <c r="C6691" s="138" t="s">
        <v>33319</v>
      </c>
      <c r="D6691" s="138" t="s">
        <v>33320</v>
      </c>
      <c r="E6691" s="138" t="s">
        <v>33321</v>
      </c>
      <c r="F6691" s="139">
        <v>0</v>
      </c>
      <c r="G6691" s="137" t="s">
        <v>488</v>
      </c>
      <c r="H6691" s="137" t="s">
        <v>22088</v>
      </c>
      <c r="I6691" s="138" t="s">
        <v>1139</v>
      </c>
    </row>
    <row r="6692" spans="1:9" hidden="1">
      <c r="A6692" s="137" t="s">
        <v>33322</v>
      </c>
      <c r="B6692" s="138" t="s">
        <v>33323</v>
      </c>
      <c r="C6692" s="138" t="s">
        <v>33324</v>
      </c>
      <c r="D6692" s="138" t="s">
        <v>33325</v>
      </c>
      <c r="E6692" s="138" t="s">
        <v>33326</v>
      </c>
      <c r="F6692" s="139">
        <v>0</v>
      </c>
      <c r="G6692" s="137" t="s">
        <v>488</v>
      </c>
      <c r="H6692" s="137" t="s">
        <v>22088</v>
      </c>
      <c r="I6692" s="138" t="s">
        <v>1139</v>
      </c>
    </row>
    <row r="6693" spans="1:9" hidden="1">
      <c r="A6693" s="137" t="s">
        <v>33327</v>
      </c>
      <c r="B6693" s="138" t="s">
        <v>33328</v>
      </c>
      <c r="C6693" s="138" t="s">
        <v>33329</v>
      </c>
      <c r="D6693" s="138" t="s">
        <v>33330</v>
      </c>
      <c r="E6693" s="138" t="s">
        <v>33331</v>
      </c>
      <c r="F6693" s="139">
        <v>0</v>
      </c>
      <c r="G6693" s="137" t="s">
        <v>488</v>
      </c>
      <c r="H6693" s="137" t="s">
        <v>22088</v>
      </c>
      <c r="I6693" s="138" t="s">
        <v>1139</v>
      </c>
    </row>
    <row r="6694" spans="1:9" hidden="1">
      <c r="A6694" s="137" t="s">
        <v>33332</v>
      </c>
      <c r="B6694" s="138" t="s">
        <v>33333</v>
      </c>
      <c r="C6694" s="138" t="s">
        <v>33334</v>
      </c>
      <c r="D6694" s="138" t="s">
        <v>33335</v>
      </c>
      <c r="E6694" s="138" t="s">
        <v>33336</v>
      </c>
      <c r="F6694" s="139">
        <v>0</v>
      </c>
      <c r="G6694" s="137" t="s">
        <v>488</v>
      </c>
      <c r="H6694" s="137" t="s">
        <v>22088</v>
      </c>
      <c r="I6694" s="138" t="s">
        <v>1139</v>
      </c>
    </row>
    <row r="6695" spans="1:9" hidden="1">
      <c r="A6695" s="137" t="s">
        <v>33337</v>
      </c>
      <c r="B6695" s="138" t="s">
        <v>33338</v>
      </c>
      <c r="C6695" s="138" t="s">
        <v>33339</v>
      </c>
      <c r="D6695" s="138" t="s">
        <v>33340</v>
      </c>
      <c r="E6695" s="138" t="s">
        <v>33341</v>
      </c>
      <c r="F6695" s="139">
        <v>0</v>
      </c>
      <c r="G6695" s="137" t="s">
        <v>488</v>
      </c>
      <c r="H6695" s="137" t="s">
        <v>22088</v>
      </c>
      <c r="I6695" s="138" t="s">
        <v>1139</v>
      </c>
    </row>
    <row r="6696" spans="1:9" hidden="1">
      <c r="A6696" s="137" t="s">
        <v>33342</v>
      </c>
      <c r="B6696" s="138" t="s">
        <v>33343</v>
      </c>
      <c r="C6696" s="138" t="s">
        <v>33344</v>
      </c>
      <c r="D6696" s="138" t="s">
        <v>33345</v>
      </c>
      <c r="E6696" s="138" t="s">
        <v>33346</v>
      </c>
      <c r="F6696" s="139">
        <v>0</v>
      </c>
      <c r="G6696" s="137" t="s">
        <v>488</v>
      </c>
      <c r="H6696" s="137" t="s">
        <v>22088</v>
      </c>
      <c r="I6696" s="138" t="s">
        <v>1139</v>
      </c>
    </row>
    <row r="6697" spans="1:9" hidden="1">
      <c r="A6697" s="137" t="s">
        <v>33347</v>
      </c>
      <c r="B6697" s="138" t="s">
        <v>33348</v>
      </c>
      <c r="C6697" s="138" t="s">
        <v>33349</v>
      </c>
      <c r="D6697" s="138" t="s">
        <v>33350</v>
      </c>
      <c r="E6697" s="138" t="s">
        <v>33351</v>
      </c>
      <c r="F6697" s="139">
        <v>0</v>
      </c>
      <c r="G6697" s="137" t="s">
        <v>488</v>
      </c>
      <c r="H6697" s="137" t="s">
        <v>22088</v>
      </c>
      <c r="I6697" s="138" t="s">
        <v>1139</v>
      </c>
    </row>
    <row r="6698" spans="1:9" hidden="1">
      <c r="A6698" s="137" t="s">
        <v>33352</v>
      </c>
      <c r="B6698" s="138" t="s">
        <v>33353</v>
      </c>
      <c r="C6698" s="138" t="s">
        <v>33354</v>
      </c>
      <c r="D6698" s="138" t="s">
        <v>33355</v>
      </c>
      <c r="E6698" s="138" t="s">
        <v>33356</v>
      </c>
      <c r="F6698" s="139">
        <v>4895</v>
      </c>
      <c r="G6698" s="137" t="s">
        <v>488</v>
      </c>
      <c r="H6698" s="137" t="s">
        <v>22088</v>
      </c>
      <c r="I6698" s="138" t="s">
        <v>1139</v>
      </c>
    </row>
    <row r="6699" spans="1:9" hidden="1">
      <c r="A6699" s="137" t="s">
        <v>33357</v>
      </c>
      <c r="B6699" s="138" t="s">
        <v>33358</v>
      </c>
      <c r="C6699" s="138" t="s">
        <v>33359</v>
      </c>
      <c r="D6699" s="138" t="s">
        <v>33360</v>
      </c>
      <c r="E6699" s="138" t="s">
        <v>33361</v>
      </c>
      <c r="F6699" s="139">
        <v>0</v>
      </c>
      <c r="G6699" s="137" t="s">
        <v>488</v>
      </c>
      <c r="H6699" s="137" t="s">
        <v>22088</v>
      </c>
      <c r="I6699" s="138" t="s">
        <v>1139</v>
      </c>
    </row>
    <row r="6700" spans="1:9" hidden="1">
      <c r="A6700" s="137" t="s">
        <v>33362</v>
      </c>
      <c r="B6700" s="138" t="s">
        <v>33363</v>
      </c>
      <c r="C6700" s="138" t="s">
        <v>33364</v>
      </c>
      <c r="D6700" s="138" t="s">
        <v>33365</v>
      </c>
      <c r="E6700" s="138" t="s">
        <v>33366</v>
      </c>
      <c r="F6700" s="139">
        <v>0</v>
      </c>
      <c r="G6700" s="137" t="s">
        <v>488</v>
      </c>
      <c r="H6700" s="137" t="s">
        <v>22088</v>
      </c>
      <c r="I6700" s="138" t="s">
        <v>1139</v>
      </c>
    </row>
    <row r="6701" spans="1:9" hidden="1">
      <c r="A6701" s="137" t="s">
        <v>33367</v>
      </c>
      <c r="B6701" s="138" t="s">
        <v>33368</v>
      </c>
      <c r="C6701" s="138" t="s">
        <v>33369</v>
      </c>
      <c r="D6701" s="138" t="s">
        <v>33370</v>
      </c>
      <c r="E6701" s="138" t="s">
        <v>33371</v>
      </c>
      <c r="F6701" s="139">
        <v>0</v>
      </c>
      <c r="G6701" s="137" t="s">
        <v>488</v>
      </c>
      <c r="H6701" s="137" t="s">
        <v>22088</v>
      </c>
      <c r="I6701" s="138" t="s">
        <v>1139</v>
      </c>
    </row>
    <row r="6702" spans="1:9" hidden="1">
      <c r="A6702" s="137" t="s">
        <v>33372</v>
      </c>
      <c r="B6702" s="138" t="s">
        <v>33373</v>
      </c>
      <c r="C6702" s="138" t="s">
        <v>33374</v>
      </c>
      <c r="D6702" s="138" t="s">
        <v>33375</v>
      </c>
      <c r="E6702" s="138" t="s">
        <v>33376</v>
      </c>
      <c r="F6702" s="139">
        <v>0</v>
      </c>
      <c r="G6702" s="137" t="s">
        <v>488</v>
      </c>
      <c r="H6702" s="137" t="s">
        <v>22088</v>
      </c>
      <c r="I6702" s="138" t="s">
        <v>1139</v>
      </c>
    </row>
    <row r="6703" spans="1:9" hidden="1">
      <c r="A6703" s="137" t="s">
        <v>33377</v>
      </c>
      <c r="B6703" s="138" t="s">
        <v>33378</v>
      </c>
      <c r="C6703" s="138" t="s">
        <v>33379</v>
      </c>
      <c r="D6703" s="138" t="s">
        <v>33380</v>
      </c>
      <c r="E6703" s="138" t="s">
        <v>33381</v>
      </c>
      <c r="F6703" s="139">
        <v>0</v>
      </c>
      <c r="G6703" s="137" t="s">
        <v>488</v>
      </c>
      <c r="H6703" s="137" t="s">
        <v>22088</v>
      </c>
      <c r="I6703" s="138" t="s">
        <v>1139</v>
      </c>
    </row>
    <row r="6704" spans="1:9" hidden="1">
      <c r="A6704" s="137" t="s">
        <v>33382</v>
      </c>
      <c r="B6704" s="138" t="s">
        <v>33383</v>
      </c>
      <c r="C6704" s="138" t="s">
        <v>33384</v>
      </c>
      <c r="D6704" s="138" t="s">
        <v>33385</v>
      </c>
      <c r="E6704" s="138" t="s">
        <v>33386</v>
      </c>
      <c r="F6704" s="139">
        <v>6330</v>
      </c>
      <c r="G6704" s="137" t="s">
        <v>488</v>
      </c>
      <c r="H6704" s="137" t="s">
        <v>22088</v>
      </c>
      <c r="I6704" s="138" t="s">
        <v>1139</v>
      </c>
    </row>
    <row r="6705" spans="1:9" hidden="1">
      <c r="A6705" s="137" t="s">
        <v>33387</v>
      </c>
      <c r="B6705" s="138" t="s">
        <v>33388</v>
      </c>
      <c r="C6705" s="138" t="s">
        <v>33389</v>
      </c>
      <c r="D6705" s="138" t="s">
        <v>33390</v>
      </c>
      <c r="E6705" s="138" t="s">
        <v>33391</v>
      </c>
      <c r="F6705" s="139">
        <v>3600</v>
      </c>
      <c r="G6705" s="137" t="s">
        <v>488</v>
      </c>
      <c r="H6705" s="137" t="s">
        <v>22088</v>
      </c>
      <c r="I6705" s="138" t="s">
        <v>1139</v>
      </c>
    </row>
    <row r="6706" spans="1:9" hidden="1">
      <c r="A6706" s="137" t="s">
        <v>33392</v>
      </c>
      <c r="B6706" s="138" t="s">
        <v>33393</v>
      </c>
      <c r="C6706" s="138" t="s">
        <v>33394</v>
      </c>
      <c r="D6706" s="138" t="s">
        <v>33395</v>
      </c>
      <c r="E6706" s="138" t="s">
        <v>33396</v>
      </c>
      <c r="F6706" s="139">
        <v>0</v>
      </c>
      <c r="G6706" s="137" t="s">
        <v>488</v>
      </c>
      <c r="H6706" s="137" t="s">
        <v>22088</v>
      </c>
      <c r="I6706" s="138" t="s">
        <v>1139</v>
      </c>
    </row>
    <row r="6707" spans="1:9" hidden="1">
      <c r="A6707" s="137" t="s">
        <v>33397</v>
      </c>
      <c r="B6707" s="138" t="s">
        <v>33398</v>
      </c>
      <c r="C6707" s="138" t="s">
        <v>33399</v>
      </c>
      <c r="D6707" s="138" t="s">
        <v>33400</v>
      </c>
      <c r="E6707" s="138" t="s">
        <v>33401</v>
      </c>
      <c r="F6707" s="139">
        <v>0</v>
      </c>
      <c r="G6707" s="137" t="s">
        <v>488</v>
      </c>
      <c r="H6707" s="137" t="s">
        <v>22088</v>
      </c>
      <c r="I6707" s="138" t="s">
        <v>1139</v>
      </c>
    </row>
    <row r="6708" spans="1:9" hidden="1">
      <c r="A6708" s="137" t="s">
        <v>33402</v>
      </c>
      <c r="B6708" s="138" t="s">
        <v>33403</v>
      </c>
      <c r="C6708" s="138" t="s">
        <v>33404</v>
      </c>
      <c r="D6708" s="138" t="s">
        <v>33405</v>
      </c>
      <c r="E6708" s="138" t="s">
        <v>33406</v>
      </c>
      <c r="F6708" s="139">
        <v>397</v>
      </c>
      <c r="G6708" s="137" t="s">
        <v>488</v>
      </c>
      <c r="H6708" s="137" t="s">
        <v>22088</v>
      </c>
      <c r="I6708" s="138" t="s">
        <v>24282</v>
      </c>
    </row>
    <row r="6709" spans="1:9" hidden="1">
      <c r="A6709" s="137" t="s">
        <v>33407</v>
      </c>
      <c r="B6709" s="138" t="s">
        <v>33408</v>
      </c>
      <c r="C6709" s="138" t="s">
        <v>33409</v>
      </c>
      <c r="D6709" s="138" t="s">
        <v>33410</v>
      </c>
      <c r="E6709" s="138" t="s">
        <v>33411</v>
      </c>
      <c r="F6709" s="139">
        <v>0</v>
      </c>
      <c r="G6709" s="137" t="s">
        <v>488</v>
      </c>
      <c r="H6709" s="137" t="s">
        <v>22088</v>
      </c>
      <c r="I6709" s="138" t="s">
        <v>1139</v>
      </c>
    </row>
    <row r="6710" spans="1:9" hidden="1">
      <c r="A6710" s="137" t="s">
        <v>33412</v>
      </c>
      <c r="B6710" s="138" t="s">
        <v>1532</v>
      </c>
      <c r="C6710" s="138" t="s">
        <v>1534</v>
      </c>
      <c r="D6710" s="138" t="s">
        <v>1533</v>
      </c>
      <c r="E6710" s="138" t="s">
        <v>33413</v>
      </c>
      <c r="F6710" s="139">
        <v>528</v>
      </c>
      <c r="G6710" s="137" t="s">
        <v>488</v>
      </c>
      <c r="H6710" s="137" t="s">
        <v>22088</v>
      </c>
      <c r="I6710" s="138" t="s">
        <v>1139</v>
      </c>
    </row>
    <row r="6711" spans="1:9" hidden="1">
      <c r="A6711" s="137" t="s">
        <v>33414</v>
      </c>
      <c r="B6711" s="138" t="s">
        <v>1532</v>
      </c>
      <c r="C6711" s="138" t="s">
        <v>33415</v>
      </c>
      <c r="D6711" s="138" t="s">
        <v>33416</v>
      </c>
      <c r="E6711" s="138" t="s">
        <v>33413</v>
      </c>
      <c r="F6711" s="139">
        <v>0</v>
      </c>
      <c r="G6711" s="137" t="s">
        <v>488</v>
      </c>
      <c r="H6711" s="137" t="s">
        <v>22088</v>
      </c>
      <c r="I6711" s="138" t="s">
        <v>1139</v>
      </c>
    </row>
    <row r="6712" spans="1:9" hidden="1">
      <c r="A6712" s="137" t="s">
        <v>33417</v>
      </c>
      <c r="B6712" s="138" t="s">
        <v>33418</v>
      </c>
      <c r="C6712" s="138" t="s">
        <v>33419</v>
      </c>
      <c r="D6712" s="138" t="s">
        <v>33420</v>
      </c>
      <c r="E6712" s="138" t="s">
        <v>33421</v>
      </c>
      <c r="F6712" s="139">
        <v>0</v>
      </c>
      <c r="G6712" s="137" t="s">
        <v>488</v>
      </c>
      <c r="H6712" s="137" t="s">
        <v>22088</v>
      </c>
      <c r="I6712" s="138" t="s">
        <v>1139</v>
      </c>
    </row>
    <row r="6713" spans="1:9" hidden="1">
      <c r="A6713" s="137" t="s">
        <v>33422</v>
      </c>
      <c r="B6713" s="138" t="s">
        <v>33423</v>
      </c>
      <c r="C6713" s="138" t="s">
        <v>33424</v>
      </c>
      <c r="D6713" s="138" t="s">
        <v>33425</v>
      </c>
      <c r="E6713" s="138" t="s">
        <v>33426</v>
      </c>
      <c r="F6713" s="139">
        <v>0</v>
      </c>
      <c r="G6713" s="137" t="s">
        <v>488</v>
      </c>
      <c r="H6713" s="137" t="s">
        <v>22088</v>
      </c>
      <c r="I6713" s="138" t="s">
        <v>24282</v>
      </c>
    </row>
    <row r="6714" spans="1:9" hidden="1">
      <c r="A6714" s="137" t="s">
        <v>33427</v>
      </c>
      <c r="B6714" s="138" t="s">
        <v>33428</v>
      </c>
      <c r="C6714" s="138" t="s">
        <v>33429</v>
      </c>
      <c r="D6714" s="138" t="s">
        <v>33430</v>
      </c>
      <c r="E6714" s="138" t="s">
        <v>33431</v>
      </c>
      <c r="F6714" s="139">
        <v>0</v>
      </c>
      <c r="G6714" s="137" t="s">
        <v>488</v>
      </c>
      <c r="H6714" s="137" t="s">
        <v>22088</v>
      </c>
      <c r="I6714" s="138" t="s">
        <v>1139</v>
      </c>
    </row>
    <row r="6715" spans="1:9" hidden="1">
      <c r="A6715" s="137" t="s">
        <v>33432</v>
      </c>
      <c r="B6715" s="138" t="s">
        <v>33428</v>
      </c>
      <c r="C6715" s="138" t="s">
        <v>33433</v>
      </c>
      <c r="D6715" s="138" t="s">
        <v>33430</v>
      </c>
      <c r="E6715" s="138" t="s">
        <v>33431</v>
      </c>
      <c r="F6715" s="139">
        <v>0</v>
      </c>
      <c r="G6715" s="137" t="s">
        <v>488</v>
      </c>
      <c r="H6715" s="137" t="s">
        <v>22088</v>
      </c>
      <c r="I6715" s="138" t="s">
        <v>1139</v>
      </c>
    </row>
    <row r="6716" spans="1:9" hidden="1">
      <c r="A6716" s="137" t="s">
        <v>33434</v>
      </c>
      <c r="B6716" s="138" t="s">
        <v>33435</v>
      </c>
      <c r="C6716" s="138" t="s">
        <v>33436</v>
      </c>
      <c r="D6716" s="138" t="s">
        <v>33437</v>
      </c>
      <c r="E6716" s="138" t="s">
        <v>33438</v>
      </c>
      <c r="F6716" s="139">
        <v>1789</v>
      </c>
      <c r="G6716" s="137" t="s">
        <v>488</v>
      </c>
      <c r="H6716" s="137" t="s">
        <v>22088</v>
      </c>
      <c r="I6716" s="138" t="s">
        <v>1139</v>
      </c>
    </row>
    <row r="6717" spans="1:9" hidden="1">
      <c r="A6717" s="137" t="s">
        <v>33439</v>
      </c>
      <c r="B6717" s="138" t="s">
        <v>33440</v>
      </c>
      <c r="C6717" s="138" t="s">
        <v>33441</v>
      </c>
      <c r="D6717" s="138" t="s">
        <v>33442</v>
      </c>
      <c r="E6717" s="138" t="s">
        <v>33443</v>
      </c>
      <c r="F6717" s="139">
        <v>0</v>
      </c>
      <c r="G6717" s="137" t="s">
        <v>488</v>
      </c>
      <c r="H6717" s="137" t="s">
        <v>22088</v>
      </c>
      <c r="I6717" s="138" t="s">
        <v>1139</v>
      </c>
    </row>
    <row r="6718" spans="1:9" hidden="1">
      <c r="A6718" s="137" t="s">
        <v>33444</v>
      </c>
      <c r="B6718" s="138" t="s">
        <v>33445</v>
      </c>
      <c r="C6718" s="138" t="s">
        <v>33446</v>
      </c>
      <c r="D6718" s="138" t="s">
        <v>33447</v>
      </c>
      <c r="E6718" s="138" t="s">
        <v>33448</v>
      </c>
      <c r="F6718" s="139">
        <v>0</v>
      </c>
      <c r="G6718" s="137" t="s">
        <v>488</v>
      </c>
      <c r="H6718" s="137" t="s">
        <v>22088</v>
      </c>
      <c r="I6718" s="138" t="s">
        <v>1139</v>
      </c>
    </row>
    <row r="6719" spans="1:9" hidden="1">
      <c r="A6719" s="137" t="s">
        <v>33449</v>
      </c>
      <c r="B6719" s="138" t="s">
        <v>33450</v>
      </c>
      <c r="C6719" s="138" t="s">
        <v>33451</v>
      </c>
      <c r="D6719" s="138" t="s">
        <v>33452</v>
      </c>
      <c r="E6719" s="138" t="s">
        <v>33453</v>
      </c>
      <c r="F6719" s="139">
        <v>465</v>
      </c>
      <c r="G6719" s="137" t="s">
        <v>488</v>
      </c>
      <c r="H6719" s="137" t="s">
        <v>22088</v>
      </c>
      <c r="I6719" s="138" t="s">
        <v>1139</v>
      </c>
    </row>
    <row r="6720" spans="1:9" hidden="1">
      <c r="A6720" s="137" t="s">
        <v>33454</v>
      </c>
      <c r="B6720" s="138" t="s">
        <v>33450</v>
      </c>
      <c r="C6720" s="138" t="s">
        <v>33455</v>
      </c>
      <c r="D6720" s="138" t="s">
        <v>33456</v>
      </c>
      <c r="E6720" s="138" t="s">
        <v>33453</v>
      </c>
      <c r="F6720" s="139">
        <v>0</v>
      </c>
      <c r="G6720" s="137" t="s">
        <v>488</v>
      </c>
      <c r="H6720" s="137" t="s">
        <v>22088</v>
      </c>
      <c r="I6720" s="138" t="s">
        <v>1139</v>
      </c>
    </row>
    <row r="6721" spans="1:9" hidden="1">
      <c r="A6721" s="137" t="s">
        <v>33457</v>
      </c>
      <c r="B6721" s="138" t="s">
        <v>33458</v>
      </c>
      <c r="C6721" s="138" t="s">
        <v>33459</v>
      </c>
      <c r="D6721" s="138" t="s">
        <v>33460</v>
      </c>
      <c r="E6721" s="138" t="s">
        <v>33461</v>
      </c>
      <c r="F6721" s="139">
        <v>0</v>
      </c>
      <c r="G6721" s="137" t="s">
        <v>488</v>
      </c>
      <c r="H6721" s="137" t="s">
        <v>22088</v>
      </c>
      <c r="I6721" s="138" t="s">
        <v>24282</v>
      </c>
    </row>
    <row r="6722" spans="1:9" hidden="1">
      <c r="A6722" s="137" t="s">
        <v>33462</v>
      </c>
      <c r="B6722" s="138" t="s">
        <v>33463</v>
      </c>
      <c r="C6722" s="138" t="s">
        <v>33464</v>
      </c>
      <c r="D6722" s="138" t="s">
        <v>33465</v>
      </c>
      <c r="E6722" s="138" t="s">
        <v>33466</v>
      </c>
      <c r="F6722" s="139">
        <v>2738</v>
      </c>
      <c r="G6722" s="137" t="s">
        <v>488</v>
      </c>
      <c r="H6722" s="137" t="s">
        <v>22088</v>
      </c>
      <c r="I6722" s="138" t="s">
        <v>1139</v>
      </c>
    </row>
    <row r="6723" spans="1:9" hidden="1">
      <c r="A6723" s="137" t="s">
        <v>33467</v>
      </c>
      <c r="B6723" s="138" t="s">
        <v>33468</v>
      </c>
      <c r="C6723" s="138" t="s">
        <v>33469</v>
      </c>
      <c r="D6723" s="138" t="s">
        <v>33470</v>
      </c>
      <c r="E6723" s="138" t="s">
        <v>33471</v>
      </c>
      <c r="F6723" s="139">
        <v>0</v>
      </c>
      <c r="G6723" s="137" t="s">
        <v>488</v>
      </c>
      <c r="H6723" s="137" t="s">
        <v>22088</v>
      </c>
      <c r="I6723" s="138" t="s">
        <v>1139</v>
      </c>
    </row>
    <row r="6724" spans="1:9" hidden="1">
      <c r="A6724" s="137" t="s">
        <v>33472</v>
      </c>
      <c r="B6724" s="138" t="s">
        <v>33473</v>
      </c>
      <c r="C6724" s="138" t="s">
        <v>33474</v>
      </c>
      <c r="D6724" s="138" t="s">
        <v>33475</v>
      </c>
      <c r="E6724" s="138" t="s">
        <v>33476</v>
      </c>
      <c r="F6724" s="139">
        <v>0</v>
      </c>
      <c r="G6724" s="137" t="s">
        <v>488</v>
      </c>
      <c r="H6724" s="137" t="s">
        <v>22088</v>
      </c>
      <c r="I6724" s="138" t="s">
        <v>1139</v>
      </c>
    </row>
    <row r="6725" spans="1:9" hidden="1">
      <c r="A6725" s="137" t="s">
        <v>33477</v>
      </c>
      <c r="B6725" s="138" t="s">
        <v>545</v>
      </c>
      <c r="C6725" s="138" t="s">
        <v>547</v>
      </c>
      <c r="D6725" s="138" t="s">
        <v>546</v>
      </c>
      <c r="E6725" s="138" t="s">
        <v>1295</v>
      </c>
      <c r="F6725" s="139">
        <v>1711.5</v>
      </c>
      <c r="G6725" s="137" t="s">
        <v>488</v>
      </c>
      <c r="H6725" s="137" t="s">
        <v>22088</v>
      </c>
      <c r="I6725" s="138" t="s">
        <v>1139</v>
      </c>
    </row>
    <row r="6726" spans="1:9" hidden="1">
      <c r="A6726" s="137" t="s">
        <v>33478</v>
      </c>
      <c r="B6726" s="138" t="s">
        <v>545</v>
      </c>
      <c r="C6726" s="138" t="s">
        <v>33479</v>
      </c>
      <c r="D6726" s="138" t="s">
        <v>33480</v>
      </c>
      <c r="E6726" s="138" t="s">
        <v>1295</v>
      </c>
      <c r="F6726" s="139">
        <v>0</v>
      </c>
      <c r="G6726" s="137" t="s">
        <v>488</v>
      </c>
      <c r="H6726" s="137" t="s">
        <v>22088</v>
      </c>
      <c r="I6726" s="138" t="s">
        <v>1139</v>
      </c>
    </row>
    <row r="6727" spans="1:9" hidden="1">
      <c r="A6727" s="137" t="s">
        <v>33481</v>
      </c>
      <c r="B6727" s="138" t="s">
        <v>33482</v>
      </c>
      <c r="C6727" s="138" t="s">
        <v>33483</v>
      </c>
      <c r="D6727" s="138" t="s">
        <v>33484</v>
      </c>
      <c r="E6727" s="138" t="s">
        <v>33485</v>
      </c>
      <c r="F6727" s="139">
        <v>4990</v>
      </c>
      <c r="G6727" s="137" t="s">
        <v>488</v>
      </c>
      <c r="H6727" s="137" t="s">
        <v>22088</v>
      </c>
      <c r="I6727" s="138" t="s">
        <v>1139</v>
      </c>
    </row>
    <row r="6728" spans="1:9" hidden="1">
      <c r="A6728" s="137" t="s">
        <v>33486</v>
      </c>
      <c r="B6728" s="138" t="s">
        <v>548</v>
      </c>
      <c r="C6728" s="138" t="s">
        <v>550</v>
      </c>
      <c r="D6728" s="138" t="s">
        <v>549</v>
      </c>
      <c r="E6728" s="138" t="s">
        <v>1300</v>
      </c>
      <c r="F6728" s="139">
        <v>1627</v>
      </c>
      <c r="G6728" s="137" t="s">
        <v>488</v>
      </c>
      <c r="H6728" s="137" t="s">
        <v>22088</v>
      </c>
      <c r="I6728" s="138" t="s">
        <v>1139</v>
      </c>
    </row>
    <row r="6729" spans="1:9" hidden="1">
      <c r="A6729" s="137" t="s">
        <v>33487</v>
      </c>
      <c r="B6729" s="138" t="s">
        <v>33488</v>
      </c>
      <c r="C6729" s="138" t="s">
        <v>33489</v>
      </c>
      <c r="D6729" s="138" t="s">
        <v>33490</v>
      </c>
      <c r="E6729" s="138" t="s">
        <v>33491</v>
      </c>
      <c r="F6729" s="139">
        <v>0</v>
      </c>
      <c r="G6729" s="137" t="s">
        <v>488</v>
      </c>
      <c r="H6729" s="137" t="s">
        <v>22088</v>
      </c>
      <c r="I6729" s="138" t="s">
        <v>1139</v>
      </c>
    </row>
    <row r="6730" spans="1:9" hidden="1">
      <c r="A6730" s="137" t="s">
        <v>33492</v>
      </c>
      <c r="B6730" s="138" t="s">
        <v>33493</v>
      </c>
      <c r="C6730" s="138" t="s">
        <v>33494</v>
      </c>
      <c r="D6730" s="138" t="s">
        <v>33495</v>
      </c>
      <c r="E6730" s="138" t="s">
        <v>33496</v>
      </c>
      <c r="F6730" s="139">
        <v>0</v>
      </c>
      <c r="G6730" s="137" t="s">
        <v>488</v>
      </c>
      <c r="H6730" s="137" t="s">
        <v>22088</v>
      </c>
      <c r="I6730" s="138" t="s">
        <v>1139</v>
      </c>
    </row>
    <row r="6731" spans="1:9" hidden="1">
      <c r="A6731" s="137" t="s">
        <v>33497</v>
      </c>
      <c r="B6731" s="138" t="s">
        <v>33498</v>
      </c>
      <c r="C6731" s="138" t="s">
        <v>33499</v>
      </c>
      <c r="D6731" s="138" t="s">
        <v>33500</v>
      </c>
      <c r="E6731" s="138" t="s">
        <v>33501</v>
      </c>
      <c r="F6731" s="139">
        <v>0</v>
      </c>
      <c r="G6731" s="137" t="s">
        <v>488</v>
      </c>
      <c r="H6731" s="137" t="s">
        <v>22088</v>
      </c>
      <c r="I6731" s="138" t="s">
        <v>1139</v>
      </c>
    </row>
    <row r="6732" spans="1:9" hidden="1">
      <c r="A6732" s="137" t="s">
        <v>33502</v>
      </c>
      <c r="B6732" s="138" t="s">
        <v>33503</v>
      </c>
      <c r="C6732" s="138" t="s">
        <v>33504</v>
      </c>
      <c r="D6732" s="138" t="s">
        <v>33505</v>
      </c>
      <c r="E6732" s="138" t="s">
        <v>33506</v>
      </c>
      <c r="F6732" s="139">
        <v>1624</v>
      </c>
      <c r="G6732" s="137" t="s">
        <v>488</v>
      </c>
      <c r="H6732" s="137" t="s">
        <v>22088</v>
      </c>
      <c r="I6732" s="138" t="s">
        <v>1139</v>
      </c>
    </row>
    <row r="6733" spans="1:9" hidden="1">
      <c r="A6733" s="137" t="s">
        <v>33507</v>
      </c>
      <c r="B6733" s="138" t="s">
        <v>33508</v>
      </c>
      <c r="C6733" s="138" t="s">
        <v>33509</v>
      </c>
      <c r="D6733" s="138" t="s">
        <v>33510</v>
      </c>
      <c r="E6733" s="138" t="s">
        <v>33511</v>
      </c>
      <c r="F6733" s="139">
        <v>0</v>
      </c>
      <c r="G6733" s="137" t="s">
        <v>488</v>
      </c>
      <c r="H6733" s="137" t="s">
        <v>22088</v>
      </c>
      <c r="I6733" s="138" t="s">
        <v>1139</v>
      </c>
    </row>
    <row r="6734" spans="1:9" hidden="1">
      <c r="A6734" s="137" t="s">
        <v>33512</v>
      </c>
      <c r="B6734" s="138" t="s">
        <v>33513</v>
      </c>
      <c r="C6734" s="138" t="s">
        <v>33514</v>
      </c>
      <c r="D6734" s="138" t="s">
        <v>33515</v>
      </c>
      <c r="E6734" s="138" t="s">
        <v>33516</v>
      </c>
      <c r="F6734" s="139">
        <v>0</v>
      </c>
      <c r="G6734" s="137" t="s">
        <v>488</v>
      </c>
      <c r="H6734" s="137" t="s">
        <v>22088</v>
      </c>
      <c r="I6734" s="138" t="s">
        <v>1139</v>
      </c>
    </row>
    <row r="6735" spans="1:9" hidden="1">
      <c r="A6735" s="137" t="s">
        <v>33517</v>
      </c>
      <c r="B6735" s="138" t="s">
        <v>33518</v>
      </c>
      <c r="C6735" s="138" t="s">
        <v>33519</v>
      </c>
      <c r="D6735" s="138" t="s">
        <v>33520</v>
      </c>
      <c r="E6735" s="138" t="s">
        <v>33521</v>
      </c>
      <c r="F6735" s="139">
        <v>0</v>
      </c>
      <c r="G6735" s="137" t="s">
        <v>488</v>
      </c>
      <c r="H6735" s="137" t="s">
        <v>22088</v>
      </c>
      <c r="I6735" s="138" t="s">
        <v>1139</v>
      </c>
    </row>
    <row r="6736" spans="1:9" hidden="1">
      <c r="A6736" s="137" t="s">
        <v>33522</v>
      </c>
      <c r="B6736" s="138" t="s">
        <v>33523</v>
      </c>
      <c r="C6736" s="138" t="s">
        <v>33524</v>
      </c>
      <c r="D6736" s="138" t="s">
        <v>33525</v>
      </c>
      <c r="E6736" s="138" t="s">
        <v>33526</v>
      </c>
      <c r="F6736" s="139">
        <v>0</v>
      </c>
      <c r="G6736" s="137" t="s">
        <v>488</v>
      </c>
      <c r="H6736" s="137" t="s">
        <v>22088</v>
      </c>
      <c r="I6736" s="138" t="s">
        <v>1139</v>
      </c>
    </row>
    <row r="6737" spans="1:9" hidden="1">
      <c r="A6737" s="137" t="s">
        <v>33527</v>
      </c>
      <c r="B6737" s="138" t="s">
        <v>33528</v>
      </c>
      <c r="C6737" s="138" t="s">
        <v>33529</v>
      </c>
      <c r="D6737" s="138" t="s">
        <v>33530</v>
      </c>
      <c r="E6737" s="138" t="s">
        <v>33531</v>
      </c>
      <c r="F6737" s="139">
        <v>0</v>
      </c>
      <c r="G6737" s="137" t="s">
        <v>488</v>
      </c>
      <c r="H6737" s="137" t="s">
        <v>22088</v>
      </c>
      <c r="I6737" s="138" t="s">
        <v>1139</v>
      </c>
    </row>
    <row r="6738" spans="1:9" hidden="1">
      <c r="A6738" s="137" t="s">
        <v>33532</v>
      </c>
      <c r="B6738" s="138" t="s">
        <v>33533</v>
      </c>
      <c r="C6738" s="138" t="s">
        <v>33534</v>
      </c>
      <c r="D6738" s="138" t="s">
        <v>33535</v>
      </c>
      <c r="E6738" s="138" t="s">
        <v>33536</v>
      </c>
      <c r="F6738" s="139">
        <v>0</v>
      </c>
      <c r="G6738" s="137" t="s">
        <v>488</v>
      </c>
      <c r="H6738" s="137" t="s">
        <v>22088</v>
      </c>
      <c r="I6738" s="138" t="s">
        <v>1139</v>
      </c>
    </row>
    <row r="6739" spans="1:9" hidden="1">
      <c r="A6739" s="137" t="s">
        <v>33537</v>
      </c>
      <c r="B6739" s="138" t="s">
        <v>33538</v>
      </c>
      <c r="C6739" s="138" t="s">
        <v>33539</v>
      </c>
      <c r="D6739" s="138" t="s">
        <v>33540</v>
      </c>
      <c r="E6739" s="138" t="s">
        <v>33541</v>
      </c>
      <c r="F6739" s="139">
        <v>0</v>
      </c>
      <c r="G6739" s="137" t="s">
        <v>488</v>
      </c>
      <c r="H6739" s="137" t="s">
        <v>22088</v>
      </c>
      <c r="I6739" s="138" t="s">
        <v>1139</v>
      </c>
    </row>
    <row r="6740" spans="1:9" hidden="1">
      <c r="A6740" s="137" t="s">
        <v>33542</v>
      </c>
      <c r="B6740" s="138" t="s">
        <v>33543</v>
      </c>
      <c r="C6740" s="138" t="s">
        <v>33544</v>
      </c>
      <c r="D6740" s="138" t="s">
        <v>33545</v>
      </c>
      <c r="E6740" s="138" t="s">
        <v>33546</v>
      </c>
      <c r="F6740" s="139">
        <v>0</v>
      </c>
      <c r="G6740" s="137" t="s">
        <v>488</v>
      </c>
      <c r="H6740" s="137" t="s">
        <v>22088</v>
      </c>
      <c r="I6740" s="138" t="s">
        <v>1139</v>
      </c>
    </row>
    <row r="6741" spans="1:9" hidden="1">
      <c r="A6741" s="137" t="s">
        <v>33547</v>
      </c>
      <c r="B6741" s="138" t="s">
        <v>33548</v>
      </c>
      <c r="C6741" s="138" t="s">
        <v>33549</v>
      </c>
      <c r="D6741" s="138" t="s">
        <v>33550</v>
      </c>
      <c r="E6741" s="138" t="s">
        <v>33551</v>
      </c>
      <c r="F6741" s="139">
        <v>0</v>
      </c>
      <c r="G6741" s="137" t="s">
        <v>488</v>
      </c>
      <c r="H6741" s="137" t="s">
        <v>22088</v>
      </c>
      <c r="I6741" s="138" t="s">
        <v>24282</v>
      </c>
    </row>
    <row r="6742" spans="1:9" hidden="1">
      <c r="A6742" s="137" t="s">
        <v>33552</v>
      </c>
      <c r="B6742" s="138" t="s">
        <v>33553</v>
      </c>
      <c r="C6742" s="138" t="s">
        <v>33554</v>
      </c>
      <c r="D6742" s="138" t="s">
        <v>33555</v>
      </c>
      <c r="E6742" s="138" t="s">
        <v>33556</v>
      </c>
      <c r="F6742" s="139">
        <v>807</v>
      </c>
      <c r="G6742" s="137" t="s">
        <v>488</v>
      </c>
      <c r="H6742" s="137" t="s">
        <v>22088</v>
      </c>
      <c r="I6742" s="138" t="s">
        <v>1139</v>
      </c>
    </row>
    <row r="6743" spans="1:9" hidden="1">
      <c r="A6743" s="137" t="s">
        <v>33557</v>
      </c>
      <c r="B6743" s="138" t="s">
        <v>33558</v>
      </c>
      <c r="C6743" s="138" t="s">
        <v>33559</v>
      </c>
      <c r="D6743" s="138" t="s">
        <v>33560</v>
      </c>
      <c r="E6743" s="138" t="s">
        <v>33561</v>
      </c>
      <c r="F6743" s="139">
        <v>0</v>
      </c>
      <c r="G6743" s="137" t="s">
        <v>488</v>
      </c>
      <c r="H6743" s="137" t="s">
        <v>22088</v>
      </c>
      <c r="I6743" s="138" t="s">
        <v>1139</v>
      </c>
    </row>
    <row r="6744" spans="1:9" hidden="1">
      <c r="A6744" s="137" t="s">
        <v>33562</v>
      </c>
      <c r="B6744" s="138" t="s">
        <v>33563</v>
      </c>
      <c r="C6744" s="138" t="s">
        <v>33564</v>
      </c>
      <c r="D6744" s="138" t="s">
        <v>33565</v>
      </c>
      <c r="E6744" s="138" t="s">
        <v>33566</v>
      </c>
      <c r="F6744" s="139">
        <v>0</v>
      </c>
      <c r="G6744" s="137" t="s">
        <v>488</v>
      </c>
      <c r="H6744" s="137" t="s">
        <v>22088</v>
      </c>
      <c r="I6744" s="138" t="s">
        <v>1139</v>
      </c>
    </row>
    <row r="6745" spans="1:9" hidden="1">
      <c r="A6745" s="137" t="s">
        <v>33567</v>
      </c>
      <c r="B6745" s="138" t="s">
        <v>33568</v>
      </c>
      <c r="C6745" s="138" t="s">
        <v>33569</v>
      </c>
      <c r="D6745" s="138" t="s">
        <v>33570</v>
      </c>
      <c r="E6745" s="138" t="s">
        <v>33571</v>
      </c>
      <c r="F6745" s="139">
        <v>1470</v>
      </c>
      <c r="G6745" s="137" t="s">
        <v>488</v>
      </c>
      <c r="H6745" s="137" t="s">
        <v>22088</v>
      </c>
      <c r="I6745" s="138" t="s">
        <v>24282</v>
      </c>
    </row>
    <row r="6746" spans="1:9" hidden="1">
      <c r="A6746" s="137" t="s">
        <v>33572</v>
      </c>
      <c r="B6746" s="138" t="s">
        <v>33573</v>
      </c>
      <c r="C6746" s="138" t="s">
        <v>33574</v>
      </c>
      <c r="D6746" s="138" t="s">
        <v>33575</v>
      </c>
      <c r="E6746" s="138" t="s">
        <v>33576</v>
      </c>
      <c r="F6746" s="139">
        <v>0</v>
      </c>
      <c r="G6746" s="137" t="s">
        <v>488</v>
      </c>
      <c r="H6746" s="137" t="s">
        <v>22088</v>
      </c>
      <c r="I6746" s="138" t="s">
        <v>1139</v>
      </c>
    </row>
    <row r="6747" spans="1:9" hidden="1">
      <c r="A6747" s="137" t="s">
        <v>33577</v>
      </c>
      <c r="B6747" s="138" t="s">
        <v>33578</v>
      </c>
      <c r="C6747" s="138" t="s">
        <v>33579</v>
      </c>
      <c r="D6747" s="138" t="s">
        <v>33580</v>
      </c>
      <c r="E6747" s="138" t="s">
        <v>33581</v>
      </c>
      <c r="F6747" s="139">
        <v>2245</v>
      </c>
      <c r="G6747" s="137" t="s">
        <v>488</v>
      </c>
      <c r="H6747" s="137" t="s">
        <v>22088</v>
      </c>
      <c r="I6747" s="138" t="s">
        <v>1139</v>
      </c>
    </row>
    <row r="6748" spans="1:9" hidden="1">
      <c r="A6748" s="137" t="s">
        <v>33582</v>
      </c>
      <c r="B6748" s="138" t="s">
        <v>33583</v>
      </c>
      <c r="C6748" s="138" t="s">
        <v>33584</v>
      </c>
      <c r="D6748" s="138" t="s">
        <v>33585</v>
      </c>
      <c r="E6748" s="138" t="s">
        <v>33586</v>
      </c>
      <c r="F6748" s="139">
        <v>0</v>
      </c>
      <c r="G6748" s="137" t="s">
        <v>488</v>
      </c>
      <c r="H6748" s="137" t="s">
        <v>22088</v>
      </c>
      <c r="I6748" s="138" t="s">
        <v>1139</v>
      </c>
    </row>
    <row r="6749" spans="1:9" hidden="1">
      <c r="A6749" s="137" t="s">
        <v>33587</v>
      </c>
      <c r="B6749" s="138" t="s">
        <v>33588</v>
      </c>
      <c r="C6749" s="138" t="s">
        <v>33589</v>
      </c>
      <c r="D6749" s="138" t="s">
        <v>33590</v>
      </c>
      <c r="E6749" s="138" t="s">
        <v>33591</v>
      </c>
      <c r="F6749" s="139">
        <v>337</v>
      </c>
      <c r="G6749" s="137" t="s">
        <v>488</v>
      </c>
      <c r="H6749" s="137" t="s">
        <v>22088</v>
      </c>
      <c r="I6749" s="138" t="s">
        <v>1139</v>
      </c>
    </row>
    <row r="6750" spans="1:9" hidden="1">
      <c r="A6750" s="137" t="s">
        <v>33592</v>
      </c>
      <c r="B6750" s="138" t="s">
        <v>33593</v>
      </c>
      <c r="C6750" s="138" t="s">
        <v>33594</v>
      </c>
      <c r="D6750" s="138" t="s">
        <v>33595</v>
      </c>
      <c r="E6750" s="138" t="s">
        <v>33596</v>
      </c>
      <c r="F6750" s="139">
        <v>4679</v>
      </c>
      <c r="G6750" s="137" t="s">
        <v>488</v>
      </c>
      <c r="H6750" s="137" t="s">
        <v>22088</v>
      </c>
      <c r="I6750" s="138" t="s">
        <v>1139</v>
      </c>
    </row>
    <row r="6751" spans="1:9" hidden="1">
      <c r="A6751" s="137" t="s">
        <v>33597</v>
      </c>
      <c r="B6751" s="138" t="s">
        <v>33598</v>
      </c>
      <c r="C6751" s="138" t="s">
        <v>33599</v>
      </c>
      <c r="D6751" s="138" t="s">
        <v>33600</v>
      </c>
      <c r="E6751" s="138" t="s">
        <v>33596</v>
      </c>
      <c r="F6751" s="139">
        <v>0</v>
      </c>
      <c r="G6751" s="137" t="s">
        <v>488</v>
      </c>
      <c r="H6751" s="137" t="s">
        <v>22088</v>
      </c>
      <c r="I6751" s="138" t="s">
        <v>1139</v>
      </c>
    </row>
    <row r="6752" spans="1:9" hidden="1">
      <c r="A6752" s="137" t="s">
        <v>33601</v>
      </c>
      <c r="B6752" s="138" t="s">
        <v>33602</v>
      </c>
      <c r="C6752" s="138" t="s">
        <v>33603</v>
      </c>
      <c r="D6752" s="138" t="s">
        <v>33604</v>
      </c>
      <c r="E6752" s="138" t="s">
        <v>33605</v>
      </c>
      <c r="F6752" s="139">
        <v>0</v>
      </c>
      <c r="G6752" s="137" t="s">
        <v>488</v>
      </c>
      <c r="H6752" s="137" t="s">
        <v>22088</v>
      </c>
      <c r="I6752" s="138" t="s">
        <v>1139</v>
      </c>
    </row>
    <row r="6753" spans="1:9" hidden="1">
      <c r="A6753" s="137" t="s">
        <v>33606</v>
      </c>
      <c r="B6753" s="138" t="s">
        <v>33607</v>
      </c>
      <c r="C6753" s="138" t="s">
        <v>33608</v>
      </c>
      <c r="D6753" s="138" t="s">
        <v>33609</v>
      </c>
      <c r="E6753" s="138" t="s">
        <v>33610</v>
      </c>
      <c r="F6753" s="139">
        <v>0</v>
      </c>
      <c r="G6753" s="137" t="s">
        <v>488</v>
      </c>
      <c r="H6753" s="137" t="s">
        <v>22088</v>
      </c>
      <c r="I6753" s="138" t="s">
        <v>1139</v>
      </c>
    </row>
    <row r="6754" spans="1:9" hidden="1">
      <c r="A6754" s="137" t="s">
        <v>33611</v>
      </c>
      <c r="B6754" s="138" t="s">
        <v>33612</v>
      </c>
      <c r="C6754" s="138" t="s">
        <v>33613</v>
      </c>
      <c r="D6754" s="138" t="s">
        <v>33614</v>
      </c>
      <c r="E6754" s="138" t="s">
        <v>33615</v>
      </c>
      <c r="F6754" s="139">
        <v>553</v>
      </c>
      <c r="G6754" s="137" t="s">
        <v>488</v>
      </c>
      <c r="H6754" s="137" t="s">
        <v>22088</v>
      </c>
      <c r="I6754" s="138" t="s">
        <v>24282</v>
      </c>
    </row>
    <row r="6755" spans="1:9" hidden="1">
      <c r="A6755" s="137" t="s">
        <v>33616</v>
      </c>
      <c r="B6755" s="138" t="s">
        <v>33617</v>
      </c>
      <c r="C6755" s="138" t="s">
        <v>33618</v>
      </c>
      <c r="D6755" s="138" t="s">
        <v>33619</v>
      </c>
      <c r="E6755" s="138" t="s">
        <v>33620</v>
      </c>
      <c r="F6755" s="139">
        <v>3515</v>
      </c>
      <c r="G6755" s="137" t="s">
        <v>488</v>
      </c>
      <c r="H6755" s="137" t="s">
        <v>22088</v>
      </c>
      <c r="I6755" s="138" t="s">
        <v>1139</v>
      </c>
    </row>
    <row r="6756" spans="1:9" hidden="1">
      <c r="A6756" s="137" t="s">
        <v>33621</v>
      </c>
      <c r="B6756" s="138" t="s">
        <v>33622</v>
      </c>
      <c r="C6756" s="138" t="s">
        <v>33623</v>
      </c>
      <c r="D6756" s="138" t="s">
        <v>33624</v>
      </c>
      <c r="E6756" s="138" t="s">
        <v>33625</v>
      </c>
      <c r="F6756" s="139">
        <v>1593</v>
      </c>
      <c r="G6756" s="137" t="s">
        <v>488</v>
      </c>
      <c r="H6756" s="137" t="s">
        <v>22088</v>
      </c>
      <c r="I6756" s="138" t="s">
        <v>24282</v>
      </c>
    </row>
    <row r="6757" spans="1:9" hidden="1">
      <c r="A6757" s="137" t="s">
        <v>33626</v>
      </c>
      <c r="B6757" s="138" t="s">
        <v>33627</v>
      </c>
      <c r="C6757" s="138" t="s">
        <v>33628</v>
      </c>
      <c r="D6757" s="138" t="s">
        <v>33629</v>
      </c>
      <c r="E6757" s="138" t="s">
        <v>33630</v>
      </c>
      <c r="F6757" s="139">
        <v>0</v>
      </c>
      <c r="G6757" s="137" t="s">
        <v>488</v>
      </c>
      <c r="H6757" s="137" t="s">
        <v>22088</v>
      </c>
      <c r="I6757" s="138" t="s">
        <v>1139</v>
      </c>
    </row>
    <row r="6758" spans="1:9" hidden="1">
      <c r="A6758" s="137" t="s">
        <v>33631</v>
      </c>
      <c r="B6758" s="138" t="s">
        <v>33632</v>
      </c>
      <c r="C6758" s="138" t="s">
        <v>33633</v>
      </c>
      <c r="D6758" s="138" t="s">
        <v>33634</v>
      </c>
      <c r="E6758" s="138" t="s">
        <v>33635</v>
      </c>
      <c r="F6758" s="139">
        <v>2511</v>
      </c>
      <c r="G6758" s="137" t="s">
        <v>488</v>
      </c>
      <c r="H6758" s="137" t="s">
        <v>22088</v>
      </c>
      <c r="I6758" s="138" t="s">
        <v>1139</v>
      </c>
    </row>
    <row r="6759" spans="1:9" hidden="1">
      <c r="A6759" s="137" t="s">
        <v>33636</v>
      </c>
      <c r="B6759" s="138" t="s">
        <v>33637</v>
      </c>
      <c r="C6759" s="138" t="s">
        <v>33638</v>
      </c>
      <c r="D6759" s="138" t="s">
        <v>33639</v>
      </c>
      <c r="E6759" s="138" t="s">
        <v>33640</v>
      </c>
      <c r="F6759" s="139">
        <v>1647</v>
      </c>
      <c r="G6759" s="137" t="s">
        <v>488</v>
      </c>
      <c r="H6759" s="137" t="s">
        <v>22088</v>
      </c>
      <c r="I6759" s="138" t="s">
        <v>1139</v>
      </c>
    </row>
    <row r="6760" spans="1:9" hidden="1">
      <c r="A6760" s="137" t="s">
        <v>33641</v>
      </c>
      <c r="B6760" s="138" t="s">
        <v>33642</v>
      </c>
      <c r="C6760" s="138" t="s">
        <v>33643</v>
      </c>
      <c r="D6760" s="138" t="s">
        <v>33644</v>
      </c>
      <c r="E6760" s="138" t="s">
        <v>33645</v>
      </c>
      <c r="F6760" s="139">
        <v>1913</v>
      </c>
      <c r="G6760" s="137" t="s">
        <v>488</v>
      </c>
      <c r="H6760" s="137" t="s">
        <v>22088</v>
      </c>
      <c r="I6760" s="138" t="s">
        <v>1139</v>
      </c>
    </row>
    <row r="6761" spans="1:9" hidden="1">
      <c r="A6761" s="137" t="s">
        <v>33646</v>
      </c>
      <c r="B6761" s="138" t="s">
        <v>33647</v>
      </c>
      <c r="C6761" s="138" t="s">
        <v>33648</v>
      </c>
      <c r="D6761" s="138" t="s">
        <v>33649</v>
      </c>
      <c r="E6761" s="138" t="s">
        <v>33650</v>
      </c>
      <c r="F6761" s="139">
        <v>1427</v>
      </c>
      <c r="G6761" s="137" t="s">
        <v>488</v>
      </c>
      <c r="H6761" s="137" t="s">
        <v>22088</v>
      </c>
      <c r="I6761" s="138" t="s">
        <v>1139</v>
      </c>
    </row>
    <row r="6762" spans="1:9" hidden="1">
      <c r="A6762" s="137" t="s">
        <v>33651</v>
      </c>
      <c r="B6762" s="138" t="s">
        <v>33652</v>
      </c>
      <c r="C6762" s="138" t="s">
        <v>33653</v>
      </c>
      <c r="D6762" s="138" t="s">
        <v>33654</v>
      </c>
      <c r="E6762" s="138" t="s">
        <v>33655</v>
      </c>
      <c r="F6762" s="139">
        <v>0</v>
      </c>
      <c r="G6762" s="137" t="s">
        <v>488</v>
      </c>
      <c r="H6762" s="137" t="s">
        <v>22088</v>
      </c>
      <c r="I6762" s="138" t="s">
        <v>1139</v>
      </c>
    </row>
    <row r="6763" spans="1:9" hidden="1">
      <c r="A6763" s="137" t="s">
        <v>33656</v>
      </c>
      <c r="B6763" s="138" t="s">
        <v>33657</v>
      </c>
      <c r="C6763" s="138" t="s">
        <v>33658</v>
      </c>
      <c r="D6763" s="138" t="s">
        <v>33659</v>
      </c>
      <c r="E6763" s="138" t="s">
        <v>33660</v>
      </c>
      <c r="F6763" s="139">
        <v>0</v>
      </c>
      <c r="G6763" s="137" t="s">
        <v>488</v>
      </c>
      <c r="H6763" s="137" t="s">
        <v>22088</v>
      </c>
      <c r="I6763" s="138" t="s">
        <v>24282</v>
      </c>
    </row>
    <row r="6764" spans="1:9" hidden="1">
      <c r="A6764" s="137" t="s">
        <v>33661</v>
      </c>
      <c r="B6764" s="138" t="s">
        <v>33662</v>
      </c>
      <c r="C6764" s="138" t="s">
        <v>33663</v>
      </c>
      <c r="D6764" s="138" t="s">
        <v>33664</v>
      </c>
      <c r="E6764" s="138" t="s">
        <v>33665</v>
      </c>
      <c r="F6764" s="139">
        <v>0</v>
      </c>
      <c r="G6764" s="137" t="s">
        <v>488</v>
      </c>
      <c r="H6764" s="137" t="s">
        <v>22088</v>
      </c>
      <c r="I6764" s="138" t="s">
        <v>1139</v>
      </c>
    </row>
    <row r="6765" spans="1:9" hidden="1">
      <c r="A6765" s="137" t="s">
        <v>33666</v>
      </c>
      <c r="B6765" s="138" t="s">
        <v>33667</v>
      </c>
      <c r="C6765" s="138" t="s">
        <v>33668</v>
      </c>
      <c r="D6765" s="138" t="s">
        <v>33669</v>
      </c>
      <c r="E6765" s="138" t="s">
        <v>33670</v>
      </c>
      <c r="F6765" s="139">
        <v>0</v>
      </c>
      <c r="G6765" s="137" t="s">
        <v>488</v>
      </c>
      <c r="H6765" s="137" t="s">
        <v>22088</v>
      </c>
      <c r="I6765" s="138" t="s">
        <v>1139</v>
      </c>
    </row>
    <row r="6766" spans="1:9" hidden="1">
      <c r="A6766" s="137" t="s">
        <v>33671</v>
      </c>
      <c r="B6766" s="138" t="s">
        <v>33672</v>
      </c>
      <c r="C6766" s="138" t="s">
        <v>33673</v>
      </c>
      <c r="D6766" s="138" t="s">
        <v>33674</v>
      </c>
      <c r="E6766" s="138" t="s">
        <v>33675</v>
      </c>
      <c r="F6766" s="139">
        <v>873</v>
      </c>
      <c r="G6766" s="137" t="s">
        <v>488</v>
      </c>
      <c r="H6766" s="137" t="s">
        <v>22088</v>
      </c>
      <c r="I6766" s="138" t="s">
        <v>1139</v>
      </c>
    </row>
    <row r="6767" spans="1:9" hidden="1">
      <c r="A6767" s="137" t="s">
        <v>33676</v>
      </c>
      <c r="B6767" s="138" t="s">
        <v>33677</v>
      </c>
      <c r="C6767" s="138" t="s">
        <v>33678</v>
      </c>
      <c r="D6767" s="138" t="s">
        <v>33679</v>
      </c>
      <c r="E6767" s="138" t="s">
        <v>33680</v>
      </c>
      <c r="F6767" s="139">
        <v>0</v>
      </c>
      <c r="G6767" s="137" t="s">
        <v>488</v>
      </c>
      <c r="H6767" s="137" t="s">
        <v>22088</v>
      </c>
      <c r="I6767" s="138" t="s">
        <v>1139</v>
      </c>
    </row>
    <row r="6768" spans="1:9" hidden="1">
      <c r="A6768" s="137" t="s">
        <v>33681</v>
      </c>
      <c r="B6768" s="138" t="s">
        <v>33682</v>
      </c>
      <c r="C6768" s="138" t="s">
        <v>33683</v>
      </c>
      <c r="D6768" s="138" t="s">
        <v>33684</v>
      </c>
      <c r="E6768" s="138" t="s">
        <v>33685</v>
      </c>
      <c r="F6768" s="139">
        <v>0</v>
      </c>
      <c r="G6768" s="137" t="s">
        <v>488</v>
      </c>
      <c r="H6768" s="137" t="s">
        <v>22088</v>
      </c>
      <c r="I6768" s="138" t="s">
        <v>1139</v>
      </c>
    </row>
    <row r="6769" spans="1:9" hidden="1">
      <c r="A6769" s="137" t="s">
        <v>33686</v>
      </c>
      <c r="B6769" s="138" t="s">
        <v>33687</v>
      </c>
      <c r="C6769" s="138" t="s">
        <v>33688</v>
      </c>
      <c r="D6769" s="138" t="s">
        <v>33689</v>
      </c>
      <c r="E6769" s="138" t="s">
        <v>33690</v>
      </c>
      <c r="F6769" s="139">
        <v>0</v>
      </c>
      <c r="G6769" s="137" t="s">
        <v>488</v>
      </c>
      <c r="H6769" s="137" t="s">
        <v>22088</v>
      </c>
      <c r="I6769" s="138" t="s">
        <v>1139</v>
      </c>
    </row>
    <row r="6770" spans="1:9" hidden="1">
      <c r="A6770" s="137" t="s">
        <v>33691</v>
      </c>
      <c r="B6770" s="138" t="s">
        <v>33692</v>
      </c>
      <c r="C6770" s="138" t="s">
        <v>33693</v>
      </c>
      <c r="D6770" s="138" t="s">
        <v>33694</v>
      </c>
      <c r="E6770" s="138" t="s">
        <v>33695</v>
      </c>
      <c r="F6770" s="139">
        <v>2402</v>
      </c>
      <c r="G6770" s="137" t="s">
        <v>488</v>
      </c>
      <c r="H6770" s="137" t="s">
        <v>22088</v>
      </c>
      <c r="I6770" s="138" t="s">
        <v>1139</v>
      </c>
    </row>
    <row r="6771" spans="1:9" hidden="1">
      <c r="A6771" s="137" t="s">
        <v>33696</v>
      </c>
      <c r="B6771" s="138" t="s">
        <v>33697</v>
      </c>
      <c r="C6771" s="138" t="s">
        <v>33698</v>
      </c>
      <c r="D6771" s="138" t="s">
        <v>33699</v>
      </c>
      <c r="E6771" s="138" t="s">
        <v>33700</v>
      </c>
      <c r="F6771" s="139">
        <v>2780</v>
      </c>
      <c r="G6771" s="137" t="s">
        <v>488</v>
      </c>
      <c r="H6771" s="137" t="s">
        <v>22088</v>
      </c>
      <c r="I6771" s="138" t="s">
        <v>1139</v>
      </c>
    </row>
    <row r="6772" spans="1:9" hidden="1">
      <c r="A6772" s="137" t="s">
        <v>33701</v>
      </c>
      <c r="B6772" s="138" t="s">
        <v>33702</v>
      </c>
      <c r="C6772" s="138" t="s">
        <v>33703</v>
      </c>
      <c r="D6772" s="138" t="s">
        <v>33704</v>
      </c>
      <c r="E6772" s="138" t="s">
        <v>33705</v>
      </c>
      <c r="F6772" s="139">
        <v>2199</v>
      </c>
      <c r="G6772" s="137" t="s">
        <v>488</v>
      </c>
      <c r="H6772" s="137" t="s">
        <v>22088</v>
      </c>
      <c r="I6772" s="138" t="s">
        <v>1139</v>
      </c>
    </row>
    <row r="6773" spans="1:9" hidden="1">
      <c r="A6773" s="137" t="s">
        <v>33706</v>
      </c>
      <c r="B6773" s="138" t="s">
        <v>33707</v>
      </c>
      <c r="C6773" s="138" t="s">
        <v>33708</v>
      </c>
      <c r="D6773" s="138" t="s">
        <v>33709</v>
      </c>
      <c r="E6773" s="138" t="s">
        <v>33710</v>
      </c>
      <c r="F6773" s="139">
        <v>0</v>
      </c>
      <c r="G6773" s="137" t="s">
        <v>488</v>
      </c>
      <c r="H6773" s="137" t="s">
        <v>22088</v>
      </c>
      <c r="I6773" s="138" t="s">
        <v>1139</v>
      </c>
    </row>
    <row r="6774" spans="1:9" hidden="1">
      <c r="A6774" s="137" t="s">
        <v>33711</v>
      </c>
      <c r="B6774" s="138" t="s">
        <v>33712</v>
      </c>
      <c r="C6774" s="138" t="s">
        <v>33713</v>
      </c>
      <c r="D6774" s="138" t="s">
        <v>33714</v>
      </c>
      <c r="E6774" s="138" t="s">
        <v>33715</v>
      </c>
      <c r="F6774" s="139">
        <v>0</v>
      </c>
      <c r="G6774" s="137" t="s">
        <v>488</v>
      </c>
      <c r="H6774" s="137" t="s">
        <v>22088</v>
      </c>
      <c r="I6774" s="138" t="s">
        <v>1139</v>
      </c>
    </row>
    <row r="6775" spans="1:9" hidden="1">
      <c r="A6775" s="137" t="s">
        <v>33716</v>
      </c>
      <c r="B6775" s="138" t="s">
        <v>33717</v>
      </c>
      <c r="C6775" s="138" t="s">
        <v>33718</v>
      </c>
      <c r="D6775" s="138" t="s">
        <v>33719</v>
      </c>
      <c r="E6775" s="138" t="s">
        <v>33720</v>
      </c>
      <c r="F6775" s="139">
        <v>0</v>
      </c>
      <c r="G6775" s="137" t="s">
        <v>488</v>
      </c>
      <c r="H6775" s="137" t="s">
        <v>22088</v>
      </c>
      <c r="I6775" s="138" t="s">
        <v>1139</v>
      </c>
    </row>
    <row r="6776" spans="1:9" hidden="1">
      <c r="A6776" s="137" t="s">
        <v>33721</v>
      </c>
      <c r="B6776" s="138" t="s">
        <v>33722</v>
      </c>
      <c r="C6776" s="138" t="s">
        <v>33723</v>
      </c>
      <c r="D6776" s="138" t="s">
        <v>33724</v>
      </c>
      <c r="E6776" s="138" t="s">
        <v>33725</v>
      </c>
      <c r="F6776" s="139">
        <v>0</v>
      </c>
      <c r="G6776" s="137" t="s">
        <v>488</v>
      </c>
      <c r="H6776" s="137" t="s">
        <v>22088</v>
      </c>
      <c r="I6776" s="138" t="s">
        <v>1139</v>
      </c>
    </row>
    <row r="6777" spans="1:9" hidden="1">
      <c r="A6777" s="137" t="s">
        <v>33726</v>
      </c>
      <c r="B6777" s="138" t="s">
        <v>33727</v>
      </c>
      <c r="C6777" s="138" t="s">
        <v>33728</v>
      </c>
      <c r="D6777" s="138" t="s">
        <v>33729</v>
      </c>
      <c r="E6777" s="138" t="s">
        <v>33730</v>
      </c>
      <c r="F6777" s="139">
        <v>0</v>
      </c>
      <c r="G6777" s="137" t="s">
        <v>488</v>
      </c>
      <c r="H6777" s="137" t="s">
        <v>22088</v>
      </c>
      <c r="I6777" s="138" t="s">
        <v>1139</v>
      </c>
    </row>
    <row r="6778" spans="1:9" hidden="1">
      <c r="A6778" s="137" t="s">
        <v>33731</v>
      </c>
      <c r="B6778" s="138" t="s">
        <v>33732</v>
      </c>
      <c r="C6778" s="138" t="s">
        <v>33733</v>
      </c>
      <c r="D6778" s="138" t="s">
        <v>33734</v>
      </c>
      <c r="E6778" s="138" t="s">
        <v>33735</v>
      </c>
      <c r="F6778" s="139">
        <v>0</v>
      </c>
      <c r="G6778" s="137" t="s">
        <v>488</v>
      </c>
      <c r="H6778" s="137" t="s">
        <v>22088</v>
      </c>
      <c r="I6778" s="138" t="s">
        <v>1139</v>
      </c>
    </row>
    <row r="6779" spans="1:9" hidden="1">
      <c r="A6779" s="137" t="s">
        <v>33736</v>
      </c>
      <c r="B6779" s="138" t="s">
        <v>33737</v>
      </c>
      <c r="C6779" s="138" t="s">
        <v>33738</v>
      </c>
      <c r="D6779" s="138" t="s">
        <v>33739</v>
      </c>
      <c r="E6779" s="138" t="s">
        <v>33740</v>
      </c>
      <c r="F6779" s="139">
        <v>0</v>
      </c>
      <c r="G6779" s="137" t="s">
        <v>488</v>
      </c>
      <c r="H6779" s="137" t="s">
        <v>22088</v>
      </c>
      <c r="I6779" s="138" t="s">
        <v>1139</v>
      </c>
    </row>
    <row r="6780" spans="1:9" hidden="1">
      <c r="A6780" s="137" t="s">
        <v>33741</v>
      </c>
      <c r="B6780" s="138" t="s">
        <v>33742</v>
      </c>
      <c r="C6780" s="138" t="s">
        <v>33743</v>
      </c>
      <c r="D6780" s="138" t="s">
        <v>33744</v>
      </c>
      <c r="E6780" s="138" t="s">
        <v>33745</v>
      </c>
      <c r="F6780" s="139">
        <v>3150</v>
      </c>
      <c r="G6780" s="137" t="s">
        <v>488</v>
      </c>
      <c r="H6780" s="137" t="s">
        <v>22088</v>
      </c>
      <c r="I6780" s="138" t="s">
        <v>1139</v>
      </c>
    </row>
    <row r="6781" spans="1:9" hidden="1">
      <c r="A6781" s="137" t="s">
        <v>33746</v>
      </c>
      <c r="B6781" s="138" t="s">
        <v>33747</v>
      </c>
      <c r="C6781" s="138" t="s">
        <v>33748</v>
      </c>
      <c r="D6781" s="138" t="s">
        <v>33749</v>
      </c>
      <c r="E6781" s="138" t="s">
        <v>33750</v>
      </c>
      <c r="F6781" s="139">
        <v>982</v>
      </c>
      <c r="G6781" s="137" t="s">
        <v>488</v>
      </c>
      <c r="H6781" s="137" t="s">
        <v>22088</v>
      </c>
      <c r="I6781" s="138" t="s">
        <v>1139</v>
      </c>
    </row>
    <row r="6782" spans="1:9" hidden="1">
      <c r="A6782" s="137" t="s">
        <v>33751</v>
      </c>
      <c r="B6782" s="138" t="s">
        <v>33752</v>
      </c>
      <c r="C6782" s="138" t="s">
        <v>33753</v>
      </c>
      <c r="D6782" s="138" t="s">
        <v>33754</v>
      </c>
      <c r="E6782" s="138" t="s">
        <v>33755</v>
      </c>
      <c r="F6782" s="139">
        <v>0</v>
      </c>
      <c r="G6782" s="137" t="s">
        <v>488</v>
      </c>
      <c r="H6782" s="137" t="s">
        <v>22088</v>
      </c>
      <c r="I6782" s="138" t="s">
        <v>1139</v>
      </c>
    </row>
    <row r="6783" spans="1:9" hidden="1">
      <c r="A6783" s="137" t="s">
        <v>33756</v>
      </c>
      <c r="B6783" s="138" t="s">
        <v>33757</v>
      </c>
      <c r="C6783" s="138" t="s">
        <v>33758</v>
      </c>
      <c r="D6783" s="138" t="s">
        <v>33759</v>
      </c>
      <c r="E6783" s="138" t="s">
        <v>33760</v>
      </c>
      <c r="F6783" s="139">
        <v>1471</v>
      </c>
      <c r="G6783" s="137" t="s">
        <v>488</v>
      </c>
      <c r="H6783" s="137" t="s">
        <v>22088</v>
      </c>
      <c r="I6783" s="138" t="s">
        <v>1139</v>
      </c>
    </row>
    <row r="6784" spans="1:9" hidden="1">
      <c r="A6784" s="137" t="s">
        <v>33761</v>
      </c>
      <c r="B6784" s="138" t="s">
        <v>33762</v>
      </c>
      <c r="C6784" s="138" t="s">
        <v>33763</v>
      </c>
      <c r="D6784" s="138" t="s">
        <v>33764</v>
      </c>
      <c r="E6784" s="138" t="s">
        <v>33765</v>
      </c>
      <c r="F6784" s="139">
        <v>0</v>
      </c>
      <c r="G6784" s="137" t="s">
        <v>488</v>
      </c>
      <c r="H6784" s="137" t="s">
        <v>22088</v>
      </c>
      <c r="I6784" s="138" t="s">
        <v>1139</v>
      </c>
    </row>
    <row r="6785" spans="1:9" hidden="1">
      <c r="A6785" s="137" t="s">
        <v>33766</v>
      </c>
      <c r="B6785" s="138" t="s">
        <v>33767</v>
      </c>
      <c r="C6785" s="138" t="s">
        <v>33768</v>
      </c>
      <c r="D6785" s="138" t="s">
        <v>33769</v>
      </c>
      <c r="E6785" s="138" t="s">
        <v>33770</v>
      </c>
      <c r="F6785" s="139">
        <v>0</v>
      </c>
      <c r="G6785" s="137" t="s">
        <v>488</v>
      </c>
      <c r="H6785" s="137" t="s">
        <v>22088</v>
      </c>
      <c r="I6785" s="138" t="s">
        <v>24282</v>
      </c>
    </row>
    <row r="6786" spans="1:9" hidden="1">
      <c r="A6786" s="137" t="s">
        <v>33771</v>
      </c>
      <c r="B6786" s="138" t="s">
        <v>33772</v>
      </c>
      <c r="C6786" s="138" t="s">
        <v>33773</v>
      </c>
      <c r="D6786" s="138" t="s">
        <v>33774</v>
      </c>
      <c r="E6786" s="138" t="s">
        <v>33775</v>
      </c>
      <c r="F6786" s="139">
        <v>0</v>
      </c>
      <c r="G6786" s="137" t="s">
        <v>488</v>
      </c>
      <c r="H6786" s="137" t="s">
        <v>22088</v>
      </c>
      <c r="I6786" s="138" t="s">
        <v>24282</v>
      </c>
    </row>
    <row r="6787" spans="1:9" hidden="1">
      <c r="A6787" s="137" t="s">
        <v>33776</v>
      </c>
      <c r="B6787" s="138" t="s">
        <v>33777</v>
      </c>
      <c r="C6787" s="138" t="s">
        <v>33778</v>
      </c>
      <c r="D6787" s="138" t="s">
        <v>33779</v>
      </c>
      <c r="E6787" s="138" t="s">
        <v>33780</v>
      </c>
      <c r="F6787" s="139">
        <v>0</v>
      </c>
      <c r="G6787" s="137" t="s">
        <v>488</v>
      </c>
      <c r="H6787" s="137" t="s">
        <v>22088</v>
      </c>
      <c r="I6787" s="138" t="s">
        <v>1139</v>
      </c>
    </row>
    <row r="6788" spans="1:9" hidden="1">
      <c r="A6788" s="137" t="s">
        <v>33781</v>
      </c>
      <c r="B6788" s="138" t="s">
        <v>33782</v>
      </c>
      <c r="C6788" s="138" t="s">
        <v>33783</v>
      </c>
      <c r="D6788" s="138" t="s">
        <v>33784</v>
      </c>
      <c r="E6788" s="138" t="s">
        <v>33785</v>
      </c>
      <c r="F6788" s="139">
        <v>0</v>
      </c>
      <c r="G6788" s="137" t="s">
        <v>488</v>
      </c>
      <c r="H6788" s="137" t="s">
        <v>22088</v>
      </c>
      <c r="I6788" s="138" t="s">
        <v>1139</v>
      </c>
    </row>
    <row r="6789" spans="1:9" hidden="1">
      <c r="A6789" s="137" t="s">
        <v>33786</v>
      </c>
      <c r="B6789" s="138" t="s">
        <v>33787</v>
      </c>
      <c r="C6789" s="138" t="s">
        <v>33788</v>
      </c>
      <c r="D6789" s="138" t="s">
        <v>33789</v>
      </c>
      <c r="E6789" s="138" t="s">
        <v>33790</v>
      </c>
      <c r="F6789" s="139">
        <v>0</v>
      </c>
      <c r="G6789" s="137" t="s">
        <v>488</v>
      </c>
      <c r="H6789" s="137" t="s">
        <v>22088</v>
      </c>
      <c r="I6789" s="138" t="s">
        <v>1139</v>
      </c>
    </row>
    <row r="6790" spans="1:9" hidden="1">
      <c r="A6790" s="137" t="s">
        <v>33791</v>
      </c>
      <c r="B6790" s="138" t="s">
        <v>33792</v>
      </c>
      <c r="C6790" s="138" t="s">
        <v>33793</v>
      </c>
      <c r="D6790" s="138" t="s">
        <v>33794</v>
      </c>
      <c r="E6790" s="138" t="s">
        <v>33795</v>
      </c>
      <c r="F6790" s="139">
        <v>0</v>
      </c>
      <c r="G6790" s="137" t="s">
        <v>488</v>
      </c>
      <c r="H6790" s="137" t="s">
        <v>22088</v>
      </c>
      <c r="I6790" s="138" t="s">
        <v>24282</v>
      </c>
    </row>
    <row r="6791" spans="1:9" hidden="1">
      <c r="A6791" s="137" t="s">
        <v>33796</v>
      </c>
      <c r="B6791" s="138" t="s">
        <v>33797</v>
      </c>
      <c r="C6791" s="138" t="s">
        <v>33798</v>
      </c>
      <c r="D6791" s="138" t="s">
        <v>33799</v>
      </c>
      <c r="E6791" s="138" t="s">
        <v>33800</v>
      </c>
      <c r="F6791" s="139">
        <v>3371</v>
      </c>
      <c r="G6791" s="137" t="s">
        <v>488</v>
      </c>
      <c r="H6791" s="137" t="s">
        <v>22088</v>
      </c>
      <c r="I6791" s="138" t="s">
        <v>1139</v>
      </c>
    </row>
    <row r="6792" spans="1:9" hidden="1">
      <c r="A6792" s="137" t="s">
        <v>33801</v>
      </c>
      <c r="B6792" s="138" t="s">
        <v>33802</v>
      </c>
      <c r="C6792" s="138" t="s">
        <v>33803</v>
      </c>
      <c r="D6792" s="138" t="s">
        <v>33804</v>
      </c>
      <c r="E6792" s="138" t="s">
        <v>33805</v>
      </c>
      <c r="F6792" s="139">
        <v>0</v>
      </c>
      <c r="G6792" s="137" t="s">
        <v>488</v>
      </c>
      <c r="H6792" s="137" t="s">
        <v>22088</v>
      </c>
      <c r="I6792" s="138" t="s">
        <v>1139</v>
      </c>
    </row>
    <row r="6793" spans="1:9" hidden="1">
      <c r="A6793" s="137" t="s">
        <v>33806</v>
      </c>
      <c r="B6793" s="138" t="s">
        <v>33807</v>
      </c>
      <c r="C6793" s="138" t="s">
        <v>33808</v>
      </c>
      <c r="D6793" s="138" t="s">
        <v>33809</v>
      </c>
      <c r="E6793" s="138" t="s">
        <v>33810</v>
      </c>
      <c r="F6793" s="139">
        <v>704</v>
      </c>
      <c r="G6793" s="137" t="s">
        <v>488</v>
      </c>
      <c r="H6793" s="137" t="s">
        <v>22088</v>
      </c>
      <c r="I6793" s="138" t="s">
        <v>1139</v>
      </c>
    </row>
    <row r="6794" spans="1:9" hidden="1">
      <c r="A6794" s="137" t="s">
        <v>33811</v>
      </c>
      <c r="B6794" s="138" t="s">
        <v>33812</v>
      </c>
      <c r="C6794" s="138" t="s">
        <v>33813</v>
      </c>
      <c r="D6794" s="138" t="s">
        <v>33814</v>
      </c>
      <c r="E6794" s="138" t="s">
        <v>33815</v>
      </c>
      <c r="F6794" s="139">
        <v>1482</v>
      </c>
      <c r="G6794" s="137" t="s">
        <v>488</v>
      </c>
      <c r="H6794" s="137" t="s">
        <v>22088</v>
      </c>
      <c r="I6794" s="138" t="s">
        <v>1139</v>
      </c>
    </row>
    <row r="6795" spans="1:9" hidden="1">
      <c r="A6795" s="137" t="s">
        <v>33816</v>
      </c>
      <c r="B6795" s="138" t="s">
        <v>33817</v>
      </c>
      <c r="C6795" s="138" t="s">
        <v>33818</v>
      </c>
      <c r="D6795" s="138" t="s">
        <v>33819</v>
      </c>
      <c r="E6795" s="138" t="s">
        <v>33820</v>
      </c>
      <c r="F6795" s="139">
        <v>0</v>
      </c>
      <c r="G6795" s="137" t="s">
        <v>488</v>
      </c>
      <c r="H6795" s="137" t="s">
        <v>22088</v>
      </c>
      <c r="I6795" s="138" t="s">
        <v>1139</v>
      </c>
    </row>
    <row r="6796" spans="1:9" hidden="1">
      <c r="A6796" s="137" t="s">
        <v>33821</v>
      </c>
      <c r="B6796" s="138" t="s">
        <v>33822</v>
      </c>
      <c r="C6796" s="138" t="s">
        <v>33823</v>
      </c>
      <c r="D6796" s="138" t="s">
        <v>33824</v>
      </c>
      <c r="E6796" s="138" t="s">
        <v>33825</v>
      </c>
      <c r="F6796" s="139">
        <v>0</v>
      </c>
      <c r="G6796" s="137" t="s">
        <v>488</v>
      </c>
      <c r="H6796" s="137" t="s">
        <v>22088</v>
      </c>
      <c r="I6796" s="138" t="s">
        <v>1139</v>
      </c>
    </row>
    <row r="6797" spans="1:9" hidden="1">
      <c r="A6797" s="137" t="s">
        <v>33826</v>
      </c>
      <c r="B6797" s="138" t="s">
        <v>33827</v>
      </c>
      <c r="C6797" s="138" t="s">
        <v>33828</v>
      </c>
      <c r="D6797" s="138" t="s">
        <v>33829</v>
      </c>
      <c r="E6797" s="138" t="s">
        <v>33830</v>
      </c>
      <c r="F6797" s="139">
        <v>5250</v>
      </c>
      <c r="G6797" s="137" t="s">
        <v>488</v>
      </c>
      <c r="H6797" s="137" t="s">
        <v>22088</v>
      </c>
      <c r="I6797" s="138" t="s">
        <v>1139</v>
      </c>
    </row>
    <row r="6798" spans="1:9" hidden="1">
      <c r="A6798" s="137" t="s">
        <v>33831</v>
      </c>
      <c r="B6798" s="138" t="s">
        <v>33832</v>
      </c>
      <c r="C6798" s="138" t="s">
        <v>33833</v>
      </c>
      <c r="D6798" s="138" t="s">
        <v>33834</v>
      </c>
      <c r="E6798" s="138" t="s">
        <v>33835</v>
      </c>
      <c r="F6798" s="139">
        <v>0</v>
      </c>
      <c r="G6798" s="137" t="s">
        <v>488</v>
      </c>
      <c r="H6798" s="137" t="s">
        <v>22088</v>
      </c>
      <c r="I6798" s="138" t="s">
        <v>24282</v>
      </c>
    </row>
    <row r="6799" spans="1:9" hidden="1">
      <c r="A6799" s="137" t="s">
        <v>33836</v>
      </c>
      <c r="B6799" s="138" t="s">
        <v>33837</v>
      </c>
      <c r="C6799" s="138" t="s">
        <v>33838</v>
      </c>
      <c r="D6799" s="138" t="s">
        <v>33839</v>
      </c>
      <c r="E6799" s="138" t="s">
        <v>33840</v>
      </c>
      <c r="F6799" s="139">
        <v>0</v>
      </c>
      <c r="G6799" s="137" t="s">
        <v>488</v>
      </c>
      <c r="H6799" s="137" t="s">
        <v>22088</v>
      </c>
      <c r="I6799" s="138" t="s">
        <v>1139</v>
      </c>
    </row>
    <row r="6800" spans="1:9" hidden="1">
      <c r="A6800" s="137" t="s">
        <v>33841</v>
      </c>
      <c r="B6800" s="138" t="s">
        <v>33842</v>
      </c>
      <c r="C6800" s="138" t="s">
        <v>33843</v>
      </c>
      <c r="D6800" s="138" t="s">
        <v>33844</v>
      </c>
      <c r="E6800" s="138" t="s">
        <v>33845</v>
      </c>
      <c r="F6800" s="139">
        <v>0</v>
      </c>
      <c r="G6800" s="137" t="s">
        <v>488</v>
      </c>
      <c r="H6800" s="137" t="s">
        <v>22088</v>
      </c>
      <c r="I6800" s="138" t="s">
        <v>24282</v>
      </c>
    </row>
    <row r="6801" spans="1:9" hidden="1">
      <c r="A6801" s="137" t="s">
        <v>33846</v>
      </c>
      <c r="B6801" s="138" t="s">
        <v>33847</v>
      </c>
      <c r="C6801" s="138" t="s">
        <v>33848</v>
      </c>
      <c r="D6801" s="138" t="s">
        <v>33849</v>
      </c>
      <c r="E6801" s="138" t="s">
        <v>33850</v>
      </c>
      <c r="F6801" s="139">
        <v>0</v>
      </c>
      <c r="G6801" s="137" t="s">
        <v>488</v>
      </c>
      <c r="H6801" s="137" t="s">
        <v>22088</v>
      </c>
      <c r="I6801" s="138" t="s">
        <v>1139</v>
      </c>
    </row>
    <row r="6802" spans="1:9" hidden="1">
      <c r="A6802" s="137" t="s">
        <v>33851</v>
      </c>
      <c r="B6802" s="138" t="s">
        <v>33852</v>
      </c>
      <c r="C6802" s="138" t="s">
        <v>33853</v>
      </c>
      <c r="D6802" s="138" t="s">
        <v>33854</v>
      </c>
      <c r="E6802" s="138" t="s">
        <v>33855</v>
      </c>
      <c r="F6802" s="139">
        <v>0</v>
      </c>
      <c r="G6802" s="137" t="s">
        <v>488</v>
      </c>
      <c r="H6802" s="137" t="s">
        <v>22088</v>
      </c>
      <c r="I6802" s="138" t="s">
        <v>1139</v>
      </c>
    </row>
    <row r="6803" spans="1:9" hidden="1">
      <c r="A6803" s="137" t="s">
        <v>33856</v>
      </c>
      <c r="B6803" s="138" t="s">
        <v>33857</v>
      </c>
      <c r="C6803" s="138" t="s">
        <v>33858</v>
      </c>
      <c r="D6803" s="138" t="s">
        <v>33859</v>
      </c>
      <c r="E6803" s="138" t="s">
        <v>33860</v>
      </c>
      <c r="F6803" s="139">
        <v>0</v>
      </c>
      <c r="G6803" s="137" t="s">
        <v>488</v>
      </c>
      <c r="H6803" s="137" t="s">
        <v>22088</v>
      </c>
      <c r="I6803" s="138" t="s">
        <v>1139</v>
      </c>
    </row>
    <row r="6804" spans="1:9" hidden="1">
      <c r="A6804" s="137" t="s">
        <v>33861</v>
      </c>
      <c r="B6804" s="138" t="s">
        <v>33862</v>
      </c>
      <c r="C6804" s="138" t="s">
        <v>33863</v>
      </c>
      <c r="D6804" s="138" t="s">
        <v>33864</v>
      </c>
      <c r="E6804" s="138" t="s">
        <v>33865</v>
      </c>
      <c r="F6804" s="139">
        <v>0</v>
      </c>
      <c r="G6804" s="137" t="s">
        <v>488</v>
      </c>
      <c r="H6804" s="137" t="s">
        <v>22088</v>
      </c>
      <c r="I6804" s="138" t="s">
        <v>1139</v>
      </c>
    </row>
    <row r="6805" spans="1:9" hidden="1">
      <c r="A6805" s="137" t="s">
        <v>33866</v>
      </c>
      <c r="B6805" s="138" t="s">
        <v>33867</v>
      </c>
      <c r="C6805" s="138" t="s">
        <v>33868</v>
      </c>
      <c r="D6805" s="138" t="s">
        <v>33869</v>
      </c>
      <c r="E6805" s="138" t="s">
        <v>33870</v>
      </c>
      <c r="F6805" s="139">
        <v>0</v>
      </c>
      <c r="G6805" s="137" t="s">
        <v>488</v>
      </c>
      <c r="H6805" s="137" t="s">
        <v>22088</v>
      </c>
      <c r="I6805" s="138" t="s">
        <v>1139</v>
      </c>
    </row>
    <row r="6806" spans="1:9" hidden="1">
      <c r="A6806" s="137" t="s">
        <v>33871</v>
      </c>
      <c r="B6806" s="138" t="s">
        <v>33872</v>
      </c>
      <c r="C6806" s="138" t="s">
        <v>33873</v>
      </c>
      <c r="D6806" s="138" t="s">
        <v>33874</v>
      </c>
      <c r="E6806" s="138" t="s">
        <v>33875</v>
      </c>
      <c r="F6806" s="139">
        <v>1332</v>
      </c>
      <c r="G6806" s="137" t="s">
        <v>488</v>
      </c>
      <c r="H6806" s="137" t="s">
        <v>22088</v>
      </c>
      <c r="I6806" s="138" t="s">
        <v>1139</v>
      </c>
    </row>
    <row r="6807" spans="1:9" hidden="1">
      <c r="A6807" s="137" t="s">
        <v>33876</v>
      </c>
      <c r="B6807" s="138" t="s">
        <v>33877</v>
      </c>
      <c r="C6807" s="138" t="s">
        <v>33878</v>
      </c>
      <c r="D6807" s="138" t="s">
        <v>33879</v>
      </c>
      <c r="E6807" s="138" t="s">
        <v>33880</v>
      </c>
      <c r="F6807" s="139">
        <v>0</v>
      </c>
      <c r="G6807" s="137" t="s">
        <v>488</v>
      </c>
      <c r="H6807" s="137" t="s">
        <v>22088</v>
      </c>
      <c r="I6807" s="138" t="s">
        <v>1139</v>
      </c>
    </row>
    <row r="6808" spans="1:9" hidden="1">
      <c r="A6808" s="137" t="s">
        <v>33881</v>
      </c>
      <c r="B6808" s="138" t="s">
        <v>33882</v>
      </c>
      <c r="C6808" s="138" t="s">
        <v>33883</v>
      </c>
      <c r="D6808" s="138" t="s">
        <v>33884</v>
      </c>
      <c r="E6808" s="138" t="s">
        <v>33885</v>
      </c>
      <c r="F6808" s="139">
        <v>0</v>
      </c>
      <c r="G6808" s="137" t="s">
        <v>488</v>
      </c>
      <c r="H6808" s="137" t="s">
        <v>22088</v>
      </c>
      <c r="I6808" s="138" t="s">
        <v>1139</v>
      </c>
    </row>
    <row r="6809" spans="1:9" hidden="1">
      <c r="A6809" s="137" t="s">
        <v>33886</v>
      </c>
      <c r="B6809" s="138" t="s">
        <v>33887</v>
      </c>
      <c r="C6809" s="138" t="s">
        <v>33888</v>
      </c>
      <c r="D6809" s="138" t="s">
        <v>33889</v>
      </c>
      <c r="E6809" s="138" t="s">
        <v>33890</v>
      </c>
      <c r="F6809" s="139">
        <v>0</v>
      </c>
      <c r="G6809" s="137" t="s">
        <v>488</v>
      </c>
      <c r="H6809" s="137" t="s">
        <v>22088</v>
      </c>
      <c r="I6809" s="138" t="s">
        <v>1139</v>
      </c>
    </row>
    <row r="6810" spans="1:9" hidden="1">
      <c r="A6810" s="137" t="s">
        <v>33891</v>
      </c>
      <c r="B6810" s="138" t="s">
        <v>33892</v>
      </c>
      <c r="C6810" s="138" t="s">
        <v>33893</v>
      </c>
      <c r="D6810" s="138" t="s">
        <v>33894</v>
      </c>
      <c r="E6810" s="138" t="s">
        <v>33895</v>
      </c>
      <c r="F6810" s="139">
        <v>0</v>
      </c>
      <c r="G6810" s="137" t="s">
        <v>488</v>
      </c>
      <c r="H6810" s="137" t="s">
        <v>22088</v>
      </c>
      <c r="I6810" s="138" t="s">
        <v>1139</v>
      </c>
    </row>
    <row r="6811" spans="1:9" hidden="1">
      <c r="A6811" s="137" t="s">
        <v>33896</v>
      </c>
      <c r="B6811" s="138" t="s">
        <v>33897</v>
      </c>
      <c r="C6811" s="138" t="s">
        <v>33898</v>
      </c>
      <c r="D6811" s="138" t="s">
        <v>33899</v>
      </c>
      <c r="E6811" s="138" t="s">
        <v>33900</v>
      </c>
      <c r="F6811" s="139">
        <v>8910</v>
      </c>
      <c r="G6811" s="137" t="s">
        <v>488</v>
      </c>
      <c r="H6811" s="137" t="s">
        <v>22088</v>
      </c>
      <c r="I6811" s="138" t="s">
        <v>1139</v>
      </c>
    </row>
    <row r="6812" spans="1:9" hidden="1">
      <c r="A6812" s="137" t="s">
        <v>33901</v>
      </c>
      <c r="B6812" s="138" t="s">
        <v>33902</v>
      </c>
      <c r="C6812" s="138" t="s">
        <v>33903</v>
      </c>
      <c r="D6812" s="138" t="s">
        <v>33904</v>
      </c>
      <c r="E6812" s="138" t="s">
        <v>33905</v>
      </c>
      <c r="F6812" s="139">
        <v>0</v>
      </c>
      <c r="G6812" s="137" t="s">
        <v>488</v>
      </c>
      <c r="H6812" s="137" t="s">
        <v>22088</v>
      </c>
      <c r="I6812" s="138" t="s">
        <v>24282</v>
      </c>
    </row>
    <row r="6813" spans="1:9" hidden="1">
      <c r="A6813" s="137" t="s">
        <v>33906</v>
      </c>
      <c r="B6813" s="138" t="s">
        <v>33907</v>
      </c>
      <c r="C6813" s="138" t="s">
        <v>33908</v>
      </c>
      <c r="D6813" s="138" t="s">
        <v>33909</v>
      </c>
      <c r="E6813" s="138" t="s">
        <v>33910</v>
      </c>
      <c r="F6813" s="139">
        <v>9470</v>
      </c>
      <c r="G6813" s="137" t="s">
        <v>488</v>
      </c>
      <c r="H6813" s="137" t="s">
        <v>22088</v>
      </c>
      <c r="I6813" s="138" t="s">
        <v>1139</v>
      </c>
    </row>
    <row r="6814" spans="1:9" hidden="1">
      <c r="A6814" s="137" t="s">
        <v>33911</v>
      </c>
      <c r="B6814" s="138" t="s">
        <v>33912</v>
      </c>
      <c r="C6814" s="138" t="s">
        <v>33913</v>
      </c>
      <c r="D6814" s="138" t="s">
        <v>33914</v>
      </c>
      <c r="E6814" s="138" t="s">
        <v>33915</v>
      </c>
      <c r="F6814" s="139">
        <v>2464</v>
      </c>
      <c r="G6814" s="137" t="s">
        <v>488</v>
      </c>
      <c r="H6814" s="137" t="s">
        <v>22088</v>
      </c>
      <c r="I6814" s="138" t="s">
        <v>1139</v>
      </c>
    </row>
    <row r="6815" spans="1:9" hidden="1">
      <c r="A6815" s="137" t="s">
        <v>33916</v>
      </c>
      <c r="B6815" s="138" t="s">
        <v>33917</v>
      </c>
      <c r="C6815" s="138" t="s">
        <v>33918</v>
      </c>
      <c r="D6815" s="138" t="s">
        <v>33919</v>
      </c>
      <c r="E6815" s="138" t="s">
        <v>33920</v>
      </c>
      <c r="F6815" s="139">
        <v>0</v>
      </c>
      <c r="G6815" s="137" t="s">
        <v>488</v>
      </c>
      <c r="H6815" s="137" t="s">
        <v>22088</v>
      </c>
      <c r="I6815" s="138" t="s">
        <v>1139</v>
      </c>
    </row>
    <row r="6816" spans="1:9" hidden="1">
      <c r="A6816" s="137" t="s">
        <v>33921</v>
      </c>
      <c r="B6816" s="138" t="s">
        <v>33922</v>
      </c>
      <c r="C6816" s="138" t="s">
        <v>33923</v>
      </c>
      <c r="D6816" s="138" t="s">
        <v>33924</v>
      </c>
      <c r="E6816" s="138" t="s">
        <v>33925</v>
      </c>
      <c r="F6816" s="139">
        <v>0</v>
      </c>
      <c r="G6816" s="137" t="s">
        <v>488</v>
      </c>
      <c r="H6816" s="137" t="s">
        <v>22088</v>
      </c>
      <c r="I6816" s="138" t="s">
        <v>1139</v>
      </c>
    </row>
    <row r="6817" spans="1:9" hidden="1">
      <c r="A6817" s="137" t="s">
        <v>33926</v>
      </c>
      <c r="B6817" s="138" t="s">
        <v>33927</v>
      </c>
      <c r="C6817" s="138" t="s">
        <v>33928</v>
      </c>
      <c r="D6817" s="138" t="s">
        <v>33929</v>
      </c>
      <c r="E6817" s="138" t="s">
        <v>33930</v>
      </c>
      <c r="F6817" s="139">
        <v>0</v>
      </c>
      <c r="G6817" s="137" t="s">
        <v>488</v>
      </c>
      <c r="H6817" s="137" t="s">
        <v>22088</v>
      </c>
      <c r="I6817" s="138" t="s">
        <v>1139</v>
      </c>
    </row>
    <row r="6818" spans="1:9" hidden="1">
      <c r="A6818" s="137" t="s">
        <v>33931</v>
      </c>
      <c r="B6818" s="138" t="s">
        <v>33932</v>
      </c>
      <c r="C6818" s="138" t="s">
        <v>33933</v>
      </c>
      <c r="D6818" s="138" t="s">
        <v>33934</v>
      </c>
      <c r="E6818" s="138" t="s">
        <v>33935</v>
      </c>
      <c r="F6818" s="139">
        <v>0</v>
      </c>
      <c r="G6818" s="137" t="s">
        <v>488</v>
      </c>
      <c r="H6818" s="137" t="s">
        <v>22088</v>
      </c>
      <c r="I6818" s="138" t="s">
        <v>1139</v>
      </c>
    </row>
    <row r="6819" spans="1:9" hidden="1">
      <c r="A6819" s="137" t="s">
        <v>33936</v>
      </c>
      <c r="B6819" s="138" t="s">
        <v>33937</v>
      </c>
      <c r="C6819" s="138" t="s">
        <v>33938</v>
      </c>
      <c r="D6819" s="138" t="s">
        <v>33939</v>
      </c>
      <c r="E6819" s="138" t="s">
        <v>33940</v>
      </c>
      <c r="F6819" s="139">
        <v>0</v>
      </c>
      <c r="G6819" s="137" t="s">
        <v>488</v>
      </c>
      <c r="H6819" s="137" t="s">
        <v>22088</v>
      </c>
      <c r="I6819" s="138" t="s">
        <v>1139</v>
      </c>
    </row>
    <row r="6820" spans="1:9" hidden="1">
      <c r="A6820" s="137" t="s">
        <v>33941</v>
      </c>
      <c r="B6820" s="138" t="s">
        <v>33942</v>
      </c>
      <c r="C6820" s="138" t="s">
        <v>33943</v>
      </c>
      <c r="D6820" s="138" t="s">
        <v>33944</v>
      </c>
      <c r="E6820" s="138" t="s">
        <v>33945</v>
      </c>
      <c r="F6820" s="139">
        <v>5400</v>
      </c>
      <c r="G6820" s="137" t="s">
        <v>488</v>
      </c>
      <c r="H6820" s="137" t="s">
        <v>22088</v>
      </c>
      <c r="I6820" s="138" t="s">
        <v>1139</v>
      </c>
    </row>
    <row r="6821" spans="1:9" hidden="1">
      <c r="A6821" s="137" t="s">
        <v>33946</v>
      </c>
      <c r="B6821" s="138" t="s">
        <v>33947</v>
      </c>
      <c r="C6821" s="138" t="s">
        <v>33948</v>
      </c>
      <c r="D6821" s="138" t="s">
        <v>33949</v>
      </c>
      <c r="E6821" s="138" t="s">
        <v>33950</v>
      </c>
      <c r="F6821" s="139">
        <v>5670</v>
      </c>
      <c r="G6821" s="137" t="s">
        <v>488</v>
      </c>
      <c r="H6821" s="137" t="s">
        <v>22088</v>
      </c>
      <c r="I6821" s="138" t="s">
        <v>1139</v>
      </c>
    </row>
    <row r="6822" spans="1:9" hidden="1">
      <c r="A6822" s="137" t="s">
        <v>33951</v>
      </c>
      <c r="B6822" s="138" t="s">
        <v>33952</v>
      </c>
      <c r="C6822" s="138" t="s">
        <v>33953</v>
      </c>
      <c r="D6822" s="138" t="s">
        <v>33954</v>
      </c>
      <c r="E6822" s="138" t="s">
        <v>33955</v>
      </c>
      <c r="F6822" s="139">
        <v>0</v>
      </c>
      <c r="G6822" s="137" t="s">
        <v>488</v>
      </c>
      <c r="H6822" s="137" t="s">
        <v>22088</v>
      </c>
      <c r="I6822" s="138" t="s">
        <v>1139</v>
      </c>
    </row>
    <row r="6823" spans="1:9" hidden="1">
      <c r="A6823" s="137" t="s">
        <v>33956</v>
      </c>
      <c r="B6823" s="138" t="s">
        <v>1535</v>
      </c>
      <c r="C6823" s="138" t="s">
        <v>1537</v>
      </c>
      <c r="D6823" s="138" t="s">
        <v>1536</v>
      </c>
      <c r="E6823" s="138" t="s">
        <v>33957</v>
      </c>
      <c r="F6823" s="139">
        <v>6720</v>
      </c>
      <c r="G6823" s="137" t="s">
        <v>488</v>
      </c>
      <c r="H6823" s="137" t="s">
        <v>22088</v>
      </c>
      <c r="I6823" s="138" t="s">
        <v>1139</v>
      </c>
    </row>
    <row r="6824" spans="1:9" hidden="1">
      <c r="A6824" s="137" t="s">
        <v>33958</v>
      </c>
      <c r="B6824" s="138" t="s">
        <v>33959</v>
      </c>
      <c r="C6824" s="138" t="s">
        <v>33960</v>
      </c>
      <c r="D6824" s="138" t="s">
        <v>33961</v>
      </c>
      <c r="E6824" s="138" t="s">
        <v>33962</v>
      </c>
      <c r="F6824" s="139">
        <v>0</v>
      </c>
      <c r="G6824" s="137" t="s">
        <v>488</v>
      </c>
      <c r="H6824" s="137" t="s">
        <v>22088</v>
      </c>
      <c r="I6824" s="138" t="s">
        <v>1139</v>
      </c>
    </row>
    <row r="6825" spans="1:9" hidden="1">
      <c r="A6825" s="137" t="s">
        <v>33963</v>
      </c>
      <c r="B6825" s="138" t="s">
        <v>33964</v>
      </c>
      <c r="C6825" s="138" t="s">
        <v>33965</v>
      </c>
      <c r="D6825" s="138" t="s">
        <v>33966</v>
      </c>
      <c r="E6825" s="138" t="s">
        <v>33967</v>
      </c>
      <c r="F6825" s="139">
        <v>0</v>
      </c>
      <c r="G6825" s="137" t="s">
        <v>488</v>
      </c>
      <c r="H6825" s="137" t="s">
        <v>22088</v>
      </c>
      <c r="I6825" s="138" t="s">
        <v>1139</v>
      </c>
    </row>
    <row r="6826" spans="1:9" hidden="1">
      <c r="A6826" s="137" t="s">
        <v>33968</v>
      </c>
      <c r="B6826" s="138" t="s">
        <v>33969</v>
      </c>
      <c r="C6826" s="138" t="s">
        <v>33970</v>
      </c>
      <c r="D6826" s="138" t="s">
        <v>33971</v>
      </c>
      <c r="E6826" s="138" t="s">
        <v>33972</v>
      </c>
      <c r="F6826" s="139">
        <v>0</v>
      </c>
      <c r="G6826" s="137" t="s">
        <v>488</v>
      </c>
      <c r="H6826" s="137" t="s">
        <v>22088</v>
      </c>
      <c r="I6826" s="138" t="s">
        <v>1139</v>
      </c>
    </row>
    <row r="6827" spans="1:9" hidden="1">
      <c r="A6827" s="137" t="s">
        <v>33973</v>
      </c>
      <c r="B6827" s="138" t="s">
        <v>33974</v>
      </c>
      <c r="C6827" s="138" t="s">
        <v>33975</v>
      </c>
      <c r="D6827" s="138" t="s">
        <v>33976</v>
      </c>
      <c r="E6827" s="138" t="s">
        <v>33977</v>
      </c>
      <c r="F6827" s="139">
        <v>1588</v>
      </c>
      <c r="G6827" s="137" t="s">
        <v>488</v>
      </c>
      <c r="H6827" s="137" t="s">
        <v>22088</v>
      </c>
      <c r="I6827" s="138" t="s">
        <v>1139</v>
      </c>
    </row>
    <row r="6828" spans="1:9" hidden="1">
      <c r="A6828" s="137" t="s">
        <v>33978</v>
      </c>
      <c r="B6828" s="138" t="s">
        <v>33979</v>
      </c>
      <c r="C6828" s="138" t="s">
        <v>33980</v>
      </c>
      <c r="D6828" s="138" t="s">
        <v>33981</v>
      </c>
      <c r="E6828" s="138" t="s">
        <v>33982</v>
      </c>
      <c r="F6828" s="139">
        <v>0</v>
      </c>
      <c r="G6828" s="137" t="s">
        <v>488</v>
      </c>
      <c r="H6828" s="137" t="s">
        <v>22088</v>
      </c>
      <c r="I6828" s="138" t="s">
        <v>1139</v>
      </c>
    </row>
    <row r="6829" spans="1:9" hidden="1">
      <c r="A6829" s="137" t="s">
        <v>33983</v>
      </c>
      <c r="B6829" s="138" t="s">
        <v>33984</v>
      </c>
      <c r="C6829" s="138" t="s">
        <v>33985</v>
      </c>
      <c r="D6829" s="138" t="s">
        <v>33986</v>
      </c>
      <c r="E6829" s="138" t="s">
        <v>33987</v>
      </c>
      <c r="F6829" s="139">
        <v>10140</v>
      </c>
      <c r="G6829" s="137" t="s">
        <v>488</v>
      </c>
      <c r="H6829" s="137" t="s">
        <v>22088</v>
      </c>
      <c r="I6829" s="138" t="s">
        <v>24282</v>
      </c>
    </row>
    <row r="6830" spans="1:9" hidden="1">
      <c r="A6830" s="137" t="s">
        <v>33988</v>
      </c>
      <c r="B6830" s="138" t="s">
        <v>33989</v>
      </c>
      <c r="C6830" s="138" t="s">
        <v>33990</v>
      </c>
      <c r="D6830" s="138" t="s">
        <v>33991</v>
      </c>
      <c r="E6830" s="138" t="s">
        <v>33992</v>
      </c>
      <c r="F6830" s="139">
        <v>1467</v>
      </c>
      <c r="G6830" s="137" t="s">
        <v>488</v>
      </c>
      <c r="H6830" s="137" t="s">
        <v>22088</v>
      </c>
      <c r="I6830" s="138" t="s">
        <v>1139</v>
      </c>
    </row>
    <row r="6831" spans="1:9" hidden="1">
      <c r="A6831" s="137" t="s">
        <v>33993</v>
      </c>
      <c r="B6831" s="138" t="s">
        <v>33994</v>
      </c>
      <c r="C6831" s="138" t="s">
        <v>33995</v>
      </c>
      <c r="D6831" s="138" t="s">
        <v>33996</v>
      </c>
      <c r="E6831" s="138" t="s">
        <v>33997</v>
      </c>
      <c r="F6831" s="139">
        <v>0</v>
      </c>
      <c r="G6831" s="137" t="s">
        <v>488</v>
      </c>
      <c r="H6831" s="137" t="s">
        <v>22088</v>
      </c>
      <c r="I6831" s="138" t="s">
        <v>1139</v>
      </c>
    </row>
    <row r="6832" spans="1:9" hidden="1">
      <c r="A6832" s="137" t="s">
        <v>33998</v>
      </c>
      <c r="B6832" s="138" t="s">
        <v>33999</v>
      </c>
      <c r="C6832" s="138" t="s">
        <v>34000</v>
      </c>
      <c r="D6832" s="138" t="s">
        <v>34001</v>
      </c>
      <c r="E6832" s="138" t="s">
        <v>34002</v>
      </c>
      <c r="F6832" s="139">
        <v>816</v>
      </c>
      <c r="G6832" s="137" t="s">
        <v>488</v>
      </c>
      <c r="H6832" s="137" t="s">
        <v>22088</v>
      </c>
      <c r="I6832" s="138" t="s">
        <v>1139</v>
      </c>
    </row>
    <row r="6833" spans="1:9" hidden="1">
      <c r="A6833" s="137" t="s">
        <v>34003</v>
      </c>
      <c r="B6833" s="138" t="s">
        <v>34004</v>
      </c>
      <c r="C6833" s="138" t="s">
        <v>34005</v>
      </c>
      <c r="D6833" s="138" t="s">
        <v>34006</v>
      </c>
      <c r="E6833" s="138" t="s">
        <v>34007</v>
      </c>
      <c r="F6833" s="139">
        <v>0</v>
      </c>
      <c r="G6833" s="137" t="s">
        <v>488</v>
      </c>
      <c r="H6833" s="137" t="s">
        <v>22088</v>
      </c>
      <c r="I6833" s="138" t="s">
        <v>1139</v>
      </c>
    </row>
    <row r="6834" spans="1:9" hidden="1">
      <c r="A6834" s="137" t="s">
        <v>34008</v>
      </c>
      <c r="B6834" s="138" t="s">
        <v>34009</v>
      </c>
      <c r="C6834" s="138" t="s">
        <v>34010</v>
      </c>
      <c r="D6834" s="138" t="s">
        <v>34011</v>
      </c>
      <c r="E6834" s="138" t="s">
        <v>34012</v>
      </c>
      <c r="F6834" s="139">
        <v>817</v>
      </c>
      <c r="G6834" s="137" t="s">
        <v>488</v>
      </c>
      <c r="H6834" s="137" t="s">
        <v>22088</v>
      </c>
      <c r="I6834" s="138" t="s">
        <v>24282</v>
      </c>
    </row>
    <row r="6835" spans="1:9" hidden="1">
      <c r="A6835" s="137" t="s">
        <v>34013</v>
      </c>
      <c r="B6835" s="138" t="s">
        <v>34014</v>
      </c>
      <c r="C6835" s="138" t="s">
        <v>34015</v>
      </c>
      <c r="D6835" s="138" t="s">
        <v>34016</v>
      </c>
      <c r="E6835" s="138" t="s">
        <v>34017</v>
      </c>
      <c r="F6835" s="139">
        <v>590</v>
      </c>
      <c r="G6835" s="137" t="s">
        <v>488</v>
      </c>
      <c r="H6835" s="137" t="s">
        <v>22088</v>
      </c>
      <c r="I6835" s="138" t="s">
        <v>1139</v>
      </c>
    </row>
    <row r="6836" spans="1:9" hidden="1">
      <c r="A6836" s="137" t="s">
        <v>34018</v>
      </c>
      <c r="B6836" s="138" t="s">
        <v>34019</v>
      </c>
      <c r="C6836" s="138" t="s">
        <v>34020</v>
      </c>
      <c r="D6836" s="138" t="s">
        <v>34021</v>
      </c>
      <c r="E6836" s="138" t="s">
        <v>34022</v>
      </c>
      <c r="F6836" s="139">
        <v>0</v>
      </c>
      <c r="G6836" s="137" t="s">
        <v>488</v>
      </c>
      <c r="H6836" s="137" t="s">
        <v>22088</v>
      </c>
      <c r="I6836" s="138" t="s">
        <v>1139</v>
      </c>
    </row>
    <row r="6837" spans="1:9" hidden="1">
      <c r="A6837" s="137" t="s">
        <v>34023</v>
      </c>
      <c r="B6837" s="138" t="s">
        <v>34024</v>
      </c>
      <c r="C6837" s="138" t="s">
        <v>34025</v>
      </c>
      <c r="D6837" s="138" t="s">
        <v>34026</v>
      </c>
      <c r="E6837" s="138" t="s">
        <v>34027</v>
      </c>
      <c r="F6837" s="139">
        <v>0</v>
      </c>
      <c r="G6837" s="137" t="s">
        <v>488</v>
      </c>
      <c r="H6837" s="137" t="s">
        <v>22088</v>
      </c>
      <c r="I6837" s="138" t="s">
        <v>1139</v>
      </c>
    </row>
    <row r="6838" spans="1:9" hidden="1">
      <c r="A6838" s="137" t="s">
        <v>34028</v>
      </c>
      <c r="B6838" s="138" t="s">
        <v>34029</v>
      </c>
      <c r="C6838" s="138" t="s">
        <v>34030</v>
      </c>
      <c r="D6838" s="138" t="s">
        <v>34031</v>
      </c>
      <c r="E6838" s="138" t="s">
        <v>34032</v>
      </c>
      <c r="F6838" s="139">
        <v>2100</v>
      </c>
      <c r="G6838" s="137" t="s">
        <v>488</v>
      </c>
      <c r="H6838" s="137" t="s">
        <v>22088</v>
      </c>
      <c r="I6838" s="138" t="s">
        <v>24282</v>
      </c>
    </row>
    <row r="6839" spans="1:9" hidden="1">
      <c r="A6839" s="137" t="s">
        <v>34033</v>
      </c>
      <c r="B6839" s="138" t="s">
        <v>34034</v>
      </c>
      <c r="C6839" s="138" t="s">
        <v>34035</v>
      </c>
      <c r="D6839" s="138" t="s">
        <v>34036</v>
      </c>
      <c r="E6839" s="138" t="s">
        <v>34037</v>
      </c>
      <c r="F6839" s="139">
        <v>0</v>
      </c>
      <c r="G6839" s="137" t="s">
        <v>488</v>
      </c>
      <c r="H6839" s="137" t="s">
        <v>22088</v>
      </c>
      <c r="I6839" s="138" t="s">
        <v>1139</v>
      </c>
    </row>
    <row r="6840" spans="1:9" hidden="1">
      <c r="A6840" s="137" t="s">
        <v>34038</v>
      </c>
      <c r="B6840" s="138" t="s">
        <v>34039</v>
      </c>
      <c r="C6840" s="138" t="s">
        <v>34040</v>
      </c>
      <c r="D6840" s="138" t="s">
        <v>34041</v>
      </c>
      <c r="E6840" s="138" t="s">
        <v>34042</v>
      </c>
      <c r="F6840" s="139">
        <v>0</v>
      </c>
      <c r="G6840" s="137" t="s">
        <v>488</v>
      </c>
      <c r="H6840" s="137" t="s">
        <v>22088</v>
      </c>
      <c r="I6840" s="138" t="s">
        <v>1139</v>
      </c>
    </row>
    <row r="6841" spans="1:9" hidden="1">
      <c r="A6841" s="137" t="s">
        <v>34043</v>
      </c>
      <c r="B6841" s="138" t="s">
        <v>34044</v>
      </c>
      <c r="C6841" s="138" t="s">
        <v>34045</v>
      </c>
      <c r="D6841" s="138" t="s">
        <v>34046</v>
      </c>
      <c r="E6841" s="138" t="s">
        <v>34047</v>
      </c>
      <c r="F6841" s="139">
        <v>0</v>
      </c>
      <c r="G6841" s="137" t="s">
        <v>488</v>
      </c>
      <c r="H6841" s="137" t="s">
        <v>22088</v>
      </c>
      <c r="I6841" s="138" t="s">
        <v>1139</v>
      </c>
    </row>
    <row r="6842" spans="1:9" hidden="1">
      <c r="A6842" s="137" t="s">
        <v>34048</v>
      </c>
      <c r="B6842" s="138" t="s">
        <v>34049</v>
      </c>
      <c r="C6842" s="138" t="s">
        <v>34050</v>
      </c>
      <c r="D6842" s="138" t="s">
        <v>34051</v>
      </c>
      <c r="E6842" s="138" t="s">
        <v>1756</v>
      </c>
      <c r="F6842" s="139">
        <v>11812</v>
      </c>
      <c r="G6842" s="137" t="s">
        <v>488</v>
      </c>
      <c r="H6842" s="137" t="s">
        <v>22088</v>
      </c>
      <c r="I6842" s="138" t="s">
        <v>1756</v>
      </c>
    </row>
    <row r="6843" spans="1:9" hidden="1">
      <c r="A6843" s="137" t="s">
        <v>34052</v>
      </c>
      <c r="B6843" s="138" t="s">
        <v>34053</v>
      </c>
      <c r="C6843" s="138" t="s">
        <v>34054</v>
      </c>
      <c r="D6843" s="138" t="s">
        <v>34055</v>
      </c>
      <c r="E6843" s="138" t="s">
        <v>34056</v>
      </c>
      <c r="F6843" s="139">
        <v>0</v>
      </c>
      <c r="G6843" s="137" t="s">
        <v>34057</v>
      </c>
      <c r="H6843" s="137" t="s">
        <v>34058</v>
      </c>
      <c r="I6843" s="138" t="s">
        <v>34059</v>
      </c>
    </row>
    <row r="6844" spans="1:9" hidden="1">
      <c r="A6844" s="137" t="s">
        <v>34060</v>
      </c>
      <c r="B6844" s="138" t="s">
        <v>34061</v>
      </c>
      <c r="C6844" s="138" t="s">
        <v>34062</v>
      </c>
      <c r="D6844" s="138" t="s">
        <v>34063</v>
      </c>
      <c r="E6844" s="138" t="s">
        <v>1756</v>
      </c>
      <c r="F6844" s="139">
        <v>0</v>
      </c>
      <c r="G6844" s="137" t="s">
        <v>552</v>
      </c>
      <c r="H6844" s="137" t="s">
        <v>34064</v>
      </c>
      <c r="I6844" s="138" t="s">
        <v>1756</v>
      </c>
    </row>
    <row r="6845" spans="1:9" hidden="1">
      <c r="A6845" s="137" t="s">
        <v>34065</v>
      </c>
      <c r="B6845" s="138" t="s">
        <v>34066</v>
      </c>
      <c r="C6845" s="138" t="s">
        <v>34067</v>
      </c>
      <c r="D6845" s="138" t="s">
        <v>34068</v>
      </c>
      <c r="E6845" s="138" t="s">
        <v>1756</v>
      </c>
      <c r="F6845" s="139">
        <v>0</v>
      </c>
      <c r="G6845" s="137" t="s">
        <v>552</v>
      </c>
      <c r="H6845" s="137" t="s">
        <v>34064</v>
      </c>
      <c r="I6845" s="138" t="s">
        <v>1756</v>
      </c>
    </row>
    <row r="6846" spans="1:9" hidden="1">
      <c r="A6846" s="137" t="s">
        <v>34069</v>
      </c>
      <c r="B6846" s="138" t="s">
        <v>34070</v>
      </c>
      <c r="C6846" s="138" t="s">
        <v>34071</v>
      </c>
      <c r="D6846" s="138" t="s">
        <v>34072</v>
      </c>
      <c r="E6846" s="138" t="s">
        <v>1756</v>
      </c>
      <c r="F6846" s="139">
        <v>0</v>
      </c>
      <c r="G6846" s="137" t="s">
        <v>552</v>
      </c>
      <c r="H6846" s="137" t="s">
        <v>34064</v>
      </c>
      <c r="I6846" s="138" t="s">
        <v>1756</v>
      </c>
    </row>
    <row r="6847" spans="1:9" hidden="1">
      <c r="A6847" s="137" t="s">
        <v>34073</v>
      </c>
      <c r="B6847" s="138" t="s">
        <v>34074</v>
      </c>
      <c r="C6847" s="138" t="s">
        <v>34075</v>
      </c>
      <c r="D6847" s="138" t="s">
        <v>34076</v>
      </c>
      <c r="E6847" s="138" t="s">
        <v>1756</v>
      </c>
      <c r="F6847" s="139">
        <v>0</v>
      </c>
      <c r="G6847" s="137" t="s">
        <v>552</v>
      </c>
      <c r="H6847" s="137" t="s">
        <v>34064</v>
      </c>
      <c r="I6847" s="138" t="s">
        <v>1756</v>
      </c>
    </row>
    <row r="6848" spans="1:9" hidden="1">
      <c r="A6848" s="137" t="s">
        <v>34077</v>
      </c>
      <c r="B6848" s="138" t="s">
        <v>34078</v>
      </c>
      <c r="C6848" s="138" t="s">
        <v>34079</v>
      </c>
      <c r="D6848" s="138" t="s">
        <v>34080</v>
      </c>
      <c r="E6848" s="138" t="s">
        <v>1756</v>
      </c>
      <c r="F6848" s="139">
        <v>0</v>
      </c>
      <c r="G6848" s="137" t="s">
        <v>552</v>
      </c>
      <c r="H6848" s="137" t="s">
        <v>34064</v>
      </c>
      <c r="I6848" s="138" t="s">
        <v>1756</v>
      </c>
    </row>
    <row r="6849" spans="1:9" hidden="1">
      <c r="A6849" s="137" t="s">
        <v>34081</v>
      </c>
      <c r="B6849" s="138" t="s">
        <v>34082</v>
      </c>
      <c r="C6849" s="138" t="s">
        <v>34083</v>
      </c>
      <c r="D6849" s="138" t="s">
        <v>34084</v>
      </c>
      <c r="E6849" s="138" t="s">
        <v>1756</v>
      </c>
      <c r="F6849" s="139">
        <v>0</v>
      </c>
      <c r="G6849" s="137" t="s">
        <v>552</v>
      </c>
      <c r="H6849" s="137" t="s">
        <v>34064</v>
      </c>
      <c r="I6849" s="138" t="s">
        <v>1756</v>
      </c>
    </row>
    <row r="6850" spans="1:9" hidden="1">
      <c r="A6850" s="137" t="s">
        <v>34085</v>
      </c>
      <c r="B6850" s="138" t="s">
        <v>34086</v>
      </c>
      <c r="C6850" s="138" t="s">
        <v>34087</v>
      </c>
      <c r="D6850" s="138" t="s">
        <v>34088</v>
      </c>
      <c r="E6850" s="138" t="s">
        <v>1756</v>
      </c>
      <c r="F6850" s="139">
        <v>0</v>
      </c>
      <c r="G6850" s="137" t="s">
        <v>552</v>
      </c>
      <c r="H6850" s="137" t="s">
        <v>34064</v>
      </c>
      <c r="I6850" s="138" t="s">
        <v>1756</v>
      </c>
    </row>
    <row r="6851" spans="1:9" hidden="1">
      <c r="A6851" s="137" t="s">
        <v>34089</v>
      </c>
      <c r="B6851" s="138" t="s">
        <v>34090</v>
      </c>
      <c r="C6851" s="138" t="s">
        <v>34091</v>
      </c>
      <c r="D6851" s="138" t="s">
        <v>34092</v>
      </c>
      <c r="E6851" s="138" t="s">
        <v>1756</v>
      </c>
      <c r="F6851" s="139">
        <v>0</v>
      </c>
      <c r="G6851" s="137" t="s">
        <v>552</v>
      </c>
      <c r="H6851" s="137" t="s">
        <v>34064</v>
      </c>
      <c r="I6851" s="138" t="s">
        <v>1756</v>
      </c>
    </row>
    <row r="6852" spans="1:9" hidden="1">
      <c r="A6852" s="137" t="s">
        <v>34093</v>
      </c>
      <c r="B6852" s="138" t="s">
        <v>34090</v>
      </c>
      <c r="C6852" s="138" t="s">
        <v>34091</v>
      </c>
      <c r="D6852" s="138" t="s">
        <v>34094</v>
      </c>
      <c r="E6852" s="138" t="s">
        <v>1756</v>
      </c>
      <c r="F6852" s="139">
        <v>0</v>
      </c>
      <c r="G6852" s="137" t="s">
        <v>552</v>
      </c>
      <c r="H6852" s="137" t="s">
        <v>34064</v>
      </c>
      <c r="I6852" s="138" t="s">
        <v>1756</v>
      </c>
    </row>
    <row r="6853" spans="1:9" hidden="1">
      <c r="A6853" s="137" t="s">
        <v>34095</v>
      </c>
      <c r="B6853" s="138" t="s">
        <v>34096</v>
      </c>
      <c r="C6853" s="138" t="s">
        <v>34097</v>
      </c>
      <c r="D6853" s="138" t="s">
        <v>34098</v>
      </c>
      <c r="E6853" s="138" t="s">
        <v>1756</v>
      </c>
      <c r="F6853" s="139">
        <v>0</v>
      </c>
      <c r="G6853" s="137" t="s">
        <v>552</v>
      </c>
      <c r="H6853" s="137" t="s">
        <v>34064</v>
      </c>
      <c r="I6853" s="138" t="s">
        <v>1756</v>
      </c>
    </row>
    <row r="6854" spans="1:9" hidden="1">
      <c r="A6854" s="137" t="s">
        <v>34099</v>
      </c>
      <c r="B6854" s="138" t="s">
        <v>34100</v>
      </c>
      <c r="C6854" s="138" t="s">
        <v>34101</v>
      </c>
      <c r="D6854" s="138" t="s">
        <v>34102</v>
      </c>
      <c r="E6854" s="138" t="s">
        <v>1756</v>
      </c>
      <c r="F6854" s="139">
        <v>0</v>
      </c>
      <c r="G6854" s="137" t="s">
        <v>552</v>
      </c>
      <c r="H6854" s="137" t="s">
        <v>34064</v>
      </c>
      <c r="I6854" s="138" t="s">
        <v>1756</v>
      </c>
    </row>
    <row r="6855" spans="1:9" hidden="1">
      <c r="A6855" s="137" t="s">
        <v>34103</v>
      </c>
      <c r="B6855" s="138" t="s">
        <v>34104</v>
      </c>
      <c r="C6855" s="138" t="s">
        <v>34105</v>
      </c>
      <c r="D6855" s="138" t="s">
        <v>34106</v>
      </c>
      <c r="E6855" s="138" t="s">
        <v>1756</v>
      </c>
      <c r="F6855" s="139">
        <v>0</v>
      </c>
      <c r="G6855" s="137" t="s">
        <v>552</v>
      </c>
      <c r="H6855" s="137" t="s">
        <v>34064</v>
      </c>
      <c r="I6855" s="138" t="s">
        <v>1756</v>
      </c>
    </row>
    <row r="6856" spans="1:9" hidden="1">
      <c r="A6856" s="137" t="s">
        <v>34107</v>
      </c>
      <c r="B6856" s="138" t="s">
        <v>34108</v>
      </c>
      <c r="C6856" s="138" t="s">
        <v>34109</v>
      </c>
      <c r="D6856" s="138" t="s">
        <v>34110</v>
      </c>
      <c r="E6856" s="138" t="s">
        <v>1756</v>
      </c>
      <c r="F6856" s="139">
        <v>0</v>
      </c>
      <c r="G6856" s="137" t="s">
        <v>552</v>
      </c>
      <c r="H6856" s="137" t="s">
        <v>34064</v>
      </c>
      <c r="I6856" s="138" t="s">
        <v>1756</v>
      </c>
    </row>
    <row r="6857" spans="1:9" hidden="1">
      <c r="A6857" s="137" t="s">
        <v>34111</v>
      </c>
      <c r="B6857" s="138" t="s">
        <v>34108</v>
      </c>
      <c r="C6857" s="138" t="s">
        <v>34109</v>
      </c>
      <c r="D6857" s="138" t="s">
        <v>34112</v>
      </c>
      <c r="E6857" s="138" t="s">
        <v>1756</v>
      </c>
      <c r="F6857" s="139">
        <v>0</v>
      </c>
      <c r="G6857" s="137" t="s">
        <v>552</v>
      </c>
      <c r="H6857" s="137" t="s">
        <v>34064</v>
      </c>
      <c r="I6857" s="138" t="s">
        <v>1756</v>
      </c>
    </row>
    <row r="6858" spans="1:9" hidden="1">
      <c r="A6858" s="137" t="s">
        <v>34113</v>
      </c>
      <c r="B6858" s="138" t="s">
        <v>34114</v>
      </c>
      <c r="C6858" s="138" t="s">
        <v>34115</v>
      </c>
      <c r="D6858" s="138" t="s">
        <v>34116</v>
      </c>
      <c r="E6858" s="138" t="s">
        <v>1756</v>
      </c>
      <c r="F6858" s="139">
        <v>0</v>
      </c>
      <c r="G6858" s="137" t="s">
        <v>552</v>
      </c>
      <c r="H6858" s="137" t="s">
        <v>34064</v>
      </c>
      <c r="I6858" s="138" t="s">
        <v>1756</v>
      </c>
    </row>
    <row r="6859" spans="1:9" hidden="1">
      <c r="A6859" s="137" t="s">
        <v>34117</v>
      </c>
      <c r="B6859" s="138" t="s">
        <v>34114</v>
      </c>
      <c r="C6859" s="138" t="s">
        <v>34115</v>
      </c>
      <c r="D6859" s="138" t="s">
        <v>34118</v>
      </c>
      <c r="E6859" s="138" t="s">
        <v>1756</v>
      </c>
      <c r="F6859" s="139">
        <v>0</v>
      </c>
      <c r="G6859" s="137" t="s">
        <v>552</v>
      </c>
      <c r="H6859" s="137" t="s">
        <v>34064</v>
      </c>
      <c r="I6859" s="138" t="s">
        <v>1756</v>
      </c>
    </row>
    <row r="6860" spans="1:9" hidden="1">
      <c r="A6860" s="137" t="s">
        <v>34119</v>
      </c>
      <c r="B6860" s="138" t="s">
        <v>34120</v>
      </c>
      <c r="C6860" s="138" t="s">
        <v>34121</v>
      </c>
      <c r="D6860" s="138" t="s">
        <v>34122</v>
      </c>
      <c r="E6860" s="138" t="s">
        <v>1756</v>
      </c>
      <c r="F6860" s="139">
        <v>0</v>
      </c>
      <c r="G6860" s="137" t="s">
        <v>552</v>
      </c>
      <c r="H6860" s="137" t="s">
        <v>34064</v>
      </c>
      <c r="I6860" s="138" t="s">
        <v>1756</v>
      </c>
    </row>
    <row r="6861" spans="1:9" hidden="1">
      <c r="A6861" s="137" t="s">
        <v>34123</v>
      </c>
      <c r="B6861" s="138" t="s">
        <v>34124</v>
      </c>
      <c r="C6861" s="138" t="s">
        <v>34125</v>
      </c>
      <c r="D6861" s="138" t="s">
        <v>34126</v>
      </c>
      <c r="E6861" s="138" t="s">
        <v>1756</v>
      </c>
      <c r="F6861" s="139">
        <v>0</v>
      </c>
      <c r="G6861" s="137" t="s">
        <v>552</v>
      </c>
      <c r="H6861" s="137" t="s">
        <v>34064</v>
      </c>
      <c r="I6861" s="138" t="s">
        <v>1756</v>
      </c>
    </row>
    <row r="6862" spans="1:9" hidden="1">
      <c r="A6862" s="137" t="s">
        <v>34127</v>
      </c>
      <c r="B6862" s="138" t="s">
        <v>34128</v>
      </c>
      <c r="C6862" s="138" t="s">
        <v>34129</v>
      </c>
      <c r="D6862" s="138" t="s">
        <v>34130</v>
      </c>
      <c r="E6862" s="138" t="s">
        <v>1756</v>
      </c>
      <c r="F6862" s="139">
        <v>0</v>
      </c>
      <c r="G6862" s="137" t="s">
        <v>552</v>
      </c>
      <c r="H6862" s="137" t="s">
        <v>34064</v>
      </c>
      <c r="I6862" s="138" t="s">
        <v>1756</v>
      </c>
    </row>
    <row r="6863" spans="1:9" hidden="1">
      <c r="A6863" s="137" t="s">
        <v>34131</v>
      </c>
      <c r="B6863" s="138" t="s">
        <v>34132</v>
      </c>
      <c r="C6863" s="138" t="s">
        <v>34133</v>
      </c>
      <c r="D6863" s="138" t="s">
        <v>34134</v>
      </c>
      <c r="E6863" s="138" t="s">
        <v>1756</v>
      </c>
      <c r="F6863" s="139">
        <v>0</v>
      </c>
      <c r="G6863" s="137" t="s">
        <v>552</v>
      </c>
      <c r="H6863" s="137" t="s">
        <v>34064</v>
      </c>
      <c r="I6863" s="138" t="s">
        <v>1756</v>
      </c>
    </row>
    <row r="6864" spans="1:9" hidden="1">
      <c r="A6864" s="137" t="s">
        <v>34135</v>
      </c>
      <c r="B6864" s="138" t="s">
        <v>34136</v>
      </c>
      <c r="C6864" s="138" t="s">
        <v>34137</v>
      </c>
      <c r="D6864" s="138" t="s">
        <v>34138</v>
      </c>
      <c r="E6864" s="138" t="s">
        <v>1756</v>
      </c>
      <c r="F6864" s="139">
        <v>0</v>
      </c>
      <c r="G6864" s="137" t="s">
        <v>552</v>
      </c>
      <c r="H6864" s="137" t="s">
        <v>34064</v>
      </c>
      <c r="I6864" s="138" t="s">
        <v>1756</v>
      </c>
    </row>
    <row r="6865" spans="1:9" hidden="1">
      <c r="A6865" s="137" t="s">
        <v>34139</v>
      </c>
      <c r="B6865" s="138" t="s">
        <v>34140</v>
      </c>
      <c r="C6865" s="138" t="s">
        <v>34141</v>
      </c>
      <c r="D6865" s="138" t="s">
        <v>34142</v>
      </c>
      <c r="E6865" s="138" t="s">
        <v>1756</v>
      </c>
      <c r="F6865" s="139">
        <v>0</v>
      </c>
      <c r="G6865" s="137" t="s">
        <v>552</v>
      </c>
      <c r="H6865" s="137" t="s">
        <v>34064</v>
      </c>
      <c r="I6865" s="138" t="s">
        <v>1756</v>
      </c>
    </row>
    <row r="6866" spans="1:9" hidden="1">
      <c r="A6866" s="137" t="s">
        <v>34143</v>
      </c>
      <c r="B6866" s="138" t="s">
        <v>34144</v>
      </c>
      <c r="C6866" s="138" t="s">
        <v>34145</v>
      </c>
      <c r="D6866" s="138" t="s">
        <v>34146</v>
      </c>
      <c r="E6866" s="138" t="s">
        <v>1756</v>
      </c>
      <c r="F6866" s="139">
        <v>0</v>
      </c>
      <c r="G6866" s="137" t="s">
        <v>552</v>
      </c>
      <c r="H6866" s="137" t="s">
        <v>34064</v>
      </c>
      <c r="I6866" s="138" t="s">
        <v>1756</v>
      </c>
    </row>
    <row r="6867" spans="1:9" hidden="1">
      <c r="A6867" s="137" t="s">
        <v>34147</v>
      </c>
      <c r="B6867" s="138" t="s">
        <v>34148</v>
      </c>
      <c r="C6867" s="138" t="s">
        <v>34149</v>
      </c>
      <c r="D6867" s="138" t="s">
        <v>34150</v>
      </c>
      <c r="E6867" s="138" t="s">
        <v>1756</v>
      </c>
      <c r="F6867" s="139">
        <v>0</v>
      </c>
      <c r="G6867" s="137" t="s">
        <v>552</v>
      </c>
      <c r="H6867" s="137" t="s">
        <v>34064</v>
      </c>
      <c r="I6867" s="138" t="s">
        <v>1756</v>
      </c>
    </row>
    <row r="6868" spans="1:9" hidden="1">
      <c r="A6868" s="137" t="s">
        <v>34151</v>
      </c>
      <c r="B6868" s="138" t="s">
        <v>1539</v>
      </c>
      <c r="C6868" s="138" t="s">
        <v>1538</v>
      </c>
      <c r="D6868" s="138" t="s">
        <v>34152</v>
      </c>
      <c r="E6868" s="138" t="s">
        <v>1756</v>
      </c>
      <c r="F6868" s="139">
        <v>0</v>
      </c>
      <c r="G6868" s="137" t="s">
        <v>552</v>
      </c>
      <c r="H6868" s="137" t="s">
        <v>34064</v>
      </c>
      <c r="I6868" s="138" t="s">
        <v>1756</v>
      </c>
    </row>
    <row r="6869" spans="1:9" hidden="1">
      <c r="A6869" s="137" t="s">
        <v>34153</v>
      </c>
      <c r="B6869" s="138" t="s">
        <v>1539</v>
      </c>
      <c r="C6869" s="138" t="s">
        <v>1538</v>
      </c>
      <c r="D6869" s="138" t="s">
        <v>34154</v>
      </c>
      <c r="E6869" s="138" t="s">
        <v>1756</v>
      </c>
      <c r="F6869" s="139">
        <v>0</v>
      </c>
      <c r="G6869" s="137" t="s">
        <v>552</v>
      </c>
      <c r="H6869" s="137" t="s">
        <v>34064</v>
      </c>
      <c r="I6869" s="138" t="s">
        <v>1756</v>
      </c>
    </row>
    <row r="6870" spans="1:9" hidden="1">
      <c r="A6870" s="137" t="s">
        <v>34155</v>
      </c>
      <c r="B6870" s="138" t="s">
        <v>34156</v>
      </c>
      <c r="C6870" s="138" t="s">
        <v>34157</v>
      </c>
      <c r="D6870" s="138" t="s">
        <v>34158</v>
      </c>
      <c r="E6870" s="138" t="s">
        <v>1756</v>
      </c>
      <c r="F6870" s="139">
        <v>0</v>
      </c>
      <c r="G6870" s="137" t="s">
        <v>552</v>
      </c>
      <c r="H6870" s="137" t="s">
        <v>34064</v>
      </c>
      <c r="I6870" s="138" t="s">
        <v>1756</v>
      </c>
    </row>
    <row r="6871" spans="1:9" hidden="1">
      <c r="A6871" s="137" t="s">
        <v>34159</v>
      </c>
      <c r="B6871" s="138" t="s">
        <v>34160</v>
      </c>
      <c r="C6871" s="138" t="s">
        <v>34161</v>
      </c>
      <c r="D6871" s="138" t="s">
        <v>34162</v>
      </c>
      <c r="E6871" s="138" t="s">
        <v>1756</v>
      </c>
      <c r="F6871" s="139">
        <v>0</v>
      </c>
      <c r="G6871" s="137" t="s">
        <v>552</v>
      </c>
      <c r="H6871" s="137" t="s">
        <v>34064</v>
      </c>
      <c r="I6871" s="138" t="s">
        <v>1756</v>
      </c>
    </row>
    <row r="6872" spans="1:9" hidden="1">
      <c r="A6872" s="137" t="s">
        <v>34163</v>
      </c>
      <c r="B6872" s="138" t="s">
        <v>34164</v>
      </c>
      <c r="C6872" s="138" t="s">
        <v>34165</v>
      </c>
      <c r="D6872" s="138" t="s">
        <v>34166</v>
      </c>
      <c r="E6872" s="138" t="s">
        <v>1756</v>
      </c>
      <c r="F6872" s="139">
        <v>0</v>
      </c>
      <c r="G6872" s="137" t="s">
        <v>552</v>
      </c>
      <c r="H6872" s="137" t="s">
        <v>34064</v>
      </c>
      <c r="I6872" s="138" t="s">
        <v>1756</v>
      </c>
    </row>
    <row r="6873" spans="1:9" hidden="1">
      <c r="A6873" s="137" t="s">
        <v>34167</v>
      </c>
      <c r="B6873" s="138" t="s">
        <v>34164</v>
      </c>
      <c r="C6873" s="138" t="s">
        <v>34165</v>
      </c>
      <c r="D6873" s="138" t="s">
        <v>34168</v>
      </c>
      <c r="E6873" s="138" t="s">
        <v>1756</v>
      </c>
      <c r="F6873" s="139">
        <v>0</v>
      </c>
      <c r="G6873" s="137" t="s">
        <v>552</v>
      </c>
      <c r="H6873" s="137" t="s">
        <v>34064</v>
      </c>
      <c r="I6873" s="138" t="s">
        <v>1756</v>
      </c>
    </row>
    <row r="6874" spans="1:9" hidden="1">
      <c r="A6874" s="137" t="s">
        <v>34169</v>
      </c>
      <c r="B6874" s="138" t="s">
        <v>34170</v>
      </c>
      <c r="C6874" s="138" t="s">
        <v>34171</v>
      </c>
      <c r="D6874" s="138" t="s">
        <v>34172</v>
      </c>
      <c r="E6874" s="138" t="s">
        <v>1756</v>
      </c>
      <c r="F6874" s="139">
        <v>0</v>
      </c>
      <c r="G6874" s="137" t="s">
        <v>552</v>
      </c>
      <c r="H6874" s="137" t="s">
        <v>34064</v>
      </c>
      <c r="I6874" s="138" t="s">
        <v>1756</v>
      </c>
    </row>
    <row r="6875" spans="1:9" hidden="1">
      <c r="A6875" s="137" t="s">
        <v>34173</v>
      </c>
      <c r="B6875" s="138" t="s">
        <v>34170</v>
      </c>
      <c r="C6875" s="138" t="s">
        <v>34171</v>
      </c>
      <c r="D6875" s="138" t="s">
        <v>34174</v>
      </c>
      <c r="E6875" s="138" t="s">
        <v>1756</v>
      </c>
      <c r="F6875" s="139">
        <v>0</v>
      </c>
      <c r="G6875" s="137" t="s">
        <v>552</v>
      </c>
      <c r="H6875" s="137" t="s">
        <v>34064</v>
      </c>
      <c r="I6875" s="138" t="s">
        <v>1756</v>
      </c>
    </row>
    <row r="6876" spans="1:9" hidden="1">
      <c r="A6876" s="137" t="s">
        <v>34175</v>
      </c>
      <c r="B6876" s="138" t="s">
        <v>34176</v>
      </c>
      <c r="C6876" s="138" t="s">
        <v>34177</v>
      </c>
      <c r="D6876" s="138" t="s">
        <v>34178</v>
      </c>
      <c r="E6876" s="138" t="s">
        <v>1756</v>
      </c>
      <c r="F6876" s="139">
        <v>0</v>
      </c>
      <c r="G6876" s="137" t="s">
        <v>552</v>
      </c>
      <c r="H6876" s="137" t="s">
        <v>34064</v>
      </c>
      <c r="I6876" s="138" t="s">
        <v>1756</v>
      </c>
    </row>
    <row r="6877" spans="1:9" hidden="1">
      <c r="A6877" s="137" t="s">
        <v>34179</v>
      </c>
      <c r="B6877" s="138" t="s">
        <v>34176</v>
      </c>
      <c r="C6877" s="138" t="s">
        <v>34177</v>
      </c>
      <c r="D6877" s="138" t="s">
        <v>34180</v>
      </c>
      <c r="E6877" s="138" t="s">
        <v>1756</v>
      </c>
      <c r="F6877" s="139">
        <v>0</v>
      </c>
      <c r="G6877" s="137" t="s">
        <v>552</v>
      </c>
      <c r="H6877" s="137" t="s">
        <v>34064</v>
      </c>
      <c r="I6877" s="138" t="s">
        <v>1756</v>
      </c>
    </row>
    <row r="6878" spans="1:9" hidden="1">
      <c r="A6878" s="137" t="s">
        <v>34181</v>
      </c>
      <c r="B6878" s="138" t="s">
        <v>34182</v>
      </c>
      <c r="C6878" s="138" t="s">
        <v>34183</v>
      </c>
      <c r="D6878" s="138" t="s">
        <v>34184</v>
      </c>
      <c r="E6878" s="138" t="s">
        <v>1756</v>
      </c>
      <c r="F6878" s="139">
        <v>0</v>
      </c>
      <c r="G6878" s="137" t="s">
        <v>552</v>
      </c>
      <c r="H6878" s="137" t="s">
        <v>34064</v>
      </c>
      <c r="I6878" s="138" t="s">
        <v>1756</v>
      </c>
    </row>
    <row r="6879" spans="1:9" hidden="1">
      <c r="A6879" s="137" t="s">
        <v>34185</v>
      </c>
      <c r="B6879" s="138" t="s">
        <v>34182</v>
      </c>
      <c r="C6879" s="138" t="s">
        <v>34183</v>
      </c>
      <c r="D6879" s="138" t="s">
        <v>34186</v>
      </c>
      <c r="E6879" s="138" t="s">
        <v>1756</v>
      </c>
      <c r="F6879" s="139">
        <v>0</v>
      </c>
      <c r="G6879" s="137" t="s">
        <v>552</v>
      </c>
      <c r="H6879" s="137" t="s">
        <v>34064</v>
      </c>
      <c r="I6879" s="138" t="s">
        <v>1756</v>
      </c>
    </row>
    <row r="6880" spans="1:9" hidden="1">
      <c r="A6880" s="137" t="s">
        <v>34187</v>
      </c>
      <c r="B6880" s="138" t="s">
        <v>34188</v>
      </c>
      <c r="C6880" s="138" t="s">
        <v>34189</v>
      </c>
      <c r="D6880" s="138" t="s">
        <v>34190</v>
      </c>
      <c r="E6880" s="138" t="s">
        <v>1756</v>
      </c>
      <c r="F6880" s="139">
        <v>0</v>
      </c>
      <c r="G6880" s="137" t="s">
        <v>552</v>
      </c>
      <c r="H6880" s="137" t="s">
        <v>34064</v>
      </c>
      <c r="I6880" s="138" t="s">
        <v>1756</v>
      </c>
    </row>
    <row r="6881" spans="1:9" hidden="1">
      <c r="A6881" s="137" t="s">
        <v>34191</v>
      </c>
      <c r="B6881" s="138" t="s">
        <v>34192</v>
      </c>
      <c r="C6881" s="138" t="s">
        <v>34193</v>
      </c>
      <c r="D6881" s="138" t="s">
        <v>34194</v>
      </c>
      <c r="E6881" s="138" t="s">
        <v>1756</v>
      </c>
      <c r="F6881" s="139">
        <v>0</v>
      </c>
      <c r="G6881" s="137" t="s">
        <v>552</v>
      </c>
      <c r="H6881" s="137" t="s">
        <v>34064</v>
      </c>
      <c r="I6881" s="138" t="s">
        <v>1756</v>
      </c>
    </row>
    <row r="6882" spans="1:9" hidden="1">
      <c r="A6882" s="137" t="s">
        <v>34195</v>
      </c>
      <c r="B6882" s="138" t="s">
        <v>34196</v>
      </c>
      <c r="C6882" s="138" t="s">
        <v>34197</v>
      </c>
      <c r="D6882" s="138" t="s">
        <v>34198</v>
      </c>
      <c r="E6882" s="138" t="s">
        <v>1756</v>
      </c>
      <c r="F6882" s="139">
        <v>0</v>
      </c>
      <c r="G6882" s="137" t="s">
        <v>552</v>
      </c>
      <c r="H6882" s="137" t="s">
        <v>34064</v>
      </c>
      <c r="I6882" s="138" t="s">
        <v>1756</v>
      </c>
    </row>
    <row r="6883" spans="1:9" hidden="1">
      <c r="A6883" s="137" t="s">
        <v>34199</v>
      </c>
      <c r="B6883" s="138" t="s">
        <v>34196</v>
      </c>
      <c r="C6883" s="138" t="s">
        <v>34197</v>
      </c>
      <c r="D6883" s="138" t="s">
        <v>34200</v>
      </c>
      <c r="E6883" s="138" t="s">
        <v>1756</v>
      </c>
      <c r="F6883" s="139">
        <v>0</v>
      </c>
      <c r="G6883" s="137" t="s">
        <v>552</v>
      </c>
      <c r="H6883" s="137" t="s">
        <v>34064</v>
      </c>
      <c r="I6883" s="138" t="s">
        <v>1756</v>
      </c>
    </row>
    <row r="6884" spans="1:9" hidden="1">
      <c r="A6884" s="137" t="s">
        <v>34201</v>
      </c>
      <c r="B6884" s="138" t="s">
        <v>34202</v>
      </c>
      <c r="C6884" s="138" t="s">
        <v>34203</v>
      </c>
      <c r="D6884" s="138" t="s">
        <v>34204</v>
      </c>
      <c r="E6884" s="138" t="s">
        <v>1756</v>
      </c>
      <c r="F6884" s="139">
        <v>0</v>
      </c>
      <c r="G6884" s="137" t="s">
        <v>552</v>
      </c>
      <c r="H6884" s="137" t="s">
        <v>34064</v>
      </c>
      <c r="I6884" s="138" t="s">
        <v>1756</v>
      </c>
    </row>
    <row r="6885" spans="1:9" hidden="1">
      <c r="A6885" s="137" t="s">
        <v>34205</v>
      </c>
      <c r="B6885" s="138" t="s">
        <v>34206</v>
      </c>
      <c r="C6885" s="138" t="s">
        <v>34207</v>
      </c>
      <c r="D6885" s="138" t="s">
        <v>34208</v>
      </c>
      <c r="E6885" s="138" t="s">
        <v>1756</v>
      </c>
      <c r="F6885" s="139">
        <v>0</v>
      </c>
      <c r="G6885" s="137" t="s">
        <v>552</v>
      </c>
      <c r="H6885" s="137" t="s">
        <v>34064</v>
      </c>
      <c r="I6885" s="138" t="s">
        <v>1756</v>
      </c>
    </row>
    <row r="6886" spans="1:9" hidden="1">
      <c r="A6886" s="137" t="s">
        <v>34209</v>
      </c>
      <c r="B6886" s="138" t="s">
        <v>34210</v>
      </c>
      <c r="C6886" s="138" t="s">
        <v>34211</v>
      </c>
      <c r="D6886" s="138" t="s">
        <v>34212</v>
      </c>
      <c r="E6886" s="138" t="s">
        <v>1756</v>
      </c>
      <c r="F6886" s="139">
        <v>0</v>
      </c>
      <c r="G6886" s="137" t="s">
        <v>552</v>
      </c>
      <c r="H6886" s="137" t="s">
        <v>34064</v>
      </c>
      <c r="I6886" s="138" t="s">
        <v>1756</v>
      </c>
    </row>
    <row r="6887" spans="1:9" hidden="1">
      <c r="A6887" s="137" t="s">
        <v>34213</v>
      </c>
      <c r="B6887" s="138" t="s">
        <v>34214</v>
      </c>
      <c r="C6887" s="138" t="s">
        <v>34215</v>
      </c>
      <c r="D6887" s="138" t="s">
        <v>34216</v>
      </c>
      <c r="E6887" s="138" t="s">
        <v>1756</v>
      </c>
      <c r="F6887" s="139">
        <v>0</v>
      </c>
      <c r="G6887" s="137" t="s">
        <v>552</v>
      </c>
      <c r="H6887" s="137" t="s">
        <v>34064</v>
      </c>
      <c r="I6887" s="138" t="s">
        <v>1756</v>
      </c>
    </row>
    <row r="6888" spans="1:9" hidden="1">
      <c r="A6888" s="137" t="s">
        <v>34217</v>
      </c>
      <c r="B6888" s="138" t="s">
        <v>34218</v>
      </c>
      <c r="C6888" s="138" t="s">
        <v>34219</v>
      </c>
      <c r="D6888" s="138" t="s">
        <v>34220</v>
      </c>
      <c r="E6888" s="138" t="s">
        <v>1756</v>
      </c>
      <c r="F6888" s="139">
        <v>0</v>
      </c>
      <c r="G6888" s="137" t="s">
        <v>552</v>
      </c>
      <c r="H6888" s="137" t="s">
        <v>34064</v>
      </c>
      <c r="I6888" s="138" t="s">
        <v>1756</v>
      </c>
    </row>
    <row r="6889" spans="1:9" hidden="1">
      <c r="A6889" s="137" t="s">
        <v>34221</v>
      </c>
      <c r="B6889" s="138" t="s">
        <v>34218</v>
      </c>
      <c r="C6889" s="138" t="s">
        <v>34219</v>
      </c>
      <c r="D6889" s="138" t="s">
        <v>34222</v>
      </c>
      <c r="E6889" s="138" t="s">
        <v>1756</v>
      </c>
      <c r="F6889" s="139">
        <v>0</v>
      </c>
      <c r="G6889" s="137" t="s">
        <v>552</v>
      </c>
      <c r="H6889" s="137" t="s">
        <v>34064</v>
      </c>
      <c r="I6889" s="138" t="s">
        <v>1756</v>
      </c>
    </row>
    <row r="6890" spans="1:9" hidden="1">
      <c r="A6890" s="137" t="s">
        <v>34223</v>
      </c>
      <c r="B6890" s="138" t="s">
        <v>34224</v>
      </c>
      <c r="C6890" s="138" t="s">
        <v>34225</v>
      </c>
      <c r="D6890" s="138" t="s">
        <v>34226</v>
      </c>
      <c r="E6890" s="138" t="s">
        <v>1756</v>
      </c>
      <c r="F6890" s="139">
        <v>0</v>
      </c>
      <c r="G6890" s="137" t="s">
        <v>552</v>
      </c>
      <c r="H6890" s="137" t="s">
        <v>34064</v>
      </c>
      <c r="I6890" s="138" t="s">
        <v>1756</v>
      </c>
    </row>
    <row r="6891" spans="1:9" hidden="1">
      <c r="A6891" s="137" t="s">
        <v>34227</v>
      </c>
      <c r="B6891" s="138" t="s">
        <v>34228</v>
      </c>
      <c r="C6891" s="138" t="s">
        <v>34229</v>
      </c>
      <c r="D6891" s="138" t="s">
        <v>34230</v>
      </c>
      <c r="E6891" s="138" t="s">
        <v>1756</v>
      </c>
      <c r="F6891" s="139">
        <v>0</v>
      </c>
      <c r="G6891" s="137" t="s">
        <v>552</v>
      </c>
      <c r="H6891" s="137" t="s">
        <v>34064</v>
      </c>
      <c r="I6891" s="138" t="s">
        <v>1756</v>
      </c>
    </row>
    <row r="6892" spans="1:9" hidden="1">
      <c r="A6892" s="137" t="s">
        <v>34231</v>
      </c>
      <c r="B6892" s="138" t="s">
        <v>34232</v>
      </c>
      <c r="C6892" s="138" t="s">
        <v>34233</v>
      </c>
      <c r="D6892" s="138" t="s">
        <v>34234</v>
      </c>
      <c r="E6892" s="138" t="s">
        <v>1756</v>
      </c>
      <c r="F6892" s="139">
        <v>0</v>
      </c>
      <c r="G6892" s="137" t="s">
        <v>552</v>
      </c>
      <c r="H6892" s="137" t="s">
        <v>34064</v>
      </c>
      <c r="I6892" s="138" t="s">
        <v>1756</v>
      </c>
    </row>
    <row r="6893" spans="1:9" hidden="1">
      <c r="A6893" s="137" t="s">
        <v>34235</v>
      </c>
      <c r="B6893" s="138" t="s">
        <v>34236</v>
      </c>
      <c r="C6893" s="138" t="s">
        <v>34237</v>
      </c>
      <c r="D6893" s="138" t="s">
        <v>34238</v>
      </c>
      <c r="E6893" s="138" t="s">
        <v>1756</v>
      </c>
      <c r="F6893" s="139">
        <v>0</v>
      </c>
      <c r="G6893" s="137" t="s">
        <v>552</v>
      </c>
      <c r="H6893" s="137" t="s">
        <v>34064</v>
      </c>
      <c r="I6893" s="138" t="s">
        <v>1756</v>
      </c>
    </row>
    <row r="6894" spans="1:9" hidden="1">
      <c r="A6894" s="137" t="s">
        <v>34239</v>
      </c>
      <c r="B6894" s="138" t="s">
        <v>34236</v>
      </c>
      <c r="C6894" s="138" t="s">
        <v>34237</v>
      </c>
      <c r="D6894" s="138" t="s">
        <v>34240</v>
      </c>
      <c r="E6894" s="138" t="s">
        <v>1756</v>
      </c>
      <c r="F6894" s="139">
        <v>0</v>
      </c>
      <c r="G6894" s="137" t="s">
        <v>552</v>
      </c>
      <c r="H6894" s="137" t="s">
        <v>34064</v>
      </c>
      <c r="I6894" s="138" t="s">
        <v>1756</v>
      </c>
    </row>
    <row r="6895" spans="1:9" hidden="1">
      <c r="A6895" s="137" t="s">
        <v>34241</v>
      </c>
      <c r="B6895" s="138" t="s">
        <v>34242</v>
      </c>
      <c r="C6895" s="138" t="s">
        <v>34243</v>
      </c>
      <c r="D6895" s="138" t="s">
        <v>34244</v>
      </c>
      <c r="E6895" s="138" t="s">
        <v>1756</v>
      </c>
      <c r="F6895" s="139">
        <v>0</v>
      </c>
      <c r="G6895" s="137" t="s">
        <v>552</v>
      </c>
      <c r="H6895" s="137" t="s">
        <v>34064</v>
      </c>
      <c r="I6895" s="138" t="s">
        <v>1756</v>
      </c>
    </row>
    <row r="6896" spans="1:9" hidden="1">
      <c r="A6896" s="137" t="s">
        <v>34245</v>
      </c>
      <c r="B6896" s="138" t="s">
        <v>34246</v>
      </c>
      <c r="C6896" s="138" t="s">
        <v>34247</v>
      </c>
      <c r="D6896" s="138" t="s">
        <v>34248</v>
      </c>
      <c r="E6896" s="138" t="s">
        <v>1756</v>
      </c>
      <c r="F6896" s="139">
        <v>0</v>
      </c>
      <c r="G6896" s="137" t="s">
        <v>552</v>
      </c>
      <c r="H6896" s="137" t="s">
        <v>34064</v>
      </c>
      <c r="I6896" s="138" t="s">
        <v>1756</v>
      </c>
    </row>
    <row r="6897" spans="1:9" hidden="1">
      <c r="A6897" s="137" t="s">
        <v>34249</v>
      </c>
      <c r="B6897" s="138" t="s">
        <v>34250</v>
      </c>
      <c r="C6897" s="138" t="s">
        <v>34251</v>
      </c>
      <c r="D6897" s="138" t="s">
        <v>34252</v>
      </c>
      <c r="E6897" s="138" t="s">
        <v>1756</v>
      </c>
      <c r="F6897" s="139">
        <v>0</v>
      </c>
      <c r="G6897" s="137" t="s">
        <v>552</v>
      </c>
      <c r="H6897" s="137" t="s">
        <v>34064</v>
      </c>
      <c r="I6897" s="138" t="s">
        <v>1756</v>
      </c>
    </row>
    <row r="6898" spans="1:9" hidden="1">
      <c r="A6898" s="137" t="s">
        <v>34253</v>
      </c>
      <c r="B6898" s="138" t="s">
        <v>34254</v>
      </c>
      <c r="C6898" s="138" t="s">
        <v>34255</v>
      </c>
      <c r="D6898" s="138" t="s">
        <v>34256</v>
      </c>
      <c r="E6898" s="138" t="s">
        <v>1756</v>
      </c>
      <c r="F6898" s="139">
        <v>0</v>
      </c>
      <c r="G6898" s="137" t="s">
        <v>552</v>
      </c>
      <c r="H6898" s="137" t="s">
        <v>34064</v>
      </c>
      <c r="I6898" s="138" t="s">
        <v>1756</v>
      </c>
    </row>
    <row r="6899" spans="1:9" hidden="1">
      <c r="A6899" s="137" t="s">
        <v>34257</v>
      </c>
      <c r="B6899" s="138" t="s">
        <v>34258</v>
      </c>
      <c r="C6899" s="138" t="s">
        <v>34259</v>
      </c>
      <c r="D6899" s="138" t="s">
        <v>34260</v>
      </c>
      <c r="E6899" s="138" t="s">
        <v>1756</v>
      </c>
      <c r="F6899" s="139">
        <v>0</v>
      </c>
      <c r="G6899" s="137" t="s">
        <v>552</v>
      </c>
      <c r="H6899" s="137" t="s">
        <v>34064</v>
      </c>
      <c r="I6899" s="138" t="s">
        <v>1756</v>
      </c>
    </row>
    <row r="6900" spans="1:9" hidden="1">
      <c r="A6900" s="137" t="s">
        <v>34261</v>
      </c>
      <c r="B6900" s="138" t="s">
        <v>34262</v>
      </c>
      <c r="C6900" s="138" t="s">
        <v>34263</v>
      </c>
      <c r="D6900" s="138" t="s">
        <v>34264</v>
      </c>
      <c r="E6900" s="138" t="s">
        <v>1756</v>
      </c>
      <c r="F6900" s="139">
        <v>0</v>
      </c>
      <c r="G6900" s="137" t="s">
        <v>552</v>
      </c>
      <c r="H6900" s="137" t="s">
        <v>34064</v>
      </c>
      <c r="I6900" s="138" t="s">
        <v>1756</v>
      </c>
    </row>
    <row r="6901" spans="1:9" hidden="1">
      <c r="A6901" s="137" t="s">
        <v>34265</v>
      </c>
      <c r="B6901" s="138" t="s">
        <v>34266</v>
      </c>
      <c r="C6901" s="138" t="s">
        <v>34267</v>
      </c>
      <c r="D6901" s="138" t="s">
        <v>34268</v>
      </c>
      <c r="E6901" s="138" t="s">
        <v>1756</v>
      </c>
      <c r="F6901" s="139">
        <v>0</v>
      </c>
      <c r="G6901" s="137" t="s">
        <v>552</v>
      </c>
      <c r="H6901" s="137" t="s">
        <v>34064</v>
      </c>
      <c r="I6901" s="138" t="s">
        <v>1756</v>
      </c>
    </row>
    <row r="6902" spans="1:9" hidden="1">
      <c r="A6902" s="137" t="s">
        <v>34269</v>
      </c>
      <c r="B6902" s="138" t="s">
        <v>34266</v>
      </c>
      <c r="C6902" s="138" t="s">
        <v>34267</v>
      </c>
      <c r="D6902" s="138" t="s">
        <v>34270</v>
      </c>
      <c r="E6902" s="138" t="s">
        <v>1756</v>
      </c>
      <c r="F6902" s="139">
        <v>0</v>
      </c>
      <c r="G6902" s="137" t="s">
        <v>552</v>
      </c>
      <c r="H6902" s="137" t="s">
        <v>34064</v>
      </c>
      <c r="I6902" s="138" t="s">
        <v>1756</v>
      </c>
    </row>
    <row r="6903" spans="1:9" hidden="1">
      <c r="A6903" s="137" t="s">
        <v>34271</v>
      </c>
      <c r="B6903" s="138" t="s">
        <v>34272</v>
      </c>
      <c r="C6903" s="138" t="s">
        <v>34273</v>
      </c>
      <c r="D6903" s="138" t="s">
        <v>34274</v>
      </c>
      <c r="E6903" s="138" t="s">
        <v>1756</v>
      </c>
      <c r="F6903" s="139">
        <v>0</v>
      </c>
      <c r="G6903" s="137" t="s">
        <v>552</v>
      </c>
      <c r="H6903" s="137" t="s">
        <v>34064</v>
      </c>
      <c r="I6903" s="138" t="s">
        <v>1756</v>
      </c>
    </row>
    <row r="6904" spans="1:9" hidden="1">
      <c r="A6904" s="137" t="s">
        <v>34275</v>
      </c>
      <c r="B6904" s="138" t="s">
        <v>34272</v>
      </c>
      <c r="C6904" s="138" t="s">
        <v>34273</v>
      </c>
      <c r="D6904" s="138" t="s">
        <v>34276</v>
      </c>
      <c r="E6904" s="138" t="s">
        <v>1756</v>
      </c>
      <c r="F6904" s="139">
        <v>0</v>
      </c>
      <c r="G6904" s="137" t="s">
        <v>552</v>
      </c>
      <c r="H6904" s="137" t="s">
        <v>34064</v>
      </c>
      <c r="I6904" s="138" t="s">
        <v>1756</v>
      </c>
    </row>
    <row r="6905" spans="1:9" hidden="1">
      <c r="A6905" s="137" t="s">
        <v>34277</v>
      </c>
      <c r="B6905" s="138" t="s">
        <v>34278</v>
      </c>
      <c r="C6905" s="138" t="s">
        <v>34279</v>
      </c>
      <c r="D6905" s="138" t="s">
        <v>34280</v>
      </c>
      <c r="E6905" s="138" t="s">
        <v>1756</v>
      </c>
      <c r="F6905" s="139">
        <v>0</v>
      </c>
      <c r="G6905" s="137" t="s">
        <v>552</v>
      </c>
      <c r="H6905" s="137" t="s">
        <v>34064</v>
      </c>
      <c r="I6905" s="138" t="s">
        <v>1756</v>
      </c>
    </row>
    <row r="6906" spans="1:9" hidden="1">
      <c r="A6906" s="137" t="s">
        <v>34281</v>
      </c>
      <c r="B6906" s="138" t="s">
        <v>34282</v>
      </c>
      <c r="C6906" s="138" t="s">
        <v>34283</v>
      </c>
      <c r="D6906" s="138" t="s">
        <v>34284</v>
      </c>
      <c r="E6906" s="138" t="s">
        <v>1756</v>
      </c>
      <c r="F6906" s="139">
        <v>0</v>
      </c>
      <c r="G6906" s="137" t="s">
        <v>552</v>
      </c>
      <c r="H6906" s="137" t="s">
        <v>34064</v>
      </c>
      <c r="I6906" s="138" t="s">
        <v>1756</v>
      </c>
    </row>
    <row r="6907" spans="1:9" hidden="1">
      <c r="A6907" s="137" t="s">
        <v>34285</v>
      </c>
      <c r="B6907" s="138" t="s">
        <v>34286</v>
      </c>
      <c r="C6907" s="138" t="s">
        <v>34287</v>
      </c>
      <c r="D6907" s="138" t="s">
        <v>34288</v>
      </c>
      <c r="E6907" s="138" t="s">
        <v>1756</v>
      </c>
      <c r="F6907" s="139">
        <v>0</v>
      </c>
      <c r="G6907" s="137" t="s">
        <v>552</v>
      </c>
      <c r="H6907" s="137" t="s">
        <v>34064</v>
      </c>
      <c r="I6907" s="138" t="s">
        <v>1756</v>
      </c>
    </row>
    <row r="6908" spans="1:9" hidden="1">
      <c r="A6908" s="137" t="s">
        <v>34289</v>
      </c>
      <c r="B6908" s="138" t="s">
        <v>34290</v>
      </c>
      <c r="C6908" s="138" t="s">
        <v>34291</v>
      </c>
      <c r="D6908" s="138" t="s">
        <v>34292</v>
      </c>
      <c r="E6908" s="138" t="s">
        <v>1756</v>
      </c>
      <c r="F6908" s="139">
        <v>0</v>
      </c>
      <c r="G6908" s="137" t="s">
        <v>552</v>
      </c>
      <c r="H6908" s="137" t="s">
        <v>34064</v>
      </c>
      <c r="I6908" s="138" t="s">
        <v>1756</v>
      </c>
    </row>
    <row r="6909" spans="1:9" hidden="1">
      <c r="A6909" s="137" t="s">
        <v>34293</v>
      </c>
      <c r="B6909" s="138" t="s">
        <v>34294</v>
      </c>
      <c r="C6909" s="138" t="s">
        <v>34295</v>
      </c>
      <c r="D6909" s="138" t="s">
        <v>34296</v>
      </c>
      <c r="E6909" s="138" t="s">
        <v>1756</v>
      </c>
      <c r="F6909" s="139">
        <v>0</v>
      </c>
      <c r="G6909" s="137" t="s">
        <v>552</v>
      </c>
      <c r="H6909" s="137" t="s">
        <v>34064</v>
      </c>
      <c r="I6909" s="138" t="s">
        <v>1756</v>
      </c>
    </row>
    <row r="6910" spans="1:9" hidden="1">
      <c r="A6910" s="137" t="s">
        <v>34297</v>
      </c>
      <c r="B6910" s="138" t="s">
        <v>34298</v>
      </c>
      <c r="C6910" s="138" t="s">
        <v>34299</v>
      </c>
      <c r="D6910" s="138" t="s">
        <v>34300</v>
      </c>
      <c r="E6910" s="138" t="s">
        <v>1756</v>
      </c>
      <c r="F6910" s="139">
        <v>0</v>
      </c>
      <c r="G6910" s="137" t="s">
        <v>552</v>
      </c>
      <c r="H6910" s="137" t="s">
        <v>34064</v>
      </c>
      <c r="I6910" s="138" t="s">
        <v>1756</v>
      </c>
    </row>
    <row r="6911" spans="1:9" hidden="1">
      <c r="A6911" s="137" t="s">
        <v>34301</v>
      </c>
      <c r="B6911" s="138" t="s">
        <v>34302</v>
      </c>
      <c r="C6911" s="138" t="s">
        <v>34303</v>
      </c>
      <c r="D6911" s="138" t="s">
        <v>34304</v>
      </c>
      <c r="E6911" s="138" t="s">
        <v>1756</v>
      </c>
      <c r="F6911" s="139">
        <v>0</v>
      </c>
      <c r="G6911" s="137" t="s">
        <v>552</v>
      </c>
      <c r="H6911" s="137" t="s">
        <v>34064</v>
      </c>
      <c r="I6911" s="138" t="s">
        <v>1756</v>
      </c>
    </row>
    <row r="6912" spans="1:9" hidden="1">
      <c r="A6912" s="137" t="s">
        <v>34305</v>
      </c>
      <c r="B6912" s="138" t="s">
        <v>34306</v>
      </c>
      <c r="C6912" s="138" t="s">
        <v>34307</v>
      </c>
      <c r="D6912" s="138" t="s">
        <v>34308</v>
      </c>
      <c r="E6912" s="138" t="s">
        <v>1756</v>
      </c>
      <c r="F6912" s="139">
        <v>0</v>
      </c>
      <c r="G6912" s="137" t="s">
        <v>552</v>
      </c>
      <c r="H6912" s="137" t="s">
        <v>34064</v>
      </c>
      <c r="I6912" s="138" t="s">
        <v>1756</v>
      </c>
    </row>
    <row r="6913" spans="1:9" hidden="1">
      <c r="A6913" s="137" t="s">
        <v>34309</v>
      </c>
      <c r="B6913" s="138" t="s">
        <v>34310</v>
      </c>
      <c r="C6913" s="138" t="s">
        <v>34311</v>
      </c>
      <c r="D6913" s="138" t="s">
        <v>34312</v>
      </c>
      <c r="E6913" s="138" t="s">
        <v>1756</v>
      </c>
      <c r="F6913" s="139">
        <v>0</v>
      </c>
      <c r="G6913" s="137" t="s">
        <v>552</v>
      </c>
      <c r="H6913" s="137" t="s">
        <v>34064</v>
      </c>
      <c r="I6913" s="138" t="s">
        <v>1756</v>
      </c>
    </row>
    <row r="6914" spans="1:9" hidden="1">
      <c r="A6914" s="137" t="s">
        <v>34313</v>
      </c>
      <c r="B6914" s="138" t="s">
        <v>34310</v>
      </c>
      <c r="C6914" s="138" t="s">
        <v>34311</v>
      </c>
      <c r="D6914" s="138" t="s">
        <v>34314</v>
      </c>
      <c r="E6914" s="138" t="s">
        <v>1756</v>
      </c>
      <c r="F6914" s="139">
        <v>0</v>
      </c>
      <c r="G6914" s="137" t="s">
        <v>552</v>
      </c>
      <c r="H6914" s="137" t="s">
        <v>34064</v>
      </c>
      <c r="I6914" s="138" t="s">
        <v>1756</v>
      </c>
    </row>
    <row r="6915" spans="1:9" hidden="1">
      <c r="A6915" s="137" t="s">
        <v>34315</v>
      </c>
      <c r="B6915" s="138" t="s">
        <v>34316</v>
      </c>
      <c r="C6915" s="138" t="s">
        <v>34317</v>
      </c>
      <c r="D6915" s="138" t="s">
        <v>34318</v>
      </c>
      <c r="E6915" s="138" t="s">
        <v>1756</v>
      </c>
      <c r="F6915" s="139">
        <v>0</v>
      </c>
      <c r="G6915" s="137" t="s">
        <v>552</v>
      </c>
      <c r="H6915" s="137" t="s">
        <v>34064</v>
      </c>
      <c r="I6915" s="138" t="s">
        <v>1756</v>
      </c>
    </row>
    <row r="6916" spans="1:9" hidden="1">
      <c r="A6916" s="137" t="s">
        <v>34319</v>
      </c>
      <c r="B6916" s="138" t="s">
        <v>34320</v>
      </c>
      <c r="C6916" s="138" t="s">
        <v>34321</v>
      </c>
      <c r="D6916" s="138" t="s">
        <v>34322</v>
      </c>
      <c r="E6916" s="138" t="s">
        <v>1756</v>
      </c>
      <c r="F6916" s="139">
        <v>0</v>
      </c>
      <c r="G6916" s="137" t="s">
        <v>552</v>
      </c>
      <c r="H6916" s="137" t="s">
        <v>34064</v>
      </c>
      <c r="I6916" s="138" t="s">
        <v>1756</v>
      </c>
    </row>
    <row r="6917" spans="1:9" hidden="1">
      <c r="A6917" s="137" t="s">
        <v>34323</v>
      </c>
      <c r="B6917" s="138" t="s">
        <v>34324</v>
      </c>
      <c r="C6917" s="138" t="s">
        <v>34325</v>
      </c>
      <c r="D6917" s="138" t="s">
        <v>34326</v>
      </c>
      <c r="E6917" s="138" t="s">
        <v>1756</v>
      </c>
      <c r="F6917" s="139">
        <v>0</v>
      </c>
      <c r="G6917" s="137" t="s">
        <v>552</v>
      </c>
      <c r="H6917" s="137" t="s">
        <v>34064</v>
      </c>
      <c r="I6917" s="138" t="s">
        <v>1756</v>
      </c>
    </row>
    <row r="6918" spans="1:9" hidden="1">
      <c r="A6918" s="137" t="s">
        <v>34327</v>
      </c>
      <c r="B6918" s="138" t="s">
        <v>34328</v>
      </c>
      <c r="C6918" s="138" t="s">
        <v>34329</v>
      </c>
      <c r="D6918" s="138" t="s">
        <v>34330</v>
      </c>
      <c r="E6918" s="138" t="s">
        <v>1756</v>
      </c>
      <c r="F6918" s="139">
        <v>898000</v>
      </c>
      <c r="G6918" s="137" t="s">
        <v>552</v>
      </c>
      <c r="H6918" s="137" t="s">
        <v>34064</v>
      </c>
      <c r="I6918" s="138" t="s">
        <v>1756</v>
      </c>
    </row>
    <row r="6919" spans="1:9" hidden="1">
      <c r="A6919" s="137" t="s">
        <v>34331</v>
      </c>
      <c r="B6919" s="138" t="s">
        <v>34332</v>
      </c>
      <c r="C6919" s="138" t="s">
        <v>34333</v>
      </c>
      <c r="D6919" s="138" t="s">
        <v>34334</v>
      </c>
      <c r="E6919" s="138" t="s">
        <v>1756</v>
      </c>
      <c r="F6919" s="139">
        <v>0</v>
      </c>
      <c r="G6919" s="137" t="s">
        <v>552</v>
      </c>
      <c r="H6919" s="137" t="s">
        <v>34064</v>
      </c>
      <c r="I6919" s="138" t="s">
        <v>1756</v>
      </c>
    </row>
    <row r="6920" spans="1:9" hidden="1">
      <c r="A6920" s="137" t="s">
        <v>34335</v>
      </c>
      <c r="B6920" s="138" t="s">
        <v>34336</v>
      </c>
      <c r="C6920" s="138" t="s">
        <v>34337</v>
      </c>
      <c r="D6920" s="138" t="s">
        <v>34338</v>
      </c>
      <c r="E6920" s="138" t="s">
        <v>1756</v>
      </c>
      <c r="F6920" s="139">
        <v>0</v>
      </c>
      <c r="G6920" s="137" t="s">
        <v>552</v>
      </c>
      <c r="H6920" s="137" t="s">
        <v>34064</v>
      </c>
      <c r="I6920" s="138" t="s">
        <v>1756</v>
      </c>
    </row>
    <row r="6921" spans="1:9" hidden="1">
      <c r="A6921" s="137" t="s">
        <v>34339</v>
      </c>
      <c r="B6921" s="138" t="s">
        <v>34340</v>
      </c>
      <c r="C6921" s="138" t="s">
        <v>34341</v>
      </c>
      <c r="D6921" s="138" t="s">
        <v>34342</v>
      </c>
      <c r="E6921" s="138" t="s">
        <v>1756</v>
      </c>
      <c r="F6921" s="139">
        <v>0</v>
      </c>
      <c r="G6921" s="137" t="s">
        <v>552</v>
      </c>
      <c r="H6921" s="137" t="s">
        <v>34064</v>
      </c>
      <c r="I6921" s="138" t="s">
        <v>1756</v>
      </c>
    </row>
    <row r="6922" spans="1:9" hidden="1">
      <c r="A6922" s="137" t="s">
        <v>34343</v>
      </c>
      <c r="B6922" s="138" t="s">
        <v>34344</v>
      </c>
      <c r="C6922" s="138" t="s">
        <v>34345</v>
      </c>
      <c r="D6922" s="138" t="s">
        <v>34346</v>
      </c>
      <c r="E6922" s="138" t="s">
        <v>1756</v>
      </c>
      <c r="F6922" s="139">
        <v>0</v>
      </c>
      <c r="G6922" s="137" t="s">
        <v>552</v>
      </c>
      <c r="H6922" s="137" t="s">
        <v>34064</v>
      </c>
      <c r="I6922" s="138" t="s">
        <v>1756</v>
      </c>
    </row>
    <row r="6923" spans="1:9" hidden="1">
      <c r="A6923" s="137" t="s">
        <v>34347</v>
      </c>
      <c r="B6923" s="138" t="s">
        <v>34348</v>
      </c>
      <c r="C6923" s="138" t="s">
        <v>34349</v>
      </c>
      <c r="D6923" s="138" t="s">
        <v>34350</v>
      </c>
      <c r="E6923" s="138" t="s">
        <v>1756</v>
      </c>
      <c r="F6923" s="139">
        <v>0</v>
      </c>
      <c r="G6923" s="137" t="s">
        <v>552</v>
      </c>
      <c r="H6923" s="137" t="s">
        <v>34064</v>
      </c>
      <c r="I6923" s="138" t="s">
        <v>1756</v>
      </c>
    </row>
    <row r="6924" spans="1:9" hidden="1">
      <c r="A6924" s="137" t="s">
        <v>34351</v>
      </c>
      <c r="B6924" s="138" t="s">
        <v>34352</v>
      </c>
      <c r="C6924" s="138" t="s">
        <v>34353</v>
      </c>
      <c r="D6924" s="138" t="s">
        <v>34354</v>
      </c>
      <c r="E6924" s="138" t="s">
        <v>1756</v>
      </c>
      <c r="F6924" s="139">
        <v>0</v>
      </c>
      <c r="G6924" s="137" t="s">
        <v>552</v>
      </c>
      <c r="H6924" s="137" t="s">
        <v>34064</v>
      </c>
      <c r="I6924" s="138" t="s">
        <v>1756</v>
      </c>
    </row>
    <row r="6925" spans="1:9" hidden="1">
      <c r="A6925" s="137" t="s">
        <v>34355</v>
      </c>
      <c r="B6925" s="138" t="s">
        <v>34356</v>
      </c>
      <c r="C6925" s="138" t="s">
        <v>34357</v>
      </c>
      <c r="D6925" s="138" t="s">
        <v>34358</v>
      </c>
      <c r="E6925" s="138" t="s">
        <v>1756</v>
      </c>
      <c r="F6925" s="139">
        <v>0</v>
      </c>
      <c r="G6925" s="137" t="s">
        <v>552</v>
      </c>
      <c r="H6925" s="137" t="s">
        <v>34064</v>
      </c>
      <c r="I6925" s="138" t="s">
        <v>1756</v>
      </c>
    </row>
    <row r="6926" spans="1:9" hidden="1">
      <c r="A6926" s="137" t="s">
        <v>34359</v>
      </c>
      <c r="B6926" s="138" t="s">
        <v>34360</v>
      </c>
      <c r="C6926" s="138" t="s">
        <v>34361</v>
      </c>
      <c r="D6926" s="138" t="s">
        <v>34362</v>
      </c>
      <c r="E6926" s="138" t="s">
        <v>1756</v>
      </c>
      <c r="F6926" s="139">
        <v>0</v>
      </c>
      <c r="G6926" s="137" t="s">
        <v>552</v>
      </c>
      <c r="H6926" s="137" t="s">
        <v>34064</v>
      </c>
      <c r="I6926" s="138" t="s">
        <v>1756</v>
      </c>
    </row>
    <row r="6927" spans="1:9" hidden="1">
      <c r="A6927" s="137" t="s">
        <v>34363</v>
      </c>
      <c r="B6927" s="138" t="s">
        <v>34364</v>
      </c>
      <c r="C6927" s="138" t="s">
        <v>34365</v>
      </c>
      <c r="D6927" s="138" t="s">
        <v>34366</v>
      </c>
      <c r="E6927" s="138" t="s">
        <v>1756</v>
      </c>
      <c r="F6927" s="139">
        <v>0</v>
      </c>
      <c r="G6927" s="137" t="s">
        <v>552</v>
      </c>
      <c r="H6927" s="137" t="s">
        <v>34064</v>
      </c>
      <c r="I6927" s="138" t="s">
        <v>1756</v>
      </c>
    </row>
    <row r="6928" spans="1:9" hidden="1">
      <c r="A6928" s="137" t="s">
        <v>34367</v>
      </c>
      <c r="B6928" s="138" t="s">
        <v>34368</v>
      </c>
      <c r="C6928" s="138" t="s">
        <v>34369</v>
      </c>
      <c r="D6928" s="138" t="s">
        <v>34370</v>
      </c>
      <c r="E6928" s="138" t="s">
        <v>1756</v>
      </c>
      <c r="F6928" s="139">
        <v>0</v>
      </c>
      <c r="G6928" s="137" t="s">
        <v>552</v>
      </c>
      <c r="H6928" s="137" t="s">
        <v>34064</v>
      </c>
      <c r="I6928" s="138" t="s">
        <v>1756</v>
      </c>
    </row>
    <row r="6929" spans="1:9" hidden="1">
      <c r="A6929" s="137" t="s">
        <v>34371</v>
      </c>
      <c r="B6929" s="138" t="s">
        <v>34368</v>
      </c>
      <c r="C6929" s="138" t="s">
        <v>34369</v>
      </c>
      <c r="D6929" s="138" t="s">
        <v>34372</v>
      </c>
      <c r="E6929" s="138" t="s">
        <v>1756</v>
      </c>
      <c r="F6929" s="139">
        <v>0</v>
      </c>
      <c r="G6929" s="137" t="s">
        <v>552</v>
      </c>
      <c r="H6929" s="137" t="s">
        <v>34064</v>
      </c>
      <c r="I6929" s="138" t="s">
        <v>1756</v>
      </c>
    </row>
    <row r="6930" spans="1:9" hidden="1">
      <c r="A6930" s="137" t="s">
        <v>34373</v>
      </c>
      <c r="B6930" s="138" t="s">
        <v>34374</v>
      </c>
      <c r="C6930" s="138" t="s">
        <v>34375</v>
      </c>
      <c r="D6930" s="138" t="s">
        <v>34376</v>
      </c>
      <c r="E6930" s="138" t="s">
        <v>1756</v>
      </c>
      <c r="F6930" s="139">
        <v>0</v>
      </c>
      <c r="G6930" s="137" t="s">
        <v>552</v>
      </c>
      <c r="H6930" s="137" t="s">
        <v>34064</v>
      </c>
      <c r="I6930" s="138" t="s">
        <v>1756</v>
      </c>
    </row>
    <row r="6931" spans="1:9" hidden="1">
      <c r="A6931" s="137" t="s">
        <v>34377</v>
      </c>
      <c r="B6931" s="138" t="s">
        <v>34378</v>
      </c>
      <c r="C6931" s="138" t="s">
        <v>34379</v>
      </c>
      <c r="D6931" s="138" t="s">
        <v>34380</v>
      </c>
      <c r="E6931" s="138" t="s">
        <v>1756</v>
      </c>
      <c r="F6931" s="139">
        <v>0</v>
      </c>
      <c r="G6931" s="137" t="s">
        <v>552</v>
      </c>
      <c r="H6931" s="137" t="s">
        <v>34064</v>
      </c>
      <c r="I6931" s="138" t="s">
        <v>1756</v>
      </c>
    </row>
    <row r="6932" spans="1:9" hidden="1">
      <c r="A6932" s="137" t="s">
        <v>34381</v>
      </c>
      <c r="B6932" s="138" t="s">
        <v>34382</v>
      </c>
      <c r="C6932" s="138" t="s">
        <v>34383</v>
      </c>
      <c r="D6932" s="138" t="s">
        <v>34384</v>
      </c>
      <c r="E6932" s="138" t="s">
        <v>1756</v>
      </c>
      <c r="F6932" s="139">
        <v>0</v>
      </c>
      <c r="G6932" s="137" t="s">
        <v>552</v>
      </c>
      <c r="H6932" s="137" t="s">
        <v>34064</v>
      </c>
      <c r="I6932" s="138" t="s">
        <v>1756</v>
      </c>
    </row>
    <row r="6933" spans="1:9" hidden="1">
      <c r="A6933" s="137" t="s">
        <v>34385</v>
      </c>
      <c r="B6933" s="138" t="s">
        <v>34386</v>
      </c>
      <c r="C6933" s="138" t="s">
        <v>34387</v>
      </c>
      <c r="D6933" s="138" t="s">
        <v>34388</v>
      </c>
      <c r="E6933" s="138" t="s">
        <v>1756</v>
      </c>
      <c r="F6933" s="139">
        <v>0</v>
      </c>
      <c r="G6933" s="137" t="s">
        <v>552</v>
      </c>
      <c r="H6933" s="137" t="s">
        <v>34064</v>
      </c>
      <c r="I6933" s="138" t="s">
        <v>1756</v>
      </c>
    </row>
    <row r="6934" spans="1:9" hidden="1">
      <c r="A6934" s="137" t="s">
        <v>34389</v>
      </c>
      <c r="B6934" s="138" t="s">
        <v>34386</v>
      </c>
      <c r="C6934" s="138" t="s">
        <v>34387</v>
      </c>
      <c r="D6934" s="138" t="s">
        <v>34390</v>
      </c>
      <c r="E6934" s="138" t="s">
        <v>1756</v>
      </c>
      <c r="F6934" s="139">
        <v>0</v>
      </c>
      <c r="G6934" s="137" t="s">
        <v>552</v>
      </c>
      <c r="H6934" s="137" t="s">
        <v>34064</v>
      </c>
      <c r="I6934" s="138" t="s">
        <v>1756</v>
      </c>
    </row>
    <row r="6935" spans="1:9" hidden="1">
      <c r="A6935" s="137" t="s">
        <v>34391</v>
      </c>
      <c r="B6935" s="138" t="s">
        <v>34392</v>
      </c>
      <c r="C6935" s="138" t="s">
        <v>34393</v>
      </c>
      <c r="D6935" s="138" t="s">
        <v>34394</v>
      </c>
      <c r="E6935" s="138" t="s">
        <v>1756</v>
      </c>
      <c r="F6935" s="139">
        <v>0</v>
      </c>
      <c r="G6935" s="137" t="s">
        <v>552</v>
      </c>
      <c r="H6935" s="137" t="s">
        <v>34064</v>
      </c>
      <c r="I6935" s="138" t="s">
        <v>1756</v>
      </c>
    </row>
    <row r="6936" spans="1:9" hidden="1">
      <c r="A6936" s="137" t="s">
        <v>34395</v>
      </c>
      <c r="B6936" s="138" t="s">
        <v>34396</v>
      </c>
      <c r="C6936" s="138" t="s">
        <v>34397</v>
      </c>
      <c r="D6936" s="138" t="s">
        <v>34398</v>
      </c>
      <c r="E6936" s="138" t="s">
        <v>1756</v>
      </c>
      <c r="F6936" s="139">
        <v>0</v>
      </c>
      <c r="G6936" s="137" t="s">
        <v>552</v>
      </c>
      <c r="H6936" s="137" t="s">
        <v>34064</v>
      </c>
      <c r="I6936" s="138" t="s">
        <v>1756</v>
      </c>
    </row>
    <row r="6937" spans="1:9" hidden="1">
      <c r="A6937" s="137" t="s">
        <v>34399</v>
      </c>
      <c r="B6937" s="138" t="s">
        <v>34396</v>
      </c>
      <c r="C6937" s="138" t="s">
        <v>34397</v>
      </c>
      <c r="D6937" s="138" t="s">
        <v>34400</v>
      </c>
      <c r="E6937" s="138" t="s">
        <v>1756</v>
      </c>
      <c r="F6937" s="139">
        <v>0</v>
      </c>
      <c r="G6937" s="137" t="s">
        <v>552</v>
      </c>
      <c r="H6937" s="137" t="s">
        <v>34064</v>
      </c>
      <c r="I6937" s="138" t="s">
        <v>1756</v>
      </c>
    </row>
    <row r="6938" spans="1:9" hidden="1">
      <c r="A6938" s="137" t="s">
        <v>34401</v>
      </c>
      <c r="B6938" s="138" t="s">
        <v>34402</v>
      </c>
      <c r="C6938" s="138" t="s">
        <v>34403</v>
      </c>
      <c r="D6938" s="138" t="s">
        <v>34404</v>
      </c>
      <c r="E6938" s="138" t="s">
        <v>1756</v>
      </c>
      <c r="F6938" s="139">
        <v>0</v>
      </c>
      <c r="G6938" s="137" t="s">
        <v>552</v>
      </c>
      <c r="H6938" s="137" t="s">
        <v>34064</v>
      </c>
      <c r="I6938" s="138" t="s">
        <v>1756</v>
      </c>
    </row>
    <row r="6939" spans="1:9" hidden="1">
      <c r="A6939" s="137" t="s">
        <v>34405</v>
      </c>
      <c r="B6939" s="138" t="s">
        <v>34406</v>
      </c>
      <c r="C6939" s="138" t="s">
        <v>34407</v>
      </c>
      <c r="D6939" s="138" t="s">
        <v>34408</v>
      </c>
      <c r="E6939" s="138" t="s">
        <v>1756</v>
      </c>
      <c r="F6939" s="139">
        <v>0</v>
      </c>
      <c r="G6939" s="137" t="s">
        <v>552</v>
      </c>
      <c r="H6939" s="137" t="s">
        <v>34064</v>
      </c>
      <c r="I6939" s="138" t="s">
        <v>1756</v>
      </c>
    </row>
    <row r="6940" spans="1:9" hidden="1">
      <c r="A6940" s="137" t="s">
        <v>34409</v>
      </c>
      <c r="B6940" s="138" t="s">
        <v>34410</v>
      </c>
      <c r="C6940" s="138" t="s">
        <v>34411</v>
      </c>
      <c r="D6940" s="138" t="s">
        <v>34412</v>
      </c>
      <c r="E6940" s="138" t="s">
        <v>1756</v>
      </c>
      <c r="F6940" s="139">
        <v>0</v>
      </c>
      <c r="G6940" s="137" t="s">
        <v>552</v>
      </c>
      <c r="H6940" s="137" t="s">
        <v>34064</v>
      </c>
      <c r="I6940" s="138" t="s">
        <v>1756</v>
      </c>
    </row>
    <row r="6941" spans="1:9" hidden="1">
      <c r="A6941" s="137" t="s">
        <v>34413</v>
      </c>
      <c r="B6941" s="138" t="s">
        <v>34414</v>
      </c>
      <c r="C6941" s="138" t="s">
        <v>34415</v>
      </c>
      <c r="D6941" s="138" t="s">
        <v>34416</v>
      </c>
      <c r="E6941" s="138" t="s">
        <v>1756</v>
      </c>
      <c r="F6941" s="139">
        <v>0</v>
      </c>
      <c r="G6941" s="137" t="s">
        <v>552</v>
      </c>
      <c r="H6941" s="137" t="s">
        <v>34064</v>
      </c>
      <c r="I6941" s="138" t="s">
        <v>1756</v>
      </c>
    </row>
    <row r="6942" spans="1:9" hidden="1">
      <c r="A6942" s="137" t="s">
        <v>34417</v>
      </c>
      <c r="B6942" s="138" t="s">
        <v>34418</v>
      </c>
      <c r="C6942" s="138" t="s">
        <v>34419</v>
      </c>
      <c r="D6942" s="138" t="s">
        <v>34420</v>
      </c>
      <c r="E6942" s="138" t="s">
        <v>1756</v>
      </c>
      <c r="F6942" s="139">
        <v>0</v>
      </c>
      <c r="G6942" s="137" t="s">
        <v>552</v>
      </c>
      <c r="H6942" s="137" t="s">
        <v>34064</v>
      </c>
      <c r="I6942" s="138" t="s">
        <v>1756</v>
      </c>
    </row>
    <row r="6943" spans="1:9" hidden="1">
      <c r="A6943" s="137" t="s">
        <v>34421</v>
      </c>
      <c r="B6943" s="138" t="s">
        <v>34422</v>
      </c>
      <c r="C6943" s="138" t="s">
        <v>34423</v>
      </c>
      <c r="D6943" s="138" t="s">
        <v>34424</v>
      </c>
      <c r="E6943" s="138" t="s">
        <v>1756</v>
      </c>
      <c r="F6943" s="139">
        <v>0</v>
      </c>
      <c r="G6943" s="137" t="s">
        <v>552</v>
      </c>
      <c r="H6943" s="137" t="s">
        <v>34064</v>
      </c>
      <c r="I6943" s="138" t="s">
        <v>1756</v>
      </c>
    </row>
    <row r="6944" spans="1:9" hidden="1">
      <c r="A6944" s="137" t="s">
        <v>34425</v>
      </c>
      <c r="B6944" s="138" t="s">
        <v>34426</v>
      </c>
      <c r="C6944" s="138" t="s">
        <v>34427</v>
      </c>
      <c r="D6944" s="138" t="s">
        <v>34428</v>
      </c>
      <c r="E6944" s="138" t="s">
        <v>1756</v>
      </c>
      <c r="F6944" s="139">
        <v>0</v>
      </c>
      <c r="G6944" s="137" t="s">
        <v>552</v>
      </c>
      <c r="H6944" s="137" t="s">
        <v>34064</v>
      </c>
      <c r="I6944" s="138" t="s">
        <v>1756</v>
      </c>
    </row>
    <row r="6945" spans="1:9" hidden="1">
      <c r="A6945" s="137" t="s">
        <v>34429</v>
      </c>
      <c r="B6945" s="138" t="s">
        <v>34430</v>
      </c>
      <c r="C6945" s="138" t="s">
        <v>34431</v>
      </c>
      <c r="D6945" s="138" t="s">
        <v>34432</v>
      </c>
      <c r="E6945" s="138" t="s">
        <v>1756</v>
      </c>
      <c r="F6945" s="139">
        <v>0</v>
      </c>
      <c r="G6945" s="137" t="s">
        <v>552</v>
      </c>
      <c r="H6945" s="137" t="s">
        <v>34064</v>
      </c>
      <c r="I6945" s="138" t="s">
        <v>1756</v>
      </c>
    </row>
    <row r="6946" spans="1:9" hidden="1">
      <c r="A6946" s="137" t="s">
        <v>34433</v>
      </c>
      <c r="B6946" s="138" t="s">
        <v>34434</v>
      </c>
      <c r="C6946" s="138" t="s">
        <v>34435</v>
      </c>
      <c r="D6946" s="138" t="s">
        <v>34436</v>
      </c>
      <c r="E6946" s="138" t="s">
        <v>1756</v>
      </c>
      <c r="F6946" s="139">
        <v>0</v>
      </c>
      <c r="G6946" s="137" t="s">
        <v>552</v>
      </c>
      <c r="H6946" s="137" t="s">
        <v>34064</v>
      </c>
      <c r="I6946" s="138" t="s">
        <v>1756</v>
      </c>
    </row>
    <row r="6947" spans="1:9" hidden="1">
      <c r="A6947" s="137" t="s">
        <v>34437</v>
      </c>
      <c r="B6947" s="138" t="s">
        <v>34438</v>
      </c>
      <c r="C6947" s="138" t="s">
        <v>34439</v>
      </c>
      <c r="D6947" s="138" t="s">
        <v>34440</v>
      </c>
      <c r="E6947" s="138" t="s">
        <v>1756</v>
      </c>
      <c r="F6947" s="139">
        <v>0</v>
      </c>
      <c r="G6947" s="137" t="s">
        <v>552</v>
      </c>
      <c r="H6947" s="137" t="s">
        <v>34064</v>
      </c>
      <c r="I6947" s="138" t="s">
        <v>1756</v>
      </c>
    </row>
    <row r="6948" spans="1:9" hidden="1">
      <c r="A6948" s="137" t="s">
        <v>34441</v>
      </c>
      <c r="B6948" s="138" t="s">
        <v>34442</v>
      </c>
      <c r="C6948" s="138" t="s">
        <v>34443</v>
      </c>
      <c r="D6948" s="138" t="s">
        <v>34444</v>
      </c>
      <c r="E6948" s="138" t="s">
        <v>1756</v>
      </c>
      <c r="F6948" s="139">
        <v>0</v>
      </c>
      <c r="G6948" s="137" t="s">
        <v>552</v>
      </c>
      <c r="H6948" s="137" t="s">
        <v>34064</v>
      </c>
      <c r="I6948" s="138" t="s">
        <v>1756</v>
      </c>
    </row>
    <row r="6949" spans="1:9" hidden="1">
      <c r="A6949" s="137" t="s">
        <v>34445</v>
      </c>
      <c r="B6949" s="138" t="s">
        <v>34442</v>
      </c>
      <c r="C6949" s="138" t="s">
        <v>34443</v>
      </c>
      <c r="D6949" s="138" t="s">
        <v>34446</v>
      </c>
      <c r="E6949" s="138" t="s">
        <v>1756</v>
      </c>
      <c r="F6949" s="139">
        <v>0</v>
      </c>
      <c r="G6949" s="137" t="s">
        <v>552</v>
      </c>
      <c r="H6949" s="137" t="s">
        <v>34064</v>
      </c>
      <c r="I6949" s="138" t="s">
        <v>1756</v>
      </c>
    </row>
    <row r="6950" spans="1:9" hidden="1">
      <c r="A6950" s="137" t="s">
        <v>34447</v>
      </c>
      <c r="B6950" s="138" t="s">
        <v>34448</v>
      </c>
      <c r="C6950" s="138" t="s">
        <v>34449</v>
      </c>
      <c r="D6950" s="138" t="s">
        <v>34450</v>
      </c>
      <c r="E6950" s="138" t="s">
        <v>1756</v>
      </c>
      <c r="F6950" s="139">
        <v>0</v>
      </c>
      <c r="G6950" s="137" t="s">
        <v>552</v>
      </c>
      <c r="H6950" s="137" t="s">
        <v>34064</v>
      </c>
      <c r="I6950" s="138" t="s">
        <v>1756</v>
      </c>
    </row>
    <row r="6951" spans="1:9" hidden="1">
      <c r="A6951" s="137" t="s">
        <v>34451</v>
      </c>
      <c r="B6951" s="138" t="s">
        <v>34448</v>
      </c>
      <c r="C6951" s="138" t="s">
        <v>34449</v>
      </c>
      <c r="D6951" s="138" t="s">
        <v>34452</v>
      </c>
      <c r="E6951" s="138" t="s">
        <v>1756</v>
      </c>
      <c r="F6951" s="139">
        <v>0</v>
      </c>
      <c r="G6951" s="137" t="s">
        <v>552</v>
      </c>
      <c r="H6951" s="137" t="s">
        <v>34064</v>
      </c>
      <c r="I6951" s="138" t="s">
        <v>1756</v>
      </c>
    </row>
    <row r="6952" spans="1:9" hidden="1">
      <c r="A6952" s="137" t="s">
        <v>34453</v>
      </c>
      <c r="B6952" s="138" t="s">
        <v>34454</v>
      </c>
      <c r="C6952" s="138" t="s">
        <v>34455</v>
      </c>
      <c r="D6952" s="138" t="s">
        <v>34456</v>
      </c>
      <c r="E6952" s="138" t="s">
        <v>1756</v>
      </c>
      <c r="F6952" s="139">
        <v>0</v>
      </c>
      <c r="G6952" s="137" t="s">
        <v>552</v>
      </c>
      <c r="H6952" s="137" t="s">
        <v>34064</v>
      </c>
      <c r="I6952" s="138" t="s">
        <v>1756</v>
      </c>
    </row>
    <row r="6953" spans="1:9" hidden="1">
      <c r="A6953" s="137" t="s">
        <v>34457</v>
      </c>
      <c r="B6953" s="138" t="s">
        <v>34458</v>
      </c>
      <c r="C6953" s="138" t="s">
        <v>34459</v>
      </c>
      <c r="D6953" s="138" t="s">
        <v>34460</v>
      </c>
      <c r="E6953" s="138" t="s">
        <v>1756</v>
      </c>
      <c r="F6953" s="139">
        <v>0</v>
      </c>
      <c r="G6953" s="137" t="s">
        <v>552</v>
      </c>
      <c r="H6953" s="137" t="s">
        <v>34064</v>
      </c>
      <c r="I6953" s="138" t="s">
        <v>1756</v>
      </c>
    </row>
    <row r="6954" spans="1:9" hidden="1">
      <c r="A6954" s="137" t="s">
        <v>34461</v>
      </c>
      <c r="B6954" s="138" t="s">
        <v>34458</v>
      </c>
      <c r="C6954" s="138" t="s">
        <v>34459</v>
      </c>
      <c r="D6954" s="138" t="s">
        <v>34462</v>
      </c>
      <c r="E6954" s="138" t="s">
        <v>1756</v>
      </c>
      <c r="F6954" s="139">
        <v>0</v>
      </c>
      <c r="G6954" s="137" t="s">
        <v>552</v>
      </c>
      <c r="H6954" s="137" t="s">
        <v>34064</v>
      </c>
      <c r="I6954" s="138" t="s">
        <v>1756</v>
      </c>
    </row>
    <row r="6955" spans="1:9" hidden="1">
      <c r="A6955" s="137" t="s">
        <v>34463</v>
      </c>
      <c r="B6955" s="138" t="s">
        <v>34464</v>
      </c>
      <c r="C6955" s="138" t="s">
        <v>34465</v>
      </c>
      <c r="D6955" s="138" t="s">
        <v>34466</v>
      </c>
      <c r="E6955" s="138" t="s">
        <v>1756</v>
      </c>
      <c r="F6955" s="139">
        <v>0</v>
      </c>
      <c r="G6955" s="137" t="s">
        <v>552</v>
      </c>
      <c r="H6955" s="137" t="s">
        <v>34064</v>
      </c>
      <c r="I6955" s="138" t="s">
        <v>1756</v>
      </c>
    </row>
    <row r="6956" spans="1:9" hidden="1">
      <c r="A6956" s="137" t="s">
        <v>34467</v>
      </c>
      <c r="B6956" s="138" t="s">
        <v>34468</v>
      </c>
      <c r="C6956" s="138" t="s">
        <v>34469</v>
      </c>
      <c r="D6956" s="138" t="s">
        <v>34470</v>
      </c>
      <c r="E6956" s="138" t="s">
        <v>1756</v>
      </c>
      <c r="F6956" s="139">
        <v>0</v>
      </c>
      <c r="G6956" s="137" t="s">
        <v>552</v>
      </c>
      <c r="H6956" s="137" t="s">
        <v>34064</v>
      </c>
      <c r="I6956" s="138" t="s">
        <v>1756</v>
      </c>
    </row>
    <row r="6957" spans="1:9" hidden="1">
      <c r="A6957" s="137" t="s">
        <v>34471</v>
      </c>
      <c r="B6957" s="138" t="s">
        <v>34468</v>
      </c>
      <c r="C6957" s="138" t="s">
        <v>34469</v>
      </c>
      <c r="D6957" s="138" t="s">
        <v>34472</v>
      </c>
      <c r="E6957" s="138" t="s">
        <v>1756</v>
      </c>
      <c r="F6957" s="139">
        <v>0</v>
      </c>
      <c r="G6957" s="137" t="s">
        <v>552</v>
      </c>
      <c r="H6957" s="137" t="s">
        <v>34064</v>
      </c>
      <c r="I6957" s="138" t="s">
        <v>1756</v>
      </c>
    </row>
    <row r="6958" spans="1:9" hidden="1">
      <c r="A6958" s="137" t="s">
        <v>34473</v>
      </c>
      <c r="B6958" s="138" t="s">
        <v>34474</v>
      </c>
      <c r="C6958" s="138" t="s">
        <v>34475</v>
      </c>
      <c r="D6958" s="138" t="s">
        <v>34476</v>
      </c>
      <c r="E6958" s="138" t="s">
        <v>1756</v>
      </c>
      <c r="F6958" s="139">
        <v>0</v>
      </c>
      <c r="G6958" s="137" t="s">
        <v>552</v>
      </c>
      <c r="H6958" s="137" t="s">
        <v>34064</v>
      </c>
      <c r="I6958" s="138" t="s">
        <v>1756</v>
      </c>
    </row>
    <row r="6959" spans="1:9" hidden="1">
      <c r="A6959" s="137" t="s">
        <v>34477</v>
      </c>
      <c r="B6959" s="138" t="s">
        <v>34474</v>
      </c>
      <c r="C6959" s="138" t="s">
        <v>34475</v>
      </c>
      <c r="D6959" s="138" t="s">
        <v>34478</v>
      </c>
      <c r="E6959" s="138" t="s">
        <v>1756</v>
      </c>
      <c r="F6959" s="139">
        <v>0</v>
      </c>
      <c r="G6959" s="137" t="s">
        <v>552</v>
      </c>
      <c r="H6959" s="137" t="s">
        <v>34064</v>
      </c>
      <c r="I6959" s="138" t="s">
        <v>1756</v>
      </c>
    </row>
    <row r="6960" spans="1:9" hidden="1">
      <c r="A6960" s="137" t="s">
        <v>34479</v>
      </c>
      <c r="B6960" s="138" t="s">
        <v>34480</v>
      </c>
      <c r="C6960" s="138" t="s">
        <v>34481</v>
      </c>
      <c r="D6960" s="138" t="s">
        <v>34482</v>
      </c>
      <c r="E6960" s="138" t="s">
        <v>1756</v>
      </c>
      <c r="F6960" s="139">
        <v>0</v>
      </c>
      <c r="G6960" s="137" t="s">
        <v>552</v>
      </c>
      <c r="H6960" s="137" t="s">
        <v>34064</v>
      </c>
      <c r="I6960" s="138" t="s">
        <v>1756</v>
      </c>
    </row>
    <row r="6961" spans="1:9" hidden="1">
      <c r="A6961" s="137" t="s">
        <v>34483</v>
      </c>
      <c r="B6961" s="138" t="s">
        <v>34484</v>
      </c>
      <c r="C6961" s="138" t="s">
        <v>34485</v>
      </c>
      <c r="D6961" s="138" t="s">
        <v>811</v>
      </c>
      <c r="E6961" s="138" t="s">
        <v>1756</v>
      </c>
      <c r="F6961" s="139">
        <v>0</v>
      </c>
      <c r="G6961" s="137" t="s">
        <v>552</v>
      </c>
      <c r="H6961" s="137" t="s">
        <v>34064</v>
      </c>
      <c r="I6961" s="138" t="s">
        <v>1756</v>
      </c>
    </row>
    <row r="6962" spans="1:9" hidden="1">
      <c r="A6962" s="137" t="s">
        <v>34486</v>
      </c>
      <c r="B6962" s="138" t="s">
        <v>34484</v>
      </c>
      <c r="C6962" s="138" t="s">
        <v>34485</v>
      </c>
      <c r="D6962" s="138" t="s">
        <v>34487</v>
      </c>
      <c r="E6962" s="138" t="s">
        <v>1756</v>
      </c>
      <c r="F6962" s="139">
        <v>0</v>
      </c>
      <c r="G6962" s="137" t="s">
        <v>552</v>
      </c>
      <c r="H6962" s="137" t="s">
        <v>34064</v>
      </c>
      <c r="I6962" s="138" t="s">
        <v>1756</v>
      </c>
    </row>
    <row r="6963" spans="1:9" hidden="1">
      <c r="A6963" s="137" t="s">
        <v>34488</v>
      </c>
      <c r="B6963" s="138" t="s">
        <v>34489</v>
      </c>
      <c r="C6963" s="138" t="s">
        <v>34490</v>
      </c>
      <c r="D6963" s="138" t="s">
        <v>34491</v>
      </c>
      <c r="E6963" s="138" t="s">
        <v>1756</v>
      </c>
      <c r="F6963" s="139">
        <v>0</v>
      </c>
      <c r="G6963" s="137" t="s">
        <v>552</v>
      </c>
      <c r="H6963" s="137" t="s">
        <v>34064</v>
      </c>
      <c r="I6963" s="138" t="s">
        <v>1756</v>
      </c>
    </row>
    <row r="6964" spans="1:9" hidden="1">
      <c r="A6964" s="137" t="s">
        <v>34492</v>
      </c>
      <c r="B6964" s="138" t="s">
        <v>34493</v>
      </c>
      <c r="C6964" s="138" t="s">
        <v>34494</v>
      </c>
      <c r="D6964" s="138" t="s">
        <v>34495</v>
      </c>
      <c r="E6964" s="138" t="s">
        <v>1756</v>
      </c>
      <c r="F6964" s="139">
        <v>0</v>
      </c>
      <c r="G6964" s="137" t="s">
        <v>552</v>
      </c>
      <c r="H6964" s="137" t="s">
        <v>34064</v>
      </c>
      <c r="I6964" s="138" t="s">
        <v>1756</v>
      </c>
    </row>
    <row r="6965" spans="1:9" hidden="1">
      <c r="A6965" s="137" t="s">
        <v>34496</v>
      </c>
      <c r="B6965" s="138" t="s">
        <v>34497</v>
      </c>
      <c r="C6965" s="138" t="s">
        <v>34498</v>
      </c>
      <c r="D6965" s="138" t="s">
        <v>34499</v>
      </c>
      <c r="E6965" s="138" t="s">
        <v>1756</v>
      </c>
      <c r="F6965" s="139">
        <v>0</v>
      </c>
      <c r="G6965" s="137" t="s">
        <v>552</v>
      </c>
      <c r="H6965" s="137" t="s">
        <v>34064</v>
      </c>
      <c r="I6965" s="138" t="s">
        <v>1756</v>
      </c>
    </row>
    <row r="6966" spans="1:9" hidden="1">
      <c r="A6966" s="137" t="s">
        <v>34500</v>
      </c>
      <c r="B6966" s="138" t="s">
        <v>34501</v>
      </c>
      <c r="C6966" s="138" t="s">
        <v>34502</v>
      </c>
      <c r="D6966" s="138" t="s">
        <v>34503</v>
      </c>
      <c r="E6966" s="138" t="s">
        <v>1756</v>
      </c>
      <c r="F6966" s="139">
        <v>0</v>
      </c>
      <c r="G6966" s="137" t="s">
        <v>552</v>
      </c>
      <c r="H6966" s="137" t="s">
        <v>34064</v>
      </c>
      <c r="I6966" s="138" t="s">
        <v>1756</v>
      </c>
    </row>
    <row r="6967" spans="1:9" hidden="1">
      <c r="A6967" s="137" t="s">
        <v>34504</v>
      </c>
      <c r="B6967" s="138" t="s">
        <v>34501</v>
      </c>
      <c r="C6967" s="138" t="s">
        <v>34502</v>
      </c>
      <c r="D6967" s="138" t="s">
        <v>34505</v>
      </c>
      <c r="E6967" s="138" t="s">
        <v>1756</v>
      </c>
      <c r="F6967" s="139">
        <v>0</v>
      </c>
      <c r="G6967" s="137" t="s">
        <v>552</v>
      </c>
      <c r="H6967" s="137" t="s">
        <v>34064</v>
      </c>
      <c r="I6967" s="138" t="s">
        <v>1756</v>
      </c>
    </row>
    <row r="6968" spans="1:9" hidden="1">
      <c r="A6968" s="137" t="s">
        <v>34506</v>
      </c>
      <c r="B6968" s="138" t="s">
        <v>34507</v>
      </c>
      <c r="C6968" s="138" t="s">
        <v>34508</v>
      </c>
      <c r="D6968" s="138" t="s">
        <v>34509</v>
      </c>
      <c r="E6968" s="138" t="s">
        <v>1756</v>
      </c>
      <c r="F6968" s="139">
        <v>0</v>
      </c>
      <c r="G6968" s="137" t="s">
        <v>552</v>
      </c>
      <c r="H6968" s="137" t="s">
        <v>34064</v>
      </c>
      <c r="I6968" s="138" t="s">
        <v>1756</v>
      </c>
    </row>
    <row r="6969" spans="1:9" hidden="1">
      <c r="A6969" s="137" t="s">
        <v>34510</v>
      </c>
      <c r="B6969" s="138" t="s">
        <v>34511</v>
      </c>
      <c r="C6969" s="138" t="s">
        <v>34512</v>
      </c>
      <c r="D6969" s="138" t="s">
        <v>34513</v>
      </c>
      <c r="E6969" s="138" t="s">
        <v>1756</v>
      </c>
      <c r="F6969" s="139">
        <v>0</v>
      </c>
      <c r="G6969" s="137" t="s">
        <v>552</v>
      </c>
      <c r="H6969" s="137" t="s">
        <v>34064</v>
      </c>
      <c r="I6969" s="138" t="s">
        <v>1756</v>
      </c>
    </row>
    <row r="6970" spans="1:9" hidden="1">
      <c r="A6970" s="137" t="s">
        <v>34514</v>
      </c>
      <c r="B6970" s="138" t="s">
        <v>34515</v>
      </c>
      <c r="C6970" s="138" t="s">
        <v>34516</v>
      </c>
      <c r="D6970" s="138" t="s">
        <v>34517</v>
      </c>
      <c r="E6970" s="138" t="s">
        <v>1756</v>
      </c>
      <c r="F6970" s="139">
        <v>0</v>
      </c>
      <c r="G6970" s="137" t="s">
        <v>552</v>
      </c>
      <c r="H6970" s="137" t="s">
        <v>34064</v>
      </c>
      <c r="I6970" s="138" t="s">
        <v>1756</v>
      </c>
    </row>
    <row r="6971" spans="1:9" hidden="1">
      <c r="A6971" s="137" t="s">
        <v>34518</v>
      </c>
      <c r="B6971" s="138" t="s">
        <v>34519</v>
      </c>
      <c r="C6971" s="138" t="s">
        <v>34520</v>
      </c>
      <c r="D6971" s="138" t="s">
        <v>34521</v>
      </c>
      <c r="E6971" s="138" t="s">
        <v>1756</v>
      </c>
      <c r="F6971" s="139">
        <v>0</v>
      </c>
      <c r="G6971" s="137" t="s">
        <v>552</v>
      </c>
      <c r="H6971" s="137" t="s">
        <v>34064</v>
      </c>
      <c r="I6971" s="138" t="s">
        <v>1756</v>
      </c>
    </row>
    <row r="6972" spans="1:9" hidden="1">
      <c r="A6972" s="137" t="s">
        <v>34522</v>
      </c>
      <c r="B6972" s="138" t="s">
        <v>34523</v>
      </c>
      <c r="C6972" s="138" t="s">
        <v>34524</v>
      </c>
      <c r="D6972" s="138" t="s">
        <v>34525</v>
      </c>
      <c r="E6972" s="138" t="s">
        <v>1756</v>
      </c>
      <c r="F6972" s="139">
        <v>0</v>
      </c>
      <c r="G6972" s="137" t="s">
        <v>552</v>
      </c>
      <c r="H6972" s="137" t="s">
        <v>34064</v>
      </c>
      <c r="I6972" s="138" t="s">
        <v>1756</v>
      </c>
    </row>
    <row r="6973" spans="1:9" hidden="1">
      <c r="A6973" s="137" t="s">
        <v>34526</v>
      </c>
      <c r="B6973" s="138" t="s">
        <v>34523</v>
      </c>
      <c r="C6973" s="138" t="s">
        <v>34524</v>
      </c>
      <c r="D6973" s="138" t="s">
        <v>34527</v>
      </c>
      <c r="E6973" s="138" t="s">
        <v>1756</v>
      </c>
      <c r="F6973" s="139">
        <v>0</v>
      </c>
      <c r="G6973" s="137" t="s">
        <v>552</v>
      </c>
      <c r="H6973" s="137" t="s">
        <v>34064</v>
      </c>
      <c r="I6973" s="138" t="s">
        <v>1756</v>
      </c>
    </row>
    <row r="6974" spans="1:9" hidden="1">
      <c r="A6974" s="137" t="s">
        <v>34528</v>
      </c>
      <c r="B6974" s="138" t="s">
        <v>34529</v>
      </c>
      <c r="C6974" s="138" t="s">
        <v>34530</v>
      </c>
      <c r="D6974" s="138" t="s">
        <v>34531</v>
      </c>
      <c r="E6974" s="138" t="s">
        <v>1756</v>
      </c>
      <c r="F6974" s="139">
        <v>0</v>
      </c>
      <c r="G6974" s="137" t="s">
        <v>552</v>
      </c>
      <c r="H6974" s="137" t="s">
        <v>34064</v>
      </c>
      <c r="I6974" s="138" t="s">
        <v>1756</v>
      </c>
    </row>
    <row r="6975" spans="1:9" hidden="1">
      <c r="A6975" s="137" t="s">
        <v>34532</v>
      </c>
      <c r="B6975" s="138" t="s">
        <v>34533</v>
      </c>
      <c r="C6975" s="138" t="s">
        <v>34534</v>
      </c>
      <c r="D6975" s="138" t="s">
        <v>34535</v>
      </c>
      <c r="E6975" s="138" t="s">
        <v>1756</v>
      </c>
      <c r="F6975" s="139">
        <v>0</v>
      </c>
      <c r="G6975" s="137" t="s">
        <v>552</v>
      </c>
      <c r="H6975" s="137" t="s">
        <v>34064</v>
      </c>
      <c r="I6975" s="138" t="s">
        <v>1756</v>
      </c>
    </row>
    <row r="6976" spans="1:9" hidden="1">
      <c r="A6976" s="137" t="s">
        <v>34536</v>
      </c>
      <c r="B6976" s="138" t="s">
        <v>34533</v>
      </c>
      <c r="C6976" s="138" t="s">
        <v>34534</v>
      </c>
      <c r="D6976" s="138" t="s">
        <v>34537</v>
      </c>
      <c r="E6976" s="138" t="s">
        <v>1756</v>
      </c>
      <c r="F6976" s="139">
        <v>0</v>
      </c>
      <c r="G6976" s="137" t="s">
        <v>552</v>
      </c>
      <c r="H6976" s="137" t="s">
        <v>34064</v>
      </c>
      <c r="I6976" s="138" t="s">
        <v>1756</v>
      </c>
    </row>
    <row r="6977" spans="1:9" hidden="1">
      <c r="A6977" s="137" t="s">
        <v>34538</v>
      </c>
      <c r="B6977" s="138" t="s">
        <v>34539</v>
      </c>
      <c r="C6977" s="138" t="s">
        <v>34540</v>
      </c>
      <c r="D6977" s="138" t="s">
        <v>34541</v>
      </c>
      <c r="E6977" s="138" t="s">
        <v>1756</v>
      </c>
      <c r="F6977" s="139">
        <v>0</v>
      </c>
      <c r="G6977" s="137" t="s">
        <v>552</v>
      </c>
      <c r="H6977" s="137" t="s">
        <v>34064</v>
      </c>
      <c r="I6977" s="138" t="s">
        <v>1756</v>
      </c>
    </row>
    <row r="6978" spans="1:9" hidden="1">
      <c r="A6978" s="137" t="s">
        <v>34542</v>
      </c>
      <c r="B6978" s="138" t="s">
        <v>34543</v>
      </c>
      <c r="C6978" s="138" t="s">
        <v>34544</v>
      </c>
      <c r="D6978" s="138" t="s">
        <v>34545</v>
      </c>
      <c r="E6978" s="138" t="s">
        <v>1756</v>
      </c>
      <c r="F6978" s="139">
        <v>0</v>
      </c>
      <c r="G6978" s="137" t="s">
        <v>552</v>
      </c>
      <c r="H6978" s="137" t="s">
        <v>34064</v>
      </c>
      <c r="I6978" s="138" t="s">
        <v>1756</v>
      </c>
    </row>
    <row r="6979" spans="1:9" hidden="1">
      <c r="A6979" s="137" t="s">
        <v>34546</v>
      </c>
      <c r="B6979" s="138" t="s">
        <v>34547</v>
      </c>
      <c r="C6979" s="138" t="s">
        <v>34548</v>
      </c>
      <c r="D6979" s="138" t="s">
        <v>34549</v>
      </c>
      <c r="E6979" s="138" t="s">
        <v>1756</v>
      </c>
      <c r="F6979" s="139">
        <v>0</v>
      </c>
      <c r="G6979" s="137" t="s">
        <v>552</v>
      </c>
      <c r="H6979" s="137" t="s">
        <v>34064</v>
      </c>
      <c r="I6979" s="138" t="s">
        <v>1756</v>
      </c>
    </row>
    <row r="6980" spans="1:9" hidden="1">
      <c r="A6980" s="137" t="s">
        <v>34550</v>
      </c>
      <c r="B6980" s="138" t="s">
        <v>34551</v>
      </c>
      <c r="C6980" s="138" t="s">
        <v>34552</v>
      </c>
      <c r="D6980" s="138" t="s">
        <v>34553</v>
      </c>
      <c r="E6980" s="138" t="s">
        <v>1756</v>
      </c>
      <c r="F6980" s="139">
        <v>0</v>
      </c>
      <c r="G6980" s="137" t="s">
        <v>552</v>
      </c>
      <c r="H6980" s="137" t="s">
        <v>34064</v>
      </c>
      <c r="I6980" s="138" t="s">
        <v>1756</v>
      </c>
    </row>
    <row r="6981" spans="1:9" hidden="1">
      <c r="A6981" s="137" t="s">
        <v>34554</v>
      </c>
      <c r="B6981" s="138" t="s">
        <v>34555</v>
      </c>
      <c r="C6981" s="138" t="s">
        <v>34556</v>
      </c>
      <c r="D6981" s="138" t="s">
        <v>34557</v>
      </c>
      <c r="E6981" s="138" t="s">
        <v>1756</v>
      </c>
      <c r="F6981" s="139">
        <v>0</v>
      </c>
      <c r="G6981" s="137" t="s">
        <v>552</v>
      </c>
      <c r="H6981" s="137" t="s">
        <v>34064</v>
      </c>
      <c r="I6981" s="138" t="s">
        <v>1756</v>
      </c>
    </row>
    <row r="6982" spans="1:9" hidden="1">
      <c r="A6982" s="137" t="s">
        <v>34558</v>
      </c>
      <c r="B6982" s="138" t="s">
        <v>34559</v>
      </c>
      <c r="C6982" s="138" t="s">
        <v>34560</v>
      </c>
      <c r="D6982" s="138" t="s">
        <v>34561</v>
      </c>
      <c r="E6982" s="138" t="s">
        <v>1756</v>
      </c>
      <c r="F6982" s="139">
        <v>0</v>
      </c>
      <c r="G6982" s="137" t="s">
        <v>552</v>
      </c>
      <c r="H6982" s="137" t="s">
        <v>34064</v>
      </c>
      <c r="I6982" s="138" t="s">
        <v>1756</v>
      </c>
    </row>
    <row r="6983" spans="1:9" hidden="1">
      <c r="A6983" s="137" t="s">
        <v>34562</v>
      </c>
      <c r="B6983" s="138" t="s">
        <v>34559</v>
      </c>
      <c r="C6983" s="138" t="s">
        <v>34560</v>
      </c>
      <c r="D6983" s="138" t="s">
        <v>34563</v>
      </c>
      <c r="E6983" s="138" t="s">
        <v>1756</v>
      </c>
      <c r="F6983" s="139">
        <v>0</v>
      </c>
      <c r="G6983" s="137" t="s">
        <v>552</v>
      </c>
      <c r="H6983" s="137" t="s">
        <v>34064</v>
      </c>
      <c r="I6983" s="138" t="s">
        <v>1756</v>
      </c>
    </row>
    <row r="6984" spans="1:9" hidden="1">
      <c r="A6984" s="137" t="s">
        <v>34564</v>
      </c>
      <c r="B6984" s="138" t="s">
        <v>34565</v>
      </c>
      <c r="C6984" s="138" t="s">
        <v>34566</v>
      </c>
      <c r="D6984" s="138" t="s">
        <v>34567</v>
      </c>
      <c r="E6984" s="138" t="s">
        <v>1756</v>
      </c>
      <c r="F6984" s="139">
        <v>0</v>
      </c>
      <c r="G6984" s="137" t="s">
        <v>552</v>
      </c>
      <c r="H6984" s="137" t="s">
        <v>34064</v>
      </c>
      <c r="I6984" s="138" t="s">
        <v>1756</v>
      </c>
    </row>
    <row r="6985" spans="1:9" hidden="1">
      <c r="A6985" s="137" t="s">
        <v>34568</v>
      </c>
      <c r="B6985" s="138" t="s">
        <v>34569</v>
      </c>
      <c r="C6985" s="138" t="s">
        <v>34570</v>
      </c>
      <c r="D6985" s="138" t="s">
        <v>34571</v>
      </c>
      <c r="E6985" s="138" t="s">
        <v>1756</v>
      </c>
      <c r="F6985" s="139">
        <v>0</v>
      </c>
      <c r="G6985" s="137" t="s">
        <v>552</v>
      </c>
      <c r="H6985" s="137" t="s">
        <v>34064</v>
      </c>
      <c r="I6985" s="138" t="s">
        <v>1756</v>
      </c>
    </row>
    <row r="6986" spans="1:9" hidden="1">
      <c r="A6986" s="137" t="s">
        <v>34572</v>
      </c>
      <c r="B6986" s="138" t="s">
        <v>34573</v>
      </c>
      <c r="C6986" s="138" t="s">
        <v>34574</v>
      </c>
      <c r="D6986" s="138" t="s">
        <v>34575</v>
      </c>
      <c r="E6986" s="138" t="s">
        <v>1756</v>
      </c>
      <c r="F6986" s="139">
        <v>0</v>
      </c>
      <c r="G6986" s="137" t="s">
        <v>552</v>
      </c>
      <c r="H6986" s="137" t="s">
        <v>34064</v>
      </c>
      <c r="I6986" s="138" t="s">
        <v>1756</v>
      </c>
    </row>
    <row r="6987" spans="1:9" hidden="1">
      <c r="A6987" s="137" t="s">
        <v>34576</v>
      </c>
      <c r="B6987" s="138" t="s">
        <v>34577</v>
      </c>
      <c r="C6987" s="138" t="s">
        <v>34578</v>
      </c>
      <c r="D6987" s="138" t="s">
        <v>34579</v>
      </c>
      <c r="E6987" s="138" t="s">
        <v>1756</v>
      </c>
      <c r="F6987" s="139">
        <v>0</v>
      </c>
      <c r="G6987" s="137" t="s">
        <v>552</v>
      </c>
      <c r="H6987" s="137" t="s">
        <v>34064</v>
      </c>
      <c r="I6987" s="138" t="s">
        <v>1756</v>
      </c>
    </row>
    <row r="6988" spans="1:9" hidden="1">
      <c r="A6988" s="137" t="s">
        <v>34580</v>
      </c>
      <c r="B6988" s="138" t="s">
        <v>34581</v>
      </c>
      <c r="C6988" s="138" t="s">
        <v>34582</v>
      </c>
      <c r="D6988" s="138" t="s">
        <v>34583</v>
      </c>
      <c r="E6988" s="138" t="s">
        <v>1756</v>
      </c>
      <c r="F6988" s="139">
        <v>0</v>
      </c>
      <c r="G6988" s="137" t="s">
        <v>552</v>
      </c>
      <c r="H6988" s="137" t="s">
        <v>34064</v>
      </c>
      <c r="I6988" s="138" t="s">
        <v>1756</v>
      </c>
    </row>
    <row r="6989" spans="1:9" hidden="1">
      <c r="A6989" s="137" t="s">
        <v>34584</v>
      </c>
      <c r="B6989" s="138" t="s">
        <v>34585</v>
      </c>
      <c r="C6989" s="138" t="s">
        <v>34586</v>
      </c>
      <c r="D6989" s="138" t="s">
        <v>34587</v>
      </c>
      <c r="E6989" s="138" t="s">
        <v>1756</v>
      </c>
      <c r="F6989" s="139">
        <v>0</v>
      </c>
      <c r="G6989" s="137" t="s">
        <v>552</v>
      </c>
      <c r="H6989" s="137" t="s">
        <v>34064</v>
      </c>
      <c r="I6989" s="138" t="s">
        <v>1756</v>
      </c>
    </row>
    <row r="6990" spans="1:9" hidden="1">
      <c r="A6990" s="137" t="s">
        <v>34588</v>
      </c>
      <c r="B6990" s="138" t="s">
        <v>34585</v>
      </c>
      <c r="C6990" s="138" t="s">
        <v>34586</v>
      </c>
      <c r="D6990" s="138" t="s">
        <v>34589</v>
      </c>
      <c r="E6990" s="138" t="s">
        <v>1756</v>
      </c>
      <c r="F6990" s="139">
        <v>0</v>
      </c>
      <c r="G6990" s="137" t="s">
        <v>552</v>
      </c>
      <c r="H6990" s="137" t="s">
        <v>34064</v>
      </c>
      <c r="I6990" s="138" t="s">
        <v>1756</v>
      </c>
    </row>
    <row r="6991" spans="1:9" hidden="1">
      <c r="A6991" s="137" t="s">
        <v>34590</v>
      </c>
      <c r="B6991" s="138" t="s">
        <v>34591</v>
      </c>
      <c r="C6991" s="138" t="s">
        <v>34592</v>
      </c>
      <c r="D6991" s="138" t="s">
        <v>34593</v>
      </c>
      <c r="E6991" s="138" t="s">
        <v>1756</v>
      </c>
      <c r="F6991" s="139">
        <v>0</v>
      </c>
      <c r="G6991" s="137" t="s">
        <v>552</v>
      </c>
      <c r="H6991" s="137" t="s">
        <v>34064</v>
      </c>
      <c r="I6991" s="138" t="s">
        <v>1756</v>
      </c>
    </row>
    <row r="6992" spans="1:9" hidden="1">
      <c r="A6992" s="137" t="s">
        <v>34594</v>
      </c>
      <c r="B6992" s="138" t="s">
        <v>34595</v>
      </c>
      <c r="C6992" s="138" t="s">
        <v>34596</v>
      </c>
      <c r="D6992" s="138" t="s">
        <v>34597</v>
      </c>
      <c r="E6992" s="138" t="s">
        <v>1756</v>
      </c>
      <c r="F6992" s="139">
        <v>0</v>
      </c>
      <c r="G6992" s="137" t="s">
        <v>552</v>
      </c>
      <c r="H6992" s="137" t="s">
        <v>34064</v>
      </c>
      <c r="I6992" s="138" t="s">
        <v>1756</v>
      </c>
    </row>
    <row r="6993" spans="1:9" hidden="1">
      <c r="A6993" s="137" t="s">
        <v>34598</v>
      </c>
      <c r="B6993" s="138" t="s">
        <v>34595</v>
      </c>
      <c r="C6993" s="138" t="s">
        <v>34596</v>
      </c>
      <c r="D6993" s="138" t="s">
        <v>34599</v>
      </c>
      <c r="E6993" s="138" t="s">
        <v>1756</v>
      </c>
      <c r="F6993" s="139">
        <v>0</v>
      </c>
      <c r="G6993" s="137" t="s">
        <v>552</v>
      </c>
      <c r="H6993" s="137" t="s">
        <v>34064</v>
      </c>
      <c r="I6993" s="138" t="s">
        <v>1756</v>
      </c>
    </row>
    <row r="6994" spans="1:9" hidden="1">
      <c r="A6994" s="137" t="s">
        <v>34600</v>
      </c>
      <c r="B6994" s="138" t="s">
        <v>34601</v>
      </c>
      <c r="C6994" s="138" t="s">
        <v>34602</v>
      </c>
      <c r="D6994" s="138" t="s">
        <v>34603</v>
      </c>
      <c r="E6994" s="138" t="s">
        <v>1756</v>
      </c>
      <c r="F6994" s="139">
        <v>0</v>
      </c>
      <c r="G6994" s="137" t="s">
        <v>552</v>
      </c>
      <c r="H6994" s="137" t="s">
        <v>34064</v>
      </c>
      <c r="I6994" s="138" t="s">
        <v>1756</v>
      </c>
    </row>
    <row r="6995" spans="1:9" hidden="1">
      <c r="A6995" s="137" t="s">
        <v>34604</v>
      </c>
      <c r="B6995" s="138" t="s">
        <v>34605</v>
      </c>
      <c r="C6995" s="138" t="s">
        <v>34606</v>
      </c>
      <c r="D6995" s="138" t="s">
        <v>34607</v>
      </c>
      <c r="E6995" s="138" t="s">
        <v>1756</v>
      </c>
      <c r="F6995" s="139">
        <v>0</v>
      </c>
      <c r="G6995" s="137" t="s">
        <v>552</v>
      </c>
      <c r="H6995" s="137" t="s">
        <v>34064</v>
      </c>
      <c r="I6995" s="138" t="s">
        <v>1756</v>
      </c>
    </row>
    <row r="6996" spans="1:9" hidden="1">
      <c r="A6996" s="137" t="s">
        <v>34608</v>
      </c>
      <c r="B6996" s="138" t="s">
        <v>34609</v>
      </c>
      <c r="C6996" s="138" t="s">
        <v>34610</v>
      </c>
      <c r="D6996" s="138" t="s">
        <v>34611</v>
      </c>
      <c r="E6996" s="138" t="s">
        <v>1756</v>
      </c>
      <c r="F6996" s="139">
        <v>0</v>
      </c>
      <c r="G6996" s="137" t="s">
        <v>552</v>
      </c>
      <c r="H6996" s="137" t="s">
        <v>34064</v>
      </c>
      <c r="I6996" s="138" t="s">
        <v>1756</v>
      </c>
    </row>
    <row r="6997" spans="1:9" hidden="1">
      <c r="A6997" s="137" t="s">
        <v>34612</v>
      </c>
      <c r="B6997" s="138" t="s">
        <v>34613</v>
      </c>
      <c r="C6997" s="138" t="s">
        <v>34614</v>
      </c>
      <c r="D6997" s="138" t="s">
        <v>34615</v>
      </c>
      <c r="E6997" s="138" t="s">
        <v>1756</v>
      </c>
      <c r="F6997" s="139">
        <v>0</v>
      </c>
      <c r="G6997" s="137" t="s">
        <v>552</v>
      </c>
      <c r="H6997" s="137" t="s">
        <v>34064</v>
      </c>
      <c r="I6997" s="138" t="s">
        <v>1756</v>
      </c>
    </row>
    <row r="6998" spans="1:9" hidden="1">
      <c r="A6998" s="137" t="s">
        <v>34616</v>
      </c>
      <c r="B6998" s="138" t="s">
        <v>34613</v>
      </c>
      <c r="C6998" s="138" t="s">
        <v>34614</v>
      </c>
      <c r="D6998" s="138" t="s">
        <v>34617</v>
      </c>
      <c r="E6998" s="138" t="s">
        <v>1756</v>
      </c>
      <c r="F6998" s="139">
        <v>0</v>
      </c>
      <c r="G6998" s="137" t="s">
        <v>552</v>
      </c>
      <c r="H6998" s="137" t="s">
        <v>34064</v>
      </c>
      <c r="I6998" s="138" t="s">
        <v>1756</v>
      </c>
    </row>
    <row r="6999" spans="1:9" hidden="1">
      <c r="A6999" s="137" t="s">
        <v>34618</v>
      </c>
      <c r="B6999" s="138" t="s">
        <v>34619</v>
      </c>
      <c r="C6999" s="138" t="s">
        <v>34620</v>
      </c>
      <c r="D6999" s="138" t="s">
        <v>34621</v>
      </c>
      <c r="E6999" s="138" t="s">
        <v>1756</v>
      </c>
      <c r="F6999" s="139">
        <v>0</v>
      </c>
      <c r="G6999" s="137" t="s">
        <v>552</v>
      </c>
      <c r="H6999" s="137" t="s">
        <v>34064</v>
      </c>
      <c r="I6999" s="138" t="s">
        <v>1756</v>
      </c>
    </row>
    <row r="7000" spans="1:9" hidden="1">
      <c r="A7000" s="137" t="s">
        <v>34622</v>
      </c>
      <c r="B7000" s="138" t="s">
        <v>34623</v>
      </c>
      <c r="C7000" s="138" t="s">
        <v>34624</v>
      </c>
      <c r="D7000" s="138" t="s">
        <v>34625</v>
      </c>
      <c r="E7000" s="138" t="s">
        <v>1756</v>
      </c>
      <c r="F7000" s="139">
        <v>0</v>
      </c>
      <c r="G7000" s="137" t="s">
        <v>552</v>
      </c>
      <c r="H7000" s="137" t="s">
        <v>34064</v>
      </c>
      <c r="I7000" s="138" t="s">
        <v>1756</v>
      </c>
    </row>
    <row r="7001" spans="1:9" hidden="1">
      <c r="A7001" s="137" t="s">
        <v>34626</v>
      </c>
      <c r="B7001" s="138" t="s">
        <v>34627</v>
      </c>
      <c r="C7001" s="138" t="s">
        <v>34628</v>
      </c>
      <c r="D7001" s="138" t="s">
        <v>34629</v>
      </c>
      <c r="E7001" s="138" t="s">
        <v>1756</v>
      </c>
      <c r="F7001" s="139">
        <v>0</v>
      </c>
      <c r="G7001" s="137" t="s">
        <v>552</v>
      </c>
      <c r="H7001" s="137" t="s">
        <v>34064</v>
      </c>
      <c r="I7001" s="138" t="s">
        <v>1756</v>
      </c>
    </row>
    <row r="7002" spans="1:9" hidden="1">
      <c r="A7002" s="137" t="s">
        <v>34630</v>
      </c>
      <c r="B7002" s="138" t="s">
        <v>34631</v>
      </c>
      <c r="C7002" s="138" t="s">
        <v>34632</v>
      </c>
      <c r="D7002" s="138" t="s">
        <v>34633</v>
      </c>
      <c r="E7002" s="138" t="s">
        <v>1756</v>
      </c>
      <c r="F7002" s="139">
        <v>0</v>
      </c>
      <c r="G7002" s="137" t="s">
        <v>552</v>
      </c>
      <c r="H7002" s="137" t="s">
        <v>34064</v>
      </c>
      <c r="I7002" s="138" t="s">
        <v>1756</v>
      </c>
    </row>
    <row r="7003" spans="1:9" hidden="1">
      <c r="A7003" s="137" t="s">
        <v>34634</v>
      </c>
      <c r="B7003" s="138" t="s">
        <v>34635</v>
      </c>
      <c r="C7003" s="138" t="s">
        <v>34636</v>
      </c>
      <c r="D7003" s="138" t="s">
        <v>34637</v>
      </c>
      <c r="E7003" s="138" t="s">
        <v>1756</v>
      </c>
      <c r="F7003" s="139">
        <v>0</v>
      </c>
      <c r="G7003" s="137" t="s">
        <v>552</v>
      </c>
      <c r="H7003" s="137" t="s">
        <v>34064</v>
      </c>
      <c r="I7003" s="138" t="s">
        <v>1756</v>
      </c>
    </row>
    <row r="7004" spans="1:9" hidden="1">
      <c r="A7004" s="137" t="s">
        <v>34638</v>
      </c>
      <c r="B7004" s="138" t="s">
        <v>34639</v>
      </c>
      <c r="C7004" s="138" t="s">
        <v>34640</v>
      </c>
      <c r="D7004" s="138" t="s">
        <v>34641</v>
      </c>
      <c r="E7004" s="138" t="s">
        <v>1756</v>
      </c>
      <c r="F7004" s="139">
        <v>0</v>
      </c>
      <c r="G7004" s="137" t="s">
        <v>552</v>
      </c>
      <c r="H7004" s="137" t="s">
        <v>34064</v>
      </c>
      <c r="I7004" s="138" t="s">
        <v>1756</v>
      </c>
    </row>
    <row r="7005" spans="1:9" hidden="1">
      <c r="A7005" s="137" t="s">
        <v>34642</v>
      </c>
      <c r="B7005" s="138" t="s">
        <v>34639</v>
      </c>
      <c r="C7005" s="138" t="s">
        <v>34640</v>
      </c>
      <c r="D7005" s="138" t="s">
        <v>34643</v>
      </c>
      <c r="E7005" s="138" t="s">
        <v>1756</v>
      </c>
      <c r="F7005" s="139">
        <v>0</v>
      </c>
      <c r="G7005" s="137" t="s">
        <v>552</v>
      </c>
      <c r="H7005" s="137" t="s">
        <v>34064</v>
      </c>
      <c r="I7005" s="138" t="s">
        <v>1756</v>
      </c>
    </row>
    <row r="7006" spans="1:9" hidden="1">
      <c r="A7006" s="137" t="s">
        <v>34644</v>
      </c>
      <c r="B7006" s="138" t="s">
        <v>34645</v>
      </c>
      <c r="C7006" s="138" t="s">
        <v>34646</v>
      </c>
      <c r="D7006" s="138" t="s">
        <v>34647</v>
      </c>
      <c r="E7006" s="138" t="s">
        <v>1756</v>
      </c>
      <c r="F7006" s="139">
        <v>0</v>
      </c>
      <c r="G7006" s="137" t="s">
        <v>552</v>
      </c>
      <c r="H7006" s="137" t="s">
        <v>34064</v>
      </c>
      <c r="I7006" s="138" t="s">
        <v>1756</v>
      </c>
    </row>
    <row r="7007" spans="1:9" hidden="1">
      <c r="A7007" s="137" t="s">
        <v>34648</v>
      </c>
      <c r="B7007" s="138" t="s">
        <v>34645</v>
      </c>
      <c r="C7007" s="138" t="s">
        <v>34646</v>
      </c>
      <c r="D7007" s="138" t="s">
        <v>34649</v>
      </c>
      <c r="E7007" s="138" t="s">
        <v>1756</v>
      </c>
      <c r="F7007" s="139">
        <v>0</v>
      </c>
      <c r="G7007" s="137" t="s">
        <v>552</v>
      </c>
      <c r="H7007" s="137" t="s">
        <v>34064</v>
      </c>
      <c r="I7007" s="138" t="s">
        <v>1756</v>
      </c>
    </row>
    <row r="7008" spans="1:9" hidden="1">
      <c r="A7008" s="137" t="s">
        <v>34650</v>
      </c>
      <c r="B7008" s="138" t="s">
        <v>34651</v>
      </c>
      <c r="C7008" s="138" t="s">
        <v>34652</v>
      </c>
      <c r="D7008" s="138" t="s">
        <v>34653</v>
      </c>
      <c r="E7008" s="138" t="s">
        <v>1756</v>
      </c>
      <c r="F7008" s="139">
        <v>0</v>
      </c>
      <c r="G7008" s="137" t="s">
        <v>552</v>
      </c>
      <c r="H7008" s="137" t="s">
        <v>34064</v>
      </c>
      <c r="I7008" s="138" t="s">
        <v>1756</v>
      </c>
    </row>
    <row r="7009" spans="1:9" hidden="1">
      <c r="A7009" s="137" t="s">
        <v>34654</v>
      </c>
      <c r="B7009" s="138" t="s">
        <v>34655</v>
      </c>
      <c r="C7009" s="138" t="s">
        <v>34656</v>
      </c>
      <c r="D7009" s="138" t="s">
        <v>34657</v>
      </c>
      <c r="E7009" s="138" t="s">
        <v>1756</v>
      </c>
      <c r="F7009" s="139">
        <v>0</v>
      </c>
      <c r="G7009" s="137" t="s">
        <v>552</v>
      </c>
      <c r="H7009" s="137" t="s">
        <v>34064</v>
      </c>
      <c r="I7009" s="138" t="s">
        <v>1756</v>
      </c>
    </row>
    <row r="7010" spans="1:9" hidden="1">
      <c r="A7010" s="137" t="s">
        <v>34658</v>
      </c>
      <c r="B7010" s="138" t="s">
        <v>34655</v>
      </c>
      <c r="C7010" s="138" t="s">
        <v>34656</v>
      </c>
      <c r="D7010" s="138" t="s">
        <v>34659</v>
      </c>
      <c r="E7010" s="138" t="s">
        <v>1756</v>
      </c>
      <c r="F7010" s="139">
        <v>0</v>
      </c>
      <c r="G7010" s="137" t="s">
        <v>552</v>
      </c>
      <c r="H7010" s="137" t="s">
        <v>34064</v>
      </c>
      <c r="I7010" s="138" t="s">
        <v>1756</v>
      </c>
    </row>
    <row r="7011" spans="1:9" hidden="1">
      <c r="A7011" s="137" t="s">
        <v>34660</v>
      </c>
      <c r="B7011" s="138" t="s">
        <v>34661</v>
      </c>
      <c r="C7011" s="138" t="s">
        <v>34662</v>
      </c>
      <c r="D7011" s="138" t="s">
        <v>34663</v>
      </c>
      <c r="E7011" s="138" t="s">
        <v>1756</v>
      </c>
      <c r="F7011" s="139">
        <v>0</v>
      </c>
      <c r="G7011" s="137" t="s">
        <v>552</v>
      </c>
      <c r="H7011" s="137" t="s">
        <v>34064</v>
      </c>
      <c r="I7011" s="138" t="s">
        <v>1756</v>
      </c>
    </row>
    <row r="7012" spans="1:9" hidden="1">
      <c r="A7012" s="137" t="s">
        <v>34664</v>
      </c>
      <c r="B7012" s="138" t="s">
        <v>34665</v>
      </c>
      <c r="C7012" s="138" t="s">
        <v>34666</v>
      </c>
      <c r="D7012" s="138" t="s">
        <v>34667</v>
      </c>
      <c r="E7012" s="138" t="s">
        <v>1756</v>
      </c>
      <c r="F7012" s="139">
        <v>0</v>
      </c>
      <c r="G7012" s="137" t="s">
        <v>552</v>
      </c>
      <c r="H7012" s="137" t="s">
        <v>34064</v>
      </c>
      <c r="I7012" s="138" t="s">
        <v>1756</v>
      </c>
    </row>
    <row r="7013" spans="1:9" hidden="1">
      <c r="A7013" s="137" t="s">
        <v>34668</v>
      </c>
      <c r="B7013" s="138" t="s">
        <v>34669</v>
      </c>
      <c r="C7013" s="138" t="s">
        <v>34670</v>
      </c>
      <c r="D7013" s="138" t="s">
        <v>34671</v>
      </c>
      <c r="E7013" s="138" t="s">
        <v>1756</v>
      </c>
      <c r="F7013" s="139">
        <v>0</v>
      </c>
      <c r="G7013" s="137" t="s">
        <v>552</v>
      </c>
      <c r="H7013" s="137" t="s">
        <v>34064</v>
      </c>
      <c r="I7013" s="138" t="s">
        <v>1756</v>
      </c>
    </row>
    <row r="7014" spans="1:9" hidden="1">
      <c r="A7014" s="137" t="s">
        <v>34672</v>
      </c>
      <c r="B7014" s="138" t="s">
        <v>34673</v>
      </c>
      <c r="C7014" s="138" t="s">
        <v>34674</v>
      </c>
      <c r="D7014" s="138" t="s">
        <v>34675</v>
      </c>
      <c r="E7014" s="138" t="s">
        <v>1756</v>
      </c>
      <c r="F7014" s="139">
        <v>0</v>
      </c>
      <c r="G7014" s="137" t="s">
        <v>552</v>
      </c>
      <c r="H7014" s="137" t="s">
        <v>34064</v>
      </c>
      <c r="I7014" s="138" t="s">
        <v>1756</v>
      </c>
    </row>
    <row r="7015" spans="1:9" hidden="1">
      <c r="A7015" s="137" t="s">
        <v>34676</v>
      </c>
      <c r="B7015" s="138" t="s">
        <v>34677</v>
      </c>
      <c r="C7015" s="138" t="s">
        <v>34678</v>
      </c>
      <c r="D7015" s="138" t="s">
        <v>34679</v>
      </c>
      <c r="E7015" s="138" t="s">
        <v>1756</v>
      </c>
      <c r="F7015" s="139">
        <v>0</v>
      </c>
      <c r="G7015" s="137" t="s">
        <v>552</v>
      </c>
      <c r="H7015" s="137" t="s">
        <v>34064</v>
      </c>
      <c r="I7015" s="138" t="s">
        <v>1756</v>
      </c>
    </row>
    <row r="7016" spans="1:9" hidden="1">
      <c r="A7016" s="137" t="s">
        <v>34680</v>
      </c>
      <c r="B7016" s="138" t="s">
        <v>34681</v>
      </c>
      <c r="C7016" s="138" t="s">
        <v>34682</v>
      </c>
      <c r="D7016" s="138" t="s">
        <v>34683</v>
      </c>
      <c r="E7016" s="138" t="s">
        <v>1756</v>
      </c>
      <c r="F7016" s="139">
        <v>0</v>
      </c>
      <c r="G7016" s="137" t="s">
        <v>552</v>
      </c>
      <c r="H7016" s="137" t="s">
        <v>34064</v>
      </c>
      <c r="I7016" s="138" t="s">
        <v>1756</v>
      </c>
    </row>
    <row r="7017" spans="1:9" hidden="1">
      <c r="A7017" s="137" t="s">
        <v>34684</v>
      </c>
      <c r="B7017" s="138" t="s">
        <v>34685</v>
      </c>
      <c r="C7017" s="138" t="s">
        <v>34686</v>
      </c>
      <c r="D7017" s="138" t="s">
        <v>34687</v>
      </c>
      <c r="E7017" s="138" t="s">
        <v>1756</v>
      </c>
      <c r="F7017" s="139">
        <v>0</v>
      </c>
      <c r="G7017" s="137" t="s">
        <v>552</v>
      </c>
      <c r="H7017" s="137" t="s">
        <v>34064</v>
      </c>
      <c r="I7017" s="138" t="s">
        <v>1756</v>
      </c>
    </row>
    <row r="7018" spans="1:9" hidden="1">
      <c r="A7018" s="137" t="s">
        <v>34688</v>
      </c>
      <c r="B7018" s="138" t="s">
        <v>34689</v>
      </c>
      <c r="C7018" s="138" t="s">
        <v>34690</v>
      </c>
      <c r="D7018" s="138" t="s">
        <v>34691</v>
      </c>
      <c r="E7018" s="138" t="s">
        <v>1756</v>
      </c>
      <c r="F7018" s="139">
        <v>0</v>
      </c>
      <c r="G7018" s="137" t="s">
        <v>552</v>
      </c>
      <c r="H7018" s="137" t="s">
        <v>34064</v>
      </c>
      <c r="I7018" s="138" t="s">
        <v>1756</v>
      </c>
    </row>
    <row r="7019" spans="1:9" hidden="1">
      <c r="A7019" s="137" t="s">
        <v>34692</v>
      </c>
      <c r="B7019" s="138" t="s">
        <v>34693</v>
      </c>
      <c r="C7019" s="138" t="s">
        <v>34694</v>
      </c>
      <c r="D7019" s="138" t="s">
        <v>34695</v>
      </c>
      <c r="E7019" s="138" t="s">
        <v>1756</v>
      </c>
      <c r="F7019" s="139">
        <v>0</v>
      </c>
      <c r="G7019" s="137" t="s">
        <v>552</v>
      </c>
      <c r="H7019" s="137" t="s">
        <v>34064</v>
      </c>
      <c r="I7019" s="138" t="s">
        <v>1756</v>
      </c>
    </row>
    <row r="7020" spans="1:9" hidden="1">
      <c r="A7020" s="137" t="s">
        <v>34696</v>
      </c>
      <c r="B7020" s="138" t="s">
        <v>34697</v>
      </c>
      <c r="C7020" s="138" t="s">
        <v>34698</v>
      </c>
      <c r="D7020" s="138" t="s">
        <v>34699</v>
      </c>
      <c r="E7020" s="138" t="s">
        <v>1756</v>
      </c>
      <c r="F7020" s="139">
        <v>0</v>
      </c>
      <c r="G7020" s="137" t="s">
        <v>552</v>
      </c>
      <c r="H7020" s="137" t="s">
        <v>34064</v>
      </c>
      <c r="I7020" s="138" t="s">
        <v>1756</v>
      </c>
    </row>
    <row r="7021" spans="1:9" hidden="1">
      <c r="A7021" s="137" t="s">
        <v>34700</v>
      </c>
      <c r="B7021" s="138" t="s">
        <v>34701</v>
      </c>
      <c r="C7021" s="138" t="s">
        <v>34702</v>
      </c>
      <c r="D7021" s="138" t="s">
        <v>34703</v>
      </c>
      <c r="E7021" s="138" t="s">
        <v>1756</v>
      </c>
      <c r="F7021" s="139">
        <v>0</v>
      </c>
      <c r="G7021" s="137" t="s">
        <v>552</v>
      </c>
      <c r="H7021" s="137" t="s">
        <v>34064</v>
      </c>
      <c r="I7021" s="138" t="s">
        <v>1756</v>
      </c>
    </row>
    <row r="7022" spans="1:9" hidden="1">
      <c r="A7022" s="137" t="s">
        <v>34704</v>
      </c>
      <c r="B7022" s="138" t="s">
        <v>34705</v>
      </c>
      <c r="C7022" s="138" t="s">
        <v>34706</v>
      </c>
      <c r="D7022" s="138" t="s">
        <v>34707</v>
      </c>
      <c r="E7022" s="138" t="s">
        <v>1756</v>
      </c>
      <c r="F7022" s="139">
        <v>0</v>
      </c>
      <c r="G7022" s="137" t="s">
        <v>552</v>
      </c>
      <c r="H7022" s="137" t="s">
        <v>34064</v>
      </c>
      <c r="I7022" s="138" t="s">
        <v>1756</v>
      </c>
    </row>
    <row r="7023" spans="1:9" hidden="1">
      <c r="A7023" s="137" t="s">
        <v>34708</v>
      </c>
      <c r="B7023" s="138" t="s">
        <v>34705</v>
      </c>
      <c r="C7023" s="138" t="s">
        <v>34706</v>
      </c>
      <c r="D7023" s="138" t="s">
        <v>34709</v>
      </c>
      <c r="E7023" s="138" t="s">
        <v>1756</v>
      </c>
      <c r="F7023" s="139">
        <v>0</v>
      </c>
      <c r="G7023" s="137" t="s">
        <v>552</v>
      </c>
      <c r="H7023" s="137" t="s">
        <v>34064</v>
      </c>
      <c r="I7023" s="138" t="s">
        <v>1756</v>
      </c>
    </row>
    <row r="7024" spans="1:9" hidden="1">
      <c r="A7024" s="137" t="s">
        <v>34710</v>
      </c>
      <c r="B7024" s="138" t="s">
        <v>34711</v>
      </c>
      <c r="C7024" s="138" t="s">
        <v>34712</v>
      </c>
      <c r="D7024" s="138" t="s">
        <v>34713</v>
      </c>
      <c r="E7024" s="138" t="s">
        <v>1756</v>
      </c>
      <c r="F7024" s="139">
        <v>0</v>
      </c>
      <c r="G7024" s="137" t="s">
        <v>552</v>
      </c>
      <c r="H7024" s="137" t="s">
        <v>34064</v>
      </c>
      <c r="I7024" s="138" t="s">
        <v>1756</v>
      </c>
    </row>
    <row r="7025" spans="1:9" hidden="1">
      <c r="A7025" s="137" t="s">
        <v>34714</v>
      </c>
      <c r="B7025" s="138" t="s">
        <v>34711</v>
      </c>
      <c r="C7025" s="138" t="s">
        <v>34712</v>
      </c>
      <c r="D7025" s="138" t="s">
        <v>34715</v>
      </c>
      <c r="E7025" s="138" t="s">
        <v>1756</v>
      </c>
      <c r="F7025" s="139">
        <v>0</v>
      </c>
      <c r="G7025" s="137" t="s">
        <v>552</v>
      </c>
      <c r="H7025" s="137" t="s">
        <v>34064</v>
      </c>
      <c r="I7025" s="138" t="s">
        <v>1756</v>
      </c>
    </row>
    <row r="7026" spans="1:9" hidden="1">
      <c r="A7026" s="137" t="s">
        <v>34716</v>
      </c>
      <c r="B7026" s="138" t="s">
        <v>34717</v>
      </c>
      <c r="C7026" s="138" t="s">
        <v>34718</v>
      </c>
      <c r="D7026" s="138" t="s">
        <v>34719</v>
      </c>
      <c r="E7026" s="138" t="s">
        <v>1756</v>
      </c>
      <c r="F7026" s="139">
        <v>0</v>
      </c>
      <c r="G7026" s="137" t="s">
        <v>552</v>
      </c>
      <c r="H7026" s="137" t="s">
        <v>34064</v>
      </c>
      <c r="I7026" s="138" t="s">
        <v>1756</v>
      </c>
    </row>
    <row r="7027" spans="1:9" hidden="1">
      <c r="A7027" s="137" t="s">
        <v>34720</v>
      </c>
      <c r="B7027" s="138" t="s">
        <v>34721</v>
      </c>
      <c r="C7027" s="138" t="s">
        <v>34722</v>
      </c>
      <c r="D7027" s="138" t="s">
        <v>34723</v>
      </c>
      <c r="E7027" s="138" t="s">
        <v>1756</v>
      </c>
      <c r="F7027" s="139">
        <v>0</v>
      </c>
      <c r="G7027" s="137" t="s">
        <v>552</v>
      </c>
      <c r="H7027" s="137" t="s">
        <v>34064</v>
      </c>
      <c r="I7027" s="138" t="s">
        <v>1756</v>
      </c>
    </row>
    <row r="7028" spans="1:9" hidden="1">
      <c r="A7028" s="137" t="s">
        <v>34724</v>
      </c>
      <c r="B7028" s="138" t="s">
        <v>34721</v>
      </c>
      <c r="C7028" s="138" t="s">
        <v>34722</v>
      </c>
      <c r="D7028" s="138" t="s">
        <v>34725</v>
      </c>
      <c r="E7028" s="138" t="s">
        <v>1756</v>
      </c>
      <c r="F7028" s="139">
        <v>0</v>
      </c>
      <c r="G7028" s="137" t="s">
        <v>552</v>
      </c>
      <c r="H7028" s="137" t="s">
        <v>34064</v>
      </c>
      <c r="I7028" s="138" t="s">
        <v>1756</v>
      </c>
    </row>
    <row r="7029" spans="1:9" hidden="1">
      <c r="A7029" s="137" t="s">
        <v>34726</v>
      </c>
      <c r="B7029" s="138" t="s">
        <v>555</v>
      </c>
      <c r="C7029" s="138" t="s">
        <v>553</v>
      </c>
      <c r="D7029" s="138" t="s">
        <v>34727</v>
      </c>
      <c r="E7029" s="138" t="s">
        <v>1756</v>
      </c>
      <c r="F7029" s="139">
        <v>1472000</v>
      </c>
      <c r="G7029" s="137" t="s">
        <v>552</v>
      </c>
      <c r="H7029" s="137" t="s">
        <v>34064</v>
      </c>
      <c r="I7029" s="138" t="s">
        <v>1756</v>
      </c>
    </row>
    <row r="7030" spans="1:9" hidden="1">
      <c r="A7030" s="137" t="s">
        <v>34728</v>
      </c>
      <c r="B7030" s="138" t="s">
        <v>1541</v>
      </c>
      <c r="C7030" s="138" t="s">
        <v>1540</v>
      </c>
      <c r="D7030" s="138" t="s">
        <v>34729</v>
      </c>
      <c r="E7030" s="138" t="s">
        <v>1756</v>
      </c>
      <c r="F7030" s="139">
        <v>0</v>
      </c>
      <c r="G7030" s="137" t="s">
        <v>552</v>
      </c>
      <c r="H7030" s="137" t="s">
        <v>34064</v>
      </c>
      <c r="I7030" s="138" t="s">
        <v>1756</v>
      </c>
    </row>
    <row r="7031" spans="1:9" hidden="1">
      <c r="A7031" s="137" t="s">
        <v>34730</v>
      </c>
      <c r="B7031" s="138" t="s">
        <v>1541</v>
      </c>
      <c r="C7031" s="138" t="s">
        <v>1540</v>
      </c>
      <c r="D7031" s="138" t="s">
        <v>34729</v>
      </c>
      <c r="E7031" s="138" t="s">
        <v>1756</v>
      </c>
      <c r="F7031" s="139">
        <v>0</v>
      </c>
      <c r="G7031" s="137" t="s">
        <v>552</v>
      </c>
      <c r="H7031" s="137" t="s">
        <v>34064</v>
      </c>
      <c r="I7031" s="138" t="s">
        <v>1756</v>
      </c>
    </row>
    <row r="7032" spans="1:9" hidden="1">
      <c r="A7032" s="137" t="s">
        <v>34731</v>
      </c>
      <c r="B7032" s="138" t="s">
        <v>34732</v>
      </c>
      <c r="C7032" s="138" t="s">
        <v>34733</v>
      </c>
      <c r="D7032" s="138" t="s">
        <v>34734</v>
      </c>
      <c r="E7032" s="138" t="s">
        <v>1756</v>
      </c>
      <c r="F7032" s="139">
        <v>0</v>
      </c>
      <c r="G7032" s="137" t="s">
        <v>552</v>
      </c>
      <c r="H7032" s="137" t="s">
        <v>34064</v>
      </c>
      <c r="I7032" s="138" t="s">
        <v>1756</v>
      </c>
    </row>
    <row r="7033" spans="1:9" hidden="1">
      <c r="A7033" s="137" t="s">
        <v>34735</v>
      </c>
      <c r="B7033" s="138" t="s">
        <v>34732</v>
      </c>
      <c r="C7033" s="138" t="s">
        <v>34733</v>
      </c>
      <c r="D7033" s="138" t="s">
        <v>34736</v>
      </c>
      <c r="E7033" s="138" t="s">
        <v>1756</v>
      </c>
      <c r="F7033" s="139">
        <v>0</v>
      </c>
      <c r="G7033" s="137" t="s">
        <v>552</v>
      </c>
      <c r="H7033" s="137" t="s">
        <v>34064</v>
      </c>
      <c r="I7033" s="138" t="s">
        <v>1756</v>
      </c>
    </row>
    <row r="7034" spans="1:9" hidden="1">
      <c r="A7034" s="137" t="s">
        <v>34737</v>
      </c>
      <c r="B7034" s="138" t="s">
        <v>34738</v>
      </c>
      <c r="C7034" s="138" t="s">
        <v>34739</v>
      </c>
      <c r="D7034" s="138" t="s">
        <v>34740</v>
      </c>
      <c r="E7034" s="138" t="s">
        <v>1756</v>
      </c>
      <c r="F7034" s="139">
        <v>0</v>
      </c>
      <c r="G7034" s="137" t="s">
        <v>552</v>
      </c>
      <c r="H7034" s="137" t="s">
        <v>34064</v>
      </c>
      <c r="I7034" s="138" t="s">
        <v>1756</v>
      </c>
    </row>
    <row r="7035" spans="1:9" hidden="1">
      <c r="A7035" s="137" t="s">
        <v>34741</v>
      </c>
      <c r="B7035" s="138" t="s">
        <v>34742</v>
      </c>
      <c r="C7035" s="138" t="s">
        <v>34743</v>
      </c>
      <c r="D7035" s="138" t="s">
        <v>34744</v>
      </c>
      <c r="E7035" s="138" t="s">
        <v>1756</v>
      </c>
      <c r="F7035" s="139">
        <v>0</v>
      </c>
      <c r="G7035" s="137" t="s">
        <v>552</v>
      </c>
      <c r="H7035" s="137" t="s">
        <v>34064</v>
      </c>
      <c r="I7035" s="138" t="s">
        <v>1756</v>
      </c>
    </row>
    <row r="7036" spans="1:9" hidden="1">
      <c r="A7036" s="137" t="s">
        <v>34745</v>
      </c>
      <c r="B7036" s="138" t="s">
        <v>34746</v>
      </c>
      <c r="C7036" s="138" t="s">
        <v>34747</v>
      </c>
      <c r="D7036" s="138" t="s">
        <v>34748</v>
      </c>
      <c r="E7036" s="138" t="s">
        <v>1756</v>
      </c>
      <c r="F7036" s="139">
        <v>0</v>
      </c>
      <c r="G7036" s="137" t="s">
        <v>552</v>
      </c>
      <c r="H7036" s="137" t="s">
        <v>34064</v>
      </c>
      <c r="I7036" s="138" t="s">
        <v>1756</v>
      </c>
    </row>
    <row r="7037" spans="1:9" hidden="1">
      <c r="A7037" s="137" t="s">
        <v>34749</v>
      </c>
      <c r="B7037" s="138" t="s">
        <v>34750</v>
      </c>
      <c r="C7037" s="138" t="s">
        <v>34751</v>
      </c>
      <c r="D7037" s="138" t="s">
        <v>34752</v>
      </c>
      <c r="E7037" s="138" t="s">
        <v>1756</v>
      </c>
      <c r="F7037" s="139">
        <v>0</v>
      </c>
      <c r="G7037" s="137" t="s">
        <v>552</v>
      </c>
      <c r="H7037" s="137" t="s">
        <v>34064</v>
      </c>
      <c r="I7037" s="138" t="s">
        <v>1756</v>
      </c>
    </row>
    <row r="7038" spans="1:9" hidden="1">
      <c r="A7038" s="137" t="s">
        <v>34753</v>
      </c>
      <c r="B7038" s="138" t="s">
        <v>34754</v>
      </c>
      <c r="C7038" s="138" t="s">
        <v>34755</v>
      </c>
      <c r="D7038" s="138" t="s">
        <v>34756</v>
      </c>
      <c r="E7038" s="138" t="s">
        <v>1756</v>
      </c>
      <c r="F7038" s="139">
        <v>0</v>
      </c>
      <c r="G7038" s="137" t="s">
        <v>552</v>
      </c>
      <c r="H7038" s="137" t="s">
        <v>34064</v>
      </c>
      <c r="I7038" s="138" t="s">
        <v>1756</v>
      </c>
    </row>
    <row r="7039" spans="1:9" hidden="1">
      <c r="A7039" s="137" t="s">
        <v>34757</v>
      </c>
      <c r="B7039" s="138" t="s">
        <v>34758</v>
      </c>
      <c r="C7039" s="138" t="s">
        <v>34759</v>
      </c>
      <c r="D7039" s="138" t="s">
        <v>34760</v>
      </c>
      <c r="E7039" s="138" t="s">
        <v>1756</v>
      </c>
      <c r="F7039" s="139">
        <v>0</v>
      </c>
      <c r="G7039" s="137" t="s">
        <v>552</v>
      </c>
      <c r="H7039" s="137" t="s">
        <v>34064</v>
      </c>
      <c r="I7039" s="138" t="s">
        <v>1756</v>
      </c>
    </row>
    <row r="7040" spans="1:9" hidden="1">
      <c r="A7040" s="137" t="s">
        <v>34761</v>
      </c>
      <c r="B7040" s="138" t="s">
        <v>34762</v>
      </c>
      <c r="C7040" s="138" t="s">
        <v>34763</v>
      </c>
      <c r="D7040" s="138" t="s">
        <v>34764</v>
      </c>
      <c r="E7040" s="138" t="s">
        <v>1756</v>
      </c>
      <c r="F7040" s="139">
        <v>0</v>
      </c>
      <c r="G7040" s="137" t="s">
        <v>552</v>
      </c>
      <c r="H7040" s="137" t="s">
        <v>34064</v>
      </c>
      <c r="I7040" s="138" t="s">
        <v>1756</v>
      </c>
    </row>
    <row r="7041" spans="1:9" hidden="1">
      <c r="A7041" s="137" t="s">
        <v>34765</v>
      </c>
      <c r="B7041" s="138" t="s">
        <v>34762</v>
      </c>
      <c r="C7041" s="138" t="s">
        <v>34763</v>
      </c>
      <c r="D7041" s="138" t="s">
        <v>34766</v>
      </c>
      <c r="E7041" s="138" t="s">
        <v>1756</v>
      </c>
      <c r="F7041" s="139">
        <v>0</v>
      </c>
      <c r="G7041" s="137" t="s">
        <v>552</v>
      </c>
      <c r="H7041" s="137" t="s">
        <v>34064</v>
      </c>
      <c r="I7041" s="138" t="s">
        <v>1756</v>
      </c>
    </row>
    <row r="7042" spans="1:9" hidden="1">
      <c r="A7042" s="137" t="s">
        <v>34767</v>
      </c>
      <c r="B7042" s="138" t="s">
        <v>34768</v>
      </c>
      <c r="C7042" s="138" t="s">
        <v>34769</v>
      </c>
      <c r="D7042" s="138" t="s">
        <v>34770</v>
      </c>
      <c r="E7042" s="138" t="s">
        <v>1756</v>
      </c>
      <c r="F7042" s="139">
        <v>0</v>
      </c>
      <c r="G7042" s="137" t="s">
        <v>552</v>
      </c>
      <c r="H7042" s="137" t="s">
        <v>34064</v>
      </c>
      <c r="I7042" s="138" t="s">
        <v>1756</v>
      </c>
    </row>
    <row r="7043" spans="1:9" hidden="1">
      <c r="A7043" s="137" t="s">
        <v>34771</v>
      </c>
      <c r="B7043" s="138" t="s">
        <v>34772</v>
      </c>
      <c r="C7043" s="138" t="s">
        <v>34773</v>
      </c>
      <c r="D7043" s="138" t="s">
        <v>34774</v>
      </c>
      <c r="E7043" s="138" t="s">
        <v>1756</v>
      </c>
      <c r="F7043" s="139">
        <v>0</v>
      </c>
      <c r="G7043" s="137" t="s">
        <v>552</v>
      </c>
      <c r="H7043" s="137" t="s">
        <v>34064</v>
      </c>
      <c r="I7043" s="138" t="s">
        <v>1756</v>
      </c>
    </row>
    <row r="7044" spans="1:9" hidden="1">
      <c r="A7044" s="137" t="s">
        <v>34775</v>
      </c>
      <c r="B7044" s="138" t="s">
        <v>34776</v>
      </c>
      <c r="C7044" s="138" t="s">
        <v>34777</v>
      </c>
      <c r="D7044" s="138" t="s">
        <v>34778</v>
      </c>
      <c r="E7044" s="138" t="s">
        <v>1756</v>
      </c>
      <c r="F7044" s="139">
        <v>0</v>
      </c>
      <c r="G7044" s="137" t="s">
        <v>552</v>
      </c>
      <c r="H7044" s="137" t="s">
        <v>34064</v>
      </c>
      <c r="I7044" s="138" t="s">
        <v>1756</v>
      </c>
    </row>
    <row r="7045" spans="1:9" hidden="1">
      <c r="A7045" s="137" t="s">
        <v>34779</v>
      </c>
      <c r="B7045" s="138" t="s">
        <v>34776</v>
      </c>
      <c r="C7045" s="138" t="s">
        <v>34777</v>
      </c>
      <c r="D7045" s="138" t="s">
        <v>34780</v>
      </c>
      <c r="E7045" s="138" t="s">
        <v>1756</v>
      </c>
      <c r="F7045" s="139">
        <v>0</v>
      </c>
      <c r="G7045" s="137" t="s">
        <v>552</v>
      </c>
      <c r="H7045" s="137" t="s">
        <v>34064</v>
      </c>
      <c r="I7045" s="138" t="s">
        <v>1756</v>
      </c>
    </row>
    <row r="7046" spans="1:9" hidden="1">
      <c r="A7046" s="137" t="s">
        <v>34781</v>
      </c>
      <c r="B7046" s="138" t="s">
        <v>34782</v>
      </c>
      <c r="C7046" s="138" t="s">
        <v>34783</v>
      </c>
      <c r="D7046" s="138" t="s">
        <v>34784</v>
      </c>
      <c r="E7046" s="138" t="s">
        <v>1756</v>
      </c>
      <c r="F7046" s="139">
        <v>0</v>
      </c>
      <c r="G7046" s="137" t="s">
        <v>552</v>
      </c>
      <c r="H7046" s="137" t="s">
        <v>34064</v>
      </c>
      <c r="I7046" s="138" t="s">
        <v>1756</v>
      </c>
    </row>
    <row r="7047" spans="1:9" hidden="1">
      <c r="A7047" s="137" t="s">
        <v>34785</v>
      </c>
      <c r="B7047" s="138" t="s">
        <v>34786</v>
      </c>
      <c r="C7047" s="138" t="s">
        <v>34787</v>
      </c>
      <c r="D7047" s="138" t="s">
        <v>34788</v>
      </c>
      <c r="E7047" s="138" t="s">
        <v>1756</v>
      </c>
      <c r="F7047" s="139">
        <v>0</v>
      </c>
      <c r="G7047" s="137" t="s">
        <v>552</v>
      </c>
      <c r="H7047" s="137" t="s">
        <v>34064</v>
      </c>
      <c r="I7047" s="138" t="s">
        <v>1756</v>
      </c>
    </row>
    <row r="7048" spans="1:9" hidden="1">
      <c r="A7048" s="137" t="s">
        <v>34789</v>
      </c>
      <c r="B7048" s="138" t="s">
        <v>34790</v>
      </c>
      <c r="C7048" s="138" t="s">
        <v>34791</v>
      </c>
      <c r="D7048" s="138" t="s">
        <v>34792</v>
      </c>
      <c r="E7048" s="138" t="s">
        <v>1756</v>
      </c>
      <c r="F7048" s="139">
        <v>0</v>
      </c>
      <c r="G7048" s="137" t="s">
        <v>552</v>
      </c>
      <c r="H7048" s="137" t="s">
        <v>34064</v>
      </c>
      <c r="I7048" s="138" t="s">
        <v>1756</v>
      </c>
    </row>
    <row r="7049" spans="1:9" hidden="1">
      <c r="A7049" s="137" t="s">
        <v>34793</v>
      </c>
      <c r="B7049" s="138" t="s">
        <v>34790</v>
      </c>
      <c r="C7049" s="138" t="s">
        <v>34791</v>
      </c>
      <c r="D7049" s="138" t="s">
        <v>34794</v>
      </c>
      <c r="E7049" s="138" t="s">
        <v>1756</v>
      </c>
      <c r="F7049" s="139">
        <v>0</v>
      </c>
      <c r="G7049" s="137" t="s">
        <v>552</v>
      </c>
      <c r="H7049" s="137" t="s">
        <v>34064</v>
      </c>
      <c r="I7049" s="138" t="s">
        <v>1756</v>
      </c>
    </row>
    <row r="7050" spans="1:9" hidden="1">
      <c r="A7050" s="137" t="s">
        <v>34795</v>
      </c>
      <c r="B7050" s="138" t="s">
        <v>34796</v>
      </c>
      <c r="C7050" s="138" t="s">
        <v>34797</v>
      </c>
      <c r="D7050" s="138" t="s">
        <v>34798</v>
      </c>
      <c r="E7050" s="138" t="s">
        <v>1756</v>
      </c>
      <c r="F7050" s="139">
        <v>0</v>
      </c>
      <c r="G7050" s="137" t="s">
        <v>552</v>
      </c>
      <c r="H7050" s="137" t="s">
        <v>34064</v>
      </c>
      <c r="I7050" s="138" t="s">
        <v>1756</v>
      </c>
    </row>
    <row r="7051" spans="1:9" hidden="1">
      <c r="A7051" s="137" t="s">
        <v>34799</v>
      </c>
      <c r="B7051" s="138" t="s">
        <v>34800</v>
      </c>
      <c r="C7051" s="138" t="s">
        <v>34801</v>
      </c>
      <c r="D7051" s="138" t="s">
        <v>34802</v>
      </c>
      <c r="E7051" s="138" t="s">
        <v>1756</v>
      </c>
      <c r="F7051" s="139">
        <v>0</v>
      </c>
      <c r="G7051" s="137" t="s">
        <v>552</v>
      </c>
      <c r="H7051" s="137" t="s">
        <v>34064</v>
      </c>
      <c r="I7051" s="138" t="s">
        <v>1756</v>
      </c>
    </row>
    <row r="7052" spans="1:9" hidden="1">
      <c r="A7052" s="137" t="s">
        <v>34803</v>
      </c>
      <c r="B7052" s="138" t="s">
        <v>34804</v>
      </c>
      <c r="C7052" s="138" t="s">
        <v>34805</v>
      </c>
      <c r="D7052" s="138" t="s">
        <v>34806</v>
      </c>
      <c r="E7052" s="138" t="s">
        <v>1756</v>
      </c>
      <c r="F7052" s="139">
        <v>0</v>
      </c>
      <c r="G7052" s="137" t="s">
        <v>552</v>
      </c>
      <c r="H7052" s="137" t="s">
        <v>34064</v>
      </c>
      <c r="I7052" s="138" t="s">
        <v>1756</v>
      </c>
    </row>
    <row r="7053" spans="1:9" hidden="1">
      <c r="A7053" s="137" t="s">
        <v>34807</v>
      </c>
      <c r="B7053" s="138" t="s">
        <v>34804</v>
      </c>
      <c r="C7053" s="138" t="s">
        <v>34805</v>
      </c>
      <c r="D7053" s="138" t="s">
        <v>34808</v>
      </c>
      <c r="E7053" s="138" t="s">
        <v>1756</v>
      </c>
      <c r="F7053" s="139">
        <v>0</v>
      </c>
      <c r="G7053" s="137" t="s">
        <v>552</v>
      </c>
      <c r="H7053" s="137" t="s">
        <v>34064</v>
      </c>
      <c r="I7053" s="138" t="s">
        <v>1756</v>
      </c>
    </row>
    <row r="7054" spans="1:9" hidden="1">
      <c r="A7054" s="137" t="s">
        <v>34809</v>
      </c>
      <c r="B7054" s="138" t="s">
        <v>34810</v>
      </c>
      <c r="C7054" s="138" t="s">
        <v>34811</v>
      </c>
      <c r="D7054" s="138" t="s">
        <v>34812</v>
      </c>
      <c r="E7054" s="138" t="s">
        <v>1756</v>
      </c>
      <c r="F7054" s="139">
        <v>0</v>
      </c>
      <c r="G7054" s="137" t="s">
        <v>552</v>
      </c>
      <c r="H7054" s="137" t="s">
        <v>34064</v>
      </c>
      <c r="I7054" s="138" t="s">
        <v>1756</v>
      </c>
    </row>
    <row r="7055" spans="1:9" hidden="1">
      <c r="A7055" s="137" t="s">
        <v>34813</v>
      </c>
      <c r="B7055" s="138" t="s">
        <v>34814</v>
      </c>
      <c r="C7055" s="138" t="s">
        <v>34815</v>
      </c>
      <c r="D7055" s="138" t="s">
        <v>34816</v>
      </c>
      <c r="E7055" s="138" t="s">
        <v>1756</v>
      </c>
      <c r="F7055" s="139">
        <v>0</v>
      </c>
      <c r="G7055" s="137" t="s">
        <v>552</v>
      </c>
      <c r="H7055" s="137" t="s">
        <v>34064</v>
      </c>
      <c r="I7055" s="138" t="s">
        <v>1756</v>
      </c>
    </row>
    <row r="7056" spans="1:9" hidden="1">
      <c r="A7056" s="137" t="s">
        <v>34817</v>
      </c>
      <c r="B7056" s="138" t="s">
        <v>34818</v>
      </c>
      <c r="C7056" s="138" t="s">
        <v>34819</v>
      </c>
      <c r="D7056" s="138" t="s">
        <v>34820</v>
      </c>
      <c r="E7056" s="138" t="s">
        <v>1756</v>
      </c>
      <c r="F7056" s="139">
        <v>0</v>
      </c>
      <c r="G7056" s="137" t="s">
        <v>552</v>
      </c>
      <c r="H7056" s="137" t="s">
        <v>34064</v>
      </c>
      <c r="I7056" s="138" t="s">
        <v>1756</v>
      </c>
    </row>
    <row r="7057" spans="1:9" hidden="1">
      <c r="A7057" s="137" t="s">
        <v>34821</v>
      </c>
      <c r="B7057" s="138" t="s">
        <v>34822</v>
      </c>
      <c r="C7057" s="138" t="s">
        <v>34823</v>
      </c>
      <c r="D7057" s="138" t="s">
        <v>34824</v>
      </c>
      <c r="E7057" s="138" t="s">
        <v>1756</v>
      </c>
      <c r="F7057" s="139">
        <v>0</v>
      </c>
      <c r="G7057" s="137" t="s">
        <v>552</v>
      </c>
      <c r="H7057" s="137" t="s">
        <v>34064</v>
      </c>
      <c r="I7057" s="138" t="s">
        <v>1756</v>
      </c>
    </row>
    <row r="7058" spans="1:9" hidden="1">
      <c r="A7058" s="137" t="s">
        <v>34825</v>
      </c>
      <c r="B7058" s="138" t="s">
        <v>34826</v>
      </c>
      <c r="C7058" s="138" t="s">
        <v>34827</v>
      </c>
      <c r="D7058" s="138" t="s">
        <v>34828</v>
      </c>
      <c r="E7058" s="138" t="s">
        <v>1756</v>
      </c>
      <c r="F7058" s="139">
        <v>0</v>
      </c>
      <c r="G7058" s="137" t="s">
        <v>552</v>
      </c>
      <c r="H7058" s="137" t="s">
        <v>34064</v>
      </c>
      <c r="I7058" s="138" t="s">
        <v>1756</v>
      </c>
    </row>
    <row r="7059" spans="1:9" hidden="1">
      <c r="A7059" s="137" t="s">
        <v>34829</v>
      </c>
      <c r="B7059" s="138" t="s">
        <v>34830</v>
      </c>
      <c r="C7059" s="138" t="s">
        <v>34831</v>
      </c>
      <c r="D7059" s="138" t="s">
        <v>34832</v>
      </c>
      <c r="E7059" s="138" t="s">
        <v>1756</v>
      </c>
      <c r="F7059" s="139">
        <v>0</v>
      </c>
      <c r="G7059" s="137" t="s">
        <v>552</v>
      </c>
      <c r="H7059" s="137" t="s">
        <v>34064</v>
      </c>
      <c r="I7059" s="138" t="s">
        <v>1756</v>
      </c>
    </row>
    <row r="7060" spans="1:9" hidden="1">
      <c r="A7060" s="137" t="s">
        <v>34833</v>
      </c>
      <c r="B7060" s="138" t="s">
        <v>34834</v>
      </c>
      <c r="C7060" s="138" t="s">
        <v>34835</v>
      </c>
      <c r="D7060" s="138" t="s">
        <v>34836</v>
      </c>
      <c r="E7060" s="138" t="s">
        <v>1756</v>
      </c>
      <c r="F7060" s="139">
        <v>0</v>
      </c>
      <c r="G7060" s="137" t="s">
        <v>552</v>
      </c>
      <c r="H7060" s="137" t="s">
        <v>34064</v>
      </c>
      <c r="I7060" s="138" t="s">
        <v>1756</v>
      </c>
    </row>
    <row r="7061" spans="1:9" hidden="1">
      <c r="A7061" s="137" t="s">
        <v>34837</v>
      </c>
      <c r="B7061" s="138" t="s">
        <v>34838</v>
      </c>
      <c r="C7061" s="138" t="s">
        <v>34839</v>
      </c>
      <c r="D7061" s="138" t="s">
        <v>34840</v>
      </c>
      <c r="E7061" s="138" t="s">
        <v>1756</v>
      </c>
      <c r="F7061" s="139">
        <v>0</v>
      </c>
      <c r="G7061" s="137" t="s">
        <v>552</v>
      </c>
      <c r="H7061" s="137" t="s">
        <v>34064</v>
      </c>
      <c r="I7061" s="138" t="s">
        <v>1756</v>
      </c>
    </row>
    <row r="7062" spans="1:9" hidden="1">
      <c r="A7062" s="137" t="s">
        <v>34841</v>
      </c>
      <c r="B7062" s="138" t="s">
        <v>34842</v>
      </c>
      <c r="C7062" s="138" t="s">
        <v>34843</v>
      </c>
      <c r="D7062" s="138" t="s">
        <v>34844</v>
      </c>
      <c r="E7062" s="138" t="s">
        <v>1756</v>
      </c>
      <c r="F7062" s="139">
        <v>0</v>
      </c>
      <c r="G7062" s="137" t="s">
        <v>552</v>
      </c>
      <c r="H7062" s="137" t="s">
        <v>34064</v>
      </c>
      <c r="I7062" s="138" t="s">
        <v>1756</v>
      </c>
    </row>
    <row r="7063" spans="1:9" hidden="1">
      <c r="A7063" s="137" t="s">
        <v>34845</v>
      </c>
      <c r="B7063" s="138" t="s">
        <v>34846</v>
      </c>
      <c r="C7063" s="138" t="s">
        <v>34847</v>
      </c>
      <c r="D7063" s="138" t="s">
        <v>34848</v>
      </c>
      <c r="E7063" s="138" t="s">
        <v>1756</v>
      </c>
      <c r="F7063" s="139">
        <v>0</v>
      </c>
      <c r="G7063" s="137" t="s">
        <v>552</v>
      </c>
      <c r="H7063" s="137" t="s">
        <v>34064</v>
      </c>
      <c r="I7063" s="138" t="s">
        <v>1756</v>
      </c>
    </row>
    <row r="7064" spans="1:9" hidden="1">
      <c r="A7064" s="137" t="s">
        <v>34849</v>
      </c>
      <c r="B7064" s="138" t="s">
        <v>34850</v>
      </c>
      <c r="C7064" s="138" t="s">
        <v>34851</v>
      </c>
      <c r="D7064" s="138" t="s">
        <v>34852</v>
      </c>
      <c r="E7064" s="138" t="s">
        <v>1756</v>
      </c>
      <c r="F7064" s="139">
        <v>0</v>
      </c>
      <c r="G7064" s="137" t="s">
        <v>552</v>
      </c>
      <c r="H7064" s="137" t="s">
        <v>34064</v>
      </c>
      <c r="I7064" s="138" t="s">
        <v>1756</v>
      </c>
    </row>
    <row r="7065" spans="1:9" hidden="1">
      <c r="A7065" s="137" t="s">
        <v>34853</v>
      </c>
      <c r="B7065" s="138" t="s">
        <v>34854</v>
      </c>
      <c r="C7065" s="138" t="s">
        <v>34855</v>
      </c>
      <c r="D7065" s="138" t="s">
        <v>34856</v>
      </c>
      <c r="E7065" s="138" t="s">
        <v>1756</v>
      </c>
      <c r="F7065" s="139">
        <v>0</v>
      </c>
      <c r="G7065" s="137" t="s">
        <v>552</v>
      </c>
      <c r="H7065" s="137" t="s">
        <v>34064</v>
      </c>
      <c r="I7065" s="138" t="s">
        <v>1756</v>
      </c>
    </row>
    <row r="7066" spans="1:9" hidden="1">
      <c r="A7066" s="137" t="s">
        <v>34857</v>
      </c>
      <c r="B7066" s="138" t="s">
        <v>34858</v>
      </c>
      <c r="C7066" s="138" t="s">
        <v>34859</v>
      </c>
      <c r="D7066" s="138" t="s">
        <v>34860</v>
      </c>
      <c r="E7066" s="138" t="s">
        <v>1756</v>
      </c>
      <c r="F7066" s="139">
        <v>0</v>
      </c>
      <c r="G7066" s="137" t="s">
        <v>552</v>
      </c>
      <c r="H7066" s="137" t="s">
        <v>34064</v>
      </c>
      <c r="I7066" s="138" t="s">
        <v>1756</v>
      </c>
    </row>
    <row r="7067" spans="1:9" hidden="1">
      <c r="A7067" s="137" t="s">
        <v>34861</v>
      </c>
      <c r="B7067" s="138" t="s">
        <v>34862</v>
      </c>
      <c r="C7067" s="138" t="s">
        <v>34863</v>
      </c>
      <c r="D7067" s="138" t="s">
        <v>34864</v>
      </c>
      <c r="E7067" s="138" t="s">
        <v>1756</v>
      </c>
      <c r="F7067" s="139">
        <v>0</v>
      </c>
      <c r="G7067" s="137" t="s">
        <v>552</v>
      </c>
      <c r="H7067" s="137" t="s">
        <v>34064</v>
      </c>
      <c r="I7067" s="138" t="s">
        <v>1756</v>
      </c>
    </row>
    <row r="7068" spans="1:9" hidden="1">
      <c r="A7068" s="137" t="s">
        <v>34865</v>
      </c>
      <c r="B7068" s="138" t="s">
        <v>34866</v>
      </c>
      <c r="C7068" s="138" t="s">
        <v>34867</v>
      </c>
      <c r="D7068" s="138" t="s">
        <v>34868</v>
      </c>
      <c r="E7068" s="138" t="s">
        <v>1756</v>
      </c>
      <c r="F7068" s="139">
        <v>0</v>
      </c>
      <c r="G7068" s="137" t="s">
        <v>552</v>
      </c>
      <c r="H7068" s="137" t="s">
        <v>34064</v>
      </c>
      <c r="I7068" s="138" t="s">
        <v>1756</v>
      </c>
    </row>
    <row r="7069" spans="1:9" hidden="1">
      <c r="A7069" s="137" t="s">
        <v>34869</v>
      </c>
      <c r="B7069" s="138" t="s">
        <v>34870</v>
      </c>
      <c r="C7069" s="138" t="s">
        <v>34871</v>
      </c>
      <c r="D7069" s="138" t="s">
        <v>34872</v>
      </c>
      <c r="E7069" s="138" t="s">
        <v>1756</v>
      </c>
      <c r="F7069" s="139">
        <v>66400</v>
      </c>
      <c r="G7069" s="137" t="s">
        <v>552</v>
      </c>
      <c r="H7069" s="137" t="s">
        <v>34064</v>
      </c>
      <c r="I7069" s="138" t="s">
        <v>1756</v>
      </c>
    </row>
    <row r="7070" spans="1:9" hidden="1">
      <c r="A7070" s="137" t="s">
        <v>34873</v>
      </c>
      <c r="B7070" s="138" t="s">
        <v>34874</v>
      </c>
      <c r="C7070" s="138" t="s">
        <v>34875</v>
      </c>
      <c r="D7070" s="138" t="s">
        <v>34876</v>
      </c>
      <c r="E7070" s="138" t="s">
        <v>1756</v>
      </c>
      <c r="F7070" s="139">
        <v>0</v>
      </c>
      <c r="G7070" s="137" t="s">
        <v>552</v>
      </c>
      <c r="H7070" s="137" t="s">
        <v>34064</v>
      </c>
      <c r="I7070" s="138" t="s">
        <v>1756</v>
      </c>
    </row>
    <row r="7071" spans="1:9" hidden="1">
      <c r="A7071" s="137" t="s">
        <v>34877</v>
      </c>
      <c r="B7071" s="138" t="s">
        <v>34874</v>
      </c>
      <c r="C7071" s="138" t="s">
        <v>34875</v>
      </c>
      <c r="D7071" s="138" t="s">
        <v>34878</v>
      </c>
      <c r="E7071" s="138" t="s">
        <v>1756</v>
      </c>
      <c r="F7071" s="139">
        <v>0</v>
      </c>
      <c r="G7071" s="137" t="s">
        <v>552</v>
      </c>
      <c r="H7071" s="137" t="s">
        <v>34064</v>
      </c>
      <c r="I7071" s="138" t="s">
        <v>1756</v>
      </c>
    </row>
    <row r="7072" spans="1:9" hidden="1">
      <c r="A7072" s="137" t="s">
        <v>34879</v>
      </c>
      <c r="B7072" s="138" t="s">
        <v>34880</v>
      </c>
      <c r="C7072" s="138" t="s">
        <v>34881</v>
      </c>
      <c r="D7072" s="138" t="s">
        <v>34882</v>
      </c>
      <c r="E7072" s="138" t="s">
        <v>1756</v>
      </c>
      <c r="F7072" s="139">
        <v>0</v>
      </c>
      <c r="G7072" s="137" t="s">
        <v>552</v>
      </c>
      <c r="H7072" s="137" t="s">
        <v>34064</v>
      </c>
      <c r="I7072" s="138" t="s">
        <v>1756</v>
      </c>
    </row>
    <row r="7073" spans="1:9" hidden="1">
      <c r="A7073" s="137" t="s">
        <v>34883</v>
      </c>
      <c r="B7073" s="138" t="s">
        <v>34880</v>
      </c>
      <c r="C7073" s="138" t="s">
        <v>34881</v>
      </c>
      <c r="D7073" s="138" t="s">
        <v>34884</v>
      </c>
      <c r="E7073" s="138" t="s">
        <v>1756</v>
      </c>
      <c r="F7073" s="139">
        <v>0</v>
      </c>
      <c r="G7073" s="137" t="s">
        <v>552</v>
      </c>
      <c r="H7073" s="137" t="s">
        <v>34064</v>
      </c>
      <c r="I7073" s="138" t="s">
        <v>1756</v>
      </c>
    </row>
    <row r="7074" spans="1:9" hidden="1">
      <c r="A7074" s="137" t="s">
        <v>34885</v>
      </c>
      <c r="B7074" s="138" t="s">
        <v>34886</v>
      </c>
      <c r="C7074" s="138" t="s">
        <v>34887</v>
      </c>
      <c r="D7074" s="138" t="s">
        <v>34888</v>
      </c>
      <c r="E7074" s="138" t="s">
        <v>1756</v>
      </c>
      <c r="F7074" s="139">
        <v>0</v>
      </c>
      <c r="G7074" s="137" t="s">
        <v>552</v>
      </c>
      <c r="H7074" s="137" t="s">
        <v>34064</v>
      </c>
      <c r="I7074" s="138" t="s">
        <v>1756</v>
      </c>
    </row>
    <row r="7075" spans="1:9" hidden="1">
      <c r="A7075" s="137" t="s">
        <v>34889</v>
      </c>
      <c r="B7075" s="138" t="s">
        <v>34890</v>
      </c>
      <c r="C7075" s="138" t="s">
        <v>34891</v>
      </c>
      <c r="D7075" s="138" t="s">
        <v>34892</v>
      </c>
      <c r="E7075" s="138" t="s">
        <v>1756</v>
      </c>
      <c r="F7075" s="139">
        <v>0</v>
      </c>
      <c r="G7075" s="137" t="s">
        <v>552</v>
      </c>
      <c r="H7075" s="137" t="s">
        <v>34064</v>
      </c>
      <c r="I7075" s="138" t="s">
        <v>1756</v>
      </c>
    </row>
    <row r="7076" spans="1:9" hidden="1">
      <c r="A7076" s="137" t="s">
        <v>34893</v>
      </c>
      <c r="B7076" s="138" t="s">
        <v>34894</v>
      </c>
      <c r="C7076" s="138" t="s">
        <v>34895</v>
      </c>
      <c r="D7076" s="138" t="s">
        <v>34896</v>
      </c>
      <c r="E7076" s="138" t="s">
        <v>1756</v>
      </c>
      <c r="F7076" s="139">
        <v>0</v>
      </c>
      <c r="G7076" s="137" t="s">
        <v>552</v>
      </c>
      <c r="H7076" s="137" t="s">
        <v>34064</v>
      </c>
      <c r="I7076" s="138" t="s">
        <v>1756</v>
      </c>
    </row>
    <row r="7077" spans="1:9" hidden="1">
      <c r="A7077" s="137" t="s">
        <v>34897</v>
      </c>
      <c r="B7077" s="138" t="s">
        <v>34898</v>
      </c>
      <c r="C7077" s="138" t="s">
        <v>34899</v>
      </c>
      <c r="D7077" s="138" t="s">
        <v>34900</v>
      </c>
      <c r="E7077" s="138" t="s">
        <v>1756</v>
      </c>
      <c r="F7077" s="139">
        <v>0</v>
      </c>
      <c r="G7077" s="137" t="s">
        <v>552</v>
      </c>
      <c r="H7077" s="137" t="s">
        <v>34064</v>
      </c>
      <c r="I7077" s="138" t="s">
        <v>1756</v>
      </c>
    </row>
    <row r="7078" spans="1:9" hidden="1">
      <c r="A7078" s="137" t="s">
        <v>34901</v>
      </c>
      <c r="B7078" s="138" t="s">
        <v>34902</v>
      </c>
      <c r="C7078" s="138" t="s">
        <v>34903</v>
      </c>
      <c r="D7078" s="138" t="s">
        <v>34904</v>
      </c>
      <c r="E7078" s="138" t="s">
        <v>1756</v>
      </c>
      <c r="F7078" s="139">
        <v>0</v>
      </c>
      <c r="G7078" s="137" t="s">
        <v>552</v>
      </c>
      <c r="H7078" s="137" t="s">
        <v>34064</v>
      </c>
      <c r="I7078" s="138" t="s">
        <v>1756</v>
      </c>
    </row>
    <row r="7079" spans="1:9" hidden="1">
      <c r="A7079" s="137" t="s">
        <v>34905</v>
      </c>
      <c r="B7079" s="138" t="s">
        <v>34906</v>
      </c>
      <c r="C7079" s="138" t="s">
        <v>34907</v>
      </c>
      <c r="D7079" s="138" t="s">
        <v>34908</v>
      </c>
      <c r="E7079" s="138" t="s">
        <v>1756</v>
      </c>
      <c r="F7079" s="139">
        <v>0</v>
      </c>
      <c r="G7079" s="137" t="s">
        <v>552</v>
      </c>
      <c r="H7079" s="137" t="s">
        <v>34064</v>
      </c>
      <c r="I7079" s="138" t="s">
        <v>1756</v>
      </c>
    </row>
    <row r="7080" spans="1:9" hidden="1">
      <c r="A7080" s="137" t="s">
        <v>34909</v>
      </c>
      <c r="B7080" s="138" t="s">
        <v>34910</v>
      </c>
      <c r="C7080" s="138" t="s">
        <v>34911</v>
      </c>
      <c r="D7080" s="138" t="s">
        <v>34912</v>
      </c>
      <c r="E7080" s="138" t="s">
        <v>1756</v>
      </c>
      <c r="F7080" s="139">
        <v>0</v>
      </c>
      <c r="G7080" s="137" t="s">
        <v>552</v>
      </c>
      <c r="H7080" s="137" t="s">
        <v>34064</v>
      </c>
      <c r="I7080" s="138" t="s">
        <v>1756</v>
      </c>
    </row>
    <row r="7081" spans="1:9" hidden="1">
      <c r="A7081" s="137" t="s">
        <v>34913</v>
      </c>
      <c r="B7081" s="138" t="s">
        <v>34914</v>
      </c>
      <c r="C7081" s="138" t="s">
        <v>34915</v>
      </c>
      <c r="D7081" s="138" t="s">
        <v>34916</v>
      </c>
      <c r="E7081" s="138" t="s">
        <v>1756</v>
      </c>
      <c r="F7081" s="139">
        <v>0</v>
      </c>
      <c r="G7081" s="137" t="s">
        <v>552</v>
      </c>
      <c r="H7081" s="137" t="s">
        <v>34064</v>
      </c>
      <c r="I7081" s="138" t="s">
        <v>1756</v>
      </c>
    </row>
    <row r="7082" spans="1:9" hidden="1">
      <c r="A7082" s="137" t="s">
        <v>34917</v>
      </c>
      <c r="B7082" s="138" t="s">
        <v>34918</v>
      </c>
      <c r="C7082" s="138" t="s">
        <v>34919</v>
      </c>
      <c r="D7082" s="138" t="s">
        <v>34920</v>
      </c>
      <c r="E7082" s="138" t="s">
        <v>1756</v>
      </c>
      <c r="F7082" s="139">
        <v>0</v>
      </c>
      <c r="G7082" s="137" t="s">
        <v>552</v>
      </c>
      <c r="H7082" s="137" t="s">
        <v>34064</v>
      </c>
      <c r="I7082" s="138" t="s">
        <v>1756</v>
      </c>
    </row>
    <row r="7083" spans="1:9" hidden="1">
      <c r="A7083" s="137" t="s">
        <v>34921</v>
      </c>
      <c r="B7083" s="138" t="s">
        <v>34922</v>
      </c>
      <c r="C7083" s="138" t="s">
        <v>34923</v>
      </c>
      <c r="D7083" s="138" t="s">
        <v>34924</v>
      </c>
      <c r="E7083" s="138" t="s">
        <v>1756</v>
      </c>
      <c r="F7083" s="139">
        <v>0</v>
      </c>
      <c r="G7083" s="137" t="s">
        <v>552</v>
      </c>
      <c r="H7083" s="137" t="s">
        <v>34064</v>
      </c>
      <c r="I7083" s="138" t="s">
        <v>1756</v>
      </c>
    </row>
    <row r="7084" spans="1:9" hidden="1">
      <c r="A7084" s="137" t="s">
        <v>34925</v>
      </c>
      <c r="B7084" s="138" t="s">
        <v>34926</v>
      </c>
      <c r="C7084" s="138" t="s">
        <v>34927</v>
      </c>
      <c r="D7084" s="138" t="s">
        <v>34928</v>
      </c>
      <c r="E7084" s="138" t="s">
        <v>1756</v>
      </c>
      <c r="F7084" s="139">
        <v>0</v>
      </c>
      <c r="G7084" s="137" t="s">
        <v>552</v>
      </c>
      <c r="H7084" s="137" t="s">
        <v>34064</v>
      </c>
      <c r="I7084" s="138" t="s">
        <v>1756</v>
      </c>
    </row>
    <row r="7085" spans="1:9" hidden="1">
      <c r="A7085" s="137" t="s">
        <v>34929</v>
      </c>
      <c r="B7085" s="138" t="s">
        <v>34930</v>
      </c>
      <c r="C7085" s="138" t="s">
        <v>34931</v>
      </c>
      <c r="D7085" s="138" t="s">
        <v>34932</v>
      </c>
      <c r="E7085" s="138" t="s">
        <v>1756</v>
      </c>
      <c r="F7085" s="139">
        <v>0</v>
      </c>
      <c r="G7085" s="137" t="s">
        <v>552</v>
      </c>
      <c r="H7085" s="137" t="s">
        <v>34064</v>
      </c>
      <c r="I7085" s="138" t="s">
        <v>1756</v>
      </c>
    </row>
    <row r="7086" spans="1:9" hidden="1">
      <c r="A7086" s="137" t="s">
        <v>34933</v>
      </c>
      <c r="B7086" s="138" t="s">
        <v>34934</v>
      </c>
      <c r="C7086" s="138" t="s">
        <v>34935</v>
      </c>
      <c r="D7086" s="138" t="s">
        <v>34936</v>
      </c>
      <c r="E7086" s="138" t="s">
        <v>1756</v>
      </c>
      <c r="F7086" s="139">
        <v>0</v>
      </c>
      <c r="G7086" s="137" t="s">
        <v>552</v>
      </c>
      <c r="H7086" s="137" t="s">
        <v>34064</v>
      </c>
      <c r="I7086" s="138" t="s">
        <v>1756</v>
      </c>
    </row>
    <row r="7087" spans="1:9" hidden="1">
      <c r="A7087" s="137" t="s">
        <v>34937</v>
      </c>
      <c r="B7087" s="138" t="s">
        <v>34938</v>
      </c>
      <c r="C7087" s="138" t="s">
        <v>34939</v>
      </c>
      <c r="D7087" s="138" t="s">
        <v>34940</v>
      </c>
      <c r="E7087" s="138" t="s">
        <v>1756</v>
      </c>
      <c r="F7087" s="139">
        <v>0</v>
      </c>
      <c r="G7087" s="137" t="s">
        <v>552</v>
      </c>
      <c r="H7087" s="137" t="s">
        <v>34064</v>
      </c>
      <c r="I7087" s="138" t="s">
        <v>1756</v>
      </c>
    </row>
    <row r="7088" spans="1:9" hidden="1">
      <c r="A7088" s="137" t="s">
        <v>34941</v>
      </c>
      <c r="B7088" s="138" t="s">
        <v>34938</v>
      </c>
      <c r="C7088" s="138" t="s">
        <v>34939</v>
      </c>
      <c r="D7088" s="138" t="s">
        <v>34942</v>
      </c>
      <c r="E7088" s="138" t="s">
        <v>1756</v>
      </c>
      <c r="F7088" s="139">
        <v>0</v>
      </c>
      <c r="G7088" s="137" t="s">
        <v>552</v>
      </c>
      <c r="H7088" s="137" t="s">
        <v>34064</v>
      </c>
      <c r="I7088" s="138" t="s">
        <v>1756</v>
      </c>
    </row>
    <row r="7089" spans="1:9" hidden="1">
      <c r="A7089" s="137" t="s">
        <v>34943</v>
      </c>
      <c r="B7089" s="138" t="s">
        <v>34944</v>
      </c>
      <c r="C7089" s="138" t="s">
        <v>34945</v>
      </c>
      <c r="D7089" s="138" t="s">
        <v>34946</v>
      </c>
      <c r="E7089" s="138" t="s">
        <v>1756</v>
      </c>
      <c r="F7089" s="139">
        <v>0</v>
      </c>
      <c r="G7089" s="137" t="s">
        <v>552</v>
      </c>
      <c r="H7089" s="137" t="s">
        <v>34064</v>
      </c>
      <c r="I7089" s="138" t="s">
        <v>1756</v>
      </c>
    </row>
    <row r="7090" spans="1:9" hidden="1">
      <c r="A7090" s="137" t="s">
        <v>34947</v>
      </c>
      <c r="B7090" s="138" t="s">
        <v>34948</v>
      </c>
      <c r="C7090" s="138" t="s">
        <v>34949</v>
      </c>
      <c r="D7090" s="138" t="s">
        <v>34950</v>
      </c>
      <c r="E7090" s="138" t="s">
        <v>1756</v>
      </c>
      <c r="F7090" s="139">
        <v>0</v>
      </c>
      <c r="G7090" s="137" t="s">
        <v>552</v>
      </c>
      <c r="H7090" s="137" t="s">
        <v>34064</v>
      </c>
      <c r="I7090" s="138" t="s">
        <v>1756</v>
      </c>
    </row>
    <row r="7091" spans="1:9" hidden="1">
      <c r="A7091" s="137" t="s">
        <v>34951</v>
      </c>
      <c r="B7091" s="138" t="s">
        <v>34952</v>
      </c>
      <c r="C7091" s="138" t="s">
        <v>34953</v>
      </c>
      <c r="D7091" s="138" t="s">
        <v>34954</v>
      </c>
      <c r="E7091" s="138" t="s">
        <v>1756</v>
      </c>
      <c r="F7091" s="139">
        <v>0</v>
      </c>
      <c r="G7091" s="137" t="s">
        <v>552</v>
      </c>
      <c r="H7091" s="137" t="s">
        <v>34064</v>
      </c>
      <c r="I7091" s="138" t="s">
        <v>1756</v>
      </c>
    </row>
    <row r="7092" spans="1:9" hidden="1">
      <c r="A7092" s="137" t="s">
        <v>34955</v>
      </c>
      <c r="B7092" s="138" t="s">
        <v>34956</v>
      </c>
      <c r="C7092" s="138" t="s">
        <v>34957</v>
      </c>
      <c r="D7092" s="138" t="s">
        <v>34958</v>
      </c>
      <c r="E7092" s="138" t="s">
        <v>1756</v>
      </c>
      <c r="F7092" s="139">
        <v>0</v>
      </c>
      <c r="G7092" s="137" t="s">
        <v>552</v>
      </c>
      <c r="H7092" s="137" t="s">
        <v>34064</v>
      </c>
      <c r="I7092" s="138" t="s">
        <v>1756</v>
      </c>
    </row>
    <row r="7093" spans="1:9" hidden="1">
      <c r="A7093" s="137" t="s">
        <v>34959</v>
      </c>
      <c r="B7093" s="138" t="s">
        <v>34960</v>
      </c>
      <c r="C7093" s="138" t="s">
        <v>34961</v>
      </c>
      <c r="D7093" s="138" t="s">
        <v>34962</v>
      </c>
      <c r="E7093" s="138" t="s">
        <v>1756</v>
      </c>
      <c r="F7093" s="139">
        <v>0</v>
      </c>
      <c r="G7093" s="137" t="s">
        <v>552</v>
      </c>
      <c r="H7093" s="137" t="s">
        <v>34064</v>
      </c>
      <c r="I7093" s="138" t="s">
        <v>1756</v>
      </c>
    </row>
    <row r="7094" spans="1:9" hidden="1">
      <c r="A7094" s="137" t="s">
        <v>34963</v>
      </c>
      <c r="B7094" s="138" t="s">
        <v>34964</v>
      </c>
      <c r="C7094" s="138" t="s">
        <v>34965</v>
      </c>
      <c r="D7094" s="138" t="s">
        <v>34966</v>
      </c>
      <c r="E7094" s="138" t="s">
        <v>1756</v>
      </c>
      <c r="F7094" s="139">
        <v>0</v>
      </c>
      <c r="G7094" s="137" t="s">
        <v>552</v>
      </c>
      <c r="H7094" s="137" t="s">
        <v>34064</v>
      </c>
      <c r="I7094" s="138" t="s">
        <v>1756</v>
      </c>
    </row>
    <row r="7095" spans="1:9" hidden="1">
      <c r="A7095" s="137" t="s">
        <v>34967</v>
      </c>
      <c r="B7095" s="138" t="s">
        <v>34964</v>
      </c>
      <c r="C7095" s="138" t="s">
        <v>34965</v>
      </c>
      <c r="D7095" s="138" t="s">
        <v>34968</v>
      </c>
      <c r="E7095" s="138" t="s">
        <v>1756</v>
      </c>
      <c r="F7095" s="139">
        <v>0</v>
      </c>
      <c r="G7095" s="137" t="s">
        <v>552</v>
      </c>
      <c r="H7095" s="137" t="s">
        <v>34064</v>
      </c>
      <c r="I7095" s="138" t="s">
        <v>1756</v>
      </c>
    </row>
    <row r="7096" spans="1:9" hidden="1">
      <c r="A7096" s="137" t="s">
        <v>34969</v>
      </c>
      <c r="B7096" s="138" t="s">
        <v>34970</v>
      </c>
      <c r="C7096" s="138" t="s">
        <v>34971</v>
      </c>
      <c r="D7096" s="138" t="s">
        <v>34972</v>
      </c>
      <c r="E7096" s="138" t="s">
        <v>1756</v>
      </c>
      <c r="F7096" s="139">
        <v>0</v>
      </c>
      <c r="G7096" s="137" t="s">
        <v>552</v>
      </c>
      <c r="H7096" s="137" t="s">
        <v>34064</v>
      </c>
      <c r="I7096" s="138" t="s">
        <v>1756</v>
      </c>
    </row>
    <row r="7097" spans="1:9" hidden="1">
      <c r="A7097" s="137" t="s">
        <v>34973</v>
      </c>
      <c r="B7097" s="138" t="s">
        <v>34974</v>
      </c>
      <c r="C7097" s="138" t="s">
        <v>34975</v>
      </c>
      <c r="D7097" s="138" t="s">
        <v>34976</v>
      </c>
      <c r="E7097" s="138" t="s">
        <v>1756</v>
      </c>
      <c r="F7097" s="139">
        <v>0</v>
      </c>
      <c r="G7097" s="137" t="s">
        <v>552</v>
      </c>
      <c r="H7097" s="137" t="s">
        <v>34064</v>
      </c>
      <c r="I7097" s="138" t="s">
        <v>1756</v>
      </c>
    </row>
    <row r="7098" spans="1:9" hidden="1">
      <c r="A7098" s="137" t="s">
        <v>34977</v>
      </c>
      <c r="B7098" s="138" t="s">
        <v>34978</v>
      </c>
      <c r="C7098" s="138" t="s">
        <v>34979</v>
      </c>
      <c r="D7098" s="138" t="s">
        <v>34980</v>
      </c>
      <c r="E7098" s="138" t="s">
        <v>1756</v>
      </c>
      <c r="F7098" s="139">
        <v>0</v>
      </c>
      <c r="G7098" s="137" t="s">
        <v>552</v>
      </c>
      <c r="H7098" s="137" t="s">
        <v>34064</v>
      </c>
      <c r="I7098" s="138" t="s">
        <v>1756</v>
      </c>
    </row>
    <row r="7099" spans="1:9" hidden="1">
      <c r="A7099" s="137" t="s">
        <v>34981</v>
      </c>
      <c r="B7099" s="138" t="s">
        <v>34978</v>
      </c>
      <c r="C7099" s="138" t="s">
        <v>34979</v>
      </c>
      <c r="D7099" s="138" t="s">
        <v>34982</v>
      </c>
      <c r="E7099" s="138" t="s">
        <v>1756</v>
      </c>
      <c r="F7099" s="139">
        <v>0</v>
      </c>
      <c r="G7099" s="137" t="s">
        <v>552</v>
      </c>
      <c r="H7099" s="137" t="s">
        <v>34064</v>
      </c>
      <c r="I7099" s="138" t="s">
        <v>1756</v>
      </c>
    </row>
    <row r="7100" spans="1:9" hidden="1">
      <c r="A7100" s="137" t="s">
        <v>34983</v>
      </c>
      <c r="B7100" s="138" t="s">
        <v>34984</v>
      </c>
      <c r="C7100" s="138" t="s">
        <v>34985</v>
      </c>
      <c r="D7100" s="138" t="s">
        <v>34986</v>
      </c>
      <c r="E7100" s="138" t="s">
        <v>1756</v>
      </c>
      <c r="F7100" s="139">
        <v>0</v>
      </c>
      <c r="G7100" s="137" t="s">
        <v>552</v>
      </c>
      <c r="H7100" s="137" t="s">
        <v>34064</v>
      </c>
      <c r="I7100" s="138" t="s">
        <v>1756</v>
      </c>
    </row>
    <row r="7101" spans="1:9" hidden="1">
      <c r="A7101" s="137" t="s">
        <v>34987</v>
      </c>
      <c r="B7101" s="138" t="s">
        <v>34988</v>
      </c>
      <c r="C7101" s="138" t="s">
        <v>34989</v>
      </c>
      <c r="D7101" s="138" t="s">
        <v>34990</v>
      </c>
      <c r="E7101" s="138" t="s">
        <v>1756</v>
      </c>
      <c r="F7101" s="139">
        <v>0</v>
      </c>
      <c r="G7101" s="137" t="s">
        <v>552</v>
      </c>
      <c r="H7101" s="137" t="s">
        <v>34064</v>
      </c>
      <c r="I7101" s="138" t="s">
        <v>1756</v>
      </c>
    </row>
    <row r="7102" spans="1:9" hidden="1">
      <c r="A7102" s="137" t="s">
        <v>34991</v>
      </c>
      <c r="B7102" s="138" t="s">
        <v>34992</v>
      </c>
      <c r="C7102" s="138" t="s">
        <v>34993</v>
      </c>
      <c r="D7102" s="138" t="s">
        <v>34994</v>
      </c>
      <c r="E7102" s="138" t="s">
        <v>1756</v>
      </c>
      <c r="F7102" s="139">
        <v>0</v>
      </c>
      <c r="G7102" s="137" t="s">
        <v>552</v>
      </c>
      <c r="H7102" s="137" t="s">
        <v>34064</v>
      </c>
      <c r="I7102" s="138" t="s">
        <v>1756</v>
      </c>
    </row>
    <row r="7103" spans="1:9" hidden="1">
      <c r="A7103" s="137" t="s">
        <v>34995</v>
      </c>
      <c r="B7103" s="138" t="s">
        <v>34992</v>
      </c>
      <c r="C7103" s="138" t="s">
        <v>34993</v>
      </c>
      <c r="D7103" s="138" t="s">
        <v>34996</v>
      </c>
      <c r="E7103" s="138" t="s">
        <v>1756</v>
      </c>
      <c r="F7103" s="139">
        <v>0</v>
      </c>
      <c r="G7103" s="137" t="s">
        <v>552</v>
      </c>
      <c r="H7103" s="137" t="s">
        <v>34064</v>
      </c>
      <c r="I7103" s="138" t="s">
        <v>1756</v>
      </c>
    </row>
    <row r="7104" spans="1:9" hidden="1">
      <c r="A7104" s="137" t="s">
        <v>34997</v>
      </c>
      <c r="B7104" s="138" t="s">
        <v>34998</v>
      </c>
      <c r="C7104" s="138" t="s">
        <v>34999</v>
      </c>
      <c r="D7104" s="138" t="s">
        <v>35000</v>
      </c>
      <c r="E7104" s="138" t="s">
        <v>1756</v>
      </c>
      <c r="F7104" s="139">
        <v>0</v>
      </c>
      <c r="G7104" s="137" t="s">
        <v>552</v>
      </c>
      <c r="H7104" s="137" t="s">
        <v>34064</v>
      </c>
      <c r="I7104" s="138" t="s">
        <v>1756</v>
      </c>
    </row>
    <row r="7105" spans="1:9" hidden="1">
      <c r="A7105" s="137" t="s">
        <v>35001</v>
      </c>
      <c r="B7105" s="138" t="s">
        <v>34998</v>
      </c>
      <c r="C7105" s="138" t="s">
        <v>35002</v>
      </c>
      <c r="D7105" s="138" t="s">
        <v>35000</v>
      </c>
      <c r="E7105" s="138" t="s">
        <v>1756</v>
      </c>
      <c r="F7105" s="139">
        <v>0</v>
      </c>
      <c r="G7105" s="137" t="s">
        <v>552</v>
      </c>
      <c r="H7105" s="137" t="s">
        <v>34064</v>
      </c>
      <c r="I7105" s="138" t="s">
        <v>1756</v>
      </c>
    </row>
    <row r="7106" spans="1:9" hidden="1">
      <c r="A7106" s="137" t="s">
        <v>35003</v>
      </c>
      <c r="B7106" s="138" t="s">
        <v>35004</v>
      </c>
      <c r="C7106" s="138" t="s">
        <v>35005</v>
      </c>
      <c r="D7106" s="138" t="s">
        <v>35006</v>
      </c>
      <c r="E7106" s="138" t="s">
        <v>1756</v>
      </c>
      <c r="F7106" s="139">
        <v>0</v>
      </c>
      <c r="G7106" s="137" t="s">
        <v>552</v>
      </c>
      <c r="H7106" s="137" t="s">
        <v>34064</v>
      </c>
      <c r="I7106" s="138" t="s">
        <v>1756</v>
      </c>
    </row>
    <row r="7107" spans="1:9" hidden="1">
      <c r="A7107" s="137" t="s">
        <v>35007</v>
      </c>
      <c r="B7107" s="138" t="s">
        <v>35008</v>
      </c>
      <c r="C7107" s="138" t="s">
        <v>35009</v>
      </c>
      <c r="D7107" s="138" t="s">
        <v>35010</v>
      </c>
      <c r="E7107" s="138" t="s">
        <v>1756</v>
      </c>
      <c r="F7107" s="139">
        <v>0</v>
      </c>
      <c r="G7107" s="137" t="s">
        <v>552</v>
      </c>
      <c r="H7107" s="137" t="s">
        <v>34064</v>
      </c>
      <c r="I7107" s="138" t="s">
        <v>1756</v>
      </c>
    </row>
    <row r="7108" spans="1:9" hidden="1">
      <c r="A7108" s="137" t="s">
        <v>35011</v>
      </c>
      <c r="B7108" s="138" t="s">
        <v>35012</v>
      </c>
      <c r="C7108" s="138" t="s">
        <v>35013</v>
      </c>
      <c r="D7108" s="138" t="s">
        <v>35014</v>
      </c>
      <c r="E7108" s="138" t="s">
        <v>1756</v>
      </c>
      <c r="F7108" s="139">
        <v>0</v>
      </c>
      <c r="G7108" s="137" t="s">
        <v>552</v>
      </c>
      <c r="H7108" s="137" t="s">
        <v>34064</v>
      </c>
      <c r="I7108" s="138" t="s">
        <v>1756</v>
      </c>
    </row>
    <row r="7109" spans="1:9" hidden="1">
      <c r="A7109" s="137" t="s">
        <v>35015</v>
      </c>
      <c r="B7109" s="138" t="s">
        <v>35012</v>
      </c>
      <c r="C7109" s="138" t="s">
        <v>35013</v>
      </c>
      <c r="D7109" s="138" t="s">
        <v>35016</v>
      </c>
      <c r="E7109" s="138" t="s">
        <v>1756</v>
      </c>
      <c r="F7109" s="139">
        <v>0</v>
      </c>
      <c r="G7109" s="137" t="s">
        <v>552</v>
      </c>
      <c r="H7109" s="137" t="s">
        <v>34064</v>
      </c>
      <c r="I7109" s="138" t="s">
        <v>1756</v>
      </c>
    </row>
    <row r="7110" spans="1:9" hidden="1">
      <c r="A7110" s="137" t="s">
        <v>35017</v>
      </c>
      <c r="B7110" s="138" t="s">
        <v>35018</v>
      </c>
      <c r="C7110" s="138" t="s">
        <v>35019</v>
      </c>
      <c r="D7110" s="138" t="s">
        <v>35020</v>
      </c>
      <c r="E7110" s="138" t="s">
        <v>1756</v>
      </c>
      <c r="F7110" s="139">
        <v>0</v>
      </c>
      <c r="G7110" s="137" t="s">
        <v>552</v>
      </c>
      <c r="H7110" s="137" t="s">
        <v>34064</v>
      </c>
      <c r="I7110" s="138" t="s">
        <v>1756</v>
      </c>
    </row>
    <row r="7111" spans="1:9" hidden="1">
      <c r="A7111" s="137" t="s">
        <v>35021</v>
      </c>
      <c r="B7111" s="138" t="s">
        <v>35018</v>
      </c>
      <c r="C7111" s="138" t="s">
        <v>35019</v>
      </c>
      <c r="D7111" s="138" t="s">
        <v>35022</v>
      </c>
      <c r="E7111" s="138" t="s">
        <v>1756</v>
      </c>
      <c r="F7111" s="139">
        <v>0</v>
      </c>
      <c r="G7111" s="137" t="s">
        <v>552</v>
      </c>
      <c r="H7111" s="137" t="s">
        <v>34064</v>
      </c>
      <c r="I7111" s="138" t="s">
        <v>1756</v>
      </c>
    </row>
    <row r="7112" spans="1:9" hidden="1">
      <c r="A7112" s="137" t="s">
        <v>35023</v>
      </c>
      <c r="B7112" s="138" t="s">
        <v>35024</v>
      </c>
      <c r="C7112" s="138" t="s">
        <v>35025</v>
      </c>
      <c r="D7112" s="138" t="s">
        <v>35026</v>
      </c>
      <c r="E7112" s="138" t="s">
        <v>1756</v>
      </c>
      <c r="F7112" s="139">
        <v>0</v>
      </c>
      <c r="G7112" s="137" t="s">
        <v>552</v>
      </c>
      <c r="H7112" s="137" t="s">
        <v>34064</v>
      </c>
      <c r="I7112" s="138" t="s">
        <v>1756</v>
      </c>
    </row>
    <row r="7113" spans="1:9" hidden="1">
      <c r="A7113" s="137" t="s">
        <v>35027</v>
      </c>
      <c r="B7113" s="138" t="s">
        <v>35028</v>
      </c>
      <c r="C7113" s="138" t="s">
        <v>35029</v>
      </c>
      <c r="D7113" s="138" t="s">
        <v>35030</v>
      </c>
      <c r="E7113" s="138" t="s">
        <v>1756</v>
      </c>
      <c r="F7113" s="139">
        <v>0</v>
      </c>
      <c r="G7113" s="137" t="s">
        <v>552</v>
      </c>
      <c r="H7113" s="137" t="s">
        <v>34064</v>
      </c>
      <c r="I7113" s="138" t="s">
        <v>1756</v>
      </c>
    </row>
    <row r="7114" spans="1:9" hidden="1">
      <c r="A7114" s="137" t="s">
        <v>35031</v>
      </c>
      <c r="B7114" s="138" t="s">
        <v>35032</v>
      </c>
      <c r="C7114" s="138" t="s">
        <v>35033</v>
      </c>
      <c r="D7114" s="138" t="s">
        <v>35034</v>
      </c>
      <c r="E7114" s="138" t="s">
        <v>1756</v>
      </c>
      <c r="F7114" s="139">
        <v>0</v>
      </c>
      <c r="G7114" s="137" t="s">
        <v>552</v>
      </c>
      <c r="H7114" s="137" t="s">
        <v>34064</v>
      </c>
      <c r="I7114" s="138" t="s">
        <v>1756</v>
      </c>
    </row>
    <row r="7115" spans="1:9" hidden="1">
      <c r="A7115" s="137" t="s">
        <v>35035</v>
      </c>
      <c r="B7115" s="138" t="s">
        <v>35036</v>
      </c>
      <c r="C7115" s="138" t="s">
        <v>35037</v>
      </c>
      <c r="D7115" s="138" t="s">
        <v>35038</v>
      </c>
      <c r="E7115" s="138" t="s">
        <v>1756</v>
      </c>
      <c r="F7115" s="139">
        <v>0</v>
      </c>
      <c r="G7115" s="137" t="s">
        <v>552</v>
      </c>
      <c r="H7115" s="137" t="s">
        <v>34064</v>
      </c>
      <c r="I7115" s="138" t="s">
        <v>1756</v>
      </c>
    </row>
    <row r="7116" spans="1:9" hidden="1">
      <c r="A7116" s="137" t="s">
        <v>35039</v>
      </c>
      <c r="B7116" s="138" t="s">
        <v>35040</v>
      </c>
      <c r="C7116" s="138" t="s">
        <v>35041</v>
      </c>
      <c r="D7116" s="138" t="s">
        <v>35042</v>
      </c>
      <c r="E7116" s="138" t="s">
        <v>1756</v>
      </c>
      <c r="F7116" s="139">
        <v>0</v>
      </c>
      <c r="G7116" s="137" t="s">
        <v>552</v>
      </c>
      <c r="H7116" s="137" t="s">
        <v>34064</v>
      </c>
      <c r="I7116" s="138" t="s">
        <v>1756</v>
      </c>
    </row>
    <row r="7117" spans="1:9" hidden="1">
      <c r="A7117" s="137" t="s">
        <v>35043</v>
      </c>
      <c r="B7117" s="138" t="s">
        <v>35044</v>
      </c>
      <c r="C7117" s="138" t="s">
        <v>35045</v>
      </c>
      <c r="D7117" s="138" t="s">
        <v>35046</v>
      </c>
      <c r="E7117" s="138" t="s">
        <v>1756</v>
      </c>
      <c r="F7117" s="139">
        <v>0</v>
      </c>
      <c r="G7117" s="137" t="s">
        <v>552</v>
      </c>
      <c r="H7117" s="137" t="s">
        <v>34064</v>
      </c>
      <c r="I7117" s="138" t="s">
        <v>1756</v>
      </c>
    </row>
    <row r="7118" spans="1:9" hidden="1">
      <c r="A7118" s="137" t="s">
        <v>35047</v>
      </c>
      <c r="B7118" s="138" t="s">
        <v>35048</v>
      </c>
      <c r="C7118" s="138" t="s">
        <v>35045</v>
      </c>
      <c r="D7118" s="138" t="s">
        <v>35049</v>
      </c>
      <c r="E7118" s="138" t="s">
        <v>1756</v>
      </c>
      <c r="F7118" s="139">
        <v>0</v>
      </c>
      <c r="G7118" s="137" t="s">
        <v>552</v>
      </c>
      <c r="H7118" s="137" t="s">
        <v>34064</v>
      </c>
      <c r="I7118" s="138" t="s">
        <v>1756</v>
      </c>
    </row>
    <row r="7119" spans="1:9" hidden="1">
      <c r="A7119" s="137" t="s">
        <v>35050</v>
      </c>
      <c r="B7119" s="138" t="s">
        <v>35051</v>
      </c>
      <c r="C7119" s="138" t="s">
        <v>35052</v>
      </c>
      <c r="D7119" s="138" t="s">
        <v>35053</v>
      </c>
      <c r="E7119" s="138" t="s">
        <v>1756</v>
      </c>
      <c r="F7119" s="139">
        <v>0</v>
      </c>
      <c r="G7119" s="137" t="s">
        <v>552</v>
      </c>
      <c r="H7119" s="137" t="s">
        <v>34064</v>
      </c>
      <c r="I7119" s="138" t="s">
        <v>1756</v>
      </c>
    </row>
    <row r="7120" spans="1:9" hidden="1">
      <c r="A7120" s="137" t="s">
        <v>35054</v>
      </c>
      <c r="B7120" s="138" t="s">
        <v>35055</v>
      </c>
      <c r="C7120" s="138" t="s">
        <v>35056</v>
      </c>
      <c r="D7120" s="138" t="s">
        <v>35057</v>
      </c>
      <c r="E7120" s="138" t="s">
        <v>1756</v>
      </c>
      <c r="F7120" s="139">
        <v>0</v>
      </c>
      <c r="G7120" s="137" t="s">
        <v>552</v>
      </c>
      <c r="H7120" s="137" t="s">
        <v>34064</v>
      </c>
      <c r="I7120" s="138" t="s">
        <v>1756</v>
      </c>
    </row>
    <row r="7121" spans="1:9" hidden="1">
      <c r="A7121" s="137" t="s">
        <v>35058</v>
      </c>
      <c r="B7121" s="138" t="s">
        <v>35059</v>
      </c>
      <c r="C7121" s="138" t="s">
        <v>35060</v>
      </c>
      <c r="D7121" s="138" t="s">
        <v>35061</v>
      </c>
      <c r="E7121" s="138" t="s">
        <v>1756</v>
      </c>
      <c r="F7121" s="139">
        <v>0</v>
      </c>
      <c r="G7121" s="137" t="s">
        <v>552</v>
      </c>
      <c r="H7121" s="137" t="s">
        <v>34064</v>
      </c>
      <c r="I7121" s="138" t="s">
        <v>1756</v>
      </c>
    </row>
    <row r="7122" spans="1:9" hidden="1">
      <c r="A7122" s="137" t="s">
        <v>35062</v>
      </c>
      <c r="B7122" s="138" t="s">
        <v>35063</v>
      </c>
      <c r="C7122" s="138" t="s">
        <v>35064</v>
      </c>
      <c r="D7122" s="138" t="s">
        <v>35065</v>
      </c>
      <c r="E7122" s="138" t="s">
        <v>1756</v>
      </c>
      <c r="F7122" s="139">
        <v>0</v>
      </c>
      <c r="G7122" s="137" t="s">
        <v>552</v>
      </c>
      <c r="H7122" s="137" t="s">
        <v>34064</v>
      </c>
      <c r="I7122" s="138" t="s">
        <v>1756</v>
      </c>
    </row>
    <row r="7123" spans="1:9" hidden="1">
      <c r="A7123" s="137" t="s">
        <v>35066</v>
      </c>
      <c r="B7123" s="138" t="s">
        <v>35063</v>
      </c>
      <c r="C7123" s="138" t="s">
        <v>35064</v>
      </c>
      <c r="D7123" s="138" t="s">
        <v>35067</v>
      </c>
      <c r="E7123" s="138" t="s">
        <v>1756</v>
      </c>
      <c r="F7123" s="139">
        <v>0</v>
      </c>
      <c r="G7123" s="137" t="s">
        <v>552</v>
      </c>
      <c r="H7123" s="137" t="s">
        <v>34064</v>
      </c>
      <c r="I7123" s="138" t="s">
        <v>1756</v>
      </c>
    </row>
    <row r="7124" spans="1:9" hidden="1">
      <c r="A7124" s="137" t="s">
        <v>35068</v>
      </c>
      <c r="B7124" s="138" t="s">
        <v>35069</v>
      </c>
      <c r="C7124" s="138" t="s">
        <v>35070</v>
      </c>
      <c r="D7124" s="138" t="s">
        <v>35071</v>
      </c>
      <c r="E7124" s="138" t="s">
        <v>1756</v>
      </c>
      <c r="F7124" s="139">
        <v>0</v>
      </c>
      <c r="G7124" s="137" t="s">
        <v>552</v>
      </c>
      <c r="H7124" s="137" t="s">
        <v>34064</v>
      </c>
      <c r="I7124" s="138" t="s">
        <v>1756</v>
      </c>
    </row>
    <row r="7125" spans="1:9" hidden="1">
      <c r="A7125" s="137" t="s">
        <v>35072</v>
      </c>
      <c r="B7125" s="138" t="s">
        <v>35073</v>
      </c>
      <c r="C7125" s="138" t="s">
        <v>35074</v>
      </c>
      <c r="D7125" s="138" t="s">
        <v>35075</v>
      </c>
      <c r="E7125" s="138" t="s">
        <v>1756</v>
      </c>
      <c r="F7125" s="139">
        <v>0</v>
      </c>
      <c r="G7125" s="137" t="s">
        <v>552</v>
      </c>
      <c r="H7125" s="137" t="s">
        <v>34064</v>
      </c>
      <c r="I7125" s="138" t="s">
        <v>1756</v>
      </c>
    </row>
    <row r="7126" spans="1:9" hidden="1">
      <c r="A7126" s="137" t="s">
        <v>35076</v>
      </c>
      <c r="B7126" s="138" t="s">
        <v>35073</v>
      </c>
      <c r="C7126" s="138" t="s">
        <v>35074</v>
      </c>
      <c r="D7126" s="138" t="s">
        <v>35077</v>
      </c>
      <c r="E7126" s="138" t="s">
        <v>1756</v>
      </c>
      <c r="F7126" s="139">
        <v>0</v>
      </c>
      <c r="G7126" s="137" t="s">
        <v>552</v>
      </c>
      <c r="H7126" s="137" t="s">
        <v>34064</v>
      </c>
      <c r="I7126" s="138" t="s">
        <v>1756</v>
      </c>
    </row>
    <row r="7127" spans="1:9" hidden="1">
      <c r="A7127" s="137" t="s">
        <v>35078</v>
      </c>
      <c r="B7127" s="138" t="s">
        <v>35079</v>
      </c>
      <c r="C7127" s="138" t="s">
        <v>35080</v>
      </c>
      <c r="D7127" s="138" t="s">
        <v>35081</v>
      </c>
      <c r="E7127" s="138" t="s">
        <v>1756</v>
      </c>
      <c r="F7127" s="139">
        <v>0</v>
      </c>
      <c r="G7127" s="137" t="s">
        <v>552</v>
      </c>
      <c r="H7127" s="137" t="s">
        <v>34064</v>
      </c>
      <c r="I7127" s="138" t="s">
        <v>1756</v>
      </c>
    </row>
    <row r="7128" spans="1:9" hidden="1">
      <c r="A7128" s="137" t="s">
        <v>35082</v>
      </c>
      <c r="B7128" s="138" t="s">
        <v>35083</v>
      </c>
      <c r="C7128" s="138" t="s">
        <v>35084</v>
      </c>
      <c r="D7128" s="138" t="s">
        <v>35085</v>
      </c>
      <c r="E7128" s="138" t="s">
        <v>1756</v>
      </c>
      <c r="F7128" s="139">
        <v>0</v>
      </c>
      <c r="G7128" s="137" t="s">
        <v>552</v>
      </c>
      <c r="H7128" s="137" t="s">
        <v>34064</v>
      </c>
      <c r="I7128" s="138" t="s">
        <v>1756</v>
      </c>
    </row>
    <row r="7129" spans="1:9" hidden="1">
      <c r="A7129" s="137" t="s">
        <v>35086</v>
      </c>
      <c r="B7129" s="138" t="s">
        <v>35083</v>
      </c>
      <c r="C7129" s="138" t="s">
        <v>35084</v>
      </c>
      <c r="D7129" s="138" t="s">
        <v>35087</v>
      </c>
      <c r="E7129" s="138" t="s">
        <v>1756</v>
      </c>
      <c r="F7129" s="139">
        <v>0</v>
      </c>
      <c r="G7129" s="137" t="s">
        <v>552</v>
      </c>
      <c r="H7129" s="137" t="s">
        <v>34064</v>
      </c>
      <c r="I7129" s="138" t="s">
        <v>1756</v>
      </c>
    </row>
    <row r="7130" spans="1:9" hidden="1">
      <c r="A7130" s="137" t="s">
        <v>35088</v>
      </c>
      <c r="B7130" s="138" t="s">
        <v>35089</v>
      </c>
      <c r="C7130" s="138" t="s">
        <v>35090</v>
      </c>
      <c r="D7130" s="138" t="s">
        <v>35091</v>
      </c>
      <c r="E7130" s="138" t="s">
        <v>1756</v>
      </c>
      <c r="F7130" s="139">
        <v>0</v>
      </c>
      <c r="G7130" s="137" t="s">
        <v>552</v>
      </c>
      <c r="H7130" s="137" t="s">
        <v>34064</v>
      </c>
      <c r="I7130" s="138" t="s">
        <v>1756</v>
      </c>
    </row>
    <row r="7131" spans="1:9" hidden="1">
      <c r="A7131" s="137" t="s">
        <v>35092</v>
      </c>
      <c r="B7131" s="138" t="s">
        <v>35093</v>
      </c>
      <c r="C7131" s="138" t="s">
        <v>35094</v>
      </c>
      <c r="D7131" s="138" t="s">
        <v>35095</v>
      </c>
      <c r="E7131" s="138" t="s">
        <v>1756</v>
      </c>
      <c r="F7131" s="139">
        <v>0</v>
      </c>
      <c r="G7131" s="137" t="s">
        <v>552</v>
      </c>
      <c r="H7131" s="137" t="s">
        <v>34064</v>
      </c>
      <c r="I7131" s="138" t="s">
        <v>1756</v>
      </c>
    </row>
    <row r="7132" spans="1:9" hidden="1">
      <c r="A7132" s="137" t="s">
        <v>35096</v>
      </c>
      <c r="B7132" s="138" t="s">
        <v>35097</v>
      </c>
      <c r="C7132" s="138" t="s">
        <v>35098</v>
      </c>
      <c r="D7132" s="138" t="s">
        <v>35099</v>
      </c>
      <c r="E7132" s="138" t="s">
        <v>1756</v>
      </c>
      <c r="F7132" s="139">
        <v>0</v>
      </c>
      <c r="G7132" s="137" t="s">
        <v>552</v>
      </c>
      <c r="H7132" s="137" t="s">
        <v>34064</v>
      </c>
      <c r="I7132" s="138" t="s">
        <v>1756</v>
      </c>
    </row>
    <row r="7133" spans="1:9" hidden="1">
      <c r="A7133" s="137" t="s">
        <v>35100</v>
      </c>
      <c r="B7133" s="138" t="s">
        <v>35101</v>
      </c>
      <c r="C7133" s="138" t="s">
        <v>35102</v>
      </c>
      <c r="D7133" s="138" t="s">
        <v>35103</v>
      </c>
      <c r="E7133" s="138" t="s">
        <v>1756</v>
      </c>
      <c r="F7133" s="139">
        <v>0</v>
      </c>
      <c r="G7133" s="137" t="s">
        <v>552</v>
      </c>
      <c r="H7133" s="137" t="s">
        <v>34064</v>
      </c>
      <c r="I7133" s="138" t="s">
        <v>1756</v>
      </c>
    </row>
    <row r="7134" spans="1:9" hidden="1">
      <c r="A7134" s="137" t="s">
        <v>35104</v>
      </c>
      <c r="B7134" s="138" t="s">
        <v>35105</v>
      </c>
      <c r="C7134" s="138" t="s">
        <v>35106</v>
      </c>
      <c r="D7134" s="138" t="s">
        <v>35107</v>
      </c>
      <c r="E7134" s="138" t="s">
        <v>1756</v>
      </c>
      <c r="F7134" s="139">
        <v>0</v>
      </c>
      <c r="G7134" s="137" t="s">
        <v>552</v>
      </c>
      <c r="H7134" s="137" t="s">
        <v>34064</v>
      </c>
      <c r="I7134" s="138" t="s">
        <v>1756</v>
      </c>
    </row>
    <row r="7135" spans="1:9" hidden="1">
      <c r="A7135" s="137" t="s">
        <v>35108</v>
      </c>
      <c r="B7135" s="138" t="s">
        <v>35109</v>
      </c>
      <c r="C7135" s="138" t="s">
        <v>35110</v>
      </c>
      <c r="D7135" s="138" t="s">
        <v>35111</v>
      </c>
      <c r="E7135" s="138" t="s">
        <v>1756</v>
      </c>
      <c r="F7135" s="139">
        <v>0</v>
      </c>
      <c r="G7135" s="137" t="s">
        <v>552</v>
      </c>
      <c r="H7135" s="137" t="s">
        <v>34064</v>
      </c>
      <c r="I7135" s="138" t="s">
        <v>1756</v>
      </c>
    </row>
    <row r="7136" spans="1:9" hidden="1">
      <c r="A7136" s="137" t="s">
        <v>35112</v>
      </c>
      <c r="B7136" s="138" t="s">
        <v>35113</v>
      </c>
      <c r="C7136" s="138" t="s">
        <v>35114</v>
      </c>
      <c r="D7136" s="138" t="s">
        <v>35115</v>
      </c>
      <c r="E7136" s="138" t="s">
        <v>1756</v>
      </c>
      <c r="F7136" s="139">
        <v>0</v>
      </c>
      <c r="G7136" s="137" t="s">
        <v>552</v>
      </c>
      <c r="H7136" s="137" t="s">
        <v>34064</v>
      </c>
      <c r="I7136" s="138" t="s">
        <v>1756</v>
      </c>
    </row>
    <row r="7137" spans="1:9" hidden="1">
      <c r="A7137" s="137" t="s">
        <v>35116</v>
      </c>
      <c r="B7137" s="138" t="s">
        <v>35117</v>
      </c>
      <c r="C7137" s="138" t="s">
        <v>35118</v>
      </c>
      <c r="D7137" s="138" t="s">
        <v>35119</v>
      </c>
      <c r="E7137" s="138" t="s">
        <v>1756</v>
      </c>
      <c r="F7137" s="139">
        <v>0</v>
      </c>
      <c r="G7137" s="137" t="s">
        <v>552</v>
      </c>
      <c r="H7137" s="137" t="s">
        <v>34064</v>
      </c>
      <c r="I7137" s="138" t="s">
        <v>1756</v>
      </c>
    </row>
    <row r="7138" spans="1:9" hidden="1">
      <c r="A7138" s="137" t="s">
        <v>35120</v>
      </c>
      <c r="B7138" s="138" t="s">
        <v>35121</v>
      </c>
      <c r="C7138" s="138" t="s">
        <v>35122</v>
      </c>
      <c r="D7138" s="138" t="s">
        <v>35123</v>
      </c>
      <c r="E7138" s="138" t="s">
        <v>1756</v>
      </c>
      <c r="F7138" s="139">
        <v>0</v>
      </c>
      <c r="G7138" s="137" t="s">
        <v>552</v>
      </c>
      <c r="H7138" s="137" t="s">
        <v>34064</v>
      </c>
      <c r="I7138" s="138" t="s">
        <v>1756</v>
      </c>
    </row>
    <row r="7139" spans="1:9" hidden="1">
      <c r="A7139" s="137" t="s">
        <v>35124</v>
      </c>
      <c r="B7139" s="138" t="s">
        <v>35125</v>
      </c>
      <c r="C7139" s="138" t="s">
        <v>35126</v>
      </c>
      <c r="D7139" s="138" t="s">
        <v>35127</v>
      </c>
      <c r="E7139" s="138" t="s">
        <v>1756</v>
      </c>
      <c r="F7139" s="139">
        <v>0</v>
      </c>
      <c r="G7139" s="137" t="s">
        <v>552</v>
      </c>
      <c r="H7139" s="137" t="s">
        <v>34064</v>
      </c>
      <c r="I7139" s="138" t="s">
        <v>1756</v>
      </c>
    </row>
    <row r="7140" spans="1:9" hidden="1">
      <c r="A7140" s="137" t="s">
        <v>35128</v>
      </c>
      <c r="B7140" s="138" t="s">
        <v>35129</v>
      </c>
      <c r="C7140" s="138" t="s">
        <v>35130</v>
      </c>
      <c r="D7140" s="138" t="s">
        <v>35131</v>
      </c>
      <c r="E7140" s="138" t="s">
        <v>1756</v>
      </c>
      <c r="F7140" s="139">
        <v>0</v>
      </c>
      <c r="G7140" s="137" t="s">
        <v>552</v>
      </c>
      <c r="H7140" s="137" t="s">
        <v>34064</v>
      </c>
      <c r="I7140" s="138" t="s">
        <v>1756</v>
      </c>
    </row>
    <row r="7141" spans="1:9" hidden="1">
      <c r="A7141" s="137" t="s">
        <v>35132</v>
      </c>
      <c r="B7141" s="138" t="s">
        <v>35133</v>
      </c>
      <c r="C7141" s="138" t="s">
        <v>35134</v>
      </c>
      <c r="D7141" s="138" t="s">
        <v>35135</v>
      </c>
      <c r="E7141" s="138" t="s">
        <v>1756</v>
      </c>
      <c r="F7141" s="139">
        <v>0</v>
      </c>
      <c r="G7141" s="137" t="s">
        <v>552</v>
      </c>
      <c r="H7141" s="137" t="s">
        <v>34064</v>
      </c>
      <c r="I7141" s="138" t="s">
        <v>1756</v>
      </c>
    </row>
    <row r="7142" spans="1:9" hidden="1">
      <c r="A7142" s="137" t="s">
        <v>35136</v>
      </c>
      <c r="B7142" s="138" t="s">
        <v>35137</v>
      </c>
      <c r="C7142" s="138" t="s">
        <v>35138</v>
      </c>
      <c r="D7142" s="138" t="s">
        <v>35139</v>
      </c>
      <c r="E7142" s="138" t="s">
        <v>1756</v>
      </c>
      <c r="F7142" s="139">
        <v>0</v>
      </c>
      <c r="G7142" s="137" t="s">
        <v>552</v>
      </c>
      <c r="H7142" s="137" t="s">
        <v>34064</v>
      </c>
      <c r="I7142" s="138" t="s">
        <v>1756</v>
      </c>
    </row>
    <row r="7143" spans="1:9" hidden="1">
      <c r="A7143" s="137" t="s">
        <v>35140</v>
      </c>
      <c r="B7143" s="138" t="s">
        <v>35141</v>
      </c>
      <c r="C7143" s="138" t="s">
        <v>35142</v>
      </c>
      <c r="D7143" s="138" t="s">
        <v>35143</v>
      </c>
      <c r="E7143" s="138" t="s">
        <v>1756</v>
      </c>
      <c r="F7143" s="139">
        <v>0</v>
      </c>
      <c r="G7143" s="137" t="s">
        <v>552</v>
      </c>
      <c r="H7143" s="137" t="s">
        <v>34064</v>
      </c>
      <c r="I7143" s="138" t="s">
        <v>1756</v>
      </c>
    </row>
    <row r="7144" spans="1:9" hidden="1">
      <c r="A7144" s="137" t="s">
        <v>35144</v>
      </c>
      <c r="B7144" s="138" t="s">
        <v>35145</v>
      </c>
      <c r="C7144" s="138" t="s">
        <v>35146</v>
      </c>
      <c r="D7144" s="138" t="s">
        <v>35147</v>
      </c>
      <c r="E7144" s="138" t="s">
        <v>1756</v>
      </c>
      <c r="F7144" s="139">
        <v>0</v>
      </c>
      <c r="G7144" s="137" t="s">
        <v>552</v>
      </c>
      <c r="H7144" s="137" t="s">
        <v>34064</v>
      </c>
      <c r="I7144" s="138" t="s">
        <v>1756</v>
      </c>
    </row>
    <row r="7145" spans="1:9" hidden="1">
      <c r="A7145" s="137" t="s">
        <v>35148</v>
      </c>
      <c r="B7145" s="138" t="s">
        <v>35149</v>
      </c>
      <c r="C7145" s="138" t="s">
        <v>35150</v>
      </c>
      <c r="D7145" s="138" t="s">
        <v>35151</v>
      </c>
      <c r="E7145" s="138" t="s">
        <v>1756</v>
      </c>
      <c r="F7145" s="139">
        <v>0</v>
      </c>
      <c r="G7145" s="137" t="s">
        <v>552</v>
      </c>
      <c r="H7145" s="137" t="s">
        <v>34064</v>
      </c>
      <c r="I7145" s="138" t="s">
        <v>1756</v>
      </c>
    </row>
    <row r="7146" spans="1:9" hidden="1">
      <c r="A7146" s="137" t="s">
        <v>35152</v>
      </c>
      <c r="B7146" s="138" t="s">
        <v>35149</v>
      </c>
      <c r="C7146" s="138" t="s">
        <v>35150</v>
      </c>
      <c r="D7146" s="138" t="s">
        <v>35153</v>
      </c>
      <c r="E7146" s="138" t="s">
        <v>1756</v>
      </c>
      <c r="F7146" s="139">
        <v>0</v>
      </c>
      <c r="G7146" s="137" t="s">
        <v>552</v>
      </c>
      <c r="H7146" s="137" t="s">
        <v>34064</v>
      </c>
      <c r="I7146" s="138" t="s">
        <v>1756</v>
      </c>
    </row>
    <row r="7147" spans="1:9" hidden="1">
      <c r="A7147" s="137" t="s">
        <v>35154</v>
      </c>
      <c r="B7147" s="138" t="s">
        <v>35155</v>
      </c>
      <c r="C7147" s="138" t="s">
        <v>35156</v>
      </c>
      <c r="D7147" s="138" t="s">
        <v>35157</v>
      </c>
      <c r="E7147" s="138" t="s">
        <v>1756</v>
      </c>
      <c r="F7147" s="139">
        <v>0</v>
      </c>
      <c r="G7147" s="137" t="s">
        <v>552</v>
      </c>
      <c r="H7147" s="137" t="s">
        <v>34064</v>
      </c>
      <c r="I7147" s="138" t="s">
        <v>1756</v>
      </c>
    </row>
    <row r="7148" spans="1:9" hidden="1">
      <c r="A7148" s="137" t="s">
        <v>35158</v>
      </c>
      <c r="B7148" s="138" t="s">
        <v>35159</v>
      </c>
      <c r="C7148" s="138" t="s">
        <v>35160</v>
      </c>
      <c r="D7148" s="138" t="s">
        <v>35161</v>
      </c>
      <c r="E7148" s="138" t="s">
        <v>1756</v>
      </c>
      <c r="F7148" s="139">
        <v>0</v>
      </c>
      <c r="G7148" s="137" t="s">
        <v>552</v>
      </c>
      <c r="H7148" s="137" t="s">
        <v>34064</v>
      </c>
      <c r="I7148" s="138" t="s">
        <v>1756</v>
      </c>
    </row>
    <row r="7149" spans="1:9" hidden="1">
      <c r="A7149" s="137" t="s">
        <v>35162</v>
      </c>
      <c r="B7149" s="138" t="s">
        <v>35159</v>
      </c>
      <c r="C7149" s="138" t="s">
        <v>35160</v>
      </c>
      <c r="D7149" s="138" t="s">
        <v>35163</v>
      </c>
      <c r="E7149" s="138" t="s">
        <v>1756</v>
      </c>
      <c r="F7149" s="139">
        <v>0</v>
      </c>
      <c r="G7149" s="137" t="s">
        <v>552</v>
      </c>
      <c r="H7149" s="137" t="s">
        <v>34064</v>
      </c>
      <c r="I7149" s="138" t="s">
        <v>1756</v>
      </c>
    </row>
    <row r="7150" spans="1:9" hidden="1">
      <c r="A7150" s="137" t="s">
        <v>35164</v>
      </c>
      <c r="B7150" s="138" t="s">
        <v>35165</v>
      </c>
      <c r="C7150" s="138" t="s">
        <v>35166</v>
      </c>
      <c r="D7150" s="138" t="s">
        <v>35167</v>
      </c>
      <c r="E7150" s="138" t="s">
        <v>1756</v>
      </c>
      <c r="F7150" s="139">
        <v>0</v>
      </c>
      <c r="G7150" s="137" t="s">
        <v>552</v>
      </c>
      <c r="H7150" s="137" t="s">
        <v>34064</v>
      </c>
      <c r="I7150" s="138" t="s">
        <v>1756</v>
      </c>
    </row>
    <row r="7151" spans="1:9" hidden="1">
      <c r="A7151" s="137" t="s">
        <v>35168</v>
      </c>
      <c r="B7151" s="138" t="s">
        <v>35165</v>
      </c>
      <c r="C7151" s="138" t="s">
        <v>35166</v>
      </c>
      <c r="D7151" s="138" t="s">
        <v>35169</v>
      </c>
      <c r="E7151" s="138" t="s">
        <v>1756</v>
      </c>
      <c r="F7151" s="139">
        <v>0</v>
      </c>
      <c r="G7151" s="137" t="s">
        <v>552</v>
      </c>
      <c r="H7151" s="137" t="s">
        <v>34064</v>
      </c>
      <c r="I7151" s="138" t="s">
        <v>1756</v>
      </c>
    </row>
    <row r="7152" spans="1:9" hidden="1">
      <c r="A7152" s="137" t="s">
        <v>35170</v>
      </c>
      <c r="B7152" s="138" t="s">
        <v>35171</v>
      </c>
      <c r="C7152" s="138" t="s">
        <v>35172</v>
      </c>
      <c r="D7152" s="138" t="s">
        <v>35173</v>
      </c>
      <c r="E7152" s="138" t="s">
        <v>1756</v>
      </c>
      <c r="F7152" s="139">
        <v>0</v>
      </c>
      <c r="G7152" s="137" t="s">
        <v>552</v>
      </c>
      <c r="H7152" s="137" t="s">
        <v>34064</v>
      </c>
      <c r="I7152" s="138" t="s">
        <v>1756</v>
      </c>
    </row>
    <row r="7153" spans="1:9" hidden="1">
      <c r="A7153" s="137" t="s">
        <v>35174</v>
      </c>
      <c r="B7153" s="138" t="s">
        <v>35175</v>
      </c>
      <c r="C7153" s="138" t="s">
        <v>35176</v>
      </c>
      <c r="D7153" s="138" t="s">
        <v>35177</v>
      </c>
      <c r="E7153" s="138" t="s">
        <v>1756</v>
      </c>
      <c r="F7153" s="139">
        <v>0</v>
      </c>
      <c r="G7153" s="137" t="s">
        <v>552</v>
      </c>
      <c r="H7153" s="137" t="s">
        <v>34064</v>
      </c>
      <c r="I7153" s="138" t="s">
        <v>1756</v>
      </c>
    </row>
    <row r="7154" spans="1:9" hidden="1">
      <c r="A7154" s="137" t="s">
        <v>35178</v>
      </c>
      <c r="B7154" s="138" t="s">
        <v>35179</v>
      </c>
      <c r="C7154" s="138" t="s">
        <v>35180</v>
      </c>
      <c r="D7154" s="138" t="s">
        <v>35181</v>
      </c>
      <c r="E7154" s="138" t="s">
        <v>1756</v>
      </c>
      <c r="F7154" s="139">
        <v>0</v>
      </c>
      <c r="G7154" s="137" t="s">
        <v>552</v>
      </c>
      <c r="H7154" s="137" t="s">
        <v>34064</v>
      </c>
      <c r="I7154" s="138" t="s">
        <v>1756</v>
      </c>
    </row>
    <row r="7155" spans="1:9" hidden="1">
      <c r="A7155" s="137" t="s">
        <v>35182</v>
      </c>
      <c r="B7155" s="138" t="s">
        <v>35183</v>
      </c>
      <c r="C7155" s="138" t="s">
        <v>35184</v>
      </c>
      <c r="D7155" s="138" t="s">
        <v>35185</v>
      </c>
      <c r="E7155" s="138" t="s">
        <v>1756</v>
      </c>
      <c r="F7155" s="139">
        <v>0</v>
      </c>
      <c r="G7155" s="137" t="s">
        <v>552</v>
      </c>
      <c r="H7155" s="137" t="s">
        <v>34064</v>
      </c>
      <c r="I7155" s="138" t="s">
        <v>1756</v>
      </c>
    </row>
    <row r="7156" spans="1:9" hidden="1">
      <c r="A7156" s="137" t="s">
        <v>35186</v>
      </c>
      <c r="B7156" s="138" t="s">
        <v>35187</v>
      </c>
      <c r="C7156" s="138" t="s">
        <v>35188</v>
      </c>
      <c r="D7156" s="138" t="s">
        <v>35189</v>
      </c>
      <c r="E7156" s="138" t="s">
        <v>1756</v>
      </c>
      <c r="F7156" s="139">
        <v>0</v>
      </c>
      <c r="G7156" s="137" t="s">
        <v>552</v>
      </c>
      <c r="H7156" s="137" t="s">
        <v>34064</v>
      </c>
      <c r="I7156" s="138" t="s">
        <v>1756</v>
      </c>
    </row>
    <row r="7157" spans="1:9" hidden="1">
      <c r="A7157" s="137" t="s">
        <v>35190</v>
      </c>
      <c r="B7157" s="138" t="s">
        <v>35191</v>
      </c>
      <c r="C7157" s="138" t="s">
        <v>35192</v>
      </c>
      <c r="D7157" s="138" t="s">
        <v>35193</v>
      </c>
      <c r="E7157" s="138" t="s">
        <v>1756</v>
      </c>
      <c r="F7157" s="139">
        <v>0</v>
      </c>
      <c r="G7157" s="137" t="s">
        <v>552</v>
      </c>
      <c r="H7157" s="137" t="s">
        <v>34064</v>
      </c>
      <c r="I7157" s="138" t="s">
        <v>1756</v>
      </c>
    </row>
    <row r="7158" spans="1:9" hidden="1">
      <c r="A7158" s="137" t="s">
        <v>35194</v>
      </c>
      <c r="B7158" s="138" t="s">
        <v>35195</v>
      </c>
      <c r="C7158" s="138" t="s">
        <v>35196</v>
      </c>
      <c r="D7158" s="138" t="s">
        <v>35197</v>
      </c>
      <c r="E7158" s="138" t="s">
        <v>1756</v>
      </c>
      <c r="F7158" s="139">
        <v>0</v>
      </c>
      <c r="G7158" s="137" t="s">
        <v>552</v>
      </c>
      <c r="H7158" s="137" t="s">
        <v>34064</v>
      </c>
      <c r="I7158" s="138" t="s">
        <v>1756</v>
      </c>
    </row>
    <row r="7159" spans="1:9" hidden="1">
      <c r="A7159" s="137" t="s">
        <v>35198</v>
      </c>
      <c r="B7159" s="138" t="s">
        <v>35199</v>
      </c>
      <c r="C7159" s="138" t="s">
        <v>35200</v>
      </c>
      <c r="D7159" s="138" t="s">
        <v>35201</v>
      </c>
      <c r="E7159" s="138" t="s">
        <v>1756</v>
      </c>
      <c r="F7159" s="139">
        <v>0</v>
      </c>
      <c r="G7159" s="137" t="s">
        <v>552</v>
      </c>
      <c r="H7159" s="137" t="s">
        <v>34064</v>
      </c>
      <c r="I7159" s="138" t="s">
        <v>1756</v>
      </c>
    </row>
    <row r="7160" spans="1:9" hidden="1">
      <c r="A7160" s="137" t="s">
        <v>35202</v>
      </c>
      <c r="B7160" s="138" t="s">
        <v>35203</v>
      </c>
      <c r="C7160" s="138" t="s">
        <v>35204</v>
      </c>
      <c r="D7160" s="138" t="s">
        <v>35205</v>
      </c>
      <c r="E7160" s="138" t="s">
        <v>1756</v>
      </c>
      <c r="F7160" s="139">
        <v>0</v>
      </c>
      <c r="G7160" s="137" t="s">
        <v>552</v>
      </c>
      <c r="H7160" s="137" t="s">
        <v>34064</v>
      </c>
      <c r="I7160" s="138" t="s">
        <v>1756</v>
      </c>
    </row>
    <row r="7161" spans="1:9" hidden="1">
      <c r="A7161" s="137" t="s">
        <v>35206</v>
      </c>
      <c r="B7161" s="138" t="s">
        <v>35207</v>
      </c>
      <c r="C7161" s="138" t="s">
        <v>35208</v>
      </c>
      <c r="D7161" s="138" t="s">
        <v>35209</v>
      </c>
      <c r="E7161" s="138" t="s">
        <v>1756</v>
      </c>
      <c r="F7161" s="139">
        <v>0</v>
      </c>
      <c r="G7161" s="137" t="s">
        <v>552</v>
      </c>
      <c r="H7161" s="137" t="s">
        <v>34064</v>
      </c>
      <c r="I7161" s="138" t="s">
        <v>1756</v>
      </c>
    </row>
    <row r="7162" spans="1:9" hidden="1">
      <c r="A7162" s="137" t="s">
        <v>35210</v>
      </c>
      <c r="B7162" s="138" t="s">
        <v>35207</v>
      </c>
      <c r="C7162" s="138" t="s">
        <v>35208</v>
      </c>
      <c r="D7162" s="138" t="s">
        <v>35211</v>
      </c>
      <c r="E7162" s="138" t="s">
        <v>1756</v>
      </c>
      <c r="F7162" s="139">
        <v>0</v>
      </c>
      <c r="G7162" s="137" t="s">
        <v>552</v>
      </c>
      <c r="H7162" s="137" t="s">
        <v>34064</v>
      </c>
      <c r="I7162" s="138" t="s">
        <v>1756</v>
      </c>
    </row>
    <row r="7163" spans="1:9" hidden="1">
      <c r="A7163" s="137" t="s">
        <v>35212</v>
      </c>
      <c r="B7163" s="138" t="s">
        <v>35213</v>
      </c>
      <c r="C7163" s="138" t="s">
        <v>35214</v>
      </c>
      <c r="D7163" s="138" t="s">
        <v>35215</v>
      </c>
      <c r="E7163" s="138" t="s">
        <v>1756</v>
      </c>
      <c r="F7163" s="139">
        <v>0</v>
      </c>
      <c r="G7163" s="137" t="s">
        <v>552</v>
      </c>
      <c r="H7163" s="137" t="s">
        <v>34064</v>
      </c>
      <c r="I7163" s="138" t="s">
        <v>1756</v>
      </c>
    </row>
    <row r="7164" spans="1:9" hidden="1">
      <c r="A7164" s="137" t="s">
        <v>35216</v>
      </c>
      <c r="B7164" s="138" t="s">
        <v>35217</v>
      </c>
      <c r="C7164" s="138" t="s">
        <v>35218</v>
      </c>
      <c r="D7164" s="138" t="s">
        <v>35219</v>
      </c>
      <c r="E7164" s="138" t="s">
        <v>1756</v>
      </c>
      <c r="F7164" s="139">
        <v>0</v>
      </c>
      <c r="G7164" s="137" t="s">
        <v>552</v>
      </c>
      <c r="H7164" s="137" t="s">
        <v>34064</v>
      </c>
      <c r="I7164" s="138" t="s">
        <v>1756</v>
      </c>
    </row>
    <row r="7165" spans="1:9" hidden="1">
      <c r="A7165" s="137" t="s">
        <v>35220</v>
      </c>
      <c r="B7165" s="138" t="s">
        <v>35221</v>
      </c>
      <c r="C7165" s="138" t="s">
        <v>35222</v>
      </c>
      <c r="D7165" s="138" t="s">
        <v>35223</v>
      </c>
      <c r="E7165" s="138" t="s">
        <v>1756</v>
      </c>
      <c r="F7165" s="139">
        <v>0</v>
      </c>
      <c r="G7165" s="137" t="s">
        <v>552</v>
      </c>
      <c r="H7165" s="137" t="s">
        <v>34064</v>
      </c>
      <c r="I7165" s="138" t="s">
        <v>1756</v>
      </c>
    </row>
    <row r="7166" spans="1:9" hidden="1">
      <c r="A7166" s="137" t="s">
        <v>35224</v>
      </c>
      <c r="B7166" s="138" t="s">
        <v>35225</v>
      </c>
      <c r="C7166" s="138" t="s">
        <v>35226</v>
      </c>
      <c r="D7166" s="138" t="s">
        <v>35227</v>
      </c>
      <c r="E7166" s="138" t="s">
        <v>1756</v>
      </c>
      <c r="F7166" s="139">
        <v>0</v>
      </c>
      <c r="G7166" s="137" t="s">
        <v>552</v>
      </c>
      <c r="H7166" s="137" t="s">
        <v>34064</v>
      </c>
      <c r="I7166" s="138" t="s">
        <v>1756</v>
      </c>
    </row>
    <row r="7167" spans="1:9" hidden="1">
      <c r="A7167" s="137" t="s">
        <v>35228</v>
      </c>
      <c r="B7167" s="138" t="s">
        <v>35229</v>
      </c>
      <c r="C7167" s="138" t="s">
        <v>35230</v>
      </c>
      <c r="D7167" s="138" t="s">
        <v>35231</v>
      </c>
      <c r="E7167" s="138" t="s">
        <v>1756</v>
      </c>
      <c r="F7167" s="139">
        <v>0</v>
      </c>
      <c r="G7167" s="137" t="s">
        <v>552</v>
      </c>
      <c r="H7167" s="137" t="s">
        <v>34064</v>
      </c>
      <c r="I7167" s="138" t="s">
        <v>1756</v>
      </c>
    </row>
    <row r="7168" spans="1:9" hidden="1">
      <c r="A7168" s="137" t="s">
        <v>35232</v>
      </c>
      <c r="B7168" s="138" t="s">
        <v>35233</v>
      </c>
      <c r="C7168" s="138" t="s">
        <v>35234</v>
      </c>
      <c r="D7168" s="138" t="s">
        <v>35235</v>
      </c>
      <c r="E7168" s="138" t="s">
        <v>1756</v>
      </c>
      <c r="F7168" s="139">
        <v>0</v>
      </c>
      <c r="G7168" s="137" t="s">
        <v>552</v>
      </c>
      <c r="H7168" s="137" t="s">
        <v>34064</v>
      </c>
      <c r="I7168" s="138" t="s">
        <v>1756</v>
      </c>
    </row>
    <row r="7169" spans="1:9" hidden="1">
      <c r="A7169" s="137" t="s">
        <v>35236</v>
      </c>
      <c r="B7169" s="138" t="s">
        <v>35237</v>
      </c>
      <c r="C7169" s="138" t="s">
        <v>35238</v>
      </c>
      <c r="D7169" s="138" t="s">
        <v>35239</v>
      </c>
      <c r="E7169" s="138" t="s">
        <v>1756</v>
      </c>
      <c r="F7169" s="139">
        <v>0</v>
      </c>
      <c r="G7169" s="137" t="s">
        <v>552</v>
      </c>
      <c r="H7169" s="137" t="s">
        <v>34064</v>
      </c>
      <c r="I7169" s="138" t="s">
        <v>1756</v>
      </c>
    </row>
    <row r="7170" spans="1:9" hidden="1">
      <c r="A7170" s="137" t="s">
        <v>35240</v>
      </c>
      <c r="B7170" s="138" t="s">
        <v>35241</v>
      </c>
      <c r="C7170" s="138" t="s">
        <v>35242</v>
      </c>
      <c r="D7170" s="138" t="s">
        <v>35243</v>
      </c>
      <c r="E7170" s="138" t="s">
        <v>1756</v>
      </c>
      <c r="F7170" s="139">
        <v>0</v>
      </c>
      <c r="G7170" s="137" t="s">
        <v>552</v>
      </c>
      <c r="H7170" s="137" t="s">
        <v>34064</v>
      </c>
      <c r="I7170" s="138" t="s">
        <v>1756</v>
      </c>
    </row>
    <row r="7171" spans="1:9" hidden="1">
      <c r="A7171" s="137" t="s">
        <v>35244</v>
      </c>
      <c r="B7171" s="138" t="s">
        <v>35245</v>
      </c>
      <c r="C7171" s="138" t="s">
        <v>35246</v>
      </c>
      <c r="D7171" s="138" t="s">
        <v>35247</v>
      </c>
      <c r="E7171" s="138" t="s">
        <v>1756</v>
      </c>
      <c r="F7171" s="139">
        <v>0</v>
      </c>
      <c r="G7171" s="137" t="s">
        <v>552</v>
      </c>
      <c r="H7171" s="137" t="s">
        <v>34064</v>
      </c>
      <c r="I7171" s="138" t="s">
        <v>1756</v>
      </c>
    </row>
    <row r="7172" spans="1:9" hidden="1">
      <c r="A7172" s="137" t="s">
        <v>35248</v>
      </c>
      <c r="B7172" s="138" t="s">
        <v>35249</v>
      </c>
      <c r="C7172" s="138" t="s">
        <v>35250</v>
      </c>
      <c r="D7172" s="138" t="s">
        <v>35251</v>
      </c>
      <c r="E7172" s="138" t="s">
        <v>1756</v>
      </c>
      <c r="F7172" s="139">
        <v>0</v>
      </c>
      <c r="G7172" s="137" t="s">
        <v>552</v>
      </c>
      <c r="H7172" s="137" t="s">
        <v>34064</v>
      </c>
      <c r="I7172" s="138" t="s">
        <v>1756</v>
      </c>
    </row>
    <row r="7173" spans="1:9" hidden="1">
      <c r="A7173" s="137" t="s">
        <v>35252</v>
      </c>
      <c r="B7173" s="138" t="s">
        <v>35253</v>
      </c>
      <c r="C7173" s="138" t="s">
        <v>35254</v>
      </c>
      <c r="D7173" s="138" t="s">
        <v>35255</v>
      </c>
      <c r="E7173" s="138" t="s">
        <v>1756</v>
      </c>
      <c r="F7173" s="139">
        <v>0</v>
      </c>
      <c r="G7173" s="137" t="s">
        <v>552</v>
      </c>
      <c r="H7173" s="137" t="s">
        <v>34064</v>
      </c>
      <c r="I7173" s="138" t="s">
        <v>1756</v>
      </c>
    </row>
    <row r="7174" spans="1:9" hidden="1">
      <c r="A7174" s="137" t="s">
        <v>35256</v>
      </c>
      <c r="B7174" s="138" t="s">
        <v>35257</v>
      </c>
      <c r="C7174" s="138" t="s">
        <v>35258</v>
      </c>
      <c r="D7174" s="138" t="s">
        <v>35259</v>
      </c>
      <c r="E7174" s="138" t="s">
        <v>1756</v>
      </c>
      <c r="F7174" s="139">
        <v>0</v>
      </c>
      <c r="G7174" s="137" t="s">
        <v>552</v>
      </c>
      <c r="H7174" s="137" t="s">
        <v>34064</v>
      </c>
      <c r="I7174" s="138" t="s">
        <v>1756</v>
      </c>
    </row>
    <row r="7175" spans="1:9" hidden="1">
      <c r="A7175" s="137" t="s">
        <v>35260</v>
      </c>
      <c r="B7175" s="138" t="s">
        <v>35261</v>
      </c>
      <c r="C7175" s="138" t="s">
        <v>35262</v>
      </c>
      <c r="D7175" s="138" t="s">
        <v>35263</v>
      </c>
      <c r="E7175" s="138" t="s">
        <v>1756</v>
      </c>
      <c r="F7175" s="139">
        <v>0</v>
      </c>
      <c r="G7175" s="137" t="s">
        <v>552</v>
      </c>
      <c r="H7175" s="137" t="s">
        <v>34064</v>
      </c>
      <c r="I7175" s="138" t="s">
        <v>1756</v>
      </c>
    </row>
    <row r="7176" spans="1:9" hidden="1">
      <c r="A7176" s="137" t="s">
        <v>35264</v>
      </c>
      <c r="B7176" s="138" t="s">
        <v>35261</v>
      </c>
      <c r="C7176" s="138" t="s">
        <v>35262</v>
      </c>
      <c r="D7176" s="138" t="s">
        <v>35265</v>
      </c>
      <c r="E7176" s="138" t="s">
        <v>1756</v>
      </c>
      <c r="F7176" s="139">
        <v>0</v>
      </c>
      <c r="G7176" s="137" t="s">
        <v>552</v>
      </c>
      <c r="H7176" s="137" t="s">
        <v>34064</v>
      </c>
      <c r="I7176" s="138" t="s">
        <v>1756</v>
      </c>
    </row>
    <row r="7177" spans="1:9" hidden="1">
      <c r="A7177" s="137" t="s">
        <v>35266</v>
      </c>
      <c r="B7177" s="138" t="s">
        <v>35267</v>
      </c>
      <c r="C7177" s="138" t="s">
        <v>35268</v>
      </c>
      <c r="D7177" s="138" t="s">
        <v>35269</v>
      </c>
      <c r="E7177" s="138" t="s">
        <v>1756</v>
      </c>
      <c r="F7177" s="139">
        <v>0</v>
      </c>
      <c r="G7177" s="137" t="s">
        <v>552</v>
      </c>
      <c r="H7177" s="137" t="s">
        <v>34064</v>
      </c>
      <c r="I7177" s="138" t="s">
        <v>1756</v>
      </c>
    </row>
    <row r="7178" spans="1:9" hidden="1">
      <c r="A7178" s="137" t="s">
        <v>35270</v>
      </c>
      <c r="B7178" s="138" t="s">
        <v>1543</v>
      </c>
      <c r="C7178" s="138" t="s">
        <v>1542</v>
      </c>
      <c r="D7178" s="138" t="s">
        <v>35271</v>
      </c>
      <c r="E7178" s="138" t="s">
        <v>1756</v>
      </c>
      <c r="F7178" s="139">
        <v>0</v>
      </c>
      <c r="G7178" s="137" t="s">
        <v>552</v>
      </c>
      <c r="H7178" s="137" t="s">
        <v>34064</v>
      </c>
      <c r="I7178" s="138" t="s">
        <v>1756</v>
      </c>
    </row>
    <row r="7179" spans="1:9" hidden="1">
      <c r="A7179" s="137" t="s">
        <v>35272</v>
      </c>
      <c r="B7179" s="138" t="s">
        <v>1543</v>
      </c>
      <c r="C7179" s="138" t="s">
        <v>1542</v>
      </c>
      <c r="D7179" s="138" t="s">
        <v>35273</v>
      </c>
      <c r="E7179" s="138" t="s">
        <v>1756</v>
      </c>
      <c r="F7179" s="139">
        <v>0</v>
      </c>
      <c r="G7179" s="137" t="s">
        <v>552</v>
      </c>
      <c r="H7179" s="137" t="s">
        <v>34064</v>
      </c>
      <c r="I7179" s="138" t="s">
        <v>1756</v>
      </c>
    </row>
    <row r="7180" spans="1:9" hidden="1">
      <c r="A7180" s="137" t="s">
        <v>35274</v>
      </c>
      <c r="B7180" s="138" t="s">
        <v>35275</v>
      </c>
      <c r="C7180" s="138" t="s">
        <v>35276</v>
      </c>
      <c r="D7180" s="138" t="s">
        <v>34370</v>
      </c>
      <c r="E7180" s="138" t="s">
        <v>1756</v>
      </c>
      <c r="F7180" s="139">
        <v>0</v>
      </c>
      <c r="G7180" s="137" t="s">
        <v>552</v>
      </c>
      <c r="H7180" s="137" t="s">
        <v>34064</v>
      </c>
      <c r="I7180" s="138" t="s">
        <v>1756</v>
      </c>
    </row>
    <row r="7181" spans="1:9" hidden="1">
      <c r="A7181" s="137" t="s">
        <v>35277</v>
      </c>
      <c r="B7181" s="138" t="s">
        <v>35278</v>
      </c>
      <c r="C7181" s="138" t="s">
        <v>35279</v>
      </c>
      <c r="D7181" s="138" t="s">
        <v>35280</v>
      </c>
      <c r="E7181" s="138" t="s">
        <v>1756</v>
      </c>
      <c r="F7181" s="139">
        <v>0</v>
      </c>
      <c r="G7181" s="137" t="s">
        <v>552</v>
      </c>
      <c r="H7181" s="137" t="s">
        <v>34064</v>
      </c>
      <c r="I7181" s="138" t="s">
        <v>1756</v>
      </c>
    </row>
    <row r="7182" spans="1:9" hidden="1">
      <c r="A7182" s="137" t="s">
        <v>35281</v>
      </c>
      <c r="B7182" s="138" t="s">
        <v>35282</v>
      </c>
      <c r="C7182" s="138" t="s">
        <v>35283</v>
      </c>
      <c r="D7182" s="138" t="s">
        <v>35284</v>
      </c>
      <c r="E7182" s="138" t="s">
        <v>1756</v>
      </c>
      <c r="F7182" s="139">
        <v>0</v>
      </c>
      <c r="G7182" s="137" t="s">
        <v>552</v>
      </c>
      <c r="H7182" s="137" t="s">
        <v>34064</v>
      </c>
      <c r="I7182" s="138" t="s">
        <v>1756</v>
      </c>
    </row>
    <row r="7183" spans="1:9" hidden="1">
      <c r="A7183" s="137" t="s">
        <v>35285</v>
      </c>
      <c r="B7183" s="138" t="s">
        <v>35286</v>
      </c>
      <c r="C7183" s="138" t="s">
        <v>35287</v>
      </c>
      <c r="D7183" s="138" t="s">
        <v>35288</v>
      </c>
      <c r="E7183" s="138" t="s">
        <v>1756</v>
      </c>
      <c r="F7183" s="139">
        <v>0</v>
      </c>
      <c r="G7183" s="137" t="s">
        <v>552</v>
      </c>
      <c r="H7183" s="137" t="s">
        <v>34064</v>
      </c>
      <c r="I7183" s="138" t="s">
        <v>1756</v>
      </c>
    </row>
    <row r="7184" spans="1:9" hidden="1">
      <c r="A7184" s="137" t="s">
        <v>35289</v>
      </c>
      <c r="B7184" s="138" t="s">
        <v>35290</v>
      </c>
      <c r="C7184" s="138" t="s">
        <v>35291</v>
      </c>
      <c r="D7184" s="138" t="s">
        <v>35292</v>
      </c>
      <c r="E7184" s="138" t="s">
        <v>1756</v>
      </c>
      <c r="F7184" s="139">
        <v>0</v>
      </c>
      <c r="G7184" s="137" t="s">
        <v>552</v>
      </c>
      <c r="H7184" s="137" t="s">
        <v>34064</v>
      </c>
      <c r="I7184" s="138" t="s">
        <v>1756</v>
      </c>
    </row>
    <row r="7185" spans="1:9" hidden="1">
      <c r="A7185" s="137" t="s">
        <v>35293</v>
      </c>
      <c r="B7185" s="138" t="s">
        <v>35294</v>
      </c>
      <c r="C7185" s="138" t="s">
        <v>35295</v>
      </c>
      <c r="D7185" s="138" t="s">
        <v>35296</v>
      </c>
      <c r="E7185" s="138" t="s">
        <v>1756</v>
      </c>
      <c r="F7185" s="139">
        <v>0</v>
      </c>
      <c r="G7185" s="137" t="s">
        <v>552</v>
      </c>
      <c r="H7185" s="137" t="s">
        <v>34064</v>
      </c>
      <c r="I7185" s="138" t="s">
        <v>1756</v>
      </c>
    </row>
    <row r="7186" spans="1:9" hidden="1">
      <c r="A7186" s="137" t="s">
        <v>35297</v>
      </c>
      <c r="B7186" s="138" t="s">
        <v>35298</v>
      </c>
      <c r="C7186" s="138" t="s">
        <v>35299</v>
      </c>
      <c r="D7186" s="138" t="s">
        <v>35300</v>
      </c>
      <c r="E7186" s="138" t="s">
        <v>1756</v>
      </c>
      <c r="F7186" s="139">
        <v>0</v>
      </c>
      <c r="G7186" s="137" t="s">
        <v>552</v>
      </c>
      <c r="H7186" s="137" t="s">
        <v>34064</v>
      </c>
      <c r="I7186" s="138" t="s">
        <v>1756</v>
      </c>
    </row>
    <row r="7187" spans="1:9" hidden="1">
      <c r="A7187" s="137" t="s">
        <v>35301</v>
      </c>
      <c r="B7187" s="138" t="s">
        <v>35298</v>
      </c>
      <c r="C7187" s="138" t="s">
        <v>35299</v>
      </c>
      <c r="D7187" s="138" t="s">
        <v>35302</v>
      </c>
      <c r="E7187" s="138" t="s">
        <v>1756</v>
      </c>
      <c r="F7187" s="139">
        <v>0</v>
      </c>
      <c r="G7187" s="137" t="s">
        <v>552</v>
      </c>
      <c r="H7187" s="137" t="s">
        <v>34064</v>
      </c>
      <c r="I7187" s="138" t="s">
        <v>1756</v>
      </c>
    </row>
    <row r="7188" spans="1:9" hidden="1">
      <c r="A7188" s="137" t="s">
        <v>35303</v>
      </c>
      <c r="B7188" s="138" t="s">
        <v>35304</v>
      </c>
      <c r="C7188" s="138" t="s">
        <v>35305</v>
      </c>
      <c r="D7188" s="138" t="s">
        <v>35306</v>
      </c>
      <c r="E7188" s="138" t="s">
        <v>1756</v>
      </c>
      <c r="F7188" s="139">
        <v>0</v>
      </c>
      <c r="G7188" s="137" t="s">
        <v>552</v>
      </c>
      <c r="H7188" s="137" t="s">
        <v>34064</v>
      </c>
      <c r="I7188" s="138" t="s">
        <v>1756</v>
      </c>
    </row>
    <row r="7189" spans="1:9" hidden="1">
      <c r="A7189" s="137" t="s">
        <v>35307</v>
      </c>
      <c r="B7189" s="138" t="s">
        <v>35308</v>
      </c>
      <c r="C7189" s="138" t="s">
        <v>35309</v>
      </c>
      <c r="D7189" s="138" t="s">
        <v>35310</v>
      </c>
      <c r="E7189" s="138" t="s">
        <v>1756</v>
      </c>
      <c r="F7189" s="139">
        <v>0</v>
      </c>
      <c r="G7189" s="137" t="s">
        <v>552</v>
      </c>
      <c r="H7189" s="137" t="s">
        <v>34064</v>
      </c>
      <c r="I7189" s="138" t="s">
        <v>1756</v>
      </c>
    </row>
    <row r="7190" spans="1:9" hidden="1">
      <c r="A7190" s="137" t="s">
        <v>35311</v>
      </c>
      <c r="B7190" s="138" t="s">
        <v>35312</v>
      </c>
      <c r="C7190" s="138" t="s">
        <v>35313</v>
      </c>
      <c r="D7190" s="138" t="s">
        <v>35314</v>
      </c>
      <c r="E7190" s="138" t="s">
        <v>1756</v>
      </c>
      <c r="F7190" s="139">
        <v>0</v>
      </c>
      <c r="G7190" s="137" t="s">
        <v>552</v>
      </c>
      <c r="H7190" s="137" t="s">
        <v>34064</v>
      </c>
      <c r="I7190" s="138" t="s">
        <v>1756</v>
      </c>
    </row>
    <row r="7191" spans="1:9" hidden="1">
      <c r="A7191" s="137" t="s">
        <v>35315</v>
      </c>
      <c r="B7191" s="138" t="s">
        <v>35316</v>
      </c>
      <c r="C7191" s="138" t="s">
        <v>35317</v>
      </c>
      <c r="D7191" s="138" t="s">
        <v>35318</v>
      </c>
      <c r="E7191" s="138" t="s">
        <v>1756</v>
      </c>
      <c r="F7191" s="139">
        <v>0</v>
      </c>
      <c r="G7191" s="137" t="s">
        <v>552</v>
      </c>
      <c r="H7191" s="137" t="s">
        <v>34064</v>
      </c>
      <c r="I7191" s="138" t="s">
        <v>1756</v>
      </c>
    </row>
    <row r="7192" spans="1:9" hidden="1">
      <c r="A7192" s="137" t="s">
        <v>35319</v>
      </c>
      <c r="B7192" s="138" t="s">
        <v>35320</v>
      </c>
      <c r="C7192" s="138" t="s">
        <v>35321</v>
      </c>
      <c r="D7192" s="138" t="s">
        <v>35322</v>
      </c>
      <c r="E7192" s="138" t="s">
        <v>1756</v>
      </c>
      <c r="F7192" s="139">
        <v>0</v>
      </c>
      <c r="G7192" s="137" t="s">
        <v>552</v>
      </c>
      <c r="H7192" s="137" t="s">
        <v>34064</v>
      </c>
      <c r="I7192" s="138" t="s">
        <v>1756</v>
      </c>
    </row>
    <row r="7193" spans="1:9" hidden="1">
      <c r="A7193" s="137" t="s">
        <v>35323</v>
      </c>
      <c r="B7193" s="138" t="s">
        <v>35324</v>
      </c>
      <c r="C7193" s="138" t="s">
        <v>35325</v>
      </c>
      <c r="D7193" s="138" t="s">
        <v>35326</v>
      </c>
      <c r="E7193" s="138" t="s">
        <v>1756</v>
      </c>
      <c r="F7193" s="139">
        <v>0</v>
      </c>
      <c r="G7193" s="137" t="s">
        <v>552</v>
      </c>
      <c r="H7193" s="137" t="s">
        <v>34064</v>
      </c>
      <c r="I7193" s="138" t="s">
        <v>1756</v>
      </c>
    </row>
    <row r="7194" spans="1:9" hidden="1">
      <c r="A7194" s="137" t="s">
        <v>35327</v>
      </c>
      <c r="B7194" s="138" t="s">
        <v>35324</v>
      </c>
      <c r="C7194" s="138" t="s">
        <v>35325</v>
      </c>
      <c r="D7194" s="138" t="s">
        <v>35328</v>
      </c>
      <c r="E7194" s="138" t="s">
        <v>1756</v>
      </c>
      <c r="F7194" s="139">
        <v>0</v>
      </c>
      <c r="G7194" s="137" t="s">
        <v>552</v>
      </c>
      <c r="H7194" s="137" t="s">
        <v>34064</v>
      </c>
      <c r="I7194" s="138" t="s">
        <v>1756</v>
      </c>
    </row>
    <row r="7195" spans="1:9" hidden="1">
      <c r="A7195" s="137" t="s">
        <v>35329</v>
      </c>
      <c r="B7195" s="138" t="s">
        <v>35330</v>
      </c>
      <c r="C7195" s="138" t="s">
        <v>35331</v>
      </c>
      <c r="D7195" s="138" t="s">
        <v>35332</v>
      </c>
      <c r="E7195" s="138" t="s">
        <v>1756</v>
      </c>
      <c r="F7195" s="139">
        <v>0</v>
      </c>
      <c r="G7195" s="137" t="s">
        <v>552</v>
      </c>
      <c r="H7195" s="137" t="s">
        <v>34064</v>
      </c>
      <c r="I7195" s="138" t="s">
        <v>1756</v>
      </c>
    </row>
    <row r="7196" spans="1:9" hidden="1">
      <c r="A7196" s="137" t="s">
        <v>35333</v>
      </c>
      <c r="B7196" s="138" t="s">
        <v>35334</v>
      </c>
      <c r="C7196" s="138" t="s">
        <v>35335</v>
      </c>
      <c r="D7196" s="138" t="s">
        <v>35336</v>
      </c>
      <c r="E7196" s="138" t="s">
        <v>1756</v>
      </c>
      <c r="F7196" s="139">
        <v>0</v>
      </c>
      <c r="G7196" s="137" t="s">
        <v>552</v>
      </c>
      <c r="H7196" s="137" t="s">
        <v>34064</v>
      </c>
      <c r="I7196" s="138" t="s">
        <v>1756</v>
      </c>
    </row>
    <row r="7197" spans="1:9" hidden="1">
      <c r="A7197" s="137" t="s">
        <v>35337</v>
      </c>
      <c r="B7197" s="138" t="s">
        <v>35338</v>
      </c>
      <c r="C7197" s="138" t="s">
        <v>35339</v>
      </c>
      <c r="D7197" s="138" t="s">
        <v>35340</v>
      </c>
      <c r="E7197" s="138" t="s">
        <v>1756</v>
      </c>
      <c r="F7197" s="139">
        <v>0</v>
      </c>
      <c r="G7197" s="137" t="s">
        <v>552</v>
      </c>
      <c r="H7197" s="137" t="s">
        <v>34064</v>
      </c>
      <c r="I7197" s="138" t="s">
        <v>1756</v>
      </c>
    </row>
    <row r="7198" spans="1:9" hidden="1">
      <c r="A7198" s="137" t="s">
        <v>35341</v>
      </c>
      <c r="B7198" s="138" t="s">
        <v>35342</v>
      </c>
      <c r="C7198" s="138" t="s">
        <v>35343</v>
      </c>
      <c r="D7198" s="138" t="s">
        <v>35344</v>
      </c>
      <c r="E7198" s="138" t="s">
        <v>1756</v>
      </c>
      <c r="F7198" s="139">
        <v>0</v>
      </c>
      <c r="G7198" s="137" t="s">
        <v>552</v>
      </c>
      <c r="H7198" s="137" t="s">
        <v>34064</v>
      </c>
      <c r="I7198" s="138" t="s">
        <v>1756</v>
      </c>
    </row>
    <row r="7199" spans="1:9" hidden="1">
      <c r="A7199" s="137" t="s">
        <v>35345</v>
      </c>
      <c r="B7199" s="138" t="s">
        <v>35346</v>
      </c>
      <c r="C7199" s="138" t="s">
        <v>35347</v>
      </c>
      <c r="D7199" s="138" t="s">
        <v>35348</v>
      </c>
      <c r="E7199" s="138" t="s">
        <v>1756</v>
      </c>
      <c r="F7199" s="139">
        <v>0</v>
      </c>
      <c r="G7199" s="137" t="s">
        <v>552</v>
      </c>
      <c r="H7199" s="137" t="s">
        <v>34064</v>
      </c>
      <c r="I7199" s="138" t="s">
        <v>1756</v>
      </c>
    </row>
    <row r="7200" spans="1:9" hidden="1">
      <c r="A7200" s="137" t="s">
        <v>35349</v>
      </c>
      <c r="B7200" s="138" t="s">
        <v>35350</v>
      </c>
      <c r="C7200" s="138" t="s">
        <v>35351</v>
      </c>
      <c r="D7200" s="138" t="s">
        <v>35352</v>
      </c>
      <c r="E7200" s="138" t="s">
        <v>1756</v>
      </c>
      <c r="F7200" s="139">
        <v>0</v>
      </c>
      <c r="G7200" s="137" t="s">
        <v>552</v>
      </c>
      <c r="H7200" s="137" t="s">
        <v>34064</v>
      </c>
      <c r="I7200" s="138" t="s">
        <v>1756</v>
      </c>
    </row>
    <row r="7201" spans="1:9" hidden="1">
      <c r="A7201" s="137" t="s">
        <v>35353</v>
      </c>
      <c r="B7201" s="138" t="s">
        <v>35354</v>
      </c>
      <c r="C7201" s="138" t="s">
        <v>35355</v>
      </c>
      <c r="D7201" s="138" t="s">
        <v>35356</v>
      </c>
      <c r="E7201" s="138" t="s">
        <v>1756</v>
      </c>
      <c r="F7201" s="139">
        <v>0</v>
      </c>
      <c r="G7201" s="137" t="s">
        <v>552</v>
      </c>
      <c r="H7201" s="137" t="s">
        <v>34064</v>
      </c>
      <c r="I7201" s="138" t="s">
        <v>1756</v>
      </c>
    </row>
    <row r="7202" spans="1:9" hidden="1">
      <c r="A7202" s="137" t="s">
        <v>35357</v>
      </c>
      <c r="B7202" s="138" t="s">
        <v>35358</v>
      </c>
      <c r="C7202" s="138" t="s">
        <v>35359</v>
      </c>
      <c r="D7202" s="138" t="s">
        <v>35360</v>
      </c>
      <c r="E7202" s="138" t="s">
        <v>1756</v>
      </c>
      <c r="F7202" s="139">
        <v>0</v>
      </c>
      <c r="G7202" s="137" t="s">
        <v>552</v>
      </c>
      <c r="H7202" s="137" t="s">
        <v>34064</v>
      </c>
      <c r="I7202" s="138" t="s">
        <v>1756</v>
      </c>
    </row>
    <row r="7203" spans="1:9" hidden="1">
      <c r="A7203" s="137" t="s">
        <v>35361</v>
      </c>
      <c r="B7203" s="138" t="s">
        <v>35362</v>
      </c>
      <c r="C7203" s="138" t="s">
        <v>35363</v>
      </c>
      <c r="D7203" s="138" t="s">
        <v>35364</v>
      </c>
      <c r="E7203" s="138" t="s">
        <v>1756</v>
      </c>
      <c r="F7203" s="139">
        <v>0</v>
      </c>
      <c r="G7203" s="137" t="s">
        <v>552</v>
      </c>
      <c r="H7203" s="137" t="s">
        <v>34064</v>
      </c>
      <c r="I7203" s="138" t="s">
        <v>1756</v>
      </c>
    </row>
    <row r="7204" spans="1:9" hidden="1">
      <c r="A7204" s="137" t="s">
        <v>35365</v>
      </c>
      <c r="B7204" s="138" t="s">
        <v>35366</v>
      </c>
      <c r="C7204" s="138" t="s">
        <v>35367</v>
      </c>
      <c r="D7204" s="138" t="s">
        <v>35368</v>
      </c>
      <c r="E7204" s="138" t="s">
        <v>1756</v>
      </c>
      <c r="F7204" s="139">
        <v>0</v>
      </c>
      <c r="G7204" s="137" t="s">
        <v>552</v>
      </c>
      <c r="H7204" s="137" t="s">
        <v>34064</v>
      </c>
      <c r="I7204" s="138" t="s">
        <v>1756</v>
      </c>
    </row>
    <row r="7205" spans="1:9" hidden="1">
      <c r="A7205" s="137" t="s">
        <v>35369</v>
      </c>
      <c r="B7205" s="138" t="s">
        <v>35370</v>
      </c>
      <c r="C7205" s="138" t="s">
        <v>35371</v>
      </c>
      <c r="D7205" s="138" t="s">
        <v>35372</v>
      </c>
      <c r="E7205" s="138" t="s">
        <v>1756</v>
      </c>
      <c r="F7205" s="139">
        <v>0</v>
      </c>
      <c r="G7205" s="137" t="s">
        <v>552</v>
      </c>
      <c r="H7205" s="137" t="s">
        <v>34064</v>
      </c>
      <c r="I7205" s="138" t="s">
        <v>1756</v>
      </c>
    </row>
    <row r="7206" spans="1:9" hidden="1">
      <c r="A7206" s="137" t="s">
        <v>35373</v>
      </c>
      <c r="B7206" s="138" t="s">
        <v>35374</v>
      </c>
      <c r="C7206" s="138" t="s">
        <v>35375</v>
      </c>
      <c r="D7206" s="138" t="s">
        <v>35376</v>
      </c>
      <c r="E7206" s="138" t="s">
        <v>1756</v>
      </c>
      <c r="F7206" s="139">
        <v>0</v>
      </c>
      <c r="G7206" s="137" t="s">
        <v>552</v>
      </c>
      <c r="H7206" s="137" t="s">
        <v>34064</v>
      </c>
      <c r="I7206" s="138" t="s">
        <v>1756</v>
      </c>
    </row>
    <row r="7207" spans="1:9" hidden="1">
      <c r="A7207" s="137" t="s">
        <v>35377</v>
      </c>
      <c r="B7207" s="138" t="s">
        <v>35378</v>
      </c>
      <c r="C7207" s="138" t="s">
        <v>35379</v>
      </c>
      <c r="D7207" s="138" t="s">
        <v>35380</v>
      </c>
      <c r="E7207" s="138" t="s">
        <v>1756</v>
      </c>
      <c r="F7207" s="139">
        <v>0</v>
      </c>
      <c r="G7207" s="137" t="s">
        <v>552</v>
      </c>
      <c r="H7207" s="137" t="s">
        <v>34064</v>
      </c>
      <c r="I7207" s="138" t="s">
        <v>1756</v>
      </c>
    </row>
    <row r="7208" spans="1:9" hidden="1">
      <c r="A7208" s="137" t="s">
        <v>35381</v>
      </c>
      <c r="B7208" s="138" t="s">
        <v>35382</v>
      </c>
      <c r="C7208" s="138" t="s">
        <v>35383</v>
      </c>
      <c r="D7208" s="138" t="s">
        <v>35384</v>
      </c>
      <c r="E7208" s="138" t="s">
        <v>1756</v>
      </c>
      <c r="F7208" s="139">
        <v>0</v>
      </c>
      <c r="G7208" s="137" t="s">
        <v>552</v>
      </c>
      <c r="H7208" s="137" t="s">
        <v>34064</v>
      </c>
      <c r="I7208" s="138" t="s">
        <v>1756</v>
      </c>
    </row>
    <row r="7209" spans="1:9" hidden="1">
      <c r="A7209" s="137" t="s">
        <v>35385</v>
      </c>
      <c r="B7209" s="138" t="s">
        <v>35382</v>
      </c>
      <c r="C7209" s="138" t="s">
        <v>35383</v>
      </c>
      <c r="D7209" s="138" t="s">
        <v>35386</v>
      </c>
      <c r="E7209" s="138" t="s">
        <v>1756</v>
      </c>
      <c r="F7209" s="139">
        <v>0</v>
      </c>
      <c r="G7209" s="137" t="s">
        <v>552</v>
      </c>
      <c r="H7209" s="137" t="s">
        <v>34064</v>
      </c>
      <c r="I7209" s="138" t="s">
        <v>1756</v>
      </c>
    </row>
    <row r="7210" spans="1:9" hidden="1">
      <c r="A7210" s="137" t="s">
        <v>35387</v>
      </c>
      <c r="B7210" s="138" t="s">
        <v>35388</v>
      </c>
      <c r="C7210" s="138" t="s">
        <v>35389</v>
      </c>
      <c r="D7210" s="138" t="s">
        <v>35390</v>
      </c>
      <c r="E7210" s="138" t="s">
        <v>1756</v>
      </c>
      <c r="F7210" s="139">
        <v>0</v>
      </c>
      <c r="G7210" s="137" t="s">
        <v>552</v>
      </c>
      <c r="H7210" s="137" t="s">
        <v>34064</v>
      </c>
      <c r="I7210" s="138" t="s">
        <v>1756</v>
      </c>
    </row>
    <row r="7211" spans="1:9" hidden="1">
      <c r="A7211" s="137" t="s">
        <v>35391</v>
      </c>
      <c r="B7211" s="138" t="s">
        <v>35392</v>
      </c>
      <c r="C7211" s="138" t="s">
        <v>35393</v>
      </c>
      <c r="D7211" s="138" t="s">
        <v>35394</v>
      </c>
      <c r="E7211" s="138" t="s">
        <v>1756</v>
      </c>
      <c r="F7211" s="139">
        <v>0</v>
      </c>
      <c r="G7211" s="137" t="s">
        <v>552</v>
      </c>
      <c r="H7211" s="137" t="s">
        <v>34064</v>
      </c>
      <c r="I7211" s="138" t="s">
        <v>1756</v>
      </c>
    </row>
    <row r="7212" spans="1:9" hidden="1">
      <c r="A7212" s="137" t="s">
        <v>35395</v>
      </c>
      <c r="B7212" s="138" t="s">
        <v>35396</v>
      </c>
      <c r="C7212" s="138" t="s">
        <v>35397</v>
      </c>
      <c r="D7212" s="138" t="s">
        <v>35398</v>
      </c>
      <c r="E7212" s="138" t="s">
        <v>1756</v>
      </c>
      <c r="F7212" s="139">
        <v>0</v>
      </c>
      <c r="G7212" s="137" t="s">
        <v>552</v>
      </c>
      <c r="H7212" s="137" t="s">
        <v>34064</v>
      </c>
      <c r="I7212" s="138" t="s">
        <v>1756</v>
      </c>
    </row>
    <row r="7213" spans="1:9" hidden="1">
      <c r="A7213" s="137" t="s">
        <v>35399</v>
      </c>
      <c r="B7213" s="138" t="s">
        <v>35396</v>
      </c>
      <c r="C7213" s="138" t="s">
        <v>35397</v>
      </c>
      <c r="D7213" s="138" t="s">
        <v>35400</v>
      </c>
      <c r="E7213" s="138" t="s">
        <v>1756</v>
      </c>
      <c r="F7213" s="139">
        <v>0</v>
      </c>
      <c r="G7213" s="137" t="s">
        <v>552</v>
      </c>
      <c r="H7213" s="137" t="s">
        <v>34064</v>
      </c>
      <c r="I7213" s="138" t="s">
        <v>1756</v>
      </c>
    </row>
    <row r="7214" spans="1:9" hidden="1">
      <c r="A7214" s="137" t="s">
        <v>35401</v>
      </c>
      <c r="B7214" s="138" t="s">
        <v>35402</v>
      </c>
      <c r="C7214" s="138" t="s">
        <v>35403</v>
      </c>
      <c r="D7214" s="138" t="s">
        <v>35404</v>
      </c>
      <c r="E7214" s="138" t="s">
        <v>1756</v>
      </c>
      <c r="F7214" s="139">
        <v>0</v>
      </c>
      <c r="G7214" s="137" t="s">
        <v>552</v>
      </c>
      <c r="H7214" s="137" t="s">
        <v>34064</v>
      </c>
      <c r="I7214" s="138" t="s">
        <v>1756</v>
      </c>
    </row>
    <row r="7215" spans="1:9" hidden="1">
      <c r="A7215" s="137" t="s">
        <v>35405</v>
      </c>
      <c r="B7215" s="138" t="s">
        <v>35406</v>
      </c>
      <c r="C7215" s="138" t="s">
        <v>35407</v>
      </c>
      <c r="D7215" s="138" t="s">
        <v>35408</v>
      </c>
      <c r="E7215" s="138" t="s">
        <v>1756</v>
      </c>
      <c r="F7215" s="139">
        <v>0</v>
      </c>
      <c r="G7215" s="137" t="s">
        <v>552</v>
      </c>
      <c r="H7215" s="137" t="s">
        <v>34064</v>
      </c>
      <c r="I7215" s="138" t="s">
        <v>1756</v>
      </c>
    </row>
    <row r="7216" spans="1:9" hidden="1">
      <c r="A7216" s="137" t="s">
        <v>35409</v>
      </c>
      <c r="B7216" s="138" t="s">
        <v>35410</v>
      </c>
      <c r="C7216" s="138" t="s">
        <v>35411</v>
      </c>
      <c r="D7216" s="138" t="s">
        <v>35412</v>
      </c>
      <c r="E7216" s="138" t="s">
        <v>1756</v>
      </c>
      <c r="F7216" s="139">
        <v>0</v>
      </c>
      <c r="G7216" s="137" t="s">
        <v>552</v>
      </c>
      <c r="H7216" s="137" t="s">
        <v>34064</v>
      </c>
      <c r="I7216" s="138" t="s">
        <v>1756</v>
      </c>
    </row>
    <row r="7217" spans="1:9" hidden="1">
      <c r="A7217" s="137" t="s">
        <v>35413</v>
      </c>
      <c r="B7217" s="138" t="s">
        <v>35414</v>
      </c>
      <c r="C7217" s="138" t="s">
        <v>35415</v>
      </c>
      <c r="D7217" s="138" t="s">
        <v>35416</v>
      </c>
      <c r="E7217" s="138" t="s">
        <v>1756</v>
      </c>
      <c r="F7217" s="139">
        <v>0</v>
      </c>
      <c r="G7217" s="137" t="s">
        <v>552</v>
      </c>
      <c r="H7217" s="137" t="s">
        <v>34064</v>
      </c>
      <c r="I7217" s="138" t="s">
        <v>1756</v>
      </c>
    </row>
    <row r="7218" spans="1:9" hidden="1">
      <c r="A7218" s="137" t="s">
        <v>35417</v>
      </c>
      <c r="B7218" s="138" t="s">
        <v>35414</v>
      </c>
      <c r="C7218" s="138" t="s">
        <v>35415</v>
      </c>
      <c r="D7218" s="138" t="s">
        <v>35418</v>
      </c>
      <c r="E7218" s="138" t="s">
        <v>1756</v>
      </c>
      <c r="F7218" s="139">
        <v>0</v>
      </c>
      <c r="G7218" s="137" t="s">
        <v>552</v>
      </c>
      <c r="H7218" s="137" t="s">
        <v>34064</v>
      </c>
      <c r="I7218" s="138" t="s">
        <v>1756</v>
      </c>
    </row>
    <row r="7219" spans="1:9" hidden="1">
      <c r="A7219" s="137" t="s">
        <v>35419</v>
      </c>
      <c r="B7219" s="138" t="s">
        <v>35420</v>
      </c>
      <c r="C7219" s="138" t="s">
        <v>35421</v>
      </c>
      <c r="D7219" s="138" t="s">
        <v>35422</v>
      </c>
      <c r="E7219" s="138" t="s">
        <v>1756</v>
      </c>
      <c r="F7219" s="139">
        <v>0</v>
      </c>
      <c r="G7219" s="137" t="s">
        <v>552</v>
      </c>
      <c r="H7219" s="137" t="s">
        <v>34064</v>
      </c>
      <c r="I7219" s="138" t="s">
        <v>1756</v>
      </c>
    </row>
    <row r="7220" spans="1:9" hidden="1">
      <c r="A7220" s="137" t="s">
        <v>35423</v>
      </c>
      <c r="B7220" s="138" t="s">
        <v>35420</v>
      </c>
      <c r="C7220" s="138" t="s">
        <v>35421</v>
      </c>
      <c r="D7220" s="138" t="s">
        <v>35424</v>
      </c>
      <c r="E7220" s="138" t="s">
        <v>1756</v>
      </c>
      <c r="F7220" s="139">
        <v>0</v>
      </c>
      <c r="G7220" s="137" t="s">
        <v>552</v>
      </c>
      <c r="H7220" s="137" t="s">
        <v>34064</v>
      </c>
      <c r="I7220" s="138" t="s">
        <v>1756</v>
      </c>
    </row>
    <row r="7221" spans="1:9" hidden="1">
      <c r="A7221" s="137" t="s">
        <v>35425</v>
      </c>
      <c r="B7221" s="138" t="s">
        <v>35426</v>
      </c>
      <c r="C7221" s="138" t="s">
        <v>35427</v>
      </c>
      <c r="D7221" s="138" t="s">
        <v>35428</v>
      </c>
      <c r="E7221" s="138" t="s">
        <v>1756</v>
      </c>
      <c r="F7221" s="139">
        <v>0</v>
      </c>
      <c r="G7221" s="137" t="s">
        <v>552</v>
      </c>
      <c r="H7221" s="137" t="s">
        <v>34064</v>
      </c>
      <c r="I7221" s="138" t="s">
        <v>1756</v>
      </c>
    </row>
    <row r="7222" spans="1:9" hidden="1">
      <c r="A7222" s="137" t="s">
        <v>35429</v>
      </c>
      <c r="B7222" s="138" t="s">
        <v>35426</v>
      </c>
      <c r="C7222" s="138" t="s">
        <v>35427</v>
      </c>
      <c r="D7222" s="138" t="s">
        <v>35430</v>
      </c>
      <c r="E7222" s="138" t="s">
        <v>1756</v>
      </c>
      <c r="F7222" s="139">
        <v>0</v>
      </c>
      <c r="G7222" s="137" t="s">
        <v>552</v>
      </c>
      <c r="H7222" s="137" t="s">
        <v>34064</v>
      </c>
      <c r="I7222" s="138" t="s">
        <v>1756</v>
      </c>
    </row>
    <row r="7223" spans="1:9" hidden="1">
      <c r="A7223" s="137" t="s">
        <v>35431</v>
      </c>
      <c r="B7223" s="138" t="s">
        <v>35432</v>
      </c>
      <c r="C7223" s="138" t="s">
        <v>35433</v>
      </c>
      <c r="D7223" s="138" t="s">
        <v>35434</v>
      </c>
      <c r="E7223" s="138" t="s">
        <v>1756</v>
      </c>
      <c r="F7223" s="139">
        <v>0</v>
      </c>
      <c r="G7223" s="137" t="s">
        <v>552</v>
      </c>
      <c r="H7223" s="137" t="s">
        <v>34064</v>
      </c>
      <c r="I7223" s="138" t="s">
        <v>1756</v>
      </c>
    </row>
    <row r="7224" spans="1:9" hidden="1">
      <c r="A7224" s="137" t="s">
        <v>35435</v>
      </c>
      <c r="B7224" s="138" t="s">
        <v>35436</v>
      </c>
      <c r="C7224" s="138" t="s">
        <v>35437</v>
      </c>
      <c r="D7224" s="138" t="s">
        <v>35438</v>
      </c>
      <c r="E7224" s="138" t="s">
        <v>1756</v>
      </c>
      <c r="F7224" s="139">
        <v>0</v>
      </c>
      <c r="G7224" s="137" t="s">
        <v>552</v>
      </c>
      <c r="H7224" s="137" t="s">
        <v>34064</v>
      </c>
      <c r="I7224" s="138" t="s">
        <v>1756</v>
      </c>
    </row>
    <row r="7225" spans="1:9" hidden="1">
      <c r="A7225" s="137" t="s">
        <v>35439</v>
      </c>
      <c r="B7225" s="138" t="s">
        <v>35440</v>
      </c>
      <c r="C7225" s="138" t="s">
        <v>35441</v>
      </c>
      <c r="D7225" s="138" t="s">
        <v>35442</v>
      </c>
      <c r="E7225" s="138" t="s">
        <v>1756</v>
      </c>
      <c r="F7225" s="139">
        <v>0</v>
      </c>
      <c r="G7225" s="137" t="s">
        <v>552</v>
      </c>
      <c r="H7225" s="137" t="s">
        <v>34064</v>
      </c>
      <c r="I7225" s="138" t="s">
        <v>1756</v>
      </c>
    </row>
    <row r="7226" spans="1:9" hidden="1">
      <c r="A7226" s="137" t="s">
        <v>35443</v>
      </c>
      <c r="B7226" s="138" t="s">
        <v>35444</v>
      </c>
      <c r="C7226" s="138" t="s">
        <v>35445</v>
      </c>
      <c r="D7226" s="138" t="s">
        <v>35446</v>
      </c>
      <c r="E7226" s="138" t="s">
        <v>1756</v>
      </c>
      <c r="F7226" s="139">
        <v>0</v>
      </c>
      <c r="G7226" s="137" t="s">
        <v>552</v>
      </c>
      <c r="H7226" s="137" t="s">
        <v>34064</v>
      </c>
      <c r="I7226" s="138" t="s">
        <v>1756</v>
      </c>
    </row>
    <row r="7227" spans="1:9" hidden="1">
      <c r="A7227" s="137" t="s">
        <v>35447</v>
      </c>
      <c r="B7227" s="138" t="s">
        <v>35448</v>
      </c>
      <c r="C7227" s="138" t="s">
        <v>35449</v>
      </c>
      <c r="D7227" s="138" t="s">
        <v>35450</v>
      </c>
      <c r="E7227" s="138" t="s">
        <v>1756</v>
      </c>
      <c r="F7227" s="139">
        <v>0</v>
      </c>
      <c r="G7227" s="137" t="s">
        <v>552</v>
      </c>
      <c r="H7227" s="137" t="s">
        <v>34064</v>
      </c>
      <c r="I7227" s="138" t="s">
        <v>1756</v>
      </c>
    </row>
    <row r="7228" spans="1:9" hidden="1">
      <c r="A7228" s="137" t="s">
        <v>35451</v>
      </c>
      <c r="B7228" s="138" t="s">
        <v>35452</v>
      </c>
      <c r="C7228" s="138" t="s">
        <v>35453</v>
      </c>
      <c r="D7228" s="138" t="s">
        <v>35454</v>
      </c>
      <c r="E7228" s="138" t="s">
        <v>1756</v>
      </c>
      <c r="F7228" s="139">
        <v>0</v>
      </c>
      <c r="G7228" s="137" t="s">
        <v>552</v>
      </c>
      <c r="H7228" s="137" t="s">
        <v>34064</v>
      </c>
      <c r="I7228" s="138" t="s">
        <v>1756</v>
      </c>
    </row>
    <row r="7229" spans="1:9" hidden="1">
      <c r="A7229" s="137" t="s">
        <v>35455</v>
      </c>
      <c r="B7229" s="138" t="s">
        <v>35456</v>
      </c>
      <c r="C7229" s="138" t="s">
        <v>35457</v>
      </c>
      <c r="D7229" s="138" t="s">
        <v>35458</v>
      </c>
      <c r="E7229" s="138" t="s">
        <v>1756</v>
      </c>
      <c r="F7229" s="139">
        <v>0</v>
      </c>
      <c r="G7229" s="137" t="s">
        <v>552</v>
      </c>
      <c r="H7229" s="137" t="s">
        <v>34064</v>
      </c>
      <c r="I7229" s="138" t="s">
        <v>1756</v>
      </c>
    </row>
    <row r="7230" spans="1:9" hidden="1">
      <c r="A7230" s="137" t="s">
        <v>35459</v>
      </c>
      <c r="B7230" s="138" t="s">
        <v>35460</v>
      </c>
      <c r="C7230" s="138" t="s">
        <v>35461</v>
      </c>
      <c r="D7230" s="138" t="s">
        <v>35462</v>
      </c>
      <c r="E7230" s="138" t="s">
        <v>1756</v>
      </c>
      <c r="F7230" s="139">
        <v>0</v>
      </c>
      <c r="G7230" s="137" t="s">
        <v>552</v>
      </c>
      <c r="H7230" s="137" t="s">
        <v>34064</v>
      </c>
      <c r="I7230" s="138" t="s">
        <v>1756</v>
      </c>
    </row>
    <row r="7231" spans="1:9" hidden="1">
      <c r="A7231" s="137" t="s">
        <v>35463</v>
      </c>
      <c r="B7231" s="138" t="s">
        <v>35464</v>
      </c>
      <c r="C7231" s="138" t="s">
        <v>35465</v>
      </c>
      <c r="D7231" s="138" t="s">
        <v>35466</v>
      </c>
      <c r="E7231" s="138" t="s">
        <v>1756</v>
      </c>
      <c r="F7231" s="139">
        <v>0</v>
      </c>
      <c r="G7231" s="137" t="s">
        <v>552</v>
      </c>
      <c r="H7231" s="137" t="s">
        <v>34064</v>
      </c>
      <c r="I7231" s="138" t="s">
        <v>1756</v>
      </c>
    </row>
    <row r="7232" spans="1:9" hidden="1">
      <c r="A7232" s="137" t="s">
        <v>35467</v>
      </c>
      <c r="B7232" s="138" t="s">
        <v>35468</v>
      </c>
      <c r="C7232" s="138" t="s">
        <v>35469</v>
      </c>
      <c r="D7232" s="138" t="s">
        <v>35470</v>
      </c>
      <c r="E7232" s="138" t="s">
        <v>1756</v>
      </c>
      <c r="F7232" s="139">
        <v>0</v>
      </c>
      <c r="G7232" s="137" t="s">
        <v>552</v>
      </c>
      <c r="H7232" s="137" t="s">
        <v>34064</v>
      </c>
      <c r="I7232" s="138" t="s">
        <v>1756</v>
      </c>
    </row>
    <row r="7233" spans="1:9" hidden="1">
      <c r="A7233" s="137" t="s">
        <v>35471</v>
      </c>
      <c r="B7233" s="138" t="s">
        <v>35468</v>
      </c>
      <c r="C7233" s="138" t="s">
        <v>35469</v>
      </c>
      <c r="D7233" s="138" t="s">
        <v>35472</v>
      </c>
      <c r="E7233" s="138" t="s">
        <v>1756</v>
      </c>
      <c r="F7233" s="139">
        <v>0</v>
      </c>
      <c r="G7233" s="137" t="s">
        <v>552</v>
      </c>
      <c r="H7233" s="137" t="s">
        <v>34064</v>
      </c>
      <c r="I7233" s="138" t="s">
        <v>1756</v>
      </c>
    </row>
    <row r="7234" spans="1:9" hidden="1">
      <c r="A7234" s="137" t="s">
        <v>35473</v>
      </c>
      <c r="B7234" s="138" t="s">
        <v>35474</v>
      </c>
      <c r="C7234" s="138" t="s">
        <v>35475</v>
      </c>
      <c r="D7234" s="138" t="s">
        <v>35476</v>
      </c>
      <c r="E7234" s="138" t="s">
        <v>1756</v>
      </c>
      <c r="F7234" s="139">
        <v>0</v>
      </c>
      <c r="G7234" s="137" t="s">
        <v>552</v>
      </c>
      <c r="H7234" s="137" t="s">
        <v>34064</v>
      </c>
      <c r="I7234" s="138" t="s">
        <v>1756</v>
      </c>
    </row>
    <row r="7235" spans="1:9" hidden="1">
      <c r="A7235" s="137" t="s">
        <v>35477</v>
      </c>
      <c r="B7235" s="138" t="s">
        <v>35478</v>
      </c>
      <c r="C7235" s="138" t="s">
        <v>35479</v>
      </c>
      <c r="D7235" s="138" t="s">
        <v>35480</v>
      </c>
      <c r="E7235" s="138" t="s">
        <v>1756</v>
      </c>
      <c r="F7235" s="139">
        <v>0</v>
      </c>
      <c r="G7235" s="137" t="s">
        <v>552</v>
      </c>
      <c r="H7235" s="137" t="s">
        <v>34064</v>
      </c>
      <c r="I7235" s="138" t="s">
        <v>1756</v>
      </c>
    </row>
    <row r="7236" spans="1:9" hidden="1">
      <c r="A7236" s="137" t="s">
        <v>35481</v>
      </c>
      <c r="B7236" s="138" t="s">
        <v>35478</v>
      </c>
      <c r="C7236" s="138" t="s">
        <v>35479</v>
      </c>
      <c r="D7236" s="138" t="s">
        <v>35482</v>
      </c>
      <c r="E7236" s="138" t="s">
        <v>1756</v>
      </c>
      <c r="F7236" s="139">
        <v>0</v>
      </c>
      <c r="G7236" s="137" t="s">
        <v>552</v>
      </c>
      <c r="H7236" s="137" t="s">
        <v>34064</v>
      </c>
      <c r="I7236" s="138" t="s">
        <v>1756</v>
      </c>
    </row>
    <row r="7237" spans="1:9" hidden="1">
      <c r="A7237" s="137" t="s">
        <v>35483</v>
      </c>
      <c r="B7237" s="138" t="s">
        <v>35484</v>
      </c>
      <c r="C7237" s="138" t="s">
        <v>35485</v>
      </c>
      <c r="D7237" s="138" t="s">
        <v>35486</v>
      </c>
      <c r="E7237" s="138" t="s">
        <v>1756</v>
      </c>
      <c r="F7237" s="139">
        <v>0</v>
      </c>
      <c r="G7237" s="137" t="s">
        <v>552</v>
      </c>
      <c r="H7237" s="137" t="s">
        <v>34064</v>
      </c>
      <c r="I7237" s="138" t="s">
        <v>1756</v>
      </c>
    </row>
    <row r="7238" spans="1:9" hidden="1">
      <c r="A7238" s="137" t="s">
        <v>35487</v>
      </c>
      <c r="B7238" s="138" t="s">
        <v>35488</v>
      </c>
      <c r="C7238" s="138" t="s">
        <v>35489</v>
      </c>
      <c r="D7238" s="138" t="s">
        <v>35490</v>
      </c>
      <c r="E7238" s="138" t="s">
        <v>1756</v>
      </c>
      <c r="F7238" s="139">
        <v>0</v>
      </c>
      <c r="G7238" s="137" t="s">
        <v>552</v>
      </c>
      <c r="H7238" s="137" t="s">
        <v>34064</v>
      </c>
      <c r="I7238" s="138" t="s">
        <v>1756</v>
      </c>
    </row>
    <row r="7239" spans="1:9" hidden="1">
      <c r="A7239" s="137" t="s">
        <v>35491</v>
      </c>
      <c r="B7239" s="138" t="s">
        <v>35492</v>
      </c>
      <c r="C7239" s="138" t="s">
        <v>35493</v>
      </c>
      <c r="D7239" s="138" t="s">
        <v>35494</v>
      </c>
      <c r="E7239" s="138" t="s">
        <v>1756</v>
      </c>
      <c r="F7239" s="139">
        <v>0</v>
      </c>
      <c r="G7239" s="137" t="s">
        <v>552</v>
      </c>
      <c r="H7239" s="137" t="s">
        <v>34064</v>
      </c>
      <c r="I7239" s="138" t="s">
        <v>1756</v>
      </c>
    </row>
    <row r="7240" spans="1:9" hidden="1">
      <c r="A7240" s="137" t="s">
        <v>35495</v>
      </c>
      <c r="B7240" s="138" t="s">
        <v>35496</v>
      </c>
      <c r="C7240" s="138" t="s">
        <v>35497</v>
      </c>
      <c r="D7240" s="138" t="s">
        <v>35498</v>
      </c>
      <c r="E7240" s="138" t="s">
        <v>1756</v>
      </c>
      <c r="F7240" s="139">
        <v>0</v>
      </c>
      <c r="G7240" s="137" t="s">
        <v>552</v>
      </c>
      <c r="H7240" s="137" t="s">
        <v>34064</v>
      </c>
      <c r="I7240" s="138" t="s">
        <v>1756</v>
      </c>
    </row>
    <row r="7241" spans="1:9" hidden="1">
      <c r="A7241" s="137" t="s">
        <v>35499</v>
      </c>
      <c r="B7241" s="138" t="s">
        <v>35500</v>
      </c>
      <c r="C7241" s="138" t="s">
        <v>35501</v>
      </c>
      <c r="D7241" s="138" t="s">
        <v>35502</v>
      </c>
      <c r="E7241" s="138" t="s">
        <v>1756</v>
      </c>
      <c r="F7241" s="139">
        <v>0</v>
      </c>
      <c r="G7241" s="137" t="s">
        <v>552</v>
      </c>
      <c r="H7241" s="137" t="s">
        <v>34064</v>
      </c>
      <c r="I7241" s="138" t="s">
        <v>1756</v>
      </c>
    </row>
    <row r="7242" spans="1:9" hidden="1">
      <c r="A7242" s="137" t="s">
        <v>35503</v>
      </c>
      <c r="B7242" s="138" t="s">
        <v>35504</v>
      </c>
      <c r="C7242" s="138" t="s">
        <v>35505</v>
      </c>
      <c r="D7242" s="138" t="s">
        <v>35506</v>
      </c>
      <c r="E7242" s="138" t="s">
        <v>1756</v>
      </c>
      <c r="F7242" s="139">
        <v>0</v>
      </c>
      <c r="G7242" s="137" t="s">
        <v>552</v>
      </c>
      <c r="H7242" s="137" t="s">
        <v>34064</v>
      </c>
      <c r="I7242" s="138" t="s">
        <v>1756</v>
      </c>
    </row>
    <row r="7243" spans="1:9" hidden="1">
      <c r="A7243" s="137" t="s">
        <v>35507</v>
      </c>
      <c r="B7243" s="138" t="s">
        <v>35508</v>
      </c>
      <c r="C7243" s="138" t="s">
        <v>35509</v>
      </c>
      <c r="D7243" s="138" t="s">
        <v>35510</v>
      </c>
      <c r="E7243" s="138" t="s">
        <v>1756</v>
      </c>
      <c r="F7243" s="139">
        <v>0</v>
      </c>
      <c r="G7243" s="137" t="s">
        <v>552</v>
      </c>
      <c r="H7243" s="137" t="s">
        <v>34064</v>
      </c>
      <c r="I7243" s="138" t="s">
        <v>1756</v>
      </c>
    </row>
    <row r="7244" spans="1:9" hidden="1">
      <c r="A7244" s="137" t="s">
        <v>35511</v>
      </c>
      <c r="B7244" s="138" t="s">
        <v>35512</v>
      </c>
      <c r="C7244" s="138" t="s">
        <v>35513</v>
      </c>
      <c r="D7244" s="138" t="s">
        <v>35514</v>
      </c>
      <c r="E7244" s="138" t="s">
        <v>1756</v>
      </c>
      <c r="F7244" s="139">
        <v>0</v>
      </c>
      <c r="G7244" s="137" t="s">
        <v>552</v>
      </c>
      <c r="H7244" s="137" t="s">
        <v>34064</v>
      </c>
      <c r="I7244" s="138" t="s">
        <v>1756</v>
      </c>
    </row>
    <row r="7245" spans="1:9" hidden="1">
      <c r="A7245" s="137" t="s">
        <v>35515</v>
      </c>
      <c r="B7245" s="138" t="s">
        <v>35516</v>
      </c>
      <c r="C7245" s="138" t="s">
        <v>35517</v>
      </c>
      <c r="D7245" s="138" t="s">
        <v>35518</v>
      </c>
      <c r="E7245" s="138" t="s">
        <v>1756</v>
      </c>
      <c r="F7245" s="139">
        <v>0</v>
      </c>
      <c r="G7245" s="137" t="s">
        <v>552</v>
      </c>
      <c r="H7245" s="137" t="s">
        <v>34064</v>
      </c>
      <c r="I7245" s="138" t="s">
        <v>1756</v>
      </c>
    </row>
    <row r="7246" spans="1:9" hidden="1">
      <c r="A7246" s="137" t="s">
        <v>35519</v>
      </c>
      <c r="B7246" s="138" t="s">
        <v>35520</v>
      </c>
      <c r="C7246" s="138" t="s">
        <v>35521</v>
      </c>
      <c r="D7246" s="138" t="s">
        <v>35522</v>
      </c>
      <c r="E7246" s="138" t="s">
        <v>1756</v>
      </c>
      <c r="F7246" s="139">
        <v>0</v>
      </c>
      <c r="G7246" s="137" t="s">
        <v>552</v>
      </c>
      <c r="H7246" s="137" t="s">
        <v>34064</v>
      </c>
      <c r="I7246" s="138" t="s">
        <v>1756</v>
      </c>
    </row>
    <row r="7247" spans="1:9" hidden="1">
      <c r="A7247" s="137" t="s">
        <v>35523</v>
      </c>
      <c r="B7247" s="138" t="s">
        <v>35520</v>
      </c>
      <c r="C7247" s="138" t="s">
        <v>35521</v>
      </c>
      <c r="D7247" s="138" t="s">
        <v>35524</v>
      </c>
      <c r="E7247" s="138" t="s">
        <v>1756</v>
      </c>
      <c r="F7247" s="139">
        <v>0</v>
      </c>
      <c r="G7247" s="137" t="s">
        <v>552</v>
      </c>
      <c r="H7247" s="137" t="s">
        <v>34064</v>
      </c>
      <c r="I7247" s="138" t="s">
        <v>1756</v>
      </c>
    </row>
    <row r="7248" spans="1:9" hidden="1">
      <c r="A7248" s="137" t="s">
        <v>35525</v>
      </c>
      <c r="B7248" s="138" t="s">
        <v>35526</v>
      </c>
      <c r="C7248" s="138" t="s">
        <v>35527</v>
      </c>
      <c r="D7248" s="138" t="s">
        <v>35528</v>
      </c>
      <c r="E7248" s="138" t="s">
        <v>1756</v>
      </c>
      <c r="F7248" s="139">
        <v>0</v>
      </c>
      <c r="G7248" s="137" t="s">
        <v>552</v>
      </c>
      <c r="H7248" s="137" t="s">
        <v>34064</v>
      </c>
      <c r="I7248" s="138" t="s">
        <v>1756</v>
      </c>
    </row>
    <row r="7249" spans="1:9" hidden="1">
      <c r="A7249" s="137" t="s">
        <v>35529</v>
      </c>
      <c r="B7249" s="138" t="s">
        <v>35530</v>
      </c>
      <c r="C7249" s="138" t="s">
        <v>35531</v>
      </c>
      <c r="D7249" s="138" t="s">
        <v>35532</v>
      </c>
      <c r="E7249" s="138" t="s">
        <v>1756</v>
      </c>
      <c r="F7249" s="139">
        <v>0</v>
      </c>
      <c r="G7249" s="137" t="s">
        <v>552</v>
      </c>
      <c r="H7249" s="137" t="s">
        <v>34064</v>
      </c>
      <c r="I7249" s="138" t="s">
        <v>1756</v>
      </c>
    </row>
    <row r="7250" spans="1:9" hidden="1">
      <c r="A7250" s="137" t="s">
        <v>35533</v>
      </c>
      <c r="B7250" s="138" t="s">
        <v>35530</v>
      </c>
      <c r="C7250" s="138" t="s">
        <v>35531</v>
      </c>
      <c r="D7250" s="138" t="s">
        <v>35534</v>
      </c>
      <c r="E7250" s="138" t="s">
        <v>1756</v>
      </c>
      <c r="F7250" s="139">
        <v>0</v>
      </c>
      <c r="G7250" s="137" t="s">
        <v>552</v>
      </c>
      <c r="H7250" s="137" t="s">
        <v>34064</v>
      </c>
      <c r="I7250" s="138" t="s">
        <v>1756</v>
      </c>
    </row>
    <row r="7251" spans="1:9" hidden="1">
      <c r="A7251" s="137" t="s">
        <v>35535</v>
      </c>
      <c r="B7251" s="138" t="s">
        <v>35536</v>
      </c>
      <c r="C7251" s="138" t="s">
        <v>35537</v>
      </c>
      <c r="D7251" s="138" t="s">
        <v>35538</v>
      </c>
      <c r="E7251" s="138" t="s">
        <v>1756</v>
      </c>
      <c r="F7251" s="139">
        <v>0</v>
      </c>
      <c r="G7251" s="137" t="s">
        <v>552</v>
      </c>
      <c r="H7251" s="137" t="s">
        <v>34064</v>
      </c>
      <c r="I7251" s="138" t="s">
        <v>1756</v>
      </c>
    </row>
    <row r="7252" spans="1:9" hidden="1">
      <c r="A7252" s="137" t="s">
        <v>35539</v>
      </c>
      <c r="B7252" s="138" t="s">
        <v>35540</v>
      </c>
      <c r="C7252" s="138" t="s">
        <v>35541</v>
      </c>
      <c r="D7252" s="138" t="s">
        <v>35542</v>
      </c>
      <c r="E7252" s="138" t="s">
        <v>1756</v>
      </c>
      <c r="F7252" s="139">
        <v>0</v>
      </c>
      <c r="G7252" s="137" t="s">
        <v>552</v>
      </c>
      <c r="H7252" s="137" t="s">
        <v>34064</v>
      </c>
      <c r="I7252" s="138" t="s">
        <v>1756</v>
      </c>
    </row>
    <row r="7253" spans="1:9" hidden="1">
      <c r="A7253" s="137" t="s">
        <v>35543</v>
      </c>
      <c r="B7253" s="138" t="s">
        <v>35540</v>
      </c>
      <c r="C7253" s="138" t="s">
        <v>35541</v>
      </c>
      <c r="D7253" s="138" t="s">
        <v>35544</v>
      </c>
      <c r="E7253" s="138" t="s">
        <v>1756</v>
      </c>
      <c r="F7253" s="139">
        <v>0</v>
      </c>
      <c r="G7253" s="137" t="s">
        <v>552</v>
      </c>
      <c r="H7253" s="137" t="s">
        <v>34064</v>
      </c>
      <c r="I7253" s="138" t="s">
        <v>1756</v>
      </c>
    </row>
    <row r="7254" spans="1:9" hidden="1">
      <c r="A7254" s="137" t="s">
        <v>35545</v>
      </c>
      <c r="B7254" s="138" t="s">
        <v>35546</v>
      </c>
      <c r="C7254" s="138" t="s">
        <v>35547</v>
      </c>
      <c r="D7254" s="138" t="s">
        <v>35548</v>
      </c>
      <c r="E7254" s="138" t="s">
        <v>1756</v>
      </c>
      <c r="F7254" s="139">
        <v>0</v>
      </c>
      <c r="G7254" s="137" t="s">
        <v>552</v>
      </c>
      <c r="H7254" s="137" t="s">
        <v>34064</v>
      </c>
      <c r="I7254" s="138" t="s">
        <v>1756</v>
      </c>
    </row>
    <row r="7255" spans="1:9" hidden="1">
      <c r="A7255" s="137" t="s">
        <v>35549</v>
      </c>
      <c r="B7255" s="138" t="s">
        <v>35550</v>
      </c>
      <c r="C7255" s="138" t="s">
        <v>35551</v>
      </c>
      <c r="D7255" s="138" t="s">
        <v>35552</v>
      </c>
      <c r="E7255" s="138" t="s">
        <v>1756</v>
      </c>
      <c r="F7255" s="139">
        <v>0</v>
      </c>
      <c r="G7255" s="137" t="s">
        <v>552</v>
      </c>
      <c r="H7255" s="137" t="s">
        <v>34064</v>
      </c>
      <c r="I7255" s="138" t="s">
        <v>1756</v>
      </c>
    </row>
    <row r="7256" spans="1:9" hidden="1">
      <c r="A7256" s="137" t="s">
        <v>35553</v>
      </c>
      <c r="B7256" s="138" t="s">
        <v>35554</v>
      </c>
      <c r="C7256" s="138" t="s">
        <v>35555</v>
      </c>
      <c r="D7256" s="138" t="s">
        <v>35556</v>
      </c>
      <c r="E7256" s="138" t="s">
        <v>1756</v>
      </c>
      <c r="F7256" s="139">
        <v>0</v>
      </c>
      <c r="G7256" s="137" t="s">
        <v>552</v>
      </c>
      <c r="H7256" s="137" t="s">
        <v>34064</v>
      </c>
      <c r="I7256" s="138" t="s">
        <v>1756</v>
      </c>
    </row>
    <row r="7257" spans="1:9" hidden="1">
      <c r="A7257" s="137" t="s">
        <v>35557</v>
      </c>
      <c r="B7257" s="138" t="s">
        <v>35558</v>
      </c>
      <c r="C7257" s="138" t="s">
        <v>35559</v>
      </c>
      <c r="D7257" s="138" t="s">
        <v>35560</v>
      </c>
      <c r="E7257" s="138" t="s">
        <v>1756</v>
      </c>
      <c r="F7257" s="139">
        <v>0</v>
      </c>
      <c r="G7257" s="137" t="s">
        <v>552</v>
      </c>
      <c r="H7257" s="137" t="s">
        <v>34064</v>
      </c>
      <c r="I7257" s="138" t="s">
        <v>1756</v>
      </c>
    </row>
    <row r="7258" spans="1:9" hidden="1">
      <c r="A7258" s="137" t="s">
        <v>35561</v>
      </c>
      <c r="B7258" s="138" t="s">
        <v>35562</v>
      </c>
      <c r="C7258" s="138" t="s">
        <v>35563</v>
      </c>
      <c r="D7258" s="138" t="s">
        <v>35564</v>
      </c>
      <c r="E7258" s="138" t="s">
        <v>1756</v>
      </c>
      <c r="F7258" s="139">
        <v>0</v>
      </c>
      <c r="G7258" s="137" t="s">
        <v>552</v>
      </c>
      <c r="H7258" s="137" t="s">
        <v>34064</v>
      </c>
      <c r="I7258" s="138" t="s">
        <v>1756</v>
      </c>
    </row>
    <row r="7259" spans="1:9" hidden="1">
      <c r="A7259" s="137" t="s">
        <v>35565</v>
      </c>
      <c r="B7259" s="138" t="s">
        <v>35566</v>
      </c>
      <c r="C7259" s="138" t="s">
        <v>35567</v>
      </c>
      <c r="D7259" s="138" t="s">
        <v>35568</v>
      </c>
      <c r="E7259" s="138" t="s">
        <v>1756</v>
      </c>
      <c r="F7259" s="139">
        <v>0</v>
      </c>
      <c r="G7259" s="137" t="s">
        <v>552</v>
      </c>
      <c r="H7259" s="137" t="s">
        <v>34064</v>
      </c>
      <c r="I7259" s="138" t="s">
        <v>1756</v>
      </c>
    </row>
    <row r="7260" spans="1:9" hidden="1">
      <c r="A7260" s="137" t="s">
        <v>35569</v>
      </c>
      <c r="B7260" s="138" t="s">
        <v>35570</v>
      </c>
      <c r="C7260" s="138" t="s">
        <v>35571</v>
      </c>
      <c r="D7260" s="138" t="s">
        <v>35572</v>
      </c>
      <c r="E7260" s="138" t="s">
        <v>1756</v>
      </c>
      <c r="F7260" s="139">
        <v>0</v>
      </c>
      <c r="G7260" s="137" t="s">
        <v>552</v>
      </c>
      <c r="H7260" s="137" t="s">
        <v>34064</v>
      </c>
      <c r="I7260" s="138" t="s">
        <v>1756</v>
      </c>
    </row>
    <row r="7261" spans="1:9" hidden="1">
      <c r="A7261" s="137" t="s">
        <v>35573</v>
      </c>
      <c r="B7261" s="138" t="s">
        <v>35570</v>
      </c>
      <c r="C7261" s="138" t="s">
        <v>35571</v>
      </c>
      <c r="D7261" s="138" t="s">
        <v>35574</v>
      </c>
      <c r="E7261" s="138" t="s">
        <v>1756</v>
      </c>
      <c r="F7261" s="139">
        <v>0</v>
      </c>
      <c r="G7261" s="137" t="s">
        <v>552</v>
      </c>
      <c r="H7261" s="137" t="s">
        <v>34064</v>
      </c>
      <c r="I7261" s="138" t="s">
        <v>1756</v>
      </c>
    </row>
    <row r="7262" spans="1:9" hidden="1">
      <c r="A7262" s="137" t="s">
        <v>35575</v>
      </c>
      <c r="B7262" s="138" t="s">
        <v>35576</v>
      </c>
      <c r="C7262" s="138" t="s">
        <v>35577</v>
      </c>
      <c r="D7262" s="138" t="s">
        <v>35578</v>
      </c>
      <c r="E7262" s="138" t="s">
        <v>1756</v>
      </c>
      <c r="F7262" s="139">
        <v>0</v>
      </c>
      <c r="G7262" s="137" t="s">
        <v>552</v>
      </c>
      <c r="H7262" s="137" t="s">
        <v>34064</v>
      </c>
      <c r="I7262" s="138" t="s">
        <v>1756</v>
      </c>
    </row>
    <row r="7263" spans="1:9" hidden="1">
      <c r="A7263" s="137" t="s">
        <v>35579</v>
      </c>
      <c r="B7263" s="138" t="s">
        <v>35580</v>
      </c>
      <c r="C7263" s="138" t="s">
        <v>35581</v>
      </c>
      <c r="D7263" s="138" t="s">
        <v>35582</v>
      </c>
      <c r="E7263" s="138" t="s">
        <v>1756</v>
      </c>
      <c r="F7263" s="139">
        <v>0</v>
      </c>
      <c r="G7263" s="137" t="s">
        <v>552</v>
      </c>
      <c r="H7263" s="137" t="s">
        <v>34064</v>
      </c>
      <c r="I7263" s="138" t="s">
        <v>1756</v>
      </c>
    </row>
    <row r="7264" spans="1:9" hidden="1">
      <c r="A7264" s="137" t="s">
        <v>35583</v>
      </c>
      <c r="B7264" s="138" t="s">
        <v>35584</v>
      </c>
      <c r="C7264" s="138" t="s">
        <v>35585</v>
      </c>
      <c r="D7264" s="138" t="s">
        <v>35586</v>
      </c>
      <c r="E7264" s="138" t="s">
        <v>1756</v>
      </c>
      <c r="F7264" s="139">
        <v>0</v>
      </c>
      <c r="G7264" s="137" t="s">
        <v>552</v>
      </c>
      <c r="H7264" s="137" t="s">
        <v>34064</v>
      </c>
      <c r="I7264" s="138" t="s">
        <v>1756</v>
      </c>
    </row>
    <row r="7265" spans="1:9" hidden="1">
      <c r="A7265" s="137" t="s">
        <v>35587</v>
      </c>
      <c r="B7265" s="138" t="s">
        <v>35588</v>
      </c>
      <c r="C7265" s="138" t="s">
        <v>35589</v>
      </c>
      <c r="D7265" s="138" t="s">
        <v>35590</v>
      </c>
      <c r="E7265" s="138" t="s">
        <v>1756</v>
      </c>
      <c r="F7265" s="139">
        <v>0</v>
      </c>
      <c r="G7265" s="137" t="s">
        <v>552</v>
      </c>
      <c r="H7265" s="137" t="s">
        <v>34064</v>
      </c>
      <c r="I7265" s="138" t="s">
        <v>1756</v>
      </c>
    </row>
    <row r="7266" spans="1:9" hidden="1">
      <c r="A7266" s="137" t="s">
        <v>35591</v>
      </c>
      <c r="B7266" s="138" t="s">
        <v>35588</v>
      </c>
      <c r="C7266" s="138" t="s">
        <v>35589</v>
      </c>
      <c r="D7266" s="138" t="s">
        <v>35592</v>
      </c>
      <c r="E7266" s="138" t="s">
        <v>1756</v>
      </c>
      <c r="F7266" s="139">
        <v>0</v>
      </c>
      <c r="G7266" s="137" t="s">
        <v>552</v>
      </c>
      <c r="H7266" s="137" t="s">
        <v>34064</v>
      </c>
      <c r="I7266" s="138" t="s">
        <v>1756</v>
      </c>
    </row>
    <row r="7267" spans="1:9" hidden="1">
      <c r="A7267" s="137" t="s">
        <v>35593</v>
      </c>
      <c r="B7267" s="138" t="s">
        <v>35594</v>
      </c>
      <c r="C7267" s="138" t="s">
        <v>35595</v>
      </c>
      <c r="D7267" s="138" t="s">
        <v>35596</v>
      </c>
      <c r="E7267" s="138" t="s">
        <v>1756</v>
      </c>
      <c r="F7267" s="139">
        <v>0</v>
      </c>
      <c r="G7267" s="137" t="s">
        <v>552</v>
      </c>
      <c r="H7267" s="137" t="s">
        <v>34064</v>
      </c>
      <c r="I7267" s="138" t="s">
        <v>1756</v>
      </c>
    </row>
    <row r="7268" spans="1:9" hidden="1">
      <c r="A7268" s="137" t="s">
        <v>35597</v>
      </c>
      <c r="B7268" s="138" t="s">
        <v>35598</v>
      </c>
      <c r="C7268" s="138" t="s">
        <v>35599</v>
      </c>
      <c r="D7268" s="138" t="s">
        <v>35600</v>
      </c>
      <c r="E7268" s="138" t="s">
        <v>1756</v>
      </c>
      <c r="F7268" s="139">
        <v>0</v>
      </c>
      <c r="G7268" s="137" t="s">
        <v>552</v>
      </c>
      <c r="H7268" s="137" t="s">
        <v>34064</v>
      </c>
      <c r="I7268" s="138" t="s">
        <v>1756</v>
      </c>
    </row>
    <row r="7269" spans="1:9" hidden="1">
      <c r="A7269" s="137" t="s">
        <v>35601</v>
      </c>
      <c r="B7269" s="138" t="s">
        <v>35602</v>
      </c>
      <c r="C7269" s="138" t="s">
        <v>35603</v>
      </c>
      <c r="D7269" s="138" t="s">
        <v>35604</v>
      </c>
      <c r="E7269" s="138" t="s">
        <v>1756</v>
      </c>
      <c r="F7269" s="139">
        <v>0</v>
      </c>
      <c r="G7269" s="137" t="s">
        <v>552</v>
      </c>
      <c r="H7269" s="137" t="s">
        <v>34064</v>
      </c>
      <c r="I7269" s="138" t="s">
        <v>1756</v>
      </c>
    </row>
    <row r="7270" spans="1:9" hidden="1">
      <c r="A7270" s="137" t="s">
        <v>35605</v>
      </c>
      <c r="B7270" s="138" t="s">
        <v>35606</v>
      </c>
      <c r="C7270" s="138" t="s">
        <v>35607</v>
      </c>
      <c r="D7270" s="138" t="s">
        <v>35608</v>
      </c>
      <c r="E7270" s="138" t="s">
        <v>1756</v>
      </c>
      <c r="F7270" s="139">
        <v>0</v>
      </c>
      <c r="G7270" s="137" t="s">
        <v>552</v>
      </c>
      <c r="H7270" s="137" t="s">
        <v>34064</v>
      </c>
      <c r="I7270" s="138" t="s">
        <v>1756</v>
      </c>
    </row>
    <row r="7271" spans="1:9" hidden="1">
      <c r="A7271" s="137" t="s">
        <v>35609</v>
      </c>
      <c r="B7271" s="138" t="s">
        <v>35610</v>
      </c>
      <c r="C7271" s="138" t="s">
        <v>35611</v>
      </c>
      <c r="D7271" s="138" t="s">
        <v>35612</v>
      </c>
      <c r="E7271" s="138" t="s">
        <v>1756</v>
      </c>
      <c r="F7271" s="139">
        <v>0</v>
      </c>
      <c r="G7271" s="137" t="s">
        <v>552</v>
      </c>
      <c r="H7271" s="137" t="s">
        <v>34064</v>
      </c>
      <c r="I7271" s="138" t="s">
        <v>1756</v>
      </c>
    </row>
    <row r="7272" spans="1:9" hidden="1">
      <c r="A7272" s="137" t="s">
        <v>35613</v>
      </c>
      <c r="B7272" s="138" t="s">
        <v>35610</v>
      </c>
      <c r="C7272" s="138" t="s">
        <v>35611</v>
      </c>
      <c r="D7272" s="138" t="s">
        <v>35614</v>
      </c>
      <c r="E7272" s="138" t="s">
        <v>1756</v>
      </c>
      <c r="F7272" s="139">
        <v>0</v>
      </c>
      <c r="G7272" s="137" t="s">
        <v>552</v>
      </c>
      <c r="H7272" s="137" t="s">
        <v>34064</v>
      </c>
      <c r="I7272" s="138" t="s">
        <v>1756</v>
      </c>
    </row>
    <row r="7273" spans="1:9" hidden="1">
      <c r="A7273" s="137" t="s">
        <v>35615</v>
      </c>
      <c r="B7273" s="138" t="s">
        <v>35616</v>
      </c>
      <c r="C7273" s="138" t="s">
        <v>35617</v>
      </c>
      <c r="D7273" s="138" t="s">
        <v>35618</v>
      </c>
      <c r="E7273" s="138" t="s">
        <v>1756</v>
      </c>
      <c r="F7273" s="139">
        <v>0</v>
      </c>
      <c r="G7273" s="137" t="s">
        <v>552</v>
      </c>
      <c r="H7273" s="137" t="s">
        <v>34064</v>
      </c>
      <c r="I7273" s="138" t="s">
        <v>1756</v>
      </c>
    </row>
    <row r="7274" spans="1:9" hidden="1">
      <c r="A7274" s="137" t="s">
        <v>35619</v>
      </c>
      <c r="B7274" s="138" t="s">
        <v>35620</v>
      </c>
      <c r="C7274" s="138" t="s">
        <v>35621</v>
      </c>
      <c r="D7274" s="138" t="s">
        <v>35622</v>
      </c>
      <c r="E7274" s="138" t="s">
        <v>1756</v>
      </c>
      <c r="F7274" s="139">
        <v>0</v>
      </c>
      <c r="G7274" s="137" t="s">
        <v>552</v>
      </c>
      <c r="H7274" s="137" t="s">
        <v>34064</v>
      </c>
      <c r="I7274" s="138" t="s">
        <v>1756</v>
      </c>
    </row>
    <row r="7275" spans="1:9" hidden="1">
      <c r="A7275" s="137" t="s">
        <v>35623</v>
      </c>
      <c r="B7275" s="138" t="s">
        <v>35624</v>
      </c>
      <c r="C7275" s="138" t="s">
        <v>35625</v>
      </c>
      <c r="D7275" s="138" t="s">
        <v>35626</v>
      </c>
      <c r="E7275" s="138" t="s">
        <v>1756</v>
      </c>
      <c r="F7275" s="139">
        <v>0</v>
      </c>
      <c r="G7275" s="137" t="s">
        <v>552</v>
      </c>
      <c r="H7275" s="137" t="s">
        <v>34064</v>
      </c>
      <c r="I7275" s="138" t="s">
        <v>1756</v>
      </c>
    </row>
    <row r="7276" spans="1:9" hidden="1">
      <c r="A7276" s="137" t="s">
        <v>35627</v>
      </c>
      <c r="B7276" s="138" t="s">
        <v>35628</v>
      </c>
      <c r="C7276" s="138" t="s">
        <v>35629</v>
      </c>
      <c r="D7276" s="138" t="s">
        <v>35630</v>
      </c>
      <c r="E7276" s="138" t="s">
        <v>1756</v>
      </c>
      <c r="F7276" s="139">
        <v>0</v>
      </c>
      <c r="G7276" s="137" t="s">
        <v>552</v>
      </c>
      <c r="H7276" s="137" t="s">
        <v>34064</v>
      </c>
      <c r="I7276" s="138" t="s">
        <v>1756</v>
      </c>
    </row>
    <row r="7277" spans="1:9" hidden="1">
      <c r="A7277" s="137" t="s">
        <v>35631</v>
      </c>
      <c r="B7277" s="138" t="s">
        <v>1545</v>
      </c>
      <c r="C7277" s="138" t="s">
        <v>1544</v>
      </c>
      <c r="D7277" s="138" t="s">
        <v>35632</v>
      </c>
      <c r="E7277" s="138" t="s">
        <v>1756</v>
      </c>
      <c r="F7277" s="139">
        <v>0</v>
      </c>
      <c r="G7277" s="137" t="s">
        <v>552</v>
      </c>
      <c r="H7277" s="137" t="s">
        <v>34064</v>
      </c>
      <c r="I7277" s="138" t="s">
        <v>1756</v>
      </c>
    </row>
    <row r="7278" spans="1:9" hidden="1">
      <c r="A7278" s="137" t="s">
        <v>35633</v>
      </c>
      <c r="B7278" s="138" t="s">
        <v>1545</v>
      </c>
      <c r="C7278" s="138" t="s">
        <v>1544</v>
      </c>
      <c r="D7278" s="138" t="s">
        <v>35634</v>
      </c>
      <c r="E7278" s="138" t="s">
        <v>1756</v>
      </c>
      <c r="F7278" s="139">
        <v>0</v>
      </c>
      <c r="G7278" s="137" t="s">
        <v>552</v>
      </c>
      <c r="H7278" s="137" t="s">
        <v>34064</v>
      </c>
      <c r="I7278" s="138" t="s">
        <v>1756</v>
      </c>
    </row>
    <row r="7279" spans="1:9" hidden="1">
      <c r="A7279" s="137" t="s">
        <v>35635</v>
      </c>
      <c r="B7279" s="138" t="s">
        <v>35636</v>
      </c>
      <c r="C7279" s="138" t="s">
        <v>35637</v>
      </c>
      <c r="D7279" s="138" t="s">
        <v>35638</v>
      </c>
      <c r="E7279" s="138" t="s">
        <v>1756</v>
      </c>
      <c r="F7279" s="139">
        <v>0</v>
      </c>
      <c r="G7279" s="137" t="s">
        <v>552</v>
      </c>
      <c r="H7279" s="137" t="s">
        <v>34064</v>
      </c>
      <c r="I7279" s="138" t="s">
        <v>1756</v>
      </c>
    </row>
    <row r="7280" spans="1:9" hidden="1">
      <c r="A7280" s="137" t="s">
        <v>35639</v>
      </c>
      <c r="B7280" s="138" t="s">
        <v>35640</v>
      </c>
      <c r="C7280" s="138" t="s">
        <v>35641</v>
      </c>
      <c r="D7280" s="138" t="s">
        <v>35642</v>
      </c>
      <c r="E7280" s="138" t="s">
        <v>1756</v>
      </c>
      <c r="F7280" s="139">
        <v>0</v>
      </c>
      <c r="G7280" s="137" t="s">
        <v>552</v>
      </c>
      <c r="H7280" s="137" t="s">
        <v>34064</v>
      </c>
      <c r="I7280" s="138" t="s">
        <v>1756</v>
      </c>
    </row>
    <row r="7281" spans="1:9" hidden="1">
      <c r="A7281" s="137" t="s">
        <v>35643</v>
      </c>
      <c r="B7281" s="138" t="s">
        <v>35644</v>
      </c>
      <c r="C7281" s="138" t="s">
        <v>35645</v>
      </c>
      <c r="D7281" s="138" t="s">
        <v>35646</v>
      </c>
      <c r="E7281" s="138" t="s">
        <v>1756</v>
      </c>
      <c r="F7281" s="139">
        <v>0</v>
      </c>
      <c r="G7281" s="137" t="s">
        <v>552</v>
      </c>
      <c r="H7281" s="137" t="s">
        <v>34064</v>
      </c>
      <c r="I7281" s="138" t="s">
        <v>1756</v>
      </c>
    </row>
    <row r="7282" spans="1:9" hidden="1">
      <c r="A7282" s="137" t="s">
        <v>35647</v>
      </c>
      <c r="B7282" s="138" t="s">
        <v>35648</v>
      </c>
      <c r="C7282" s="138" t="s">
        <v>35649</v>
      </c>
      <c r="D7282" s="138" t="s">
        <v>35650</v>
      </c>
      <c r="E7282" s="138" t="s">
        <v>1756</v>
      </c>
      <c r="F7282" s="139">
        <v>0</v>
      </c>
      <c r="G7282" s="137" t="s">
        <v>552</v>
      </c>
      <c r="H7282" s="137" t="s">
        <v>34064</v>
      </c>
      <c r="I7282" s="138" t="s">
        <v>1756</v>
      </c>
    </row>
    <row r="7283" spans="1:9" hidden="1">
      <c r="A7283" s="137" t="s">
        <v>35651</v>
      </c>
      <c r="B7283" s="138" t="s">
        <v>35652</v>
      </c>
      <c r="C7283" s="138" t="s">
        <v>35653</v>
      </c>
      <c r="D7283" s="138" t="s">
        <v>35654</v>
      </c>
      <c r="E7283" s="138" t="s">
        <v>1756</v>
      </c>
      <c r="F7283" s="139">
        <v>0</v>
      </c>
      <c r="G7283" s="137" t="s">
        <v>552</v>
      </c>
      <c r="H7283" s="137" t="s">
        <v>34064</v>
      </c>
      <c r="I7283" s="138" t="s">
        <v>1756</v>
      </c>
    </row>
    <row r="7284" spans="1:9" hidden="1">
      <c r="A7284" s="137" t="s">
        <v>35655</v>
      </c>
      <c r="B7284" s="138" t="s">
        <v>35656</v>
      </c>
      <c r="C7284" s="138" t="s">
        <v>35657</v>
      </c>
      <c r="D7284" s="138" t="s">
        <v>35658</v>
      </c>
      <c r="E7284" s="138" t="s">
        <v>1756</v>
      </c>
      <c r="F7284" s="139">
        <v>0</v>
      </c>
      <c r="G7284" s="137" t="s">
        <v>552</v>
      </c>
      <c r="H7284" s="137" t="s">
        <v>34064</v>
      </c>
      <c r="I7284" s="138" t="s">
        <v>1756</v>
      </c>
    </row>
    <row r="7285" spans="1:9" hidden="1">
      <c r="A7285" s="137" t="s">
        <v>35659</v>
      </c>
      <c r="B7285" s="138" t="s">
        <v>35660</v>
      </c>
      <c r="C7285" s="138" t="s">
        <v>35661</v>
      </c>
      <c r="D7285" s="138" t="s">
        <v>35662</v>
      </c>
      <c r="E7285" s="138" t="s">
        <v>1756</v>
      </c>
      <c r="F7285" s="139">
        <v>0</v>
      </c>
      <c r="G7285" s="137" t="s">
        <v>552</v>
      </c>
      <c r="H7285" s="137" t="s">
        <v>34064</v>
      </c>
      <c r="I7285" s="138" t="s">
        <v>1756</v>
      </c>
    </row>
    <row r="7286" spans="1:9" hidden="1">
      <c r="A7286" s="137" t="s">
        <v>35663</v>
      </c>
      <c r="B7286" s="138" t="s">
        <v>35664</v>
      </c>
      <c r="C7286" s="138" t="s">
        <v>35665</v>
      </c>
      <c r="D7286" s="138" t="s">
        <v>35666</v>
      </c>
      <c r="E7286" s="138" t="s">
        <v>1756</v>
      </c>
      <c r="F7286" s="139">
        <v>0</v>
      </c>
      <c r="G7286" s="137" t="s">
        <v>552</v>
      </c>
      <c r="H7286" s="137" t="s">
        <v>34064</v>
      </c>
      <c r="I7286" s="138" t="s">
        <v>1756</v>
      </c>
    </row>
    <row r="7287" spans="1:9" hidden="1">
      <c r="A7287" s="137" t="s">
        <v>35667</v>
      </c>
      <c r="B7287" s="138" t="s">
        <v>35664</v>
      </c>
      <c r="C7287" s="138" t="s">
        <v>35665</v>
      </c>
      <c r="D7287" s="138" t="s">
        <v>35668</v>
      </c>
      <c r="E7287" s="138" t="s">
        <v>1756</v>
      </c>
      <c r="F7287" s="139">
        <v>0</v>
      </c>
      <c r="G7287" s="137" t="s">
        <v>552</v>
      </c>
      <c r="H7287" s="137" t="s">
        <v>34064</v>
      </c>
      <c r="I7287" s="138" t="s">
        <v>1756</v>
      </c>
    </row>
    <row r="7288" spans="1:9" hidden="1">
      <c r="A7288" s="137" t="s">
        <v>35669</v>
      </c>
      <c r="B7288" s="138" t="s">
        <v>35670</v>
      </c>
      <c r="C7288" s="138" t="s">
        <v>35671</v>
      </c>
      <c r="D7288" s="138" t="s">
        <v>35672</v>
      </c>
      <c r="E7288" s="138" t="s">
        <v>1756</v>
      </c>
      <c r="F7288" s="139">
        <v>0</v>
      </c>
      <c r="G7288" s="137" t="s">
        <v>552</v>
      </c>
      <c r="H7288" s="137" t="s">
        <v>34064</v>
      </c>
      <c r="I7288" s="138" t="s">
        <v>1756</v>
      </c>
    </row>
    <row r="7289" spans="1:9" hidden="1">
      <c r="A7289" s="137" t="s">
        <v>35673</v>
      </c>
      <c r="B7289" s="138" t="s">
        <v>35674</v>
      </c>
      <c r="C7289" s="138" t="s">
        <v>35675</v>
      </c>
      <c r="D7289" s="138" t="s">
        <v>35676</v>
      </c>
      <c r="E7289" s="138" t="s">
        <v>1756</v>
      </c>
      <c r="F7289" s="139">
        <v>0</v>
      </c>
      <c r="G7289" s="137" t="s">
        <v>552</v>
      </c>
      <c r="H7289" s="137" t="s">
        <v>34064</v>
      </c>
      <c r="I7289" s="138" t="s">
        <v>1756</v>
      </c>
    </row>
    <row r="7290" spans="1:9" hidden="1">
      <c r="A7290" s="137" t="s">
        <v>35677</v>
      </c>
      <c r="B7290" s="138" t="s">
        <v>35678</v>
      </c>
      <c r="C7290" s="138" t="s">
        <v>35679</v>
      </c>
      <c r="D7290" s="138" t="s">
        <v>35680</v>
      </c>
      <c r="E7290" s="138" t="s">
        <v>1756</v>
      </c>
      <c r="F7290" s="139">
        <v>0</v>
      </c>
      <c r="G7290" s="137" t="s">
        <v>552</v>
      </c>
      <c r="H7290" s="137" t="s">
        <v>34064</v>
      </c>
      <c r="I7290" s="138" t="s">
        <v>1756</v>
      </c>
    </row>
    <row r="7291" spans="1:9" hidden="1">
      <c r="A7291" s="137" t="s">
        <v>35681</v>
      </c>
      <c r="B7291" s="138" t="s">
        <v>35682</v>
      </c>
      <c r="C7291" s="138" t="s">
        <v>35683</v>
      </c>
      <c r="D7291" s="138" t="s">
        <v>35684</v>
      </c>
      <c r="E7291" s="138" t="s">
        <v>1756</v>
      </c>
      <c r="F7291" s="139">
        <v>0</v>
      </c>
      <c r="G7291" s="137" t="s">
        <v>552</v>
      </c>
      <c r="H7291" s="137" t="s">
        <v>34064</v>
      </c>
      <c r="I7291" s="138" t="s">
        <v>1756</v>
      </c>
    </row>
    <row r="7292" spans="1:9" hidden="1">
      <c r="A7292" s="137" t="s">
        <v>35685</v>
      </c>
      <c r="B7292" s="138" t="s">
        <v>35686</v>
      </c>
      <c r="C7292" s="138" t="s">
        <v>35687</v>
      </c>
      <c r="D7292" s="138" t="s">
        <v>35688</v>
      </c>
      <c r="E7292" s="138" t="s">
        <v>1756</v>
      </c>
      <c r="F7292" s="139">
        <v>0</v>
      </c>
      <c r="G7292" s="137" t="s">
        <v>552</v>
      </c>
      <c r="H7292" s="137" t="s">
        <v>34064</v>
      </c>
      <c r="I7292" s="138" t="s">
        <v>1756</v>
      </c>
    </row>
    <row r="7293" spans="1:9" hidden="1">
      <c r="A7293" s="137" t="s">
        <v>35689</v>
      </c>
      <c r="B7293" s="138" t="s">
        <v>35690</v>
      </c>
      <c r="C7293" s="138" t="s">
        <v>35691</v>
      </c>
      <c r="D7293" s="138" t="s">
        <v>35692</v>
      </c>
      <c r="E7293" s="138" t="s">
        <v>1756</v>
      </c>
      <c r="F7293" s="139">
        <v>0</v>
      </c>
      <c r="G7293" s="137" t="s">
        <v>552</v>
      </c>
      <c r="H7293" s="137" t="s">
        <v>34064</v>
      </c>
      <c r="I7293" s="138" t="s">
        <v>1756</v>
      </c>
    </row>
    <row r="7294" spans="1:9" hidden="1">
      <c r="A7294" s="137" t="s">
        <v>35693</v>
      </c>
      <c r="B7294" s="138" t="s">
        <v>35694</v>
      </c>
      <c r="C7294" s="138" t="s">
        <v>35695</v>
      </c>
      <c r="D7294" s="138" t="s">
        <v>35696</v>
      </c>
      <c r="E7294" s="138" t="s">
        <v>1756</v>
      </c>
      <c r="F7294" s="139">
        <v>0</v>
      </c>
      <c r="G7294" s="137" t="s">
        <v>552</v>
      </c>
      <c r="H7294" s="137" t="s">
        <v>34064</v>
      </c>
      <c r="I7294" s="138" t="s">
        <v>1756</v>
      </c>
    </row>
    <row r="7295" spans="1:9" hidden="1">
      <c r="A7295" s="137" t="s">
        <v>35697</v>
      </c>
      <c r="B7295" s="138" t="s">
        <v>35698</v>
      </c>
      <c r="C7295" s="138" t="s">
        <v>35699</v>
      </c>
      <c r="D7295" s="138" t="s">
        <v>35700</v>
      </c>
      <c r="E7295" s="138" t="s">
        <v>1756</v>
      </c>
      <c r="F7295" s="139">
        <v>0</v>
      </c>
      <c r="G7295" s="137" t="s">
        <v>552</v>
      </c>
      <c r="H7295" s="137" t="s">
        <v>34064</v>
      </c>
      <c r="I7295" s="138" t="s">
        <v>1756</v>
      </c>
    </row>
    <row r="7296" spans="1:9" hidden="1">
      <c r="A7296" s="137" t="s">
        <v>35701</v>
      </c>
      <c r="B7296" s="138" t="s">
        <v>35702</v>
      </c>
      <c r="C7296" s="138" t="s">
        <v>35703</v>
      </c>
      <c r="D7296" s="138" t="s">
        <v>35704</v>
      </c>
      <c r="E7296" s="138" t="s">
        <v>1756</v>
      </c>
      <c r="F7296" s="139">
        <v>0</v>
      </c>
      <c r="G7296" s="137" t="s">
        <v>552</v>
      </c>
      <c r="H7296" s="137" t="s">
        <v>34064</v>
      </c>
      <c r="I7296" s="138" t="s">
        <v>1756</v>
      </c>
    </row>
    <row r="7297" spans="1:9" hidden="1">
      <c r="A7297" s="137" t="s">
        <v>35705</v>
      </c>
      <c r="B7297" s="138" t="s">
        <v>35706</v>
      </c>
      <c r="C7297" s="138" t="s">
        <v>35707</v>
      </c>
      <c r="D7297" s="138" t="s">
        <v>35708</v>
      </c>
      <c r="E7297" s="138" t="s">
        <v>1756</v>
      </c>
      <c r="F7297" s="139">
        <v>0</v>
      </c>
      <c r="G7297" s="137" t="s">
        <v>552</v>
      </c>
      <c r="H7297" s="137" t="s">
        <v>34064</v>
      </c>
      <c r="I7297" s="138" t="s">
        <v>1756</v>
      </c>
    </row>
    <row r="7298" spans="1:9" hidden="1">
      <c r="A7298" s="137" t="s">
        <v>35709</v>
      </c>
      <c r="B7298" s="138" t="s">
        <v>35710</v>
      </c>
      <c r="C7298" s="138" t="s">
        <v>35711</v>
      </c>
      <c r="D7298" s="138" t="s">
        <v>35712</v>
      </c>
      <c r="E7298" s="138" t="s">
        <v>1756</v>
      </c>
      <c r="F7298" s="139">
        <v>0</v>
      </c>
      <c r="G7298" s="137" t="s">
        <v>552</v>
      </c>
      <c r="H7298" s="137" t="s">
        <v>34064</v>
      </c>
      <c r="I7298" s="138" t="s">
        <v>1756</v>
      </c>
    </row>
    <row r="7299" spans="1:9" hidden="1">
      <c r="A7299" s="137" t="s">
        <v>35713</v>
      </c>
      <c r="B7299" s="138" t="s">
        <v>35714</v>
      </c>
      <c r="C7299" s="138" t="s">
        <v>35715</v>
      </c>
      <c r="D7299" s="138" t="s">
        <v>35716</v>
      </c>
      <c r="E7299" s="138" t="s">
        <v>1756</v>
      </c>
      <c r="F7299" s="139">
        <v>0</v>
      </c>
      <c r="G7299" s="137" t="s">
        <v>552</v>
      </c>
      <c r="H7299" s="137" t="s">
        <v>34064</v>
      </c>
      <c r="I7299" s="138" t="s">
        <v>1756</v>
      </c>
    </row>
    <row r="7300" spans="1:9" hidden="1">
      <c r="A7300" s="137" t="s">
        <v>35717</v>
      </c>
      <c r="B7300" s="138" t="s">
        <v>35718</v>
      </c>
      <c r="C7300" s="138" t="s">
        <v>35719</v>
      </c>
      <c r="D7300" s="138" t="s">
        <v>35720</v>
      </c>
      <c r="E7300" s="138" t="s">
        <v>1756</v>
      </c>
      <c r="F7300" s="139">
        <v>0</v>
      </c>
      <c r="G7300" s="137" t="s">
        <v>552</v>
      </c>
      <c r="H7300" s="137" t="s">
        <v>34064</v>
      </c>
      <c r="I7300" s="138" t="s">
        <v>1756</v>
      </c>
    </row>
    <row r="7301" spans="1:9" hidden="1">
      <c r="A7301" s="137" t="s">
        <v>35721</v>
      </c>
      <c r="B7301" s="138" t="s">
        <v>35722</v>
      </c>
      <c r="C7301" s="138" t="s">
        <v>35723</v>
      </c>
      <c r="D7301" s="138" t="s">
        <v>35724</v>
      </c>
      <c r="E7301" s="138" t="s">
        <v>1756</v>
      </c>
      <c r="F7301" s="139">
        <v>0</v>
      </c>
      <c r="G7301" s="137" t="s">
        <v>552</v>
      </c>
      <c r="H7301" s="137" t="s">
        <v>34064</v>
      </c>
      <c r="I7301" s="138" t="s">
        <v>1756</v>
      </c>
    </row>
    <row r="7302" spans="1:9" hidden="1">
      <c r="A7302" s="137" t="s">
        <v>35725</v>
      </c>
      <c r="B7302" s="138" t="s">
        <v>35726</v>
      </c>
      <c r="C7302" s="138" t="s">
        <v>35727</v>
      </c>
      <c r="D7302" s="138" t="s">
        <v>35728</v>
      </c>
      <c r="E7302" s="138" t="s">
        <v>1756</v>
      </c>
      <c r="F7302" s="139">
        <v>0</v>
      </c>
      <c r="G7302" s="137" t="s">
        <v>552</v>
      </c>
      <c r="H7302" s="137" t="s">
        <v>34064</v>
      </c>
      <c r="I7302" s="138" t="s">
        <v>1756</v>
      </c>
    </row>
    <row r="7303" spans="1:9" hidden="1">
      <c r="A7303" s="137" t="s">
        <v>35729</v>
      </c>
      <c r="B7303" s="138" t="s">
        <v>35730</v>
      </c>
      <c r="C7303" s="138" t="s">
        <v>35731</v>
      </c>
      <c r="D7303" s="138" t="s">
        <v>35732</v>
      </c>
      <c r="E7303" s="138" t="s">
        <v>1756</v>
      </c>
      <c r="F7303" s="139">
        <v>0</v>
      </c>
      <c r="G7303" s="137" t="s">
        <v>552</v>
      </c>
      <c r="H7303" s="137" t="s">
        <v>34064</v>
      </c>
      <c r="I7303" s="138" t="s">
        <v>1756</v>
      </c>
    </row>
    <row r="7304" spans="1:9" hidden="1">
      <c r="A7304" s="137" t="s">
        <v>35733</v>
      </c>
      <c r="B7304" s="138" t="s">
        <v>35730</v>
      </c>
      <c r="C7304" s="138" t="s">
        <v>35731</v>
      </c>
      <c r="D7304" s="138" t="s">
        <v>35734</v>
      </c>
      <c r="E7304" s="138" t="s">
        <v>1756</v>
      </c>
      <c r="F7304" s="139">
        <v>0</v>
      </c>
      <c r="G7304" s="137" t="s">
        <v>552</v>
      </c>
      <c r="H7304" s="137" t="s">
        <v>34064</v>
      </c>
      <c r="I7304" s="138" t="s">
        <v>1756</v>
      </c>
    </row>
    <row r="7305" spans="1:9" hidden="1">
      <c r="A7305" s="137" t="s">
        <v>35735</v>
      </c>
      <c r="B7305" s="138" t="s">
        <v>35736</v>
      </c>
      <c r="C7305" s="138" t="s">
        <v>35737</v>
      </c>
      <c r="D7305" s="138" t="s">
        <v>35738</v>
      </c>
      <c r="E7305" s="138" t="s">
        <v>1756</v>
      </c>
      <c r="F7305" s="139">
        <v>0</v>
      </c>
      <c r="G7305" s="137" t="s">
        <v>552</v>
      </c>
      <c r="H7305" s="137" t="s">
        <v>34064</v>
      </c>
      <c r="I7305" s="138" t="s">
        <v>1756</v>
      </c>
    </row>
    <row r="7306" spans="1:9" hidden="1">
      <c r="A7306" s="137" t="s">
        <v>35739</v>
      </c>
      <c r="B7306" s="138" t="s">
        <v>35736</v>
      </c>
      <c r="C7306" s="138" t="s">
        <v>35737</v>
      </c>
      <c r="D7306" s="138" t="s">
        <v>35740</v>
      </c>
      <c r="E7306" s="138" t="s">
        <v>1756</v>
      </c>
      <c r="F7306" s="139">
        <v>0</v>
      </c>
      <c r="G7306" s="137" t="s">
        <v>552</v>
      </c>
      <c r="H7306" s="137" t="s">
        <v>34064</v>
      </c>
      <c r="I7306" s="138" t="s">
        <v>1756</v>
      </c>
    </row>
    <row r="7307" spans="1:9" hidden="1">
      <c r="A7307" s="137" t="s">
        <v>35741</v>
      </c>
      <c r="B7307" s="138" t="s">
        <v>35742</v>
      </c>
      <c r="C7307" s="138" t="s">
        <v>35743</v>
      </c>
      <c r="D7307" s="138" t="s">
        <v>35744</v>
      </c>
      <c r="E7307" s="138" t="s">
        <v>1756</v>
      </c>
      <c r="F7307" s="139">
        <v>0</v>
      </c>
      <c r="G7307" s="137" t="s">
        <v>552</v>
      </c>
      <c r="H7307" s="137" t="s">
        <v>34064</v>
      </c>
      <c r="I7307" s="138" t="s">
        <v>1756</v>
      </c>
    </row>
    <row r="7308" spans="1:9" hidden="1">
      <c r="A7308" s="137" t="s">
        <v>35745</v>
      </c>
      <c r="B7308" s="138" t="s">
        <v>35746</v>
      </c>
      <c r="C7308" s="138" t="s">
        <v>35747</v>
      </c>
      <c r="D7308" s="138" t="s">
        <v>35748</v>
      </c>
      <c r="E7308" s="138" t="s">
        <v>1756</v>
      </c>
      <c r="F7308" s="139">
        <v>0</v>
      </c>
      <c r="G7308" s="137" t="s">
        <v>552</v>
      </c>
      <c r="H7308" s="137" t="s">
        <v>34064</v>
      </c>
      <c r="I7308" s="138" t="s">
        <v>1756</v>
      </c>
    </row>
    <row r="7309" spans="1:9" hidden="1">
      <c r="A7309" s="137" t="s">
        <v>35749</v>
      </c>
      <c r="B7309" s="138" t="s">
        <v>35750</v>
      </c>
      <c r="C7309" s="138" t="s">
        <v>35751</v>
      </c>
      <c r="D7309" s="138" t="s">
        <v>35752</v>
      </c>
      <c r="E7309" s="138" t="s">
        <v>1756</v>
      </c>
      <c r="F7309" s="139">
        <v>0</v>
      </c>
      <c r="G7309" s="137" t="s">
        <v>552</v>
      </c>
      <c r="H7309" s="137" t="s">
        <v>34064</v>
      </c>
      <c r="I7309" s="138" t="s">
        <v>1756</v>
      </c>
    </row>
    <row r="7310" spans="1:9" hidden="1">
      <c r="A7310" s="137" t="s">
        <v>35753</v>
      </c>
      <c r="B7310" s="138" t="s">
        <v>35754</v>
      </c>
      <c r="C7310" s="138" t="s">
        <v>35755</v>
      </c>
      <c r="D7310" s="138" t="s">
        <v>35756</v>
      </c>
      <c r="E7310" s="138" t="s">
        <v>1756</v>
      </c>
      <c r="F7310" s="139">
        <v>0</v>
      </c>
      <c r="G7310" s="137" t="s">
        <v>552</v>
      </c>
      <c r="H7310" s="137" t="s">
        <v>34064</v>
      </c>
      <c r="I7310" s="138" t="s">
        <v>1756</v>
      </c>
    </row>
    <row r="7311" spans="1:9" hidden="1">
      <c r="A7311" s="137" t="s">
        <v>35757</v>
      </c>
      <c r="B7311" s="138" t="s">
        <v>35758</v>
      </c>
      <c r="C7311" s="138" t="s">
        <v>35759</v>
      </c>
      <c r="D7311" s="138" t="s">
        <v>35760</v>
      </c>
      <c r="E7311" s="138" t="s">
        <v>1756</v>
      </c>
      <c r="F7311" s="139">
        <v>0</v>
      </c>
      <c r="G7311" s="137" t="s">
        <v>552</v>
      </c>
      <c r="H7311" s="137" t="s">
        <v>34064</v>
      </c>
      <c r="I7311" s="138" t="s">
        <v>1756</v>
      </c>
    </row>
    <row r="7312" spans="1:9" hidden="1">
      <c r="A7312" s="137" t="s">
        <v>35761</v>
      </c>
      <c r="B7312" s="138" t="s">
        <v>35762</v>
      </c>
      <c r="C7312" s="138" t="s">
        <v>35763</v>
      </c>
      <c r="D7312" s="138" t="s">
        <v>35764</v>
      </c>
      <c r="E7312" s="138" t="s">
        <v>1756</v>
      </c>
      <c r="F7312" s="139">
        <v>0</v>
      </c>
      <c r="G7312" s="137" t="s">
        <v>552</v>
      </c>
      <c r="H7312" s="137" t="s">
        <v>34064</v>
      </c>
      <c r="I7312" s="138" t="s">
        <v>1756</v>
      </c>
    </row>
    <row r="7313" spans="1:9" hidden="1">
      <c r="A7313" s="137" t="s">
        <v>35765</v>
      </c>
      <c r="B7313" s="138" t="s">
        <v>35766</v>
      </c>
      <c r="C7313" s="138" t="s">
        <v>35767</v>
      </c>
      <c r="D7313" s="138" t="s">
        <v>35768</v>
      </c>
      <c r="E7313" s="138" t="s">
        <v>1756</v>
      </c>
      <c r="F7313" s="139">
        <v>0</v>
      </c>
      <c r="G7313" s="137" t="s">
        <v>552</v>
      </c>
      <c r="H7313" s="137" t="s">
        <v>34064</v>
      </c>
      <c r="I7313" s="138" t="s">
        <v>1756</v>
      </c>
    </row>
    <row r="7314" spans="1:9" hidden="1">
      <c r="A7314" s="137" t="s">
        <v>35769</v>
      </c>
      <c r="B7314" s="138" t="s">
        <v>35770</v>
      </c>
      <c r="C7314" s="138" t="s">
        <v>35771</v>
      </c>
      <c r="D7314" s="138" t="s">
        <v>35772</v>
      </c>
      <c r="E7314" s="138" t="s">
        <v>1756</v>
      </c>
      <c r="F7314" s="139">
        <v>0</v>
      </c>
      <c r="G7314" s="137" t="s">
        <v>552</v>
      </c>
      <c r="H7314" s="137" t="s">
        <v>34064</v>
      </c>
      <c r="I7314" s="138" t="s">
        <v>1756</v>
      </c>
    </row>
    <row r="7315" spans="1:9" hidden="1">
      <c r="A7315" s="137" t="s">
        <v>35773</v>
      </c>
      <c r="B7315" s="138" t="s">
        <v>35774</v>
      </c>
      <c r="C7315" s="138" t="s">
        <v>35775</v>
      </c>
      <c r="D7315" s="138" t="s">
        <v>35776</v>
      </c>
      <c r="E7315" s="138" t="s">
        <v>1756</v>
      </c>
      <c r="F7315" s="139">
        <v>0</v>
      </c>
      <c r="G7315" s="137" t="s">
        <v>552</v>
      </c>
      <c r="H7315" s="137" t="s">
        <v>34064</v>
      </c>
      <c r="I7315" s="138" t="s">
        <v>1756</v>
      </c>
    </row>
    <row r="7316" spans="1:9" hidden="1">
      <c r="A7316" s="137" t="s">
        <v>35777</v>
      </c>
      <c r="B7316" s="138" t="s">
        <v>35778</v>
      </c>
      <c r="C7316" s="138" t="s">
        <v>35779</v>
      </c>
      <c r="D7316" s="138" t="s">
        <v>35780</v>
      </c>
      <c r="E7316" s="138" t="s">
        <v>1756</v>
      </c>
      <c r="F7316" s="139">
        <v>0</v>
      </c>
      <c r="G7316" s="137" t="s">
        <v>552</v>
      </c>
      <c r="H7316" s="137" t="s">
        <v>34064</v>
      </c>
      <c r="I7316" s="138" t="s">
        <v>1756</v>
      </c>
    </row>
    <row r="7317" spans="1:9" hidden="1">
      <c r="A7317" s="137" t="s">
        <v>35781</v>
      </c>
      <c r="B7317" s="138" t="s">
        <v>35782</v>
      </c>
      <c r="C7317" s="138" t="s">
        <v>35783</v>
      </c>
      <c r="D7317" s="138" t="s">
        <v>35784</v>
      </c>
      <c r="E7317" s="138" t="s">
        <v>1756</v>
      </c>
      <c r="F7317" s="139">
        <v>0</v>
      </c>
      <c r="G7317" s="137" t="s">
        <v>552</v>
      </c>
      <c r="H7317" s="137" t="s">
        <v>34064</v>
      </c>
      <c r="I7317" s="138" t="s">
        <v>1756</v>
      </c>
    </row>
    <row r="7318" spans="1:9" hidden="1">
      <c r="A7318" s="137" t="s">
        <v>35785</v>
      </c>
      <c r="B7318" s="138" t="s">
        <v>35786</v>
      </c>
      <c r="C7318" s="138" t="s">
        <v>35787</v>
      </c>
      <c r="D7318" s="138" t="s">
        <v>35788</v>
      </c>
      <c r="E7318" s="138" t="s">
        <v>1756</v>
      </c>
      <c r="F7318" s="139">
        <v>0</v>
      </c>
      <c r="G7318" s="137" t="s">
        <v>552</v>
      </c>
      <c r="H7318" s="137" t="s">
        <v>34064</v>
      </c>
      <c r="I7318" s="138" t="s">
        <v>1756</v>
      </c>
    </row>
    <row r="7319" spans="1:9" hidden="1">
      <c r="A7319" s="137" t="s">
        <v>35789</v>
      </c>
      <c r="B7319" s="138" t="s">
        <v>35786</v>
      </c>
      <c r="C7319" s="138" t="s">
        <v>35787</v>
      </c>
      <c r="D7319" s="138" t="s">
        <v>35790</v>
      </c>
      <c r="E7319" s="138" t="s">
        <v>1756</v>
      </c>
      <c r="F7319" s="139">
        <v>0</v>
      </c>
      <c r="G7319" s="137" t="s">
        <v>552</v>
      </c>
      <c r="H7319" s="137" t="s">
        <v>34064</v>
      </c>
      <c r="I7319" s="138" t="s">
        <v>1756</v>
      </c>
    </row>
    <row r="7320" spans="1:9" hidden="1">
      <c r="A7320" s="137" t="s">
        <v>35791</v>
      </c>
      <c r="B7320" s="138" t="s">
        <v>35792</v>
      </c>
      <c r="C7320" s="138" t="s">
        <v>35793</v>
      </c>
      <c r="D7320" s="138" t="s">
        <v>35794</v>
      </c>
      <c r="E7320" s="138" t="s">
        <v>1756</v>
      </c>
      <c r="F7320" s="139">
        <v>0</v>
      </c>
      <c r="G7320" s="137" t="s">
        <v>552</v>
      </c>
      <c r="H7320" s="137" t="s">
        <v>34064</v>
      </c>
      <c r="I7320" s="138" t="s">
        <v>1756</v>
      </c>
    </row>
    <row r="7321" spans="1:9" hidden="1">
      <c r="A7321" s="137" t="s">
        <v>35795</v>
      </c>
      <c r="B7321" s="138" t="s">
        <v>35792</v>
      </c>
      <c r="C7321" s="138" t="s">
        <v>35793</v>
      </c>
      <c r="D7321" s="138" t="s">
        <v>35796</v>
      </c>
      <c r="E7321" s="138" t="s">
        <v>1756</v>
      </c>
      <c r="F7321" s="139">
        <v>0</v>
      </c>
      <c r="G7321" s="137" t="s">
        <v>552</v>
      </c>
      <c r="H7321" s="137" t="s">
        <v>34064</v>
      </c>
      <c r="I7321" s="138" t="s">
        <v>1756</v>
      </c>
    </row>
    <row r="7322" spans="1:9" hidden="1">
      <c r="A7322" s="137" t="s">
        <v>35797</v>
      </c>
      <c r="B7322" s="138" t="s">
        <v>35798</v>
      </c>
      <c r="C7322" s="138" t="s">
        <v>35799</v>
      </c>
      <c r="D7322" s="138" t="s">
        <v>35800</v>
      </c>
      <c r="E7322" s="138" t="s">
        <v>1756</v>
      </c>
      <c r="F7322" s="139">
        <v>0</v>
      </c>
      <c r="G7322" s="137" t="s">
        <v>552</v>
      </c>
      <c r="H7322" s="137" t="s">
        <v>34064</v>
      </c>
      <c r="I7322" s="138" t="s">
        <v>1756</v>
      </c>
    </row>
    <row r="7323" spans="1:9" hidden="1">
      <c r="A7323" s="137" t="s">
        <v>35801</v>
      </c>
      <c r="B7323" s="138" t="s">
        <v>35802</v>
      </c>
      <c r="C7323" s="138" t="s">
        <v>35803</v>
      </c>
      <c r="D7323" s="138" t="s">
        <v>35804</v>
      </c>
      <c r="E7323" s="138" t="s">
        <v>1756</v>
      </c>
      <c r="F7323" s="139">
        <v>0</v>
      </c>
      <c r="G7323" s="137" t="s">
        <v>552</v>
      </c>
      <c r="H7323" s="137" t="s">
        <v>34064</v>
      </c>
      <c r="I7323" s="138" t="s">
        <v>1756</v>
      </c>
    </row>
    <row r="7324" spans="1:9" hidden="1">
      <c r="A7324" s="137" t="s">
        <v>35805</v>
      </c>
      <c r="B7324" s="138" t="s">
        <v>35806</v>
      </c>
      <c r="C7324" s="138" t="s">
        <v>35807</v>
      </c>
      <c r="D7324" s="138" t="s">
        <v>35808</v>
      </c>
      <c r="E7324" s="138" t="s">
        <v>1756</v>
      </c>
      <c r="F7324" s="139">
        <v>0</v>
      </c>
      <c r="G7324" s="137" t="s">
        <v>552</v>
      </c>
      <c r="H7324" s="137" t="s">
        <v>34064</v>
      </c>
      <c r="I7324" s="138" t="s">
        <v>1756</v>
      </c>
    </row>
    <row r="7325" spans="1:9" hidden="1">
      <c r="A7325" s="137" t="s">
        <v>35809</v>
      </c>
      <c r="B7325" s="138" t="s">
        <v>35810</v>
      </c>
      <c r="C7325" s="138" t="s">
        <v>35811</v>
      </c>
      <c r="D7325" s="138" t="s">
        <v>35812</v>
      </c>
      <c r="E7325" s="138" t="s">
        <v>1756</v>
      </c>
      <c r="F7325" s="139">
        <v>0</v>
      </c>
      <c r="G7325" s="137" t="s">
        <v>552</v>
      </c>
      <c r="H7325" s="137" t="s">
        <v>34064</v>
      </c>
      <c r="I7325" s="138" t="s">
        <v>1756</v>
      </c>
    </row>
    <row r="7326" spans="1:9" hidden="1">
      <c r="A7326" s="137" t="s">
        <v>35813</v>
      </c>
      <c r="B7326" s="138" t="s">
        <v>35814</v>
      </c>
      <c r="C7326" s="138" t="s">
        <v>35815</v>
      </c>
      <c r="D7326" s="138" t="s">
        <v>35816</v>
      </c>
      <c r="E7326" s="138" t="s">
        <v>1756</v>
      </c>
      <c r="F7326" s="139">
        <v>0</v>
      </c>
      <c r="G7326" s="137" t="s">
        <v>552</v>
      </c>
      <c r="H7326" s="137" t="s">
        <v>34064</v>
      </c>
      <c r="I7326" s="138" t="s">
        <v>1756</v>
      </c>
    </row>
    <row r="7327" spans="1:9" hidden="1">
      <c r="A7327" s="137" t="s">
        <v>35817</v>
      </c>
      <c r="B7327" s="138" t="s">
        <v>35818</v>
      </c>
      <c r="C7327" s="138" t="s">
        <v>35819</v>
      </c>
      <c r="D7327" s="138" t="s">
        <v>35820</v>
      </c>
      <c r="E7327" s="138" t="s">
        <v>1756</v>
      </c>
      <c r="F7327" s="139">
        <v>0</v>
      </c>
      <c r="G7327" s="137" t="s">
        <v>552</v>
      </c>
      <c r="H7327" s="137" t="s">
        <v>34064</v>
      </c>
      <c r="I7327" s="138" t="s">
        <v>1756</v>
      </c>
    </row>
    <row r="7328" spans="1:9" hidden="1">
      <c r="A7328" s="137" t="s">
        <v>35821</v>
      </c>
      <c r="B7328" s="138" t="s">
        <v>35822</v>
      </c>
      <c r="C7328" s="138" t="s">
        <v>35823</v>
      </c>
      <c r="D7328" s="138" t="s">
        <v>35824</v>
      </c>
      <c r="E7328" s="138" t="s">
        <v>1756</v>
      </c>
      <c r="F7328" s="139">
        <v>0</v>
      </c>
      <c r="G7328" s="137" t="s">
        <v>552</v>
      </c>
      <c r="H7328" s="137" t="s">
        <v>34064</v>
      </c>
      <c r="I7328" s="138" t="s">
        <v>1756</v>
      </c>
    </row>
    <row r="7329" spans="1:9" hidden="1">
      <c r="A7329" s="137" t="s">
        <v>35825</v>
      </c>
      <c r="B7329" s="138" t="s">
        <v>35826</v>
      </c>
      <c r="C7329" s="138" t="s">
        <v>35827</v>
      </c>
      <c r="D7329" s="138" t="s">
        <v>35828</v>
      </c>
      <c r="E7329" s="138" t="s">
        <v>1756</v>
      </c>
      <c r="F7329" s="139">
        <v>0</v>
      </c>
      <c r="G7329" s="137" t="s">
        <v>552</v>
      </c>
      <c r="H7329" s="137" t="s">
        <v>34064</v>
      </c>
      <c r="I7329" s="138" t="s">
        <v>1756</v>
      </c>
    </row>
    <row r="7330" spans="1:9" hidden="1">
      <c r="A7330" s="137" t="s">
        <v>35829</v>
      </c>
      <c r="B7330" s="138" t="s">
        <v>35830</v>
      </c>
      <c r="C7330" s="138" t="s">
        <v>35831</v>
      </c>
      <c r="D7330" s="138" t="s">
        <v>35832</v>
      </c>
      <c r="E7330" s="138" t="s">
        <v>1756</v>
      </c>
      <c r="F7330" s="139">
        <v>0</v>
      </c>
      <c r="G7330" s="137" t="s">
        <v>552</v>
      </c>
      <c r="H7330" s="137" t="s">
        <v>34064</v>
      </c>
      <c r="I7330" s="138" t="s">
        <v>1756</v>
      </c>
    </row>
    <row r="7331" spans="1:9" hidden="1">
      <c r="A7331" s="137" t="s">
        <v>35833</v>
      </c>
      <c r="B7331" s="138" t="s">
        <v>35834</v>
      </c>
      <c r="C7331" s="138" t="s">
        <v>35835</v>
      </c>
      <c r="D7331" s="138" t="s">
        <v>35836</v>
      </c>
      <c r="E7331" s="138" t="s">
        <v>1756</v>
      </c>
      <c r="F7331" s="139">
        <v>0</v>
      </c>
      <c r="G7331" s="137" t="s">
        <v>552</v>
      </c>
      <c r="H7331" s="137" t="s">
        <v>34064</v>
      </c>
      <c r="I7331" s="138" t="s">
        <v>1756</v>
      </c>
    </row>
    <row r="7332" spans="1:9" hidden="1">
      <c r="A7332" s="137" t="s">
        <v>35837</v>
      </c>
      <c r="B7332" s="138" t="s">
        <v>35838</v>
      </c>
      <c r="C7332" s="138" t="s">
        <v>35839</v>
      </c>
      <c r="D7332" s="138" t="s">
        <v>35840</v>
      </c>
      <c r="E7332" s="138" t="s">
        <v>1756</v>
      </c>
      <c r="F7332" s="139">
        <v>0</v>
      </c>
      <c r="G7332" s="137" t="s">
        <v>552</v>
      </c>
      <c r="H7332" s="137" t="s">
        <v>34064</v>
      </c>
      <c r="I7332" s="138" t="s">
        <v>1756</v>
      </c>
    </row>
    <row r="7333" spans="1:9" hidden="1">
      <c r="A7333" s="137" t="s">
        <v>35841</v>
      </c>
      <c r="B7333" s="138" t="s">
        <v>35842</v>
      </c>
      <c r="C7333" s="138" t="s">
        <v>35843</v>
      </c>
      <c r="D7333" s="138" t="s">
        <v>35844</v>
      </c>
      <c r="E7333" s="138" t="s">
        <v>1756</v>
      </c>
      <c r="F7333" s="139">
        <v>0</v>
      </c>
      <c r="G7333" s="137" t="s">
        <v>552</v>
      </c>
      <c r="H7333" s="137" t="s">
        <v>34064</v>
      </c>
      <c r="I7333" s="138" t="s">
        <v>1756</v>
      </c>
    </row>
    <row r="7334" spans="1:9" hidden="1">
      <c r="A7334" s="137" t="s">
        <v>35845</v>
      </c>
      <c r="B7334" s="138" t="s">
        <v>35846</v>
      </c>
      <c r="C7334" s="138" t="s">
        <v>35847</v>
      </c>
      <c r="D7334" s="138" t="s">
        <v>35848</v>
      </c>
      <c r="E7334" s="138" t="s">
        <v>1756</v>
      </c>
      <c r="F7334" s="139">
        <v>0</v>
      </c>
      <c r="G7334" s="137" t="s">
        <v>552</v>
      </c>
      <c r="H7334" s="137" t="s">
        <v>34064</v>
      </c>
      <c r="I7334" s="138" t="s">
        <v>1756</v>
      </c>
    </row>
    <row r="7335" spans="1:9" hidden="1">
      <c r="A7335" s="137" t="s">
        <v>35849</v>
      </c>
      <c r="B7335" s="138" t="s">
        <v>35850</v>
      </c>
      <c r="C7335" s="138" t="s">
        <v>35851</v>
      </c>
      <c r="D7335" s="138" t="s">
        <v>35852</v>
      </c>
      <c r="E7335" s="138" t="s">
        <v>1756</v>
      </c>
      <c r="F7335" s="139">
        <v>505000</v>
      </c>
      <c r="G7335" s="137" t="s">
        <v>552</v>
      </c>
      <c r="H7335" s="137" t="s">
        <v>34064</v>
      </c>
      <c r="I7335" s="138" t="s">
        <v>1756</v>
      </c>
    </row>
    <row r="7336" spans="1:9" hidden="1">
      <c r="A7336" s="137" t="s">
        <v>35853</v>
      </c>
      <c r="B7336" s="138" t="s">
        <v>35854</v>
      </c>
      <c r="C7336" s="138" t="s">
        <v>35855</v>
      </c>
      <c r="D7336" s="138" t="s">
        <v>35856</v>
      </c>
      <c r="E7336" s="138" t="s">
        <v>1756</v>
      </c>
      <c r="F7336" s="139">
        <v>0</v>
      </c>
      <c r="G7336" s="137" t="s">
        <v>552</v>
      </c>
      <c r="H7336" s="137" t="s">
        <v>34064</v>
      </c>
      <c r="I7336" s="138" t="s">
        <v>1756</v>
      </c>
    </row>
    <row r="7337" spans="1:9" hidden="1">
      <c r="A7337" s="137" t="s">
        <v>35857</v>
      </c>
      <c r="B7337" s="138" t="s">
        <v>35858</v>
      </c>
      <c r="C7337" s="138" t="s">
        <v>35859</v>
      </c>
      <c r="D7337" s="138" t="s">
        <v>35860</v>
      </c>
      <c r="E7337" s="138" t="s">
        <v>1756</v>
      </c>
      <c r="F7337" s="139">
        <v>0</v>
      </c>
      <c r="G7337" s="137" t="s">
        <v>552</v>
      </c>
      <c r="H7337" s="137" t="s">
        <v>34064</v>
      </c>
      <c r="I7337" s="138" t="s">
        <v>1756</v>
      </c>
    </row>
    <row r="7338" spans="1:9" hidden="1">
      <c r="A7338" s="137" t="s">
        <v>35861</v>
      </c>
      <c r="B7338" s="138" t="s">
        <v>35858</v>
      </c>
      <c r="C7338" s="138" t="s">
        <v>35862</v>
      </c>
      <c r="D7338" s="138" t="s">
        <v>35863</v>
      </c>
      <c r="E7338" s="138" t="s">
        <v>1756</v>
      </c>
      <c r="F7338" s="139">
        <v>0</v>
      </c>
      <c r="G7338" s="137" t="s">
        <v>552</v>
      </c>
      <c r="H7338" s="137" t="s">
        <v>34064</v>
      </c>
      <c r="I7338" s="138" t="s">
        <v>1756</v>
      </c>
    </row>
    <row r="7339" spans="1:9" hidden="1">
      <c r="A7339" s="137" t="s">
        <v>35864</v>
      </c>
      <c r="B7339" s="138" t="s">
        <v>35865</v>
      </c>
      <c r="C7339" s="138" t="s">
        <v>35866</v>
      </c>
      <c r="D7339" s="138" t="s">
        <v>35867</v>
      </c>
      <c r="E7339" s="138" t="s">
        <v>1756</v>
      </c>
      <c r="F7339" s="139">
        <v>0</v>
      </c>
      <c r="G7339" s="137" t="s">
        <v>552</v>
      </c>
      <c r="H7339" s="137" t="s">
        <v>34064</v>
      </c>
      <c r="I7339" s="138" t="s">
        <v>1756</v>
      </c>
    </row>
    <row r="7340" spans="1:9" hidden="1">
      <c r="A7340" s="137" t="s">
        <v>35868</v>
      </c>
      <c r="B7340" s="138" t="s">
        <v>35869</v>
      </c>
      <c r="C7340" s="138" t="s">
        <v>35870</v>
      </c>
      <c r="D7340" s="138" t="s">
        <v>35871</v>
      </c>
      <c r="E7340" s="138" t="s">
        <v>1756</v>
      </c>
      <c r="F7340" s="139">
        <v>0</v>
      </c>
      <c r="G7340" s="137" t="s">
        <v>552</v>
      </c>
      <c r="H7340" s="137" t="s">
        <v>34064</v>
      </c>
      <c r="I7340" s="138" t="s">
        <v>1756</v>
      </c>
    </row>
    <row r="7341" spans="1:9" hidden="1">
      <c r="A7341" s="137" t="s">
        <v>35872</v>
      </c>
      <c r="B7341" s="138" t="s">
        <v>35873</v>
      </c>
      <c r="C7341" s="138" t="s">
        <v>35874</v>
      </c>
      <c r="D7341" s="138" t="s">
        <v>35875</v>
      </c>
      <c r="E7341" s="138" t="s">
        <v>1756</v>
      </c>
      <c r="F7341" s="139">
        <v>0</v>
      </c>
      <c r="G7341" s="137" t="s">
        <v>552</v>
      </c>
      <c r="H7341" s="137" t="s">
        <v>34064</v>
      </c>
      <c r="I7341" s="138" t="s">
        <v>1756</v>
      </c>
    </row>
    <row r="7342" spans="1:9" hidden="1">
      <c r="A7342" s="137" t="s">
        <v>35876</v>
      </c>
      <c r="B7342" s="138" t="s">
        <v>35877</v>
      </c>
      <c r="C7342" s="138" t="s">
        <v>35878</v>
      </c>
      <c r="D7342" s="138" t="s">
        <v>35879</v>
      </c>
      <c r="E7342" s="138" t="s">
        <v>1756</v>
      </c>
      <c r="F7342" s="139">
        <v>0</v>
      </c>
      <c r="G7342" s="137" t="s">
        <v>552</v>
      </c>
      <c r="H7342" s="137" t="s">
        <v>34064</v>
      </c>
      <c r="I7342" s="138" t="s">
        <v>1756</v>
      </c>
    </row>
    <row r="7343" spans="1:9" hidden="1">
      <c r="A7343" s="137" t="s">
        <v>35880</v>
      </c>
      <c r="B7343" s="138" t="s">
        <v>35881</v>
      </c>
      <c r="C7343" s="138" t="s">
        <v>35882</v>
      </c>
      <c r="D7343" s="138" t="s">
        <v>35883</v>
      </c>
      <c r="E7343" s="138" t="s">
        <v>1756</v>
      </c>
      <c r="F7343" s="139">
        <v>0</v>
      </c>
      <c r="G7343" s="137" t="s">
        <v>552</v>
      </c>
      <c r="H7343" s="137" t="s">
        <v>34064</v>
      </c>
      <c r="I7343" s="138" t="s">
        <v>1756</v>
      </c>
    </row>
    <row r="7344" spans="1:9" hidden="1">
      <c r="A7344" s="137" t="s">
        <v>35884</v>
      </c>
      <c r="B7344" s="138" t="s">
        <v>35885</v>
      </c>
      <c r="C7344" s="138" t="s">
        <v>35886</v>
      </c>
      <c r="D7344" s="138" t="s">
        <v>35887</v>
      </c>
      <c r="E7344" s="138" t="s">
        <v>1756</v>
      </c>
      <c r="F7344" s="139">
        <v>0</v>
      </c>
      <c r="G7344" s="137" t="s">
        <v>552</v>
      </c>
      <c r="H7344" s="137" t="s">
        <v>34064</v>
      </c>
      <c r="I7344" s="138" t="s">
        <v>1756</v>
      </c>
    </row>
    <row r="7345" spans="1:9" hidden="1">
      <c r="A7345" s="137" t="s">
        <v>35888</v>
      </c>
      <c r="B7345" s="138" t="s">
        <v>35885</v>
      </c>
      <c r="C7345" s="138" t="s">
        <v>35886</v>
      </c>
      <c r="D7345" s="138" t="s">
        <v>35889</v>
      </c>
      <c r="E7345" s="138" t="s">
        <v>1756</v>
      </c>
      <c r="F7345" s="139">
        <v>0</v>
      </c>
      <c r="G7345" s="137" t="s">
        <v>552</v>
      </c>
      <c r="H7345" s="137" t="s">
        <v>34064</v>
      </c>
      <c r="I7345" s="138" t="s">
        <v>1756</v>
      </c>
    </row>
    <row r="7346" spans="1:9" hidden="1">
      <c r="A7346" s="137" t="s">
        <v>35890</v>
      </c>
      <c r="B7346" s="138" t="s">
        <v>35891</v>
      </c>
      <c r="C7346" s="138" t="s">
        <v>35892</v>
      </c>
      <c r="D7346" s="138" t="s">
        <v>35893</v>
      </c>
      <c r="E7346" s="138" t="s">
        <v>1756</v>
      </c>
      <c r="F7346" s="139">
        <v>0</v>
      </c>
      <c r="G7346" s="137" t="s">
        <v>552</v>
      </c>
      <c r="H7346" s="137" t="s">
        <v>34064</v>
      </c>
      <c r="I7346" s="138" t="s">
        <v>1756</v>
      </c>
    </row>
    <row r="7347" spans="1:9" hidden="1">
      <c r="A7347" s="137" t="s">
        <v>35894</v>
      </c>
      <c r="B7347" s="138" t="s">
        <v>35895</v>
      </c>
      <c r="C7347" s="138" t="s">
        <v>35896</v>
      </c>
      <c r="D7347" s="138" t="s">
        <v>35897</v>
      </c>
      <c r="E7347" s="138" t="s">
        <v>1756</v>
      </c>
      <c r="F7347" s="139">
        <v>0</v>
      </c>
      <c r="G7347" s="137" t="s">
        <v>552</v>
      </c>
      <c r="H7347" s="137" t="s">
        <v>34064</v>
      </c>
      <c r="I7347" s="138" t="s">
        <v>1756</v>
      </c>
    </row>
    <row r="7348" spans="1:9" hidden="1">
      <c r="A7348" s="137" t="s">
        <v>35898</v>
      </c>
      <c r="B7348" s="138" t="s">
        <v>35899</v>
      </c>
      <c r="C7348" s="138" t="s">
        <v>35900</v>
      </c>
      <c r="D7348" s="138" t="s">
        <v>35901</v>
      </c>
      <c r="E7348" s="138" t="s">
        <v>1756</v>
      </c>
      <c r="F7348" s="139">
        <v>0</v>
      </c>
      <c r="G7348" s="137" t="s">
        <v>552</v>
      </c>
      <c r="H7348" s="137" t="s">
        <v>34064</v>
      </c>
      <c r="I7348" s="138" t="s">
        <v>1756</v>
      </c>
    </row>
    <row r="7349" spans="1:9" hidden="1">
      <c r="A7349" s="137" t="s">
        <v>35902</v>
      </c>
      <c r="B7349" s="138" t="s">
        <v>35903</v>
      </c>
      <c r="C7349" s="138" t="s">
        <v>35904</v>
      </c>
      <c r="D7349" s="138" t="s">
        <v>35905</v>
      </c>
      <c r="E7349" s="138" t="s">
        <v>1756</v>
      </c>
      <c r="F7349" s="139">
        <v>0</v>
      </c>
      <c r="G7349" s="137" t="s">
        <v>552</v>
      </c>
      <c r="H7349" s="137" t="s">
        <v>34064</v>
      </c>
      <c r="I7349" s="138" t="s">
        <v>1756</v>
      </c>
    </row>
    <row r="7350" spans="1:9" hidden="1">
      <c r="A7350" s="137" t="s">
        <v>35906</v>
      </c>
      <c r="B7350" s="138" t="s">
        <v>35907</v>
      </c>
      <c r="C7350" s="138" t="s">
        <v>35908</v>
      </c>
      <c r="D7350" s="138" t="s">
        <v>35909</v>
      </c>
      <c r="E7350" s="138" t="s">
        <v>1756</v>
      </c>
      <c r="F7350" s="139">
        <v>0</v>
      </c>
      <c r="G7350" s="137" t="s">
        <v>552</v>
      </c>
      <c r="H7350" s="137" t="s">
        <v>34064</v>
      </c>
      <c r="I7350" s="138" t="s">
        <v>1756</v>
      </c>
    </row>
    <row r="7351" spans="1:9" hidden="1">
      <c r="A7351" s="137" t="s">
        <v>35910</v>
      </c>
      <c r="B7351" s="138" t="s">
        <v>35911</v>
      </c>
      <c r="C7351" s="138" t="s">
        <v>35912</v>
      </c>
      <c r="D7351" s="138" t="s">
        <v>35913</v>
      </c>
      <c r="E7351" s="138" t="s">
        <v>1756</v>
      </c>
      <c r="F7351" s="139">
        <v>0</v>
      </c>
      <c r="G7351" s="137" t="s">
        <v>552</v>
      </c>
      <c r="H7351" s="137" t="s">
        <v>34064</v>
      </c>
      <c r="I7351" s="138" t="s">
        <v>1756</v>
      </c>
    </row>
    <row r="7352" spans="1:9" hidden="1">
      <c r="A7352" s="137" t="s">
        <v>35914</v>
      </c>
      <c r="B7352" s="138" t="s">
        <v>35915</v>
      </c>
      <c r="C7352" s="138" t="s">
        <v>35916</v>
      </c>
      <c r="D7352" s="138" t="s">
        <v>35917</v>
      </c>
      <c r="E7352" s="138" t="s">
        <v>1756</v>
      </c>
      <c r="F7352" s="139">
        <v>0</v>
      </c>
      <c r="G7352" s="137" t="s">
        <v>552</v>
      </c>
      <c r="H7352" s="137" t="s">
        <v>34064</v>
      </c>
      <c r="I7352" s="138" t="s">
        <v>1756</v>
      </c>
    </row>
    <row r="7353" spans="1:9" hidden="1">
      <c r="A7353" s="137" t="s">
        <v>35918</v>
      </c>
      <c r="B7353" s="138" t="s">
        <v>35919</v>
      </c>
      <c r="C7353" s="138" t="s">
        <v>35920</v>
      </c>
      <c r="D7353" s="138" t="s">
        <v>35921</v>
      </c>
      <c r="E7353" s="138" t="s">
        <v>1756</v>
      </c>
      <c r="F7353" s="139">
        <v>0</v>
      </c>
      <c r="G7353" s="137" t="s">
        <v>552</v>
      </c>
      <c r="H7353" s="137" t="s">
        <v>34064</v>
      </c>
      <c r="I7353" s="138" t="s">
        <v>1756</v>
      </c>
    </row>
    <row r="7354" spans="1:9" hidden="1">
      <c r="A7354" s="137" t="s">
        <v>35922</v>
      </c>
      <c r="B7354" s="138" t="s">
        <v>35923</v>
      </c>
      <c r="C7354" s="138" t="s">
        <v>35924</v>
      </c>
      <c r="D7354" s="138" t="s">
        <v>35925</v>
      </c>
      <c r="E7354" s="138" t="s">
        <v>1756</v>
      </c>
      <c r="F7354" s="139">
        <v>0</v>
      </c>
      <c r="G7354" s="137" t="s">
        <v>552</v>
      </c>
      <c r="H7354" s="137" t="s">
        <v>34064</v>
      </c>
      <c r="I7354" s="138" t="s">
        <v>1756</v>
      </c>
    </row>
    <row r="7355" spans="1:9" hidden="1">
      <c r="A7355" s="137" t="s">
        <v>35926</v>
      </c>
      <c r="B7355" s="138" t="s">
        <v>35927</v>
      </c>
      <c r="C7355" s="138" t="s">
        <v>35928</v>
      </c>
      <c r="D7355" s="138" t="s">
        <v>35929</v>
      </c>
      <c r="E7355" s="138" t="s">
        <v>1756</v>
      </c>
      <c r="F7355" s="139">
        <v>0</v>
      </c>
      <c r="G7355" s="137" t="s">
        <v>552</v>
      </c>
      <c r="H7355" s="137" t="s">
        <v>34064</v>
      </c>
      <c r="I7355" s="138" t="s">
        <v>1756</v>
      </c>
    </row>
    <row r="7356" spans="1:9" hidden="1">
      <c r="A7356" s="137" t="s">
        <v>35930</v>
      </c>
      <c r="B7356" s="138" t="s">
        <v>35931</v>
      </c>
      <c r="C7356" s="138" t="s">
        <v>35932</v>
      </c>
      <c r="D7356" s="138" t="s">
        <v>35933</v>
      </c>
      <c r="E7356" s="138" t="s">
        <v>1756</v>
      </c>
      <c r="F7356" s="139">
        <v>0</v>
      </c>
      <c r="G7356" s="137" t="s">
        <v>552</v>
      </c>
      <c r="H7356" s="137" t="s">
        <v>34064</v>
      </c>
      <c r="I7356" s="138" t="s">
        <v>1756</v>
      </c>
    </row>
    <row r="7357" spans="1:9" hidden="1">
      <c r="A7357" s="137" t="s">
        <v>35934</v>
      </c>
      <c r="B7357" s="138" t="s">
        <v>35935</v>
      </c>
      <c r="C7357" s="138" t="s">
        <v>35936</v>
      </c>
      <c r="D7357" s="138" t="s">
        <v>35937</v>
      </c>
      <c r="E7357" s="138" t="s">
        <v>1756</v>
      </c>
      <c r="F7357" s="139">
        <v>0</v>
      </c>
      <c r="G7357" s="137" t="s">
        <v>552</v>
      </c>
      <c r="H7357" s="137" t="s">
        <v>34064</v>
      </c>
      <c r="I7357" s="138" t="s">
        <v>1756</v>
      </c>
    </row>
    <row r="7358" spans="1:9" hidden="1">
      <c r="A7358" s="137" t="s">
        <v>35938</v>
      </c>
      <c r="B7358" s="138" t="s">
        <v>35935</v>
      </c>
      <c r="C7358" s="138" t="s">
        <v>35936</v>
      </c>
      <c r="D7358" s="138" t="s">
        <v>35939</v>
      </c>
      <c r="E7358" s="138" t="s">
        <v>1756</v>
      </c>
      <c r="F7358" s="139">
        <v>0</v>
      </c>
      <c r="G7358" s="137" t="s">
        <v>552</v>
      </c>
      <c r="H7358" s="137" t="s">
        <v>34064</v>
      </c>
      <c r="I7358" s="138" t="s">
        <v>1756</v>
      </c>
    </row>
    <row r="7359" spans="1:9" hidden="1">
      <c r="A7359" s="137" t="s">
        <v>35940</v>
      </c>
      <c r="B7359" s="138" t="s">
        <v>35941</v>
      </c>
      <c r="C7359" s="138" t="s">
        <v>35942</v>
      </c>
      <c r="D7359" s="138" t="s">
        <v>35943</v>
      </c>
      <c r="E7359" s="138" t="s">
        <v>1756</v>
      </c>
      <c r="F7359" s="139">
        <v>0</v>
      </c>
      <c r="G7359" s="137" t="s">
        <v>552</v>
      </c>
      <c r="H7359" s="137" t="s">
        <v>34064</v>
      </c>
      <c r="I7359" s="138" t="s">
        <v>1756</v>
      </c>
    </row>
    <row r="7360" spans="1:9" hidden="1">
      <c r="A7360" s="137" t="s">
        <v>35944</v>
      </c>
      <c r="B7360" s="138" t="s">
        <v>35945</v>
      </c>
      <c r="C7360" s="138" t="s">
        <v>35946</v>
      </c>
      <c r="D7360" s="138" t="s">
        <v>35947</v>
      </c>
      <c r="E7360" s="138" t="s">
        <v>1756</v>
      </c>
      <c r="F7360" s="139">
        <v>0</v>
      </c>
      <c r="G7360" s="137" t="s">
        <v>552</v>
      </c>
      <c r="H7360" s="137" t="s">
        <v>34064</v>
      </c>
      <c r="I7360" s="138" t="s">
        <v>1756</v>
      </c>
    </row>
    <row r="7361" spans="1:9" hidden="1">
      <c r="A7361" s="137" t="s">
        <v>35948</v>
      </c>
      <c r="B7361" s="138" t="s">
        <v>35949</v>
      </c>
      <c r="C7361" s="138" t="s">
        <v>35950</v>
      </c>
      <c r="D7361" s="138" t="s">
        <v>35951</v>
      </c>
      <c r="E7361" s="138" t="s">
        <v>1756</v>
      </c>
      <c r="F7361" s="139">
        <v>0</v>
      </c>
      <c r="G7361" s="137" t="s">
        <v>552</v>
      </c>
      <c r="H7361" s="137" t="s">
        <v>34064</v>
      </c>
      <c r="I7361" s="138" t="s">
        <v>1756</v>
      </c>
    </row>
    <row r="7362" spans="1:9" hidden="1">
      <c r="A7362" s="137" t="s">
        <v>35952</v>
      </c>
      <c r="B7362" s="138" t="s">
        <v>35953</v>
      </c>
      <c r="C7362" s="138" t="s">
        <v>35954</v>
      </c>
      <c r="D7362" s="138" t="s">
        <v>35955</v>
      </c>
      <c r="E7362" s="138" t="s">
        <v>1756</v>
      </c>
      <c r="F7362" s="139">
        <v>0</v>
      </c>
      <c r="G7362" s="137" t="s">
        <v>552</v>
      </c>
      <c r="H7362" s="137" t="s">
        <v>34064</v>
      </c>
      <c r="I7362" s="138" t="s">
        <v>1756</v>
      </c>
    </row>
    <row r="7363" spans="1:9" hidden="1">
      <c r="A7363" s="137" t="s">
        <v>35956</v>
      </c>
      <c r="B7363" s="138" t="s">
        <v>35957</v>
      </c>
      <c r="C7363" s="138" t="s">
        <v>35958</v>
      </c>
      <c r="D7363" s="138" t="s">
        <v>35959</v>
      </c>
      <c r="E7363" s="138" t="s">
        <v>1756</v>
      </c>
      <c r="F7363" s="139">
        <v>0</v>
      </c>
      <c r="G7363" s="137" t="s">
        <v>552</v>
      </c>
      <c r="H7363" s="137" t="s">
        <v>34064</v>
      </c>
      <c r="I7363" s="138" t="s">
        <v>1756</v>
      </c>
    </row>
    <row r="7364" spans="1:9" hidden="1">
      <c r="A7364" s="137" t="s">
        <v>35960</v>
      </c>
      <c r="B7364" s="138" t="s">
        <v>35961</v>
      </c>
      <c r="C7364" s="138" t="s">
        <v>35962</v>
      </c>
      <c r="D7364" s="138" t="s">
        <v>35963</v>
      </c>
      <c r="E7364" s="138" t="s">
        <v>1756</v>
      </c>
      <c r="F7364" s="139">
        <v>0</v>
      </c>
      <c r="G7364" s="137" t="s">
        <v>552</v>
      </c>
      <c r="H7364" s="137" t="s">
        <v>34064</v>
      </c>
      <c r="I7364" s="138" t="s">
        <v>1756</v>
      </c>
    </row>
    <row r="7365" spans="1:9" hidden="1">
      <c r="A7365" s="137" t="s">
        <v>35964</v>
      </c>
      <c r="B7365" s="138" t="s">
        <v>35965</v>
      </c>
      <c r="C7365" s="138" t="s">
        <v>35966</v>
      </c>
      <c r="D7365" s="138" t="s">
        <v>35967</v>
      </c>
      <c r="E7365" s="138" t="s">
        <v>1756</v>
      </c>
      <c r="F7365" s="139">
        <v>0</v>
      </c>
      <c r="G7365" s="137" t="s">
        <v>552</v>
      </c>
      <c r="H7365" s="137" t="s">
        <v>34064</v>
      </c>
      <c r="I7365" s="138" t="s">
        <v>1756</v>
      </c>
    </row>
    <row r="7366" spans="1:9" hidden="1">
      <c r="A7366" s="137" t="s">
        <v>35968</v>
      </c>
      <c r="B7366" s="138" t="s">
        <v>35969</v>
      </c>
      <c r="C7366" s="138" t="s">
        <v>35970</v>
      </c>
      <c r="D7366" s="138" t="s">
        <v>35971</v>
      </c>
      <c r="E7366" s="138" t="s">
        <v>1756</v>
      </c>
      <c r="F7366" s="139">
        <v>0</v>
      </c>
      <c r="G7366" s="137" t="s">
        <v>552</v>
      </c>
      <c r="H7366" s="137" t="s">
        <v>34064</v>
      </c>
      <c r="I7366" s="138" t="s">
        <v>1756</v>
      </c>
    </row>
    <row r="7367" spans="1:9" hidden="1">
      <c r="A7367" s="137" t="s">
        <v>35972</v>
      </c>
      <c r="B7367" s="138" t="s">
        <v>35973</v>
      </c>
      <c r="C7367" s="138" t="s">
        <v>35974</v>
      </c>
      <c r="D7367" s="138" t="s">
        <v>35975</v>
      </c>
      <c r="E7367" s="138" t="s">
        <v>1756</v>
      </c>
      <c r="F7367" s="139">
        <v>0</v>
      </c>
      <c r="G7367" s="137" t="s">
        <v>552</v>
      </c>
      <c r="H7367" s="137" t="s">
        <v>34064</v>
      </c>
      <c r="I7367" s="138" t="s">
        <v>1756</v>
      </c>
    </row>
    <row r="7368" spans="1:9" hidden="1">
      <c r="A7368" s="137" t="s">
        <v>35976</v>
      </c>
      <c r="B7368" s="138" t="s">
        <v>35977</v>
      </c>
      <c r="C7368" s="138" t="s">
        <v>35978</v>
      </c>
      <c r="D7368" s="138" t="s">
        <v>35979</v>
      </c>
      <c r="E7368" s="138" t="s">
        <v>1756</v>
      </c>
      <c r="F7368" s="139">
        <v>0</v>
      </c>
      <c r="G7368" s="137" t="s">
        <v>552</v>
      </c>
      <c r="H7368" s="137" t="s">
        <v>34064</v>
      </c>
      <c r="I7368" s="138" t="s">
        <v>1756</v>
      </c>
    </row>
    <row r="7369" spans="1:9" hidden="1">
      <c r="A7369" s="137" t="s">
        <v>35980</v>
      </c>
      <c r="B7369" s="138" t="s">
        <v>35977</v>
      </c>
      <c r="C7369" s="138" t="s">
        <v>35978</v>
      </c>
      <c r="D7369" s="138" t="s">
        <v>35979</v>
      </c>
      <c r="E7369" s="138" t="s">
        <v>1756</v>
      </c>
      <c r="F7369" s="139">
        <v>0</v>
      </c>
      <c r="G7369" s="137" t="s">
        <v>552</v>
      </c>
      <c r="H7369" s="137" t="s">
        <v>34064</v>
      </c>
      <c r="I7369" s="138" t="s">
        <v>1756</v>
      </c>
    </row>
    <row r="7370" spans="1:9" hidden="1">
      <c r="A7370" s="137" t="s">
        <v>35981</v>
      </c>
      <c r="B7370" s="138" t="s">
        <v>35982</v>
      </c>
      <c r="C7370" s="138" t="s">
        <v>35983</v>
      </c>
      <c r="D7370" s="138" t="s">
        <v>35984</v>
      </c>
      <c r="E7370" s="138" t="s">
        <v>1756</v>
      </c>
      <c r="F7370" s="139">
        <v>0</v>
      </c>
      <c r="G7370" s="137" t="s">
        <v>552</v>
      </c>
      <c r="H7370" s="137" t="s">
        <v>34064</v>
      </c>
      <c r="I7370" s="138" t="s">
        <v>1756</v>
      </c>
    </row>
    <row r="7371" spans="1:9" hidden="1">
      <c r="A7371" s="137" t="s">
        <v>35985</v>
      </c>
      <c r="B7371" s="138" t="s">
        <v>35986</v>
      </c>
      <c r="C7371" s="138" t="s">
        <v>35987</v>
      </c>
      <c r="D7371" s="138" t="s">
        <v>35988</v>
      </c>
      <c r="E7371" s="138" t="s">
        <v>1756</v>
      </c>
      <c r="F7371" s="139">
        <v>0</v>
      </c>
      <c r="G7371" s="137" t="s">
        <v>552</v>
      </c>
      <c r="H7371" s="137" t="s">
        <v>34064</v>
      </c>
      <c r="I7371" s="138" t="s">
        <v>1756</v>
      </c>
    </row>
    <row r="7372" spans="1:9" hidden="1">
      <c r="A7372" s="137" t="s">
        <v>35989</v>
      </c>
      <c r="B7372" s="138" t="s">
        <v>35990</v>
      </c>
      <c r="C7372" s="138" t="s">
        <v>35991</v>
      </c>
      <c r="D7372" s="138" t="s">
        <v>35992</v>
      </c>
      <c r="E7372" s="138" t="s">
        <v>1756</v>
      </c>
      <c r="F7372" s="139">
        <v>0</v>
      </c>
      <c r="G7372" s="137" t="s">
        <v>552</v>
      </c>
      <c r="H7372" s="137" t="s">
        <v>34064</v>
      </c>
      <c r="I7372" s="138" t="s">
        <v>1756</v>
      </c>
    </row>
    <row r="7373" spans="1:9" hidden="1">
      <c r="A7373" s="137" t="s">
        <v>35993</v>
      </c>
      <c r="B7373" s="138" t="s">
        <v>35994</v>
      </c>
      <c r="C7373" s="138" t="s">
        <v>35995</v>
      </c>
      <c r="D7373" s="138" t="s">
        <v>35996</v>
      </c>
      <c r="E7373" s="138" t="s">
        <v>1756</v>
      </c>
      <c r="F7373" s="139">
        <v>0</v>
      </c>
      <c r="G7373" s="137" t="s">
        <v>552</v>
      </c>
      <c r="H7373" s="137" t="s">
        <v>34064</v>
      </c>
      <c r="I7373" s="138" t="s">
        <v>1756</v>
      </c>
    </row>
    <row r="7374" spans="1:9" hidden="1">
      <c r="A7374" s="137" t="s">
        <v>35997</v>
      </c>
      <c r="B7374" s="138" t="s">
        <v>35998</v>
      </c>
      <c r="C7374" s="138" t="s">
        <v>35999</v>
      </c>
      <c r="D7374" s="138" t="s">
        <v>36000</v>
      </c>
      <c r="E7374" s="138" t="s">
        <v>1756</v>
      </c>
      <c r="F7374" s="139">
        <v>0</v>
      </c>
      <c r="G7374" s="137" t="s">
        <v>552</v>
      </c>
      <c r="H7374" s="137" t="s">
        <v>34064</v>
      </c>
      <c r="I7374" s="138" t="s">
        <v>1756</v>
      </c>
    </row>
    <row r="7375" spans="1:9" hidden="1">
      <c r="A7375" s="137" t="s">
        <v>36001</v>
      </c>
      <c r="B7375" s="138" t="s">
        <v>36002</v>
      </c>
      <c r="C7375" s="138" t="s">
        <v>36003</v>
      </c>
      <c r="D7375" s="138" t="s">
        <v>36004</v>
      </c>
      <c r="E7375" s="138" t="s">
        <v>1756</v>
      </c>
      <c r="F7375" s="139">
        <v>0</v>
      </c>
      <c r="G7375" s="137" t="s">
        <v>552</v>
      </c>
      <c r="H7375" s="137" t="s">
        <v>34064</v>
      </c>
      <c r="I7375" s="138" t="s">
        <v>1756</v>
      </c>
    </row>
    <row r="7376" spans="1:9" hidden="1">
      <c r="A7376" s="137" t="s">
        <v>36005</v>
      </c>
      <c r="B7376" s="138" t="s">
        <v>36006</v>
      </c>
      <c r="C7376" s="138" t="s">
        <v>36007</v>
      </c>
      <c r="D7376" s="138" t="s">
        <v>36008</v>
      </c>
      <c r="E7376" s="138" t="s">
        <v>1756</v>
      </c>
      <c r="F7376" s="139">
        <v>0</v>
      </c>
      <c r="G7376" s="137" t="s">
        <v>552</v>
      </c>
      <c r="H7376" s="137" t="s">
        <v>34064</v>
      </c>
      <c r="I7376" s="138" t="s">
        <v>1756</v>
      </c>
    </row>
    <row r="7377" spans="1:9" hidden="1">
      <c r="A7377" s="137" t="s">
        <v>36009</v>
      </c>
      <c r="B7377" s="138" t="s">
        <v>36010</v>
      </c>
      <c r="C7377" s="138" t="s">
        <v>36011</v>
      </c>
      <c r="D7377" s="138" t="s">
        <v>36012</v>
      </c>
      <c r="E7377" s="138" t="s">
        <v>1756</v>
      </c>
      <c r="F7377" s="139">
        <v>0</v>
      </c>
      <c r="G7377" s="137" t="s">
        <v>552</v>
      </c>
      <c r="H7377" s="137" t="s">
        <v>34064</v>
      </c>
      <c r="I7377" s="138" t="s">
        <v>1756</v>
      </c>
    </row>
    <row r="7378" spans="1:9" hidden="1">
      <c r="A7378" s="137" t="s">
        <v>36013</v>
      </c>
      <c r="B7378" s="138" t="s">
        <v>36014</v>
      </c>
      <c r="C7378" s="138" t="s">
        <v>36015</v>
      </c>
      <c r="D7378" s="138" t="s">
        <v>36016</v>
      </c>
      <c r="E7378" s="138" t="s">
        <v>1756</v>
      </c>
      <c r="F7378" s="139">
        <v>0</v>
      </c>
      <c r="G7378" s="137" t="s">
        <v>552</v>
      </c>
      <c r="H7378" s="137" t="s">
        <v>34064</v>
      </c>
      <c r="I7378" s="138" t="s">
        <v>1756</v>
      </c>
    </row>
    <row r="7379" spans="1:9" hidden="1">
      <c r="A7379" s="137" t="s">
        <v>36017</v>
      </c>
      <c r="B7379" s="138" t="s">
        <v>36018</v>
      </c>
      <c r="C7379" s="138" t="s">
        <v>36019</v>
      </c>
      <c r="D7379" s="138" t="s">
        <v>36020</v>
      </c>
      <c r="E7379" s="138" t="s">
        <v>1756</v>
      </c>
      <c r="F7379" s="139">
        <v>0</v>
      </c>
      <c r="G7379" s="137" t="s">
        <v>552</v>
      </c>
      <c r="H7379" s="137" t="s">
        <v>34064</v>
      </c>
      <c r="I7379" s="138" t="s">
        <v>1756</v>
      </c>
    </row>
    <row r="7380" spans="1:9" hidden="1">
      <c r="A7380" s="137" t="s">
        <v>36021</v>
      </c>
      <c r="B7380" s="138" t="s">
        <v>36022</v>
      </c>
      <c r="C7380" s="138" t="s">
        <v>36023</v>
      </c>
      <c r="D7380" s="138" t="s">
        <v>36024</v>
      </c>
      <c r="E7380" s="138" t="s">
        <v>1756</v>
      </c>
      <c r="F7380" s="139">
        <v>0</v>
      </c>
      <c r="G7380" s="137" t="s">
        <v>552</v>
      </c>
      <c r="H7380" s="137" t="s">
        <v>34064</v>
      </c>
      <c r="I7380" s="138" t="s">
        <v>1756</v>
      </c>
    </row>
    <row r="7381" spans="1:9" hidden="1">
      <c r="A7381" s="137" t="s">
        <v>36025</v>
      </c>
      <c r="B7381" s="138" t="s">
        <v>36026</v>
      </c>
      <c r="C7381" s="138" t="s">
        <v>36027</v>
      </c>
      <c r="D7381" s="138" t="s">
        <v>36028</v>
      </c>
      <c r="E7381" s="138" t="s">
        <v>1756</v>
      </c>
      <c r="F7381" s="139">
        <v>0</v>
      </c>
      <c r="G7381" s="137" t="s">
        <v>552</v>
      </c>
      <c r="H7381" s="137" t="s">
        <v>34064</v>
      </c>
      <c r="I7381" s="138" t="s">
        <v>1756</v>
      </c>
    </row>
    <row r="7382" spans="1:9" hidden="1">
      <c r="A7382" s="137" t="s">
        <v>36029</v>
      </c>
      <c r="B7382" s="138" t="s">
        <v>36030</v>
      </c>
      <c r="C7382" s="138" t="s">
        <v>36031</v>
      </c>
      <c r="D7382" s="138" t="s">
        <v>36032</v>
      </c>
      <c r="E7382" s="138" t="s">
        <v>1756</v>
      </c>
      <c r="F7382" s="139">
        <v>0</v>
      </c>
      <c r="G7382" s="137" t="s">
        <v>552</v>
      </c>
      <c r="H7382" s="137" t="s">
        <v>34064</v>
      </c>
      <c r="I7382" s="138" t="s">
        <v>1756</v>
      </c>
    </row>
    <row r="7383" spans="1:9" hidden="1">
      <c r="A7383" s="137" t="s">
        <v>36033</v>
      </c>
      <c r="B7383" s="138" t="s">
        <v>36034</v>
      </c>
      <c r="C7383" s="138" t="s">
        <v>36035</v>
      </c>
      <c r="D7383" s="138" t="s">
        <v>36036</v>
      </c>
      <c r="E7383" s="138" t="s">
        <v>1756</v>
      </c>
      <c r="F7383" s="139">
        <v>0</v>
      </c>
      <c r="G7383" s="137" t="s">
        <v>552</v>
      </c>
      <c r="H7383" s="137" t="s">
        <v>34064</v>
      </c>
      <c r="I7383" s="138" t="s">
        <v>1756</v>
      </c>
    </row>
    <row r="7384" spans="1:9" hidden="1">
      <c r="A7384" s="137" t="s">
        <v>36037</v>
      </c>
      <c r="B7384" s="138" t="s">
        <v>36038</v>
      </c>
      <c r="C7384" s="138" t="s">
        <v>36039</v>
      </c>
      <c r="D7384" s="138" t="s">
        <v>36040</v>
      </c>
      <c r="E7384" s="138" t="s">
        <v>1756</v>
      </c>
      <c r="F7384" s="139">
        <v>0</v>
      </c>
      <c r="G7384" s="137" t="s">
        <v>552</v>
      </c>
      <c r="H7384" s="137" t="s">
        <v>34064</v>
      </c>
      <c r="I7384" s="138" t="s">
        <v>1756</v>
      </c>
    </row>
    <row r="7385" spans="1:9" hidden="1">
      <c r="A7385" s="137" t="s">
        <v>36041</v>
      </c>
      <c r="B7385" s="138" t="s">
        <v>36042</v>
      </c>
      <c r="C7385" s="138" t="s">
        <v>36043</v>
      </c>
      <c r="D7385" s="138" t="s">
        <v>36044</v>
      </c>
      <c r="E7385" s="138" t="s">
        <v>1756</v>
      </c>
      <c r="F7385" s="139">
        <v>0</v>
      </c>
      <c r="G7385" s="137" t="s">
        <v>552</v>
      </c>
      <c r="H7385" s="137" t="s">
        <v>34064</v>
      </c>
      <c r="I7385" s="138" t="s">
        <v>1756</v>
      </c>
    </row>
    <row r="7386" spans="1:9" hidden="1">
      <c r="A7386" s="137" t="s">
        <v>36045</v>
      </c>
      <c r="B7386" s="138" t="s">
        <v>36046</v>
      </c>
      <c r="C7386" s="138" t="s">
        <v>36047</v>
      </c>
      <c r="D7386" s="138" t="s">
        <v>36048</v>
      </c>
      <c r="E7386" s="138" t="s">
        <v>1756</v>
      </c>
      <c r="F7386" s="139">
        <v>0</v>
      </c>
      <c r="G7386" s="137" t="s">
        <v>552</v>
      </c>
      <c r="H7386" s="137" t="s">
        <v>34064</v>
      </c>
      <c r="I7386" s="138" t="s">
        <v>1756</v>
      </c>
    </row>
    <row r="7387" spans="1:9" hidden="1">
      <c r="A7387" s="137" t="s">
        <v>36049</v>
      </c>
      <c r="B7387" s="138" t="s">
        <v>36050</v>
      </c>
      <c r="C7387" s="138" t="s">
        <v>36051</v>
      </c>
      <c r="D7387" s="138" t="s">
        <v>36052</v>
      </c>
      <c r="E7387" s="138" t="s">
        <v>1756</v>
      </c>
      <c r="F7387" s="139">
        <v>0</v>
      </c>
      <c r="G7387" s="137" t="s">
        <v>552</v>
      </c>
      <c r="H7387" s="137" t="s">
        <v>34064</v>
      </c>
      <c r="I7387" s="138" t="s">
        <v>1756</v>
      </c>
    </row>
    <row r="7388" spans="1:9" hidden="1">
      <c r="A7388" s="137" t="s">
        <v>36053</v>
      </c>
      <c r="B7388" s="138" t="s">
        <v>36054</v>
      </c>
      <c r="C7388" s="138" t="s">
        <v>36055</v>
      </c>
      <c r="D7388" s="138" t="s">
        <v>36056</v>
      </c>
      <c r="E7388" s="138" t="s">
        <v>1756</v>
      </c>
      <c r="F7388" s="139">
        <v>0</v>
      </c>
      <c r="G7388" s="137" t="s">
        <v>552</v>
      </c>
      <c r="H7388" s="137" t="s">
        <v>34064</v>
      </c>
      <c r="I7388" s="138" t="s">
        <v>1756</v>
      </c>
    </row>
    <row r="7389" spans="1:9" hidden="1">
      <c r="A7389" s="137" t="s">
        <v>36057</v>
      </c>
      <c r="B7389" s="138" t="s">
        <v>36058</v>
      </c>
      <c r="C7389" s="138" t="s">
        <v>36059</v>
      </c>
      <c r="D7389" s="138" t="s">
        <v>36060</v>
      </c>
      <c r="E7389" s="138" t="s">
        <v>1756</v>
      </c>
      <c r="F7389" s="139">
        <v>0</v>
      </c>
      <c r="G7389" s="137" t="s">
        <v>552</v>
      </c>
      <c r="H7389" s="137" t="s">
        <v>34064</v>
      </c>
      <c r="I7389" s="138" t="s">
        <v>1756</v>
      </c>
    </row>
    <row r="7390" spans="1:9" hidden="1">
      <c r="A7390" s="137" t="s">
        <v>36061</v>
      </c>
      <c r="B7390" s="138" t="s">
        <v>36062</v>
      </c>
      <c r="C7390" s="138" t="s">
        <v>36063</v>
      </c>
      <c r="D7390" s="138" t="s">
        <v>36064</v>
      </c>
      <c r="E7390" s="138" t="s">
        <v>1756</v>
      </c>
      <c r="F7390" s="139">
        <v>0</v>
      </c>
      <c r="G7390" s="137" t="s">
        <v>552</v>
      </c>
      <c r="H7390" s="137" t="s">
        <v>34064</v>
      </c>
      <c r="I7390" s="138" t="s">
        <v>1756</v>
      </c>
    </row>
    <row r="7391" spans="1:9" hidden="1">
      <c r="A7391" s="137" t="s">
        <v>36065</v>
      </c>
      <c r="B7391" s="138" t="s">
        <v>36066</v>
      </c>
      <c r="C7391" s="138" t="s">
        <v>36067</v>
      </c>
      <c r="D7391" s="138" t="s">
        <v>36068</v>
      </c>
      <c r="E7391" s="138" t="s">
        <v>1756</v>
      </c>
      <c r="F7391" s="139">
        <v>0</v>
      </c>
      <c r="G7391" s="137" t="s">
        <v>552</v>
      </c>
      <c r="H7391" s="137" t="s">
        <v>34064</v>
      </c>
      <c r="I7391" s="138" t="s">
        <v>1756</v>
      </c>
    </row>
    <row r="7392" spans="1:9" hidden="1">
      <c r="A7392" s="137" t="s">
        <v>36069</v>
      </c>
      <c r="B7392" s="138" t="s">
        <v>36070</v>
      </c>
      <c r="C7392" s="138" t="s">
        <v>36071</v>
      </c>
      <c r="D7392" s="138" t="s">
        <v>36072</v>
      </c>
      <c r="E7392" s="138" t="s">
        <v>1756</v>
      </c>
      <c r="F7392" s="139">
        <v>0</v>
      </c>
      <c r="G7392" s="137" t="s">
        <v>552</v>
      </c>
      <c r="H7392" s="137" t="s">
        <v>34064</v>
      </c>
      <c r="I7392" s="138" t="s">
        <v>1756</v>
      </c>
    </row>
    <row r="7393" spans="1:9" hidden="1">
      <c r="A7393" s="137" t="s">
        <v>36073</v>
      </c>
      <c r="B7393" s="138" t="s">
        <v>36070</v>
      </c>
      <c r="C7393" s="138" t="s">
        <v>36071</v>
      </c>
      <c r="D7393" s="138" t="s">
        <v>36074</v>
      </c>
      <c r="E7393" s="138" t="s">
        <v>1756</v>
      </c>
      <c r="F7393" s="139">
        <v>0</v>
      </c>
      <c r="G7393" s="137" t="s">
        <v>552</v>
      </c>
      <c r="H7393" s="137" t="s">
        <v>34064</v>
      </c>
      <c r="I7393" s="138" t="s">
        <v>1756</v>
      </c>
    </row>
    <row r="7394" spans="1:9" hidden="1">
      <c r="A7394" s="137" t="s">
        <v>36075</v>
      </c>
      <c r="B7394" s="138" t="s">
        <v>36076</v>
      </c>
      <c r="C7394" s="138" t="s">
        <v>36077</v>
      </c>
      <c r="D7394" s="138" t="s">
        <v>36078</v>
      </c>
      <c r="E7394" s="138" t="s">
        <v>1756</v>
      </c>
      <c r="F7394" s="139">
        <v>0</v>
      </c>
      <c r="G7394" s="137" t="s">
        <v>552</v>
      </c>
      <c r="H7394" s="137" t="s">
        <v>34064</v>
      </c>
      <c r="I7394" s="138" t="s">
        <v>1756</v>
      </c>
    </row>
    <row r="7395" spans="1:9" hidden="1">
      <c r="A7395" s="137" t="s">
        <v>36079</v>
      </c>
      <c r="B7395" s="138" t="s">
        <v>36080</v>
      </c>
      <c r="C7395" s="138" t="s">
        <v>36081</v>
      </c>
      <c r="D7395" s="138" t="s">
        <v>36082</v>
      </c>
      <c r="E7395" s="138" t="s">
        <v>1756</v>
      </c>
      <c r="F7395" s="139">
        <v>0</v>
      </c>
      <c r="G7395" s="137" t="s">
        <v>552</v>
      </c>
      <c r="H7395" s="137" t="s">
        <v>34064</v>
      </c>
      <c r="I7395" s="138" t="s">
        <v>1756</v>
      </c>
    </row>
    <row r="7396" spans="1:9" hidden="1">
      <c r="A7396" s="137" t="s">
        <v>36083</v>
      </c>
      <c r="B7396" s="138" t="s">
        <v>36084</v>
      </c>
      <c r="C7396" s="138" t="s">
        <v>36085</v>
      </c>
      <c r="D7396" s="138" t="s">
        <v>36086</v>
      </c>
      <c r="E7396" s="138" t="s">
        <v>1756</v>
      </c>
      <c r="F7396" s="139">
        <v>0</v>
      </c>
      <c r="G7396" s="137" t="s">
        <v>552</v>
      </c>
      <c r="H7396" s="137" t="s">
        <v>34064</v>
      </c>
      <c r="I7396" s="138" t="s">
        <v>1756</v>
      </c>
    </row>
    <row r="7397" spans="1:9" hidden="1">
      <c r="A7397" s="137" t="s">
        <v>36087</v>
      </c>
      <c r="B7397" s="138" t="s">
        <v>36088</v>
      </c>
      <c r="C7397" s="138" t="s">
        <v>36089</v>
      </c>
      <c r="D7397" s="138" t="s">
        <v>36090</v>
      </c>
      <c r="E7397" s="138" t="s">
        <v>1756</v>
      </c>
      <c r="F7397" s="139">
        <v>0</v>
      </c>
      <c r="G7397" s="137" t="s">
        <v>552</v>
      </c>
      <c r="H7397" s="137" t="s">
        <v>34064</v>
      </c>
      <c r="I7397" s="138" t="s">
        <v>1756</v>
      </c>
    </row>
    <row r="7398" spans="1:9" hidden="1">
      <c r="A7398" s="137" t="s">
        <v>36091</v>
      </c>
      <c r="B7398" s="138" t="s">
        <v>36092</v>
      </c>
      <c r="C7398" s="138" t="s">
        <v>36093</v>
      </c>
      <c r="D7398" s="138" t="s">
        <v>36094</v>
      </c>
      <c r="E7398" s="138" t="s">
        <v>1756</v>
      </c>
      <c r="F7398" s="139">
        <v>0</v>
      </c>
      <c r="G7398" s="137" t="s">
        <v>552</v>
      </c>
      <c r="H7398" s="137" t="s">
        <v>34064</v>
      </c>
      <c r="I7398" s="138" t="s">
        <v>1756</v>
      </c>
    </row>
    <row r="7399" spans="1:9" hidden="1">
      <c r="A7399" s="137" t="s">
        <v>36095</v>
      </c>
      <c r="B7399" s="138" t="s">
        <v>36096</v>
      </c>
      <c r="C7399" s="138" t="s">
        <v>36097</v>
      </c>
      <c r="D7399" s="138" t="s">
        <v>36098</v>
      </c>
      <c r="E7399" s="138" t="s">
        <v>1756</v>
      </c>
      <c r="F7399" s="139">
        <v>0</v>
      </c>
      <c r="G7399" s="137" t="s">
        <v>552</v>
      </c>
      <c r="H7399" s="137" t="s">
        <v>34064</v>
      </c>
      <c r="I7399" s="138" t="s">
        <v>1756</v>
      </c>
    </row>
    <row r="7400" spans="1:9" hidden="1">
      <c r="A7400" s="137" t="s">
        <v>36099</v>
      </c>
      <c r="B7400" s="138" t="s">
        <v>36100</v>
      </c>
      <c r="C7400" s="138" t="s">
        <v>36101</v>
      </c>
      <c r="D7400" s="138" t="s">
        <v>36102</v>
      </c>
      <c r="E7400" s="138" t="s">
        <v>1756</v>
      </c>
      <c r="F7400" s="139">
        <v>0</v>
      </c>
      <c r="G7400" s="137" t="s">
        <v>552</v>
      </c>
      <c r="H7400" s="137" t="s">
        <v>34064</v>
      </c>
      <c r="I7400" s="138" t="s">
        <v>1756</v>
      </c>
    </row>
    <row r="7401" spans="1:9" hidden="1">
      <c r="A7401" s="137" t="s">
        <v>36103</v>
      </c>
      <c r="B7401" s="138" t="s">
        <v>36100</v>
      </c>
      <c r="C7401" s="138" t="s">
        <v>36101</v>
      </c>
      <c r="D7401" s="138" t="s">
        <v>36104</v>
      </c>
      <c r="E7401" s="138" t="s">
        <v>1756</v>
      </c>
      <c r="F7401" s="139">
        <v>0</v>
      </c>
      <c r="G7401" s="137" t="s">
        <v>552</v>
      </c>
      <c r="H7401" s="137" t="s">
        <v>34064</v>
      </c>
      <c r="I7401" s="138" t="s">
        <v>1756</v>
      </c>
    </row>
    <row r="7402" spans="1:9" hidden="1">
      <c r="A7402" s="137" t="s">
        <v>36105</v>
      </c>
      <c r="B7402" s="138" t="s">
        <v>36106</v>
      </c>
      <c r="C7402" s="138" t="s">
        <v>36107</v>
      </c>
      <c r="D7402" s="138" t="s">
        <v>36108</v>
      </c>
      <c r="E7402" s="138" t="s">
        <v>1756</v>
      </c>
      <c r="F7402" s="139">
        <v>0</v>
      </c>
      <c r="G7402" s="137" t="s">
        <v>552</v>
      </c>
      <c r="H7402" s="137" t="s">
        <v>34064</v>
      </c>
      <c r="I7402" s="138" t="s">
        <v>1756</v>
      </c>
    </row>
    <row r="7403" spans="1:9" hidden="1">
      <c r="A7403" s="137" t="s">
        <v>36109</v>
      </c>
      <c r="B7403" s="138" t="s">
        <v>36106</v>
      </c>
      <c r="C7403" s="138" t="s">
        <v>36107</v>
      </c>
      <c r="D7403" s="138" t="s">
        <v>36110</v>
      </c>
      <c r="E7403" s="138" t="s">
        <v>1756</v>
      </c>
      <c r="F7403" s="139">
        <v>0</v>
      </c>
      <c r="G7403" s="137" t="s">
        <v>552</v>
      </c>
      <c r="H7403" s="137" t="s">
        <v>34064</v>
      </c>
      <c r="I7403" s="138" t="s">
        <v>1756</v>
      </c>
    </row>
    <row r="7404" spans="1:9" hidden="1">
      <c r="A7404" s="137" t="s">
        <v>36111</v>
      </c>
      <c r="B7404" s="138" t="s">
        <v>36112</v>
      </c>
      <c r="C7404" s="138" t="s">
        <v>36113</v>
      </c>
      <c r="D7404" s="138" t="s">
        <v>36114</v>
      </c>
      <c r="E7404" s="138" t="s">
        <v>1756</v>
      </c>
      <c r="F7404" s="139">
        <v>0</v>
      </c>
      <c r="G7404" s="137" t="s">
        <v>552</v>
      </c>
      <c r="H7404" s="137" t="s">
        <v>34064</v>
      </c>
      <c r="I7404" s="138" t="s">
        <v>1756</v>
      </c>
    </row>
    <row r="7405" spans="1:9" hidden="1">
      <c r="A7405" s="137" t="s">
        <v>36115</v>
      </c>
      <c r="B7405" s="138" t="s">
        <v>36116</v>
      </c>
      <c r="C7405" s="138" t="s">
        <v>36117</v>
      </c>
      <c r="D7405" s="138" t="s">
        <v>36118</v>
      </c>
      <c r="E7405" s="138" t="s">
        <v>1756</v>
      </c>
      <c r="F7405" s="139">
        <v>0</v>
      </c>
      <c r="G7405" s="137" t="s">
        <v>552</v>
      </c>
      <c r="H7405" s="137" t="s">
        <v>34064</v>
      </c>
      <c r="I7405" s="138" t="s">
        <v>1756</v>
      </c>
    </row>
    <row r="7406" spans="1:9" hidden="1">
      <c r="A7406" s="137" t="s">
        <v>36119</v>
      </c>
      <c r="B7406" s="138" t="s">
        <v>36120</v>
      </c>
      <c r="C7406" s="138" t="s">
        <v>36121</v>
      </c>
      <c r="D7406" s="138" t="s">
        <v>36122</v>
      </c>
      <c r="E7406" s="138" t="s">
        <v>1756</v>
      </c>
      <c r="F7406" s="139">
        <v>0</v>
      </c>
      <c r="G7406" s="137" t="s">
        <v>552</v>
      </c>
      <c r="H7406" s="137" t="s">
        <v>34064</v>
      </c>
      <c r="I7406" s="138" t="s">
        <v>1756</v>
      </c>
    </row>
    <row r="7407" spans="1:9" hidden="1">
      <c r="A7407" s="137" t="s">
        <v>36123</v>
      </c>
      <c r="B7407" s="138" t="s">
        <v>36124</v>
      </c>
      <c r="C7407" s="138" t="s">
        <v>36125</v>
      </c>
      <c r="D7407" s="138" t="s">
        <v>36126</v>
      </c>
      <c r="E7407" s="138" t="s">
        <v>1756</v>
      </c>
      <c r="F7407" s="139">
        <v>0</v>
      </c>
      <c r="G7407" s="137" t="s">
        <v>552</v>
      </c>
      <c r="H7407" s="137" t="s">
        <v>34064</v>
      </c>
      <c r="I7407" s="138" t="s">
        <v>1756</v>
      </c>
    </row>
    <row r="7408" spans="1:9" hidden="1">
      <c r="A7408" s="137" t="s">
        <v>36127</v>
      </c>
      <c r="B7408" s="138" t="s">
        <v>36128</v>
      </c>
      <c r="C7408" s="138" t="s">
        <v>36129</v>
      </c>
      <c r="D7408" s="138" t="s">
        <v>36130</v>
      </c>
      <c r="E7408" s="138" t="s">
        <v>1756</v>
      </c>
      <c r="F7408" s="139">
        <v>0</v>
      </c>
      <c r="G7408" s="137" t="s">
        <v>552</v>
      </c>
      <c r="H7408" s="137" t="s">
        <v>34064</v>
      </c>
      <c r="I7408" s="138" t="s">
        <v>1756</v>
      </c>
    </row>
    <row r="7409" spans="1:9" hidden="1">
      <c r="A7409" s="137" t="s">
        <v>36131</v>
      </c>
      <c r="B7409" s="138" t="s">
        <v>36132</v>
      </c>
      <c r="C7409" s="138" t="s">
        <v>36133</v>
      </c>
      <c r="D7409" s="138" t="s">
        <v>36134</v>
      </c>
      <c r="E7409" s="138" t="s">
        <v>1756</v>
      </c>
      <c r="F7409" s="139">
        <v>0</v>
      </c>
      <c r="G7409" s="137" t="s">
        <v>552</v>
      </c>
      <c r="H7409" s="137" t="s">
        <v>34064</v>
      </c>
      <c r="I7409" s="138" t="s">
        <v>1756</v>
      </c>
    </row>
    <row r="7410" spans="1:9" hidden="1">
      <c r="A7410" s="137" t="s">
        <v>36135</v>
      </c>
      <c r="B7410" s="138" t="s">
        <v>36136</v>
      </c>
      <c r="C7410" s="138" t="s">
        <v>36137</v>
      </c>
      <c r="D7410" s="138" t="s">
        <v>36138</v>
      </c>
      <c r="E7410" s="138" t="s">
        <v>1756</v>
      </c>
      <c r="F7410" s="139">
        <v>0</v>
      </c>
      <c r="G7410" s="137" t="s">
        <v>552</v>
      </c>
      <c r="H7410" s="137" t="s">
        <v>34064</v>
      </c>
      <c r="I7410" s="138" t="s">
        <v>1756</v>
      </c>
    </row>
    <row r="7411" spans="1:9" hidden="1">
      <c r="A7411" s="137" t="s">
        <v>36139</v>
      </c>
      <c r="B7411" s="138" t="s">
        <v>36140</v>
      </c>
      <c r="C7411" s="138" t="s">
        <v>36141</v>
      </c>
      <c r="D7411" s="138" t="s">
        <v>36142</v>
      </c>
      <c r="E7411" s="138" t="s">
        <v>1756</v>
      </c>
      <c r="F7411" s="139">
        <v>0</v>
      </c>
      <c r="G7411" s="137" t="s">
        <v>552</v>
      </c>
      <c r="H7411" s="137" t="s">
        <v>34064</v>
      </c>
      <c r="I7411" s="138" t="s">
        <v>1756</v>
      </c>
    </row>
    <row r="7412" spans="1:9" hidden="1">
      <c r="A7412" s="137" t="s">
        <v>36143</v>
      </c>
      <c r="B7412" s="138" t="s">
        <v>36144</v>
      </c>
      <c r="C7412" s="138" t="s">
        <v>36145</v>
      </c>
      <c r="D7412" s="138" t="s">
        <v>36146</v>
      </c>
      <c r="E7412" s="138" t="s">
        <v>1756</v>
      </c>
      <c r="F7412" s="139">
        <v>0</v>
      </c>
      <c r="G7412" s="137" t="s">
        <v>552</v>
      </c>
      <c r="H7412" s="137" t="s">
        <v>34064</v>
      </c>
      <c r="I7412" s="138" t="s">
        <v>1756</v>
      </c>
    </row>
    <row r="7413" spans="1:9" hidden="1">
      <c r="A7413" s="137" t="s">
        <v>36147</v>
      </c>
      <c r="B7413" s="138" t="s">
        <v>36148</v>
      </c>
      <c r="C7413" s="138" t="s">
        <v>36149</v>
      </c>
      <c r="D7413" s="138" t="s">
        <v>36150</v>
      </c>
      <c r="E7413" s="138" t="s">
        <v>1756</v>
      </c>
      <c r="F7413" s="139">
        <v>0</v>
      </c>
      <c r="G7413" s="137" t="s">
        <v>552</v>
      </c>
      <c r="H7413" s="137" t="s">
        <v>34064</v>
      </c>
      <c r="I7413" s="138" t="s">
        <v>1756</v>
      </c>
    </row>
    <row r="7414" spans="1:9" hidden="1">
      <c r="A7414" s="137" t="s">
        <v>36151</v>
      </c>
      <c r="B7414" s="138" t="s">
        <v>36152</v>
      </c>
      <c r="C7414" s="138" t="s">
        <v>36153</v>
      </c>
      <c r="D7414" s="138" t="s">
        <v>36154</v>
      </c>
      <c r="E7414" s="138" t="s">
        <v>1756</v>
      </c>
      <c r="F7414" s="139">
        <v>0</v>
      </c>
      <c r="G7414" s="137" t="s">
        <v>552</v>
      </c>
      <c r="H7414" s="137" t="s">
        <v>34064</v>
      </c>
      <c r="I7414" s="138" t="s">
        <v>1756</v>
      </c>
    </row>
    <row r="7415" spans="1:9" hidden="1">
      <c r="A7415" s="137" t="s">
        <v>36155</v>
      </c>
      <c r="B7415" s="138" t="s">
        <v>36152</v>
      </c>
      <c r="C7415" s="138" t="s">
        <v>36153</v>
      </c>
      <c r="D7415" s="138" t="s">
        <v>36156</v>
      </c>
      <c r="E7415" s="138" t="s">
        <v>1756</v>
      </c>
      <c r="F7415" s="139">
        <v>0</v>
      </c>
      <c r="G7415" s="137" t="s">
        <v>552</v>
      </c>
      <c r="H7415" s="137" t="s">
        <v>34064</v>
      </c>
      <c r="I7415" s="138" t="s">
        <v>1756</v>
      </c>
    </row>
    <row r="7416" spans="1:9" hidden="1">
      <c r="A7416" s="137" t="s">
        <v>36157</v>
      </c>
      <c r="B7416" s="138" t="s">
        <v>36158</v>
      </c>
      <c r="C7416" s="138" t="s">
        <v>36159</v>
      </c>
      <c r="D7416" s="138" t="s">
        <v>36160</v>
      </c>
      <c r="E7416" s="138" t="s">
        <v>1756</v>
      </c>
      <c r="F7416" s="139">
        <v>0</v>
      </c>
      <c r="G7416" s="137" t="s">
        <v>552</v>
      </c>
      <c r="H7416" s="137" t="s">
        <v>34064</v>
      </c>
      <c r="I7416" s="138" t="s">
        <v>1756</v>
      </c>
    </row>
    <row r="7417" spans="1:9" hidden="1">
      <c r="A7417" s="137" t="s">
        <v>36161</v>
      </c>
      <c r="B7417" s="138" t="s">
        <v>36162</v>
      </c>
      <c r="C7417" s="138" t="s">
        <v>36163</v>
      </c>
      <c r="D7417" s="138" t="s">
        <v>36164</v>
      </c>
      <c r="E7417" s="138" t="s">
        <v>1756</v>
      </c>
      <c r="F7417" s="139">
        <v>0</v>
      </c>
      <c r="G7417" s="137" t="s">
        <v>552</v>
      </c>
      <c r="H7417" s="137" t="s">
        <v>34064</v>
      </c>
      <c r="I7417" s="138" t="s">
        <v>1756</v>
      </c>
    </row>
    <row r="7418" spans="1:9" hidden="1">
      <c r="A7418" s="137" t="s">
        <v>36165</v>
      </c>
      <c r="B7418" s="138" t="s">
        <v>36166</v>
      </c>
      <c r="C7418" s="138" t="s">
        <v>36167</v>
      </c>
      <c r="D7418" s="138" t="s">
        <v>36168</v>
      </c>
      <c r="E7418" s="138" t="s">
        <v>1756</v>
      </c>
      <c r="F7418" s="139">
        <v>0</v>
      </c>
      <c r="G7418" s="137" t="s">
        <v>552</v>
      </c>
      <c r="H7418" s="137" t="s">
        <v>34064</v>
      </c>
      <c r="I7418" s="138" t="s">
        <v>1756</v>
      </c>
    </row>
    <row r="7419" spans="1:9" hidden="1">
      <c r="A7419" s="137" t="s">
        <v>36169</v>
      </c>
      <c r="B7419" s="138" t="s">
        <v>36170</v>
      </c>
      <c r="C7419" s="138" t="s">
        <v>36171</v>
      </c>
      <c r="D7419" s="138" t="s">
        <v>36172</v>
      </c>
      <c r="E7419" s="138" t="s">
        <v>1756</v>
      </c>
      <c r="F7419" s="139">
        <v>0</v>
      </c>
      <c r="G7419" s="137" t="s">
        <v>552</v>
      </c>
      <c r="H7419" s="137" t="s">
        <v>34064</v>
      </c>
      <c r="I7419" s="138" t="s">
        <v>1756</v>
      </c>
    </row>
    <row r="7420" spans="1:9" hidden="1">
      <c r="A7420" s="137" t="s">
        <v>36173</v>
      </c>
      <c r="B7420" s="138" t="s">
        <v>36174</v>
      </c>
      <c r="C7420" s="138" t="s">
        <v>36175</v>
      </c>
      <c r="D7420" s="138" t="s">
        <v>36176</v>
      </c>
      <c r="E7420" s="138" t="s">
        <v>1756</v>
      </c>
      <c r="F7420" s="139">
        <v>0</v>
      </c>
      <c r="G7420" s="137" t="s">
        <v>552</v>
      </c>
      <c r="H7420" s="137" t="s">
        <v>34064</v>
      </c>
      <c r="I7420" s="138" t="s">
        <v>1756</v>
      </c>
    </row>
    <row r="7421" spans="1:9" hidden="1">
      <c r="A7421" s="137" t="s">
        <v>36177</v>
      </c>
      <c r="B7421" s="138" t="s">
        <v>36178</v>
      </c>
      <c r="C7421" s="138" t="s">
        <v>36179</v>
      </c>
      <c r="D7421" s="138" t="s">
        <v>36180</v>
      </c>
      <c r="E7421" s="138" t="s">
        <v>1756</v>
      </c>
      <c r="F7421" s="139">
        <v>0</v>
      </c>
      <c r="G7421" s="137" t="s">
        <v>552</v>
      </c>
      <c r="H7421" s="137" t="s">
        <v>34064</v>
      </c>
      <c r="I7421" s="138" t="s">
        <v>1756</v>
      </c>
    </row>
    <row r="7422" spans="1:9" hidden="1">
      <c r="A7422" s="137" t="s">
        <v>36181</v>
      </c>
      <c r="B7422" s="138" t="s">
        <v>36178</v>
      </c>
      <c r="C7422" s="138" t="s">
        <v>36179</v>
      </c>
      <c r="D7422" s="138" t="s">
        <v>1050</v>
      </c>
      <c r="E7422" s="138" t="s">
        <v>1756</v>
      </c>
      <c r="F7422" s="139">
        <v>0</v>
      </c>
      <c r="G7422" s="137" t="s">
        <v>552</v>
      </c>
      <c r="H7422" s="137" t="s">
        <v>34064</v>
      </c>
      <c r="I7422" s="138" t="s">
        <v>1756</v>
      </c>
    </row>
    <row r="7423" spans="1:9" hidden="1">
      <c r="A7423" s="137" t="s">
        <v>36182</v>
      </c>
      <c r="B7423" s="138" t="s">
        <v>36183</v>
      </c>
      <c r="C7423" s="138" t="s">
        <v>36184</v>
      </c>
      <c r="D7423" s="138" t="s">
        <v>36185</v>
      </c>
      <c r="E7423" s="138" t="s">
        <v>1756</v>
      </c>
      <c r="F7423" s="139">
        <v>0</v>
      </c>
      <c r="G7423" s="137" t="s">
        <v>552</v>
      </c>
      <c r="H7423" s="137" t="s">
        <v>34064</v>
      </c>
      <c r="I7423" s="138" t="s">
        <v>1756</v>
      </c>
    </row>
    <row r="7424" spans="1:9" hidden="1">
      <c r="A7424" s="137" t="s">
        <v>36186</v>
      </c>
      <c r="B7424" s="138" t="s">
        <v>36187</v>
      </c>
      <c r="C7424" s="138" t="s">
        <v>36188</v>
      </c>
      <c r="D7424" s="138" t="s">
        <v>36189</v>
      </c>
      <c r="E7424" s="138" t="s">
        <v>1756</v>
      </c>
      <c r="F7424" s="139">
        <v>0</v>
      </c>
      <c r="G7424" s="137" t="s">
        <v>552</v>
      </c>
      <c r="H7424" s="137" t="s">
        <v>34064</v>
      </c>
      <c r="I7424" s="138" t="s">
        <v>1756</v>
      </c>
    </row>
    <row r="7425" spans="1:9" hidden="1">
      <c r="A7425" s="137" t="s">
        <v>36190</v>
      </c>
      <c r="B7425" s="138" t="s">
        <v>36191</v>
      </c>
      <c r="C7425" s="138" t="s">
        <v>36192</v>
      </c>
      <c r="D7425" s="138" t="s">
        <v>36193</v>
      </c>
      <c r="E7425" s="138" t="s">
        <v>1756</v>
      </c>
      <c r="F7425" s="139">
        <v>0</v>
      </c>
      <c r="G7425" s="137" t="s">
        <v>552</v>
      </c>
      <c r="H7425" s="137" t="s">
        <v>34064</v>
      </c>
      <c r="I7425" s="138" t="s">
        <v>1756</v>
      </c>
    </row>
    <row r="7426" spans="1:9" hidden="1">
      <c r="A7426" s="137" t="s">
        <v>36194</v>
      </c>
      <c r="B7426" s="138" t="s">
        <v>36195</v>
      </c>
      <c r="C7426" s="138" t="s">
        <v>36196</v>
      </c>
      <c r="D7426" s="138" t="s">
        <v>36197</v>
      </c>
      <c r="E7426" s="138" t="s">
        <v>1756</v>
      </c>
      <c r="F7426" s="139">
        <v>0</v>
      </c>
      <c r="G7426" s="137" t="s">
        <v>552</v>
      </c>
      <c r="H7426" s="137" t="s">
        <v>34064</v>
      </c>
      <c r="I7426" s="138" t="s">
        <v>1756</v>
      </c>
    </row>
    <row r="7427" spans="1:9" hidden="1">
      <c r="A7427" s="137" t="s">
        <v>36198</v>
      </c>
      <c r="B7427" s="138" t="s">
        <v>36199</v>
      </c>
      <c r="C7427" s="138" t="s">
        <v>36200</v>
      </c>
      <c r="D7427" s="138" t="s">
        <v>36201</v>
      </c>
      <c r="E7427" s="138" t="s">
        <v>1756</v>
      </c>
      <c r="F7427" s="139">
        <v>0</v>
      </c>
      <c r="G7427" s="137" t="s">
        <v>552</v>
      </c>
      <c r="H7427" s="137" t="s">
        <v>34064</v>
      </c>
      <c r="I7427" s="138" t="s">
        <v>1756</v>
      </c>
    </row>
    <row r="7428" spans="1:9" hidden="1">
      <c r="A7428" s="137" t="s">
        <v>36202</v>
      </c>
      <c r="B7428" s="138" t="s">
        <v>36203</v>
      </c>
      <c r="C7428" s="138" t="s">
        <v>36204</v>
      </c>
      <c r="D7428" s="138" t="s">
        <v>36205</v>
      </c>
      <c r="E7428" s="138" t="s">
        <v>1756</v>
      </c>
      <c r="F7428" s="139">
        <v>0</v>
      </c>
      <c r="G7428" s="137" t="s">
        <v>552</v>
      </c>
      <c r="H7428" s="137" t="s">
        <v>34064</v>
      </c>
      <c r="I7428" s="138" t="s">
        <v>1756</v>
      </c>
    </row>
    <row r="7429" spans="1:9" hidden="1">
      <c r="A7429" s="137" t="s">
        <v>36206</v>
      </c>
      <c r="B7429" s="138" t="s">
        <v>36207</v>
      </c>
      <c r="C7429" s="138" t="s">
        <v>36208</v>
      </c>
      <c r="D7429" s="138" t="s">
        <v>36209</v>
      </c>
      <c r="E7429" s="138" t="s">
        <v>1756</v>
      </c>
      <c r="F7429" s="139">
        <v>0</v>
      </c>
      <c r="G7429" s="137" t="s">
        <v>552</v>
      </c>
      <c r="H7429" s="137" t="s">
        <v>34064</v>
      </c>
      <c r="I7429" s="138" t="s">
        <v>1756</v>
      </c>
    </row>
    <row r="7430" spans="1:9" hidden="1">
      <c r="A7430" s="137" t="s">
        <v>36210</v>
      </c>
      <c r="B7430" s="138" t="s">
        <v>36211</v>
      </c>
      <c r="C7430" s="138" t="s">
        <v>36212</v>
      </c>
      <c r="D7430" s="138" t="s">
        <v>36213</v>
      </c>
      <c r="E7430" s="138" t="s">
        <v>1756</v>
      </c>
      <c r="F7430" s="139">
        <v>0</v>
      </c>
      <c r="G7430" s="137" t="s">
        <v>552</v>
      </c>
      <c r="H7430" s="137" t="s">
        <v>34064</v>
      </c>
      <c r="I7430" s="138" t="s">
        <v>1756</v>
      </c>
    </row>
    <row r="7431" spans="1:9" hidden="1">
      <c r="A7431" s="137" t="s">
        <v>36214</v>
      </c>
      <c r="B7431" s="138" t="s">
        <v>36215</v>
      </c>
      <c r="C7431" s="138" t="s">
        <v>36216</v>
      </c>
      <c r="D7431" s="138" t="s">
        <v>36217</v>
      </c>
      <c r="E7431" s="138" t="s">
        <v>1756</v>
      </c>
      <c r="F7431" s="139">
        <v>0</v>
      </c>
      <c r="G7431" s="137" t="s">
        <v>552</v>
      </c>
      <c r="H7431" s="137" t="s">
        <v>34064</v>
      </c>
      <c r="I7431" s="138" t="s">
        <v>1756</v>
      </c>
    </row>
    <row r="7432" spans="1:9" hidden="1">
      <c r="A7432" s="137" t="s">
        <v>36218</v>
      </c>
      <c r="B7432" s="138" t="s">
        <v>36219</v>
      </c>
      <c r="C7432" s="138" t="s">
        <v>36220</v>
      </c>
      <c r="D7432" s="138" t="s">
        <v>36221</v>
      </c>
      <c r="E7432" s="138" t="s">
        <v>1756</v>
      </c>
      <c r="F7432" s="139">
        <v>0</v>
      </c>
      <c r="G7432" s="137" t="s">
        <v>552</v>
      </c>
      <c r="H7432" s="137" t="s">
        <v>34064</v>
      </c>
      <c r="I7432" s="138" t="s">
        <v>1756</v>
      </c>
    </row>
    <row r="7433" spans="1:9" hidden="1">
      <c r="A7433" s="137" t="s">
        <v>36222</v>
      </c>
      <c r="B7433" s="138" t="s">
        <v>36223</v>
      </c>
      <c r="C7433" s="138" t="s">
        <v>36224</v>
      </c>
      <c r="D7433" s="138" t="s">
        <v>36225</v>
      </c>
      <c r="E7433" s="138" t="s">
        <v>1756</v>
      </c>
      <c r="F7433" s="139">
        <v>0</v>
      </c>
      <c r="G7433" s="137" t="s">
        <v>552</v>
      </c>
      <c r="H7433" s="137" t="s">
        <v>34064</v>
      </c>
      <c r="I7433" s="138" t="s">
        <v>1756</v>
      </c>
    </row>
    <row r="7434" spans="1:9" hidden="1">
      <c r="A7434" s="137" t="s">
        <v>36226</v>
      </c>
      <c r="B7434" s="138" t="s">
        <v>36227</v>
      </c>
      <c r="C7434" s="138" t="s">
        <v>36228</v>
      </c>
      <c r="D7434" s="138" t="s">
        <v>36229</v>
      </c>
      <c r="E7434" s="138" t="s">
        <v>1756</v>
      </c>
      <c r="F7434" s="139">
        <v>0</v>
      </c>
      <c r="G7434" s="137" t="s">
        <v>552</v>
      </c>
      <c r="H7434" s="137" t="s">
        <v>34064</v>
      </c>
      <c r="I7434" s="138" t="s">
        <v>1756</v>
      </c>
    </row>
    <row r="7435" spans="1:9" hidden="1">
      <c r="A7435" s="137" t="s">
        <v>36230</v>
      </c>
      <c r="B7435" s="138" t="s">
        <v>36231</v>
      </c>
      <c r="C7435" s="138" t="s">
        <v>36232</v>
      </c>
      <c r="D7435" s="138" t="s">
        <v>36233</v>
      </c>
      <c r="E7435" s="138" t="s">
        <v>1756</v>
      </c>
      <c r="F7435" s="139">
        <v>0</v>
      </c>
      <c r="G7435" s="137" t="s">
        <v>552</v>
      </c>
      <c r="H7435" s="137" t="s">
        <v>34064</v>
      </c>
      <c r="I7435" s="138" t="s">
        <v>1756</v>
      </c>
    </row>
    <row r="7436" spans="1:9" hidden="1">
      <c r="A7436" s="137" t="s">
        <v>36234</v>
      </c>
      <c r="B7436" s="138" t="s">
        <v>36235</v>
      </c>
      <c r="C7436" s="138" t="s">
        <v>36236</v>
      </c>
      <c r="D7436" s="138" t="s">
        <v>36237</v>
      </c>
      <c r="E7436" s="138" t="s">
        <v>1756</v>
      </c>
      <c r="F7436" s="139">
        <v>0</v>
      </c>
      <c r="G7436" s="137" t="s">
        <v>552</v>
      </c>
      <c r="H7436" s="137" t="s">
        <v>34064</v>
      </c>
      <c r="I7436" s="138" t="s">
        <v>1756</v>
      </c>
    </row>
    <row r="7437" spans="1:9" hidden="1">
      <c r="A7437" s="137" t="s">
        <v>36238</v>
      </c>
      <c r="B7437" s="138" t="s">
        <v>36239</v>
      </c>
      <c r="C7437" s="138" t="s">
        <v>36240</v>
      </c>
      <c r="D7437" s="138" t="s">
        <v>36241</v>
      </c>
      <c r="E7437" s="138" t="s">
        <v>1756</v>
      </c>
      <c r="F7437" s="139">
        <v>0</v>
      </c>
      <c r="G7437" s="137" t="s">
        <v>552</v>
      </c>
      <c r="H7437" s="137" t="s">
        <v>34064</v>
      </c>
      <c r="I7437" s="138" t="s">
        <v>1756</v>
      </c>
    </row>
    <row r="7438" spans="1:9" hidden="1">
      <c r="A7438" s="137" t="s">
        <v>36242</v>
      </c>
      <c r="B7438" s="138" t="s">
        <v>36243</v>
      </c>
      <c r="C7438" s="138" t="s">
        <v>36244</v>
      </c>
      <c r="D7438" s="138" t="s">
        <v>36245</v>
      </c>
      <c r="E7438" s="138" t="s">
        <v>1756</v>
      </c>
      <c r="F7438" s="139">
        <v>0</v>
      </c>
      <c r="G7438" s="137" t="s">
        <v>552</v>
      </c>
      <c r="H7438" s="137" t="s">
        <v>34064</v>
      </c>
      <c r="I7438" s="138" t="s">
        <v>1756</v>
      </c>
    </row>
    <row r="7439" spans="1:9" hidden="1">
      <c r="A7439" s="137" t="s">
        <v>36246</v>
      </c>
      <c r="B7439" s="138" t="s">
        <v>36247</v>
      </c>
      <c r="C7439" s="138" t="s">
        <v>36248</v>
      </c>
      <c r="D7439" s="138" t="s">
        <v>36249</v>
      </c>
      <c r="E7439" s="138" t="s">
        <v>1756</v>
      </c>
      <c r="F7439" s="139">
        <v>0</v>
      </c>
      <c r="G7439" s="137" t="s">
        <v>552</v>
      </c>
      <c r="H7439" s="137" t="s">
        <v>34064</v>
      </c>
      <c r="I7439" s="138" t="s">
        <v>1756</v>
      </c>
    </row>
    <row r="7440" spans="1:9" hidden="1">
      <c r="A7440" s="137" t="s">
        <v>36250</v>
      </c>
      <c r="B7440" s="138" t="s">
        <v>36251</v>
      </c>
      <c r="C7440" s="138" t="s">
        <v>36252</v>
      </c>
      <c r="D7440" s="138" t="s">
        <v>36253</v>
      </c>
      <c r="E7440" s="138" t="s">
        <v>1756</v>
      </c>
      <c r="F7440" s="139">
        <v>0</v>
      </c>
      <c r="G7440" s="137" t="s">
        <v>552</v>
      </c>
      <c r="H7440" s="137" t="s">
        <v>34064</v>
      </c>
      <c r="I7440" s="138" t="s">
        <v>1756</v>
      </c>
    </row>
    <row r="7441" spans="1:9" hidden="1">
      <c r="A7441" s="137" t="s">
        <v>36254</v>
      </c>
      <c r="B7441" s="138" t="s">
        <v>36255</v>
      </c>
      <c r="C7441" s="138" t="s">
        <v>36256</v>
      </c>
      <c r="D7441" s="138" t="s">
        <v>36257</v>
      </c>
      <c r="E7441" s="138" t="s">
        <v>1756</v>
      </c>
      <c r="F7441" s="139">
        <v>0</v>
      </c>
      <c r="G7441" s="137" t="s">
        <v>552</v>
      </c>
      <c r="H7441" s="137" t="s">
        <v>34064</v>
      </c>
      <c r="I7441" s="138" t="s">
        <v>1756</v>
      </c>
    </row>
    <row r="7442" spans="1:9" hidden="1">
      <c r="A7442" s="137" t="s">
        <v>36258</v>
      </c>
      <c r="B7442" s="138" t="s">
        <v>36255</v>
      </c>
      <c r="C7442" s="138" t="s">
        <v>36256</v>
      </c>
      <c r="D7442" s="138" t="s">
        <v>36259</v>
      </c>
      <c r="E7442" s="138" t="s">
        <v>1756</v>
      </c>
      <c r="F7442" s="139">
        <v>0</v>
      </c>
      <c r="G7442" s="137" t="s">
        <v>552</v>
      </c>
      <c r="H7442" s="137" t="s">
        <v>34064</v>
      </c>
      <c r="I7442" s="138" t="s">
        <v>1756</v>
      </c>
    </row>
    <row r="7443" spans="1:9" hidden="1">
      <c r="A7443" s="137" t="s">
        <v>36260</v>
      </c>
      <c r="B7443" s="138" t="s">
        <v>36261</v>
      </c>
      <c r="C7443" s="138" t="s">
        <v>36262</v>
      </c>
      <c r="D7443" s="138" t="s">
        <v>36263</v>
      </c>
      <c r="E7443" s="138" t="s">
        <v>1756</v>
      </c>
      <c r="F7443" s="139">
        <v>0</v>
      </c>
      <c r="G7443" s="137" t="s">
        <v>552</v>
      </c>
      <c r="H7443" s="137" t="s">
        <v>34064</v>
      </c>
      <c r="I7443" s="138" t="s">
        <v>1756</v>
      </c>
    </row>
    <row r="7444" spans="1:9" hidden="1">
      <c r="A7444" s="137" t="s">
        <v>36264</v>
      </c>
      <c r="B7444" s="138" t="s">
        <v>36265</v>
      </c>
      <c r="C7444" s="138" t="s">
        <v>36266</v>
      </c>
      <c r="D7444" s="138" t="s">
        <v>36267</v>
      </c>
      <c r="E7444" s="138" t="s">
        <v>1756</v>
      </c>
      <c r="F7444" s="139">
        <v>0</v>
      </c>
      <c r="G7444" s="137" t="s">
        <v>552</v>
      </c>
      <c r="H7444" s="137" t="s">
        <v>34064</v>
      </c>
      <c r="I7444" s="138" t="s">
        <v>1756</v>
      </c>
    </row>
    <row r="7445" spans="1:9" hidden="1">
      <c r="A7445" s="137" t="s">
        <v>36268</v>
      </c>
      <c r="B7445" s="138" t="s">
        <v>36269</v>
      </c>
      <c r="C7445" s="138" t="s">
        <v>36270</v>
      </c>
      <c r="D7445" s="138" t="s">
        <v>36271</v>
      </c>
      <c r="E7445" s="138" t="s">
        <v>1756</v>
      </c>
      <c r="F7445" s="139">
        <v>0</v>
      </c>
      <c r="G7445" s="137" t="s">
        <v>552</v>
      </c>
      <c r="H7445" s="137" t="s">
        <v>34064</v>
      </c>
      <c r="I7445" s="138" t="s">
        <v>1756</v>
      </c>
    </row>
    <row r="7446" spans="1:9" hidden="1">
      <c r="A7446" s="137" t="s">
        <v>36272</v>
      </c>
      <c r="B7446" s="138" t="s">
        <v>36273</v>
      </c>
      <c r="C7446" s="138" t="s">
        <v>36274</v>
      </c>
      <c r="D7446" s="138" t="s">
        <v>36275</v>
      </c>
      <c r="E7446" s="138" t="s">
        <v>1756</v>
      </c>
      <c r="F7446" s="139">
        <v>0</v>
      </c>
      <c r="G7446" s="137" t="s">
        <v>552</v>
      </c>
      <c r="H7446" s="137" t="s">
        <v>34064</v>
      </c>
      <c r="I7446" s="138" t="s">
        <v>1756</v>
      </c>
    </row>
    <row r="7447" spans="1:9" hidden="1">
      <c r="A7447" s="137" t="s">
        <v>36276</v>
      </c>
      <c r="B7447" s="138" t="s">
        <v>36277</v>
      </c>
      <c r="C7447" s="138" t="s">
        <v>36278</v>
      </c>
      <c r="D7447" s="138" t="s">
        <v>36279</v>
      </c>
      <c r="E7447" s="138" t="s">
        <v>1756</v>
      </c>
      <c r="F7447" s="139">
        <v>0</v>
      </c>
      <c r="G7447" s="137" t="s">
        <v>552</v>
      </c>
      <c r="H7447" s="137" t="s">
        <v>34064</v>
      </c>
      <c r="I7447" s="138" t="s">
        <v>1756</v>
      </c>
    </row>
    <row r="7448" spans="1:9" hidden="1">
      <c r="A7448" s="137" t="s">
        <v>36280</v>
      </c>
      <c r="B7448" s="138" t="s">
        <v>36281</v>
      </c>
      <c r="C7448" s="138" t="s">
        <v>36282</v>
      </c>
      <c r="D7448" s="138" t="s">
        <v>36283</v>
      </c>
      <c r="E7448" s="138" t="s">
        <v>1756</v>
      </c>
      <c r="F7448" s="139">
        <v>0</v>
      </c>
      <c r="G7448" s="137" t="s">
        <v>552</v>
      </c>
      <c r="H7448" s="137" t="s">
        <v>34064</v>
      </c>
      <c r="I7448" s="138" t="s">
        <v>1756</v>
      </c>
    </row>
    <row r="7449" spans="1:9" hidden="1">
      <c r="A7449" s="137" t="s">
        <v>36284</v>
      </c>
      <c r="B7449" s="138" t="s">
        <v>561</v>
      </c>
      <c r="C7449" s="138" t="s">
        <v>62</v>
      </c>
      <c r="D7449" s="138" t="s">
        <v>36285</v>
      </c>
      <c r="E7449" s="138" t="s">
        <v>1756</v>
      </c>
      <c r="F7449" s="139">
        <v>0</v>
      </c>
      <c r="G7449" s="137" t="s">
        <v>552</v>
      </c>
      <c r="H7449" s="137" t="s">
        <v>34064</v>
      </c>
      <c r="I7449" s="138" t="s">
        <v>1756</v>
      </c>
    </row>
    <row r="7450" spans="1:9" hidden="1">
      <c r="A7450" s="137" t="s">
        <v>36286</v>
      </c>
      <c r="B7450" s="138" t="s">
        <v>36287</v>
      </c>
      <c r="C7450" s="138" t="s">
        <v>36288</v>
      </c>
      <c r="D7450" s="138" t="s">
        <v>36289</v>
      </c>
      <c r="E7450" s="138" t="s">
        <v>1756</v>
      </c>
      <c r="F7450" s="139">
        <v>0</v>
      </c>
      <c r="G7450" s="137" t="s">
        <v>552</v>
      </c>
      <c r="H7450" s="137" t="s">
        <v>34064</v>
      </c>
      <c r="I7450" s="138" t="s">
        <v>1756</v>
      </c>
    </row>
    <row r="7451" spans="1:9" hidden="1">
      <c r="A7451" s="137" t="s">
        <v>36290</v>
      </c>
      <c r="B7451" s="138" t="s">
        <v>36291</v>
      </c>
      <c r="C7451" s="138" t="s">
        <v>36292</v>
      </c>
      <c r="D7451" s="138" t="s">
        <v>36293</v>
      </c>
      <c r="E7451" s="138" t="s">
        <v>1756</v>
      </c>
      <c r="F7451" s="139">
        <v>0</v>
      </c>
      <c r="G7451" s="137" t="s">
        <v>552</v>
      </c>
      <c r="H7451" s="137" t="s">
        <v>34064</v>
      </c>
      <c r="I7451" s="138" t="s">
        <v>1756</v>
      </c>
    </row>
    <row r="7452" spans="1:9" hidden="1">
      <c r="A7452" s="137" t="s">
        <v>36294</v>
      </c>
      <c r="B7452" s="138" t="s">
        <v>36295</v>
      </c>
      <c r="C7452" s="138" t="s">
        <v>36296</v>
      </c>
      <c r="D7452" s="138" t="s">
        <v>36297</v>
      </c>
      <c r="E7452" s="138" t="s">
        <v>1756</v>
      </c>
      <c r="F7452" s="139">
        <v>0</v>
      </c>
      <c r="G7452" s="137" t="s">
        <v>552</v>
      </c>
      <c r="H7452" s="137" t="s">
        <v>34064</v>
      </c>
      <c r="I7452" s="138" t="s">
        <v>1756</v>
      </c>
    </row>
    <row r="7453" spans="1:9" hidden="1">
      <c r="A7453" s="137" t="s">
        <v>36298</v>
      </c>
      <c r="B7453" s="138" t="s">
        <v>36299</v>
      </c>
      <c r="C7453" s="138" t="s">
        <v>36300</v>
      </c>
      <c r="D7453" s="138" t="s">
        <v>36301</v>
      </c>
      <c r="E7453" s="138" t="s">
        <v>1756</v>
      </c>
      <c r="F7453" s="139">
        <v>0</v>
      </c>
      <c r="G7453" s="137" t="s">
        <v>552</v>
      </c>
      <c r="H7453" s="137" t="s">
        <v>34064</v>
      </c>
      <c r="I7453" s="138" t="s">
        <v>1756</v>
      </c>
    </row>
    <row r="7454" spans="1:9" hidden="1">
      <c r="A7454" s="137" t="s">
        <v>36302</v>
      </c>
      <c r="B7454" s="138" t="s">
        <v>36303</v>
      </c>
      <c r="C7454" s="138" t="s">
        <v>36304</v>
      </c>
      <c r="D7454" s="138" t="s">
        <v>36305</v>
      </c>
      <c r="E7454" s="138" t="s">
        <v>1756</v>
      </c>
      <c r="F7454" s="139">
        <v>0</v>
      </c>
      <c r="G7454" s="137" t="s">
        <v>552</v>
      </c>
      <c r="H7454" s="137" t="s">
        <v>34064</v>
      </c>
      <c r="I7454" s="138" t="s">
        <v>1756</v>
      </c>
    </row>
    <row r="7455" spans="1:9" hidden="1">
      <c r="A7455" s="137" t="s">
        <v>36306</v>
      </c>
      <c r="B7455" s="138" t="s">
        <v>36307</v>
      </c>
      <c r="C7455" s="138" t="s">
        <v>36308</v>
      </c>
      <c r="D7455" s="138" t="s">
        <v>36309</v>
      </c>
      <c r="E7455" s="138" t="s">
        <v>1756</v>
      </c>
      <c r="F7455" s="139">
        <v>0</v>
      </c>
      <c r="G7455" s="137" t="s">
        <v>552</v>
      </c>
      <c r="H7455" s="137" t="s">
        <v>34064</v>
      </c>
      <c r="I7455" s="138" t="s">
        <v>1756</v>
      </c>
    </row>
    <row r="7456" spans="1:9" hidden="1">
      <c r="A7456" s="137" t="s">
        <v>36310</v>
      </c>
      <c r="B7456" s="138" t="s">
        <v>36311</v>
      </c>
      <c r="C7456" s="138" t="s">
        <v>36312</v>
      </c>
      <c r="D7456" s="138" t="s">
        <v>36313</v>
      </c>
      <c r="E7456" s="138" t="s">
        <v>1756</v>
      </c>
      <c r="F7456" s="139">
        <v>0</v>
      </c>
      <c r="G7456" s="137" t="s">
        <v>552</v>
      </c>
      <c r="H7456" s="137" t="s">
        <v>34064</v>
      </c>
      <c r="I7456" s="138" t="s">
        <v>1756</v>
      </c>
    </row>
    <row r="7457" spans="1:9" hidden="1">
      <c r="A7457" s="137" t="s">
        <v>36314</v>
      </c>
      <c r="B7457" s="138" t="s">
        <v>36315</v>
      </c>
      <c r="C7457" s="138" t="s">
        <v>36316</v>
      </c>
      <c r="D7457" s="138" t="s">
        <v>34593</v>
      </c>
      <c r="E7457" s="138" t="s">
        <v>1756</v>
      </c>
      <c r="F7457" s="139">
        <v>0</v>
      </c>
      <c r="G7457" s="137" t="s">
        <v>552</v>
      </c>
      <c r="H7457" s="137" t="s">
        <v>34064</v>
      </c>
      <c r="I7457" s="138" t="s">
        <v>1756</v>
      </c>
    </row>
    <row r="7458" spans="1:9" hidden="1">
      <c r="A7458" s="137" t="s">
        <v>36317</v>
      </c>
      <c r="B7458" s="138" t="s">
        <v>36318</v>
      </c>
      <c r="C7458" s="138" t="s">
        <v>36319</v>
      </c>
      <c r="D7458" s="138" t="s">
        <v>36320</v>
      </c>
      <c r="E7458" s="138" t="s">
        <v>1756</v>
      </c>
      <c r="F7458" s="139">
        <v>0</v>
      </c>
      <c r="G7458" s="137" t="s">
        <v>552</v>
      </c>
      <c r="H7458" s="137" t="s">
        <v>34064</v>
      </c>
      <c r="I7458" s="138" t="s">
        <v>1756</v>
      </c>
    </row>
    <row r="7459" spans="1:9" hidden="1">
      <c r="A7459" s="137" t="s">
        <v>36321</v>
      </c>
      <c r="B7459" s="138" t="s">
        <v>36322</v>
      </c>
      <c r="C7459" s="138" t="s">
        <v>36323</v>
      </c>
      <c r="D7459" s="138" t="s">
        <v>36324</v>
      </c>
      <c r="E7459" s="138" t="s">
        <v>1756</v>
      </c>
      <c r="F7459" s="139">
        <v>0</v>
      </c>
      <c r="G7459" s="137" t="s">
        <v>552</v>
      </c>
      <c r="H7459" s="137" t="s">
        <v>34064</v>
      </c>
      <c r="I7459" s="138" t="s">
        <v>1756</v>
      </c>
    </row>
    <row r="7460" spans="1:9" hidden="1">
      <c r="A7460" s="137" t="s">
        <v>36325</v>
      </c>
      <c r="B7460" s="138" t="s">
        <v>36322</v>
      </c>
      <c r="C7460" s="138" t="s">
        <v>36323</v>
      </c>
      <c r="D7460" s="138" t="s">
        <v>36326</v>
      </c>
      <c r="E7460" s="138" t="s">
        <v>1756</v>
      </c>
      <c r="F7460" s="139">
        <v>0</v>
      </c>
      <c r="G7460" s="137" t="s">
        <v>552</v>
      </c>
      <c r="H7460" s="137" t="s">
        <v>34064</v>
      </c>
      <c r="I7460" s="138" t="s">
        <v>1756</v>
      </c>
    </row>
    <row r="7461" spans="1:9" hidden="1">
      <c r="A7461" s="137" t="s">
        <v>36327</v>
      </c>
      <c r="B7461" s="138" t="s">
        <v>36328</v>
      </c>
      <c r="C7461" s="138" t="s">
        <v>36329</v>
      </c>
      <c r="D7461" s="138" t="s">
        <v>36330</v>
      </c>
      <c r="E7461" s="138" t="s">
        <v>1756</v>
      </c>
      <c r="F7461" s="139">
        <v>0</v>
      </c>
      <c r="G7461" s="137" t="s">
        <v>552</v>
      </c>
      <c r="H7461" s="137" t="s">
        <v>34064</v>
      </c>
      <c r="I7461" s="138" t="s">
        <v>1756</v>
      </c>
    </row>
    <row r="7462" spans="1:9" hidden="1">
      <c r="A7462" s="137" t="s">
        <v>36331</v>
      </c>
      <c r="B7462" s="138" t="s">
        <v>36332</v>
      </c>
      <c r="C7462" s="138" t="s">
        <v>36333</v>
      </c>
      <c r="D7462" s="138" t="s">
        <v>36334</v>
      </c>
      <c r="E7462" s="138" t="s">
        <v>1756</v>
      </c>
      <c r="F7462" s="139">
        <v>0</v>
      </c>
      <c r="G7462" s="137" t="s">
        <v>552</v>
      </c>
      <c r="H7462" s="137" t="s">
        <v>34064</v>
      </c>
      <c r="I7462" s="138" t="s">
        <v>1756</v>
      </c>
    </row>
    <row r="7463" spans="1:9" hidden="1">
      <c r="A7463" s="137" t="s">
        <v>36335</v>
      </c>
      <c r="B7463" s="138" t="s">
        <v>36336</v>
      </c>
      <c r="C7463" s="138" t="s">
        <v>36337</v>
      </c>
      <c r="D7463" s="138" t="s">
        <v>36338</v>
      </c>
      <c r="E7463" s="138" t="s">
        <v>1756</v>
      </c>
      <c r="F7463" s="139">
        <v>0</v>
      </c>
      <c r="G7463" s="137" t="s">
        <v>552</v>
      </c>
      <c r="H7463" s="137" t="s">
        <v>34064</v>
      </c>
      <c r="I7463" s="138" t="s">
        <v>1756</v>
      </c>
    </row>
    <row r="7464" spans="1:9" hidden="1">
      <c r="A7464" s="137" t="s">
        <v>36339</v>
      </c>
      <c r="B7464" s="138" t="s">
        <v>36340</v>
      </c>
      <c r="C7464" s="138" t="s">
        <v>36341</v>
      </c>
      <c r="D7464" s="138" t="s">
        <v>36342</v>
      </c>
      <c r="E7464" s="138" t="s">
        <v>1756</v>
      </c>
      <c r="F7464" s="139">
        <v>0</v>
      </c>
      <c r="G7464" s="137" t="s">
        <v>552</v>
      </c>
      <c r="H7464" s="137" t="s">
        <v>34064</v>
      </c>
      <c r="I7464" s="138" t="s">
        <v>1756</v>
      </c>
    </row>
    <row r="7465" spans="1:9" hidden="1">
      <c r="A7465" s="137" t="s">
        <v>36343</v>
      </c>
      <c r="B7465" s="138" t="s">
        <v>36344</v>
      </c>
      <c r="C7465" s="138" t="s">
        <v>36345</v>
      </c>
      <c r="D7465" s="138" t="s">
        <v>36346</v>
      </c>
      <c r="E7465" s="138" t="s">
        <v>1756</v>
      </c>
      <c r="F7465" s="139">
        <v>0</v>
      </c>
      <c r="G7465" s="137" t="s">
        <v>552</v>
      </c>
      <c r="H7465" s="137" t="s">
        <v>34064</v>
      </c>
      <c r="I7465" s="138" t="s">
        <v>1756</v>
      </c>
    </row>
    <row r="7466" spans="1:9" hidden="1">
      <c r="A7466" s="137" t="s">
        <v>36347</v>
      </c>
      <c r="B7466" s="138" t="s">
        <v>36348</v>
      </c>
      <c r="C7466" s="138" t="s">
        <v>36349</v>
      </c>
      <c r="D7466" s="138" t="s">
        <v>36350</v>
      </c>
      <c r="E7466" s="138" t="s">
        <v>1756</v>
      </c>
      <c r="F7466" s="139">
        <v>0</v>
      </c>
      <c r="G7466" s="137" t="s">
        <v>552</v>
      </c>
      <c r="H7466" s="137" t="s">
        <v>34064</v>
      </c>
      <c r="I7466" s="138" t="s">
        <v>1756</v>
      </c>
    </row>
    <row r="7467" spans="1:9" hidden="1">
      <c r="A7467" s="137" t="s">
        <v>36351</v>
      </c>
      <c r="B7467" s="138" t="s">
        <v>36352</v>
      </c>
      <c r="C7467" s="138" t="s">
        <v>36353</v>
      </c>
      <c r="D7467" s="138" t="s">
        <v>36354</v>
      </c>
      <c r="E7467" s="138" t="s">
        <v>1756</v>
      </c>
      <c r="F7467" s="139">
        <v>0</v>
      </c>
      <c r="G7467" s="137" t="s">
        <v>552</v>
      </c>
      <c r="H7467" s="137" t="s">
        <v>34064</v>
      </c>
      <c r="I7467" s="138" t="s">
        <v>1756</v>
      </c>
    </row>
    <row r="7468" spans="1:9" hidden="1">
      <c r="A7468" s="137" t="s">
        <v>36355</v>
      </c>
      <c r="B7468" s="138" t="s">
        <v>36356</v>
      </c>
      <c r="C7468" s="138" t="s">
        <v>36357</v>
      </c>
      <c r="D7468" s="138" t="s">
        <v>36358</v>
      </c>
      <c r="E7468" s="138" t="s">
        <v>1756</v>
      </c>
      <c r="F7468" s="139">
        <v>0</v>
      </c>
      <c r="G7468" s="137" t="s">
        <v>552</v>
      </c>
      <c r="H7468" s="137" t="s">
        <v>34064</v>
      </c>
      <c r="I7468" s="138" t="s">
        <v>1756</v>
      </c>
    </row>
    <row r="7469" spans="1:9" hidden="1">
      <c r="A7469" s="137" t="s">
        <v>36359</v>
      </c>
      <c r="B7469" s="138" t="s">
        <v>36360</v>
      </c>
      <c r="C7469" s="138" t="s">
        <v>36361</v>
      </c>
      <c r="D7469" s="138" t="s">
        <v>36362</v>
      </c>
      <c r="E7469" s="138" t="s">
        <v>1756</v>
      </c>
      <c r="F7469" s="139">
        <v>0</v>
      </c>
      <c r="G7469" s="137" t="s">
        <v>552</v>
      </c>
      <c r="H7469" s="137" t="s">
        <v>34064</v>
      </c>
      <c r="I7469" s="138" t="s">
        <v>1756</v>
      </c>
    </row>
    <row r="7470" spans="1:9" hidden="1">
      <c r="A7470" s="137" t="s">
        <v>36363</v>
      </c>
      <c r="B7470" s="138" t="s">
        <v>36364</v>
      </c>
      <c r="C7470" s="138" t="s">
        <v>36365</v>
      </c>
      <c r="D7470" s="138" t="s">
        <v>36366</v>
      </c>
      <c r="E7470" s="138" t="s">
        <v>1756</v>
      </c>
      <c r="F7470" s="139">
        <v>0</v>
      </c>
      <c r="G7470" s="137" t="s">
        <v>552</v>
      </c>
      <c r="H7470" s="137" t="s">
        <v>34064</v>
      </c>
      <c r="I7470" s="138" t="s">
        <v>1756</v>
      </c>
    </row>
    <row r="7471" spans="1:9" hidden="1">
      <c r="A7471" s="137" t="s">
        <v>36367</v>
      </c>
      <c r="B7471" s="138" t="s">
        <v>36368</v>
      </c>
      <c r="C7471" s="138" t="s">
        <v>36369</v>
      </c>
      <c r="D7471" s="138" t="s">
        <v>36370</v>
      </c>
      <c r="E7471" s="138" t="s">
        <v>1756</v>
      </c>
      <c r="F7471" s="139">
        <v>0</v>
      </c>
      <c r="G7471" s="137" t="s">
        <v>552</v>
      </c>
      <c r="H7471" s="137" t="s">
        <v>34064</v>
      </c>
      <c r="I7471" s="138" t="s">
        <v>1756</v>
      </c>
    </row>
    <row r="7472" spans="1:9" hidden="1">
      <c r="A7472" s="137" t="s">
        <v>36371</v>
      </c>
      <c r="B7472" s="138" t="s">
        <v>36372</v>
      </c>
      <c r="C7472" s="138" t="s">
        <v>36373</v>
      </c>
      <c r="D7472" s="138" t="s">
        <v>36374</v>
      </c>
      <c r="E7472" s="138" t="s">
        <v>1756</v>
      </c>
      <c r="F7472" s="139">
        <v>0</v>
      </c>
      <c r="G7472" s="137" t="s">
        <v>552</v>
      </c>
      <c r="H7472" s="137" t="s">
        <v>34064</v>
      </c>
      <c r="I7472" s="138" t="s">
        <v>1756</v>
      </c>
    </row>
    <row r="7473" spans="1:9" hidden="1">
      <c r="A7473" s="137" t="s">
        <v>36375</v>
      </c>
      <c r="B7473" s="138" t="s">
        <v>36372</v>
      </c>
      <c r="C7473" s="138" t="s">
        <v>36373</v>
      </c>
      <c r="D7473" s="138" t="s">
        <v>36376</v>
      </c>
      <c r="E7473" s="138" t="s">
        <v>1756</v>
      </c>
      <c r="F7473" s="139">
        <v>0</v>
      </c>
      <c r="G7473" s="137" t="s">
        <v>552</v>
      </c>
      <c r="H7473" s="137" t="s">
        <v>34064</v>
      </c>
      <c r="I7473" s="138" t="s">
        <v>1756</v>
      </c>
    </row>
    <row r="7474" spans="1:9" hidden="1">
      <c r="A7474" s="137" t="s">
        <v>36377</v>
      </c>
      <c r="B7474" s="138" t="s">
        <v>36378</v>
      </c>
      <c r="C7474" s="138" t="s">
        <v>36379</v>
      </c>
      <c r="D7474" s="138" t="s">
        <v>36380</v>
      </c>
      <c r="E7474" s="138" t="s">
        <v>1756</v>
      </c>
      <c r="F7474" s="139">
        <v>0</v>
      </c>
      <c r="G7474" s="137" t="s">
        <v>552</v>
      </c>
      <c r="H7474" s="137" t="s">
        <v>34064</v>
      </c>
      <c r="I7474" s="138" t="s">
        <v>1756</v>
      </c>
    </row>
    <row r="7475" spans="1:9" hidden="1">
      <c r="A7475" s="137" t="s">
        <v>36381</v>
      </c>
      <c r="B7475" s="138" t="s">
        <v>36378</v>
      </c>
      <c r="C7475" s="138" t="s">
        <v>36379</v>
      </c>
      <c r="D7475" s="138" t="s">
        <v>36382</v>
      </c>
      <c r="E7475" s="138" t="s">
        <v>1756</v>
      </c>
      <c r="F7475" s="139">
        <v>0</v>
      </c>
      <c r="G7475" s="137" t="s">
        <v>552</v>
      </c>
      <c r="H7475" s="137" t="s">
        <v>34064</v>
      </c>
      <c r="I7475" s="138" t="s">
        <v>1756</v>
      </c>
    </row>
    <row r="7476" spans="1:9" hidden="1">
      <c r="A7476" s="137" t="s">
        <v>36383</v>
      </c>
      <c r="B7476" s="138" t="s">
        <v>36384</v>
      </c>
      <c r="C7476" s="138" t="s">
        <v>36385</v>
      </c>
      <c r="D7476" s="138" t="s">
        <v>36386</v>
      </c>
      <c r="E7476" s="138" t="s">
        <v>1756</v>
      </c>
      <c r="F7476" s="139">
        <v>0</v>
      </c>
      <c r="G7476" s="137" t="s">
        <v>552</v>
      </c>
      <c r="H7476" s="137" t="s">
        <v>34064</v>
      </c>
      <c r="I7476" s="138" t="s">
        <v>1756</v>
      </c>
    </row>
    <row r="7477" spans="1:9" hidden="1">
      <c r="A7477" s="137" t="s">
        <v>36387</v>
      </c>
      <c r="B7477" s="138" t="s">
        <v>36384</v>
      </c>
      <c r="C7477" s="138" t="s">
        <v>36385</v>
      </c>
      <c r="D7477" s="138" t="s">
        <v>36388</v>
      </c>
      <c r="E7477" s="138" t="s">
        <v>1756</v>
      </c>
      <c r="F7477" s="139">
        <v>0</v>
      </c>
      <c r="G7477" s="137" t="s">
        <v>552</v>
      </c>
      <c r="H7477" s="137" t="s">
        <v>34064</v>
      </c>
      <c r="I7477" s="138" t="s">
        <v>1756</v>
      </c>
    </row>
    <row r="7478" spans="1:9" hidden="1">
      <c r="A7478" s="137" t="s">
        <v>36389</v>
      </c>
      <c r="B7478" s="138" t="s">
        <v>36390</v>
      </c>
      <c r="C7478" s="138" t="s">
        <v>36391</v>
      </c>
      <c r="D7478" s="138" t="s">
        <v>36392</v>
      </c>
      <c r="E7478" s="138" t="s">
        <v>1756</v>
      </c>
      <c r="F7478" s="139">
        <v>0</v>
      </c>
      <c r="G7478" s="137" t="s">
        <v>552</v>
      </c>
      <c r="H7478" s="137" t="s">
        <v>34064</v>
      </c>
      <c r="I7478" s="138" t="s">
        <v>1756</v>
      </c>
    </row>
    <row r="7479" spans="1:9" hidden="1">
      <c r="A7479" s="137" t="s">
        <v>36393</v>
      </c>
      <c r="B7479" s="138" t="s">
        <v>36394</v>
      </c>
      <c r="C7479" s="138" t="s">
        <v>36395</v>
      </c>
      <c r="D7479" s="138" t="s">
        <v>36396</v>
      </c>
      <c r="E7479" s="138" t="s">
        <v>1756</v>
      </c>
      <c r="F7479" s="139">
        <v>0</v>
      </c>
      <c r="G7479" s="137" t="s">
        <v>552</v>
      </c>
      <c r="H7479" s="137" t="s">
        <v>34064</v>
      </c>
      <c r="I7479" s="138" t="s">
        <v>1756</v>
      </c>
    </row>
    <row r="7480" spans="1:9" hidden="1">
      <c r="A7480" s="137" t="s">
        <v>36397</v>
      </c>
      <c r="B7480" s="138" t="s">
        <v>36398</v>
      </c>
      <c r="C7480" s="138" t="s">
        <v>36399</v>
      </c>
      <c r="D7480" s="138" t="s">
        <v>36400</v>
      </c>
      <c r="E7480" s="138" t="s">
        <v>1756</v>
      </c>
      <c r="F7480" s="139">
        <v>0</v>
      </c>
      <c r="G7480" s="137" t="s">
        <v>552</v>
      </c>
      <c r="H7480" s="137" t="s">
        <v>34064</v>
      </c>
      <c r="I7480" s="138" t="s">
        <v>1756</v>
      </c>
    </row>
    <row r="7481" spans="1:9" hidden="1">
      <c r="A7481" s="137" t="s">
        <v>36401</v>
      </c>
      <c r="B7481" s="138" t="s">
        <v>36402</v>
      </c>
      <c r="C7481" s="138" t="s">
        <v>36403</v>
      </c>
      <c r="D7481" s="138" t="s">
        <v>36404</v>
      </c>
      <c r="E7481" s="138" t="s">
        <v>1756</v>
      </c>
      <c r="F7481" s="139">
        <v>0</v>
      </c>
      <c r="G7481" s="137" t="s">
        <v>552</v>
      </c>
      <c r="H7481" s="137" t="s">
        <v>34064</v>
      </c>
      <c r="I7481" s="138" t="s">
        <v>1756</v>
      </c>
    </row>
    <row r="7482" spans="1:9" hidden="1">
      <c r="A7482" s="137" t="s">
        <v>36405</v>
      </c>
      <c r="B7482" s="138" t="s">
        <v>36406</v>
      </c>
      <c r="C7482" s="138" t="s">
        <v>36407</v>
      </c>
      <c r="D7482" s="138" t="s">
        <v>36408</v>
      </c>
      <c r="E7482" s="138" t="s">
        <v>1756</v>
      </c>
      <c r="F7482" s="139">
        <v>0</v>
      </c>
      <c r="G7482" s="137" t="s">
        <v>552</v>
      </c>
      <c r="H7482" s="137" t="s">
        <v>34064</v>
      </c>
      <c r="I7482" s="138" t="s">
        <v>1756</v>
      </c>
    </row>
    <row r="7483" spans="1:9" hidden="1">
      <c r="A7483" s="137" t="s">
        <v>36409</v>
      </c>
      <c r="B7483" s="138" t="s">
        <v>36410</v>
      </c>
      <c r="C7483" s="138" t="s">
        <v>36411</v>
      </c>
      <c r="D7483" s="138" t="s">
        <v>36412</v>
      </c>
      <c r="E7483" s="138" t="s">
        <v>1756</v>
      </c>
      <c r="F7483" s="139">
        <v>0</v>
      </c>
      <c r="G7483" s="137" t="s">
        <v>552</v>
      </c>
      <c r="H7483" s="137" t="s">
        <v>34064</v>
      </c>
      <c r="I7483" s="138" t="s">
        <v>1756</v>
      </c>
    </row>
    <row r="7484" spans="1:9" hidden="1">
      <c r="A7484" s="137" t="s">
        <v>36413</v>
      </c>
      <c r="B7484" s="138" t="s">
        <v>36414</v>
      </c>
      <c r="C7484" s="138" t="s">
        <v>36415</v>
      </c>
      <c r="D7484" s="138" t="s">
        <v>36416</v>
      </c>
      <c r="E7484" s="138" t="s">
        <v>1756</v>
      </c>
      <c r="F7484" s="139">
        <v>0</v>
      </c>
      <c r="G7484" s="137" t="s">
        <v>552</v>
      </c>
      <c r="H7484" s="137" t="s">
        <v>34064</v>
      </c>
      <c r="I7484" s="138" t="s">
        <v>1756</v>
      </c>
    </row>
    <row r="7485" spans="1:9" hidden="1">
      <c r="A7485" s="137" t="s">
        <v>36417</v>
      </c>
      <c r="B7485" s="138" t="s">
        <v>36418</v>
      </c>
      <c r="C7485" s="138" t="s">
        <v>36419</v>
      </c>
      <c r="D7485" s="138" t="s">
        <v>36420</v>
      </c>
      <c r="E7485" s="138" t="s">
        <v>1756</v>
      </c>
      <c r="F7485" s="139">
        <v>0</v>
      </c>
      <c r="G7485" s="137" t="s">
        <v>552</v>
      </c>
      <c r="H7485" s="137" t="s">
        <v>34064</v>
      </c>
      <c r="I7485" s="138" t="s">
        <v>1756</v>
      </c>
    </row>
    <row r="7486" spans="1:9" hidden="1">
      <c r="A7486" s="137" t="s">
        <v>36421</v>
      </c>
      <c r="B7486" s="138" t="s">
        <v>36422</v>
      </c>
      <c r="C7486" s="138" t="s">
        <v>36423</v>
      </c>
      <c r="D7486" s="138" t="s">
        <v>36424</v>
      </c>
      <c r="E7486" s="138" t="s">
        <v>1756</v>
      </c>
      <c r="F7486" s="139">
        <v>0</v>
      </c>
      <c r="G7486" s="137" t="s">
        <v>552</v>
      </c>
      <c r="H7486" s="137" t="s">
        <v>34064</v>
      </c>
      <c r="I7486" s="138" t="s">
        <v>1756</v>
      </c>
    </row>
    <row r="7487" spans="1:9" hidden="1">
      <c r="A7487" s="137" t="s">
        <v>36425</v>
      </c>
      <c r="B7487" s="138" t="s">
        <v>36426</v>
      </c>
      <c r="C7487" s="138" t="s">
        <v>36427</v>
      </c>
      <c r="D7487" s="138" t="s">
        <v>36428</v>
      </c>
      <c r="E7487" s="138" t="s">
        <v>1756</v>
      </c>
      <c r="F7487" s="139">
        <v>0</v>
      </c>
      <c r="G7487" s="137" t="s">
        <v>552</v>
      </c>
      <c r="H7487" s="137" t="s">
        <v>34064</v>
      </c>
      <c r="I7487" s="138" t="s">
        <v>1756</v>
      </c>
    </row>
    <row r="7488" spans="1:9" hidden="1">
      <c r="A7488" s="137" t="s">
        <v>36429</v>
      </c>
      <c r="B7488" s="138" t="s">
        <v>36430</v>
      </c>
      <c r="C7488" s="138" t="s">
        <v>36431</v>
      </c>
      <c r="D7488" s="138" t="s">
        <v>36432</v>
      </c>
      <c r="E7488" s="138" t="s">
        <v>1756</v>
      </c>
      <c r="F7488" s="139">
        <v>0</v>
      </c>
      <c r="G7488" s="137" t="s">
        <v>552</v>
      </c>
      <c r="H7488" s="137" t="s">
        <v>34064</v>
      </c>
      <c r="I7488" s="138" t="s">
        <v>1756</v>
      </c>
    </row>
    <row r="7489" spans="1:9" hidden="1">
      <c r="A7489" s="137" t="s">
        <v>36433</v>
      </c>
      <c r="B7489" s="138" t="s">
        <v>36434</v>
      </c>
      <c r="C7489" s="138" t="s">
        <v>36435</v>
      </c>
      <c r="D7489" s="138" t="s">
        <v>36436</v>
      </c>
      <c r="E7489" s="138" t="s">
        <v>1756</v>
      </c>
      <c r="F7489" s="139">
        <v>0</v>
      </c>
      <c r="G7489" s="137" t="s">
        <v>552</v>
      </c>
      <c r="H7489" s="137" t="s">
        <v>34064</v>
      </c>
      <c r="I7489" s="138" t="s">
        <v>1756</v>
      </c>
    </row>
    <row r="7490" spans="1:9" hidden="1">
      <c r="A7490" s="137" t="s">
        <v>36437</v>
      </c>
      <c r="B7490" s="138" t="s">
        <v>36438</v>
      </c>
      <c r="C7490" s="138" t="s">
        <v>36439</v>
      </c>
      <c r="D7490" s="138" t="s">
        <v>36440</v>
      </c>
      <c r="E7490" s="138" t="s">
        <v>1756</v>
      </c>
      <c r="F7490" s="139">
        <v>0</v>
      </c>
      <c r="G7490" s="137" t="s">
        <v>552</v>
      </c>
      <c r="H7490" s="137" t="s">
        <v>34064</v>
      </c>
      <c r="I7490" s="138" t="s">
        <v>1756</v>
      </c>
    </row>
    <row r="7491" spans="1:9" hidden="1">
      <c r="A7491" s="137" t="s">
        <v>36441</v>
      </c>
      <c r="B7491" s="138" t="s">
        <v>36442</v>
      </c>
      <c r="C7491" s="138" t="s">
        <v>36443</v>
      </c>
      <c r="D7491" s="138" t="s">
        <v>36444</v>
      </c>
      <c r="E7491" s="138" t="s">
        <v>1756</v>
      </c>
      <c r="F7491" s="139">
        <v>0</v>
      </c>
      <c r="G7491" s="137" t="s">
        <v>552</v>
      </c>
      <c r="H7491" s="137" t="s">
        <v>34064</v>
      </c>
      <c r="I7491" s="138" t="s">
        <v>1756</v>
      </c>
    </row>
    <row r="7492" spans="1:9" hidden="1">
      <c r="A7492" s="137" t="s">
        <v>36445</v>
      </c>
      <c r="B7492" s="138" t="s">
        <v>36446</v>
      </c>
      <c r="C7492" s="138" t="s">
        <v>36447</v>
      </c>
      <c r="D7492" s="138" t="s">
        <v>36448</v>
      </c>
      <c r="E7492" s="138" t="s">
        <v>1756</v>
      </c>
      <c r="F7492" s="139">
        <v>0</v>
      </c>
      <c r="G7492" s="137" t="s">
        <v>552</v>
      </c>
      <c r="H7492" s="137" t="s">
        <v>34064</v>
      </c>
      <c r="I7492" s="138" t="s">
        <v>1756</v>
      </c>
    </row>
    <row r="7493" spans="1:9" hidden="1">
      <c r="A7493" s="137" t="s">
        <v>36449</v>
      </c>
      <c r="B7493" s="138" t="s">
        <v>36450</v>
      </c>
      <c r="C7493" s="138" t="s">
        <v>36451</v>
      </c>
      <c r="D7493" s="138" t="s">
        <v>36452</v>
      </c>
      <c r="E7493" s="138" t="s">
        <v>1756</v>
      </c>
      <c r="F7493" s="139">
        <v>0</v>
      </c>
      <c r="G7493" s="137" t="s">
        <v>552</v>
      </c>
      <c r="H7493" s="137" t="s">
        <v>34064</v>
      </c>
      <c r="I7493" s="138" t="s">
        <v>1756</v>
      </c>
    </row>
    <row r="7494" spans="1:9" hidden="1">
      <c r="A7494" s="137" t="s">
        <v>36453</v>
      </c>
      <c r="B7494" s="138" t="s">
        <v>36454</v>
      </c>
      <c r="C7494" s="138" t="s">
        <v>36455</v>
      </c>
      <c r="D7494" s="138" t="s">
        <v>36456</v>
      </c>
      <c r="E7494" s="138" t="s">
        <v>1756</v>
      </c>
      <c r="F7494" s="139">
        <v>0</v>
      </c>
      <c r="G7494" s="137" t="s">
        <v>552</v>
      </c>
      <c r="H7494" s="137" t="s">
        <v>34064</v>
      </c>
      <c r="I7494" s="138" t="s">
        <v>1756</v>
      </c>
    </row>
    <row r="7495" spans="1:9" hidden="1">
      <c r="A7495" s="137" t="s">
        <v>36457</v>
      </c>
      <c r="B7495" s="138" t="s">
        <v>36458</v>
      </c>
      <c r="C7495" s="138" t="s">
        <v>36459</v>
      </c>
      <c r="D7495" s="138" t="s">
        <v>36460</v>
      </c>
      <c r="E7495" s="138" t="s">
        <v>1756</v>
      </c>
      <c r="F7495" s="139">
        <v>0</v>
      </c>
      <c r="G7495" s="137" t="s">
        <v>552</v>
      </c>
      <c r="H7495" s="137" t="s">
        <v>34064</v>
      </c>
      <c r="I7495" s="138" t="s">
        <v>1756</v>
      </c>
    </row>
    <row r="7496" spans="1:9" hidden="1">
      <c r="A7496" s="137" t="s">
        <v>36461</v>
      </c>
      <c r="B7496" s="138" t="s">
        <v>36462</v>
      </c>
      <c r="C7496" s="138" t="s">
        <v>36463</v>
      </c>
      <c r="D7496" s="138" t="s">
        <v>36464</v>
      </c>
      <c r="E7496" s="138" t="s">
        <v>1756</v>
      </c>
      <c r="F7496" s="139">
        <v>0</v>
      </c>
      <c r="G7496" s="137" t="s">
        <v>552</v>
      </c>
      <c r="H7496" s="137" t="s">
        <v>34064</v>
      </c>
      <c r="I7496" s="138" t="s">
        <v>1756</v>
      </c>
    </row>
    <row r="7497" spans="1:9" hidden="1">
      <c r="A7497" s="137" t="s">
        <v>36465</v>
      </c>
      <c r="B7497" s="138" t="s">
        <v>36466</v>
      </c>
      <c r="C7497" s="138" t="s">
        <v>36467</v>
      </c>
      <c r="D7497" s="138" t="s">
        <v>36468</v>
      </c>
      <c r="E7497" s="138" t="s">
        <v>1756</v>
      </c>
      <c r="F7497" s="139">
        <v>0</v>
      </c>
      <c r="G7497" s="137" t="s">
        <v>552</v>
      </c>
      <c r="H7497" s="137" t="s">
        <v>34064</v>
      </c>
      <c r="I7497" s="138" t="s">
        <v>1756</v>
      </c>
    </row>
    <row r="7498" spans="1:9" hidden="1">
      <c r="A7498" s="137" t="s">
        <v>36469</v>
      </c>
      <c r="B7498" s="138" t="s">
        <v>36470</v>
      </c>
      <c r="C7498" s="138" t="s">
        <v>36471</v>
      </c>
      <c r="D7498" s="138" t="s">
        <v>36472</v>
      </c>
      <c r="E7498" s="138" t="s">
        <v>1756</v>
      </c>
      <c r="F7498" s="139">
        <v>0</v>
      </c>
      <c r="G7498" s="137" t="s">
        <v>552</v>
      </c>
      <c r="H7498" s="137" t="s">
        <v>34064</v>
      </c>
      <c r="I7498" s="138" t="s">
        <v>1756</v>
      </c>
    </row>
    <row r="7499" spans="1:9" hidden="1">
      <c r="A7499" s="137" t="s">
        <v>36473</v>
      </c>
      <c r="B7499" s="138" t="s">
        <v>36474</v>
      </c>
      <c r="C7499" s="138" t="s">
        <v>36475</v>
      </c>
      <c r="D7499" s="138" t="s">
        <v>36476</v>
      </c>
      <c r="E7499" s="138" t="s">
        <v>1756</v>
      </c>
      <c r="F7499" s="139">
        <v>0</v>
      </c>
      <c r="G7499" s="137" t="s">
        <v>552</v>
      </c>
      <c r="H7499" s="137" t="s">
        <v>34064</v>
      </c>
      <c r="I7499" s="138" t="s">
        <v>1756</v>
      </c>
    </row>
    <row r="7500" spans="1:9" hidden="1">
      <c r="A7500" s="137" t="s">
        <v>36477</v>
      </c>
      <c r="B7500" s="138" t="s">
        <v>36478</v>
      </c>
      <c r="C7500" s="138" t="s">
        <v>36479</v>
      </c>
      <c r="D7500" s="138" t="s">
        <v>36480</v>
      </c>
      <c r="E7500" s="138" t="s">
        <v>1756</v>
      </c>
      <c r="F7500" s="139">
        <v>0</v>
      </c>
      <c r="G7500" s="137" t="s">
        <v>552</v>
      </c>
      <c r="H7500" s="137" t="s">
        <v>34064</v>
      </c>
      <c r="I7500" s="138" t="s">
        <v>1756</v>
      </c>
    </row>
    <row r="7501" spans="1:9" hidden="1">
      <c r="A7501" s="137" t="s">
        <v>36481</v>
      </c>
      <c r="B7501" s="138" t="s">
        <v>36482</v>
      </c>
      <c r="C7501" s="138" t="s">
        <v>36483</v>
      </c>
      <c r="D7501" s="138" t="s">
        <v>36484</v>
      </c>
      <c r="E7501" s="138" t="s">
        <v>1756</v>
      </c>
      <c r="F7501" s="139">
        <v>0</v>
      </c>
      <c r="G7501" s="137" t="s">
        <v>552</v>
      </c>
      <c r="H7501" s="137" t="s">
        <v>34064</v>
      </c>
      <c r="I7501" s="138" t="s">
        <v>1756</v>
      </c>
    </row>
    <row r="7502" spans="1:9" hidden="1">
      <c r="A7502" s="137" t="s">
        <v>36485</v>
      </c>
      <c r="B7502" s="138" t="s">
        <v>36486</v>
      </c>
      <c r="C7502" s="138" t="s">
        <v>36487</v>
      </c>
      <c r="D7502" s="138" t="s">
        <v>36488</v>
      </c>
      <c r="E7502" s="138" t="s">
        <v>1756</v>
      </c>
      <c r="F7502" s="139">
        <v>0</v>
      </c>
      <c r="G7502" s="137" t="s">
        <v>552</v>
      </c>
      <c r="H7502" s="137" t="s">
        <v>34064</v>
      </c>
      <c r="I7502" s="138" t="s">
        <v>1756</v>
      </c>
    </row>
    <row r="7503" spans="1:9" hidden="1">
      <c r="A7503" s="137" t="s">
        <v>36489</v>
      </c>
      <c r="B7503" s="138" t="s">
        <v>36490</v>
      </c>
      <c r="C7503" s="138" t="s">
        <v>36491</v>
      </c>
      <c r="D7503" s="138" t="s">
        <v>36492</v>
      </c>
      <c r="E7503" s="138" t="s">
        <v>1756</v>
      </c>
      <c r="F7503" s="139">
        <v>0</v>
      </c>
      <c r="G7503" s="137" t="s">
        <v>552</v>
      </c>
      <c r="H7503" s="137" t="s">
        <v>34064</v>
      </c>
      <c r="I7503" s="138" t="s">
        <v>1756</v>
      </c>
    </row>
    <row r="7504" spans="1:9" hidden="1">
      <c r="A7504" s="137" t="s">
        <v>36493</v>
      </c>
      <c r="B7504" s="138" t="s">
        <v>36494</v>
      </c>
      <c r="C7504" s="138" t="s">
        <v>36495</v>
      </c>
      <c r="D7504" s="138" t="s">
        <v>36496</v>
      </c>
      <c r="E7504" s="138" t="s">
        <v>1756</v>
      </c>
      <c r="F7504" s="139">
        <v>0</v>
      </c>
      <c r="G7504" s="137" t="s">
        <v>552</v>
      </c>
      <c r="H7504" s="137" t="s">
        <v>34064</v>
      </c>
      <c r="I7504" s="138" t="s">
        <v>1756</v>
      </c>
    </row>
    <row r="7505" spans="1:9" hidden="1">
      <c r="A7505" s="137" t="s">
        <v>36497</v>
      </c>
      <c r="B7505" s="138" t="s">
        <v>36498</v>
      </c>
      <c r="C7505" s="138" t="s">
        <v>36499</v>
      </c>
      <c r="D7505" s="138" t="s">
        <v>36500</v>
      </c>
      <c r="E7505" s="138" t="s">
        <v>1756</v>
      </c>
      <c r="F7505" s="139">
        <v>0</v>
      </c>
      <c r="G7505" s="137" t="s">
        <v>552</v>
      </c>
      <c r="H7505" s="137" t="s">
        <v>34064</v>
      </c>
      <c r="I7505" s="138" t="s">
        <v>1756</v>
      </c>
    </row>
    <row r="7506" spans="1:9" hidden="1">
      <c r="A7506" s="137" t="s">
        <v>36501</v>
      </c>
      <c r="B7506" s="138" t="s">
        <v>36502</v>
      </c>
      <c r="C7506" s="138" t="s">
        <v>36503</v>
      </c>
      <c r="D7506" s="138" t="s">
        <v>36504</v>
      </c>
      <c r="E7506" s="138" t="s">
        <v>1756</v>
      </c>
      <c r="F7506" s="139">
        <v>0</v>
      </c>
      <c r="G7506" s="137" t="s">
        <v>552</v>
      </c>
      <c r="H7506" s="137" t="s">
        <v>34064</v>
      </c>
      <c r="I7506" s="138" t="s">
        <v>1756</v>
      </c>
    </row>
    <row r="7507" spans="1:9" hidden="1">
      <c r="A7507" s="137" t="s">
        <v>36505</v>
      </c>
      <c r="B7507" s="138" t="s">
        <v>36506</v>
      </c>
      <c r="C7507" s="138" t="s">
        <v>36507</v>
      </c>
      <c r="D7507" s="138" t="s">
        <v>36508</v>
      </c>
      <c r="E7507" s="138" t="s">
        <v>1756</v>
      </c>
      <c r="F7507" s="139">
        <v>0</v>
      </c>
      <c r="G7507" s="137" t="s">
        <v>552</v>
      </c>
      <c r="H7507" s="137" t="s">
        <v>34064</v>
      </c>
      <c r="I7507" s="138" t="s">
        <v>1756</v>
      </c>
    </row>
    <row r="7508" spans="1:9" hidden="1">
      <c r="A7508" s="137" t="s">
        <v>36509</v>
      </c>
      <c r="B7508" s="138" t="s">
        <v>36510</v>
      </c>
      <c r="C7508" s="138" t="s">
        <v>36511</v>
      </c>
      <c r="D7508" s="138" t="s">
        <v>36512</v>
      </c>
      <c r="E7508" s="138" t="s">
        <v>1756</v>
      </c>
      <c r="F7508" s="139">
        <v>0</v>
      </c>
      <c r="G7508" s="137" t="s">
        <v>552</v>
      </c>
      <c r="H7508" s="137" t="s">
        <v>34064</v>
      </c>
      <c r="I7508" s="138" t="s">
        <v>1756</v>
      </c>
    </row>
    <row r="7509" spans="1:9" hidden="1">
      <c r="A7509" s="137" t="s">
        <v>36513</v>
      </c>
      <c r="B7509" s="138" t="s">
        <v>36514</v>
      </c>
      <c r="C7509" s="138" t="s">
        <v>36515</v>
      </c>
      <c r="D7509" s="138" t="s">
        <v>36516</v>
      </c>
      <c r="E7509" s="138" t="s">
        <v>1756</v>
      </c>
      <c r="F7509" s="139">
        <v>0</v>
      </c>
      <c r="G7509" s="137" t="s">
        <v>552</v>
      </c>
      <c r="H7509" s="137" t="s">
        <v>34064</v>
      </c>
      <c r="I7509" s="138" t="s">
        <v>1756</v>
      </c>
    </row>
    <row r="7510" spans="1:9" hidden="1">
      <c r="A7510" s="137" t="s">
        <v>36517</v>
      </c>
      <c r="B7510" s="138" t="s">
        <v>36518</v>
      </c>
      <c r="C7510" s="138" t="s">
        <v>36519</v>
      </c>
      <c r="D7510" s="138" t="s">
        <v>36520</v>
      </c>
      <c r="E7510" s="138" t="s">
        <v>1756</v>
      </c>
      <c r="F7510" s="139">
        <v>0</v>
      </c>
      <c r="G7510" s="137" t="s">
        <v>552</v>
      </c>
      <c r="H7510" s="137" t="s">
        <v>34064</v>
      </c>
      <c r="I7510" s="138" t="s">
        <v>1756</v>
      </c>
    </row>
    <row r="7511" spans="1:9" hidden="1">
      <c r="A7511" s="137" t="s">
        <v>36521</v>
      </c>
      <c r="B7511" s="138" t="s">
        <v>36522</v>
      </c>
      <c r="C7511" s="138" t="s">
        <v>36523</v>
      </c>
      <c r="D7511" s="138" t="s">
        <v>36524</v>
      </c>
      <c r="E7511" s="138" t="s">
        <v>1756</v>
      </c>
      <c r="F7511" s="139">
        <v>0</v>
      </c>
      <c r="G7511" s="137" t="s">
        <v>552</v>
      </c>
      <c r="H7511" s="137" t="s">
        <v>34064</v>
      </c>
      <c r="I7511" s="138" t="s">
        <v>1756</v>
      </c>
    </row>
    <row r="7512" spans="1:9" hidden="1">
      <c r="A7512" s="137" t="s">
        <v>36525</v>
      </c>
      <c r="B7512" s="138" t="s">
        <v>36526</v>
      </c>
      <c r="C7512" s="138" t="s">
        <v>36527</v>
      </c>
      <c r="D7512" s="138" t="s">
        <v>36528</v>
      </c>
      <c r="E7512" s="138" t="s">
        <v>1756</v>
      </c>
      <c r="F7512" s="139">
        <v>0</v>
      </c>
      <c r="G7512" s="137" t="s">
        <v>552</v>
      </c>
      <c r="H7512" s="137" t="s">
        <v>34064</v>
      </c>
      <c r="I7512" s="138" t="s">
        <v>1756</v>
      </c>
    </row>
    <row r="7513" spans="1:9" hidden="1">
      <c r="A7513" s="137" t="s">
        <v>36529</v>
      </c>
      <c r="B7513" s="138" t="s">
        <v>36530</v>
      </c>
      <c r="C7513" s="138" t="s">
        <v>36531</v>
      </c>
      <c r="D7513" s="138" t="s">
        <v>36532</v>
      </c>
      <c r="E7513" s="138" t="s">
        <v>1756</v>
      </c>
      <c r="F7513" s="139">
        <v>0</v>
      </c>
      <c r="G7513" s="137" t="s">
        <v>552</v>
      </c>
      <c r="H7513" s="137" t="s">
        <v>34064</v>
      </c>
      <c r="I7513" s="138" t="s">
        <v>1756</v>
      </c>
    </row>
    <row r="7514" spans="1:9" hidden="1">
      <c r="A7514" s="137" t="s">
        <v>36533</v>
      </c>
      <c r="B7514" s="138" t="s">
        <v>36534</v>
      </c>
      <c r="C7514" s="138" t="s">
        <v>36535</v>
      </c>
      <c r="D7514" s="138" t="s">
        <v>36536</v>
      </c>
      <c r="E7514" s="138" t="s">
        <v>1756</v>
      </c>
      <c r="F7514" s="139">
        <v>0</v>
      </c>
      <c r="G7514" s="137" t="s">
        <v>552</v>
      </c>
      <c r="H7514" s="137" t="s">
        <v>34064</v>
      </c>
      <c r="I7514" s="138" t="s">
        <v>1756</v>
      </c>
    </row>
    <row r="7515" spans="1:9" hidden="1">
      <c r="A7515" s="137" t="s">
        <v>36537</v>
      </c>
      <c r="B7515" s="138" t="s">
        <v>36538</v>
      </c>
      <c r="C7515" s="138" t="s">
        <v>36539</v>
      </c>
      <c r="D7515" s="138" t="s">
        <v>36540</v>
      </c>
      <c r="E7515" s="138" t="s">
        <v>1756</v>
      </c>
      <c r="F7515" s="139">
        <v>0</v>
      </c>
      <c r="G7515" s="137" t="s">
        <v>552</v>
      </c>
      <c r="H7515" s="137" t="s">
        <v>34064</v>
      </c>
      <c r="I7515" s="138" t="s">
        <v>1756</v>
      </c>
    </row>
    <row r="7516" spans="1:9" hidden="1">
      <c r="A7516" s="137" t="s">
        <v>36541</v>
      </c>
      <c r="B7516" s="138" t="s">
        <v>36542</v>
      </c>
      <c r="C7516" s="138" t="s">
        <v>36543</v>
      </c>
      <c r="D7516" s="138" t="s">
        <v>36544</v>
      </c>
      <c r="E7516" s="138" t="s">
        <v>1756</v>
      </c>
      <c r="F7516" s="139">
        <v>0</v>
      </c>
      <c r="G7516" s="137" t="s">
        <v>552</v>
      </c>
      <c r="H7516" s="137" t="s">
        <v>34064</v>
      </c>
      <c r="I7516" s="138" t="s">
        <v>1756</v>
      </c>
    </row>
    <row r="7517" spans="1:9" hidden="1">
      <c r="A7517" s="137" t="s">
        <v>36545</v>
      </c>
      <c r="B7517" s="138" t="s">
        <v>36546</v>
      </c>
      <c r="C7517" s="138" t="s">
        <v>36547</v>
      </c>
      <c r="D7517" s="138" t="s">
        <v>36548</v>
      </c>
      <c r="E7517" s="138" t="s">
        <v>1756</v>
      </c>
      <c r="F7517" s="139">
        <v>0</v>
      </c>
      <c r="G7517" s="137" t="s">
        <v>552</v>
      </c>
      <c r="H7517" s="137" t="s">
        <v>34064</v>
      </c>
      <c r="I7517" s="138" t="s">
        <v>1756</v>
      </c>
    </row>
    <row r="7518" spans="1:9" hidden="1">
      <c r="A7518" s="137" t="s">
        <v>36549</v>
      </c>
      <c r="B7518" s="138" t="s">
        <v>36550</v>
      </c>
      <c r="C7518" s="138" t="s">
        <v>36551</v>
      </c>
      <c r="D7518" s="138" t="s">
        <v>34112</v>
      </c>
      <c r="E7518" s="138" t="s">
        <v>1756</v>
      </c>
      <c r="F7518" s="139">
        <v>0</v>
      </c>
      <c r="G7518" s="137" t="s">
        <v>552</v>
      </c>
      <c r="H7518" s="137" t="s">
        <v>34064</v>
      </c>
      <c r="I7518" s="138" t="s">
        <v>1756</v>
      </c>
    </row>
    <row r="7519" spans="1:9" hidden="1">
      <c r="A7519" s="137" t="s">
        <v>36552</v>
      </c>
      <c r="B7519" s="138" t="s">
        <v>36553</v>
      </c>
      <c r="C7519" s="138" t="s">
        <v>36554</v>
      </c>
      <c r="D7519" s="138" t="s">
        <v>36555</v>
      </c>
      <c r="E7519" s="138" t="s">
        <v>1756</v>
      </c>
      <c r="F7519" s="139">
        <v>0</v>
      </c>
      <c r="G7519" s="137" t="s">
        <v>552</v>
      </c>
      <c r="H7519" s="137" t="s">
        <v>34064</v>
      </c>
      <c r="I7519" s="138" t="s">
        <v>1756</v>
      </c>
    </row>
    <row r="7520" spans="1:9" hidden="1">
      <c r="A7520" s="137" t="s">
        <v>36556</v>
      </c>
      <c r="B7520" s="138" t="s">
        <v>36557</v>
      </c>
      <c r="C7520" s="138" t="s">
        <v>36558</v>
      </c>
      <c r="D7520" s="138" t="s">
        <v>36559</v>
      </c>
      <c r="E7520" s="138" t="s">
        <v>1756</v>
      </c>
      <c r="F7520" s="139">
        <v>0</v>
      </c>
      <c r="G7520" s="137" t="s">
        <v>552</v>
      </c>
      <c r="H7520" s="137" t="s">
        <v>34064</v>
      </c>
      <c r="I7520" s="138" t="s">
        <v>1756</v>
      </c>
    </row>
    <row r="7521" spans="1:9" hidden="1">
      <c r="A7521" s="137" t="s">
        <v>36560</v>
      </c>
      <c r="B7521" s="138" t="s">
        <v>36561</v>
      </c>
      <c r="C7521" s="138" t="s">
        <v>36562</v>
      </c>
      <c r="D7521" s="138" t="s">
        <v>36563</v>
      </c>
      <c r="E7521" s="138" t="s">
        <v>1756</v>
      </c>
      <c r="F7521" s="139">
        <v>0</v>
      </c>
      <c r="G7521" s="137" t="s">
        <v>552</v>
      </c>
      <c r="H7521" s="137" t="s">
        <v>34064</v>
      </c>
      <c r="I7521" s="138" t="s">
        <v>1756</v>
      </c>
    </row>
    <row r="7522" spans="1:9" hidden="1">
      <c r="A7522" s="137" t="s">
        <v>36564</v>
      </c>
      <c r="B7522" s="138" t="s">
        <v>36565</v>
      </c>
      <c r="C7522" s="138" t="s">
        <v>36566</v>
      </c>
      <c r="D7522" s="138" t="s">
        <v>36567</v>
      </c>
      <c r="E7522" s="138" t="s">
        <v>1756</v>
      </c>
      <c r="F7522" s="139">
        <v>0</v>
      </c>
      <c r="G7522" s="137" t="s">
        <v>552</v>
      </c>
      <c r="H7522" s="137" t="s">
        <v>34064</v>
      </c>
      <c r="I7522" s="138" t="s">
        <v>1756</v>
      </c>
    </row>
    <row r="7523" spans="1:9" hidden="1">
      <c r="A7523" s="137" t="s">
        <v>36568</v>
      </c>
      <c r="B7523" s="138" t="s">
        <v>36569</v>
      </c>
      <c r="C7523" s="138" t="s">
        <v>36570</v>
      </c>
      <c r="D7523" s="138" t="s">
        <v>36571</v>
      </c>
      <c r="E7523" s="138" t="s">
        <v>1756</v>
      </c>
      <c r="F7523" s="139">
        <v>0</v>
      </c>
      <c r="G7523" s="137" t="s">
        <v>552</v>
      </c>
      <c r="H7523" s="137" t="s">
        <v>34064</v>
      </c>
      <c r="I7523" s="138" t="s">
        <v>1756</v>
      </c>
    </row>
    <row r="7524" spans="1:9" hidden="1">
      <c r="A7524" s="137" t="s">
        <v>36572</v>
      </c>
      <c r="B7524" s="138" t="s">
        <v>36573</v>
      </c>
      <c r="C7524" s="138" t="s">
        <v>36574</v>
      </c>
      <c r="D7524" s="138" t="s">
        <v>36575</v>
      </c>
      <c r="E7524" s="138" t="s">
        <v>1756</v>
      </c>
      <c r="F7524" s="139">
        <v>0</v>
      </c>
      <c r="G7524" s="137" t="s">
        <v>552</v>
      </c>
      <c r="H7524" s="137" t="s">
        <v>34064</v>
      </c>
      <c r="I7524" s="138" t="s">
        <v>1756</v>
      </c>
    </row>
    <row r="7525" spans="1:9" hidden="1">
      <c r="A7525" s="137" t="s">
        <v>36576</v>
      </c>
      <c r="B7525" s="138" t="s">
        <v>36577</v>
      </c>
      <c r="C7525" s="138" t="s">
        <v>36578</v>
      </c>
      <c r="D7525" s="138" t="s">
        <v>34446</v>
      </c>
      <c r="E7525" s="138" t="s">
        <v>1756</v>
      </c>
      <c r="F7525" s="139">
        <v>0</v>
      </c>
      <c r="G7525" s="137" t="s">
        <v>552</v>
      </c>
      <c r="H7525" s="137" t="s">
        <v>34064</v>
      </c>
      <c r="I7525" s="138" t="s">
        <v>1756</v>
      </c>
    </row>
    <row r="7526" spans="1:9" hidden="1">
      <c r="A7526" s="137" t="s">
        <v>36579</v>
      </c>
      <c r="B7526" s="138" t="s">
        <v>36580</v>
      </c>
      <c r="C7526" s="138" t="s">
        <v>36581</v>
      </c>
      <c r="D7526" s="138" t="s">
        <v>36582</v>
      </c>
      <c r="E7526" s="138" t="s">
        <v>1756</v>
      </c>
      <c r="F7526" s="139">
        <v>0</v>
      </c>
      <c r="G7526" s="137" t="s">
        <v>552</v>
      </c>
      <c r="H7526" s="137" t="s">
        <v>34064</v>
      </c>
      <c r="I7526" s="138" t="s">
        <v>1756</v>
      </c>
    </row>
    <row r="7527" spans="1:9" hidden="1">
      <c r="A7527" s="137" t="s">
        <v>36583</v>
      </c>
      <c r="B7527" s="138" t="s">
        <v>36584</v>
      </c>
      <c r="C7527" s="138" t="s">
        <v>36585</v>
      </c>
      <c r="D7527" s="138" t="s">
        <v>34734</v>
      </c>
      <c r="E7527" s="138" t="s">
        <v>1756</v>
      </c>
      <c r="F7527" s="139">
        <v>0</v>
      </c>
      <c r="G7527" s="137" t="s">
        <v>552</v>
      </c>
      <c r="H7527" s="137" t="s">
        <v>34064</v>
      </c>
      <c r="I7527" s="138" t="s">
        <v>1756</v>
      </c>
    </row>
    <row r="7528" spans="1:9" hidden="1">
      <c r="A7528" s="137" t="s">
        <v>36586</v>
      </c>
      <c r="B7528" s="138" t="s">
        <v>36587</v>
      </c>
      <c r="C7528" s="138" t="s">
        <v>36588</v>
      </c>
      <c r="D7528" s="138" t="s">
        <v>36589</v>
      </c>
      <c r="E7528" s="138" t="s">
        <v>1756</v>
      </c>
      <c r="F7528" s="139">
        <v>0</v>
      </c>
      <c r="G7528" s="137" t="s">
        <v>552</v>
      </c>
      <c r="H7528" s="137" t="s">
        <v>34064</v>
      </c>
      <c r="I7528" s="138" t="s">
        <v>1756</v>
      </c>
    </row>
    <row r="7529" spans="1:9" hidden="1">
      <c r="A7529" s="137" t="s">
        <v>36590</v>
      </c>
      <c r="B7529" s="138" t="s">
        <v>36591</v>
      </c>
      <c r="C7529" s="138" t="s">
        <v>36592</v>
      </c>
      <c r="D7529" s="138" t="s">
        <v>36589</v>
      </c>
      <c r="E7529" s="138" t="s">
        <v>1756</v>
      </c>
      <c r="F7529" s="139">
        <v>0</v>
      </c>
      <c r="G7529" s="137" t="s">
        <v>552</v>
      </c>
      <c r="H7529" s="137" t="s">
        <v>34064</v>
      </c>
      <c r="I7529" s="138" t="s">
        <v>1756</v>
      </c>
    </row>
    <row r="7530" spans="1:9" hidden="1">
      <c r="A7530" s="137" t="s">
        <v>36593</v>
      </c>
      <c r="B7530" s="138" t="s">
        <v>36594</v>
      </c>
      <c r="C7530" s="138" t="s">
        <v>36595</v>
      </c>
      <c r="D7530" s="138" t="s">
        <v>35020</v>
      </c>
      <c r="E7530" s="138" t="s">
        <v>1756</v>
      </c>
      <c r="F7530" s="139">
        <v>0</v>
      </c>
      <c r="G7530" s="137" t="s">
        <v>552</v>
      </c>
      <c r="H7530" s="137" t="s">
        <v>34064</v>
      </c>
      <c r="I7530" s="138" t="s">
        <v>1756</v>
      </c>
    </row>
    <row r="7531" spans="1:9" hidden="1">
      <c r="A7531" s="137" t="s">
        <v>36596</v>
      </c>
      <c r="B7531" s="138" t="s">
        <v>36597</v>
      </c>
      <c r="C7531" s="138" t="s">
        <v>36598</v>
      </c>
      <c r="D7531" s="138" t="s">
        <v>36599</v>
      </c>
      <c r="E7531" s="138" t="s">
        <v>1756</v>
      </c>
      <c r="F7531" s="139">
        <v>0</v>
      </c>
      <c r="G7531" s="137" t="s">
        <v>552</v>
      </c>
      <c r="H7531" s="137" t="s">
        <v>34064</v>
      </c>
      <c r="I7531" s="138" t="s">
        <v>1756</v>
      </c>
    </row>
    <row r="7532" spans="1:9" hidden="1">
      <c r="A7532" s="137" t="s">
        <v>36600</v>
      </c>
      <c r="B7532" s="138" t="s">
        <v>36601</v>
      </c>
      <c r="C7532" s="138" t="s">
        <v>36602</v>
      </c>
      <c r="D7532" s="138" t="s">
        <v>36603</v>
      </c>
      <c r="E7532" s="138" t="s">
        <v>1756</v>
      </c>
      <c r="F7532" s="139">
        <v>0</v>
      </c>
      <c r="G7532" s="137" t="s">
        <v>552</v>
      </c>
      <c r="H7532" s="137" t="s">
        <v>34064</v>
      </c>
      <c r="I7532" s="138" t="s">
        <v>1756</v>
      </c>
    </row>
    <row r="7533" spans="1:9" hidden="1">
      <c r="A7533" s="137" t="s">
        <v>36604</v>
      </c>
      <c r="B7533" s="138" t="s">
        <v>36605</v>
      </c>
      <c r="C7533" s="138" t="s">
        <v>36606</v>
      </c>
      <c r="D7533" s="138" t="s">
        <v>36607</v>
      </c>
      <c r="E7533" s="138" t="s">
        <v>1756</v>
      </c>
      <c r="F7533" s="139">
        <v>0</v>
      </c>
      <c r="G7533" s="137" t="s">
        <v>552</v>
      </c>
      <c r="H7533" s="137" t="s">
        <v>34064</v>
      </c>
      <c r="I7533" s="138" t="s">
        <v>1756</v>
      </c>
    </row>
    <row r="7534" spans="1:9" hidden="1">
      <c r="A7534" s="137" t="s">
        <v>36608</v>
      </c>
      <c r="B7534" s="138" t="s">
        <v>36609</v>
      </c>
      <c r="C7534" s="138" t="s">
        <v>36610</v>
      </c>
      <c r="D7534" s="138" t="s">
        <v>36611</v>
      </c>
      <c r="E7534" s="138" t="s">
        <v>36612</v>
      </c>
      <c r="F7534" s="139">
        <v>0</v>
      </c>
      <c r="G7534" s="137" t="s">
        <v>36613</v>
      </c>
      <c r="H7534" s="137" t="s">
        <v>36614</v>
      </c>
      <c r="I7534" s="138" t="s">
        <v>36615</v>
      </c>
    </row>
    <row r="7535" spans="1:9" hidden="1">
      <c r="A7535" s="137" t="s">
        <v>36616</v>
      </c>
      <c r="B7535" s="138" t="s">
        <v>36617</v>
      </c>
      <c r="C7535" s="138" t="s">
        <v>36618</v>
      </c>
      <c r="D7535" s="138" t="s">
        <v>36619</v>
      </c>
      <c r="E7535" s="138" t="s">
        <v>36620</v>
      </c>
      <c r="F7535" s="139">
        <v>0</v>
      </c>
      <c r="G7535" s="137" t="s">
        <v>36613</v>
      </c>
      <c r="H7535" s="137" t="s">
        <v>36614</v>
      </c>
      <c r="I7535" s="138" t="s">
        <v>36615</v>
      </c>
    </row>
    <row r="7536" spans="1:9" hidden="1">
      <c r="A7536" s="137" t="s">
        <v>36621</v>
      </c>
      <c r="B7536" s="138" t="s">
        <v>36622</v>
      </c>
      <c r="C7536" s="138" t="s">
        <v>36623</v>
      </c>
      <c r="D7536" s="138" t="s">
        <v>36624</v>
      </c>
      <c r="E7536" s="138" t="s">
        <v>36625</v>
      </c>
      <c r="F7536" s="139">
        <v>0</v>
      </c>
      <c r="G7536" s="137" t="s">
        <v>36613</v>
      </c>
      <c r="H7536" s="137" t="s">
        <v>36614</v>
      </c>
      <c r="I7536" s="138" t="s">
        <v>36615</v>
      </c>
    </row>
    <row r="7537" spans="1:9" hidden="1">
      <c r="A7537" s="137" t="s">
        <v>36626</v>
      </c>
      <c r="B7537" s="138" t="s">
        <v>36627</v>
      </c>
      <c r="C7537" s="138" t="s">
        <v>36628</v>
      </c>
      <c r="D7537" s="138" t="s">
        <v>36629</v>
      </c>
      <c r="E7537" s="138" t="s">
        <v>36630</v>
      </c>
      <c r="F7537" s="139">
        <v>0</v>
      </c>
      <c r="G7537" s="137" t="s">
        <v>36613</v>
      </c>
      <c r="H7537" s="137" t="s">
        <v>36614</v>
      </c>
      <c r="I7537" s="138" t="s">
        <v>36615</v>
      </c>
    </row>
    <row r="7538" spans="1:9" hidden="1">
      <c r="A7538" s="137" t="s">
        <v>36631</v>
      </c>
      <c r="B7538" s="138" t="s">
        <v>36632</v>
      </c>
      <c r="C7538" s="138" t="s">
        <v>36633</v>
      </c>
      <c r="D7538" s="138" t="s">
        <v>36634</v>
      </c>
      <c r="E7538" s="138" t="s">
        <v>36635</v>
      </c>
      <c r="F7538" s="139">
        <v>0</v>
      </c>
      <c r="G7538" s="137" t="s">
        <v>36613</v>
      </c>
      <c r="H7538" s="137" t="s">
        <v>36614</v>
      </c>
      <c r="I7538" s="138" t="s">
        <v>36615</v>
      </c>
    </row>
    <row r="7539" spans="1:9" hidden="1">
      <c r="A7539" s="137" t="s">
        <v>36636</v>
      </c>
      <c r="B7539" s="138" t="s">
        <v>36637</v>
      </c>
      <c r="C7539" s="138" t="s">
        <v>36638</v>
      </c>
      <c r="D7539" s="138" t="s">
        <v>36639</v>
      </c>
      <c r="E7539" s="138" t="s">
        <v>36640</v>
      </c>
      <c r="F7539" s="139">
        <v>0</v>
      </c>
      <c r="G7539" s="137" t="s">
        <v>36613</v>
      </c>
      <c r="H7539" s="137" t="s">
        <v>36614</v>
      </c>
      <c r="I7539" s="138" t="s">
        <v>36615</v>
      </c>
    </row>
    <row r="7540" spans="1:9" hidden="1">
      <c r="A7540" s="137" t="s">
        <v>36641</v>
      </c>
      <c r="B7540" s="138" t="s">
        <v>36642</v>
      </c>
      <c r="C7540" s="138" t="s">
        <v>36643</v>
      </c>
      <c r="D7540" s="138" t="s">
        <v>36644</v>
      </c>
      <c r="E7540" s="138" t="s">
        <v>36645</v>
      </c>
      <c r="F7540" s="139">
        <v>0</v>
      </c>
      <c r="G7540" s="137" t="s">
        <v>36613</v>
      </c>
      <c r="H7540" s="137" t="s">
        <v>36614</v>
      </c>
      <c r="I7540" s="138" t="s">
        <v>36615</v>
      </c>
    </row>
    <row r="7541" spans="1:9" hidden="1">
      <c r="A7541" s="137" t="s">
        <v>36646</v>
      </c>
      <c r="B7541" s="138" t="s">
        <v>36647</v>
      </c>
      <c r="C7541" s="138" t="s">
        <v>36648</v>
      </c>
      <c r="D7541" s="138" t="s">
        <v>36649</v>
      </c>
      <c r="E7541" s="138" t="s">
        <v>36650</v>
      </c>
      <c r="F7541" s="139">
        <v>0</v>
      </c>
      <c r="G7541" s="137" t="s">
        <v>332</v>
      </c>
      <c r="H7541" s="137" t="s">
        <v>1762</v>
      </c>
      <c r="I7541" s="138" t="s">
        <v>1103</v>
      </c>
    </row>
    <row r="7542" spans="1:9" hidden="1">
      <c r="A7542" s="137" t="s">
        <v>36651</v>
      </c>
      <c r="B7542" s="138" t="s">
        <v>36652</v>
      </c>
      <c r="C7542" s="138" t="s">
        <v>36653</v>
      </c>
      <c r="D7542" s="138" t="s">
        <v>36654</v>
      </c>
      <c r="E7542" s="138" t="s">
        <v>36655</v>
      </c>
      <c r="F7542" s="139">
        <v>0</v>
      </c>
      <c r="G7542" s="137" t="s">
        <v>247</v>
      </c>
      <c r="H7542" s="137" t="s">
        <v>1806</v>
      </c>
      <c r="I7542" s="138" t="s">
        <v>1096</v>
      </c>
    </row>
    <row r="7543" spans="1:9" hidden="1">
      <c r="A7543" s="137" t="s">
        <v>36656</v>
      </c>
      <c r="B7543" s="138" t="s">
        <v>36657</v>
      </c>
      <c r="C7543" s="138" t="s">
        <v>36658</v>
      </c>
      <c r="D7543" s="138" t="s">
        <v>36659</v>
      </c>
      <c r="E7543" s="138" t="s">
        <v>36660</v>
      </c>
      <c r="F7543" s="139">
        <v>0</v>
      </c>
      <c r="G7543" s="137" t="s">
        <v>247</v>
      </c>
      <c r="H7543" s="137" t="s">
        <v>1806</v>
      </c>
      <c r="I7543" s="138" t="s">
        <v>1110</v>
      </c>
    </row>
    <row r="7544" spans="1:9" hidden="1">
      <c r="A7544" s="137" t="s">
        <v>36661</v>
      </c>
      <c r="B7544" s="138" t="s">
        <v>36662</v>
      </c>
      <c r="C7544" s="138" t="s">
        <v>36663</v>
      </c>
      <c r="D7544" s="138" t="s">
        <v>36664</v>
      </c>
      <c r="E7544" s="138" t="s">
        <v>36665</v>
      </c>
      <c r="F7544" s="139">
        <v>0</v>
      </c>
      <c r="G7544" s="137" t="s">
        <v>332</v>
      </c>
      <c r="H7544" s="137" t="s">
        <v>1762</v>
      </c>
      <c r="I7544" s="138" t="s">
        <v>1103</v>
      </c>
    </row>
    <row r="7545" spans="1:9" hidden="1">
      <c r="A7545" s="137" t="s">
        <v>36666</v>
      </c>
      <c r="B7545" s="138" t="s">
        <v>36667</v>
      </c>
      <c r="C7545" s="138" t="s">
        <v>36668</v>
      </c>
      <c r="D7545" s="138" t="s">
        <v>36669</v>
      </c>
      <c r="E7545" s="138" t="s">
        <v>36670</v>
      </c>
      <c r="F7545" s="139">
        <v>0</v>
      </c>
      <c r="G7545" s="137" t="s">
        <v>1067</v>
      </c>
      <c r="H7545" s="137" t="s">
        <v>36671</v>
      </c>
      <c r="I7545" s="138" t="s">
        <v>1258</v>
      </c>
    </row>
    <row r="7546" spans="1:9" hidden="1">
      <c r="A7546" s="137" t="s">
        <v>36672</v>
      </c>
      <c r="B7546" s="138" t="s">
        <v>36673</v>
      </c>
      <c r="C7546" s="138" t="s">
        <v>36674</v>
      </c>
      <c r="D7546" s="138" t="s">
        <v>36675</v>
      </c>
      <c r="E7546" s="138" t="s">
        <v>36676</v>
      </c>
      <c r="F7546" s="139">
        <v>30.4</v>
      </c>
      <c r="G7546" s="137" t="s">
        <v>332</v>
      </c>
      <c r="H7546" s="137" t="s">
        <v>1762</v>
      </c>
      <c r="I7546" s="138" t="s">
        <v>1103</v>
      </c>
    </row>
    <row r="7547" spans="1:9" hidden="1">
      <c r="A7547" s="137" t="s">
        <v>36677</v>
      </c>
      <c r="B7547" s="138" t="s">
        <v>36678</v>
      </c>
      <c r="C7547" s="138" t="s">
        <v>36679</v>
      </c>
      <c r="D7547" s="138" t="s">
        <v>36680</v>
      </c>
      <c r="E7547" s="138" t="s">
        <v>36681</v>
      </c>
      <c r="F7547" s="139">
        <v>244.8</v>
      </c>
      <c r="G7547" s="137" t="s">
        <v>332</v>
      </c>
      <c r="H7547" s="137" t="s">
        <v>1762</v>
      </c>
      <c r="I7547" s="138" t="s">
        <v>1103</v>
      </c>
    </row>
    <row r="7548" spans="1:9" hidden="1">
      <c r="A7548" s="137" t="s">
        <v>36682</v>
      </c>
      <c r="B7548" s="138" t="s">
        <v>36683</v>
      </c>
      <c r="C7548" s="138" t="s">
        <v>36684</v>
      </c>
      <c r="D7548" s="138" t="s">
        <v>36685</v>
      </c>
      <c r="E7548" s="138" t="s">
        <v>36686</v>
      </c>
      <c r="F7548" s="139">
        <v>0</v>
      </c>
      <c r="G7548" s="137" t="s">
        <v>332</v>
      </c>
      <c r="H7548" s="137" t="s">
        <v>1762</v>
      </c>
      <c r="I7548" s="138" t="s">
        <v>1103</v>
      </c>
    </row>
    <row r="7549" spans="1:9" hidden="1">
      <c r="A7549" s="137" t="s">
        <v>36687</v>
      </c>
      <c r="B7549" s="138" t="s">
        <v>36688</v>
      </c>
      <c r="C7549" s="138" t="s">
        <v>36689</v>
      </c>
      <c r="D7549" s="138" t="s">
        <v>36690</v>
      </c>
      <c r="E7549" s="138" t="s">
        <v>1756</v>
      </c>
      <c r="F7549" s="139">
        <v>0</v>
      </c>
      <c r="G7549" s="137" t="s">
        <v>332</v>
      </c>
      <c r="H7549" s="137" t="s">
        <v>1762</v>
      </c>
      <c r="I7549" s="138" t="s">
        <v>1756</v>
      </c>
    </row>
    <row r="7550" spans="1:9" hidden="1">
      <c r="A7550" s="137" t="s">
        <v>36691</v>
      </c>
      <c r="B7550" s="138" t="s">
        <v>36692</v>
      </c>
      <c r="C7550" s="138" t="s">
        <v>36693</v>
      </c>
      <c r="D7550" s="138" t="s">
        <v>36694</v>
      </c>
      <c r="E7550" s="138" t="s">
        <v>36695</v>
      </c>
      <c r="F7550" s="139">
        <v>0</v>
      </c>
      <c r="G7550" s="137" t="s">
        <v>332</v>
      </c>
      <c r="H7550" s="137" t="s">
        <v>1762</v>
      </c>
      <c r="I7550" s="138" t="s">
        <v>1103</v>
      </c>
    </row>
    <row r="7551" spans="1:9" hidden="1">
      <c r="A7551" s="137" t="s">
        <v>36696</v>
      </c>
      <c r="B7551" s="138" t="s">
        <v>36697</v>
      </c>
      <c r="C7551" s="138" t="s">
        <v>36698</v>
      </c>
      <c r="D7551" s="138" t="s">
        <v>36699</v>
      </c>
      <c r="E7551" s="138" t="s">
        <v>36700</v>
      </c>
      <c r="F7551" s="139">
        <v>0</v>
      </c>
      <c r="G7551" s="137" t="s">
        <v>332</v>
      </c>
      <c r="H7551" s="137" t="s">
        <v>1762</v>
      </c>
      <c r="I7551" s="138" t="s">
        <v>1103</v>
      </c>
    </row>
    <row r="7552" spans="1:9" hidden="1">
      <c r="A7552" s="137" t="s">
        <v>36701</v>
      </c>
      <c r="B7552" s="138" t="s">
        <v>36702</v>
      </c>
      <c r="C7552" s="138" t="s">
        <v>36703</v>
      </c>
      <c r="D7552" s="138" t="s">
        <v>36704</v>
      </c>
      <c r="E7552" s="138" t="s">
        <v>36705</v>
      </c>
      <c r="F7552" s="139">
        <v>74</v>
      </c>
      <c r="G7552" s="137" t="s">
        <v>332</v>
      </c>
      <c r="H7552" s="137" t="s">
        <v>1762</v>
      </c>
      <c r="I7552" s="138" t="s">
        <v>1103</v>
      </c>
    </row>
    <row r="7553" spans="1:9" hidden="1">
      <c r="A7553" s="137" t="s">
        <v>36706</v>
      </c>
      <c r="B7553" s="138" t="s">
        <v>36707</v>
      </c>
      <c r="C7553" s="138" t="s">
        <v>36708</v>
      </c>
      <c r="D7553" s="138" t="s">
        <v>36709</v>
      </c>
      <c r="E7553" s="138" t="s">
        <v>36710</v>
      </c>
      <c r="F7553" s="139">
        <v>0</v>
      </c>
      <c r="G7553" s="137" t="s">
        <v>247</v>
      </c>
      <c r="H7553" s="137" t="s">
        <v>1806</v>
      </c>
      <c r="I7553" s="138" t="s">
        <v>1110</v>
      </c>
    </row>
    <row r="7554" spans="1:9" hidden="1">
      <c r="A7554" s="137" t="s">
        <v>36711</v>
      </c>
      <c r="B7554" s="138" t="s">
        <v>36712</v>
      </c>
      <c r="C7554" s="138" t="s">
        <v>36713</v>
      </c>
      <c r="D7554" s="138" t="s">
        <v>36714</v>
      </c>
      <c r="E7554" s="138" t="s">
        <v>36715</v>
      </c>
      <c r="F7554" s="139">
        <v>3.23</v>
      </c>
      <c r="G7554" s="137" t="s">
        <v>332</v>
      </c>
      <c r="H7554" s="137" t="s">
        <v>1762</v>
      </c>
      <c r="I7554" s="138" t="s">
        <v>1103</v>
      </c>
    </row>
    <row r="7555" spans="1:9" hidden="1">
      <c r="A7555" s="137" t="s">
        <v>36716</v>
      </c>
      <c r="B7555" s="138" t="s">
        <v>36717</v>
      </c>
      <c r="C7555" s="138" t="s">
        <v>36718</v>
      </c>
      <c r="D7555" s="138" t="s">
        <v>36719</v>
      </c>
      <c r="E7555" s="138" t="s">
        <v>36720</v>
      </c>
      <c r="F7555" s="139">
        <v>89.15</v>
      </c>
      <c r="G7555" s="137" t="s">
        <v>332</v>
      </c>
      <c r="H7555" s="137" t="s">
        <v>1762</v>
      </c>
      <c r="I7555" s="138" t="s">
        <v>1103</v>
      </c>
    </row>
    <row r="7556" spans="1:9" hidden="1">
      <c r="A7556" s="137" t="s">
        <v>36721</v>
      </c>
      <c r="B7556" s="138" t="s">
        <v>36722</v>
      </c>
      <c r="C7556" s="138" t="s">
        <v>36723</v>
      </c>
      <c r="D7556" s="138" t="s">
        <v>36724</v>
      </c>
      <c r="E7556" s="138" t="s">
        <v>36725</v>
      </c>
      <c r="F7556" s="139">
        <v>81.349999999999994</v>
      </c>
      <c r="G7556" s="137" t="s">
        <v>247</v>
      </c>
      <c r="H7556" s="137" t="s">
        <v>36726</v>
      </c>
      <c r="I7556" s="138" t="s">
        <v>1756</v>
      </c>
    </row>
    <row r="7557" spans="1:9" hidden="1">
      <c r="A7557" s="137" t="s">
        <v>36727</v>
      </c>
      <c r="B7557" s="138" t="s">
        <v>36728</v>
      </c>
      <c r="C7557" s="138" t="s">
        <v>36729</v>
      </c>
      <c r="D7557" s="138" t="s">
        <v>36730</v>
      </c>
      <c r="E7557" s="138" t="s">
        <v>36731</v>
      </c>
      <c r="F7557" s="139">
        <v>0</v>
      </c>
      <c r="G7557" s="137" t="s">
        <v>332</v>
      </c>
      <c r="H7557" s="137" t="s">
        <v>1762</v>
      </c>
      <c r="I7557" s="138" t="s">
        <v>1103</v>
      </c>
    </row>
    <row r="7558" spans="1:9" hidden="1">
      <c r="A7558" s="137" t="s">
        <v>36732</v>
      </c>
      <c r="B7558" s="138" t="s">
        <v>36733</v>
      </c>
      <c r="C7558" s="138" t="s">
        <v>36734</v>
      </c>
      <c r="D7558" s="138" t="s">
        <v>36735</v>
      </c>
      <c r="E7558" s="138" t="s">
        <v>36736</v>
      </c>
      <c r="F7558" s="139">
        <v>1.39</v>
      </c>
      <c r="G7558" s="137" t="s">
        <v>332</v>
      </c>
      <c r="H7558" s="137" t="s">
        <v>1762</v>
      </c>
      <c r="I7558" s="138" t="s">
        <v>1103</v>
      </c>
    </row>
    <row r="7559" spans="1:9" hidden="1">
      <c r="A7559" s="137" t="s">
        <v>36737</v>
      </c>
      <c r="B7559" s="138" t="s">
        <v>36738</v>
      </c>
      <c r="C7559" s="138" t="s">
        <v>36739</v>
      </c>
      <c r="D7559" s="138" t="s">
        <v>36740</v>
      </c>
      <c r="E7559" s="138" t="s">
        <v>36741</v>
      </c>
      <c r="F7559" s="139">
        <v>0</v>
      </c>
      <c r="G7559" s="137" t="s">
        <v>332</v>
      </c>
      <c r="H7559" s="137" t="s">
        <v>1762</v>
      </c>
      <c r="I7559" s="138" t="s">
        <v>1103</v>
      </c>
    </row>
    <row r="7560" spans="1:9" hidden="1">
      <c r="A7560" s="137" t="s">
        <v>36742</v>
      </c>
      <c r="B7560" s="138" t="s">
        <v>36743</v>
      </c>
      <c r="C7560" s="138" t="s">
        <v>36744</v>
      </c>
      <c r="D7560" s="138" t="s">
        <v>36745</v>
      </c>
      <c r="E7560" s="138" t="s">
        <v>36746</v>
      </c>
      <c r="F7560" s="139">
        <v>0</v>
      </c>
      <c r="G7560" s="137" t="s">
        <v>332</v>
      </c>
      <c r="H7560" s="137" t="s">
        <v>1762</v>
      </c>
      <c r="I7560" s="138" t="s">
        <v>1103</v>
      </c>
    </row>
    <row r="7561" spans="1:9" hidden="1">
      <c r="A7561" s="137" t="s">
        <v>36747</v>
      </c>
      <c r="B7561" s="138" t="s">
        <v>36748</v>
      </c>
      <c r="C7561" s="138" t="s">
        <v>36749</v>
      </c>
      <c r="D7561" s="138" t="s">
        <v>36750</v>
      </c>
      <c r="E7561" s="138" t="s">
        <v>36751</v>
      </c>
      <c r="F7561" s="139">
        <v>0</v>
      </c>
      <c r="G7561" s="137" t="s">
        <v>332</v>
      </c>
      <c r="H7561" s="137" t="s">
        <v>1762</v>
      </c>
      <c r="I7561" s="138" t="s">
        <v>1756</v>
      </c>
    </row>
    <row r="7562" spans="1:9" hidden="1">
      <c r="A7562" s="137" t="s">
        <v>36752</v>
      </c>
      <c r="B7562" s="138" t="s">
        <v>36753</v>
      </c>
      <c r="C7562" s="138" t="s">
        <v>36754</v>
      </c>
      <c r="D7562" s="138" t="s">
        <v>36755</v>
      </c>
      <c r="E7562" s="138" t="s">
        <v>36756</v>
      </c>
      <c r="F7562" s="139">
        <v>0</v>
      </c>
      <c r="G7562" s="137" t="s">
        <v>332</v>
      </c>
      <c r="H7562" s="137" t="s">
        <v>1762</v>
      </c>
      <c r="I7562" s="138" t="s">
        <v>1103</v>
      </c>
    </row>
    <row r="7563" spans="1:9" hidden="1">
      <c r="A7563" s="137" t="s">
        <v>36757</v>
      </c>
      <c r="B7563" s="138" t="s">
        <v>36758</v>
      </c>
      <c r="C7563" s="138" t="s">
        <v>36759</v>
      </c>
      <c r="D7563" s="138" t="s">
        <v>19890</v>
      </c>
      <c r="E7563" s="138" t="s">
        <v>36760</v>
      </c>
      <c r="F7563" s="139">
        <v>0</v>
      </c>
      <c r="G7563" s="137" t="s">
        <v>332</v>
      </c>
      <c r="H7563" s="137" t="s">
        <v>1762</v>
      </c>
      <c r="I7563" s="138" t="s">
        <v>1103</v>
      </c>
    </row>
    <row r="7564" spans="1:9" hidden="1">
      <c r="A7564" s="137" t="s">
        <v>36761</v>
      </c>
      <c r="B7564" s="138" t="s">
        <v>36762</v>
      </c>
      <c r="C7564" s="138" t="s">
        <v>36763</v>
      </c>
      <c r="D7564" s="138" t="s">
        <v>36764</v>
      </c>
      <c r="E7564" s="138" t="s">
        <v>36765</v>
      </c>
      <c r="F7564" s="139">
        <v>85.85</v>
      </c>
      <c r="G7564" s="137" t="s">
        <v>332</v>
      </c>
      <c r="H7564" s="137" t="s">
        <v>1762</v>
      </c>
      <c r="I7564" s="138" t="s">
        <v>1103</v>
      </c>
    </row>
    <row r="7565" spans="1:9" hidden="1">
      <c r="A7565" s="137" t="s">
        <v>36766</v>
      </c>
      <c r="B7565" s="138" t="s">
        <v>36767</v>
      </c>
      <c r="C7565" s="138" t="s">
        <v>36768</v>
      </c>
      <c r="D7565" s="138" t="s">
        <v>36769</v>
      </c>
      <c r="E7565" s="138" t="s">
        <v>36770</v>
      </c>
      <c r="F7565" s="139">
        <v>0</v>
      </c>
      <c r="G7565" s="137" t="s">
        <v>332</v>
      </c>
      <c r="H7565" s="137" t="s">
        <v>1762</v>
      </c>
      <c r="I7565" s="138" t="s">
        <v>1103</v>
      </c>
    </row>
    <row r="7566" spans="1:9" hidden="1">
      <c r="A7566" s="137" t="s">
        <v>36771</v>
      </c>
      <c r="B7566" s="138" t="s">
        <v>36772</v>
      </c>
      <c r="C7566" s="138" t="s">
        <v>36773</v>
      </c>
      <c r="D7566" s="138" t="s">
        <v>36774</v>
      </c>
      <c r="E7566" s="138" t="s">
        <v>36775</v>
      </c>
      <c r="F7566" s="139">
        <v>0</v>
      </c>
      <c r="G7566" s="137" t="s">
        <v>332</v>
      </c>
      <c r="H7566" s="137" t="s">
        <v>1762</v>
      </c>
      <c r="I7566" s="138" t="s">
        <v>1103</v>
      </c>
    </row>
    <row r="7567" spans="1:9" hidden="1">
      <c r="A7567" s="137" t="s">
        <v>36776</v>
      </c>
      <c r="B7567" s="138" t="s">
        <v>36777</v>
      </c>
      <c r="C7567" s="138" t="s">
        <v>36778</v>
      </c>
      <c r="D7567" s="138" t="s">
        <v>36779</v>
      </c>
      <c r="E7567" s="138" t="s">
        <v>36780</v>
      </c>
      <c r="F7567" s="139">
        <v>0</v>
      </c>
      <c r="G7567" s="137" t="s">
        <v>332</v>
      </c>
      <c r="H7567" s="137" t="s">
        <v>1762</v>
      </c>
      <c r="I7567" s="138" t="s">
        <v>1103</v>
      </c>
    </row>
    <row r="7568" spans="1:9" hidden="1">
      <c r="A7568" s="137" t="s">
        <v>36781</v>
      </c>
      <c r="B7568" s="138" t="s">
        <v>36782</v>
      </c>
      <c r="C7568" s="138" t="s">
        <v>36783</v>
      </c>
      <c r="D7568" s="138" t="s">
        <v>36784</v>
      </c>
      <c r="E7568" s="138" t="s">
        <v>36785</v>
      </c>
      <c r="F7568" s="139">
        <v>0</v>
      </c>
      <c r="G7568" s="137" t="s">
        <v>332</v>
      </c>
      <c r="H7568" s="137" t="s">
        <v>1762</v>
      </c>
      <c r="I7568" s="138" t="s">
        <v>1103</v>
      </c>
    </row>
    <row r="7569" spans="1:9" hidden="1">
      <c r="A7569" s="137" t="s">
        <v>36786</v>
      </c>
      <c r="B7569" s="138" t="s">
        <v>36787</v>
      </c>
      <c r="C7569" s="138" t="s">
        <v>36788</v>
      </c>
      <c r="D7569" s="138" t="s">
        <v>36789</v>
      </c>
      <c r="E7569" s="138" t="s">
        <v>36790</v>
      </c>
      <c r="F7569" s="139">
        <v>0</v>
      </c>
      <c r="G7569" s="137" t="s">
        <v>332</v>
      </c>
      <c r="H7569" s="137" t="s">
        <v>1762</v>
      </c>
      <c r="I7569" s="138" t="s">
        <v>1103</v>
      </c>
    </row>
    <row r="7570" spans="1:9" hidden="1">
      <c r="A7570" s="137" t="s">
        <v>36791</v>
      </c>
      <c r="B7570" s="138" t="s">
        <v>36792</v>
      </c>
      <c r="C7570" s="138" t="s">
        <v>36793</v>
      </c>
      <c r="D7570" s="138" t="s">
        <v>36794</v>
      </c>
      <c r="E7570" s="138" t="s">
        <v>36795</v>
      </c>
      <c r="F7570" s="139">
        <v>26.75</v>
      </c>
      <c r="G7570" s="137" t="s">
        <v>332</v>
      </c>
      <c r="H7570" s="137" t="s">
        <v>1762</v>
      </c>
      <c r="I7570" s="138" t="s">
        <v>1103</v>
      </c>
    </row>
    <row r="7571" spans="1:9" hidden="1">
      <c r="A7571" s="137" t="s">
        <v>36796</v>
      </c>
      <c r="B7571" s="138" t="s">
        <v>36797</v>
      </c>
      <c r="C7571" s="138" t="s">
        <v>36798</v>
      </c>
      <c r="D7571" s="138" t="s">
        <v>36799</v>
      </c>
      <c r="E7571" s="138" t="s">
        <v>36800</v>
      </c>
      <c r="F7571" s="139">
        <v>0</v>
      </c>
      <c r="G7571" s="137" t="s">
        <v>332</v>
      </c>
      <c r="H7571" s="137" t="s">
        <v>1762</v>
      </c>
      <c r="I7571" s="138" t="s">
        <v>1103</v>
      </c>
    </row>
    <row r="7572" spans="1:9" hidden="1">
      <c r="A7572" s="137" t="s">
        <v>36801</v>
      </c>
      <c r="B7572" s="138" t="s">
        <v>36802</v>
      </c>
      <c r="C7572" s="138" t="s">
        <v>36803</v>
      </c>
      <c r="D7572" s="138" t="s">
        <v>36804</v>
      </c>
      <c r="E7572" s="138" t="s">
        <v>36805</v>
      </c>
      <c r="F7572" s="139">
        <v>4.18</v>
      </c>
      <c r="G7572" s="137" t="s">
        <v>332</v>
      </c>
      <c r="H7572" s="137" t="s">
        <v>1762</v>
      </c>
      <c r="I7572" s="138" t="s">
        <v>1103</v>
      </c>
    </row>
    <row r="7573" spans="1:9" hidden="1">
      <c r="A7573" s="137" t="s">
        <v>36806</v>
      </c>
      <c r="B7573" s="138" t="s">
        <v>36807</v>
      </c>
      <c r="C7573" s="138" t="s">
        <v>36808</v>
      </c>
      <c r="D7573" s="138" t="s">
        <v>36809</v>
      </c>
      <c r="E7573" s="138" t="s">
        <v>36810</v>
      </c>
      <c r="F7573" s="139">
        <v>0</v>
      </c>
      <c r="G7573" s="137" t="s">
        <v>332</v>
      </c>
      <c r="H7573" s="137" t="s">
        <v>1762</v>
      </c>
      <c r="I7573" s="138" t="s">
        <v>1103</v>
      </c>
    </row>
    <row r="7574" spans="1:9" hidden="1">
      <c r="A7574" s="137" t="s">
        <v>36811</v>
      </c>
      <c r="B7574" s="138" t="s">
        <v>36812</v>
      </c>
      <c r="C7574" s="138" t="s">
        <v>36813</v>
      </c>
      <c r="D7574" s="138" t="s">
        <v>36814</v>
      </c>
      <c r="E7574" s="138" t="s">
        <v>36815</v>
      </c>
      <c r="F7574" s="139">
        <v>0</v>
      </c>
      <c r="G7574" s="137" t="s">
        <v>1067</v>
      </c>
      <c r="H7574" s="137" t="s">
        <v>36671</v>
      </c>
      <c r="I7574" s="138" t="s">
        <v>1258</v>
      </c>
    </row>
    <row r="7575" spans="1:9" hidden="1">
      <c r="A7575" s="137" t="s">
        <v>36816</v>
      </c>
      <c r="B7575" s="138" t="s">
        <v>36817</v>
      </c>
      <c r="C7575" s="138" t="s">
        <v>36818</v>
      </c>
      <c r="D7575" s="138" t="s">
        <v>36819</v>
      </c>
      <c r="E7575" s="138" t="s">
        <v>36820</v>
      </c>
      <c r="F7575" s="139">
        <v>0</v>
      </c>
      <c r="G7575" s="137" t="s">
        <v>332</v>
      </c>
      <c r="H7575" s="137" t="s">
        <v>1762</v>
      </c>
      <c r="I7575" s="138" t="s">
        <v>1103</v>
      </c>
    </row>
    <row r="7576" spans="1:9" hidden="1">
      <c r="A7576" s="137" t="s">
        <v>36821</v>
      </c>
      <c r="B7576" s="138" t="s">
        <v>36822</v>
      </c>
      <c r="C7576" s="138" t="s">
        <v>36823</v>
      </c>
      <c r="D7576" s="138" t="s">
        <v>36824</v>
      </c>
      <c r="E7576" s="138" t="s">
        <v>36825</v>
      </c>
      <c r="F7576" s="139">
        <v>0</v>
      </c>
      <c r="G7576" s="137" t="s">
        <v>332</v>
      </c>
      <c r="H7576" s="137" t="s">
        <v>1762</v>
      </c>
      <c r="I7576" s="138" t="s">
        <v>1103</v>
      </c>
    </row>
    <row r="7577" spans="1:9" hidden="1">
      <c r="A7577" s="137" t="s">
        <v>36826</v>
      </c>
      <c r="B7577" s="138" t="s">
        <v>36827</v>
      </c>
      <c r="C7577" s="138" t="s">
        <v>36828</v>
      </c>
      <c r="D7577" s="138" t="s">
        <v>36829</v>
      </c>
      <c r="E7577" s="138" t="s">
        <v>36830</v>
      </c>
      <c r="F7577" s="139">
        <v>0</v>
      </c>
      <c r="G7577" s="137" t="s">
        <v>332</v>
      </c>
      <c r="H7577" s="137" t="s">
        <v>1762</v>
      </c>
      <c r="I7577" s="138" t="s">
        <v>1756</v>
      </c>
    </row>
    <row r="7578" spans="1:9" hidden="1">
      <c r="A7578" s="137" t="s">
        <v>36831</v>
      </c>
      <c r="B7578" s="138" t="s">
        <v>36832</v>
      </c>
      <c r="C7578" s="138" t="s">
        <v>36833</v>
      </c>
      <c r="D7578" s="138" t="s">
        <v>36834</v>
      </c>
      <c r="E7578" s="138" t="s">
        <v>36835</v>
      </c>
      <c r="F7578" s="139">
        <v>32.299999999999997</v>
      </c>
      <c r="G7578" s="137" t="s">
        <v>332</v>
      </c>
      <c r="H7578" s="137" t="s">
        <v>1762</v>
      </c>
      <c r="I7578" s="138" t="s">
        <v>1103</v>
      </c>
    </row>
    <row r="7579" spans="1:9" hidden="1">
      <c r="A7579" s="137" t="s">
        <v>36836</v>
      </c>
      <c r="B7579" s="138" t="s">
        <v>36837</v>
      </c>
      <c r="C7579" s="138" t="s">
        <v>36838</v>
      </c>
      <c r="D7579" s="138" t="s">
        <v>36839</v>
      </c>
      <c r="E7579" s="138" t="s">
        <v>36840</v>
      </c>
      <c r="F7579" s="139">
        <v>36.950000000000003</v>
      </c>
      <c r="G7579" s="137" t="s">
        <v>332</v>
      </c>
      <c r="H7579" s="137" t="s">
        <v>1762</v>
      </c>
      <c r="I7579" s="138" t="s">
        <v>1103</v>
      </c>
    </row>
    <row r="7580" spans="1:9">
      <c r="A7580" s="137" t="s">
        <v>36841</v>
      </c>
      <c r="B7580" s="138" t="s">
        <v>36842</v>
      </c>
      <c r="C7580" s="138" t="s">
        <v>36843</v>
      </c>
      <c r="D7580" s="138" t="s">
        <v>36844</v>
      </c>
      <c r="E7580" s="138" t="s">
        <v>36845</v>
      </c>
      <c r="F7580" s="139">
        <v>0</v>
      </c>
      <c r="G7580" s="137" t="s">
        <v>608</v>
      </c>
      <c r="H7580" s="137" t="s">
        <v>3864</v>
      </c>
      <c r="I7580" s="138" t="s">
        <v>1127</v>
      </c>
    </row>
    <row r="7581" spans="1:9" hidden="1">
      <c r="A7581" s="137" t="s">
        <v>36846</v>
      </c>
      <c r="B7581" s="138" t="s">
        <v>36847</v>
      </c>
      <c r="C7581" s="138" t="s">
        <v>36848</v>
      </c>
      <c r="D7581" s="138" t="s">
        <v>36849</v>
      </c>
      <c r="E7581" s="138" t="s">
        <v>36850</v>
      </c>
      <c r="F7581" s="139">
        <v>9.4600000000000009</v>
      </c>
      <c r="G7581" s="137" t="s">
        <v>332</v>
      </c>
      <c r="H7581" s="137" t="s">
        <v>1762</v>
      </c>
      <c r="I7581" s="138" t="s">
        <v>1103</v>
      </c>
    </row>
    <row r="7582" spans="1:9" hidden="1">
      <c r="A7582" s="137" t="s">
        <v>36851</v>
      </c>
      <c r="B7582" s="138" t="s">
        <v>36852</v>
      </c>
      <c r="C7582" s="138" t="s">
        <v>36853</v>
      </c>
      <c r="D7582" s="138" t="s">
        <v>36854</v>
      </c>
      <c r="E7582" s="138" t="s">
        <v>36855</v>
      </c>
      <c r="F7582" s="139">
        <v>5.77</v>
      </c>
      <c r="G7582" s="137" t="s">
        <v>332</v>
      </c>
      <c r="H7582" s="137" t="s">
        <v>1762</v>
      </c>
      <c r="I7582" s="138" t="s">
        <v>1103</v>
      </c>
    </row>
    <row r="7583" spans="1:9" hidden="1">
      <c r="A7583" s="137" t="s">
        <v>36856</v>
      </c>
      <c r="B7583" s="138" t="s">
        <v>36857</v>
      </c>
      <c r="C7583" s="138" t="s">
        <v>36858</v>
      </c>
      <c r="D7583" s="138" t="s">
        <v>36859</v>
      </c>
      <c r="E7583" s="138" t="s">
        <v>36860</v>
      </c>
      <c r="F7583" s="139">
        <v>0</v>
      </c>
      <c r="G7583" s="137" t="s">
        <v>332</v>
      </c>
      <c r="H7583" s="137" t="s">
        <v>1762</v>
      </c>
      <c r="I7583" s="138" t="s">
        <v>1103</v>
      </c>
    </row>
    <row r="7584" spans="1:9" hidden="1">
      <c r="A7584" s="137" t="s">
        <v>36861</v>
      </c>
      <c r="B7584" s="138" t="s">
        <v>36862</v>
      </c>
      <c r="C7584" s="138" t="s">
        <v>36863</v>
      </c>
      <c r="D7584" s="138" t="s">
        <v>36864</v>
      </c>
      <c r="E7584" s="138" t="s">
        <v>36865</v>
      </c>
      <c r="F7584" s="139">
        <v>0</v>
      </c>
      <c r="G7584" s="137" t="s">
        <v>332</v>
      </c>
      <c r="H7584" s="137" t="s">
        <v>1762</v>
      </c>
      <c r="I7584" s="138" t="s">
        <v>1103</v>
      </c>
    </row>
    <row r="7585" spans="1:9" hidden="1">
      <c r="A7585" s="137" t="s">
        <v>36866</v>
      </c>
      <c r="B7585" s="138" t="s">
        <v>36867</v>
      </c>
      <c r="C7585" s="138" t="s">
        <v>36868</v>
      </c>
      <c r="D7585" s="138" t="s">
        <v>36869</v>
      </c>
      <c r="E7585" s="138" t="s">
        <v>36870</v>
      </c>
      <c r="F7585" s="139">
        <v>0</v>
      </c>
      <c r="G7585" s="137" t="s">
        <v>332</v>
      </c>
      <c r="H7585" s="137" t="s">
        <v>1762</v>
      </c>
      <c r="I7585" s="138" t="s">
        <v>1103</v>
      </c>
    </row>
    <row r="7586" spans="1:9" hidden="1">
      <c r="A7586" s="137" t="s">
        <v>36871</v>
      </c>
      <c r="B7586" s="138" t="s">
        <v>36872</v>
      </c>
      <c r="C7586" s="138" t="s">
        <v>36873</v>
      </c>
      <c r="D7586" s="138" t="s">
        <v>36874</v>
      </c>
      <c r="E7586" s="138" t="s">
        <v>36875</v>
      </c>
      <c r="F7586" s="139">
        <v>0</v>
      </c>
      <c r="G7586" s="137" t="s">
        <v>332</v>
      </c>
      <c r="H7586" s="137" t="s">
        <v>1762</v>
      </c>
      <c r="I7586" s="138" t="s">
        <v>1103</v>
      </c>
    </row>
    <row r="7587" spans="1:9" hidden="1">
      <c r="A7587" s="137" t="s">
        <v>36876</v>
      </c>
      <c r="B7587" s="138" t="s">
        <v>36877</v>
      </c>
      <c r="C7587" s="138" t="s">
        <v>36878</v>
      </c>
      <c r="D7587" s="138" t="s">
        <v>36879</v>
      </c>
      <c r="E7587" s="138" t="s">
        <v>36880</v>
      </c>
      <c r="F7587" s="139">
        <v>0</v>
      </c>
      <c r="G7587" s="137" t="s">
        <v>332</v>
      </c>
      <c r="H7587" s="137" t="s">
        <v>1762</v>
      </c>
      <c r="I7587" s="138" t="s">
        <v>1103</v>
      </c>
    </row>
    <row r="7588" spans="1:9" hidden="1">
      <c r="A7588" s="137" t="s">
        <v>36881</v>
      </c>
      <c r="B7588" s="138" t="s">
        <v>36882</v>
      </c>
      <c r="C7588" s="138" t="s">
        <v>36883</v>
      </c>
      <c r="D7588" s="138" t="s">
        <v>36884</v>
      </c>
      <c r="E7588" s="138" t="s">
        <v>36885</v>
      </c>
      <c r="F7588" s="139">
        <v>0</v>
      </c>
      <c r="G7588" s="137" t="s">
        <v>332</v>
      </c>
      <c r="H7588" s="137" t="s">
        <v>1762</v>
      </c>
      <c r="I7588" s="138" t="s">
        <v>1103</v>
      </c>
    </row>
    <row r="7589" spans="1:9" hidden="1">
      <c r="A7589" s="137" t="s">
        <v>36886</v>
      </c>
      <c r="B7589" s="138" t="s">
        <v>36882</v>
      </c>
      <c r="C7589" s="138" t="s">
        <v>36887</v>
      </c>
      <c r="D7589" s="138" t="s">
        <v>36884</v>
      </c>
      <c r="E7589" s="138" t="s">
        <v>36888</v>
      </c>
      <c r="F7589" s="139">
        <v>0</v>
      </c>
      <c r="G7589" s="137" t="s">
        <v>374</v>
      </c>
      <c r="H7589" s="137" t="s">
        <v>16114</v>
      </c>
      <c r="I7589" s="138" t="s">
        <v>16236</v>
      </c>
    </row>
    <row r="7590" spans="1:9" hidden="1">
      <c r="A7590" s="137" t="s">
        <v>36889</v>
      </c>
      <c r="B7590" s="138" t="s">
        <v>36890</v>
      </c>
      <c r="C7590" s="138" t="s">
        <v>36891</v>
      </c>
      <c r="D7590" s="138" t="s">
        <v>36892</v>
      </c>
      <c r="E7590" s="138" t="s">
        <v>36893</v>
      </c>
      <c r="F7590" s="139">
        <v>0</v>
      </c>
      <c r="G7590" s="137" t="s">
        <v>332</v>
      </c>
      <c r="H7590" s="137" t="s">
        <v>1762</v>
      </c>
      <c r="I7590" s="138" t="s">
        <v>1103</v>
      </c>
    </row>
    <row r="7591" spans="1:9" hidden="1">
      <c r="A7591" s="137" t="s">
        <v>36894</v>
      </c>
      <c r="B7591" s="138" t="s">
        <v>36895</v>
      </c>
      <c r="C7591" s="138" t="s">
        <v>36896</v>
      </c>
      <c r="D7591" s="138" t="s">
        <v>36897</v>
      </c>
      <c r="E7591" s="138" t="s">
        <v>36898</v>
      </c>
      <c r="F7591" s="139">
        <v>0</v>
      </c>
      <c r="G7591" s="137" t="s">
        <v>332</v>
      </c>
      <c r="H7591" s="137" t="s">
        <v>1762</v>
      </c>
      <c r="I7591" s="138" t="s">
        <v>1103</v>
      </c>
    </row>
    <row r="7592" spans="1:9" hidden="1">
      <c r="A7592" s="137" t="s">
        <v>36899</v>
      </c>
      <c r="B7592" s="138" t="s">
        <v>36900</v>
      </c>
      <c r="C7592" s="138" t="s">
        <v>36901</v>
      </c>
      <c r="D7592" s="138" t="s">
        <v>36902</v>
      </c>
      <c r="E7592" s="138" t="s">
        <v>36903</v>
      </c>
      <c r="F7592" s="139">
        <v>0</v>
      </c>
      <c r="G7592" s="137" t="s">
        <v>332</v>
      </c>
      <c r="H7592" s="137" t="s">
        <v>1762</v>
      </c>
      <c r="I7592" s="138" t="s">
        <v>1103</v>
      </c>
    </row>
    <row r="7593" spans="1:9" hidden="1">
      <c r="A7593" s="137" t="s">
        <v>36904</v>
      </c>
      <c r="B7593" s="138" t="s">
        <v>36905</v>
      </c>
      <c r="C7593" s="138" t="s">
        <v>36906</v>
      </c>
      <c r="D7593" s="138" t="s">
        <v>36907</v>
      </c>
      <c r="E7593" s="138" t="s">
        <v>36908</v>
      </c>
      <c r="F7593" s="139">
        <v>0</v>
      </c>
      <c r="G7593" s="137" t="s">
        <v>332</v>
      </c>
      <c r="H7593" s="137" t="s">
        <v>1762</v>
      </c>
      <c r="I7593" s="138" t="s">
        <v>1103</v>
      </c>
    </row>
    <row r="7594" spans="1:9" hidden="1">
      <c r="A7594" s="137" t="s">
        <v>36909</v>
      </c>
      <c r="B7594" s="138" t="s">
        <v>36910</v>
      </c>
      <c r="C7594" s="138" t="s">
        <v>36911</v>
      </c>
      <c r="D7594" s="138" t="s">
        <v>36912</v>
      </c>
      <c r="E7594" s="138" t="s">
        <v>36913</v>
      </c>
      <c r="F7594" s="139">
        <v>10.36</v>
      </c>
      <c r="G7594" s="137" t="s">
        <v>332</v>
      </c>
      <c r="H7594" s="137" t="s">
        <v>1762</v>
      </c>
      <c r="I7594" s="138" t="s">
        <v>1103</v>
      </c>
    </row>
    <row r="7595" spans="1:9" hidden="1">
      <c r="A7595" s="137" t="s">
        <v>36914</v>
      </c>
      <c r="B7595" s="138" t="s">
        <v>36915</v>
      </c>
      <c r="C7595" s="138" t="s">
        <v>36916</v>
      </c>
      <c r="D7595" s="138" t="s">
        <v>36917</v>
      </c>
      <c r="E7595" s="138" t="s">
        <v>36918</v>
      </c>
      <c r="F7595" s="139">
        <v>0</v>
      </c>
      <c r="G7595" s="137" t="s">
        <v>332</v>
      </c>
      <c r="H7595" s="137" t="s">
        <v>1762</v>
      </c>
      <c r="I7595" s="138" t="s">
        <v>1103</v>
      </c>
    </row>
    <row r="7596" spans="1:9" hidden="1">
      <c r="A7596" s="137" t="s">
        <v>36919</v>
      </c>
      <c r="B7596" s="138" t="s">
        <v>36920</v>
      </c>
      <c r="C7596" s="138" t="s">
        <v>36921</v>
      </c>
      <c r="D7596" s="138" t="s">
        <v>36922</v>
      </c>
      <c r="E7596" s="138" t="s">
        <v>36923</v>
      </c>
      <c r="F7596" s="139">
        <v>0</v>
      </c>
      <c r="G7596" s="137" t="s">
        <v>332</v>
      </c>
      <c r="H7596" s="137" t="s">
        <v>1762</v>
      </c>
      <c r="I7596" s="138" t="s">
        <v>1103</v>
      </c>
    </row>
    <row r="7597" spans="1:9" hidden="1">
      <c r="A7597" s="137" t="s">
        <v>36924</v>
      </c>
      <c r="B7597" s="138" t="s">
        <v>36925</v>
      </c>
      <c r="C7597" s="138" t="s">
        <v>36926</v>
      </c>
      <c r="D7597" s="138" t="s">
        <v>36927</v>
      </c>
      <c r="E7597" s="138" t="s">
        <v>36928</v>
      </c>
      <c r="F7597" s="139">
        <v>0</v>
      </c>
      <c r="G7597" s="137" t="s">
        <v>332</v>
      </c>
      <c r="H7597" s="137" t="s">
        <v>1762</v>
      </c>
      <c r="I7597" s="138" t="s">
        <v>1103</v>
      </c>
    </row>
    <row r="7598" spans="1:9" hidden="1">
      <c r="A7598" s="137" t="s">
        <v>36929</v>
      </c>
      <c r="B7598" s="138" t="s">
        <v>36930</v>
      </c>
      <c r="C7598" s="138" t="s">
        <v>36931</v>
      </c>
      <c r="D7598" s="138" t="s">
        <v>36932</v>
      </c>
      <c r="E7598" s="138" t="s">
        <v>36933</v>
      </c>
      <c r="F7598" s="139">
        <v>0</v>
      </c>
      <c r="G7598" s="137" t="s">
        <v>332</v>
      </c>
      <c r="H7598" s="137" t="s">
        <v>1762</v>
      </c>
      <c r="I7598" s="138" t="s">
        <v>1103</v>
      </c>
    </row>
    <row r="7599" spans="1:9" hidden="1">
      <c r="A7599" s="137" t="s">
        <v>36934</v>
      </c>
      <c r="B7599" s="138" t="s">
        <v>36935</v>
      </c>
      <c r="C7599" s="138" t="s">
        <v>36936</v>
      </c>
      <c r="D7599" s="138" t="s">
        <v>36937</v>
      </c>
      <c r="E7599" s="138" t="s">
        <v>36938</v>
      </c>
      <c r="F7599" s="139">
        <v>0</v>
      </c>
      <c r="G7599" s="137" t="s">
        <v>332</v>
      </c>
      <c r="H7599" s="137" t="s">
        <v>1762</v>
      </c>
      <c r="I7599" s="138" t="s">
        <v>1103</v>
      </c>
    </row>
    <row r="7600" spans="1:9" hidden="1">
      <c r="A7600" s="137" t="s">
        <v>36939</v>
      </c>
      <c r="B7600" s="138" t="s">
        <v>36940</v>
      </c>
      <c r="C7600" s="138" t="s">
        <v>36941</v>
      </c>
      <c r="D7600" s="138" t="s">
        <v>36942</v>
      </c>
      <c r="E7600" s="138" t="s">
        <v>36943</v>
      </c>
      <c r="F7600" s="139">
        <v>0</v>
      </c>
      <c r="G7600" s="137" t="s">
        <v>332</v>
      </c>
      <c r="H7600" s="137" t="s">
        <v>1762</v>
      </c>
      <c r="I7600" s="138" t="s">
        <v>1103</v>
      </c>
    </row>
    <row r="7601" spans="1:9" hidden="1">
      <c r="A7601" s="137" t="s">
        <v>36944</v>
      </c>
      <c r="B7601" s="138" t="s">
        <v>36945</v>
      </c>
      <c r="C7601" s="138" t="s">
        <v>36946</v>
      </c>
      <c r="D7601" s="138" t="s">
        <v>36947</v>
      </c>
      <c r="E7601" s="138" t="s">
        <v>36948</v>
      </c>
      <c r="F7601" s="139">
        <v>0</v>
      </c>
      <c r="G7601" s="137" t="s">
        <v>332</v>
      </c>
      <c r="H7601" s="137" t="s">
        <v>1762</v>
      </c>
      <c r="I7601" s="138" t="s">
        <v>1103</v>
      </c>
    </row>
    <row r="7602" spans="1:9" hidden="1">
      <c r="A7602" s="137" t="s">
        <v>36949</v>
      </c>
      <c r="B7602" s="138" t="s">
        <v>36950</v>
      </c>
      <c r="C7602" s="138" t="s">
        <v>36951</v>
      </c>
      <c r="D7602" s="138" t="s">
        <v>36952</v>
      </c>
      <c r="E7602" s="138" t="s">
        <v>36953</v>
      </c>
      <c r="F7602" s="139">
        <v>0</v>
      </c>
      <c r="G7602" s="137" t="s">
        <v>1067</v>
      </c>
      <c r="H7602" s="137" t="s">
        <v>36671</v>
      </c>
      <c r="I7602" s="138" t="s">
        <v>1258</v>
      </c>
    </row>
    <row r="7603" spans="1:9" hidden="1">
      <c r="A7603" s="137" t="s">
        <v>36954</v>
      </c>
      <c r="B7603" s="138" t="s">
        <v>36955</v>
      </c>
      <c r="C7603" s="138" t="s">
        <v>36956</v>
      </c>
      <c r="D7603" s="138" t="s">
        <v>36957</v>
      </c>
      <c r="E7603" s="138" t="s">
        <v>36958</v>
      </c>
      <c r="F7603" s="139">
        <v>33.299999999999997</v>
      </c>
      <c r="G7603" s="137" t="s">
        <v>332</v>
      </c>
      <c r="H7603" s="137" t="s">
        <v>1762</v>
      </c>
      <c r="I7603" s="138" t="s">
        <v>1103</v>
      </c>
    </row>
    <row r="7604" spans="1:9" hidden="1">
      <c r="A7604" s="137" t="s">
        <v>36959</v>
      </c>
      <c r="B7604" s="138" t="s">
        <v>36960</v>
      </c>
      <c r="C7604" s="138" t="s">
        <v>36961</v>
      </c>
      <c r="D7604" s="138" t="s">
        <v>36962</v>
      </c>
      <c r="E7604" s="138" t="s">
        <v>36963</v>
      </c>
      <c r="F7604" s="139">
        <v>0</v>
      </c>
      <c r="G7604" s="137" t="s">
        <v>332</v>
      </c>
      <c r="H7604" s="137" t="s">
        <v>1762</v>
      </c>
      <c r="I7604" s="138" t="s">
        <v>1103</v>
      </c>
    </row>
    <row r="7605" spans="1:9" hidden="1">
      <c r="A7605" s="137" t="s">
        <v>36964</v>
      </c>
      <c r="B7605" s="138" t="s">
        <v>36965</v>
      </c>
      <c r="C7605" s="138" t="s">
        <v>36966</v>
      </c>
      <c r="D7605" s="138" t="s">
        <v>36967</v>
      </c>
      <c r="E7605" s="138" t="s">
        <v>36968</v>
      </c>
      <c r="F7605" s="139">
        <v>0</v>
      </c>
      <c r="G7605" s="137" t="s">
        <v>332</v>
      </c>
      <c r="H7605" s="137" t="s">
        <v>1762</v>
      </c>
      <c r="I7605" s="138" t="s">
        <v>1103</v>
      </c>
    </row>
    <row r="7606" spans="1:9" hidden="1">
      <c r="A7606" s="137" t="s">
        <v>36969</v>
      </c>
      <c r="B7606" s="138" t="s">
        <v>36970</v>
      </c>
      <c r="C7606" s="138" t="s">
        <v>36971</v>
      </c>
      <c r="D7606" s="138" t="s">
        <v>36972</v>
      </c>
      <c r="E7606" s="138" t="s">
        <v>36973</v>
      </c>
      <c r="F7606" s="139">
        <v>0</v>
      </c>
      <c r="G7606" s="137" t="s">
        <v>332</v>
      </c>
      <c r="H7606" s="137" t="s">
        <v>1762</v>
      </c>
      <c r="I7606" s="138" t="s">
        <v>1103</v>
      </c>
    </row>
    <row r="7607" spans="1:9" hidden="1">
      <c r="A7607" s="137" t="s">
        <v>36974</v>
      </c>
      <c r="B7607" s="138" t="s">
        <v>36975</v>
      </c>
      <c r="C7607" s="138" t="s">
        <v>36976</v>
      </c>
      <c r="D7607" s="138" t="s">
        <v>36977</v>
      </c>
      <c r="E7607" s="138" t="s">
        <v>36978</v>
      </c>
      <c r="F7607" s="139">
        <v>0</v>
      </c>
      <c r="G7607" s="137" t="s">
        <v>332</v>
      </c>
      <c r="H7607" s="137" t="s">
        <v>1762</v>
      </c>
      <c r="I7607" s="138" t="s">
        <v>1103</v>
      </c>
    </row>
    <row r="7608" spans="1:9" hidden="1">
      <c r="A7608" s="137" t="s">
        <v>36979</v>
      </c>
      <c r="B7608" s="138" t="s">
        <v>36980</v>
      </c>
      <c r="C7608" s="138" t="s">
        <v>36981</v>
      </c>
      <c r="D7608" s="138" t="s">
        <v>36982</v>
      </c>
      <c r="E7608" s="138" t="s">
        <v>36983</v>
      </c>
      <c r="F7608" s="139">
        <v>0</v>
      </c>
      <c r="G7608" s="137" t="s">
        <v>332</v>
      </c>
      <c r="H7608" s="137" t="s">
        <v>1762</v>
      </c>
      <c r="I7608" s="138" t="s">
        <v>1103</v>
      </c>
    </row>
    <row r="7609" spans="1:9" hidden="1">
      <c r="A7609" s="137" t="s">
        <v>36984</v>
      </c>
      <c r="B7609" s="138" t="s">
        <v>36985</v>
      </c>
      <c r="C7609" s="138" t="s">
        <v>36986</v>
      </c>
      <c r="D7609" s="138" t="s">
        <v>36987</v>
      </c>
      <c r="E7609" s="138" t="s">
        <v>36988</v>
      </c>
      <c r="F7609" s="139">
        <v>0</v>
      </c>
      <c r="G7609" s="137" t="s">
        <v>332</v>
      </c>
      <c r="H7609" s="137" t="s">
        <v>1762</v>
      </c>
      <c r="I7609" s="138" t="s">
        <v>1103</v>
      </c>
    </row>
    <row r="7610" spans="1:9" hidden="1">
      <c r="A7610" s="137" t="s">
        <v>36989</v>
      </c>
      <c r="B7610" s="138" t="s">
        <v>36990</v>
      </c>
      <c r="C7610" s="138" t="s">
        <v>36991</v>
      </c>
      <c r="D7610" s="138" t="s">
        <v>36992</v>
      </c>
      <c r="E7610" s="138" t="s">
        <v>36993</v>
      </c>
      <c r="F7610" s="139">
        <v>21.55</v>
      </c>
      <c r="G7610" s="137" t="s">
        <v>332</v>
      </c>
      <c r="H7610" s="137" t="s">
        <v>1762</v>
      </c>
      <c r="I7610" s="138" t="s">
        <v>1103</v>
      </c>
    </row>
    <row r="7611" spans="1:9" hidden="1">
      <c r="A7611" s="137" t="s">
        <v>36994</v>
      </c>
      <c r="B7611" s="138" t="s">
        <v>36995</v>
      </c>
      <c r="C7611" s="138" t="s">
        <v>36996</v>
      </c>
      <c r="D7611" s="138" t="s">
        <v>36997</v>
      </c>
      <c r="E7611" s="138" t="s">
        <v>36998</v>
      </c>
      <c r="F7611" s="139">
        <v>0</v>
      </c>
      <c r="G7611" s="137" t="s">
        <v>332</v>
      </c>
      <c r="H7611" s="137" t="s">
        <v>1762</v>
      </c>
      <c r="I7611" s="138" t="s">
        <v>1103</v>
      </c>
    </row>
    <row r="7612" spans="1:9" hidden="1">
      <c r="A7612" s="137" t="s">
        <v>36999</v>
      </c>
      <c r="B7612" s="138" t="s">
        <v>37000</v>
      </c>
      <c r="C7612" s="138" t="s">
        <v>37001</v>
      </c>
      <c r="D7612" s="138" t="s">
        <v>37002</v>
      </c>
      <c r="E7612" s="138" t="s">
        <v>37003</v>
      </c>
      <c r="F7612" s="139">
        <v>0</v>
      </c>
      <c r="G7612" s="137" t="s">
        <v>332</v>
      </c>
      <c r="H7612" s="137" t="s">
        <v>1762</v>
      </c>
      <c r="I7612" s="138" t="s">
        <v>1103</v>
      </c>
    </row>
    <row r="7613" spans="1:9" hidden="1">
      <c r="A7613" s="137" t="s">
        <v>37004</v>
      </c>
      <c r="B7613" s="138" t="s">
        <v>37005</v>
      </c>
      <c r="C7613" s="138" t="s">
        <v>37006</v>
      </c>
      <c r="D7613" s="138" t="s">
        <v>37007</v>
      </c>
      <c r="E7613" s="138" t="s">
        <v>37008</v>
      </c>
      <c r="F7613" s="139">
        <v>15.1</v>
      </c>
      <c r="G7613" s="137" t="s">
        <v>332</v>
      </c>
      <c r="H7613" s="137" t="s">
        <v>1762</v>
      </c>
      <c r="I7613" s="138" t="s">
        <v>1103</v>
      </c>
    </row>
    <row r="7614" spans="1:9" hidden="1">
      <c r="A7614" s="137" t="s">
        <v>37009</v>
      </c>
      <c r="B7614" s="138" t="s">
        <v>37010</v>
      </c>
      <c r="C7614" s="138" t="s">
        <v>37011</v>
      </c>
      <c r="D7614" s="138" t="s">
        <v>37012</v>
      </c>
      <c r="E7614" s="138" t="s">
        <v>37013</v>
      </c>
      <c r="F7614" s="139">
        <v>0</v>
      </c>
      <c r="G7614" s="137" t="s">
        <v>332</v>
      </c>
      <c r="H7614" s="137" t="s">
        <v>1762</v>
      </c>
      <c r="I7614" s="138" t="s">
        <v>1103</v>
      </c>
    </row>
    <row r="7615" spans="1:9" hidden="1">
      <c r="A7615" s="137" t="s">
        <v>37014</v>
      </c>
      <c r="B7615" s="138" t="s">
        <v>37015</v>
      </c>
      <c r="C7615" s="138" t="s">
        <v>37016</v>
      </c>
      <c r="D7615" s="138" t="s">
        <v>37017</v>
      </c>
      <c r="E7615" s="138" t="s">
        <v>1756</v>
      </c>
      <c r="F7615" s="139">
        <v>0</v>
      </c>
      <c r="G7615" s="137" t="s">
        <v>332</v>
      </c>
      <c r="H7615" s="137" t="s">
        <v>1762</v>
      </c>
      <c r="I7615" s="138" t="s">
        <v>1756</v>
      </c>
    </row>
    <row r="7616" spans="1:9" hidden="1">
      <c r="A7616" s="137" t="s">
        <v>37018</v>
      </c>
      <c r="B7616" s="138" t="s">
        <v>37019</v>
      </c>
      <c r="C7616" s="138" t="s">
        <v>37020</v>
      </c>
      <c r="D7616" s="138" t="s">
        <v>37021</v>
      </c>
      <c r="E7616" s="138" t="s">
        <v>37022</v>
      </c>
      <c r="F7616" s="139">
        <v>6.74</v>
      </c>
      <c r="G7616" s="137" t="s">
        <v>332</v>
      </c>
      <c r="H7616" s="137" t="s">
        <v>1762</v>
      </c>
      <c r="I7616" s="138" t="s">
        <v>1103</v>
      </c>
    </row>
    <row r="7617" spans="1:9" hidden="1">
      <c r="A7617" s="137" t="s">
        <v>37023</v>
      </c>
      <c r="B7617" s="138" t="s">
        <v>37024</v>
      </c>
      <c r="C7617" s="138" t="s">
        <v>37025</v>
      </c>
      <c r="D7617" s="138" t="s">
        <v>37026</v>
      </c>
      <c r="E7617" s="138" t="s">
        <v>37027</v>
      </c>
      <c r="F7617" s="139">
        <v>106.33</v>
      </c>
      <c r="G7617" s="137" t="s">
        <v>247</v>
      </c>
      <c r="H7617" s="137" t="s">
        <v>1806</v>
      </c>
      <c r="I7617" s="138" t="s">
        <v>1110</v>
      </c>
    </row>
    <row r="7618" spans="1:9" hidden="1">
      <c r="A7618" s="137" t="s">
        <v>37028</v>
      </c>
      <c r="B7618" s="138" t="s">
        <v>37029</v>
      </c>
      <c r="C7618" s="138" t="s">
        <v>37030</v>
      </c>
      <c r="D7618" s="138" t="s">
        <v>37031</v>
      </c>
      <c r="E7618" s="138" t="s">
        <v>37032</v>
      </c>
      <c r="F7618" s="139">
        <v>1.06</v>
      </c>
      <c r="G7618" s="137" t="s">
        <v>332</v>
      </c>
      <c r="H7618" s="137" t="s">
        <v>1762</v>
      </c>
      <c r="I7618" s="138" t="s">
        <v>1103</v>
      </c>
    </row>
    <row r="7619" spans="1:9" hidden="1">
      <c r="A7619" s="137" t="s">
        <v>37033</v>
      </c>
      <c r="B7619" s="138" t="s">
        <v>37034</v>
      </c>
      <c r="C7619" s="138" t="s">
        <v>37035</v>
      </c>
      <c r="D7619" s="138" t="s">
        <v>37036</v>
      </c>
      <c r="E7619" s="138" t="s">
        <v>37037</v>
      </c>
      <c r="F7619" s="139">
        <v>15</v>
      </c>
      <c r="G7619" s="137" t="s">
        <v>332</v>
      </c>
      <c r="H7619" s="137" t="s">
        <v>1762</v>
      </c>
      <c r="I7619" s="138" t="s">
        <v>1103</v>
      </c>
    </row>
    <row r="7620" spans="1:9" hidden="1">
      <c r="A7620" s="137" t="s">
        <v>37038</v>
      </c>
      <c r="B7620" s="138" t="s">
        <v>37039</v>
      </c>
      <c r="C7620" s="138" t="s">
        <v>37040</v>
      </c>
      <c r="D7620" s="138" t="s">
        <v>37041</v>
      </c>
      <c r="E7620" s="138" t="s">
        <v>37042</v>
      </c>
      <c r="F7620" s="139">
        <v>0</v>
      </c>
      <c r="G7620" s="137" t="s">
        <v>332</v>
      </c>
      <c r="H7620" s="137" t="s">
        <v>1762</v>
      </c>
      <c r="I7620" s="138" t="s">
        <v>1756</v>
      </c>
    </row>
    <row r="7621" spans="1:9" hidden="1">
      <c r="A7621" s="137" t="s">
        <v>37043</v>
      </c>
      <c r="B7621" s="138" t="s">
        <v>37044</v>
      </c>
      <c r="C7621" s="138" t="s">
        <v>37045</v>
      </c>
      <c r="D7621" s="138" t="s">
        <v>37046</v>
      </c>
      <c r="E7621" s="138" t="s">
        <v>37047</v>
      </c>
      <c r="F7621" s="139">
        <v>0</v>
      </c>
      <c r="G7621" s="137" t="s">
        <v>332</v>
      </c>
      <c r="H7621" s="137" t="s">
        <v>1762</v>
      </c>
      <c r="I7621" s="138" t="s">
        <v>1103</v>
      </c>
    </row>
    <row r="7622" spans="1:9" hidden="1">
      <c r="A7622" s="137" t="s">
        <v>37048</v>
      </c>
      <c r="B7622" s="138" t="s">
        <v>37049</v>
      </c>
      <c r="C7622" s="138" t="s">
        <v>37050</v>
      </c>
      <c r="D7622" s="138" t="s">
        <v>37051</v>
      </c>
      <c r="E7622" s="138" t="s">
        <v>37052</v>
      </c>
      <c r="F7622" s="139">
        <v>0</v>
      </c>
      <c r="G7622" s="137" t="s">
        <v>332</v>
      </c>
      <c r="H7622" s="137" t="s">
        <v>1762</v>
      </c>
      <c r="I7622" s="138" t="s">
        <v>1103</v>
      </c>
    </row>
    <row r="7623" spans="1:9" hidden="1">
      <c r="A7623" s="137" t="s">
        <v>37053</v>
      </c>
      <c r="B7623" s="138" t="s">
        <v>37054</v>
      </c>
      <c r="C7623" s="138" t="s">
        <v>37055</v>
      </c>
      <c r="D7623" s="138" t="s">
        <v>37056</v>
      </c>
      <c r="E7623" s="138" t="s">
        <v>37057</v>
      </c>
      <c r="F7623" s="139">
        <v>0</v>
      </c>
      <c r="G7623" s="137" t="s">
        <v>332</v>
      </c>
      <c r="H7623" s="137" t="s">
        <v>1762</v>
      </c>
      <c r="I7623" s="138" t="s">
        <v>1103</v>
      </c>
    </row>
    <row r="7624" spans="1:9" hidden="1">
      <c r="A7624" s="137" t="s">
        <v>37058</v>
      </c>
      <c r="B7624" s="138" t="s">
        <v>37059</v>
      </c>
      <c r="C7624" s="138" t="s">
        <v>37060</v>
      </c>
      <c r="D7624" s="138" t="s">
        <v>37061</v>
      </c>
      <c r="E7624" s="138" t="s">
        <v>37062</v>
      </c>
      <c r="F7624" s="139">
        <v>0</v>
      </c>
      <c r="G7624" s="137" t="s">
        <v>332</v>
      </c>
      <c r="H7624" s="137" t="s">
        <v>1762</v>
      </c>
      <c r="I7624" s="138" t="s">
        <v>1103</v>
      </c>
    </row>
    <row r="7625" spans="1:9" hidden="1">
      <c r="A7625" s="137" t="s">
        <v>37063</v>
      </c>
      <c r="B7625" s="138" t="s">
        <v>37064</v>
      </c>
      <c r="C7625" s="138" t="s">
        <v>37065</v>
      </c>
      <c r="D7625" s="138" t="s">
        <v>37066</v>
      </c>
      <c r="E7625" s="138" t="s">
        <v>37067</v>
      </c>
      <c r="F7625" s="139">
        <v>0</v>
      </c>
      <c r="G7625" s="137" t="s">
        <v>332</v>
      </c>
      <c r="H7625" s="137" t="s">
        <v>1762</v>
      </c>
      <c r="I7625" s="138" t="s">
        <v>1103</v>
      </c>
    </row>
    <row r="7626" spans="1:9" hidden="1">
      <c r="A7626" s="137" t="s">
        <v>37068</v>
      </c>
      <c r="B7626" s="138" t="s">
        <v>37069</v>
      </c>
      <c r="C7626" s="138" t="s">
        <v>37070</v>
      </c>
      <c r="D7626" s="138" t="s">
        <v>37071</v>
      </c>
      <c r="E7626" s="138" t="s">
        <v>1756</v>
      </c>
      <c r="F7626" s="139">
        <v>0</v>
      </c>
      <c r="G7626" s="137" t="s">
        <v>332</v>
      </c>
      <c r="H7626" s="137" t="s">
        <v>1762</v>
      </c>
      <c r="I7626" s="138" t="s">
        <v>1756</v>
      </c>
    </row>
    <row r="7627" spans="1:9" hidden="1">
      <c r="A7627" s="137" t="s">
        <v>37072</v>
      </c>
      <c r="B7627" s="138" t="s">
        <v>37073</v>
      </c>
      <c r="C7627" s="138" t="s">
        <v>37074</v>
      </c>
      <c r="D7627" s="138" t="s">
        <v>12621</v>
      </c>
      <c r="E7627" s="138" t="s">
        <v>37075</v>
      </c>
      <c r="F7627" s="139">
        <v>4.62</v>
      </c>
      <c r="G7627" s="137" t="s">
        <v>332</v>
      </c>
      <c r="H7627" s="137" t="s">
        <v>1762</v>
      </c>
      <c r="I7627" s="138" t="s">
        <v>1103</v>
      </c>
    </row>
    <row r="7628" spans="1:9" hidden="1">
      <c r="A7628" s="137" t="s">
        <v>37076</v>
      </c>
      <c r="B7628" s="138" t="s">
        <v>37077</v>
      </c>
      <c r="C7628" s="138" t="s">
        <v>37078</v>
      </c>
      <c r="D7628" s="138" t="s">
        <v>12621</v>
      </c>
      <c r="E7628" s="138" t="s">
        <v>37079</v>
      </c>
      <c r="F7628" s="139">
        <v>0</v>
      </c>
      <c r="G7628" s="137" t="s">
        <v>332</v>
      </c>
      <c r="H7628" s="137" t="s">
        <v>1762</v>
      </c>
      <c r="I7628" s="138" t="s">
        <v>1756</v>
      </c>
    </row>
    <row r="7629" spans="1:9" hidden="1">
      <c r="A7629" s="137" t="s">
        <v>37080</v>
      </c>
      <c r="B7629" s="138" t="s">
        <v>37081</v>
      </c>
      <c r="C7629" s="138" t="s">
        <v>37082</v>
      </c>
      <c r="D7629" s="138" t="s">
        <v>37083</v>
      </c>
      <c r="E7629" s="138" t="s">
        <v>37084</v>
      </c>
      <c r="F7629" s="139">
        <v>50.55</v>
      </c>
      <c r="G7629" s="137" t="s">
        <v>332</v>
      </c>
      <c r="H7629" s="137" t="s">
        <v>1762</v>
      </c>
      <c r="I7629" s="138" t="s">
        <v>1103</v>
      </c>
    </row>
    <row r="7630" spans="1:9" hidden="1">
      <c r="A7630" s="137" t="s">
        <v>37085</v>
      </c>
      <c r="B7630" s="138" t="s">
        <v>37086</v>
      </c>
      <c r="C7630" s="138" t="s">
        <v>37087</v>
      </c>
      <c r="D7630" s="138" t="s">
        <v>37088</v>
      </c>
      <c r="E7630" s="138" t="s">
        <v>37089</v>
      </c>
      <c r="F7630" s="139">
        <v>42.7</v>
      </c>
      <c r="G7630" s="137" t="s">
        <v>332</v>
      </c>
      <c r="H7630" s="137" t="s">
        <v>1762</v>
      </c>
      <c r="I7630" s="138" t="s">
        <v>1103</v>
      </c>
    </row>
    <row r="7631" spans="1:9" hidden="1">
      <c r="A7631" s="137" t="s">
        <v>37090</v>
      </c>
      <c r="B7631" s="138" t="s">
        <v>37091</v>
      </c>
      <c r="C7631" s="138" t="s">
        <v>37092</v>
      </c>
      <c r="D7631" s="138" t="s">
        <v>37093</v>
      </c>
      <c r="E7631" s="138" t="s">
        <v>37094</v>
      </c>
      <c r="F7631" s="139">
        <v>0</v>
      </c>
      <c r="G7631" s="137" t="s">
        <v>332</v>
      </c>
      <c r="H7631" s="137" t="s">
        <v>1762</v>
      </c>
      <c r="I7631" s="138" t="s">
        <v>1103</v>
      </c>
    </row>
    <row r="7632" spans="1:9" hidden="1">
      <c r="A7632" s="137" t="s">
        <v>37095</v>
      </c>
      <c r="B7632" s="138" t="s">
        <v>37096</v>
      </c>
      <c r="C7632" s="138" t="s">
        <v>37097</v>
      </c>
      <c r="D7632" s="138" t="s">
        <v>37098</v>
      </c>
      <c r="E7632" s="138" t="s">
        <v>37099</v>
      </c>
      <c r="F7632" s="139">
        <v>0</v>
      </c>
      <c r="G7632" s="137" t="s">
        <v>332</v>
      </c>
      <c r="H7632" s="137" t="s">
        <v>1762</v>
      </c>
      <c r="I7632" s="138" t="s">
        <v>1103</v>
      </c>
    </row>
    <row r="7633" spans="1:9" hidden="1">
      <c r="A7633" s="137" t="s">
        <v>37100</v>
      </c>
      <c r="B7633" s="138" t="s">
        <v>37101</v>
      </c>
      <c r="C7633" s="138" t="s">
        <v>37102</v>
      </c>
      <c r="D7633" s="138" t="s">
        <v>37103</v>
      </c>
      <c r="E7633" s="138" t="s">
        <v>37104</v>
      </c>
      <c r="F7633" s="139">
        <v>0</v>
      </c>
      <c r="G7633" s="137" t="s">
        <v>247</v>
      </c>
      <c r="H7633" s="137" t="s">
        <v>1806</v>
      </c>
      <c r="I7633" s="138" t="s">
        <v>1110</v>
      </c>
    </row>
    <row r="7634" spans="1:9" hidden="1">
      <c r="A7634" s="137" t="s">
        <v>37105</v>
      </c>
      <c r="B7634" s="138" t="s">
        <v>37106</v>
      </c>
      <c r="C7634" s="138" t="s">
        <v>37107</v>
      </c>
      <c r="D7634" s="138" t="s">
        <v>37108</v>
      </c>
      <c r="E7634" s="138" t="s">
        <v>37109</v>
      </c>
      <c r="F7634" s="139">
        <v>0</v>
      </c>
      <c r="G7634" s="137" t="s">
        <v>332</v>
      </c>
      <c r="H7634" s="137" t="s">
        <v>1762</v>
      </c>
      <c r="I7634" s="138" t="s">
        <v>1103</v>
      </c>
    </row>
    <row r="7635" spans="1:9" hidden="1">
      <c r="A7635" s="137" t="s">
        <v>37110</v>
      </c>
      <c r="B7635" s="138" t="s">
        <v>37111</v>
      </c>
      <c r="C7635" s="138" t="s">
        <v>37112</v>
      </c>
      <c r="D7635" s="138" t="s">
        <v>37113</v>
      </c>
      <c r="E7635" s="138" t="s">
        <v>37114</v>
      </c>
      <c r="F7635" s="139">
        <v>0</v>
      </c>
      <c r="G7635" s="137" t="s">
        <v>332</v>
      </c>
      <c r="H7635" s="137" t="s">
        <v>1762</v>
      </c>
      <c r="I7635" s="138" t="s">
        <v>1103</v>
      </c>
    </row>
    <row r="7636" spans="1:9" hidden="1">
      <c r="A7636" s="137" t="s">
        <v>37115</v>
      </c>
      <c r="B7636" s="138" t="s">
        <v>37116</v>
      </c>
      <c r="C7636" s="138" t="s">
        <v>37117</v>
      </c>
      <c r="D7636" s="138" t="s">
        <v>37118</v>
      </c>
      <c r="E7636" s="138" t="s">
        <v>37119</v>
      </c>
      <c r="F7636" s="139">
        <v>9.89</v>
      </c>
      <c r="G7636" s="137" t="s">
        <v>332</v>
      </c>
      <c r="H7636" s="137" t="s">
        <v>1762</v>
      </c>
      <c r="I7636" s="138" t="s">
        <v>1103</v>
      </c>
    </row>
    <row r="7637" spans="1:9" hidden="1">
      <c r="A7637" s="137" t="s">
        <v>37120</v>
      </c>
      <c r="B7637" s="138" t="s">
        <v>37121</v>
      </c>
      <c r="C7637" s="138" t="s">
        <v>37122</v>
      </c>
      <c r="D7637" s="138" t="s">
        <v>37123</v>
      </c>
      <c r="E7637" s="138" t="s">
        <v>37124</v>
      </c>
      <c r="F7637" s="139">
        <v>0</v>
      </c>
      <c r="G7637" s="137" t="s">
        <v>332</v>
      </c>
      <c r="H7637" s="137" t="s">
        <v>1762</v>
      </c>
      <c r="I7637" s="138" t="s">
        <v>1103</v>
      </c>
    </row>
    <row r="7638" spans="1:9" hidden="1">
      <c r="A7638" s="137" t="s">
        <v>37125</v>
      </c>
      <c r="B7638" s="138" t="s">
        <v>37126</v>
      </c>
      <c r="C7638" s="138" t="s">
        <v>37127</v>
      </c>
      <c r="D7638" s="138" t="s">
        <v>37128</v>
      </c>
      <c r="E7638" s="138" t="s">
        <v>1756</v>
      </c>
      <c r="F7638" s="139">
        <v>0</v>
      </c>
      <c r="G7638" s="137" t="s">
        <v>332</v>
      </c>
      <c r="H7638" s="137" t="s">
        <v>1762</v>
      </c>
      <c r="I7638" s="138" t="s">
        <v>1756</v>
      </c>
    </row>
    <row r="7639" spans="1:9" hidden="1">
      <c r="A7639" s="137" t="s">
        <v>37129</v>
      </c>
      <c r="B7639" s="138" t="s">
        <v>37130</v>
      </c>
      <c r="C7639" s="138" t="s">
        <v>37131</v>
      </c>
      <c r="D7639" s="138" t="s">
        <v>37132</v>
      </c>
      <c r="E7639" s="138" t="s">
        <v>37133</v>
      </c>
      <c r="F7639" s="139">
        <v>0</v>
      </c>
      <c r="G7639" s="137" t="s">
        <v>332</v>
      </c>
      <c r="H7639" s="137" t="s">
        <v>1762</v>
      </c>
      <c r="I7639" s="138" t="s">
        <v>1103</v>
      </c>
    </row>
    <row r="7640" spans="1:9" hidden="1">
      <c r="A7640" s="137" t="s">
        <v>37134</v>
      </c>
      <c r="B7640" s="138" t="s">
        <v>37135</v>
      </c>
      <c r="C7640" s="138" t="s">
        <v>37136</v>
      </c>
      <c r="D7640" s="138" t="s">
        <v>37137</v>
      </c>
      <c r="E7640" s="138" t="s">
        <v>37138</v>
      </c>
      <c r="F7640" s="139">
        <v>0</v>
      </c>
      <c r="G7640" s="137" t="s">
        <v>332</v>
      </c>
      <c r="H7640" s="137" t="s">
        <v>1762</v>
      </c>
      <c r="I7640" s="138" t="s">
        <v>1103</v>
      </c>
    </row>
    <row r="7641" spans="1:9" hidden="1">
      <c r="A7641" s="137" t="s">
        <v>37139</v>
      </c>
      <c r="B7641" s="138" t="s">
        <v>37140</v>
      </c>
      <c r="C7641" s="138" t="s">
        <v>37141</v>
      </c>
      <c r="D7641" s="138" t="s">
        <v>37142</v>
      </c>
      <c r="E7641" s="138" t="s">
        <v>37143</v>
      </c>
      <c r="F7641" s="139">
        <v>0</v>
      </c>
      <c r="G7641" s="137" t="s">
        <v>332</v>
      </c>
      <c r="H7641" s="137" t="s">
        <v>1762</v>
      </c>
      <c r="I7641" s="138" t="s">
        <v>1103</v>
      </c>
    </row>
    <row r="7642" spans="1:9" hidden="1">
      <c r="A7642" s="137" t="s">
        <v>37144</v>
      </c>
      <c r="B7642" s="138" t="s">
        <v>37145</v>
      </c>
      <c r="C7642" s="138" t="s">
        <v>37146</v>
      </c>
      <c r="D7642" s="138" t="s">
        <v>37147</v>
      </c>
      <c r="E7642" s="138" t="s">
        <v>37148</v>
      </c>
      <c r="F7642" s="139">
        <v>0</v>
      </c>
      <c r="G7642" s="137" t="s">
        <v>332</v>
      </c>
      <c r="H7642" s="137" t="s">
        <v>1762</v>
      </c>
      <c r="I7642" s="138" t="s">
        <v>1103</v>
      </c>
    </row>
    <row r="7643" spans="1:9" hidden="1">
      <c r="A7643" s="137" t="s">
        <v>37149</v>
      </c>
      <c r="B7643" s="138" t="s">
        <v>37150</v>
      </c>
      <c r="C7643" s="138" t="s">
        <v>37151</v>
      </c>
      <c r="D7643" s="138" t="s">
        <v>37152</v>
      </c>
      <c r="E7643" s="138" t="s">
        <v>37153</v>
      </c>
      <c r="F7643" s="139">
        <v>0</v>
      </c>
      <c r="G7643" s="137" t="s">
        <v>332</v>
      </c>
      <c r="H7643" s="137" t="s">
        <v>1762</v>
      </c>
      <c r="I7643" s="138" t="s">
        <v>1103</v>
      </c>
    </row>
    <row r="7644" spans="1:9" hidden="1">
      <c r="A7644" s="137" t="s">
        <v>37154</v>
      </c>
      <c r="B7644" s="138" t="s">
        <v>37155</v>
      </c>
      <c r="C7644" s="138" t="s">
        <v>37156</v>
      </c>
      <c r="D7644" s="138" t="s">
        <v>37157</v>
      </c>
      <c r="E7644" s="138" t="s">
        <v>37158</v>
      </c>
      <c r="F7644" s="139">
        <v>0</v>
      </c>
      <c r="G7644" s="137" t="s">
        <v>332</v>
      </c>
      <c r="H7644" s="137" t="s">
        <v>1762</v>
      </c>
      <c r="I7644" s="138" t="s">
        <v>1103</v>
      </c>
    </row>
    <row r="7645" spans="1:9" hidden="1">
      <c r="A7645" s="137" t="s">
        <v>37159</v>
      </c>
      <c r="B7645" s="138" t="s">
        <v>37160</v>
      </c>
      <c r="C7645" s="138" t="s">
        <v>37161</v>
      </c>
      <c r="D7645" s="138" t="s">
        <v>37162</v>
      </c>
      <c r="E7645" s="138" t="s">
        <v>37163</v>
      </c>
      <c r="F7645" s="139">
        <v>0</v>
      </c>
      <c r="G7645" s="137" t="s">
        <v>332</v>
      </c>
      <c r="H7645" s="137" t="s">
        <v>1762</v>
      </c>
      <c r="I7645" s="138" t="s">
        <v>1103</v>
      </c>
    </row>
    <row r="7646" spans="1:9" hidden="1">
      <c r="A7646" s="137" t="s">
        <v>37164</v>
      </c>
      <c r="B7646" s="138" t="s">
        <v>37165</v>
      </c>
      <c r="C7646" s="138" t="s">
        <v>37166</v>
      </c>
      <c r="D7646" s="138" t="s">
        <v>37167</v>
      </c>
      <c r="E7646" s="138" t="s">
        <v>37168</v>
      </c>
      <c r="F7646" s="139">
        <v>0</v>
      </c>
      <c r="G7646" s="137" t="s">
        <v>332</v>
      </c>
      <c r="H7646" s="137" t="s">
        <v>1762</v>
      </c>
      <c r="I7646" s="138" t="s">
        <v>1103</v>
      </c>
    </row>
    <row r="7647" spans="1:9" hidden="1">
      <c r="A7647" s="137" t="s">
        <v>37169</v>
      </c>
      <c r="B7647" s="138" t="s">
        <v>37170</v>
      </c>
      <c r="C7647" s="138" t="s">
        <v>37171</v>
      </c>
      <c r="D7647" s="138" t="s">
        <v>37172</v>
      </c>
      <c r="E7647" s="138" t="s">
        <v>37173</v>
      </c>
      <c r="F7647" s="139">
        <v>0</v>
      </c>
      <c r="G7647" s="137" t="s">
        <v>332</v>
      </c>
      <c r="H7647" s="137" t="s">
        <v>1762</v>
      </c>
      <c r="I7647" s="138" t="s">
        <v>1103</v>
      </c>
    </row>
    <row r="7648" spans="1:9" hidden="1">
      <c r="A7648" s="137" t="s">
        <v>37174</v>
      </c>
      <c r="B7648" s="138" t="s">
        <v>37175</v>
      </c>
      <c r="C7648" s="138" t="s">
        <v>37176</v>
      </c>
      <c r="D7648" s="138" t="s">
        <v>37177</v>
      </c>
      <c r="E7648" s="138" t="s">
        <v>37178</v>
      </c>
      <c r="F7648" s="139">
        <v>59.55</v>
      </c>
      <c r="G7648" s="137" t="s">
        <v>332</v>
      </c>
      <c r="H7648" s="137" t="s">
        <v>1762</v>
      </c>
      <c r="I7648" s="138" t="s">
        <v>1103</v>
      </c>
    </row>
    <row r="7649" spans="1:9" hidden="1">
      <c r="A7649" s="137" t="s">
        <v>37179</v>
      </c>
      <c r="B7649" s="138" t="s">
        <v>37180</v>
      </c>
      <c r="C7649" s="138" t="s">
        <v>37181</v>
      </c>
      <c r="D7649" s="138" t="s">
        <v>37182</v>
      </c>
      <c r="E7649" s="138" t="s">
        <v>37183</v>
      </c>
      <c r="F7649" s="139">
        <v>0</v>
      </c>
      <c r="G7649" s="137" t="s">
        <v>332</v>
      </c>
      <c r="H7649" s="137" t="s">
        <v>1762</v>
      </c>
      <c r="I7649" s="138" t="s">
        <v>1103</v>
      </c>
    </row>
    <row r="7650" spans="1:9" hidden="1">
      <c r="A7650" s="137" t="s">
        <v>37184</v>
      </c>
      <c r="B7650" s="138" t="s">
        <v>37185</v>
      </c>
      <c r="C7650" s="138" t="s">
        <v>37186</v>
      </c>
      <c r="D7650" s="138" t="s">
        <v>37187</v>
      </c>
      <c r="E7650" s="138" t="s">
        <v>37188</v>
      </c>
      <c r="F7650" s="139">
        <v>0</v>
      </c>
      <c r="G7650" s="137" t="s">
        <v>332</v>
      </c>
      <c r="H7650" s="137" t="s">
        <v>1762</v>
      </c>
      <c r="I7650" s="138" t="s">
        <v>1103</v>
      </c>
    </row>
    <row r="7651" spans="1:9" hidden="1">
      <c r="A7651" s="137" t="s">
        <v>37189</v>
      </c>
      <c r="B7651" s="138" t="s">
        <v>37190</v>
      </c>
      <c r="C7651" s="138" t="s">
        <v>37191</v>
      </c>
      <c r="D7651" s="138" t="s">
        <v>37192</v>
      </c>
      <c r="E7651" s="138" t="s">
        <v>37193</v>
      </c>
      <c r="F7651" s="139">
        <v>94.35</v>
      </c>
      <c r="G7651" s="137" t="s">
        <v>332</v>
      </c>
      <c r="H7651" s="137" t="s">
        <v>1762</v>
      </c>
      <c r="I7651" s="138" t="s">
        <v>1103</v>
      </c>
    </row>
    <row r="7652" spans="1:9" hidden="1">
      <c r="A7652" s="137" t="s">
        <v>37194</v>
      </c>
      <c r="B7652" s="138" t="s">
        <v>37195</v>
      </c>
      <c r="C7652" s="138" t="s">
        <v>37196</v>
      </c>
      <c r="D7652" s="138" t="s">
        <v>37197</v>
      </c>
      <c r="E7652" s="138" t="s">
        <v>37198</v>
      </c>
      <c r="F7652" s="139">
        <v>0</v>
      </c>
      <c r="G7652" s="137" t="s">
        <v>332</v>
      </c>
      <c r="H7652" s="137" t="s">
        <v>1762</v>
      </c>
      <c r="I7652" s="138" t="s">
        <v>1103</v>
      </c>
    </row>
    <row r="7653" spans="1:9" hidden="1">
      <c r="A7653" s="137" t="s">
        <v>37199</v>
      </c>
      <c r="B7653" s="138" t="s">
        <v>37200</v>
      </c>
      <c r="C7653" s="138" t="s">
        <v>37201</v>
      </c>
      <c r="D7653" s="138" t="s">
        <v>37202</v>
      </c>
      <c r="E7653" s="138" t="s">
        <v>37203</v>
      </c>
      <c r="F7653" s="139">
        <v>0</v>
      </c>
      <c r="G7653" s="137" t="s">
        <v>332</v>
      </c>
      <c r="H7653" s="137" t="s">
        <v>1762</v>
      </c>
      <c r="I7653" s="138" t="s">
        <v>1103</v>
      </c>
    </row>
    <row r="7654" spans="1:9" hidden="1">
      <c r="A7654" s="137" t="s">
        <v>37204</v>
      </c>
      <c r="B7654" s="138" t="s">
        <v>37205</v>
      </c>
      <c r="C7654" s="138" t="s">
        <v>37206</v>
      </c>
      <c r="D7654" s="138" t="s">
        <v>37207</v>
      </c>
      <c r="E7654" s="138" t="s">
        <v>37208</v>
      </c>
      <c r="F7654" s="139">
        <v>0</v>
      </c>
      <c r="G7654" s="137" t="s">
        <v>332</v>
      </c>
      <c r="H7654" s="137" t="s">
        <v>1762</v>
      </c>
      <c r="I7654" s="138" t="s">
        <v>1103</v>
      </c>
    </row>
    <row r="7655" spans="1:9" hidden="1">
      <c r="A7655" s="137" t="s">
        <v>37209</v>
      </c>
      <c r="B7655" s="138" t="s">
        <v>37210</v>
      </c>
      <c r="C7655" s="138" t="s">
        <v>37211</v>
      </c>
      <c r="D7655" s="138" t="s">
        <v>37212</v>
      </c>
      <c r="E7655" s="138" t="s">
        <v>1756</v>
      </c>
      <c r="F7655" s="139">
        <v>0</v>
      </c>
      <c r="G7655" s="137" t="s">
        <v>332</v>
      </c>
      <c r="H7655" s="137" t="s">
        <v>1762</v>
      </c>
      <c r="I7655" s="138" t="s">
        <v>1756</v>
      </c>
    </row>
    <row r="7656" spans="1:9" hidden="1">
      <c r="A7656" s="137" t="s">
        <v>37213</v>
      </c>
      <c r="B7656" s="138" t="s">
        <v>37214</v>
      </c>
      <c r="C7656" s="138" t="s">
        <v>37215</v>
      </c>
      <c r="D7656" s="138" t="s">
        <v>37216</v>
      </c>
      <c r="E7656" s="138" t="s">
        <v>37217</v>
      </c>
      <c r="F7656" s="139">
        <v>0</v>
      </c>
      <c r="G7656" s="137" t="s">
        <v>332</v>
      </c>
      <c r="H7656" s="137" t="s">
        <v>1762</v>
      </c>
      <c r="I7656" s="138" t="s">
        <v>1103</v>
      </c>
    </row>
    <row r="7657" spans="1:9" hidden="1">
      <c r="A7657" s="137" t="s">
        <v>37218</v>
      </c>
      <c r="B7657" s="138" t="s">
        <v>37219</v>
      </c>
      <c r="C7657" s="138" t="s">
        <v>37220</v>
      </c>
      <c r="D7657" s="138" t="s">
        <v>37221</v>
      </c>
      <c r="E7657" s="138" t="s">
        <v>1756</v>
      </c>
      <c r="F7657" s="139">
        <v>0</v>
      </c>
      <c r="G7657" s="137" t="s">
        <v>332</v>
      </c>
      <c r="H7657" s="137" t="s">
        <v>1762</v>
      </c>
      <c r="I7657" s="138" t="s">
        <v>1756</v>
      </c>
    </row>
    <row r="7658" spans="1:9" hidden="1">
      <c r="A7658" s="137" t="s">
        <v>37222</v>
      </c>
      <c r="B7658" s="138" t="s">
        <v>37223</v>
      </c>
      <c r="C7658" s="138" t="s">
        <v>37224</v>
      </c>
      <c r="D7658" s="138" t="s">
        <v>37225</v>
      </c>
      <c r="E7658" s="138" t="s">
        <v>37226</v>
      </c>
      <c r="F7658" s="139">
        <v>0</v>
      </c>
      <c r="G7658" s="137" t="s">
        <v>332</v>
      </c>
      <c r="H7658" s="137" t="s">
        <v>1762</v>
      </c>
      <c r="I7658" s="138" t="s">
        <v>1103</v>
      </c>
    </row>
    <row r="7659" spans="1:9" hidden="1">
      <c r="A7659" s="137" t="s">
        <v>37227</v>
      </c>
      <c r="B7659" s="138" t="s">
        <v>37228</v>
      </c>
      <c r="C7659" s="138" t="s">
        <v>37229</v>
      </c>
      <c r="D7659" s="138" t="s">
        <v>37230</v>
      </c>
      <c r="E7659" s="138" t="s">
        <v>37231</v>
      </c>
      <c r="F7659" s="139">
        <v>0</v>
      </c>
      <c r="G7659" s="137" t="s">
        <v>332</v>
      </c>
      <c r="H7659" s="137" t="s">
        <v>1762</v>
      </c>
      <c r="I7659" s="138" t="s">
        <v>1103</v>
      </c>
    </row>
    <row r="7660" spans="1:9" hidden="1">
      <c r="A7660" s="137" t="s">
        <v>37232</v>
      </c>
      <c r="B7660" s="138" t="s">
        <v>37233</v>
      </c>
      <c r="C7660" s="138" t="s">
        <v>37234</v>
      </c>
      <c r="D7660" s="138" t="s">
        <v>37235</v>
      </c>
      <c r="E7660" s="138" t="s">
        <v>37236</v>
      </c>
      <c r="F7660" s="139">
        <v>0</v>
      </c>
      <c r="G7660" s="137" t="s">
        <v>332</v>
      </c>
      <c r="H7660" s="137" t="s">
        <v>1762</v>
      </c>
      <c r="I7660" s="138" t="s">
        <v>1103</v>
      </c>
    </row>
    <row r="7661" spans="1:9" hidden="1">
      <c r="A7661" s="137" t="s">
        <v>37237</v>
      </c>
      <c r="B7661" s="138" t="s">
        <v>37238</v>
      </c>
      <c r="C7661" s="138" t="s">
        <v>37239</v>
      </c>
      <c r="D7661" s="138" t="s">
        <v>36649</v>
      </c>
      <c r="E7661" s="138" t="s">
        <v>37240</v>
      </c>
      <c r="F7661" s="139">
        <v>0</v>
      </c>
      <c r="G7661" s="137" t="s">
        <v>332</v>
      </c>
      <c r="H7661" s="137" t="s">
        <v>1762</v>
      </c>
      <c r="I7661" s="138" t="s">
        <v>1103</v>
      </c>
    </row>
    <row r="7662" spans="1:9" hidden="1">
      <c r="A7662" s="137" t="s">
        <v>37241</v>
      </c>
      <c r="B7662" s="138" t="s">
        <v>37242</v>
      </c>
      <c r="C7662" s="138" t="s">
        <v>37243</v>
      </c>
      <c r="D7662" s="138" t="s">
        <v>37244</v>
      </c>
      <c r="E7662" s="138" t="s">
        <v>37245</v>
      </c>
      <c r="F7662" s="139">
        <v>16.260000000000002</v>
      </c>
      <c r="G7662" s="137" t="s">
        <v>332</v>
      </c>
      <c r="H7662" s="137" t="s">
        <v>1762</v>
      </c>
      <c r="I7662" s="138" t="s">
        <v>1103</v>
      </c>
    </row>
    <row r="7663" spans="1:9" hidden="1">
      <c r="A7663" s="137" t="s">
        <v>37246</v>
      </c>
      <c r="B7663" s="138" t="s">
        <v>37247</v>
      </c>
      <c r="C7663" s="138" t="s">
        <v>37248</v>
      </c>
      <c r="D7663" s="138" t="s">
        <v>37249</v>
      </c>
      <c r="E7663" s="138" t="s">
        <v>37250</v>
      </c>
      <c r="F7663" s="139">
        <v>0</v>
      </c>
      <c r="G7663" s="137" t="s">
        <v>332</v>
      </c>
      <c r="H7663" s="137" t="s">
        <v>1762</v>
      </c>
      <c r="I7663" s="138" t="s">
        <v>1103</v>
      </c>
    </row>
    <row r="7664" spans="1:9" hidden="1">
      <c r="A7664" s="137" t="s">
        <v>37251</v>
      </c>
      <c r="B7664" s="138" t="s">
        <v>37252</v>
      </c>
      <c r="C7664" s="138" t="s">
        <v>37253</v>
      </c>
      <c r="D7664" s="138" t="s">
        <v>37254</v>
      </c>
      <c r="E7664" s="138" t="s">
        <v>37255</v>
      </c>
      <c r="F7664" s="139">
        <v>0</v>
      </c>
      <c r="G7664" s="137" t="s">
        <v>332</v>
      </c>
      <c r="H7664" s="137" t="s">
        <v>1762</v>
      </c>
      <c r="I7664" s="138" t="s">
        <v>1103</v>
      </c>
    </row>
    <row r="7665" spans="1:9" hidden="1">
      <c r="A7665" s="137" t="s">
        <v>37256</v>
      </c>
      <c r="B7665" s="138" t="s">
        <v>37257</v>
      </c>
      <c r="C7665" s="138" t="s">
        <v>37258</v>
      </c>
      <c r="D7665" s="138" t="s">
        <v>37259</v>
      </c>
      <c r="E7665" s="138" t="s">
        <v>37260</v>
      </c>
      <c r="F7665" s="139">
        <v>0</v>
      </c>
      <c r="G7665" s="137" t="s">
        <v>332</v>
      </c>
      <c r="H7665" s="137" t="s">
        <v>1762</v>
      </c>
      <c r="I7665" s="138" t="s">
        <v>1103</v>
      </c>
    </row>
    <row r="7666" spans="1:9" hidden="1">
      <c r="A7666" s="137" t="s">
        <v>37261</v>
      </c>
      <c r="B7666" s="138" t="s">
        <v>37262</v>
      </c>
      <c r="C7666" s="138" t="s">
        <v>37263</v>
      </c>
      <c r="D7666" s="138" t="s">
        <v>37264</v>
      </c>
      <c r="E7666" s="138" t="s">
        <v>37265</v>
      </c>
      <c r="F7666" s="139">
        <v>0</v>
      </c>
      <c r="G7666" s="137" t="s">
        <v>332</v>
      </c>
      <c r="H7666" s="137" t="s">
        <v>1762</v>
      </c>
      <c r="I7666" s="138" t="s">
        <v>1103</v>
      </c>
    </row>
    <row r="7667" spans="1:9" hidden="1">
      <c r="A7667" s="137" t="s">
        <v>37266</v>
      </c>
      <c r="B7667" s="138" t="s">
        <v>37267</v>
      </c>
      <c r="C7667" s="138" t="s">
        <v>37268</v>
      </c>
      <c r="D7667" s="138" t="s">
        <v>37269</v>
      </c>
      <c r="E7667" s="138" t="s">
        <v>37270</v>
      </c>
      <c r="F7667" s="139">
        <v>0</v>
      </c>
      <c r="G7667" s="137" t="s">
        <v>332</v>
      </c>
      <c r="H7667" s="137" t="s">
        <v>1762</v>
      </c>
      <c r="I7667" s="138" t="s">
        <v>1103</v>
      </c>
    </row>
    <row r="7668" spans="1:9" hidden="1">
      <c r="A7668" s="137" t="s">
        <v>37271</v>
      </c>
      <c r="B7668" s="138" t="s">
        <v>37272</v>
      </c>
      <c r="C7668" s="138" t="s">
        <v>37273</v>
      </c>
      <c r="D7668" s="138" t="s">
        <v>37274</v>
      </c>
      <c r="E7668" s="138" t="s">
        <v>37275</v>
      </c>
      <c r="F7668" s="139">
        <v>0</v>
      </c>
      <c r="G7668" s="137" t="s">
        <v>332</v>
      </c>
      <c r="H7668" s="137" t="s">
        <v>1762</v>
      </c>
      <c r="I7668" s="138" t="s">
        <v>1103</v>
      </c>
    </row>
    <row r="7669" spans="1:9" hidden="1">
      <c r="A7669" s="137" t="s">
        <v>37276</v>
      </c>
      <c r="B7669" s="138" t="s">
        <v>37277</v>
      </c>
      <c r="C7669" s="138" t="s">
        <v>37278</v>
      </c>
      <c r="D7669" s="138" t="s">
        <v>37279</v>
      </c>
      <c r="E7669" s="138" t="s">
        <v>37280</v>
      </c>
      <c r="F7669" s="139">
        <v>0</v>
      </c>
      <c r="G7669" s="137" t="s">
        <v>332</v>
      </c>
      <c r="H7669" s="137" t="s">
        <v>1762</v>
      </c>
      <c r="I7669" s="138" t="s">
        <v>1103</v>
      </c>
    </row>
    <row r="7670" spans="1:9" hidden="1">
      <c r="A7670" s="137" t="s">
        <v>37281</v>
      </c>
      <c r="B7670" s="138" t="s">
        <v>37282</v>
      </c>
      <c r="C7670" s="138" t="s">
        <v>37283</v>
      </c>
      <c r="D7670" s="138" t="s">
        <v>37284</v>
      </c>
      <c r="E7670" s="138" t="s">
        <v>37285</v>
      </c>
      <c r="F7670" s="139">
        <v>0</v>
      </c>
      <c r="G7670" s="137" t="s">
        <v>332</v>
      </c>
      <c r="H7670" s="137" t="s">
        <v>1762</v>
      </c>
      <c r="I7670" s="138" t="s">
        <v>1103</v>
      </c>
    </row>
    <row r="7671" spans="1:9" hidden="1">
      <c r="A7671" s="137" t="s">
        <v>37286</v>
      </c>
      <c r="B7671" s="138" t="s">
        <v>37287</v>
      </c>
      <c r="C7671" s="138" t="s">
        <v>37288</v>
      </c>
      <c r="D7671" s="138" t="s">
        <v>37289</v>
      </c>
      <c r="E7671" s="138" t="s">
        <v>37290</v>
      </c>
      <c r="F7671" s="139">
        <v>0</v>
      </c>
      <c r="G7671" s="137" t="s">
        <v>1067</v>
      </c>
      <c r="H7671" s="137" t="s">
        <v>36671</v>
      </c>
      <c r="I7671" s="138" t="s">
        <v>1258</v>
      </c>
    </row>
    <row r="7672" spans="1:9" hidden="1">
      <c r="A7672" s="137" t="s">
        <v>37291</v>
      </c>
      <c r="B7672" s="138" t="s">
        <v>37292</v>
      </c>
      <c r="C7672" s="138" t="s">
        <v>37293</v>
      </c>
      <c r="D7672" s="138" t="s">
        <v>37294</v>
      </c>
      <c r="E7672" s="138" t="s">
        <v>37295</v>
      </c>
      <c r="F7672" s="139">
        <v>0</v>
      </c>
      <c r="G7672" s="137" t="s">
        <v>332</v>
      </c>
      <c r="H7672" s="137" t="s">
        <v>1762</v>
      </c>
      <c r="I7672" s="138" t="s">
        <v>1103</v>
      </c>
    </row>
    <row r="7673" spans="1:9" hidden="1">
      <c r="A7673" s="137" t="s">
        <v>37296</v>
      </c>
      <c r="B7673" s="138" t="s">
        <v>37297</v>
      </c>
      <c r="C7673" s="138" t="s">
        <v>37298</v>
      </c>
      <c r="D7673" s="138" t="s">
        <v>37299</v>
      </c>
      <c r="E7673" s="138" t="s">
        <v>37300</v>
      </c>
      <c r="F7673" s="139">
        <v>0</v>
      </c>
      <c r="G7673" s="137" t="s">
        <v>332</v>
      </c>
      <c r="H7673" s="137" t="s">
        <v>1762</v>
      </c>
      <c r="I7673" s="138" t="s">
        <v>1103</v>
      </c>
    </row>
    <row r="7674" spans="1:9" hidden="1">
      <c r="A7674" s="137" t="s">
        <v>37301</v>
      </c>
      <c r="B7674" s="138" t="s">
        <v>37302</v>
      </c>
      <c r="C7674" s="138" t="s">
        <v>37303</v>
      </c>
      <c r="D7674" s="138" t="s">
        <v>37304</v>
      </c>
      <c r="E7674" s="138" t="s">
        <v>1756</v>
      </c>
      <c r="F7674" s="139">
        <v>0</v>
      </c>
      <c r="G7674" s="137" t="s">
        <v>332</v>
      </c>
      <c r="H7674" s="137" t="s">
        <v>1762</v>
      </c>
      <c r="I7674" s="138" t="s">
        <v>1756</v>
      </c>
    </row>
    <row r="7675" spans="1:9" hidden="1">
      <c r="A7675" s="137" t="s">
        <v>37305</v>
      </c>
      <c r="B7675" s="138" t="s">
        <v>37306</v>
      </c>
      <c r="C7675" s="138" t="s">
        <v>37307</v>
      </c>
      <c r="D7675" s="138" t="s">
        <v>37308</v>
      </c>
      <c r="E7675" s="138" t="s">
        <v>37309</v>
      </c>
      <c r="F7675" s="139">
        <v>0</v>
      </c>
      <c r="G7675" s="137" t="s">
        <v>332</v>
      </c>
      <c r="H7675" s="137" t="s">
        <v>1762</v>
      </c>
      <c r="I7675" s="138" t="s">
        <v>1103</v>
      </c>
    </row>
    <row r="7676" spans="1:9" hidden="1">
      <c r="A7676" s="137" t="s">
        <v>37310</v>
      </c>
      <c r="B7676" s="138" t="s">
        <v>37311</v>
      </c>
      <c r="C7676" s="138" t="s">
        <v>37312</v>
      </c>
      <c r="D7676" s="138" t="s">
        <v>37313</v>
      </c>
      <c r="E7676" s="138" t="s">
        <v>37314</v>
      </c>
      <c r="F7676" s="139">
        <v>35</v>
      </c>
      <c r="G7676" s="137" t="s">
        <v>332</v>
      </c>
      <c r="H7676" s="137" t="s">
        <v>1762</v>
      </c>
      <c r="I7676" s="138" t="s">
        <v>1103</v>
      </c>
    </row>
    <row r="7677" spans="1:9" hidden="1">
      <c r="A7677" s="137" t="s">
        <v>37315</v>
      </c>
      <c r="B7677" s="138" t="s">
        <v>37316</v>
      </c>
      <c r="C7677" s="138" t="s">
        <v>37317</v>
      </c>
      <c r="D7677" s="138" t="s">
        <v>37318</v>
      </c>
      <c r="E7677" s="138" t="s">
        <v>37319</v>
      </c>
      <c r="F7677" s="139">
        <v>0</v>
      </c>
      <c r="G7677" s="137" t="s">
        <v>332</v>
      </c>
      <c r="H7677" s="137" t="s">
        <v>1762</v>
      </c>
      <c r="I7677" s="138" t="s">
        <v>1103</v>
      </c>
    </row>
    <row r="7678" spans="1:9" hidden="1">
      <c r="A7678" s="137" t="s">
        <v>37320</v>
      </c>
      <c r="B7678" s="138" t="s">
        <v>37321</v>
      </c>
      <c r="C7678" s="138" t="s">
        <v>37322</v>
      </c>
      <c r="D7678" s="138" t="s">
        <v>37323</v>
      </c>
      <c r="E7678" s="138" t="s">
        <v>37324</v>
      </c>
      <c r="F7678" s="139">
        <v>65.599999999999994</v>
      </c>
      <c r="G7678" s="137" t="s">
        <v>332</v>
      </c>
      <c r="H7678" s="137" t="s">
        <v>1762</v>
      </c>
      <c r="I7678" s="138" t="s">
        <v>1103</v>
      </c>
    </row>
    <row r="7679" spans="1:9" hidden="1">
      <c r="A7679" s="137" t="s">
        <v>37325</v>
      </c>
      <c r="B7679" s="138" t="s">
        <v>37326</v>
      </c>
      <c r="C7679" s="138" t="s">
        <v>37327</v>
      </c>
      <c r="D7679" s="138" t="s">
        <v>37328</v>
      </c>
      <c r="E7679" s="138" t="s">
        <v>37329</v>
      </c>
      <c r="F7679" s="139">
        <v>0</v>
      </c>
      <c r="G7679" s="137" t="s">
        <v>247</v>
      </c>
      <c r="H7679" s="137" t="s">
        <v>1806</v>
      </c>
      <c r="I7679" s="138" t="s">
        <v>1096</v>
      </c>
    </row>
    <row r="7680" spans="1:9" hidden="1">
      <c r="A7680" s="137" t="s">
        <v>37330</v>
      </c>
      <c r="B7680" s="138" t="s">
        <v>37331</v>
      </c>
      <c r="C7680" s="138" t="s">
        <v>37332</v>
      </c>
      <c r="D7680" s="138" t="s">
        <v>37333</v>
      </c>
      <c r="E7680" s="138" t="s">
        <v>37334</v>
      </c>
      <c r="F7680" s="139">
        <v>0</v>
      </c>
      <c r="G7680" s="137" t="s">
        <v>332</v>
      </c>
      <c r="H7680" s="137" t="s">
        <v>1762</v>
      </c>
      <c r="I7680" s="138" t="s">
        <v>1103</v>
      </c>
    </row>
    <row r="7681" spans="1:9" hidden="1">
      <c r="A7681" s="137" t="s">
        <v>37335</v>
      </c>
      <c r="B7681" s="138" t="s">
        <v>37336</v>
      </c>
      <c r="C7681" s="138" t="s">
        <v>37337</v>
      </c>
      <c r="D7681" s="138" t="s">
        <v>37338</v>
      </c>
      <c r="E7681" s="138" t="s">
        <v>37339</v>
      </c>
      <c r="F7681" s="139">
        <v>0</v>
      </c>
      <c r="G7681" s="137" t="s">
        <v>332</v>
      </c>
      <c r="H7681" s="137" t="s">
        <v>1762</v>
      </c>
      <c r="I7681" s="138" t="s">
        <v>1103</v>
      </c>
    </row>
    <row r="7682" spans="1:9" hidden="1">
      <c r="A7682" s="137" t="s">
        <v>37340</v>
      </c>
      <c r="B7682" s="138" t="s">
        <v>37341</v>
      </c>
      <c r="C7682" s="138" t="s">
        <v>37342</v>
      </c>
      <c r="D7682" s="138" t="s">
        <v>37343</v>
      </c>
      <c r="E7682" s="138" t="s">
        <v>37344</v>
      </c>
      <c r="F7682" s="139">
        <v>0</v>
      </c>
      <c r="G7682" s="137" t="s">
        <v>332</v>
      </c>
      <c r="H7682" s="137" t="s">
        <v>1762</v>
      </c>
      <c r="I7682" s="138" t="s">
        <v>1103</v>
      </c>
    </row>
    <row r="7683" spans="1:9" hidden="1">
      <c r="A7683" s="137" t="s">
        <v>37345</v>
      </c>
      <c r="B7683" s="138" t="s">
        <v>37346</v>
      </c>
      <c r="C7683" s="138" t="s">
        <v>37347</v>
      </c>
      <c r="D7683" s="138" t="s">
        <v>37348</v>
      </c>
      <c r="E7683" s="138" t="s">
        <v>37349</v>
      </c>
      <c r="F7683" s="139">
        <v>0</v>
      </c>
      <c r="G7683" s="137" t="s">
        <v>332</v>
      </c>
      <c r="H7683" s="137" t="s">
        <v>1762</v>
      </c>
      <c r="I7683" s="138" t="s">
        <v>1103</v>
      </c>
    </row>
    <row r="7684" spans="1:9" hidden="1">
      <c r="A7684" s="137" t="s">
        <v>37350</v>
      </c>
      <c r="B7684" s="138" t="s">
        <v>37351</v>
      </c>
      <c r="C7684" s="138" t="s">
        <v>37352</v>
      </c>
      <c r="D7684" s="138" t="s">
        <v>37353</v>
      </c>
      <c r="E7684" s="138" t="s">
        <v>37354</v>
      </c>
      <c r="F7684" s="139">
        <v>14.66</v>
      </c>
      <c r="G7684" s="137" t="s">
        <v>332</v>
      </c>
      <c r="H7684" s="137" t="s">
        <v>1762</v>
      </c>
      <c r="I7684" s="138" t="s">
        <v>1103</v>
      </c>
    </row>
    <row r="7685" spans="1:9" hidden="1">
      <c r="A7685" s="137" t="s">
        <v>37355</v>
      </c>
      <c r="B7685" s="138" t="s">
        <v>37356</v>
      </c>
      <c r="C7685" s="138" t="s">
        <v>37357</v>
      </c>
      <c r="D7685" s="138" t="s">
        <v>37358</v>
      </c>
      <c r="E7685" s="138" t="s">
        <v>37359</v>
      </c>
      <c r="F7685" s="139">
        <v>3.08</v>
      </c>
      <c r="G7685" s="137" t="s">
        <v>332</v>
      </c>
      <c r="H7685" s="137" t="s">
        <v>1762</v>
      </c>
      <c r="I7685" s="138" t="s">
        <v>1103</v>
      </c>
    </row>
    <row r="7686" spans="1:9" hidden="1">
      <c r="A7686" s="137" t="s">
        <v>37360</v>
      </c>
      <c r="B7686" s="138" t="s">
        <v>37361</v>
      </c>
      <c r="C7686" s="138" t="s">
        <v>37362</v>
      </c>
      <c r="D7686" s="138" t="s">
        <v>37363</v>
      </c>
      <c r="E7686" s="138" t="s">
        <v>37364</v>
      </c>
      <c r="F7686" s="139">
        <v>0</v>
      </c>
      <c r="G7686" s="137" t="s">
        <v>332</v>
      </c>
      <c r="H7686" s="137" t="s">
        <v>1762</v>
      </c>
      <c r="I7686" s="138" t="s">
        <v>1103</v>
      </c>
    </row>
    <row r="7687" spans="1:9" hidden="1">
      <c r="A7687" s="137" t="s">
        <v>37365</v>
      </c>
      <c r="B7687" s="138" t="s">
        <v>37366</v>
      </c>
      <c r="C7687" s="138" t="s">
        <v>37367</v>
      </c>
      <c r="D7687" s="138" t="s">
        <v>37368</v>
      </c>
      <c r="E7687" s="138" t="s">
        <v>37369</v>
      </c>
      <c r="F7687" s="139">
        <v>0</v>
      </c>
      <c r="G7687" s="137" t="s">
        <v>332</v>
      </c>
      <c r="H7687" s="137" t="s">
        <v>1762</v>
      </c>
      <c r="I7687" s="138" t="s">
        <v>1756</v>
      </c>
    </row>
    <row r="7688" spans="1:9" hidden="1">
      <c r="A7688" s="137" t="s">
        <v>37370</v>
      </c>
      <c r="B7688" s="138" t="s">
        <v>37371</v>
      </c>
      <c r="C7688" s="138" t="s">
        <v>37372</v>
      </c>
      <c r="D7688" s="138" t="s">
        <v>37373</v>
      </c>
      <c r="E7688" s="138" t="s">
        <v>37374</v>
      </c>
      <c r="F7688" s="139">
        <v>3.33</v>
      </c>
      <c r="G7688" s="137" t="s">
        <v>332</v>
      </c>
      <c r="H7688" s="137" t="s">
        <v>1762</v>
      </c>
      <c r="I7688" s="138" t="s">
        <v>1103</v>
      </c>
    </row>
    <row r="7689" spans="1:9" hidden="1">
      <c r="A7689" s="137" t="s">
        <v>37375</v>
      </c>
      <c r="B7689" s="138" t="s">
        <v>37376</v>
      </c>
      <c r="C7689" s="138" t="s">
        <v>37377</v>
      </c>
      <c r="D7689" s="138" t="s">
        <v>37378</v>
      </c>
      <c r="E7689" s="138" t="s">
        <v>37379</v>
      </c>
      <c r="F7689" s="139">
        <v>0</v>
      </c>
      <c r="G7689" s="137" t="s">
        <v>332</v>
      </c>
      <c r="H7689" s="137" t="s">
        <v>1762</v>
      </c>
      <c r="I7689" s="138" t="s">
        <v>1103</v>
      </c>
    </row>
    <row r="7690" spans="1:9" hidden="1">
      <c r="A7690" s="137" t="s">
        <v>37380</v>
      </c>
      <c r="B7690" s="138" t="s">
        <v>37381</v>
      </c>
      <c r="C7690" s="138" t="s">
        <v>37382</v>
      </c>
      <c r="D7690" s="138" t="s">
        <v>37383</v>
      </c>
      <c r="E7690" s="138" t="s">
        <v>37384</v>
      </c>
      <c r="F7690" s="139">
        <v>0</v>
      </c>
      <c r="G7690" s="137" t="s">
        <v>332</v>
      </c>
      <c r="H7690" s="137" t="s">
        <v>1762</v>
      </c>
      <c r="I7690" s="138" t="s">
        <v>1103</v>
      </c>
    </row>
    <row r="7691" spans="1:9" hidden="1">
      <c r="A7691" s="137" t="s">
        <v>37385</v>
      </c>
      <c r="B7691" s="138" t="s">
        <v>37386</v>
      </c>
      <c r="C7691" s="138" t="s">
        <v>37387</v>
      </c>
      <c r="D7691" s="138" t="s">
        <v>37388</v>
      </c>
      <c r="E7691" s="138" t="s">
        <v>37389</v>
      </c>
      <c r="F7691" s="139">
        <v>0</v>
      </c>
      <c r="G7691" s="137" t="s">
        <v>332</v>
      </c>
      <c r="H7691" s="137" t="s">
        <v>1762</v>
      </c>
      <c r="I7691" s="138" t="s">
        <v>1103</v>
      </c>
    </row>
    <row r="7692" spans="1:9" hidden="1">
      <c r="A7692" s="137" t="s">
        <v>37390</v>
      </c>
      <c r="B7692" s="138" t="s">
        <v>37391</v>
      </c>
      <c r="C7692" s="138" t="s">
        <v>37392</v>
      </c>
      <c r="D7692" s="138" t="s">
        <v>37393</v>
      </c>
      <c r="E7692" s="138" t="s">
        <v>1756</v>
      </c>
      <c r="F7692" s="139">
        <v>0</v>
      </c>
      <c r="G7692" s="137" t="s">
        <v>332</v>
      </c>
      <c r="H7692" s="137" t="s">
        <v>1762</v>
      </c>
      <c r="I7692" s="138" t="s">
        <v>1756</v>
      </c>
    </row>
    <row r="7693" spans="1:9" hidden="1">
      <c r="A7693" s="137" t="s">
        <v>37394</v>
      </c>
      <c r="B7693" s="138" t="s">
        <v>37395</v>
      </c>
      <c r="C7693" s="138" t="s">
        <v>37396</v>
      </c>
      <c r="D7693" s="138" t="s">
        <v>37397</v>
      </c>
      <c r="E7693" s="138" t="s">
        <v>37398</v>
      </c>
      <c r="F7693" s="139">
        <v>0</v>
      </c>
      <c r="G7693" s="137" t="s">
        <v>332</v>
      </c>
      <c r="H7693" s="137" t="s">
        <v>1762</v>
      </c>
      <c r="I7693" s="138" t="s">
        <v>1103</v>
      </c>
    </row>
    <row r="7694" spans="1:9" hidden="1">
      <c r="A7694" s="137" t="s">
        <v>37399</v>
      </c>
      <c r="B7694" s="138" t="s">
        <v>37400</v>
      </c>
      <c r="C7694" s="138" t="s">
        <v>37401</v>
      </c>
      <c r="D7694" s="138" t="s">
        <v>37402</v>
      </c>
      <c r="E7694" s="138" t="s">
        <v>37403</v>
      </c>
      <c r="F7694" s="139">
        <v>0</v>
      </c>
      <c r="G7694" s="137" t="s">
        <v>332</v>
      </c>
      <c r="H7694" s="137" t="s">
        <v>1762</v>
      </c>
      <c r="I7694" s="138" t="s">
        <v>1103</v>
      </c>
    </row>
    <row r="7695" spans="1:9" hidden="1">
      <c r="A7695" s="137" t="s">
        <v>37404</v>
      </c>
      <c r="B7695" s="138" t="s">
        <v>37405</v>
      </c>
      <c r="C7695" s="138" t="s">
        <v>37406</v>
      </c>
      <c r="D7695" s="138" t="s">
        <v>37407</v>
      </c>
      <c r="E7695" s="138" t="s">
        <v>37408</v>
      </c>
      <c r="F7695" s="139">
        <v>0</v>
      </c>
      <c r="G7695" s="137" t="s">
        <v>332</v>
      </c>
      <c r="H7695" s="137" t="s">
        <v>1762</v>
      </c>
      <c r="I7695" s="138" t="s">
        <v>1103</v>
      </c>
    </row>
    <row r="7696" spans="1:9" hidden="1">
      <c r="A7696" s="137" t="s">
        <v>37409</v>
      </c>
      <c r="B7696" s="138" t="s">
        <v>37410</v>
      </c>
      <c r="C7696" s="138" t="s">
        <v>37411</v>
      </c>
      <c r="D7696" s="138" t="s">
        <v>37412</v>
      </c>
      <c r="E7696" s="138" t="s">
        <v>37413</v>
      </c>
      <c r="F7696" s="139">
        <v>48.7</v>
      </c>
      <c r="G7696" s="137" t="s">
        <v>332</v>
      </c>
      <c r="H7696" s="137" t="s">
        <v>1762</v>
      </c>
      <c r="I7696" s="138" t="s">
        <v>1103</v>
      </c>
    </row>
    <row r="7697" spans="1:9" hidden="1">
      <c r="A7697" s="137" t="s">
        <v>37414</v>
      </c>
      <c r="B7697" s="138" t="s">
        <v>37415</v>
      </c>
      <c r="C7697" s="138" t="s">
        <v>37416</v>
      </c>
      <c r="D7697" s="138" t="s">
        <v>37417</v>
      </c>
      <c r="E7697" s="138" t="s">
        <v>37418</v>
      </c>
      <c r="F7697" s="139">
        <v>0</v>
      </c>
      <c r="G7697" s="137" t="s">
        <v>332</v>
      </c>
      <c r="H7697" s="137" t="s">
        <v>1762</v>
      </c>
      <c r="I7697" s="138" t="s">
        <v>1103</v>
      </c>
    </row>
    <row r="7698" spans="1:9" hidden="1">
      <c r="A7698" s="137" t="s">
        <v>37419</v>
      </c>
      <c r="B7698" s="138" t="s">
        <v>37420</v>
      </c>
      <c r="C7698" s="138" t="s">
        <v>37421</v>
      </c>
      <c r="D7698" s="138" t="s">
        <v>37422</v>
      </c>
      <c r="E7698" s="138" t="s">
        <v>37423</v>
      </c>
      <c r="F7698" s="139">
        <v>0</v>
      </c>
      <c r="G7698" s="137" t="s">
        <v>332</v>
      </c>
      <c r="H7698" s="137" t="s">
        <v>1762</v>
      </c>
      <c r="I7698" s="138" t="s">
        <v>1103</v>
      </c>
    </row>
    <row r="7699" spans="1:9" hidden="1">
      <c r="A7699" s="137" t="s">
        <v>37424</v>
      </c>
      <c r="B7699" s="138" t="s">
        <v>37425</v>
      </c>
      <c r="C7699" s="138" t="s">
        <v>37426</v>
      </c>
      <c r="D7699" s="138" t="s">
        <v>37427</v>
      </c>
      <c r="E7699" s="138" t="s">
        <v>37428</v>
      </c>
      <c r="F7699" s="139">
        <v>0</v>
      </c>
      <c r="G7699" s="137" t="s">
        <v>332</v>
      </c>
      <c r="H7699" s="137" t="s">
        <v>1762</v>
      </c>
      <c r="I7699" s="138" t="s">
        <v>1103</v>
      </c>
    </row>
    <row r="7700" spans="1:9" hidden="1">
      <c r="A7700" s="137" t="s">
        <v>37429</v>
      </c>
      <c r="B7700" s="138" t="s">
        <v>37430</v>
      </c>
      <c r="C7700" s="138" t="s">
        <v>37431</v>
      </c>
      <c r="D7700" s="138" t="s">
        <v>37432</v>
      </c>
      <c r="E7700" s="138" t="s">
        <v>37433</v>
      </c>
      <c r="F7700" s="139">
        <v>0</v>
      </c>
      <c r="G7700" s="137" t="s">
        <v>332</v>
      </c>
      <c r="H7700" s="137" t="s">
        <v>1762</v>
      </c>
      <c r="I7700" s="138" t="s">
        <v>1103</v>
      </c>
    </row>
    <row r="7701" spans="1:9" hidden="1">
      <c r="A7701" s="137" t="s">
        <v>37434</v>
      </c>
      <c r="B7701" s="138" t="s">
        <v>37435</v>
      </c>
      <c r="C7701" s="138" t="s">
        <v>37436</v>
      </c>
      <c r="D7701" s="138" t="s">
        <v>37437</v>
      </c>
      <c r="E7701" s="138" t="s">
        <v>37438</v>
      </c>
      <c r="F7701" s="139">
        <v>0</v>
      </c>
      <c r="G7701" s="137" t="s">
        <v>332</v>
      </c>
      <c r="H7701" s="137" t="s">
        <v>1762</v>
      </c>
      <c r="I7701" s="138" t="s">
        <v>1103</v>
      </c>
    </row>
    <row r="7702" spans="1:9" hidden="1">
      <c r="A7702" s="137" t="s">
        <v>37439</v>
      </c>
      <c r="B7702" s="138" t="s">
        <v>37440</v>
      </c>
      <c r="C7702" s="138" t="s">
        <v>37441</v>
      </c>
      <c r="D7702" s="138" t="s">
        <v>37442</v>
      </c>
      <c r="E7702" s="138" t="s">
        <v>37443</v>
      </c>
      <c r="F7702" s="139">
        <v>28.8</v>
      </c>
      <c r="G7702" s="137" t="s">
        <v>332</v>
      </c>
      <c r="H7702" s="137" t="s">
        <v>1762</v>
      </c>
      <c r="I7702" s="138" t="s">
        <v>1103</v>
      </c>
    </row>
    <row r="7703" spans="1:9" hidden="1">
      <c r="A7703" s="137" t="s">
        <v>37444</v>
      </c>
      <c r="B7703" s="138" t="s">
        <v>37445</v>
      </c>
      <c r="C7703" s="138" t="s">
        <v>37446</v>
      </c>
      <c r="D7703" s="138" t="s">
        <v>37447</v>
      </c>
      <c r="E7703" s="138" t="s">
        <v>37448</v>
      </c>
      <c r="F7703" s="139">
        <v>0</v>
      </c>
      <c r="G7703" s="137" t="s">
        <v>332</v>
      </c>
      <c r="H7703" s="137" t="s">
        <v>1762</v>
      </c>
      <c r="I7703" s="138" t="s">
        <v>1103</v>
      </c>
    </row>
    <row r="7704" spans="1:9" hidden="1">
      <c r="A7704" s="137" t="s">
        <v>37449</v>
      </c>
      <c r="B7704" s="138" t="s">
        <v>37450</v>
      </c>
      <c r="C7704" s="138" t="s">
        <v>37451</v>
      </c>
      <c r="D7704" s="138" t="s">
        <v>37452</v>
      </c>
      <c r="E7704" s="138" t="s">
        <v>37453</v>
      </c>
      <c r="F7704" s="139">
        <v>21.8</v>
      </c>
      <c r="G7704" s="137" t="s">
        <v>332</v>
      </c>
      <c r="H7704" s="137" t="s">
        <v>1762</v>
      </c>
      <c r="I7704" s="138" t="s">
        <v>1103</v>
      </c>
    </row>
    <row r="7705" spans="1:9" hidden="1">
      <c r="A7705" s="137" t="s">
        <v>37454</v>
      </c>
      <c r="B7705" s="138" t="s">
        <v>37455</v>
      </c>
      <c r="C7705" s="138" t="s">
        <v>37456</v>
      </c>
      <c r="D7705" s="138" t="s">
        <v>37457</v>
      </c>
      <c r="E7705" s="138" t="s">
        <v>37458</v>
      </c>
      <c r="F7705" s="139">
        <v>0</v>
      </c>
      <c r="G7705" s="137" t="s">
        <v>332</v>
      </c>
      <c r="H7705" s="137" t="s">
        <v>1762</v>
      </c>
      <c r="I7705" s="138" t="s">
        <v>1103</v>
      </c>
    </row>
    <row r="7706" spans="1:9" hidden="1">
      <c r="A7706" s="137" t="s">
        <v>37459</v>
      </c>
      <c r="B7706" s="138" t="s">
        <v>37460</v>
      </c>
      <c r="C7706" s="138" t="s">
        <v>37461</v>
      </c>
      <c r="D7706" s="138" t="s">
        <v>37462</v>
      </c>
      <c r="E7706" s="138" t="s">
        <v>37463</v>
      </c>
      <c r="F7706" s="139">
        <v>0</v>
      </c>
      <c r="G7706" s="137" t="s">
        <v>332</v>
      </c>
      <c r="H7706" s="137" t="s">
        <v>1762</v>
      </c>
      <c r="I7706" s="138" t="s">
        <v>1103</v>
      </c>
    </row>
    <row r="7707" spans="1:9" hidden="1">
      <c r="A7707" s="137" t="s">
        <v>37464</v>
      </c>
      <c r="B7707" s="138" t="s">
        <v>37465</v>
      </c>
      <c r="C7707" s="138" t="s">
        <v>37466</v>
      </c>
      <c r="D7707" s="138" t="s">
        <v>37467</v>
      </c>
      <c r="E7707" s="138" t="s">
        <v>37468</v>
      </c>
      <c r="F7707" s="139">
        <v>12.58</v>
      </c>
      <c r="G7707" s="137" t="s">
        <v>332</v>
      </c>
      <c r="H7707" s="137" t="s">
        <v>1762</v>
      </c>
      <c r="I7707" s="138" t="s">
        <v>1103</v>
      </c>
    </row>
    <row r="7708" spans="1:9">
      <c r="A7708" s="137" t="s">
        <v>37469</v>
      </c>
      <c r="B7708" s="138" t="s">
        <v>37470</v>
      </c>
      <c r="C7708" s="138" t="s">
        <v>37471</v>
      </c>
      <c r="D7708" s="138" t="s">
        <v>37472</v>
      </c>
      <c r="E7708" s="138" t="s">
        <v>37473</v>
      </c>
      <c r="F7708" s="139">
        <v>0</v>
      </c>
      <c r="G7708" s="137" t="s">
        <v>608</v>
      </c>
      <c r="H7708" s="137" t="s">
        <v>3864</v>
      </c>
      <c r="I7708" s="138" t="s">
        <v>1127</v>
      </c>
    </row>
    <row r="7709" spans="1:9" hidden="1">
      <c r="A7709" s="137" t="s">
        <v>37474</v>
      </c>
      <c r="B7709" s="138" t="s">
        <v>37475</v>
      </c>
      <c r="C7709" s="138" t="s">
        <v>37476</v>
      </c>
      <c r="D7709" s="138" t="s">
        <v>37477</v>
      </c>
      <c r="E7709" s="138" t="s">
        <v>37478</v>
      </c>
      <c r="F7709" s="139">
        <v>0</v>
      </c>
      <c r="G7709" s="137" t="s">
        <v>332</v>
      </c>
      <c r="H7709" s="137" t="s">
        <v>1762</v>
      </c>
      <c r="I7709" s="138" t="s">
        <v>1103</v>
      </c>
    </row>
    <row r="7710" spans="1:9" hidden="1">
      <c r="A7710" s="137" t="s">
        <v>37479</v>
      </c>
      <c r="B7710" s="138" t="s">
        <v>37480</v>
      </c>
      <c r="C7710" s="138" t="s">
        <v>37481</v>
      </c>
      <c r="D7710" s="138" t="s">
        <v>37482</v>
      </c>
      <c r="E7710" s="138" t="s">
        <v>37483</v>
      </c>
      <c r="F7710" s="139">
        <v>6.2</v>
      </c>
      <c r="G7710" s="137" t="s">
        <v>332</v>
      </c>
      <c r="H7710" s="137" t="s">
        <v>1762</v>
      </c>
      <c r="I7710" s="138" t="s">
        <v>1103</v>
      </c>
    </row>
    <row r="7711" spans="1:9" hidden="1">
      <c r="A7711" s="137" t="s">
        <v>37484</v>
      </c>
      <c r="B7711" s="138" t="s">
        <v>37485</v>
      </c>
      <c r="C7711" s="138" t="s">
        <v>37486</v>
      </c>
      <c r="D7711" s="138" t="s">
        <v>37487</v>
      </c>
      <c r="E7711" s="138" t="s">
        <v>1756</v>
      </c>
      <c r="F7711" s="139">
        <v>0</v>
      </c>
      <c r="G7711" s="137" t="s">
        <v>332</v>
      </c>
      <c r="H7711" s="137" t="s">
        <v>1762</v>
      </c>
      <c r="I7711" s="138" t="s">
        <v>1756</v>
      </c>
    </row>
    <row r="7712" spans="1:9" hidden="1">
      <c r="A7712" s="137" t="s">
        <v>37488</v>
      </c>
      <c r="B7712" s="138" t="s">
        <v>37489</v>
      </c>
      <c r="C7712" s="138" t="s">
        <v>37490</v>
      </c>
      <c r="D7712" s="138" t="s">
        <v>37491</v>
      </c>
      <c r="E7712" s="138" t="s">
        <v>37492</v>
      </c>
      <c r="F7712" s="139">
        <v>33.85</v>
      </c>
      <c r="G7712" s="137" t="s">
        <v>332</v>
      </c>
      <c r="H7712" s="137" t="s">
        <v>1762</v>
      </c>
      <c r="I7712" s="138" t="s">
        <v>1103</v>
      </c>
    </row>
    <row r="7713" spans="1:9" hidden="1">
      <c r="A7713" s="137" t="s">
        <v>37493</v>
      </c>
      <c r="B7713" s="138" t="s">
        <v>37494</v>
      </c>
      <c r="C7713" s="138" t="s">
        <v>37495</v>
      </c>
      <c r="D7713" s="138" t="s">
        <v>37496</v>
      </c>
      <c r="E7713" s="138" t="s">
        <v>37497</v>
      </c>
      <c r="F7713" s="139">
        <v>25.65</v>
      </c>
      <c r="G7713" s="137" t="s">
        <v>332</v>
      </c>
      <c r="H7713" s="137" t="s">
        <v>1762</v>
      </c>
      <c r="I7713" s="138" t="s">
        <v>1103</v>
      </c>
    </row>
    <row r="7714" spans="1:9" hidden="1">
      <c r="A7714" s="137" t="s">
        <v>37498</v>
      </c>
      <c r="B7714" s="138" t="s">
        <v>37499</v>
      </c>
      <c r="C7714" s="138" t="s">
        <v>37500</v>
      </c>
      <c r="D7714" s="138" t="s">
        <v>37501</v>
      </c>
      <c r="E7714" s="138" t="s">
        <v>37502</v>
      </c>
      <c r="F7714" s="139">
        <v>0</v>
      </c>
      <c r="G7714" s="137" t="s">
        <v>332</v>
      </c>
      <c r="H7714" s="137" t="s">
        <v>1762</v>
      </c>
      <c r="I7714" s="138" t="s">
        <v>1103</v>
      </c>
    </row>
    <row r="7715" spans="1:9" hidden="1">
      <c r="A7715" s="137" t="s">
        <v>37503</v>
      </c>
      <c r="B7715" s="138" t="s">
        <v>37504</v>
      </c>
      <c r="C7715" s="138" t="s">
        <v>37505</v>
      </c>
      <c r="D7715" s="138" t="s">
        <v>37506</v>
      </c>
      <c r="E7715" s="138" t="s">
        <v>37507</v>
      </c>
      <c r="F7715" s="139">
        <v>0</v>
      </c>
      <c r="G7715" s="137" t="s">
        <v>332</v>
      </c>
      <c r="H7715" s="137" t="s">
        <v>1762</v>
      </c>
      <c r="I7715" s="138" t="s">
        <v>1103</v>
      </c>
    </row>
    <row r="7716" spans="1:9" hidden="1">
      <c r="A7716" s="137" t="s">
        <v>37508</v>
      </c>
      <c r="B7716" s="138" t="s">
        <v>37509</v>
      </c>
      <c r="C7716" s="138" t="s">
        <v>37510</v>
      </c>
      <c r="D7716" s="138" t="s">
        <v>37511</v>
      </c>
      <c r="E7716" s="138" t="s">
        <v>37512</v>
      </c>
      <c r="F7716" s="139">
        <v>0</v>
      </c>
      <c r="G7716" s="137" t="s">
        <v>332</v>
      </c>
      <c r="H7716" s="137" t="s">
        <v>1762</v>
      </c>
      <c r="I7716" s="138" t="s">
        <v>1103</v>
      </c>
    </row>
    <row r="7717" spans="1:9" hidden="1">
      <c r="A7717" s="137" t="s">
        <v>37513</v>
      </c>
      <c r="B7717" s="138" t="s">
        <v>37514</v>
      </c>
      <c r="C7717" s="138" t="s">
        <v>37515</v>
      </c>
      <c r="D7717" s="138" t="s">
        <v>37516</v>
      </c>
      <c r="E7717" s="138" t="s">
        <v>37517</v>
      </c>
      <c r="F7717" s="139">
        <v>37.9</v>
      </c>
      <c r="G7717" s="137" t="s">
        <v>332</v>
      </c>
      <c r="H7717" s="137" t="s">
        <v>1762</v>
      </c>
      <c r="I7717" s="138" t="s">
        <v>1103</v>
      </c>
    </row>
    <row r="7718" spans="1:9" hidden="1">
      <c r="A7718" s="137" t="s">
        <v>37518</v>
      </c>
      <c r="B7718" s="138" t="s">
        <v>37519</v>
      </c>
      <c r="C7718" s="138" t="s">
        <v>37520</v>
      </c>
      <c r="D7718" s="138" t="s">
        <v>37521</v>
      </c>
      <c r="E7718" s="138" t="s">
        <v>37522</v>
      </c>
      <c r="F7718" s="139">
        <v>0</v>
      </c>
      <c r="G7718" s="137" t="s">
        <v>332</v>
      </c>
      <c r="H7718" s="137" t="s">
        <v>1762</v>
      </c>
      <c r="I7718" s="138" t="s">
        <v>1103</v>
      </c>
    </row>
    <row r="7719" spans="1:9" hidden="1">
      <c r="A7719" s="137" t="s">
        <v>37523</v>
      </c>
      <c r="B7719" s="138" t="s">
        <v>37524</v>
      </c>
      <c r="C7719" s="138" t="s">
        <v>37525</v>
      </c>
      <c r="D7719" s="138" t="s">
        <v>37526</v>
      </c>
      <c r="E7719" s="138" t="s">
        <v>37527</v>
      </c>
      <c r="F7719" s="139">
        <v>0</v>
      </c>
      <c r="G7719" s="137" t="s">
        <v>332</v>
      </c>
      <c r="H7719" s="137" t="s">
        <v>1762</v>
      </c>
      <c r="I7719" s="138" t="s">
        <v>1103</v>
      </c>
    </row>
    <row r="7720" spans="1:9" hidden="1">
      <c r="A7720" s="137" t="s">
        <v>37528</v>
      </c>
      <c r="B7720" s="138" t="s">
        <v>37529</v>
      </c>
      <c r="C7720" s="138" t="s">
        <v>37530</v>
      </c>
      <c r="D7720" s="138" t="s">
        <v>37531</v>
      </c>
      <c r="E7720" s="138" t="s">
        <v>37532</v>
      </c>
      <c r="F7720" s="139">
        <v>13.5</v>
      </c>
      <c r="G7720" s="137" t="s">
        <v>247</v>
      </c>
      <c r="H7720" s="137" t="s">
        <v>1806</v>
      </c>
      <c r="I7720" s="138" t="s">
        <v>1110</v>
      </c>
    </row>
    <row r="7721" spans="1:9" hidden="1">
      <c r="A7721" s="137" t="s">
        <v>37533</v>
      </c>
      <c r="B7721" s="138" t="s">
        <v>37534</v>
      </c>
      <c r="C7721" s="138" t="s">
        <v>37535</v>
      </c>
      <c r="D7721" s="138" t="s">
        <v>37536</v>
      </c>
      <c r="E7721" s="138" t="s">
        <v>37537</v>
      </c>
      <c r="F7721" s="139">
        <v>195</v>
      </c>
      <c r="G7721" s="137" t="s">
        <v>332</v>
      </c>
      <c r="H7721" s="137" t="s">
        <v>1762</v>
      </c>
      <c r="I7721" s="138" t="s">
        <v>1103</v>
      </c>
    </row>
    <row r="7722" spans="1:9" hidden="1">
      <c r="A7722" s="137" t="s">
        <v>37538</v>
      </c>
      <c r="B7722" s="138" t="s">
        <v>37539</v>
      </c>
      <c r="C7722" s="138" t="s">
        <v>37540</v>
      </c>
      <c r="D7722" s="138" t="s">
        <v>37541</v>
      </c>
      <c r="E7722" s="138" t="s">
        <v>37542</v>
      </c>
      <c r="F7722" s="139">
        <v>0</v>
      </c>
      <c r="G7722" s="137" t="s">
        <v>332</v>
      </c>
      <c r="H7722" s="137" t="s">
        <v>1762</v>
      </c>
      <c r="I7722" s="138" t="s">
        <v>1103</v>
      </c>
    </row>
    <row r="7723" spans="1:9" hidden="1">
      <c r="A7723" s="137" t="s">
        <v>37543</v>
      </c>
      <c r="B7723" s="138" t="s">
        <v>37544</v>
      </c>
      <c r="C7723" s="138" t="s">
        <v>37545</v>
      </c>
      <c r="D7723" s="138" t="s">
        <v>37546</v>
      </c>
      <c r="E7723" s="138" t="s">
        <v>37547</v>
      </c>
      <c r="F7723" s="139">
        <v>0</v>
      </c>
      <c r="G7723" s="137" t="s">
        <v>332</v>
      </c>
      <c r="H7723" s="137" t="s">
        <v>1762</v>
      </c>
      <c r="I7723" s="138" t="s">
        <v>1103</v>
      </c>
    </row>
    <row r="7724" spans="1:9" hidden="1">
      <c r="A7724" s="137" t="s">
        <v>37548</v>
      </c>
      <c r="B7724" s="138" t="s">
        <v>37549</v>
      </c>
      <c r="C7724" s="138" t="s">
        <v>37550</v>
      </c>
      <c r="D7724" s="138" t="s">
        <v>37551</v>
      </c>
      <c r="E7724" s="138" t="s">
        <v>37552</v>
      </c>
      <c r="F7724" s="139">
        <v>0</v>
      </c>
      <c r="G7724" s="137" t="s">
        <v>332</v>
      </c>
      <c r="H7724" s="137" t="s">
        <v>1762</v>
      </c>
      <c r="I7724" s="138" t="s">
        <v>1103</v>
      </c>
    </row>
    <row r="7725" spans="1:9" hidden="1">
      <c r="A7725" s="137" t="s">
        <v>37553</v>
      </c>
      <c r="B7725" s="138" t="s">
        <v>37554</v>
      </c>
      <c r="C7725" s="138" t="s">
        <v>37555</v>
      </c>
      <c r="D7725" s="138" t="s">
        <v>37556</v>
      </c>
      <c r="E7725" s="138" t="s">
        <v>37557</v>
      </c>
      <c r="F7725" s="139">
        <v>0</v>
      </c>
      <c r="G7725" s="137" t="s">
        <v>332</v>
      </c>
      <c r="H7725" s="137" t="s">
        <v>1762</v>
      </c>
      <c r="I7725" s="138" t="s">
        <v>1103</v>
      </c>
    </row>
    <row r="7726" spans="1:9" hidden="1">
      <c r="A7726" s="137" t="s">
        <v>37558</v>
      </c>
      <c r="B7726" s="138" t="s">
        <v>37559</v>
      </c>
      <c r="C7726" s="138" t="s">
        <v>37560</v>
      </c>
      <c r="D7726" s="138" t="s">
        <v>37561</v>
      </c>
      <c r="E7726" s="138" t="s">
        <v>37562</v>
      </c>
      <c r="F7726" s="139">
        <v>24</v>
      </c>
      <c r="G7726" s="137" t="s">
        <v>332</v>
      </c>
      <c r="H7726" s="137" t="s">
        <v>1762</v>
      </c>
      <c r="I7726" s="138" t="s">
        <v>1103</v>
      </c>
    </row>
    <row r="7727" spans="1:9" hidden="1">
      <c r="A7727" s="137" t="s">
        <v>37563</v>
      </c>
      <c r="B7727" s="138" t="s">
        <v>37564</v>
      </c>
      <c r="C7727" s="138" t="s">
        <v>37565</v>
      </c>
      <c r="D7727" s="138" t="s">
        <v>37566</v>
      </c>
      <c r="E7727" s="138" t="s">
        <v>37567</v>
      </c>
      <c r="F7727" s="139">
        <v>0</v>
      </c>
      <c r="G7727" s="137" t="s">
        <v>332</v>
      </c>
      <c r="H7727" s="137" t="s">
        <v>1762</v>
      </c>
      <c r="I7727" s="138" t="s">
        <v>1103</v>
      </c>
    </row>
    <row r="7728" spans="1:9" hidden="1">
      <c r="A7728" s="137" t="s">
        <v>37568</v>
      </c>
      <c r="B7728" s="138" t="s">
        <v>37569</v>
      </c>
      <c r="C7728" s="138" t="s">
        <v>37570</v>
      </c>
      <c r="D7728" s="138" t="s">
        <v>37571</v>
      </c>
      <c r="E7728" s="138" t="s">
        <v>37572</v>
      </c>
      <c r="F7728" s="139">
        <v>0</v>
      </c>
      <c r="G7728" s="137" t="s">
        <v>332</v>
      </c>
      <c r="H7728" s="137" t="s">
        <v>1762</v>
      </c>
      <c r="I7728" s="138" t="s">
        <v>1103</v>
      </c>
    </row>
    <row r="7729" spans="1:9" hidden="1">
      <c r="A7729" s="137" t="s">
        <v>37573</v>
      </c>
      <c r="B7729" s="138" t="s">
        <v>37574</v>
      </c>
      <c r="C7729" s="138" t="s">
        <v>37575</v>
      </c>
      <c r="D7729" s="138" t="s">
        <v>1608</v>
      </c>
      <c r="E7729" s="138" t="s">
        <v>37576</v>
      </c>
      <c r="F7729" s="139">
        <v>139.80000000000001</v>
      </c>
      <c r="G7729" s="137" t="s">
        <v>332</v>
      </c>
      <c r="H7729" s="137" t="s">
        <v>1762</v>
      </c>
      <c r="I7729" s="138" t="s">
        <v>1103</v>
      </c>
    </row>
    <row r="7730" spans="1:9" hidden="1">
      <c r="A7730" s="137" t="s">
        <v>37577</v>
      </c>
      <c r="B7730" s="138" t="s">
        <v>37578</v>
      </c>
      <c r="C7730" s="138" t="s">
        <v>37579</v>
      </c>
      <c r="D7730" s="138" t="s">
        <v>37580</v>
      </c>
      <c r="E7730" s="138" t="s">
        <v>37581</v>
      </c>
      <c r="F7730" s="139">
        <v>0</v>
      </c>
      <c r="G7730" s="137" t="s">
        <v>332</v>
      </c>
      <c r="H7730" s="137" t="s">
        <v>1762</v>
      </c>
      <c r="I7730" s="138" t="s">
        <v>1103</v>
      </c>
    </row>
    <row r="7731" spans="1:9" hidden="1">
      <c r="A7731" s="137" t="s">
        <v>37582</v>
      </c>
      <c r="B7731" s="138" t="s">
        <v>37583</v>
      </c>
      <c r="C7731" s="138" t="s">
        <v>37584</v>
      </c>
      <c r="D7731" s="138" t="s">
        <v>37585</v>
      </c>
      <c r="E7731" s="138" t="s">
        <v>37586</v>
      </c>
      <c r="F7731" s="139">
        <v>0</v>
      </c>
      <c r="G7731" s="137" t="s">
        <v>332</v>
      </c>
      <c r="H7731" s="137" t="s">
        <v>1762</v>
      </c>
      <c r="I7731" s="138" t="s">
        <v>1103</v>
      </c>
    </row>
    <row r="7732" spans="1:9" hidden="1">
      <c r="A7732" s="137" t="s">
        <v>37587</v>
      </c>
      <c r="B7732" s="138" t="s">
        <v>37588</v>
      </c>
      <c r="C7732" s="138" t="s">
        <v>37589</v>
      </c>
      <c r="D7732" s="138" t="s">
        <v>37590</v>
      </c>
      <c r="E7732" s="138" t="s">
        <v>37591</v>
      </c>
      <c r="F7732" s="139">
        <v>0</v>
      </c>
      <c r="G7732" s="137" t="s">
        <v>332</v>
      </c>
      <c r="H7732" s="137" t="s">
        <v>1762</v>
      </c>
      <c r="I7732" s="138" t="s">
        <v>1103</v>
      </c>
    </row>
    <row r="7733" spans="1:9" hidden="1">
      <c r="A7733" s="137" t="s">
        <v>37592</v>
      </c>
      <c r="B7733" s="138" t="s">
        <v>37593</v>
      </c>
      <c r="C7733" s="138" t="s">
        <v>37594</v>
      </c>
      <c r="D7733" s="138" t="s">
        <v>37595</v>
      </c>
      <c r="E7733" s="138" t="s">
        <v>37596</v>
      </c>
      <c r="F7733" s="139">
        <v>0</v>
      </c>
      <c r="G7733" s="137" t="s">
        <v>332</v>
      </c>
      <c r="H7733" s="137" t="s">
        <v>1762</v>
      </c>
      <c r="I7733" s="138" t="s">
        <v>1103</v>
      </c>
    </row>
    <row r="7734" spans="1:9" hidden="1">
      <c r="A7734" s="137" t="s">
        <v>37597</v>
      </c>
      <c r="B7734" s="138" t="s">
        <v>37598</v>
      </c>
      <c r="C7734" s="138" t="s">
        <v>37599</v>
      </c>
      <c r="D7734" s="138" t="s">
        <v>37600</v>
      </c>
      <c r="E7734" s="138" t="s">
        <v>37601</v>
      </c>
      <c r="F7734" s="139">
        <v>0</v>
      </c>
      <c r="G7734" s="137" t="s">
        <v>332</v>
      </c>
      <c r="H7734" s="137" t="s">
        <v>1762</v>
      </c>
      <c r="I7734" s="138" t="s">
        <v>1103</v>
      </c>
    </row>
    <row r="7735" spans="1:9" hidden="1">
      <c r="A7735" s="137" t="s">
        <v>37602</v>
      </c>
      <c r="B7735" s="138" t="s">
        <v>37603</v>
      </c>
      <c r="C7735" s="138" t="s">
        <v>37604</v>
      </c>
      <c r="D7735" s="138" t="s">
        <v>37605</v>
      </c>
      <c r="E7735" s="138" t="s">
        <v>37606</v>
      </c>
      <c r="F7735" s="139">
        <v>7.21</v>
      </c>
      <c r="G7735" s="137" t="s">
        <v>332</v>
      </c>
      <c r="H7735" s="137" t="s">
        <v>1762</v>
      </c>
      <c r="I7735" s="138" t="s">
        <v>1103</v>
      </c>
    </row>
    <row r="7736" spans="1:9" hidden="1">
      <c r="A7736" s="137" t="s">
        <v>37607</v>
      </c>
      <c r="B7736" s="138" t="s">
        <v>37608</v>
      </c>
      <c r="C7736" s="138" t="s">
        <v>37609</v>
      </c>
      <c r="D7736" s="138" t="s">
        <v>37610</v>
      </c>
      <c r="E7736" s="138" t="s">
        <v>37611</v>
      </c>
      <c r="F7736" s="139">
        <v>0</v>
      </c>
      <c r="G7736" s="137" t="s">
        <v>332</v>
      </c>
      <c r="H7736" s="137" t="s">
        <v>1762</v>
      </c>
      <c r="I7736" s="138" t="s">
        <v>1103</v>
      </c>
    </row>
    <row r="7737" spans="1:9" hidden="1">
      <c r="A7737" s="137" t="s">
        <v>37612</v>
      </c>
      <c r="B7737" s="138" t="s">
        <v>37613</v>
      </c>
      <c r="C7737" s="138" t="s">
        <v>37614</v>
      </c>
      <c r="D7737" s="138" t="s">
        <v>37615</v>
      </c>
      <c r="E7737" s="138" t="s">
        <v>37616</v>
      </c>
      <c r="F7737" s="139">
        <v>0</v>
      </c>
      <c r="G7737" s="137" t="s">
        <v>332</v>
      </c>
      <c r="H7737" s="137" t="s">
        <v>1762</v>
      </c>
      <c r="I7737" s="138" t="s">
        <v>1103</v>
      </c>
    </row>
    <row r="7738" spans="1:9" hidden="1">
      <c r="A7738" s="137" t="s">
        <v>37617</v>
      </c>
      <c r="B7738" s="138" t="s">
        <v>37618</v>
      </c>
      <c r="C7738" s="138" t="s">
        <v>37619</v>
      </c>
      <c r="D7738" s="138" t="s">
        <v>37620</v>
      </c>
      <c r="E7738" s="138" t="s">
        <v>37621</v>
      </c>
      <c r="F7738" s="139">
        <v>0</v>
      </c>
      <c r="G7738" s="137" t="s">
        <v>247</v>
      </c>
      <c r="H7738" s="137" t="s">
        <v>1806</v>
      </c>
      <c r="I7738" s="138" t="s">
        <v>1096</v>
      </c>
    </row>
    <row r="7739" spans="1:9" hidden="1">
      <c r="A7739" s="137" t="s">
        <v>37622</v>
      </c>
      <c r="B7739" s="138" t="s">
        <v>37623</v>
      </c>
      <c r="C7739" s="138" t="s">
        <v>37624</v>
      </c>
      <c r="D7739" s="138" t="s">
        <v>37625</v>
      </c>
      <c r="E7739" s="138" t="s">
        <v>37626</v>
      </c>
      <c r="F7739" s="139">
        <v>0</v>
      </c>
      <c r="G7739" s="137" t="s">
        <v>332</v>
      </c>
      <c r="H7739" s="137" t="s">
        <v>1762</v>
      </c>
      <c r="I7739" s="138" t="s">
        <v>1103</v>
      </c>
    </row>
    <row r="7740" spans="1:9" hidden="1">
      <c r="A7740" s="137" t="s">
        <v>37627</v>
      </c>
      <c r="B7740" s="138" t="s">
        <v>37628</v>
      </c>
      <c r="C7740" s="138" t="s">
        <v>37629</v>
      </c>
      <c r="D7740" s="138" t="s">
        <v>37630</v>
      </c>
      <c r="E7740" s="138" t="s">
        <v>37631</v>
      </c>
      <c r="F7740" s="139">
        <v>0</v>
      </c>
      <c r="G7740" s="137" t="s">
        <v>332</v>
      </c>
      <c r="H7740" s="137" t="s">
        <v>1762</v>
      </c>
      <c r="I7740" s="138" t="s">
        <v>1103</v>
      </c>
    </row>
    <row r="7741" spans="1:9" hidden="1">
      <c r="A7741" s="137" t="s">
        <v>37632</v>
      </c>
      <c r="B7741" s="138" t="s">
        <v>37633</v>
      </c>
      <c r="C7741" s="138" t="s">
        <v>37634</v>
      </c>
      <c r="D7741" s="138" t="s">
        <v>37635</v>
      </c>
      <c r="E7741" s="138" t="s">
        <v>37636</v>
      </c>
      <c r="F7741" s="139">
        <v>129</v>
      </c>
      <c r="G7741" s="137" t="s">
        <v>332</v>
      </c>
      <c r="H7741" s="137" t="s">
        <v>1762</v>
      </c>
      <c r="I7741" s="138" t="s">
        <v>1103</v>
      </c>
    </row>
    <row r="7742" spans="1:9" hidden="1">
      <c r="A7742" s="137" t="s">
        <v>37637</v>
      </c>
      <c r="B7742" s="138" t="s">
        <v>37638</v>
      </c>
      <c r="C7742" s="138" t="s">
        <v>37639</v>
      </c>
      <c r="D7742" s="138" t="s">
        <v>37640</v>
      </c>
      <c r="E7742" s="138" t="s">
        <v>1756</v>
      </c>
      <c r="F7742" s="139">
        <v>0</v>
      </c>
      <c r="G7742" s="137" t="s">
        <v>332</v>
      </c>
      <c r="H7742" s="137" t="s">
        <v>1762</v>
      </c>
      <c r="I7742" s="138" t="s">
        <v>1756</v>
      </c>
    </row>
    <row r="7743" spans="1:9" hidden="1">
      <c r="A7743" s="137" t="s">
        <v>37641</v>
      </c>
      <c r="B7743" s="138" t="s">
        <v>37642</v>
      </c>
      <c r="C7743" s="138" t="s">
        <v>37643</v>
      </c>
      <c r="D7743" s="138" t="s">
        <v>37644</v>
      </c>
      <c r="E7743" s="138" t="s">
        <v>37645</v>
      </c>
      <c r="F7743" s="139">
        <v>0</v>
      </c>
      <c r="G7743" s="137" t="s">
        <v>332</v>
      </c>
      <c r="H7743" s="137" t="s">
        <v>1762</v>
      </c>
      <c r="I7743" s="138" t="s">
        <v>1103</v>
      </c>
    </row>
    <row r="7744" spans="1:9" hidden="1">
      <c r="A7744" s="137" t="s">
        <v>37646</v>
      </c>
      <c r="B7744" s="138" t="s">
        <v>37647</v>
      </c>
      <c r="C7744" s="138" t="s">
        <v>37648</v>
      </c>
      <c r="D7744" s="138" t="s">
        <v>37649</v>
      </c>
      <c r="E7744" s="138" t="s">
        <v>37650</v>
      </c>
      <c r="F7744" s="139">
        <v>0</v>
      </c>
      <c r="G7744" s="137" t="s">
        <v>332</v>
      </c>
      <c r="H7744" s="137" t="s">
        <v>1762</v>
      </c>
      <c r="I7744" s="138" t="s">
        <v>1103</v>
      </c>
    </row>
    <row r="7745" spans="1:9" hidden="1">
      <c r="A7745" s="137" t="s">
        <v>37651</v>
      </c>
      <c r="B7745" s="138" t="s">
        <v>37652</v>
      </c>
      <c r="C7745" s="138" t="s">
        <v>37653</v>
      </c>
      <c r="D7745" s="138" t="s">
        <v>37654</v>
      </c>
      <c r="E7745" s="138" t="s">
        <v>37655</v>
      </c>
      <c r="F7745" s="139">
        <v>0</v>
      </c>
      <c r="G7745" s="137" t="s">
        <v>332</v>
      </c>
      <c r="H7745" s="137" t="s">
        <v>1762</v>
      </c>
      <c r="I7745" s="138" t="s">
        <v>1103</v>
      </c>
    </row>
    <row r="7746" spans="1:9" hidden="1">
      <c r="A7746" s="137" t="s">
        <v>37656</v>
      </c>
      <c r="B7746" s="138" t="s">
        <v>37657</v>
      </c>
      <c r="C7746" s="138" t="s">
        <v>37658</v>
      </c>
      <c r="D7746" s="138" t="s">
        <v>37659</v>
      </c>
      <c r="E7746" s="138" t="s">
        <v>37660</v>
      </c>
      <c r="F7746" s="139">
        <v>0</v>
      </c>
      <c r="G7746" s="137" t="s">
        <v>332</v>
      </c>
      <c r="H7746" s="137" t="s">
        <v>1762</v>
      </c>
      <c r="I7746" s="138" t="s">
        <v>1103</v>
      </c>
    </row>
    <row r="7747" spans="1:9" hidden="1">
      <c r="A7747" s="137" t="s">
        <v>37661</v>
      </c>
      <c r="B7747" s="138" t="s">
        <v>37662</v>
      </c>
      <c r="C7747" s="138" t="s">
        <v>37663</v>
      </c>
      <c r="D7747" s="138" t="s">
        <v>37664</v>
      </c>
      <c r="E7747" s="138" t="s">
        <v>37665</v>
      </c>
      <c r="F7747" s="139">
        <v>0</v>
      </c>
      <c r="G7747" s="137" t="s">
        <v>332</v>
      </c>
      <c r="H7747" s="137" t="s">
        <v>1762</v>
      </c>
      <c r="I7747" s="138" t="s">
        <v>1103</v>
      </c>
    </row>
    <row r="7748" spans="1:9" hidden="1">
      <c r="A7748" s="137" t="s">
        <v>37666</v>
      </c>
      <c r="B7748" s="138" t="s">
        <v>37667</v>
      </c>
      <c r="C7748" s="138" t="s">
        <v>37668</v>
      </c>
      <c r="D7748" s="138" t="s">
        <v>37669</v>
      </c>
      <c r="E7748" s="138" t="s">
        <v>37670</v>
      </c>
      <c r="F7748" s="139">
        <v>29.7</v>
      </c>
      <c r="G7748" s="137" t="s">
        <v>332</v>
      </c>
      <c r="H7748" s="137" t="s">
        <v>1762</v>
      </c>
      <c r="I7748" s="138" t="s">
        <v>1103</v>
      </c>
    </row>
    <row r="7749" spans="1:9" hidden="1">
      <c r="A7749" s="137" t="s">
        <v>37671</v>
      </c>
      <c r="B7749" s="138" t="s">
        <v>37672</v>
      </c>
      <c r="C7749" s="138" t="s">
        <v>37673</v>
      </c>
      <c r="D7749" s="138" t="s">
        <v>37674</v>
      </c>
      <c r="E7749" s="138" t="s">
        <v>37675</v>
      </c>
      <c r="F7749" s="139">
        <v>0</v>
      </c>
      <c r="G7749" s="137" t="s">
        <v>332</v>
      </c>
      <c r="H7749" s="137" t="s">
        <v>1762</v>
      </c>
      <c r="I7749" s="138" t="s">
        <v>1103</v>
      </c>
    </row>
    <row r="7750" spans="1:9" hidden="1">
      <c r="A7750" s="137" t="s">
        <v>37676</v>
      </c>
      <c r="B7750" s="138" t="s">
        <v>37677</v>
      </c>
      <c r="C7750" s="138" t="s">
        <v>37678</v>
      </c>
      <c r="D7750" s="138" t="s">
        <v>37679</v>
      </c>
      <c r="E7750" s="138" t="s">
        <v>37680</v>
      </c>
      <c r="F7750" s="139">
        <v>0</v>
      </c>
      <c r="G7750" s="137" t="s">
        <v>332</v>
      </c>
      <c r="H7750" s="137" t="s">
        <v>1762</v>
      </c>
      <c r="I7750" s="138" t="s">
        <v>1103</v>
      </c>
    </row>
    <row r="7751" spans="1:9" hidden="1">
      <c r="A7751" s="137" t="s">
        <v>37681</v>
      </c>
      <c r="B7751" s="138" t="s">
        <v>37682</v>
      </c>
      <c r="C7751" s="138" t="s">
        <v>37683</v>
      </c>
      <c r="D7751" s="138" t="s">
        <v>37684</v>
      </c>
      <c r="E7751" s="138" t="s">
        <v>37685</v>
      </c>
      <c r="F7751" s="139">
        <v>0</v>
      </c>
      <c r="G7751" s="137" t="s">
        <v>332</v>
      </c>
      <c r="H7751" s="137" t="s">
        <v>1762</v>
      </c>
      <c r="I7751" s="138" t="s">
        <v>1756</v>
      </c>
    </row>
    <row r="7752" spans="1:9" hidden="1">
      <c r="A7752" s="137" t="s">
        <v>37686</v>
      </c>
      <c r="B7752" s="138" t="s">
        <v>37687</v>
      </c>
      <c r="C7752" s="138" t="s">
        <v>37688</v>
      </c>
      <c r="D7752" s="138" t="s">
        <v>3696</v>
      </c>
      <c r="E7752" s="138" t="s">
        <v>37689</v>
      </c>
      <c r="F7752" s="139">
        <v>28.2</v>
      </c>
      <c r="G7752" s="137" t="s">
        <v>332</v>
      </c>
      <c r="H7752" s="137" t="s">
        <v>1762</v>
      </c>
      <c r="I7752" s="138" t="s">
        <v>1103</v>
      </c>
    </row>
    <row r="7753" spans="1:9" hidden="1">
      <c r="A7753" s="137" t="s">
        <v>37690</v>
      </c>
      <c r="B7753" s="138" t="s">
        <v>37691</v>
      </c>
      <c r="C7753" s="138" t="s">
        <v>37692</v>
      </c>
      <c r="D7753" s="138" t="s">
        <v>37693</v>
      </c>
      <c r="E7753" s="138" t="s">
        <v>37694</v>
      </c>
      <c r="F7753" s="139">
        <v>93.15</v>
      </c>
      <c r="G7753" s="137" t="s">
        <v>332</v>
      </c>
      <c r="H7753" s="137" t="s">
        <v>1762</v>
      </c>
      <c r="I7753" s="138" t="s">
        <v>1103</v>
      </c>
    </row>
    <row r="7754" spans="1:9" hidden="1">
      <c r="A7754" s="137" t="s">
        <v>37695</v>
      </c>
      <c r="B7754" s="138" t="s">
        <v>37696</v>
      </c>
      <c r="C7754" s="138" t="s">
        <v>3048</v>
      </c>
      <c r="D7754" s="138" t="s">
        <v>3049</v>
      </c>
      <c r="E7754" s="138" t="s">
        <v>3050</v>
      </c>
      <c r="F7754" s="139">
        <v>32.700000000000003</v>
      </c>
      <c r="G7754" s="137" t="s">
        <v>332</v>
      </c>
      <c r="H7754" s="137" t="s">
        <v>1762</v>
      </c>
      <c r="I7754" s="138" t="s">
        <v>1103</v>
      </c>
    </row>
    <row r="7755" spans="1:9" hidden="1">
      <c r="A7755" s="137" t="s">
        <v>37697</v>
      </c>
      <c r="B7755" s="138" t="s">
        <v>37698</v>
      </c>
      <c r="C7755" s="138" t="s">
        <v>37699</v>
      </c>
      <c r="D7755" s="138" t="s">
        <v>37700</v>
      </c>
      <c r="E7755" s="138" t="s">
        <v>37701</v>
      </c>
      <c r="F7755" s="139">
        <v>0</v>
      </c>
      <c r="G7755" s="137" t="s">
        <v>332</v>
      </c>
      <c r="H7755" s="137" t="s">
        <v>1762</v>
      </c>
      <c r="I7755" s="138" t="s">
        <v>1103</v>
      </c>
    </row>
    <row r="7756" spans="1:9" hidden="1">
      <c r="A7756" s="137" t="s">
        <v>37702</v>
      </c>
      <c r="B7756" s="138" t="s">
        <v>37703</v>
      </c>
      <c r="C7756" s="138" t="s">
        <v>37704</v>
      </c>
      <c r="D7756" s="138" t="s">
        <v>37705</v>
      </c>
      <c r="E7756" s="138" t="s">
        <v>37706</v>
      </c>
      <c r="F7756" s="139">
        <v>0</v>
      </c>
      <c r="G7756" s="137" t="s">
        <v>332</v>
      </c>
      <c r="H7756" s="137" t="s">
        <v>1762</v>
      </c>
      <c r="I7756" s="138" t="s">
        <v>1103</v>
      </c>
    </row>
    <row r="7757" spans="1:9" hidden="1">
      <c r="A7757" s="137" t="s">
        <v>37707</v>
      </c>
      <c r="B7757" s="138" t="s">
        <v>37708</v>
      </c>
      <c r="C7757" s="138" t="s">
        <v>37709</v>
      </c>
      <c r="D7757" s="138" t="s">
        <v>37710</v>
      </c>
      <c r="E7757" s="138" t="s">
        <v>37711</v>
      </c>
      <c r="F7757" s="139">
        <v>0</v>
      </c>
      <c r="G7757" s="137" t="s">
        <v>332</v>
      </c>
      <c r="H7757" s="137" t="s">
        <v>1762</v>
      </c>
      <c r="I7757" s="138" t="s">
        <v>1103</v>
      </c>
    </row>
    <row r="7758" spans="1:9" hidden="1">
      <c r="A7758" s="137" t="s">
        <v>37712</v>
      </c>
      <c r="B7758" s="138" t="s">
        <v>37713</v>
      </c>
      <c r="C7758" s="138" t="s">
        <v>37714</v>
      </c>
      <c r="D7758" s="138" t="s">
        <v>37715</v>
      </c>
      <c r="E7758" s="138" t="s">
        <v>37716</v>
      </c>
      <c r="F7758" s="139">
        <v>0</v>
      </c>
      <c r="G7758" s="137" t="s">
        <v>332</v>
      </c>
      <c r="H7758" s="137" t="s">
        <v>1762</v>
      </c>
      <c r="I7758" s="138" t="s">
        <v>1103</v>
      </c>
    </row>
    <row r="7759" spans="1:9" hidden="1">
      <c r="A7759" s="137" t="s">
        <v>37717</v>
      </c>
      <c r="B7759" s="138" t="s">
        <v>37718</v>
      </c>
      <c r="C7759" s="138" t="s">
        <v>37719</v>
      </c>
      <c r="D7759" s="138" t="s">
        <v>37720</v>
      </c>
      <c r="E7759" s="138" t="s">
        <v>37721</v>
      </c>
      <c r="F7759" s="139">
        <v>0</v>
      </c>
      <c r="G7759" s="137" t="s">
        <v>332</v>
      </c>
      <c r="H7759" s="137" t="s">
        <v>1762</v>
      </c>
      <c r="I7759" s="138" t="s">
        <v>1103</v>
      </c>
    </row>
    <row r="7760" spans="1:9" hidden="1">
      <c r="A7760" s="137" t="s">
        <v>37722</v>
      </c>
      <c r="B7760" s="138" t="s">
        <v>37723</v>
      </c>
      <c r="C7760" s="138" t="s">
        <v>37724</v>
      </c>
      <c r="D7760" s="138" t="s">
        <v>37725</v>
      </c>
      <c r="E7760" s="138" t="s">
        <v>37726</v>
      </c>
      <c r="F7760" s="139">
        <v>0</v>
      </c>
      <c r="G7760" s="137" t="s">
        <v>332</v>
      </c>
      <c r="H7760" s="137" t="s">
        <v>1762</v>
      </c>
      <c r="I7760" s="138" t="s">
        <v>1103</v>
      </c>
    </row>
    <row r="7761" spans="1:9" hidden="1">
      <c r="A7761" s="137" t="s">
        <v>37727</v>
      </c>
      <c r="B7761" s="138" t="s">
        <v>37728</v>
      </c>
      <c r="C7761" s="138" t="s">
        <v>37729</v>
      </c>
      <c r="D7761" s="138" t="s">
        <v>37730</v>
      </c>
      <c r="E7761" s="138" t="s">
        <v>37731</v>
      </c>
      <c r="F7761" s="139">
        <v>0</v>
      </c>
      <c r="G7761" s="137" t="s">
        <v>247</v>
      </c>
      <c r="H7761" s="137" t="s">
        <v>1806</v>
      </c>
      <c r="I7761" s="138" t="s">
        <v>1110</v>
      </c>
    </row>
    <row r="7762" spans="1:9" hidden="1">
      <c r="A7762" s="137" t="s">
        <v>37732</v>
      </c>
      <c r="B7762" s="138" t="s">
        <v>37728</v>
      </c>
      <c r="C7762" s="138" t="s">
        <v>37733</v>
      </c>
      <c r="D7762" s="138" t="s">
        <v>37730</v>
      </c>
      <c r="E7762" s="138" t="s">
        <v>37731</v>
      </c>
      <c r="F7762" s="139">
        <v>0</v>
      </c>
      <c r="G7762" s="137" t="s">
        <v>247</v>
      </c>
      <c r="H7762" s="137" t="s">
        <v>1806</v>
      </c>
      <c r="I7762" s="138" t="s">
        <v>1110</v>
      </c>
    </row>
    <row r="7763" spans="1:9" hidden="1">
      <c r="A7763" s="137" t="s">
        <v>37734</v>
      </c>
      <c r="B7763" s="138" t="s">
        <v>37735</v>
      </c>
      <c r="C7763" s="138" t="s">
        <v>37736</v>
      </c>
      <c r="D7763" s="138" t="s">
        <v>37737</v>
      </c>
      <c r="E7763" s="138" t="s">
        <v>37738</v>
      </c>
      <c r="F7763" s="139">
        <v>10.16</v>
      </c>
      <c r="G7763" s="137" t="s">
        <v>332</v>
      </c>
      <c r="H7763" s="137" t="s">
        <v>1762</v>
      </c>
      <c r="I7763" s="138" t="s">
        <v>1103</v>
      </c>
    </row>
    <row r="7764" spans="1:9" hidden="1">
      <c r="A7764" s="137" t="s">
        <v>37739</v>
      </c>
      <c r="B7764" s="138" t="s">
        <v>37740</v>
      </c>
      <c r="C7764" s="138" t="s">
        <v>37741</v>
      </c>
      <c r="D7764" s="138" t="s">
        <v>37742</v>
      </c>
      <c r="E7764" s="138" t="s">
        <v>37743</v>
      </c>
      <c r="F7764" s="139">
        <v>0</v>
      </c>
      <c r="G7764" s="137" t="s">
        <v>332</v>
      </c>
      <c r="H7764" s="137" t="s">
        <v>1762</v>
      </c>
      <c r="I7764" s="138" t="s">
        <v>1103</v>
      </c>
    </row>
    <row r="7765" spans="1:9" hidden="1">
      <c r="A7765" s="137" t="s">
        <v>37744</v>
      </c>
      <c r="B7765" s="138" t="s">
        <v>37745</v>
      </c>
      <c r="C7765" s="138" t="s">
        <v>37746</v>
      </c>
      <c r="D7765" s="138" t="s">
        <v>37747</v>
      </c>
      <c r="E7765" s="138" t="s">
        <v>37748</v>
      </c>
      <c r="F7765" s="139">
        <v>0.23</v>
      </c>
      <c r="G7765" s="137" t="s">
        <v>332</v>
      </c>
      <c r="H7765" s="137" t="s">
        <v>1762</v>
      </c>
      <c r="I7765" s="138" t="s">
        <v>1103</v>
      </c>
    </row>
    <row r="7766" spans="1:9" hidden="1">
      <c r="A7766" s="137" t="s">
        <v>37749</v>
      </c>
      <c r="B7766" s="138" t="s">
        <v>37750</v>
      </c>
      <c r="C7766" s="138" t="s">
        <v>37751</v>
      </c>
      <c r="D7766" s="138" t="s">
        <v>37752</v>
      </c>
      <c r="E7766" s="138" t="s">
        <v>37753</v>
      </c>
      <c r="F7766" s="139">
        <v>0</v>
      </c>
      <c r="G7766" s="137" t="s">
        <v>332</v>
      </c>
      <c r="H7766" s="137" t="s">
        <v>1762</v>
      </c>
      <c r="I7766" s="138" t="s">
        <v>1103</v>
      </c>
    </row>
    <row r="7767" spans="1:9" hidden="1">
      <c r="A7767" s="137" t="s">
        <v>37754</v>
      </c>
      <c r="B7767" s="138" t="s">
        <v>37755</v>
      </c>
      <c r="C7767" s="138" t="s">
        <v>37756</v>
      </c>
      <c r="D7767" s="138" t="s">
        <v>37757</v>
      </c>
      <c r="E7767" s="138" t="s">
        <v>37758</v>
      </c>
      <c r="F7767" s="139">
        <v>0</v>
      </c>
      <c r="G7767" s="137" t="s">
        <v>332</v>
      </c>
      <c r="H7767" s="137" t="s">
        <v>1762</v>
      </c>
      <c r="I7767" s="138" t="s">
        <v>1103</v>
      </c>
    </row>
    <row r="7768" spans="1:9" hidden="1">
      <c r="A7768" s="137" t="s">
        <v>37759</v>
      </c>
      <c r="B7768" s="138" t="s">
        <v>37760</v>
      </c>
      <c r="C7768" s="138" t="s">
        <v>37761</v>
      </c>
      <c r="D7768" s="138" t="s">
        <v>37762</v>
      </c>
      <c r="E7768" s="138" t="s">
        <v>37763</v>
      </c>
      <c r="F7768" s="139">
        <v>0</v>
      </c>
      <c r="G7768" s="137" t="s">
        <v>1067</v>
      </c>
      <c r="H7768" s="137" t="s">
        <v>36671</v>
      </c>
      <c r="I7768" s="138" t="s">
        <v>1258</v>
      </c>
    </row>
    <row r="7769" spans="1:9" hidden="1">
      <c r="A7769" s="137" t="s">
        <v>37764</v>
      </c>
      <c r="B7769" s="138" t="s">
        <v>37765</v>
      </c>
      <c r="C7769" s="138" t="s">
        <v>37766</v>
      </c>
      <c r="D7769" s="138" t="s">
        <v>37767</v>
      </c>
      <c r="E7769" s="138" t="s">
        <v>37768</v>
      </c>
      <c r="F7769" s="139">
        <v>240.8</v>
      </c>
      <c r="G7769" s="137" t="s">
        <v>332</v>
      </c>
      <c r="H7769" s="137" t="s">
        <v>1762</v>
      </c>
      <c r="I7769" s="138" t="s">
        <v>1103</v>
      </c>
    </row>
    <row r="7770" spans="1:9" hidden="1">
      <c r="A7770" s="137" t="s">
        <v>37769</v>
      </c>
      <c r="B7770" s="138" t="s">
        <v>37770</v>
      </c>
      <c r="C7770" s="138" t="s">
        <v>37771</v>
      </c>
      <c r="D7770" s="138" t="s">
        <v>37772</v>
      </c>
      <c r="E7770" s="138" t="s">
        <v>37773</v>
      </c>
      <c r="F7770" s="139">
        <v>0</v>
      </c>
      <c r="G7770" s="137" t="s">
        <v>332</v>
      </c>
      <c r="H7770" s="137" t="s">
        <v>1762</v>
      </c>
      <c r="I7770" s="138" t="s">
        <v>1103</v>
      </c>
    </row>
    <row r="7771" spans="1:9" hidden="1">
      <c r="A7771" s="137" t="s">
        <v>37774</v>
      </c>
      <c r="B7771" s="138" t="s">
        <v>37775</v>
      </c>
      <c r="C7771" s="138" t="s">
        <v>37776</v>
      </c>
      <c r="D7771" s="138" t="s">
        <v>37777</v>
      </c>
      <c r="E7771" s="138" t="s">
        <v>37778</v>
      </c>
      <c r="F7771" s="139">
        <v>0</v>
      </c>
      <c r="G7771" s="137" t="s">
        <v>332</v>
      </c>
      <c r="H7771" s="137" t="s">
        <v>1762</v>
      </c>
      <c r="I7771" s="138" t="s">
        <v>1103</v>
      </c>
    </row>
    <row r="7772" spans="1:9" hidden="1">
      <c r="A7772" s="137" t="s">
        <v>37779</v>
      </c>
      <c r="B7772" s="138" t="s">
        <v>37780</v>
      </c>
      <c r="C7772" s="138" t="s">
        <v>37781</v>
      </c>
      <c r="D7772" s="138" t="s">
        <v>37782</v>
      </c>
      <c r="E7772" s="138" t="s">
        <v>37783</v>
      </c>
      <c r="F7772" s="139">
        <v>0</v>
      </c>
      <c r="G7772" s="137" t="s">
        <v>332</v>
      </c>
      <c r="H7772" s="137" t="s">
        <v>1762</v>
      </c>
      <c r="I7772" s="138" t="s">
        <v>1103</v>
      </c>
    </row>
    <row r="7773" spans="1:9" hidden="1">
      <c r="A7773" s="137" t="s">
        <v>37784</v>
      </c>
      <c r="B7773" s="138" t="s">
        <v>37785</v>
      </c>
      <c r="C7773" s="138" t="s">
        <v>37786</v>
      </c>
      <c r="D7773" s="138" t="s">
        <v>37787</v>
      </c>
      <c r="E7773" s="138" t="s">
        <v>37788</v>
      </c>
      <c r="F7773" s="139">
        <v>0</v>
      </c>
      <c r="G7773" s="137" t="s">
        <v>332</v>
      </c>
      <c r="H7773" s="137" t="s">
        <v>1762</v>
      </c>
      <c r="I7773" s="138" t="s">
        <v>1103</v>
      </c>
    </row>
    <row r="7774" spans="1:9" hidden="1">
      <c r="A7774" s="137" t="s">
        <v>37789</v>
      </c>
      <c r="B7774" s="138" t="s">
        <v>37790</v>
      </c>
      <c r="C7774" s="138" t="s">
        <v>37791</v>
      </c>
      <c r="D7774" s="138" t="s">
        <v>37792</v>
      </c>
      <c r="E7774" s="138" t="s">
        <v>37793</v>
      </c>
      <c r="F7774" s="139">
        <v>0</v>
      </c>
      <c r="G7774" s="137" t="s">
        <v>332</v>
      </c>
      <c r="H7774" s="137" t="s">
        <v>1762</v>
      </c>
      <c r="I7774" s="138" t="s">
        <v>1103</v>
      </c>
    </row>
    <row r="7775" spans="1:9" hidden="1">
      <c r="A7775" s="137" t="s">
        <v>37794</v>
      </c>
      <c r="B7775" s="138" t="s">
        <v>37795</v>
      </c>
      <c r="C7775" s="138" t="s">
        <v>37796</v>
      </c>
      <c r="D7775" s="138" t="s">
        <v>37797</v>
      </c>
      <c r="E7775" s="138" t="s">
        <v>37798</v>
      </c>
      <c r="F7775" s="139">
        <v>0</v>
      </c>
      <c r="G7775" s="137" t="s">
        <v>332</v>
      </c>
      <c r="H7775" s="137" t="s">
        <v>1762</v>
      </c>
      <c r="I7775" s="138" t="s">
        <v>1103</v>
      </c>
    </row>
    <row r="7776" spans="1:9" hidden="1">
      <c r="A7776" s="137" t="s">
        <v>37799</v>
      </c>
      <c r="B7776" s="138" t="s">
        <v>37800</v>
      </c>
      <c r="C7776" s="138" t="s">
        <v>37801</v>
      </c>
      <c r="D7776" s="138" t="s">
        <v>37802</v>
      </c>
      <c r="E7776" s="138" t="s">
        <v>37803</v>
      </c>
      <c r="F7776" s="139">
        <v>0</v>
      </c>
      <c r="G7776" s="137" t="s">
        <v>332</v>
      </c>
      <c r="H7776" s="137" t="s">
        <v>1762</v>
      </c>
      <c r="I7776" s="138" t="s">
        <v>1103</v>
      </c>
    </row>
    <row r="7777" spans="1:9" hidden="1">
      <c r="A7777" s="137" t="s">
        <v>37804</v>
      </c>
      <c r="B7777" s="138" t="s">
        <v>37805</v>
      </c>
      <c r="C7777" s="138" t="s">
        <v>37806</v>
      </c>
      <c r="D7777" s="138" t="s">
        <v>37807</v>
      </c>
      <c r="E7777" s="138" t="s">
        <v>37808</v>
      </c>
      <c r="F7777" s="139">
        <v>0</v>
      </c>
      <c r="G7777" s="137" t="s">
        <v>247</v>
      </c>
      <c r="H7777" s="137" t="s">
        <v>1806</v>
      </c>
      <c r="I7777" s="138" t="s">
        <v>1110</v>
      </c>
    </row>
    <row r="7778" spans="1:9" hidden="1">
      <c r="A7778" s="137" t="s">
        <v>37809</v>
      </c>
      <c r="B7778" s="138" t="s">
        <v>37810</v>
      </c>
      <c r="C7778" s="138" t="s">
        <v>37811</v>
      </c>
      <c r="D7778" s="138" t="s">
        <v>37812</v>
      </c>
      <c r="E7778" s="138" t="s">
        <v>37813</v>
      </c>
      <c r="F7778" s="139">
        <v>36.35</v>
      </c>
      <c r="G7778" s="137" t="s">
        <v>332</v>
      </c>
      <c r="H7778" s="137" t="s">
        <v>1762</v>
      </c>
      <c r="I7778" s="138" t="s">
        <v>1103</v>
      </c>
    </row>
    <row r="7779" spans="1:9" hidden="1">
      <c r="A7779" s="137" t="s">
        <v>37814</v>
      </c>
      <c r="B7779" s="138" t="s">
        <v>37815</v>
      </c>
      <c r="C7779" s="138" t="s">
        <v>37816</v>
      </c>
      <c r="D7779" s="138" t="s">
        <v>37817</v>
      </c>
      <c r="E7779" s="138" t="s">
        <v>37818</v>
      </c>
      <c r="F7779" s="139">
        <v>0</v>
      </c>
      <c r="G7779" s="137" t="s">
        <v>332</v>
      </c>
      <c r="H7779" s="137" t="s">
        <v>1762</v>
      </c>
      <c r="I7779" s="138" t="s">
        <v>1756</v>
      </c>
    </row>
    <row r="7780" spans="1:9" hidden="1">
      <c r="A7780" s="137" t="s">
        <v>37819</v>
      </c>
      <c r="B7780" s="138" t="s">
        <v>37820</v>
      </c>
      <c r="C7780" s="138" t="s">
        <v>37821</v>
      </c>
      <c r="D7780" s="138" t="s">
        <v>37822</v>
      </c>
      <c r="E7780" s="138" t="s">
        <v>37823</v>
      </c>
      <c r="F7780" s="139">
        <v>144.5</v>
      </c>
      <c r="G7780" s="137" t="s">
        <v>332</v>
      </c>
      <c r="H7780" s="137" t="s">
        <v>1762</v>
      </c>
      <c r="I7780" s="138" t="s">
        <v>1103</v>
      </c>
    </row>
    <row r="7781" spans="1:9" hidden="1">
      <c r="A7781" s="137" t="s">
        <v>37824</v>
      </c>
      <c r="B7781" s="138" t="s">
        <v>37825</v>
      </c>
      <c r="C7781" s="138" t="s">
        <v>37826</v>
      </c>
      <c r="D7781" s="138" t="s">
        <v>37827</v>
      </c>
      <c r="E7781" s="138" t="s">
        <v>37828</v>
      </c>
      <c r="F7781" s="139">
        <v>0</v>
      </c>
      <c r="G7781" s="137" t="s">
        <v>332</v>
      </c>
      <c r="H7781" s="137" t="s">
        <v>1762</v>
      </c>
      <c r="I7781" s="138" t="s">
        <v>1103</v>
      </c>
    </row>
    <row r="7782" spans="1:9" hidden="1">
      <c r="A7782" s="137" t="s">
        <v>37829</v>
      </c>
      <c r="B7782" s="138" t="s">
        <v>37830</v>
      </c>
      <c r="C7782" s="138" t="s">
        <v>37831</v>
      </c>
      <c r="D7782" s="138" t="s">
        <v>37832</v>
      </c>
      <c r="E7782" s="138" t="s">
        <v>37833</v>
      </c>
      <c r="F7782" s="139">
        <v>0</v>
      </c>
      <c r="G7782" s="137" t="s">
        <v>332</v>
      </c>
      <c r="H7782" s="137" t="s">
        <v>1762</v>
      </c>
      <c r="I7782" s="138" t="s">
        <v>1103</v>
      </c>
    </row>
    <row r="7783" spans="1:9" hidden="1">
      <c r="A7783" s="137" t="s">
        <v>37834</v>
      </c>
      <c r="B7783" s="138" t="s">
        <v>37835</v>
      </c>
      <c r="C7783" s="138" t="s">
        <v>37836</v>
      </c>
      <c r="D7783" s="138" t="s">
        <v>37837</v>
      </c>
      <c r="E7783" s="138" t="s">
        <v>37838</v>
      </c>
      <c r="F7783" s="139">
        <v>0</v>
      </c>
      <c r="G7783" s="137" t="s">
        <v>332</v>
      </c>
      <c r="H7783" s="137" t="s">
        <v>1762</v>
      </c>
      <c r="I7783" s="138" t="s">
        <v>1103</v>
      </c>
    </row>
    <row r="7784" spans="1:9" hidden="1">
      <c r="A7784" s="137" t="s">
        <v>37839</v>
      </c>
      <c r="B7784" s="138" t="s">
        <v>37840</v>
      </c>
      <c r="C7784" s="138" t="s">
        <v>37841</v>
      </c>
      <c r="D7784" s="138" t="s">
        <v>37842</v>
      </c>
      <c r="E7784" s="138" t="s">
        <v>37843</v>
      </c>
      <c r="F7784" s="139">
        <v>535</v>
      </c>
      <c r="G7784" s="137" t="s">
        <v>332</v>
      </c>
      <c r="H7784" s="137" t="s">
        <v>1762</v>
      </c>
      <c r="I7784" s="138" t="s">
        <v>1103</v>
      </c>
    </row>
    <row r="7785" spans="1:9" hidden="1">
      <c r="A7785" s="137" t="s">
        <v>37844</v>
      </c>
      <c r="B7785" s="138" t="s">
        <v>37845</v>
      </c>
      <c r="C7785" s="138" t="s">
        <v>37846</v>
      </c>
      <c r="D7785" s="138" t="s">
        <v>37847</v>
      </c>
      <c r="E7785" s="138" t="s">
        <v>37848</v>
      </c>
      <c r="F7785" s="139">
        <v>20.22</v>
      </c>
      <c r="G7785" s="137" t="s">
        <v>247</v>
      </c>
      <c r="H7785" s="137" t="s">
        <v>1806</v>
      </c>
      <c r="I7785" s="138" t="s">
        <v>5636</v>
      </c>
    </row>
    <row r="7786" spans="1:9" hidden="1">
      <c r="A7786" s="137" t="s">
        <v>37849</v>
      </c>
      <c r="B7786" s="138" t="s">
        <v>37850</v>
      </c>
      <c r="C7786" s="138" t="s">
        <v>37851</v>
      </c>
      <c r="D7786" s="138" t="s">
        <v>37852</v>
      </c>
      <c r="E7786" s="138" t="s">
        <v>37853</v>
      </c>
      <c r="F7786" s="139">
        <v>7.37</v>
      </c>
      <c r="G7786" s="137" t="s">
        <v>332</v>
      </c>
      <c r="H7786" s="137" t="s">
        <v>1762</v>
      </c>
      <c r="I7786" s="138" t="s">
        <v>1103</v>
      </c>
    </row>
    <row r="7787" spans="1:9" hidden="1">
      <c r="A7787" s="137" t="s">
        <v>37854</v>
      </c>
      <c r="B7787" s="138" t="s">
        <v>37855</v>
      </c>
      <c r="C7787" s="138" t="s">
        <v>37856</v>
      </c>
      <c r="D7787" s="138" t="s">
        <v>37857</v>
      </c>
      <c r="E7787" s="138" t="s">
        <v>37858</v>
      </c>
      <c r="F7787" s="139">
        <v>0</v>
      </c>
      <c r="G7787" s="137" t="s">
        <v>332</v>
      </c>
      <c r="H7787" s="137" t="s">
        <v>1762</v>
      </c>
      <c r="I7787" s="138" t="s">
        <v>1103</v>
      </c>
    </row>
    <row r="7788" spans="1:9" hidden="1">
      <c r="A7788" s="137" t="s">
        <v>37859</v>
      </c>
      <c r="B7788" s="138" t="s">
        <v>37860</v>
      </c>
      <c r="C7788" s="138" t="s">
        <v>37861</v>
      </c>
      <c r="D7788" s="138" t="s">
        <v>37862</v>
      </c>
      <c r="E7788" s="138" t="s">
        <v>37863</v>
      </c>
      <c r="F7788" s="139">
        <v>0</v>
      </c>
      <c r="G7788" s="137" t="s">
        <v>332</v>
      </c>
      <c r="H7788" s="137" t="s">
        <v>1762</v>
      </c>
      <c r="I7788" s="138" t="s">
        <v>1103</v>
      </c>
    </row>
    <row r="7789" spans="1:9" hidden="1">
      <c r="A7789" s="137" t="s">
        <v>37864</v>
      </c>
      <c r="B7789" s="138" t="s">
        <v>37865</v>
      </c>
      <c r="C7789" s="138" t="s">
        <v>37866</v>
      </c>
      <c r="D7789" s="138" t="s">
        <v>37867</v>
      </c>
      <c r="E7789" s="138" t="s">
        <v>37868</v>
      </c>
      <c r="F7789" s="139">
        <v>9.58</v>
      </c>
      <c r="G7789" s="137" t="s">
        <v>332</v>
      </c>
      <c r="H7789" s="137" t="s">
        <v>1762</v>
      </c>
      <c r="I7789" s="138" t="s">
        <v>1103</v>
      </c>
    </row>
    <row r="7790" spans="1:9" hidden="1">
      <c r="A7790" s="137" t="s">
        <v>37869</v>
      </c>
      <c r="B7790" s="138" t="s">
        <v>37870</v>
      </c>
      <c r="C7790" s="138" t="s">
        <v>37871</v>
      </c>
      <c r="D7790" s="138" t="s">
        <v>37872</v>
      </c>
      <c r="E7790" s="138" t="s">
        <v>37873</v>
      </c>
      <c r="F7790" s="139">
        <v>0</v>
      </c>
      <c r="G7790" s="137" t="s">
        <v>332</v>
      </c>
      <c r="H7790" s="137" t="s">
        <v>1762</v>
      </c>
      <c r="I7790" s="138" t="s">
        <v>1103</v>
      </c>
    </row>
    <row r="7791" spans="1:9" hidden="1">
      <c r="A7791" s="137" t="s">
        <v>37874</v>
      </c>
      <c r="B7791" s="138" t="s">
        <v>37875</v>
      </c>
      <c r="C7791" s="138" t="s">
        <v>37876</v>
      </c>
      <c r="D7791" s="138" t="s">
        <v>37877</v>
      </c>
      <c r="E7791" s="138" t="s">
        <v>37878</v>
      </c>
      <c r="F7791" s="139">
        <v>0</v>
      </c>
      <c r="G7791" s="137" t="s">
        <v>332</v>
      </c>
      <c r="H7791" s="137" t="s">
        <v>1762</v>
      </c>
      <c r="I7791" s="138" t="s">
        <v>1103</v>
      </c>
    </row>
    <row r="7792" spans="1:9" hidden="1">
      <c r="A7792" s="137" t="s">
        <v>37879</v>
      </c>
      <c r="B7792" s="138" t="s">
        <v>37880</v>
      </c>
      <c r="C7792" s="138" t="s">
        <v>37881</v>
      </c>
      <c r="D7792" s="138" t="s">
        <v>37882</v>
      </c>
      <c r="E7792" s="138" t="s">
        <v>37883</v>
      </c>
      <c r="F7792" s="139">
        <v>9.3000000000000007</v>
      </c>
      <c r="G7792" s="137" t="s">
        <v>332</v>
      </c>
      <c r="H7792" s="137" t="s">
        <v>1762</v>
      </c>
      <c r="I7792" s="138" t="s">
        <v>1103</v>
      </c>
    </row>
    <row r="7793" spans="1:9" hidden="1">
      <c r="A7793" s="137" t="s">
        <v>37884</v>
      </c>
      <c r="B7793" s="138" t="s">
        <v>37885</v>
      </c>
      <c r="C7793" s="138" t="s">
        <v>37886</v>
      </c>
      <c r="D7793" s="138" t="s">
        <v>37887</v>
      </c>
      <c r="E7793" s="138" t="s">
        <v>37888</v>
      </c>
      <c r="F7793" s="139">
        <v>0</v>
      </c>
      <c r="G7793" s="137" t="s">
        <v>332</v>
      </c>
      <c r="H7793" s="137" t="s">
        <v>1762</v>
      </c>
      <c r="I7793" s="138" t="s">
        <v>1103</v>
      </c>
    </row>
    <row r="7794" spans="1:9" hidden="1">
      <c r="A7794" s="137" t="s">
        <v>37889</v>
      </c>
      <c r="B7794" s="138" t="s">
        <v>37890</v>
      </c>
      <c r="C7794" s="138" t="s">
        <v>37891</v>
      </c>
      <c r="D7794" s="138" t="s">
        <v>37892</v>
      </c>
      <c r="E7794" s="138" t="s">
        <v>37893</v>
      </c>
      <c r="F7794" s="139">
        <v>0</v>
      </c>
      <c r="G7794" s="137" t="s">
        <v>1067</v>
      </c>
      <c r="H7794" s="137" t="s">
        <v>36671</v>
      </c>
      <c r="I7794" s="138" t="s">
        <v>1258</v>
      </c>
    </row>
    <row r="7795" spans="1:9" hidden="1">
      <c r="A7795" s="137" t="s">
        <v>37894</v>
      </c>
      <c r="B7795" s="138" t="s">
        <v>37895</v>
      </c>
      <c r="C7795" s="138" t="s">
        <v>37896</v>
      </c>
      <c r="D7795" s="138" t="s">
        <v>37897</v>
      </c>
      <c r="E7795" s="138" t="s">
        <v>37898</v>
      </c>
      <c r="F7795" s="139">
        <v>0</v>
      </c>
      <c r="G7795" s="137" t="s">
        <v>332</v>
      </c>
      <c r="H7795" s="137" t="s">
        <v>1762</v>
      </c>
      <c r="I7795" s="138" t="s">
        <v>1103</v>
      </c>
    </row>
    <row r="7796" spans="1:9" hidden="1">
      <c r="A7796" s="137" t="s">
        <v>37899</v>
      </c>
      <c r="B7796" s="138" t="s">
        <v>37900</v>
      </c>
      <c r="C7796" s="138" t="s">
        <v>37901</v>
      </c>
      <c r="D7796" s="138" t="s">
        <v>37902</v>
      </c>
      <c r="E7796" s="138" t="s">
        <v>37903</v>
      </c>
      <c r="F7796" s="139">
        <v>0</v>
      </c>
      <c r="G7796" s="137" t="s">
        <v>332</v>
      </c>
      <c r="H7796" s="137" t="s">
        <v>1762</v>
      </c>
      <c r="I7796" s="138" t="s">
        <v>1103</v>
      </c>
    </row>
    <row r="7797" spans="1:9" hidden="1">
      <c r="A7797" s="137" t="s">
        <v>37904</v>
      </c>
      <c r="B7797" s="138" t="s">
        <v>37905</v>
      </c>
      <c r="C7797" s="138" t="s">
        <v>37906</v>
      </c>
      <c r="D7797" s="138" t="s">
        <v>37907</v>
      </c>
      <c r="E7797" s="138" t="s">
        <v>37908</v>
      </c>
      <c r="F7797" s="139">
        <v>0</v>
      </c>
      <c r="G7797" s="137" t="s">
        <v>332</v>
      </c>
      <c r="H7797" s="137" t="s">
        <v>1762</v>
      </c>
      <c r="I7797" s="138" t="s">
        <v>1103</v>
      </c>
    </row>
    <row r="7798" spans="1:9" hidden="1">
      <c r="A7798" s="137" t="s">
        <v>37909</v>
      </c>
      <c r="B7798" s="138" t="s">
        <v>37910</v>
      </c>
      <c r="C7798" s="138" t="s">
        <v>37911</v>
      </c>
      <c r="D7798" s="138" t="s">
        <v>37912</v>
      </c>
      <c r="E7798" s="138" t="s">
        <v>37913</v>
      </c>
      <c r="F7798" s="139">
        <v>0</v>
      </c>
      <c r="G7798" s="137" t="s">
        <v>332</v>
      </c>
      <c r="H7798" s="137" t="s">
        <v>1762</v>
      </c>
      <c r="I7798" s="138" t="s">
        <v>1103</v>
      </c>
    </row>
    <row r="7799" spans="1:9" hidden="1">
      <c r="A7799" s="137" t="s">
        <v>37914</v>
      </c>
      <c r="B7799" s="138" t="s">
        <v>37915</v>
      </c>
      <c r="C7799" s="138" t="s">
        <v>37916</v>
      </c>
      <c r="D7799" s="138" t="s">
        <v>37917</v>
      </c>
      <c r="E7799" s="138" t="s">
        <v>37918</v>
      </c>
      <c r="F7799" s="139">
        <v>0</v>
      </c>
      <c r="G7799" s="137" t="s">
        <v>332</v>
      </c>
      <c r="H7799" s="137" t="s">
        <v>1762</v>
      </c>
      <c r="I7799" s="138" t="s">
        <v>1103</v>
      </c>
    </row>
    <row r="7800" spans="1:9" hidden="1">
      <c r="A7800" s="137" t="s">
        <v>37919</v>
      </c>
      <c r="B7800" s="138" t="s">
        <v>37920</v>
      </c>
      <c r="C7800" s="138" t="s">
        <v>37921</v>
      </c>
      <c r="D7800" s="138" t="s">
        <v>37922</v>
      </c>
      <c r="E7800" s="138" t="s">
        <v>37923</v>
      </c>
      <c r="F7800" s="139">
        <v>0</v>
      </c>
      <c r="G7800" s="137" t="s">
        <v>332</v>
      </c>
      <c r="H7800" s="137" t="s">
        <v>1762</v>
      </c>
      <c r="I7800" s="138" t="s">
        <v>1103</v>
      </c>
    </row>
    <row r="7801" spans="1:9" hidden="1">
      <c r="A7801" s="137" t="s">
        <v>37924</v>
      </c>
      <c r="B7801" s="138" t="s">
        <v>37925</v>
      </c>
      <c r="C7801" s="138" t="s">
        <v>37926</v>
      </c>
      <c r="D7801" s="138" t="s">
        <v>37927</v>
      </c>
      <c r="E7801" s="138" t="s">
        <v>37928</v>
      </c>
      <c r="F7801" s="139">
        <v>5.81</v>
      </c>
      <c r="G7801" s="137" t="s">
        <v>332</v>
      </c>
      <c r="H7801" s="137" t="s">
        <v>1762</v>
      </c>
      <c r="I7801" s="138" t="s">
        <v>1103</v>
      </c>
    </row>
    <row r="7802" spans="1:9" hidden="1">
      <c r="A7802" s="137" t="s">
        <v>37929</v>
      </c>
      <c r="B7802" s="138" t="s">
        <v>37930</v>
      </c>
      <c r="C7802" s="138" t="s">
        <v>37931</v>
      </c>
      <c r="D7802" s="138" t="s">
        <v>37932</v>
      </c>
      <c r="E7802" s="138" t="s">
        <v>37933</v>
      </c>
      <c r="F7802" s="139">
        <v>0</v>
      </c>
      <c r="G7802" s="137" t="s">
        <v>332</v>
      </c>
      <c r="H7802" s="137" t="s">
        <v>1762</v>
      </c>
      <c r="I7802" s="138" t="s">
        <v>1103</v>
      </c>
    </row>
    <row r="7803" spans="1:9" hidden="1">
      <c r="A7803" s="137" t="s">
        <v>37934</v>
      </c>
      <c r="B7803" s="138" t="s">
        <v>37935</v>
      </c>
      <c r="C7803" s="138" t="s">
        <v>37936</v>
      </c>
      <c r="D7803" s="138" t="s">
        <v>37937</v>
      </c>
      <c r="E7803" s="138" t="s">
        <v>37938</v>
      </c>
      <c r="F7803" s="139">
        <v>28</v>
      </c>
      <c r="G7803" s="137" t="s">
        <v>332</v>
      </c>
      <c r="H7803" s="137" t="s">
        <v>1762</v>
      </c>
      <c r="I7803" s="138" t="s">
        <v>1103</v>
      </c>
    </row>
    <row r="7804" spans="1:9" hidden="1">
      <c r="A7804" s="137" t="s">
        <v>37939</v>
      </c>
      <c r="B7804" s="138" t="s">
        <v>571</v>
      </c>
      <c r="C7804" s="138" t="s">
        <v>573</v>
      </c>
      <c r="D7804" s="138" t="s">
        <v>572</v>
      </c>
      <c r="E7804" s="138" t="s">
        <v>1308</v>
      </c>
      <c r="F7804" s="139">
        <v>6.9</v>
      </c>
      <c r="G7804" s="137" t="s">
        <v>332</v>
      </c>
      <c r="H7804" s="137" t="s">
        <v>1762</v>
      </c>
      <c r="I7804" s="138" t="s">
        <v>1103</v>
      </c>
    </row>
    <row r="7805" spans="1:9" hidden="1">
      <c r="A7805" s="137" t="s">
        <v>37940</v>
      </c>
      <c r="B7805" s="138" t="s">
        <v>37941</v>
      </c>
      <c r="C7805" s="138" t="s">
        <v>37942</v>
      </c>
      <c r="D7805" s="138" t="s">
        <v>37943</v>
      </c>
      <c r="E7805" s="138" t="s">
        <v>37944</v>
      </c>
      <c r="F7805" s="139">
        <v>0</v>
      </c>
      <c r="G7805" s="137" t="s">
        <v>332</v>
      </c>
      <c r="H7805" s="137" t="s">
        <v>1762</v>
      </c>
      <c r="I7805" s="138" t="s">
        <v>1103</v>
      </c>
    </row>
    <row r="7806" spans="1:9" hidden="1">
      <c r="A7806" s="137" t="s">
        <v>37945</v>
      </c>
      <c r="B7806" s="138" t="s">
        <v>37946</v>
      </c>
      <c r="C7806" s="138" t="s">
        <v>37947</v>
      </c>
      <c r="D7806" s="138" t="s">
        <v>37948</v>
      </c>
      <c r="E7806" s="138" t="s">
        <v>37949</v>
      </c>
      <c r="F7806" s="139">
        <v>160</v>
      </c>
      <c r="G7806" s="137" t="s">
        <v>332</v>
      </c>
      <c r="H7806" s="137" t="s">
        <v>1762</v>
      </c>
      <c r="I7806" s="138" t="s">
        <v>1103</v>
      </c>
    </row>
    <row r="7807" spans="1:9" hidden="1">
      <c r="A7807" s="137" t="s">
        <v>37950</v>
      </c>
      <c r="B7807" s="138" t="s">
        <v>37951</v>
      </c>
      <c r="C7807" s="138" t="s">
        <v>37952</v>
      </c>
      <c r="D7807" s="138" t="s">
        <v>37953</v>
      </c>
      <c r="E7807" s="138" t="s">
        <v>37954</v>
      </c>
      <c r="F7807" s="139">
        <v>0</v>
      </c>
      <c r="G7807" s="137" t="s">
        <v>332</v>
      </c>
      <c r="H7807" s="137" t="s">
        <v>1762</v>
      </c>
      <c r="I7807" s="138" t="s">
        <v>1103</v>
      </c>
    </row>
    <row r="7808" spans="1:9" hidden="1">
      <c r="A7808" s="137" t="s">
        <v>37955</v>
      </c>
      <c r="B7808" s="138" t="s">
        <v>37956</v>
      </c>
      <c r="C7808" s="138" t="s">
        <v>37957</v>
      </c>
      <c r="D7808" s="138" t="s">
        <v>37958</v>
      </c>
      <c r="E7808" s="138" t="s">
        <v>37959</v>
      </c>
      <c r="F7808" s="139">
        <v>0</v>
      </c>
      <c r="G7808" s="137" t="s">
        <v>332</v>
      </c>
      <c r="H7808" s="137" t="s">
        <v>1762</v>
      </c>
      <c r="I7808" s="138" t="s">
        <v>1103</v>
      </c>
    </row>
    <row r="7809" spans="1:9" hidden="1">
      <c r="A7809" s="137" t="s">
        <v>37960</v>
      </c>
      <c r="B7809" s="138" t="s">
        <v>37961</v>
      </c>
      <c r="C7809" s="138" t="s">
        <v>37962</v>
      </c>
      <c r="D7809" s="138" t="s">
        <v>37963</v>
      </c>
      <c r="E7809" s="138" t="s">
        <v>37964</v>
      </c>
      <c r="F7809" s="139">
        <v>18.28</v>
      </c>
      <c r="G7809" s="137" t="s">
        <v>332</v>
      </c>
      <c r="H7809" s="137" t="s">
        <v>1762</v>
      </c>
      <c r="I7809" s="138" t="s">
        <v>1103</v>
      </c>
    </row>
    <row r="7810" spans="1:9" hidden="1">
      <c r="A7810" s="137" t="s">
        <v>37965</v>
      </c>
      <c r="B7810" s="138" t="s">
        <v>37966</v>
      </c>
      <c r="C7810" s="138" t="s">
        <v>37967</v>
      </c>
      <c r="D7810" s="138" t="s">
        <v>37968</v>
      </c>
      <c r="E7810" s="138" t="s">
        <v>37969</v>
      </c>
      <c r="F7810" s="139">
        <v>0.71</v>
      </c>
      <c r="G7810" s="137" t="s">
        <v>332</v>
      </c>
      <c r="H7810" s="137" t="s">
        <v>1762</v>
      </c>
      <c r="I7810" s="138" t="s">
        <v>1103</v>
      </c>
    </row>
    <row r="7811" spans="1:9" hidden="1">
      <c r="A7811" s="137" t="s">
        <v>37970</v>
      </c>
      <c r="B7811" s="138" t="s">
        <v>37971</v>
      </c>
      <c r="C7811" s="138" t="s">
        <v>37972</v>
      </c>
      <c r="D7811" s="138" t="s">
        <v>37973</v>
      </c>
      <c r="E7811" s="138" t="s">
        <v>37974</v>
      </c>
      <c r="F7811" s="139">
        <v>0</v>
      </c>
      <c r="G7811" s="137" t="s">
        <v>332</v>
      </c>
      <c r="H7811" s="137" t="s">
        <v>1762</v>
      </c>
      <c r="I7811" s="138" t="s">
        <v>1103</v>
      </c>
    </row>
    <row r="7812" spans="1:9" hidden="1">
      <c r="A7812" s="137" t="s">
        <v>37975</v>
      </c>
      <c r="B7812" s="138" t="s">
        <v>37976</v>
      </c>
      <c r="C7812" s="138" t="s">
        <v>37977</v>
      </c>
      <c r="D7812" s="138" t="s">
        <v>37978</v>
      </c>
      <c r="E7812" s="138" t="s">
        <v>37979</v>
      </c>
      <c r="F7812" s="139">
        <v>13.2</v>
      </c>
      <c r="G7812" s="137" t="s">
        <v>332</v>
      </c>
      <c r="H7812" s="137" t="s">
        <v>1762</v>
      </c>
      <c r="I7812" s="138" t="s">
        <v>1103</v>
      </c>
    </row>
    <row r="7813" spans="1:9" hidden="1">
      <c r="A7813" s="137" t="s">
        <v>37980</v>
      </c>
      <c r="B7813" s="138" t="s">
        <v>37981</v>
      </c>
      <c r="C7813" s="138" t="s">
        <v>37982</v>
      </c>
      <c r="D7813" s="138" t="s">
        <v>37983</v>
      </c>
      <c r="E7813" s="138" t="s">
        <v>37984</v>
      </c>
      <c r="F7813" s="139">
        <v>0</v>
      </c>
      <c r="G7813" s="137" t="s">
        <v>247</v>
      </c>
      <c r="H7813" s="137" t="s">
        <v>1806</v>
      </c>
      <c r="I7813" s="138" t="s">
        <v>1110</v>
      </c>
    </row>
    <row r="7814" spans="1:9" hidden="1">
      <c r="A7814" s="137" t="s">
        <v>37985</v>
      </c>
      <c r="B7814" s="138" t="s">
        <v>37986</v>
      </c>
      <c r="C7814" s="138" t="s">
        <v>37987</v>
      </c>
      <c r="D7814" s="138" t="s">
        <v>37988</v>
      </c>
      <c r="E7814" s="138" t="s">
        <v>37989</v>
      </c>
      <c r="F7814" s="139">
        <v>2.31</v>
      </c>
      <c r="G7814" s="137" t="s">
        <v>332</v>
      </c>
      <c r="H7814" s="137" t="s">
        <v>1762</v>
      </c>
      <c r="I7814" s="138" t="s">
        <v>1103</v>
      </c>
    </row>
    <row r="7815" spans="1:9" hidden="1">
      <c r="A7815" s="137" t="s">
        <v>37990</v>
      </c>
      <c r="B7815" s="138" t="s">
        <v>37991</v>
      </c>
      <c r="C7815" s="138" t="s">
        <v>37992</v>
      </c>
      <c r="D7815" s="138" t="s">
        <v>37993</v>
      </c>
      <c r="E7815" s="138" t="s">
        <v>1756</v>
      </c>
      <c r="F7815" s="139">
        <v>0</v>
      </c>
      <c r="G7815" s="137" t="s">
        <v>332</v>
      </c>
      <c r="H7815" s="137" t="s">
        <v>1762</v>
      </c>
      <c r="I7815" s="138" t="s">
        <v>1756</v>
      </c>
    </row>
    <row r="7816" spans="1:9" hidden="1">
      <c r="A7816" s="137" t="s">
        <v>37994</v>
      </c>
      <c r="B7816" s="138" t="s">
        <v>37995</v>
      </c>
      <c r="C7816" s="138" t="s">
        <v>37996</v>
      </c>
      <c r="D7816" s="138" t="s">
        <v>37997</v>
      </c>
      <c r="E7816" s="138" t="s">
        <v>37998</v>
      </c>
      <c r="F7816" s="139">
        <v>0</v>
      </c>
      <c r="G7816" s="137" t="s">
        <v>332</v>
      </c>
      <c r="H7816" s="137" t="s">
        <v>1762</v>
      </c>
      <c r="I7816" s="138" t="s">
        <v>1103</v>
      </c>
    </row>
    <row r="7817" spans="1:9" hidden="1">
      <c r="A7817" s="137" t="s">
        <v>37999</v>
      </c>
      <c r="B7817" s="138" t="s">
        <v>38000</v>
      </c>
      <c r="C7817" s="138" t="s">
        <v>38001</v>
      </c>
      <c r="D7817" s="138" t="s">
        <v>38002</v>
      </c>
      <c r="E7817" s="138" t="s">
        <v>38003</v>
      </c>
      <c r="F7817" s="139">
        <v>0</v>
      </c>
      <c r="G7817" s="137" t="s">
        <v>332</v>
      </c>
      <c r="H7817" s="137" t="s">
        <v>1762</v>
      </c>
      <c r="I7817" s="138" t="s">
        <v>1103</v>
      </c>
    </row>
    <row r="7818" spans="1:9" hidden="1">
      <c r="A7818" s="137" t="s">
        <v>38004</v>
      </c>
      <c r="B7818" s="138" t="s">
        <v>38005</v>
      </c>
      <c r="C7818" s="138" t="s">
        <v>38006</v>
      </c>
      <c r="D7818" s="138" t="s">
        <v>38007</v>
      </c>
      <c r="E7818" s="138" t="s">
        <v>38008</v>
      </c>
      <c r="F7818" s="139">
        <v>0</v>
      </c>
      <c r="G7818" s="137" t="s">
        <v>332</v>
      </c>
      <c r="H7818" s="137" t="s">
        <v>1762</v>
      </c>
      <c r="I7818" s="138" t="s">
        <v>1103</v>
      </c>
    </row>
    <row r="7819" spans="1:9" hidden="1">
      <c r="A7819" s="137" t="s">
        <v>38009</v>
      </c>
      <c r="B7819" s="138" t="s">
        <v>38010</v>
      </c>
      <c r="C7819" s="138" t="s">
        <v>38011</v>
      </c>
      <c r="D7819" s="138" t="s">
        <v>38012</v>
      </c>
      <c r="E7819" s="138" t="s">
        <v>38013</v>
      </c>
      <c r="F7819" s="139">
        <v>8.52</v>
      </c>
      <c r="G7819" s="137" t="s">
        <v>332</v>
      </c>
      <c r="H7819" s="137" t="s">
        <v>1762</v>
      </c>
      <c r="I7819" s="138" t="s">
        <v>1103</v>
      </c>
    </row>
    <row r="7820" spans="1:9" hidden="1">
      <c r="A7820" s="137" t="s">
        <v>38014</v>
      </c>
      <c r="B7820" s="138" t="s">
        <v>38015</v>
      </c>
      <c r="C7820" s="138" t="s">
        <v>38016</v>
      </c>
      <c r="D7820" s="138" t="s">
        <v>38012</v>
      </c>
      <c r="E7820" s="138" t="s">
        <v>38017</v>
      </c>
      <c r="F7820" s="139">
        <v>0</v>
      </c>
      <c r="G7820" s="137" t="s">
        <v>332</v>
      </c>
      <c r="H7820" s="137" t="s">
        <v>1762</v>
      </c>
      <c r="I7820" s="138" t="s">
        <v>1756</v>
      </c>
    </row>
    <row r="7821" spans="1:9" hidden="1">
      <c r="A7821" s="137" t="s">
        <v>38018</v>
      </c>
      <c r="B7821" s="138" t="s">
        <v>38019</v>
      </c>
      <c r="C7821" s="138" t="s">
        <v>38020</v>
      </c>
      <c r="D7821" s="138" t="s">
        <v>38021</v>
      </c>
      <c r="E7821" s="138" t="s">
        <v>38022</v>
      </c>
      <c r="F7821" s="139">
        <v>0</v>
      </c>
      <c r="G7821" s="137" t="s">
        <v>332</v>
      </c>
      <c r="H7821" s="137" t="s">
        <v>1762</v>
      </c>
      <c r="I7821" s="138" t="s">
        <v>1103</v>
      </c>
    </row>
    <row r="7822" spans="1:9" hidden="1">
      <c r="A7822" s="137" t="s">
        <v>38023</v>
      </c>
      <c r="B7822" s="138" t="s">
        <v>38024</v>
      </c>
      <c r="C7822" s="138" t="s">
        <v>38025</v>
      </c>
      <c r="D7822" s="138" t="s">
        <v>38026</v>
      </c>
      <c r="E7822" s="138" t="s">
        <v>38027</v>
      </c>
      <c r="F7822" s="139">
        <v>14.76</v>
      </c>
      <c r="G7822" s="137" t="s">
        <v>332</v>
      </c>
      <c r="H7822" s="137" t="s">
        <v>1762</v>
      </c>
      <c r="I7822" s="138" t="s">
        <v>1103</v>
      </c>
    </row>
    <row r="7823" spans="1:9" hidden="1">
      <c r="A7823" s="137" t="s">
        <v>38028</v>
      </c>
      <c r="B7823" s="138" t="s">
        <v>38029</v>
      </c>
      <c r="C7823" s="138" t="s">
        <v>38030</v>
      </c>
      <c r="D7823" s="138" t="s">
        <v>38031</v>
      </c>
      <c r="E7823" s="138" t="s">
        <v>38032</v>
      </c>
      <c r="F7823" s="139">
        <v>0</v>
      </c>
      <c r="G7823" s="137" t="s">
        <v>332</v>
      </c>
      <c r="H7823" s="137" t="s">
        <v>1762</v>
      </c>
      <c r="I7823" s="138" t="s">
        <v>1103</v>
      </c>
    </row>
    <row r="7824" spans="1:9" hidden="1">
      <c r="A7824" s="137" t="s">
        <v>38033</v>
      </c>
      <c r="B7824" s="138" t="s">
        <v>38034</v>
      </c>
      <c r="C7824" s="138" t="s">
        <v>38035</v>
      </c>
      <c r="D7824" s="138" t="s">
        <v>38036</v>
      </c>
      <c r="E7824" s="138" t="s">
        <v>38037</v>
      </c>
      <c r="F7824" s="139">
        <v>96.7</v>
      </c>
      <c r="G7824" s="137" t="s">
        <v>332</v>
      </c>
      <c r="H7824" s="137" t="s">
        <v>1762</v>
      </c>
      <c r="I7824" s="138" t="s">
        <v>1103</v>
      </c>
    </row>
    <row r="7825" spans="1:9" hidden="1">
      <c r="A7825" s="137" t="s">
        <v>38038</v>
      </c>
      <c r="B7825" s="138" t="s">
        <v>38039</v>
      </c>
      <c r="C7825" s="138" t="s">
        <v>38040</v>
      </c>
      <c r="D7825" s="138" t="s">
        <v>38041</v>
      </c>
      <c r="E7825" s="138" t="s">
        <v>38042</v>
      </c>
      <c r="F7825" s="139">
        <v>0</v>
      </c>
      <c r="G7825" s="137" t="s">
        <v>332</v>
      </c>
      <c r="H7825" s="137" t="s">
        <v>1762</v>
      </c>
      <c r="I7825" s="138" t="s">
        <v>1103</v>
      </c>
    </row>
    <row r="7826" spans="1:9" hidden="1">
      <c r="A7826" s="137" t="s">
        <v>38043</v>
      </c>
      <c r="B7826" s="138" t="s">
        <v>38044</v>
      </c>
      <c r="C7826" s="138" t="s">
        <v>38045</v>
      </c>
      <c r="D7826" s="138" t="s">
        <v>38046</v>
      </c>
      <c r="E7826" s="138" t="s">
        <v>38047</v>
      </c>
      <c r="F7826" s="139">
        <v>0</v>
      </c>
      <c r="G7826" s="137" t="s">
        <v>332</v>
      </c>
      <c r="H7826" s="137" t="s">
        <v>1762</v>
      </c>
      <c r="I7826" s="138" t="s">
        <v>1103</v>
      </c>
    </row>
    <row r="7827" spans="1:9" hidden="1">
      <c r="A7827" s="137" t="s">
        <v>38048</v>
      </c>
      <c r="B7827" s="138" t="s">
        <v>38049</v>
      </c>
      <c r="C7827" s="138" t="s">
        <v>38050</v>
      </c>
      <c r="D7827" s="138" t="s">
        <v>38051</v>
      </c>
      <c r="E7827" s="138" t="s">
        <v>38052</v>
      </c>
      <c r="F7827" s="139">
        <v>0</v>
      </c>
      <c r="G7827" s="137" t="s">
        <v>332</v>
      </c>
      <c r="H7827" s="137" t="s">
        <v>1762</v>
      </c>
      <c r="I7827" s="138" t="s">
        <v>1103</v>
      </c>
    </row>
    <row r="7828" spans="1:9" hidden="1">
      <c r="A7828" s="137" t="s">
        <v>38053</v>
      </c>
      <c r="B7828" s="138" t="s">
        <v>38054</v>
      </c>
      <c r="C7828" s="138" t="s">
        <v>38055</v>
      </c>
      <c r="D7828" s="138" t="s">
        <v>38056</v>
      </c>
      <c r="E7828" s="138" t="s">
        <v>38057</v>
      </c>
      <c r="F7828" s="139">
        <v>0</v>
      </c>
      <c r="G7828" s="137" t="s">
        <v>332</v>
      </c>
      <c r="H7828" s="137" t="s">
        <v>1762</v>
      </c>
      <c r="I7828" s="138" t="s">
        <v>1103</v>
      </c>
    </row>
    <row r="7829" spans="1:9" hidden="1">
      <c r="A7829" s="137" t="s">
        <v>38058</v>
      </c>
      <c r="B7829" s="138" t="s">
        <v>38059</v>
      </c>
      <c r="C7829" s="138" t="s">
        <v>38060</v>
      </c>
      <c r="D7829" s="138" t="s">
        <v>38061</v>
      </c>
      <c r="E7829" s="138" t="s">
        <v>38062</v>
      </c>
      <c r="F7829" s="139">
        <v>0</v>
      </c>
      <c r="G7829" s="137" t="s">
        <v>332</v>
      </c>
      <c r="H7829" s="137" t="s">
        <v>1762</v>
      </c>
      <c r="I7829" s="138" t="s">
        <v>1103</v>
      </c>
    </row>
    <row r="7830" spans="1:9" hidden="1">
      <c r="A7830" s="137" t="s">
        <v>38063</v>
      </c>
      <c r="B7830" s="138" t="s">
        <v>38064</v>
      </c>
      <c r="C7830" s="138" t="s">
        <v>38065</v>
      </c>
      <c r="D7830" s="138" t="s">
        <v>38066</v>
      </c>
      <c r="E7830" s="138" t="s">
        <v>38067</v>
      </c>
      <c r="F7830" s="139">
        <v>0</v>
      </c>
      <c r="G7830" s="137" t="s">
        <v>1067</v>
      </c>
      <c r="H7830" s="137" t="s">
        <v>36671</v>
      </c>
      <c r="I7830" s="138" t="s">
        <v>1258</v>
      </c>
    </row>
    <row r="7831" spans="1:9" hidden="1">
      <c r="A7831" s="137" t="s">
        <v>38068</v>
      </c>
      <c r="B7831" s="138" t="s">
        <v>38069</v>
      </c>
      <c r="C7831" s="138" t="s">
        <v>38070</v>
      </c>
      <c r="D7831" s="138" t="s">
        <v>38071</v>
      </c>
      <c r="E7831" s="138" t="s">
        <v>38072</v>
      </c>
      <c r="F7831" s="139">
        <v>0</v>
      </c>
      <c r="G7831" s="137" t="s">
        <v>332</v>
      </c>
      <c r="H7831" s="137" t="s">
        <v>1762</v>
      </c>
      <c r="I7831" s="138" t="s">
        <v>1103</v>
      </c>
    </row>
    <row r="7832" spans="1:9" hidden="1">
      <c r="A7832" s="137" t="s">
        <v>38073</v>
      </c>
      <c r="B7832" s="138" t="s">
        <v>38074</v>
      </c>
      <c r="C7832" s="138" t="s">
        <v>38075</v>
      </c>
      <c r="D7832" s="138" t="s">
        <v>38076</v>
      </c>
      <c r="E7832" s="138" t="s">
        <v>38077</v>
      </c>
      <c r="F7832" s="139">
        <v>0</v>
      </c>
      <c r="G7832" s="137" t="s">
        <v>332</v>
      </c>
      <c r="H7832" s="137" t="s">
        <v>1762</v>
      </c>
      <c r="I7832" s="138" t="s">
        <v>1103</v>
      </c>
    </row>
    <row r="7833" spans="1:9" hidden="1">
      <c r="A7833" s="137" t="s">
        <v>38078</v>
      </c>
      <c r="B7833" s="138" t="s">
        <v>38079</v>
      </c>
      <c r="C7833" s="138" t="s">
        <v>38080</v>
      </c>
      <c r="D7833" s="138" t="s">
        <v>38081</v>
      </c>
      <c r="E7833" s="138" t="s">
        <v>38082</v>
      </c>
      <c r="F7833" s="139">
        <v>0</v>
      </c>
      <c r="G7833" s="137" t="s">
        <v>332</v>
      </c>
      <c r="H7833" s="137" t="s">
        <v>1762</v>
      </c>
      <c r="I7833" s="138" t="s">
        <v>1103</v>
      </c>
    </row>
    <row r="7834" spans="1:9" hidden="1">
      <c r="A7834" s="137" t="s">
        <v>38083</v>
      </c>
      <c r="B7834" s="138" t="s">
        <v>38084</v>
      </c>
      <c r="C7834" s="138" t="s">
        <v>38085</v>
      </c>
      <c r="D7834" s="138" t="s">
        <v>38086</v>
      </c>
      <c r="E7834" s="138" t="s">
        <v>1756</v>
      </c>
      <c r="F7834" s="139">
        <v>0</v>
      </c>
      <c r="G7834" s="137" t="s">
        <v>332</v>
      </c>
      <c r="H7834" s="137" t="s">
        <v>1762</v>
      </c>
      <c r="I7834" s="138" t="s">
        <v>1756</v>
      </c>
    </row>
    <row r="7835" spans="1:9" hidden="1">
      <c r="A7835" s="137" t="s">
        <v>38087</v>
      </c>
      <c r="B7835" s="138" t="s">
        <v>38088</v>
      </c>
      <c r="C7835" s="138" t="s">
        <v>38089</v>
      </c>
      <c r="D7835" s="138" t="s">
        <v>38090</v>
      </c>
      <c r="E7835" s="138" t="s">
        <v>36840</v>
      </c>
      <c r="F7835" s="139">
        <v>0</v>
      </c>
      <c r="G7835" s="137" t="s">
        <v>332</v>
      </c>
      <c r="H7835" s="137" t="s">
        <v>1762</v>
      </c>
      <c r="I7835" s="138" t="s">
        <v>1103</v>
      </c>
    </row>
    <row r="7836" spans="1:9" hidden="1">
      <c r="A7836" s="137" t="s">
        <v>38091</v>
      </c>
      <c r="B7836" s="138" t="s">
        <v>38092</v>
      </c>
      <c r="C7836" s="138" t="s">
        <v>38092</v>
      </c>
      <c r="D7836" s="138" t="s">
        <v>38093</v>
      </c>
      <c r="E7836" s="138" t="s">
        <v>1756</v>
      </c>
      <c r="F7836" s="139">
        <v>0</v>
      </c>
      <c r="G7836" s="137" t="s">
        <v>247</v>
      </c>
      <c r="H7836" s="137" t="s">
        <v>3068</v>
      </c>
      <c r="I7836" s="138" t="s">
        <v>1756</v>
      </c>
    </row>
    <row r="7837" spans="1:9" hidden="1">
      <c r="A7837" s="137" t="s">
        <v>38094</v>
      </c>
      <c r="B7837" s="138" t="s">
        <v>38095</v>
      </c>
      <c r="C7837" s="138" t="s">
        <v>38096</v>
      </c>
      <c r="D7837" s="138" t="s">
        <v>38097</v>
      </c>
      <c r="E7837" s="138" t="s">
        <v>38098</v>
      </c>
      <c r="F7837" s="139">
        <v>51</v>
      </c>
      <c r="G7837" s="137" t="s">
        <v>247</v>
      </c>
      <c r="H7837" s="137" t="s">
        <v>1806</v>
      </c>
      <c r="I7837" s="138" t="s">
        <v>1096</v>
      </c>
    </row>
    <row r="7838" spans="1:9" hidden="1">
      <c r="A7838" s="137" t="s">
        <v>38099</v>
      </c>
      <c r="B7838" s="138" t="s">
        <v>38100</v>
      </c>
      <c r="C7838" s="138" t="s">
        <v>38101</v>
      </c>
      <c r="D7838" s="138" t="s">
        <v>38102</v>
      </c>
      <c r="E7838" s="138" t="s">
        <v>38103</v>
      </c>
      <c r="F7838" s="139">
        <v>0</v>
      </c>
      <c r="G7838" s="137" t="s">
        <v>247</v>
      </c>
      <c r="H7838" s="137" t="s">
        <v>1806</v>
      </c>
      <c r="I7838" s="138" t="s">
        <v>6595</v>
      </c>
    </row>
    <row r="7839" spans="1:9" hidden="1">
      <c r="A7839" s="137" t="s">
        <v>38104</v>
      </c>
      <c r="B7839" s="138" t="s">
        <v>38105</v>
      </c>
      <c r="C7839" s="138" t="s">
        <v>38106</v>
      </c>
      <c r="D7839" s="138" t="s">
        <v>38107</v>
      </c>
      <c r="E7839" s="138" t="s">
        <v>38108</v>
      </c>
      <c r="F7839" s="139">
        <v>0</v>
      </c>
      <c r="G7839" s="137" t="s">
        <v>374</v>
      </c>
      <c r="H7839" s="137" t="s">
        <v>16114</v>
      </c>
      <c r="I7839" s="138" t="s">
        <v>1154</v>
      </c>
    </row>
    <row r="7840" spans="1:9" hidden="1">
      <c r="A7840" s="137" t="s">
        <v>38109</v>
      </c>
      <c r="B7840" s="138" t="s">
        <v>38110</v>
      </c>
      <c r="C7840" s="138" t="s">
        <v>38111</v>
      </c>
      <c r="D7840" s="138" t="s">
        <v>38112</v>
      </c>
      <c r="E7840" s="138" t="s">
        <v>38113</v>
      </c>
      <c r="F7840" s="139">
        <v>6.1440000000000001</v>
      </c>
      <c r="G7840" s="137" t="s">
        <v>374</v>
      </c>
      <c r="H7840" s="137" t="s">
        <v>17416</v>
      </c>
      <c r="I7840" s="138" t="s">
        <v>1183</v>
      </c>
    </row>
    <row r="7841" spans="1:9" hidden="1">
      <c r="A7841" s="137" t="s">
        <v>38114</v>
      </c>
      <c r="B7841" s="138" t="s">
        <v>38115</v>
      </c>
      <c r="C7841" s="138" t="s">
        <v>38116</v>
      </c>
      <c r="D7841" s="138" t="s">
        <v>38117</v>
      </c>
      <c r="E7841" s="138" t="s">
        <v>38118</v>
      </c>
      <c r="F7841" s="139">
        <v>5.1539999999999999</v>
      </c>
      <c r="G7841" s="137" t="s">
        <v>374</v>
      </c>
      <c r="H7841" s="137" t="s">
        <v>20671</v>
      </c>
      <c r="I7841" s="138" t="s">
        <v>1280</v>
      </c>
    </row>
    <row r="7842" spans="1:9" hidden="1">
      <c r="A7842" s="137" t="s">
        <v>38119</v>
      </c>
      <c r="B7842" s="138" t="s">
        <v>38120</v>
      </c>
      <c r="C7842" s="138" t="s">
        <v>38121</v>
      </c>
      <c r="D7842" s="138" t="s">
        <v>38122</v>
      </c>
      <c r="E7842" s="138" t="s">
        <v>1756</v>
      </c>
      <c r="F7842" s="139">
        <v>80.09</v>
      </c>
      <c r="G7842" s="137" t="s">
        <v>247</v>
      </c>
      <c r="H7842" s="137" t="s">
        <v>1806</v>
      </c>
      <c r="I7842" s="138" t="s">
        <v>1756</v>
      </c>
    </row>
    <row r="7843" spans="1:9" hidden="1">
      <c r="A7843" s="137" t="s">
        <v>38123</v>
      </c>
      <c r="B7843" s="138" t="s">
        <v>38124</v>
      </c>
      <c r="C7843" s="138" t="s">
        <v>38125</v>
      </c>
      <c r="D7843" s="138" t="s">
        <v>38126</v>
      </c>
      <c r="E7843" s="138" t="s">
        <v>38127</v>
      </c>
      <c r="F7843" s="139">
        <v>0</v>
      </c>
      <c r="G7843" s="137" t="s">
        <v>374</v>
      </c>
      <c r="H7843" s="137" t="s">
        <v>16114</v>
      </c>
      <c r="I7843" s="138" t="s">
        <v>1154</v>
      </c>
    </row>
    <row r="7844" spans="1:9" hidden="1">
      <c r="A7844" s="137" t="s">
        <v>38128</v>
      </c>
      <c r="B7844" s="138" t="s">
        <v>38124</v>
      </c>
      <c r="C7844" s="138" t="s">
        <v>38129</v>
      </c>
      <c r="D7844" s="138" t="s">
        <v>38126</v>
      </c>
      <c r="E7844" s="138" t="s">
        <v>38130</v>
      </c>
      <c r="F7844" s="139">
        <v>16.196000000000002</v>
      </c>
      <c r="G7844" s="137" t="s">
        <v>247</v>
      </c>
      <c r="H7844" s="137" t="s">
        <v>1907</v>
      </c>
      <c r="I7844" s="138" t="s">
        <v>6601</v>
      </c>
    </row>
    <row r="7845" spans="1:9" hidden="1">
      <c r="A7845" s="137" t="s">
        <v>38131</v>
      </c>
      <c r="B7845" s="138" t="s">
        <v>38132</v>
      </c>
      <c r="C7845" s="138" t="s">
        <v>38133</v>
      </c>
      <c r="D7845" s="138" t="s">
        <v>38134</v>
      </c>
      <c r="E7845" s="138" t="s">
        <v>38135</v>
      </c>
      <c r="F7845" s="139">
        <v>0</v>
      </c>
      <c r="G7845" s="137" t="s">
        <v>374</v>
      </c>
      <c r="H7845" s="137" t="s">
        <v>17416</v>
      </c>
      <c r="I7845" s="138" t="s">
        <v>1183</v>
      </c>
    </row>
    <row r="7846" spans="1:9" hidden="1">
      <c r="A7846" s="137" t="s">
        <v>38136</v>
      </c>
      <c r="B7846" s="138" t="s">
        <v>38137</v>
      </c>
      <c r="C7846" s="138" t="s">
        <v>38138</v>
      </c>
      <c r="D7846" s="138" t="s">
        <v>38139</v>
      </c>
      <c r="E7846" s="138" t="s">
        <v>38140</v>
      </c>
      <c r="F7846" s="139">
        <v>0</v>
      </c>
      <c r="G7846" s="137" t="s">
        <v>374</v>
      </c>
      <c r="H7846" s="137" t="s">
        <v>16114</v>
      </c>
      <c r="I7846" s="138" t="s">
        <v>16236</v>
      </c>
    </row>
    <row r="7847" spans="1:9" hidden="1">
      <c r="A7847" s="137" t="s">
        <v>38141</v>
      </c>
      <c r="B7847" s="138" t="s">
        <v>38142</v>
      </c>
      <c r="C7847" s="138" t="s">
        <v>38143</v>
      </c>
      <c r="D7847" s="138" t="s">
        <v>38144</v>
      </c>
      <c r="E7847" s="138" t="s">
        <v>38145</v>
      </c>
      <c r="F7847" s="139">
        <v>0</v>
      </c>
      <c r="G7847" s="137" t="s">
        <v>374</v>
      </c>
      <c r="H7847" s="137" t="s">
        <v>16114</v>
      </c>
      <c r="I7847" s="138" t="s">
        <v>1154</v>
      </c>
    </row>
    <row r="7848" spans="1:9" hidden="1">
      <c r="A7848" s="137" t="s">
        <v>38146</v>
      </c>
      <c r="B7848" s="138" t="s">
        <v>38147</v>
      </c>
      <c r="C7848" s="138" t="s">
        <v>38148</v>
      </c>
      <c r="D7848" s="138" t="s">
        <v>38149</v>
      </c>
      <c r="E7848" s="138" t="s">
        <v>38150</v>
      </c>
      <c r="F7848" s="139">
        <v>0</v>
      </c>
      <c r="G7848" s="137" t="s">
        <v>374</v>
      </c>
      <c r="H7848" s="137" t="s">
        <v>16114</v>
      </c>
      <c r="I7848" s="138" t="s">
        <v>16236</v>
      </c>
    </row>
    <row r="7849" spans="1:9" hidden="1">
      <c r="A7849" s="137" t="s">
        <v>38151</v>
      </c>
      <c r="B7849" s="138" t="s">
        <v>38152</v>
      </c>
      <c r="C7849" s="138" t="s">
        <v>38153</v>
      </c>
      <c r="D7849" s="138" t="s">
        <v>38154</v>
      </c>
      <c r="E7849" s="138" t="s">
        <v>38155</v>
      </c>
      <c r="F7849" s="139">
        <v>67.64</v>
      </c>
      <c r="G7849" s="137" t="s">
        <v>247</v>
      </c>
      <c r="H7849" s="137" t="s">
        <v>2660</v>
      </c>
      <c r="I7849" s="138" t="s">
        <v>1091</v>
      </c>
    </row>
    <row r="7850" spans="1:9" hidden="1">
      <c r="A7850" s="137" t="s">
        <v>38156</v>
      </c>
      <c r="B7850" s="138" t="s">
        <v>38157</v>
      </c>
      <c r="C7850" s="138" t="s">
        <v>38158</v>
      </c>
      <c r="D7850" s="138" t="s">
        <v>38159</v>
      </c>
      <c r="E7850" s="138" t="s">
        <v>38160</v>
      </c>
      <c r="F7850" s="139">
        <v>0</v>
      </c>
      <c r="G7850" s="137" t="s">
        <v>374</v>
      </c>
      <c r="H7850" s="137" t="s">
        <v>16114</v>
      </c>
      <c r="I7850" s="138" t="s">
        <v>1154</v>
      </c>
    </row>
    <row r="7851" spans="1:9" hidden="1">
      <c r="A7851" s="137" t="s">
        <v>38161</v>
      </c>
      <c r="B7851" s="138" t="s">
        <v>38157</v>
      </c>
      <c r="C7851" s="138" t="s">
        <v>38162</v>
      </c>
      <c r="D7851" s="138" t="s">
        <v>38163</v>
      </c>
      <c r="E7851" s="138" t="s">
        <v>38160</v>
      </c>
      <c r="F7851" s="139">
        <v>0</v>
      </c>
      <c r="G7851" s="137" t="s">
        <v>374</v>
      </c>
      <c r="H7851" s="137" t="s">
        <v>16114</v>
      </c>
      <c r="I7851" s="138" t="s">
        <v>1154</v>
      </c>
    </row>
    <row r="7852" spans="1:9" hidden="1">
      <c r="A7852" s="137" t="s">
        <v>38164</v>
      </c>
      <c r="B7852" s="138" t="s">
        <v>38165</v>
      </c>
      <c r="C7852" s="138" t="s">
        <v>38166</v>
      </c>
      <c r="D7852" s="138" t="s">
        <v>38167</v>
      </c>
      <c r="E7852" s="138" t="s">
        <v>38168</v>
      </c>
      <c r="F7852" s="139">
        <v>0</v>
      </c>
      <c r="G7852" s="137" t="s">
        <v>3956</v>
      </c>
      <c r="H7852" s="137" t="s">
        <v>3957</v>
      </c>
      <c r="I7852" s="138" t="s">
        <v>3958</v>
      </c>
    </row>
    <row r="7853" spans="1:9" hidden="1">
      <c r="A7853" s="137" t="s">
        <v>38169</v>
      </c>
      <c r="B7853" s="138" t="s">
        <v>38170</v>
      </c>
      <c r="C7853" s="138" t="s">
        <v>38171</v>
      </c>
      <c r="D7853" s="138" t="s">
        <v>38172</v>
      </c>
      <c r="E7853" s="138" t="s">
        <v>38173</v>
      </c>
      <c r="F7853" s="139">
        <v>0</v>
      </c>
      <c r="G7853" s="137" t="s">
        <v>374</v>
      </c>
      <c r="H7853" s="137" t="s">
        <v>16114</v>
      </c>
      <c r="I7853" s="138" t="s">
        <v>1154</v>
      </c>
    </row>
    <row r="7854" spans="1:9" hidden="1">
      <c r="A7854" s="137" t="s">
        <v>38174</v>
      </c>
      <c r="B7854" s="138" t="s">
        <v>38175</v>
      </c>
      <c r="C7854" s="138" t="s">
        <v>38176</v>
      </c>
      <c r="D7854" s="138" t="s">
        <v>38177</v>
      </c>
      <c r="E7854" s="138" t="s">
        <v>38178</v>
      </c>
      <c r="F7854" s="139">
        <v>0</v>
      </c>
      <c r="G7854" s="137" t="s">
        <v>332</v>
      </c>
      <c r="H7854" s="137" t="s">
        <v>1762</v>
      </c>
      <c r="I7854" s="138" t="s">
        <v>1103</v>
      </c>
    </row>
    <row r="7855" spans="1:9" hidden="1">
      <c r="A7855" s="137" t="s">
        <v>38179</v>
      </c>
      <c r="B7855" s="138" t="s">
        <v>38180</v>
      </c>
      <c r="C7855" s="138" t="s">
        <v>38181</v>
      </c>
      <c r="D7855" s="138" t="s">
        <v>38182</v>
      </c>
      <c r="E7855" s="138" t="s">
        <v>38183</v>
      </c>
      <c r="F7855" s="139">
        <v>0</v>
      </c>
      <c r="G7855" s="137" t="s">
        <v>374</v>
      </c>
      <c r="H7855" s="137" t="s">
        <v>16114</v>
      </c>
      <c r="I7855" s="138" t="s">
        <v>1154</v>
      </c>
    </row>
    <row r="7856" spans="1:9" hidden="1">
      <c r="A7856" s="137" t="s">
        <v>38184</v>
      </c>
      <c r="B7856" s="138" t="s">
        <v>38185</v>
      </c>
      <c r="C7856" s="138" t="s">
        <v>38186</v>
      </c>
      <c r="D7856" s="138" t="s">
        <v>38187</v>
      </c>
      <c r="E7856" s="138" t="s">
        <v>38188</v>
      </c>
      <c r="F7856" s="139">
        <v>21.934999999999999</v>
      </c>
      <c r="G7856" s="137" t="s">
        <v>374</v>
      </c>
      <c r="H7856" s="137" t="s">
        <v>16114</v>
      </c>
      <c r="I7856" s="138" t="s">
        <v>1154</v>
      </c>
    </row>
    <row r="7857" spans="1:9" hidden="1">
      <c r="A7857" s="137" t="s">
        <v>38189</v>
      </c>
      <c r="B7857" s="138" t="s">
        <v>38190</v>
      </c>
      <c r="C7857" s="138" t="s">
        <v>38191</v>
      </c>
      <c r="D7857" s="138" t="s">
        <v>38192</v>
      </c>
      <c r="E7857" s="138" t="s">
        <v>38193</v>
      </c>
      <c r="F7857" s="139">
        <v>0</v>
      </c>
      <c r="G7857" s="137" t="s">
        <v>374</v>
      </c>
      <c r="H7857" s="137" t="s">
        <v>16114</v>
      </c>
      <c r="I7857" s="138" t="s">
        <v>16236</v>
      </c>
    </row>
    <row r="7858" spans="1:9" hidden="1">
      <c r="A7858" s="137" t="s">
        <v>38194</v>
      </c>
      <c r="B7858" s="138" t="s">
        <v>38195</v>
      </c>
      <c r="C7858" s="138" t="s">
        <v>38196</v>
      </c>
      <c r="D7858" s="138" t="s">
        <v>38197</v>
      </c>
      <c r="E7858" s="138" t="s">
        <v>38198</v>
      </c>
      <c r="F7858" s="139">
        <v>0</v>
      </c>
      <c r="G7858" s="137" t="s">
        <v>247</v>
      </c>
      <c r="H7858" s="137" t="s">
        <v>2660</v>
      </c>
      <c r="I7858" s="138" t="s">
        <v>1091</v>
      </c>
    </row>
    <row r="7859" spans="1:9" hidden="1">
      <c r="A7859" s="137" t="s">
        <v>38199</v>
      </c>
      <c r="B7859" s="138" t="s">
        <v>38200</v>
      </c>
      <c r="C7859" s="138" t="s">
        <v>38201</v>
      </c>
      <c r="D7859" s="138" t="s">
        <v>38202</v>
      </c>
      <c r="E7859" s="138" t="s">
        <v>38203</v>
      </c>
      <c r="F7859" s="139">
        <v>0</v>
      </c>
      <c r="G7859" s="137" t="s">
        <v>332</v>
      </c>
      <c r="H7859" s="137" t="s">
        <v>1762</v>
      </c>
      <c r="I7859" s="138" t="s">
        <v>1103</v>
      </c>
    </row>
    <row r="7860" spans="1:9" hidden="1">
      <c r="A7860" s="137" t="s">
        <v>38204</v>
      </c>
      <c r="B7860" s="138" t="s">
        <v>38205</v>
      </c>
      <c r="C7860" s="138" t="s">
        <v>38206</v>
      </c>
      <c r="D7860" s="138" t="s">
        <v>38207</v>
      </c>
      <c r="E7860" s="138" t="s">
        <v>38208</v>
      </c>
      <c r="F7860" s="139">
        <v>0</v>
      </c>
      <c r="G7860" s="137" t="s">
        <v>374</v>
      </c>
      <c r="H7860" s="137" t="s">
        <v>16114</v>
      </c>
      <c r="I7860" s="138" t="s">
        <v>1154</v>
      </c>
    </row>
    <row r="7861" spans="1:9" hidden="1">
      <c r="A7861" s="137" t="s">
        <v>38209</v>
      </c>
      <c r="B7861" s="138" t="s">
        <v>38205</v>
      </c>
      <c r="C7861" s="138" t="s">
        <v>38210</v>
      </c>
      <c r="D7861" s="138" t="s">
        <v>38207</v>
      </c>
      <c r="E7861" s="138" t="s">
        <v>38208</v>
      </c>
      <c r="F7861" s="139">
        <v>0</v>
      </c>
      <c r="G7861" s="137" t="s">
        <v>374</v>
      </c>
      <c r="H7861" s="137" t="s">
        <v>16114</v>
      </c>
      <c r="I7861" s="138" t="s">
        <v>1154</v>
      </c>
    </row>
    <row r="7862" spans="1:9" hidden="1">
      <c r="A7862" s="137" t="s">
        <v>38211</v>
      </c>
      <c r="B7862" s="138" t="s">
        <v>38212</v>
      </c>
      <c r="C7862" s="138" t="s">
        <v>38213</v>
      </c>
      <c r="D7862" s="138" t="s">
        <v>38214</v>
      </c>
      <c r="E7862" s="138" t="s">
        <v>38215</v>
      </c>
      <c r="F7862" s="139">
        <v>0</v>
      </c>
      <c r="G7862" s="137" t="s">
        <v>374</v>
      </c>
      <c r="H7862" s="137" t="s">
        <v>17416</v>
      </c>
      <c r="I7862" s="138" t="s">
        <v>1183</v>
      </c>
    </row>
    <row r="7863" spans="1:9" hidden="1">
      <c r="A7863" s="137" t="s">
        <v>38216</v>
      </c>
      <c r="B7863" s="138" t="s">
        <v>38212</v>
      </c>
      <c r="C7863" s="138" t="s">
        <v>38217</v>
      </c>
      <c r="D7863" s="138" t="s">
        <v>38214</v>
      </c>
      <c r="E7863" s="138" t="s">
        <v>38218</v>
      </c>
      <c r="F7863" s="139">
        <v>0</v>
      </c>
      <c r="G7863" s="137" t="s">
        <v>374</v>
      </c>
      <c r="H7863" s="137" t="s">
        <v>16964</v>
      </c>
      <c r="I7863" s="138" t="s">
        <v>16980</v>
      </c>
    </row>
    <row r="7864" spans="1:9" hidden="1">
      <c r="A7864" s="137" t="s">
        <v>38219</v>
      </c>
      <c r="B7864" s="138" t="s">
        <v>38220</v>
      </c>
      <c r="C7864" s="138" t="s">
        <v>38221</v>
      </c>
      <c r="D7864" s="138" t="s">
        <v>38222</v>
      </c>
      <c r="E7864" s="138" t="s">
        <v>38223</v>
      </c>
      <c r="F7864" s="139">
        <v>0</v>
      </c>
      <c r="G7864" s="137" t="s">
        <v>16996</v>
      </c>
      <c r="H7864" s="137" t="s">
        <v>16997</v>
      </c>
      <c r="I7864" s="138" t="s">
        <v>16998</v>
      </c>
    </row>
    <row r="7865" spans="1:9" hidden="1">
      <c r="A7865" s="137" t="s">
        <v>38224</v>
      </c>
      <c r="B7865" s="138" t="s">
        <v>38225</v>
      </c>
      <c r="C7865" s="138" t="s">
        <v>38226</v>
      </c>
      <c r="D7865" s="138" t="s">
        <v>38227</v>
      </c>
      <c r="E7865" s="138" t="s">
        <v>1756</v>
      </c>
      <c r="F7865" s="139">
        <v>0</v>
      </c>
      <c r="G7865" s="137" t="s">
        <v>417</v>
      </c>
      <c r="H7865" s="137" t="s">
        <v>2660</v>
      </c>
      <c r="I7865" s="138" t="s">
        <v>1756</v>
      </c>
    </row>
    <row r="7866" spans="1:9" hidden="1">
      <c r="A7866" s="137" t="s">
        <v>38228</v>
      </c>
      <c r="B7866" s="138" t="s">
        <v>38229</v>
      </c>
      <c r="C7866" s="138" t="s">
        <v>38230</v>
      </c>
      <c r="D7866" s="138" t="s">
        <v>38231</v>
      </c>
      <c r="E7866" s="138" t="s">
        <v>38232</v>
      </c>
      <c r="F7866" s="139">
        <v>0</v>
      </c>
      <c r="G7866" s="137" t="s">
        <v>374</v>
      </c>
      <c r="H7866" s="137" t="s">
        <v>16114</v>
      </c>
      <c r="I7866" s="138" t="s">
        <v>1154</v>
      </c>
    </row>
    <row r="7867" spans="1:9" hidden="1">
      <c r="A7867" s="137" t="s">
        <v>38233</v>
      </c>
      <c r="B7867" s="138" t="s">
        <v>38234</v>
      </c>
      <c r="C7867" s="138" t="s">
        <v>38235</v>
      </c>
      <c r="D7867" s="138" t="s">
        <v>38236</v>
      </c>
      <c r="E7867" s="138" t="s">
        <v>1756</v>
      </c>
      <c r="F7867" s="139">
        <v>0</v>
      </c>
      <c r="G7867" s="137" t="s">
        <v>247</v>
      </c>
      <c r="H7867" s="137" t="s">
        <v>38237</v>
      </c>
      <c r="I7867" s="138" t="s">
        <v>1756</v>
      </c>
    </row>
    <row r="7868" spans="1:9" hidden="1">
      <c r="A7868" s="137" t="s">
        <v>38238</v>
      </c>
      <c r="B7868" s="138" t="s">
        <v>38239</v>
      </c>
      <c r="C7868" s="138" t="s">
        <v>38240</v>
      </c>
      <c r="D7868" s="138" t="s">
        <v>38241</v>
      </c>
      <c r="E7868" s="138" t="s">
        <v>38242</v>
      </c>
      <c r="F7868" s="139">
        <v>0</v>
      </c>
      <c r="G7868" s="137" t="s">
        <v>374</v>
      </c>
      <c r="H7868" s="137" t="s">
        <v>16114</v>
      </c>
      <c r="I7868" s="138" t="s">
        <v>1154</v>
      </c>
    </row>
    <row r="7869" spans="1:9" hidden="1">
      <c r="A7869" s="137" t="s">
        <v>38243</v>
      </c>
      <c r="B7869" s="138" t="s">
        <v>38239</v>
      </c>
      <c r="C7869" s="138" t="s">
        <v>38244</v>
      </c>
      <c r="D7869" s="138" t="s">
        <v>38245</v>
      </c>
      <c r="E7869" s="138" t="s">
        <v>38242</v>
      </c>
      <c r="F7869" s="139">
        <v>0</v>
      </c>
      <c r="G7869" s="137" t="s">
        <v>374</v>
      </c>
      <c r="H7869" s="137" t="s">
        <v>16114</v>
      </c>
      <c r="I7869" s="138" t="s">
        <v>1154</v>
      </c>
    </row>
    <row r="7870" spans="1:9" hidden="1">
      <c r="A7870" s="137" t="s">
        <v>38246</v>
      </c>
      <c r="B7870" s="138" t="s">
        <v>38247</v>
      </c>
      <c r="C7870" s="138" t="s">
        <v>38248</v>
      </c>
      <c r="D7870" s="138" t="s">
        <v>38249</v>
      </c>
      <c r="E7870" s="138" t="s">
        <v>38250</v>
      </c>
      <c r="F7870" s="139">
        <v>0</v>
      </c>
      <c r="G7870" s="137" t="s">
        <v>374</v>
      </c>
      <c r="H7870" s="137" t="s">
        <v>38237</v>
      </c>
      <c r="I7870" s="138" t="s">
        <v>38251</v>
      </c>
    </row>
    <row r="7871" spans="1:9" hidden="1">
      <c r="A7871" s="137" t="s">
        <v>38252</v>
      </c>
      <c r="B7871" s="138" t="s">
        <v>38253</v>
      </c>
      <c r="C7871" s="138" t="s">
        <v>38254</v>
      </c>
      <c r="D7871" s="138" t="s">
        <v>38255</v>
      </c>
      <c r="E7871" s="138" t="s">
        <v>38256</v>
      </c>
      <c r="F7871" s="139">
        <v>0</v>
      </c>
      <c r="G7871" s="137" t="s">
        <v>247</v>
      </c>
      <c r="H7871" s="137" t="s">
        <v>2660</v>
      </c>
      <c r="I7871" s="138" t="s">
        <v>1091</v>
      </c>
    </row>
    <row r="7872" spans="1:9" hidden="1">
      <c r="A7872" s="137" t="s">
        <v>38257</v>
      </c>
      <c r="B7872" s="138" t="s">
        <v>38258</v>
      </c>
      <c r="C7872" s="138" t="s">
        <v>38259</v>
      </c>
      <c r="D7872" s="138" t="s">
        <v>38260</v>
      </c>
      <c r="E7872" s="138" t="s">
        <v>1756</v>
      </c>
      <c r="F7872" s="139">
        <v>0</v>
      </c>
      <c r="G7872" s="137" t="s">
        <v>247</v>
      </c>
      <c r="H7872" s="137" t="s">
        <v>3864</v>
      </c>
      <c r="I7872" s="138" t="s">
        <v>1756</v>
      </c>
    </row>
    <row r="7873" spans="1:9" hidden="1">
      <c r="A7873" s="137" t="s">
        <v>38261</v>
      </c>
      <c r="B7873" s="138" t="s">
        <v>38262</v>
      </c>
      <c r="C7873" s="138" t="s">
        <v>38263</v>
      </c>
      <c r="D7873" s="138" t="s">
        <v>38264</v>
      </c>
      <c r="E7873" s="138" t="s">
        <v>38265</v>
      </c>
      <c r="F7873" s="139">
        <v>9.68</v>
      </c>
      <c r="G7873" s="137" t="s">
        <v>332</v>
      </c>
      <c r="H7873" s="137" t="s">
        <v>1762</v>
      </c>
      <c r="I7873" s="138" t="s">
        <v>1103</v>
      </c>
    </row>
    <row r="7874" spans="1:9" hidden="1">
      <c r="A7874" s="137" t="s">
        <v>38266</v>
      </c>
      <c r="B7874" s="138" t="s">
        <v>38267</v>
      </c>
      <c r="C7874" s="138" t="s">
        <v>38268</v>
      </c>
      <c r="D7874" s="138" t="s">
        <v>38260</v>
      </c>
      <c r="E7874" s="138" t="s">
        <v>38269</v>
      </c>
      <c r="F7874" s="139">
        <v>0</v>
      </c>
      <c r="G7874" s="137" t="s">
        <v>332</v>
      </c>
      <c r="H7874" s="137" t="s">
        <v>1762</v>
      </c>
      <c r="I7874" s="138" t="s">
        <v>1103</v>
      </c>
    </row>
    <row r="7875" spans="1:9" hidden="1">
      <c r="A7875" s="137" t="s">
        <v>38270</v>
      </c>
      <c r="B7875" s="138" t="s">
        <v>38271</v>
      </c>
      <c r="C7875" s="138" t="s">
        <v>38272</v>
      </c>
      <c r="D7875" s="138" t="s">
        <v>38273</v>
      </c>
      <c r="E7875" s="138" t="s">
        <v>38274</v>
      </c>
      <c r="F7875" s="139">
        <v>0</v>
      </c>
      <c r="G7875" s="137" t="s">
        <v>374</v>
      </c>
      <c r="H7875" s="137" t="s">
        <v>16114</v>
      </c>
      <c r="I7875" s="138" t="s">
        <v>16236</v>
      </c>
    </row>
    <row r="7876" spans="1:9" hidden="1">
      <c r="A7876" s="137" t="s">
        <v>38275</v>
      </c>
      <c r="B7876" s="138" t="s">
        <v>38276</v>
      </c>
      <c r="C7876" s="138" t="s">
        <v>38277</v>
      </c>
      <c r="D7876" s="138" t="s">
        <v>38278</v>
      </c>
      <c r="E7876" s="138" t="s">
        <v>38279</v>
      </c>
      <c r="F7876" s="139">
        <v>0</v>
      </c>
      <c r="G7876" s="137" t="s">
        <v>247</v>
      </c>
      <c r="H7876" s="137" t="s">
        <v>2660</v>
      </c>
      <c r="I7876" s="138" t="s">
        <v>1091</v>
      </c>
    </row>
    <row r="7877" spans="1:9" hidden="1">
      <c r="A7877" s="137" t="s">
        <v>38280</v>
      </c>
      <c r="B7877" s="138" t="s">
        <v>38281</v>
      </c>
      <c r="C7877" s="138" t="s">
        <v>38282</v>
      </c>
      <c r="D7877" s="138" t="s">
        <v>38283</v>
      </c>
      <c r="E7877" s="138" t="s">
        <v>38284</v>
      </c>
      <c r="F7877" s="139">
        <v>0</v>
      </c>
      <c r="G7877" s="137" t="s">
        <v>374</v>
      </c>
      <c r="H7877" s="137" t="s">
        <v>16114</v>
      </c>
      <c r="I7877" s="138" t="s">
        <v>1154</v>
      </c>
    </row>
    <row r="7878" spans="1:9" hidden="1">
      <c r="A7878" s="137" t="s">
        <v>38285</v>
      </c>
      <c r="B7878" s="138" t="s">
        <v>38281</v>
      </c>
      <c r="C7878" s="138" t="s">
        <v>38286</v>
      </c>
      <c r="D7878" s="138" t="s">
        <v>38287</v>
      </c>
      <c r="E7878" s="138" t="s">
        <v>38284</v>
      </c>
      <c r="F7878" s="139">
        <v>160.005</v>
      </c>
      <c r="G7878" s="137" t="s">
        <v>374</v>
      </c>
      <c r="H7878" s="137" t="s">
        <v>16114</v>
      </c>
      <c r="I7878" s="138" t="s">
        <v>1154</v>
      </c>
    </row>
    <row r="7879" spans="1:9" hidden="1">
      <c r="A7879" s="137" t="s">
        <v>38288</v>
      </c>
      <c r="B7879" s="138" t="s">
        <v>38289</v>
      </c>
      <c r="C7879" s="138" t="s">
        <v>38290</v>
      </c>
      <c r="D7879" s="138" t="s">
        <v>38291</v>
      </c>
      <c r="E7879" s="138" t="s">
        <v>1756</v>
      </c>
      <c r="F7879" s="139">
        <v>0</v>
      </c>
      <c r="G7879" s="137" t="s">
        <v>374</v>
      </c>
      <c r="H7879" s="137" t="s">
        <v>38237</v>
      </c>
      <c r="I7879" s="138" t="s">
        <v>1154</v>
      </c>
    </row>
    <row r="7880" spans="1:9" hidden="1">
      <c r="A7880" s="137" t="s">
        <v>38292</v>
      </c>
      <c r="B7880" s="138" t="s">
        <v>38289</v>
      </c>
      <c r="C7880" s="138" t="s">
        <v>38293</v>
      </c>
      <c r="D7880" s="138" t="s">
        <v>38291</v>
      </c>
      <c r="E7880" s="138" t="s">
        <v>38294</v>
      </c>
      <c r="F7880" s="139">
        <v>0</v>
      </c>
      <c r="G7880" s="137" t="s">
        <v>374</v>
      </c>
      <c r="H7880" s="137" t="s">
        <v>16114</v>
      </c>
      <c r="I7880" s="138" t="s">
        <v>1154</v>
      </c>
    </row>
    <row r="7881" spans="1:9" hidden="1">
      <c r="A7881" s="137" t="s">
        <v>38295</v>
      </c>
      <c r="B7881" s="138" t="s">
        <v>38296</v>
      </c>
      <c r="C7881" s="138" t="s">
        <v>38297</v>
      </c>
      <c r="D7881" s="138" t="s">
        <v>38298</v>
      </c>
      <c r="E7881" s="138" t="s">
        <v>38299</v>
      </c>
      <c r="F7881" s="139">
        <v>0</v>
      </c>
      <c r="G7881" s="137" t="s">
        <v>332</v>
      </c>
      <c r="H7881" s="137" t="s">
        <v>1762</v>
      </c>
      <c r="I7881" s="138" t="s">
        <v>1103</v>
      </c>
    </row>
    <row r="7882" spans="1:9" hidden="1">
      <c r="A7882" s="137" t="s">
        <v>38300</v>
      </c>
      <c r="B7882" s="138" t="s">
        <v>38301</v>
      </c>
      <c r="C7882" s="138" t="s">
        <v>38302</v>
      </c>
      <c r="D7882" s="138" t="s">
        <v>38303</v>
      </c>
      <c r="E7882" s="138" t="s">
        <v>1756</v>
      </c>
      <c r="F7882" s="139">
        <v>0</v>
      </c>
      <c r="G7882" s="137" t="s">
        <v>247</v>
      </c>
      <c r="H7882" s="137" t="s">
        <v>3864</v>
      </c>
      <c r="I7882" s="138" t="s">
        <v>1756</v>
      </c>
    </row>
    <row r="7883" spans="1:9" hidden="1">
      <c r="A7883" s="137" t="s">
        <v>38304</v>
      </c>
      <c r="B7883" s="138" t="s">
        <v>38305</v>
      </c>
      <c r="C7883" s="138" t="s">
        <v>38306</v>
      </c>
      <c r="D7883" s="138" t="s">
        <v>38307</v>
      </c>
      <c r="E7883" s="138" t="s">
        <v>38308</v>
      </c>
      <c r="F7883" s="139">
        <v>0</v>
      </c>
      <c r="G7883" s="137" t="s">
        <v>374</v>
      </c>
      <c r="H7883" s="137" t="s">
        <v>3784</v>
      </c>
      <c r="I7883" s="138" t="s">
        <v>1135</v>
      </c>
    </row>
    <row r="7884" spans="1:9" hidden="1">
      <c r="A7884" s="137" t="s">
        <v>38309</v>
      </c>
      <c r="B7884" s="138" t="s">
        <v>38310</v>
      </c>
      <c r="C7884" s="138" t="s">
        <v>38311</v>
      </c>
      <c r="D7884" s="138" t="s">
        <v>38312</v>
      </c>
      <c r="E7884" s="138" t="s">
        <v>38313</v>
      </c>
      <c r="F7884" s="139">
        <v>0</v>
      </c>
      <c r="G7884" s="137" t="s">
        <v>247</v>
      </c>
      <c r="H7884" s="137" t="s">
        <v>1806</v>
      </c>
      <c r="I7884" s="138" t="s">
        <v>1096</v>
      </c>
    </row>
    <row r="7885" spans="1:9" hidden="1">
      <c r="A7885" s="137" t="s">
        <v>38314</v>
      </c>
      <c r="B7885" s="138" t="s">
        <v>38315</v>
      </c>
      <c r="C7885" s="138" t="s">
        <v>38316</v>
      </c>
      <c r="D7885" s="138" t="s">
        <v>38317</v>
      </c>
      <c r="E7885" s="138" t="s">
        <v>1756</v>
      </c>
      <c r="F7885" s="139">
        <v>0</v>
      </c>
      <c r="G7885" s="137" t="s">
        <v>247</v>
      </c>
      <c r="H7885" s="137" t="s">
        <v>2660</v>
      </c>
      <c r="I7885" s="138" t="s">
        <v>1756</v>
      </c>
    </row>
    <row r="7886" spans="1:9" hidden="1">
      <c r="A7886" s="137" t="s">
        <v>38318</v>
      </c>
      <c r="B7886" s="138" t="s">
        <v>38319</v>
      </c>
      <c r="C7886" s="138" t="s">
        <v>38320</v>
      </c>
      <c r="D7886" s="138" t="s">
        <v>38321</v>
      </c>
      <c r="E7886" s="138" t="s">
        <v>1756</v>
      </c>
      <c r="F7886" s="139">
        <v>13.57</v>
      </c>
      <c r="G7886" s="137" t="s">
        <v>247</v>
      </c>
      <c r="H7886" s="137" t="s">
        <v>38237</v>
      </c>
      <c r="I7886" s="138" t="s">
        <v>1756</v>
      </c>
    </row>
    <row r="7887" spans="1:9" hidden="1">
      <c r="A7887" s="137" t="s">
        <v>38322</v>
      </c>
      <c r="B7887" s="138" t="s">
        <v>38323</v>
      </c>
      <c r="C7887" s="138" t="s">
        <v>38324</v>
      </c>
      <c r="D7887" s="138" t="s">
        <v>38325</v>
      </c>
      <c r="E7887" s="138" t="s">
        <v>38326</v>
      </c>
      <c r="F7887" s="139">
        <v>7.25</v>
      </c>
      <c r="G7887" s="137" t="s">
        <v>332</v>
      </c>
      <c r="H7887" s="137" t="s">
        <v>1762</v>
      </c>
      <c r="I7887" s="138" t="s">
        <v>1103</v>
      </c>
    </row>
    <row r="7888" spans="1:9" hidden="1">
      <c r="A7888" s="137" t="s">
        <v>38327</v>
      </c>
      <c r="B7888" s="138" t="s">
        <v>38328</v>
      </c>
      <c r="C7888" s="138" t="s">
        <v>38329</v>
      </c>
      <c r="D7888" s="138" t="s">
        <v>38330</v>
      </c>
      <c r="E7888" s="138" t="s">
        <v>1756</v>
      </c>
      <c r="F7888" s="139">
        <v>0</v>
      </c>
      <c r="G7888" s="137" t="s">
        <v>247</v>
      </c>
      <c r="H7888" s="137" t="s">
        <v>2660</v>
      </c>
      <c r="I7888" s="138" t="s">
        <v>1756</v>
      </c>
    </row>
    <row r="7889" spans="1:9" hidden="1">
      <c r="A7889" s="137" t="s">
        <v>38331</v>
      </c>
      <c r="B7889" s="138" t="s">
        <v>38332</v>
      </c>
      <c r="C7889" s="138" t="s">
        <v>38333</v>
      </c>
      <c r="D7889" s="138" t="s">
        <v>38317</v>
      </c>
      <c r="E7889" s="138" t="s">
        <v>1756</v>
      </c>
      <c r="F7889" s="139">
        <v>0</v>
      </c>
      <c r="G7889" s="137" t="s">
        <v>374</v>
      </c>
      <c r="H7889" s="137" t="s">
        <v>16114</v>
      </c>
      <c r="I7889" s="138" t="s">
        <v>1756</v>
      </c>
    </row>
    <row r="7890" spans="1:9" hidden="1">
      <c r="A7890" s="137" t="s">
        <v>38334</v>
      </c>
      <c r="B7890" s="138" t="s">
        <v>38335</v>
      </c>
      <c r="C7890" s="138" t="s">
        <v>38336</v>
      </c>
      <c r="D7890" s="138" t="s">
        <v>38337</v>
      </c>
      <c r="E7890" s="138" t="s">
        <v>38338</v>
      </c>
      <c r="F7890" s="139">
        <v>14.968999999999999</v>
      </c>
      <c r="G7890" s="137" t="s">
        <v>247</v>
      </c>
      <c r="H7890" s="137" t="s">
        <v>2660</v>
      </c>
      <c r="I7890" s="138" t="s">
        <v>1091</v>
      </c>
    </row>
    <row r="7891" spans="1:9" hidden="1">
      <c r="A7891" s="137" t="s">
        <v>38339</v>
      </c>
      <c r="B7891" s="138" t="s">
        <v>38340</v>
      </c>
      <c r="C7891" s="138" t="s">
        <v>38341</v>
      </c>
      <c r="D7891" s="138" t="s">
        <v>38342</v>
      </c>
      <c r="E7891" s="138" t="s">
        <v>38343</v>
      </c>
      <c r="F7891" s="139">
        <v>0</v>
      </c>
      <c r="G7891" s="137" t="s">
        <v>417</v>
      </c>
      <c r="H7891" s="137" t="s">
        <v>2660</v>
      </c>
      <c r="I7891" s="138" t="s">
        <v>1091</v>
      </c>
    </row>
    <row r="7892" spans="1:9" hidden="1">
      <c r="A7892" s="137" t="s">
        <v>38344</v>
      </c>
      <c r="B7892" s="138" t="s">
        <v>38345</v>
      </c>
      <c r="C7892" s="138" t="s">
        <v>38346</v>
      </c>
      <c r="D7892" s="138" t="s">
        <v>38347</v>
      </c>
      <c r="E7892" s="138" t="s">
        <v>38348</v>
      </c>
      <c r="F7892" s="139">
        <v>153.09</v>
      </c>
      <c r="G7892" s="137" t="s">
        <v>374</v>
      </c>
      <c r="H7892" s="137" t="s">
        <v>17416</v>
      </c>
      <c r="I7892" s="138" t="s">
        <v>1183</v>
      </c>
    </row>
    <row r="7893" spans="1:9" hidden="1">
      <c r="A7893" s="137" t="s">
        <v>38349</v>
      </c>
      <c r="B7893" s="138" t="s">
        <v>38350</v>
      </c>
      <c r="C7893" s="138" t="s">
        <v>38351</v>
      </c>
      <c r="D7893" s="138" t="s">
        <v>38241</v>
      </c>
      <c r="E7893" s="138" t="s">
        <v>1756</v>
      </c>
      <c r="F7893" s="139">
        <v>0</v>
      </c>
      <c r="G7893" s="137" t="s">
        <v>374</v>
      </c>
      <c r="H7893" s="137" t="s">
        <v>16114</v>
      </c>
      <c r="I7893" s="138" t="s">
        <v>1756</v>
      </c>
    </row>
    <row r="7894" spans="1:9" hidden="1">
      <c r="A7894" s="137" t="s">
        <v>38352</v>
      </c>
      <c r="B7894" s="138" t="s">
        <v>38353</v>
      </c>
      <c r="C7894" s="138" t="s">
        <v>38354</v>
      </c>
      <c r="D7894" s="138" t="s">
        <v>38355</v>
      </c>
      <c r="E7894" s="138" t="s">
        <v>38356</v>
      </c>
      <c r="F7894" s="139">
        <v>0</v>
      </c>
      <c r="G7894" s="137" t="s">
        <v>247</v>
      </c>
      <c r="H7894" s="137" t="s">
        <v>1806</v>
      </c>
      <c r="I7894" s="138" t="s">
        <v>1096</v>
      </c>
    </row>
    <row r="7895" spans="1:9" hidden="1">
      <c r="A7895" s="137" t="s">
        <v>38357</v>
      </c>
      <c r="B7895" s="138" t="s">
        <v>38358</v>
      </c>
      <c r="C7895" s="138" t="s">
        <v>38359</v>
      </c>
      <c r="D7895" s="138" t="s">
        <v>38360</v>
      </c>
      <c r="E7895" s="138" t="s">
        <v>1756</v>
      </c>
      <c r="F7895" s="139">
        <v>0</v>
      </c>
      <c r="G7895" s="137" t="s">
        <v>247</v>
      </c>
      <c r="H7895" s="137" t="s">
        <v>2660</v>
      </c>
      <c r="I7895" s="138" t="s">
        <v>1756</v>
      </c>
    </row>
    <row r="7896" spans="1:9" hidden="1">
      <c r="A7896" s="137" t="s">
        <v>38361</v>
      </c>
      <c r="B7896" s="138" t="s">
        <v>38362</v>
      </c>
      <c r="C7896" s="138" t="s">
        <v>38363</v>
      </c>
      <c r="D7896" s="138" t="s">
        <v>38364</v>
      </c>
      <c r="E7896" s="138" t="s">
        <v>38365</v>
      </c>
      <c r="F7896" s="139">
        <v>0</v>
      </c>
      <c r="G7896" s="137" t="s">
        <v>247</v>
      </c>
      <c r="H7896" s="137" t="s">
        <v>1907</v>
      </c>
      <c r="I7896" s="138" t="s">
        <v>6601</v>
      </c>
    </row>
    <row r="7897" spans="1:9" hidden="1">
      <c r="A7897" s="137" t="s">
        <v>38366</v>
      </c>
      <c r="B7897" s="138" t="s">
        <v>38367</v>
      </c>
      <c r="C7897" s="138" t="s">
        <v>38368</v>
      </c>
      <c r="D7897" s="138" t="s">
        <v>38369</v>
      </c>
      <c r="E7897" s="138" t="s">
        <v>38370</v>
      </c>
      <c r="F7897" s="139">
        <v>0</v>
      </c>
      <c r="G7897" s="137" t="s">
        <v>247</v>
      </c>
      <c r="H7897" s="137" t="s">
        <v>1907</v>
      </c>
      <c r="I7897" s="138" t="s">
        <v>6601</v>
      </c>
    </row>
    <row r="7898" spans="1:9" hidden="1">
      <c r="A7898" s="137" t="s">
        <v>38371</v>
      </c>
      <c r="B7898" s="138" t="s">
        <v>38367</v>
      </c>
      <c r="C7898" s="138" t="s">
        <v>38372</v>
      </c>
      <c r="D7898" s="138" t="s">
        <v>38373</v>
      </c>
      <c r="E7898" s="138" t="s">
        <v>38370</v>
      </c>
      <c r="F7898" s="139">
        <v>0</v>
      </c>
      <c r="G7898" s="137" t="s">
        <v>247</v>
      </c>
      <c r="H7898" s="137" t="s">
        <v>1907</v>
      </c>
      <c r="I7898" s="138" t="s">
        <v>6601</v>
      </c>
    </row>
    <row r="7899" spans="1:9" hidden="1">
      <c r="A7899" s="137" t="s">
        <v>38374</v>
      </c>
      <c r="B7899" s="138" t="s">
        <v>38375</v>
      </c>
      <c r="C7899" s="138" t="s">
        <v>38376</v>
      </c>
      <c r="D7899" s="138" t="s">
        <v>38377</v>
      </c>
      <c r="E7899" s="138" t="s">
        <v>1756</v>
      </c>
      <c r="F7899" s="139">
        <v>0</v>
      </c>
      <c r="G7899" s="137" t="s">
        <v>374</v>
      </c>
      <c r="H7899" s="137" t="s">
        <v>16114</v>
      </c>
      <c r="I7899" s="138" t="s">
        <v>1756</v>
      </c>
    </row>
    <row r="7900" spans="1:9" hidden="1">
      <c r="A7900" s="137" t="s">
        <v>38378</v>
      </c>
      <c r="B7900" s="138" t="s">
        <v>38379</v>
      </c>
      <c r="C7900" s="138" t="s">
        <v>38380</v>
      </c>
      <c r="D7900" s="138" t="s">
        <v>38381</v>
      </c>
      <c r="E7900" s="138" t="s">
        <v>38382</v>
      </c>
      <c r="F7900" s="139">
        <v>0</v>
      </c>
      <c r="G7900" s="137" t="s">
        <v>417</v>
      </c>
      <c r="H7900" s="137" t="s">
        <v>2660</v>
      </c>
      <c r="I7900" s="138" t="s">
        <v>1091</v>
      </c>
    </row>
    <row r="7901" spans="1:9" hidden="1">
      <c r="A7901" s="137" t="s">
        <v>38383</v>
      </c>
      <c r="B7901" s="138" t="s">
        <v>38384</v>
      </c>
      <c r="C7901" s="138" t="s">
        <v>38385</v>
      </c>
      <c r="D7901" s="138" t="s">
        <v>38386</v>
      </c>
      <c r="E7901" s="138" t="s">
        <v>1756</v>
      </c>
      <c r="F7901" s="139">
        <v>0</v>
      </c>
      <c r="G7901" s="137" t="s">
        <v>247</v>
      </c>
      <c r="H7901" s="137" t="s">
        <v>1907</v>
      </c>
      <c r="I7901" s="138" t="s">
        <v>1756</v>
      </c>
    </row>
    <row r="7902" spans="1:9" hidden="1">
      <c r="A7902" s="137" t="s">
        <v>38387</v>
      </c>
      <c r="B7902" s="138" t="s">
        <v>38388</v>
      </c>
      <c r="C7902" s="138" t="s">
        <v>38389</v>
      </c>
      <c r="D7902" s="138" t="s">
        <v>38390</v>
      </c>
      <c r="E7902" s="138" t="s">
        <v>1756</v>
      </c>
      <c r="F7902" s="139">
        <v>0</v>
      </c>
      <c r="G7902" s="137" t="s">
        <v>374</v>
      </c>
      <c r="H7902" s="137" t="s">
        <v>20671</v>
      </c>
      <c r="I7902" s="138" t="s">
        <v>1756</v>
      </c>
    </row>
    <row r="7903" spans="1:9" hidden="1">
      <c r="A7903" s="137" t="s">
        <v>38391</v>
      </c>
      <c r="B7903" s="138" t="s">
        <v>38392</v>
      </c>
      <c r="C7903" s="138" t="s">
        <v>38393</v>
      </c>
      <c r="D7903" s="138" t="s">
        <v>38394</v>
      </c>
      <c r="E7903" s="138" t="s">
        <v>1756</v>
      </c>
      <c r="F7903" s="139">
        <v>0</v>
      </c>
      <c r="G7903" s="137" t="s">
        <v>247</v>
      </c>
      <c r="H7903" s="137" t="s">
        <v>2660</v>
      </c>
      <c r="I7903" s="138" t="s">
        <v>1756</v>
      </c>
    </row>
    <row r="7904" spans="1:9" hidden="1">
      <c r="A7904" s="137" t="s">
        <v>38395</v>
      </c>
      <c r="B7904" s="138" t="s">
        <v>38396</v>
      </c>
      <c r="C7904" s="138" t="s">
        <v>38397</v>
      </c>
      <c r="D7904" s="138" t="s">
        <v>38398</v>
      </c>
      <c r="E7904" s="138" t="s">
        <v>38399</v>
      </c>
      <c r="F7904" s="139">
        <v>0</v>
      </c>
      <c r="G7904" s="137" t="s">
        <v>374</v>
      </c>
      <c r="H7904" s="137" t="s">
        <v>17416</v>
      </c>
      <c r="I7904" s="138" t="s">
        <v>1183</v>
      </c>
    </row>
    <row r="7905" spans="1:9" hidden="1">
      <c r="A7905" s="137" t="s">
        <v>38400</v>
      </c>
      <c r="B7905" s="138" t="s">
        <v>38401</v>
      </c>
      <c r="C7905" s="138" t="s">
        <v>38402</v>
      </c>
      <c r="D7905" s="138" t="s">
        <v>38403</v>
      </c>
      <c r="E7905" s="138" t="s">
        <v>38404</v>
      </c>
      <c r="F7905" s="139">
        <v>9.6329999999999991</v>
      </c>
      <c r="G7905" s="137" t="s">
        <v>374</v>
      </c>
      <c r="H7905" s="137" t="s">
        <v>3784</v>
      </c>
      <c r="I7905" s="138" t="s">
        <v>1135</v>
      </c>
    </row>
    <row r="7906" spans="1:9" hidden="1">
      <c r="A7906" s="137" t="s">
        <v>38405</v>
      </c>
      <c r="B7906" s="138" t="s">
        <v>38406</v>
      </c>
      <c r="C7906" s="138" t="s">
        <v>38407</v>
      </c>
      <c r="D7906" s="138" t="s">
        <v>38408</v>
      </c>
      <c r="E7906" s="138" t="s">
        <v>38409</v>
      </c>
      <c r="F7906" s="139">
        <v>0</v>
      </c>
      <c r="G7906" s="137" t="s">
        <v>16996</v>
      </c>
      <c r="H7906" s="137" t="s">
        <v>16997</v>
      </c>
      <c r="I7906" s="138" t="s">
        <v>16998</v>
      </c>
    </row>
    <row r="7907" spans="1:9" hidden="1">
      <c r="A7907" s="137" t="s">
        <v>38410</v>
      </c>
      <c r="B7907" s="138" t="s">
        <v>38411</v>
      </c>
      <c r="C7907" s="138" t="s">
        <v>38412</v>
      </c>
      <c r="D7907" s="138" t="s">
        <v>38413</v>
      </c>
      <c r="E7907" s="138" t="s">
        <v>38414</v>
      </c>
      <c r="F7907" s="139">
        <v>5.1280000000000001</v>
      </c>
      <c r="G7907" s="137" t="s">
        <v>374</v>
      </c>
      <c r="H7907" s="137" t="s">
        <v>16114</v>
      </c>
      <c r="I7907" s="138" t="s">
        <v>1154</v>
      </c>
    </row>
    <row r="7908" spans="1:9" hidden="1">
      <c r="A7908" s="137" t="s">
        <v>38415</v>
      </c>
      <c r="B7908" s="138" t="s">
        <v>38416</v>
      </c>
      <c r="C7908" s="138" t="s">
        <v>18055</v>
      </c>
      <c r="D7908" s="138" t="s">
        <v>38417</v>
      </c>
      <c r="E7908" s="138" t="s">
        <v>1756</v>
      </c>
      <c r="F7908" s="139">
        <v>0</v>
      </c>
      <c r="G7908" s="137" t="s">
        <v>247</v>
      </c>
      <c r="H7908" s="137" t="s">
        <v>17416</v>
      </c>
      <c r="I7908" s="138" t="s">
        <v>1756</v>
      </c>
    </row>
    <row r="7909" spans="1:9" hidden="1">
      <c r="A7909" s="137" t="s">
        <v>38418</v>
      </c>
      <c r="B7909" s="138" t="s">
        <v>38419</v>
      </c>
      <c r="C7909" s="138" t="s">
        <v>38420</v>
      </c>
      <c r="D7909" s="138" t="s">
        <v>38421</v>
      </c>
      <c r="E7909" s="138" t="s">
        <v>38422</v>
      </c>
      <c r="F7909" s="139">
        <v>113.2</v>
      </c>
      <c r="G7909" s="137" t="s">
        <v>374</v>
      </c>
      <c r="H7909" s="137" t="s">
        <v>17416</v>
      </c>
      <c r="I7909" s="138" t="s">
        <v>1183</v>
      </c>
    </row>
    <row r="7910" spans="1:9" hidden="1">
      <c r="A7910" s="137" t="s">
        <v>38423</v>
      </c>
      <c r="B7910" s="138" t="s">
        <v>38424</v>
      </c>
      <c r="C7910" s="138" t="s">
        <v>18025</v>
      </c>
      <c r="D7910" s="138" t="s">
        <v>38425</v>
      </c>
      <c r="E7910" s="138" t="s">
        <v>18027</v>
      </c>
      <c r="F7910" s="139">
        <v>0</v>
      </c>
      <c r="G7910" s="137" t="s">
        <v>247</v>
      </c>
      <c r="H7910" s="137" t="s">
        <v>17416</v>
      </c>
      <c r="I7910" s="138" t="s">
        <v>1183</v>
      </c>
    </row>
    <row r="7911" spans="1:9" hidden="1">
      <c r="A7911" s="137" t="s">
        <v>38426</v>
      </c>
      <c r="B7911" s="138" t="s">
        <v>38427</v>
      </c>
      <c r="C7911" s="138" t="s">
        <v>38428</v>
      </c>
      <c r="D7911" s="138" t="s">
        <v>38429</v>
      </c>
      <c r="E7911" s="138" t="s">
        <v>38430</v>
      </c>
      <c r="F7911" s="139">
        <v>262.20999999999998</v>
      </c>
      <c r="G7911" s="137" t="s">
        <v>247</v>
      </c>
      <c r="H7911" s="137" t="s">
        <v>1806</v>
      </c>
      <c r="I7911" s="138" t="s">
        <v>1096</v>
      </c>
    </row>
    <row r="7912" spans="1:9" hidden="1">
      <c r="A7912" s="137" t="s">
        <v>38431</v>
      </c>
      <c r="B7912" s="138" t="s">
        <v>38432</v>
      </c>
      <c r="C7912" s="138" t="s">
        <v>38433</v>
      </c>
      <c r="D7912" s="138" t="s">
        <v>38434</v>
      </c>
      <c r="E7912" s="138" t="s">
        <v>38435</v>
      </c>
      <c r="F7912" s="139">
        <v>22.164999999999999</v>
      </c>
      <c r="G7912" s="137" t="s">
        <v>374</v>
      </c>
      <c r="H7912" s="137" t="s">
        <v>17416</v>
      </c>
      <c r="I7912" s="138" t="s">
        <v>1183</v>
      </c>
    </row>
    <row r="7913" spans="1:9" hidden="1">
      <c r="A7913" s="137" t="s">
        <v>38436</v>
      </c>
      <c r="B7913" s="138" t="s">
        <v>38437</v>
      </c>
      <c r="C7913" s="138" t="s">
        <v>38438</v>
      </c>
      <c r="D7913" s="138" t="s">
        <v>38439</v>
      </c>
      <c r="E7913" s="138" t="s">
        <v>38440</v>
      </c>
      <c r="F7913" s="139">
        <v>0</v>
      </c>
      <c r="G7913" s="137" t="s">
        <v>374</v>
      </c>
      <c r="H7913" s="137" t="s">
        <v>17416</v>
      </c>
      <c r="I7913" s="138" t="s">
        <v>1183</v>
      </c>
    </row>
    <row r="7914" spans="1:9" hidden="1">
      <c r="A7914" s="137" t="s">
        <v>38441</v>
      </c>
      <c r="B7914" s="138" t="s">
        <v>38437</v>
      </c>
      <c r="C7914" s="138" t="s">
        <v>38442</v>
      </c>
      <c r="D7914" s="138" t="s">
        <v>38439</v>
      </c>
      <c r="E7914" s="138" t="s">
        <v>38443</v>
      </c>
      <c r="F7914" s="139">
        <v>0</v>
      </c>
      <c r="G7914" s="137" t="s">
        <v>38444</v>
      </c>
      <c r="H7914" s="137" t="s">
        <v>38445</v>
      </c>
      <c r="I7914" s="138" t="s">
        <v>38446</v>
      </c>
    </row>
    <row r="7915" spans="1:9" hidden="1">
      <c r="A7915" s="137" t="s">
        <v>38447</v>
      </c>
      <c r="B7915" s="138" t="s">
        <v>38448</v>
      </c>
      <c r="C7915" s="138" t="s">
        <v>38449</v>
      </c>
      <c r="D7915" s="138" t="s">
        <v>38450</v>
      </c>
      <c r="E7915" s="138" t="s">
        <v>38451</v>
      </c>
      <c r="F7915" s="139">
        <v>0</v>
      </c>
      <c r="G7915" s="137" t="s">
        <v>38444</v>
      </c>
      <c r="H7915" s="137" t="s">
        <v>38445</v>
      </c>
      <c r="I7915" s="138" t="s">
        <v>38446</v>
      </c>
    </row>
    <row r="7916" spans="1:9" hidden="1">
      <c r="A7916" s="137" t="s">
        <v>38452</v>
      </c>
      <c r="B7916" s="138" t="s">
        <v>38453</v>
      </c>
      <c r="C7916" s="138" t="s">
        <v>38454</v>
      </c>
      <c r="D7916" s="138" t="s">
        <v>38455</v>
      </c>
      <c r="E7916" s="138" t="s">
        <v>38456</v>
      </c>
      <c r="F7916" s="139">
        <v>0</v>
      </c>
      <c r="G7916" s="137" t="s">
        <v>38444</v>
      </c>
      <c r="H7916" s="137" t="s">
        <v>38445</v>
      </c>
      <c r="I7916" s="138" t="s">
        <v>38446</v>
      </c>
    </row>
    <row r="7917" spans="1:9" hidden="1">
      <c r="A7917" s="137" t="s">
        <v>38457</v>
      </c>
      <c r="B7917" s="138" t="s">
        <v>38458</v>
      </c>
      <c r="C7917" s="138" t="s">
        <v>38458</v>
      </c>
      <c r="D7917" s="138" t="s">
        <v>38459</v>
      </c>
      <c r="E7917" s="138" t="s">
        <v>1756</v>
      </c>
      <c r="F7917" s="139">
        <v>0</v>
      </c>
      <c r="G7917" s="137" t="s">
        <v>247</v>
      </c>
      <c r="H7917" s="137" t="s">
        <v>1806</v>
      </c>
      <c r="I7917" s="138" t="s">
        <v>1756</v>
      </c>
    </row>
    <row r="7918" spans="1:9" hidden="1">
      <c r="A7918" s="137" t="s">
        <v>38460</v>
      </c>
      <c r="B7918" s="138" t="s">
        <v>38461</v>
      </c>
      <c r="C7918" s="138" t="s">
        <v>38461</v>
      </c>
      <c r="D7918" s="138" t="s">
        <v>38459</v>
      </c>
      <c r="E7918" s="138" t="s">
        <v>1756</v>
      </c>
      <c r="F7918" s="139">
        <v>0</v>
      </c>
      <c r="G7918" s="137" t="s">
        <v>247</v>
      </c>
      <c r="H7918" s="137" t="s">
        <v>1806</v>
      </c>
      <c r="I7918" s="138" t="s">
        <v>1756</v>
      </c>
    </row>
    <row r="7919" spans="1:9" hidden="1">
      <c r="A7919" s="137" t="s">
        <v>38462</v>
      </c>
      <c r="B7919" s="138" t="s">
        <v>38463</v>
      </c>
      <c r="C7919" s="138" t="s">
        <v>38463</v>
      </c>
      <c r="D7919" s="138" t="s">
        <v>38464</v>
      </c>
      <c r="E7919" s="138" t="s">
        <v>1756</v>
      </c>
      <c r="F7919" s="139">
        <v>0</v>
      </c>
      <c r="G7919" s="137" t="s">
        <v>247</v>
      </c>
      <c r="H7919" s="137" t="s">
        <v>1806</v>
      </c>
      <c r="I7919" s="138" t="s">
        <v>1756</v>
      </c>
    </row>
    <row r="7920" spans="1:9" hidden="1">
      <c r="A7920" s="137" t="s">
        <v>38465</v>
      </c>
      <c r="B7920" s="138" t="s">
        <v>38466</v>
      </c>
      <c r="C7920" s="138" t="s">
        <v>38466</v>
      </c>
      <c r="D7920" s="138" t="s">
        <v>38467</v>
      </c>
      <c r="E7920" s="138" t="s">
        <v>1756</v>
      </c>
      <c r="F7920" s="139">
        <v>0</v>
      </c>
      <c r="G7920" s="137" t="s">
        <v>293</v>
      </c>
      <c r="H7920" s="137" t="s">
        <v>3864</v>
      </c>
      <c r="I7920" s="138" t="s">
        <v>1756</v>
      </c>
    </row>
    <row r="7921" spans="1:9">
      <c r="A7921" s="137" t="s">
        <v>38468</v>
      </c>
      <c r="B7921" s="138" t="s">
        <v>38469</v>
      </c>
      <c r="C7921" s="138" t="s">
        <v>38469</v>
      </c>
      <c r="D7921" s="138" t="s">
        <v>38467</v>
      </c>
      <c r="E7921" s="138" t="s">
        <v>1756</v>
      </c>
      <c r="F7921" s="139">
        <v>0</v>
      </c>
      <c r="G7921" s="137" t="s">
        <v>608</v>
      </c>
      <c r="H7921" s="137" t="s">
        <v>3864</v>
      </c>
      <c r="I7921" s="138" t="s">
        <v>1756</v>
      </c>
    </row>
    <row r="7922" spans="1:9" hidden="1">
      <c r="A7922" s="137" t="s">
        <v>38470</v>
      </c>
      <c r="B7922" s="138" t="s">
        <v>38471</v>
      </c>
      <c r="C7922" s="138" t="s">
        <v>38471</v>
      </c>
      <c r="D7922" s="138" t="s">
        <v>38472</v>
      </c>
      <c r="E7922" s="138" t="s">
        <v>1756</v>
      </c>
      <c r="F7922" s="139">
        <v>0</v>
      </c>
      <c r="G7922" s="137" t="s">
        <v>293</v>
      </c>
      <c r="H7922" s="137" t="s">
        <v>1913</v>
      </c>
      <c r="I7922" s="138" t="s">
        <v>1756</v>
      </c>
    </row>
    <row r="7923" spans="1:9" hidden="1">
      <c r="A7923" s="137" t="s">
        <v>38473</v>
      </c>
      <c r="B7923" s="138" t="s">
        <v>38474</v>
      </c>
      <c r="C7923" s="138" t="s">
        <v>38474</v>
      </c>
      <c r="D7923" s="138" t="s">
        <v>16072</v>
      </c>
      <c r="E7923" s="138" t="s">
        <v>1756</v>
      </c>
      <c r="F7923" s="139">
        <v>0</v>
      </c>
      <c r="G7923" s="137" t="s">
        <v>247</v>
      </c>
      <c r="H7923" s="137" t="s">
        <v>1806</v>
      </c>
      <c r="I7923" s="138" t="s">
        <v>1756</v>
      </c>
    </row>
    <row r="7924" spans="1:9" hidden="1">
      <c r="A7924" s="137" t="s">
        <v>38475</v>
      </c>
      <c r="B7924" s="138" t="s">
        <v>38476</v>
      </c>
      <c r="C7924" s="138" t="s">
        <v>38476</v>
      </c>
      <c r="D7924" s="138" t="s">
        <v>38477</v>
      </c>
      <c r="E7924" s="138" t="s">
        <v>1756</v>
      </c>
      <c r="F7924" s="139">
        <v>0</v>
      </c>
      <c r="G7924" s="137" t="s">
        <v>247</v>
      </c>
      <c r="H7924" s="137" t="s">
        <v>1806</v>
      </c>
      <c r="I7924" s="138" t="s">
        <v>1756</v>
      </c>
    </row>
    <row r="7925" spans="1:9" hidden="1">
      <c r="A7925" s="137" t="s">
        <v>38478</v>
      </c>
      <c r="B7925" s="138" t="s">
        <v>38479</v>
      </c>
      <c r="C7925" s="138" t="s">
        <v>38479</v>
      </c>
      <c r="D7925" s="138" t="s">
        <v>38480</v>
      </c>
      <c r="E7925" s="138" t="s">
        <v>1756</v>
      </c>
      <c r="F7925" s="139">
        <v>0</v>
      </c>
      <c r="G7925" s="137" t="s">
        <v>247</v>
      </c>
      <c r="H7925" s="137" t="s">
        <v>1806</v>
      </c>
      <c r="I7925" s="138" t="s">
        <v>1756</v>
      </c>
    </row>
    <row r="7926" spans="1:9" hidden="1">
      <c r="A7926" s="137" t="s">
        <v>38481</v>
      </c>
      <c r="B7926" s="138" t="s">
        <v>38482</v>
      </c>
      <c r="C7926" s="138" t="s">
        <v>38483</v>
      </c>
      <c r="D7926" s="138" t="s">
        <v>38484</v>
      </c>
      <c r="E7926" s="138" t="s">
        <v>1756</v>
      </c>
      <c r="F7926" s="139">
        <v>0</v>
      </c>
      <c r="G7926" s="137" t="s">
        <v>417</v>
      </c>
      <c r="H7926" s="137" t="s">
        <v>2660</v>
      </c>
      <c r="I7926" s="138" t="s">
        <v>1756</v>
      </c>
    </row>
    <row r="7927" spans="1:9" hidden="1">
      <c r="A7927" s="137" t="s">
        <v>38485</v>
      </c>
      <c r="B7927" s="138" t="s">
        <v>38486</v>
      </c>
      <c r="C7927" s="138" t="s">
        <v>38486</v>
      </c>
      <c r="D7927" s="138" t="s">
        <v>38487</v>
      </c>
      <c r="E7927" s="138" t="s">
        <v>1756</v>
      </c>
      <c r="F7927" s="139">
        <v>0</v>
      </c>
      <c r="G7927" s="137" t="s">
        <v>374</v>
      </c>
      <c r="H7927" s="137" t="s">
        <v>2660</v>
      </c>
      <c r="I7927" s="138" t="s">
        <v>1756</v>
      </c>
    </row>
    <row r="7928" spans="1:9" hidden="1">
      <c r="A7928" s="137" t="s">
        <v>38488</v>
      </c>
      <c r="B7928" s="138" t="s">
        <v>38489</v>
      </c>
      <c r="C7928" s="138" t="s">
        <v>38490</v>
      </c>
      <c r="D7928" s="138" t="s">
        <v>38491</v>
      </c>
      <c r="E7928" s="138" t="s">
        <v>38492</v>
      </c>
      <c r="F7928" s="139">
        <v>0</v>
      </c>
      <c r="G7928" s="137" t="s">
        <v>247</v>
      </c>
      <c r="H7928" s="137" t="s">
        <v>1806</v>
      </c>
      <c r="I7928" s="138" t="s">
        <v>1756</v>
      </c>
    </row>
    <row r="7929" spans="1:9" hidden="1">
      <c r="A7929" s="137" t="s">
        <v>38493</v>
      </c>
      <c r="B7929" s="138" t="s">
        <v>38494</v>
      </c>
      <c r="C7929" s="138" t="s">
        <v>38495</v>
      </c>
      <c r="D7929" s="138" t="s">
        <v>38491</v>
      </c>
      <c r="E7929" s="138" t="s">
        <v>38496</v>
      </c>
      <c r="F7929" s="139">
        <v>0</v>
      </c>
      <c r="G7929" s="137" t="s">
        <v>247</v>
      </c>
      <c r="H7929" s="137" t="s">
        <v>1806</v>
      </c>
      <c r="I7929" s="138" t="s">
        <v>1756</v>
      </c>
    </row>
    <row r="7930" spans="1:9" hidden="1">
      <c r="A7930" s="137" t="s">
        <v>38497</v>
      </c>
      <c r="B7930" s="138" t="s">
        <v>38498</v>
      </c>
      <c r="C7930" s="138" t="s">
        <v>38499</v>
      </c>
      <c r="D7930" s="138" t="s">
        <v>38500</v>
      </c>
      <c r="E7930" s="138" t="s">
        <v>38501</v>
      </c>
      <c r="F7930" s="139">
        <v>0</v>
      </c>
      <c r="G7930" s="137" t="s">
        <v>247</v>
      </c>
      <c r="H7930" s="137" t="s">
        <v>1806</v>
      </c>
      <c r="I7930" s="138" t="s">
        <v>1096</v>
      </c>
    </row>
    <row r="7931" spans="1:9" hidden="1">
      <c r="A7931" s="137" t="s">
        <v>38502</v>
      </c>
      <c r="B7931" s="138" t="s">
        <v>38503</v>
      </c>
      <c r="C7931" s="138" t="s">
        <v>38504</v>
      </c>
      <c r="D7931" s="138" t="s">
        <v>38505</v>
      </c>
      <c r="E7931" s="138" t="s">
        <v>38506</v>
      </c>
      <c r="F7931" s="139">
        <v>0</v>
      </c>
      <c r="G7931" s="137" t="s">
        <v>247</v>
      </c>
      <c r="H7931" s="137" t="s">
        <v>1806</v>
      </c>
      <c r="I7931" s="138" t="s">
        <v>1096</v>
      </c>
    </row>
    <row r="7932" spans="1:9" hidden="1">
      <c r="A7932" s="137" t="s">
        <v>38507</v>
      </c>
      <c r="B7932" s="138" t="s">
        <v>38508</v>
      </c>
      <c r="C7932" s="138" t="s">
        <v>38509</v>
      </c>
      <c r="D7932" s="138" t="s">
        <v>38510</v>
      </c>
      <c r="E7932" s="138" t="s">
        <v>38511</v>
      </c>
      <c r="F7932" s="139">
        <v>0</v>
      </c>
      <c r="G7932" s="137" t="s">
        <v>247</v>
      </c>
      <c r="H7932" s="137" t="s">
        <v>1806</v>
      </c>
      <c r="I7932" s="138" t="s">
        <v>1756</v>
      </c>
    </row>
    <row r="7933" spans="1:9" hidden="1">
      <c r="A7933" s="137" t="s">
        <v>38512</v>
      </c>
      <c r="B7933" s="138" t="s">
        <v>38513</v>
      </c>
      <c r="C7933" s="138" t="s">
        <v>38514</v>
      </c>
      <c r="D7933" s="138" t="s">
        <v>38510</v>
      </c>
      <c r="E7933" s="138" t="s">
        <v>38515</v>
      </c>
      <c r="F7933" s="139">
        <v>0</v>
      </c>
      <c r="G7933" s="137" t="s">
        <v>247</v>
      </c>
      <c r="H7933" s="137" t="s">
        <v>1806</v>
      </c>
      <c r="I7933" s="138" t="s">
        <v>1756</v>
      </c>
    </row>
    <row r="7934" spans="1:9" hidden="1">
      <c r="A7934" s="137" t="s">
        <v>38516</v>
      </c>
      <c r="B7934" s="138" t="s">
        <v>38517</v>
      </c>
      <c r="C7934" s="138" t="s">
        <v>38518</v>
      </c>
      <c r="D7934" s="138" t="s">
        <v>38519</v>
      </c>
      <c r="E7934" s="138" t="s">
        <v>38520</v>
      </c>
      <c r="F7934" s="139">
        <v>0</v>
      </c>
      <c r="G7934" s="137" t="s">
        <v>247</v>
      </c>
      <c r="H7934" s="137" t="s">
        <v>1806</v>
      </c>
      <c r="I7934" s="138" t="s">
        <v>1096</v>
      </c>
    </row>
    <row r="7935" spans="1:9" hidden="1">
      <c r="A7935" s="137" t="s">
        <v>38521</v>
      </c>
      <c r="B7935" s="138" t="s">
        <v>38522</v>
      </c>
      <c r="C7935" s="138" t="s">
        <v>38523</v>
      </c>
      <c r="D7935" s="138" t="s">
        <v>38524</v>
      </c>
      <c r="E7935" s="138" t="s">
        <v>38525</v>
      </c>
      <c r="F7935" s="139">
        <v>0</v>
      </c>
      <c r="G7935" s="137" t="s">
        <v>247</v>
      </c>
      <c r="H7935" s="137" t="s">
        <v>1806</v>
      </c>
      <c r="I7935" s="138" t="s">
        <v>1756</v>
      </c>
    </row>
    <row r="7936" spans="1:9">
      <c r="A7936" s="137" t="s">
        <v>38526</v>
      </c>
      <c r="B7936" s="138" t="s">
        <v>38527</v>
      </c>
      <c r="C7936" s="138" t="s">
        <v>38528</v>
      </c>
      <c r="D7936" s="138" t="s">
        <v>38529</v>
      </c>
      <c r="E7936" s="138" t="s">
        <v>38530</v>
      </c>
      <c r="F7936" s="139">
        <v>0.157</v>
      </c>
      <c r="G7936" s="137" t="s">
        <v>608</v>
      </c>
      <c r="H7936" s="137" t="s">
        <v>3864</v>
      </c>
      <c r="I7936" s="138" t="s">
        <v>1127</v>
      </c>
    </row>
    <row r="7937" spans="1:9" hidden="1">
      <c r="A7937" s="137" t="s">
        <v>38531</v>
      </c>
      <c r="B7937" s="138" t="s">
        <v>38532</v>
      </c>
      <c r="C7937" s="138" t="s">
        <v>38533</v>
      </c>
      <c r="D7937" s="138" t="s">
        <v>38534</v>
      </c>
      <c r="E7937" s="138" t="s">
        <v>38535</v>
      </c>
      <c r="F7937" s="139">
        <v>16</v>
      </c>
      <c r="G7937" s="137" t="s">
        <v>247</v>
      </c>
      <c r="H7937" s="137" t="s">
        <v>1806</v>
      </c>
      <c r="I7937" s="138" t="s">
        <v>1110</v>
      </c>
    </row>
    <row r="7938" spans="1:9" hidden="1">
      <c r="A7938" s="137" t="s">
        <v>38536</v>
      </c>
      <c r="B7938" s="138" t="s">
        <v>38537</v>
      </c>
      <c r="C7938" s="138" t="s">
        <v>38538</v>
      </c>
      <c r="D7938" s="138" t="s">
        <v>38539</v>
      </c>
      <c r="E7938" s="138" t="s">
        <v>38540</v>
      </c>
      <c r="F7938" s="139">
        <v>0</v>
      </c>
      <c r="G7938" s="137" t="s">
        <v>576</v>
      </c>
      <c r="H7938" s="137" t="s">
        <v>38541</v>
      </c>
      <c r="I7938" s="138" t="s">
        <v>1137</v>
      </c>
    </row>
    <row r="7939" spans="1:9" hidden="1">
      <c r="A7939" s="137" t="s">
        <v>38542</v>
      </c>
      <c r="B7939" s="138" t="s">
        <v>38543</v>
      </c>
      <c r="C7939" s="138" t="s">
        <v>38544</v>
      </c>
      <c r="D7939" s="138" t="s">
        <v>38545</v>
      </c>
      <c r="E7939" s="138" t="s">
        <v>38546</v>
      </c>
      <c r="F7939" s="139">
        <v>0</v>
      </c>
      <c r="G7939" s="137" t="s">
        <v>576</v>
      </c>
      <c r="H7939" s="137" t="s">
        <v>38541</v>
      </c>
      <c r="I7939" s="138" t="s">
        <v>1137</v>
      </c>
    </row>
    <row r="7940" spans="1:9" hidden="1">
      <c r="A7940" s="137" t="s">
        <v>38547</v>
      </c>
      <c r="B7940" s="138" t="s">
        <v>38548</v>
      </c>
      <c r="C7940" s="138" t="s">
        <v>38549</v>
      </c>
      <c r="D7940" s="138" t="s">
        <v>38550</v>
      </c>
      <c r="E7940" s="138" t="s">
        <v>38551</v>
      </c>
      <c r="F7940" s="139">
        <v>0</v>
      </c>
      <c r="G7940" s="137" t="s">
        <v>576</v>
      </c>
      <c r="H7940" s="137" t="s">
        <v>38541</v>
      </c>
      <c r="I7940" s="138" t="s">
        <v>1137</v>
      </c>
    </row>
    <row r="7941" spans="1:9" hidden="1">
      <c r="A7941" s="137" t="s">
        <v>38552</v>
      </c>
      <c r="B7941" s="138" t="s">
        <v>38553</v>
      </c>
      <c r="C7941" s="138" t="s">
        <v>38554</v>
      </c>
      <c r="D7941" s="138" t="s">
        <v>38555</v>
      </c>
      <c r="E7941" s="138" t="s">
        <v>38556</v>
      </c>
      <c r="F7941" s="139">
        <v>0</v>
      </c>
      <c r="G7941" s="137" t="s">
        <v>576</v>
      </c>
      <c r="H7941" s="137" t="s">
        <v>38541</v>
      </c>
      <c r="I7941" s="138" t="s">
        <v>1137</v>
      </c>
    </row>
    <row r="7942" spans="1:9" hidden="1">
      <c r="A7942" s="137" t="s">
        <v>38557</v>
      </c>
      <c r="B7942" s="138" t="s">
        <v>38558</v>
      </c>
      <c r="C7942" s="138" t="s">
        <v>38559</v>
      </c>
      <c r="D7942" s="138" t="s">
        <v>38560</v>
      </c>
      <c r="E7942" s="138" t="s">
        <v>38561</v>
      </c>
      <c r="F7942" s="139">
        <v>0</v>
      </c>
      <c r="G7942" s="137" t="s">
        <v>576</v>
      </c>
      <c r="H7942" s="137" t="s">
        <v>38541</v>
      </c>
      <c r="I7942" s="138" t="s">
        <v>1137</v>
      </c>
    </row>
    <row r="7943" spans="1:9" hidden="1">
      <c r="A7943" s="137" t="s">
        <v>38562</v>
      </c>
      <c r="B7943" s="138" t="s">
        <v>38563</v>
      </c>
      <c r="C7943" s="138" t="s">
        <v>38564</v>
      </c>
      <c r="D7943" s="138" t="s">
        <v>38565</v>
      </c>
      <c r="E7943" s="138" t="s">
        <v>38566</v>
      </c>
      <c r="F7943" s="139">
        <v>0</v>
      </c>
      <c r="G7943" s="137" t="s">
        <v>576</v>
      </c>
      <c r="H7943" s="137" t="s">
        <v>38541</v>
      </c>
      <c r="I7943" s="138" t="s">
        <v>1137</v>
      </c>
    </row>
    <row r="7944" spans="1:9" hidden="1">
      <c r="A7944" s="137" t="s">
        <v>38567</v>
      </c>
      <c r="B7944" s="138" t="s">
        <v>38568</v>
      </c>
      <c r="C7944" s="138" t="s">
        <v>38569</v>
      </c>
      <c r="D7944" s="138" t="s">
        <v>38570</v>
      </c>
      <c r="E7944" s="138" t="s">
        <v>38571</v>
      </c>
      <c r="F7944" s="139">
        <v>0</v>
      </c>
      <c r="G7944" s="137" t="s">
        <v>576</v>
      </c>
      <c r="H7944" s="137" t="s">
        <v>38541</v>
      </c>
      <c r="I7944" s="138" t="s">
        <v>1137</v>
      </c>
    </row>
    <row r="7945" spans="1:9" hidden="1">
      <c r="A7945" s="137" t="s">
        <v>38572</v>
      </c>
      <c r="B7945" s="138" t="s">
        <v>38573</v>
      </c>
      <c r="C7945" s="138" t="s">
        <v>38574</v>
      </c>
      <c r="D7945" s="138" t="s">
        <v>38575</v>
      </c>
      <c r="E7945" s="138" t="s">
        <v>38576</v>
      </c>
      <c r="F7945" s="139">
        <v>0</v>
      </c>
      <c r="G7945" s="137" t="s">
        <v>576</v>
      </c>
      <c r="H7945" s="137" t="s">
        <v>38541</v>
      </c>
      <c r="I7945" s="138" t="s">
        <v>1137</v>
      </c>
    </row>
    <row r="7946" spans="1:9" hidden="1">
      <c r="A7946" s="137" t="s">
        <v>38577</v>
      </c>
      <c r="B7946" s="138" t="s">
        <v>38578</v>
      </c>
      <c r="C7946" s="138" t="s">
        <v>38579</v>
      </c>
      <c r="D7946" s="138" t="s">
        <v>38580</v>
      </c>
      <c r="E7946" s="138" t="s">
        <v>38581</v>
      </c>
      <c r="F7946" s="139">
        <v>0</v>
      </c>
      <c r="G7946" s="137" t="s">
        <v>576</v>
      </c>
      <c r="H7946" s="137" t="s">
        <v>38541</v>
      </c>
      <c r="I7946" s="138" t="s">
        <v>1137</v>
      </c>
    </row>
    <row r="7947" spans="1:9" hidden="1">
      <c r="A7947" s="137" t="s">
        <v>38582</v>
      </c>
      <c r="B7947" s="138" t="s">
        <v>38583</v>
      </c>
      <c r="C7947" s="138" t="s">
        <v>38584</v>
      </c>
      <c r="D7947" s="138" t="s">
        <v>38585</v>
      </c>
      <c r="E7947" s="138" t="s">
        <v>38586</v>
      </c>
      <c r="F7947" s="139">
        <v>0</v>
      </c>
      <c r="G7947" s="137" t="s">
        <v>576</v>
      </c>
      <c r="H7947" s="137" t="s">
        <v>38541</v>
      </c>
      <c r="I7947" s="138" t="s">
        <v>1137</v>
      </c>
    </row>
    <row r="7948" spans="1:9" hidden="1">
      <c r="A7948" s="137" t="s">
        <v>38587</v>
      </c>
      <c r="B7948" s="138" t="s">
        <v>38588</v>
      </c>
      <c r="C7948" s="138" t="s">
        <v>38589</v>
      </c>
      <c r="D7948" s="138" t="s">
        <v>38590</v>
      </c>
      <c r="E7948" s="138" t="s">
        <v>38591</v>
      </c>
      <c r="F7948" s="139">
        <v>0</v>
      </c>
      <c r="G7948" s="137" t="s">
        <v>576</v>
      </c>
      <c r="H7948" s="137" t="s">
        <v>38541</v>
      </c>
      <c r="I7948" s="138" t="s">
        <v>1137</v>
      </c>
    </row>
    <row r="7949" spans="1:9" hidden="1">
      <c r="A7949" s="137" t="s">
        <v>38592</v>
      </c>
      <c r="B7949" s="138" t="s">
        <v>38593</v>
      </c>
      <c r="C7949" s="138" t="s">
        <v>38594</v>
      </c>
      <c r="D7949" s="138" t="s">
        <v>38595</v>
      </c>
      <c r="E7949" s="138" t="s">
        <v>38596</v>
      </c>
      <c r="F7949" s="139">
        <v>0</v>
      </c>
      <c r="G7949" s="137" t="s">
        <v>576</v>
      </c>
      <c r="H7949" s="137" t="s">
        <v>38541</v>
      </c>
      <c r="I7949" s="138" t="s">
        <v>1137</v>
      </c>
    </row>
    <row r="7950" spans="1:9" hidden="1">
      <c r="A7950" s="137" t="s">
        <v>38597</v>
      </c>
      <c r="B7950" s="138" t="s">
        <v>38598</v>
      </c>
      <c r="C7950" s="138" t="s">
        <v>38599</v>
      </c>
      <c r="D7950" s="138" t="s">
        <v>38600</v>
      </c>
      <c r="E7950" s="138" t="s">
        <v>38601</v>
      </c>
      <c r="F7950" s="139">
        <v>0</v>
      </c>
      <c r="G7950" s="137" t="s">
        <v>576</v>
      </c>
      <c r="H7950" s="137" t="s">
        <v>38541</v>
      </c>
      <c r="I7950" s="138" t="s">
        <v>1137</v>
      </c>
    </row>
    <row r="7951" spans="1:9" hidden="1">
      <c r="A7951" s="137" t="s">
        <v>38602</v>
      </c>
      <c r="B7951" s="138" t="s">
        <v>38603</v>
      </c>
      <c r="C7951" s="138" t="s">
        <v>38604</v>
      </c>
      <c r="D7951" s="138" t="s">
        <v>38605</v>
      </c>
      <c r="E7951" s="138" t="s">
        <v>38606</v>
      </c>
      <c r="F7951" s="139">
        <v>0</v>
      </c>
      <c r="G7951" s="137" t="s">
        <v>576</v>
      </c>
      <c r="H7951" s="137" t="s">
        <v>38541</v>
      </c>
      <c r="I7951" s="138" t="s">
        <v>1137</v>
      </c>
    </row>
    <row r="7952" spans="1:9" hidden="1">
      <c r="A7952" s="137" t="s">
        <v>38607</v>
      </c>
      <c r="B7952" s="138" t="s">
        <v>38608</v>
      </c>
      <c r="C7952" s="138" t="s">
        <v>38609</v>
      </c>
      <c r="D7952" s="138" t="s">
        <v>38610</v>
      </c>
      <c r="E7952" s="138" t="s">
        <v>38611</v>
      </c>
      <c r="F7952" s="139">
        <v>0</v>
      </c>
      <c r="G7952" s="137" t="s">
        <v>576</v>
      </c>
      <c r="H7952" s="137" t="s">
        <v>38541</v>
      </c>
      <c r="I7952" s="138" t="s">
        <v>1137</v>
      </c>
    </row>
    <row r="7953" spans="1:9" hidden="1">
      <c r="A7953" s="137" t="s">
        <v>38612</v>
      </c>
      <c r="B7953" s="138" t="s">
        <v>38613</v>
      </c>
      <c r="C7953" s="138" t="s">
        <v>38614</v>
      </c>
      <c r="D7953" s="138" t="s">
        <v>38615</v>
      </c>
      <c r="E7953" s="138" t="s">
        <v>38616</v>
      </c>
      <c r="F7953" s="139">
        <v>0</v>
      </c>
      <c r="G7953" s="137" t="s">
        <v>576</v>
      </c>
      <c r="H7953" s="137" t="s">
        <v>38541</v>
      </c>
      <c r="I7953" s="138" t="s">
        <v>1137</v>
      </c>
    </row>
    <row r="7954" spans="1:9" hidden="1">
      <c r="A7954" s="137" t="s">
        <v>38617</v>
      </c>
      <c r="B7954" s="138" t="s">
        <v>38618</v>
      </c>
      <c r="C7954" s="138" t="s">
        <v>38619</v>
      </c>
      <c r="D7954" s="138" t="s">
        <v>38620</v>
      </c>
      <c r="E7954" s="138" t="s">
        <v>38621</v>
      </c>
      <c r="F7954" s="139">
        <v>0</v>
      </c>
      <c r="G7954" s="137" t="s">
        <v>576</v>
      </c>
      <c r="H7954" s="137" t="s">
        <v>38541</v>
      </c>
      <c r="I7954" s="138" t="s">
        <v>1137</v>
      </c>
    </row>
    <row r="7955" spans="1:9" hidden="1">
      <c r="A7955" s="137" t="s">
        <v>38622</v>
      </c>
      <c r="B7955" s="138" t="s">
        <v>38623</v>
      </c>
      <c r="C7955" s="138" t="s">
        <v>38624</v>
      </c>
      <c r="D7955" s="138" t="s">
        <v>38625</v>
      </c>
      <c r="E7955" s="138" t="s">
        <v>38626</v>
      </c>
      <c r="F7955" s="139">
        <v>36.06</v>
      </c>
      <c r="G7955" s="137" t="s">
        <v>576</v>
      </c>
      <c r="H7955" s="137" t="s">
        <v>38541</v>
      </c>
      <c r="I7955" s="138" t="s">
        <v>1137</v>
      </c>
    </row>
    <row r="7956" spans="1:9" hidden="1">
      <c r="A7956" s="137" t="s">
        <v>38627</v>
      </c>
      <c r="B7956" s="138" t="s">
        <v>38628</v>
      </c>
      <c r="C7956" s="138" t="s">
        <v>38629</v>
      </c>
      <c r="D7956" s="138" t="s">
        <v>38630</v>
      </c>
      <c r="E7956" s="138" t="s">
        <v>38631</v>
      </c>
      <c r="F7956" s="139">
        <v>0</v>
      </c>
      <c r="G7956" s="137" t="s">
        <v>576</v>
      </c>
      <c r="H7956" s="137" t="s">
        <v>38541</v>
      </c>
      <c r="I7956" s="138" t="s">
        <v>1137</v>
      </c>
    </row>
    <row r="7957" spans="1:9" hidden="1">
      <c r="A7957" s="137" t="s">
        <v>38632</v>
      </c>
      <c r="B7957" s="138" t="s">
        <v>38633</v>
      </c>
      <c r="C7957" s="138" t="s">
        <v>38634</v>
      </c>
      <c r="D7957" s="138" t="s">
        <v>38635</v>
      </c>
      <c r="E7957" s="138" t="s">
        <v>38636</v>
      </c>
      <c r="F7957" s="139">
        <v>0</v>
      </c>
      <c r="G7957" s="137" t="s">
        <v>576</v>
      </c>
      <c r="H7957" s="137" t="s">
        <v>38541</v>
      </c>
      <c r="I7957" s="138" t="s">
        <v>1137</v>
      </c>
    </row>
    <row r="7958" spans="1:9" hidden="1">
      <c r="A7958" s="137" t="s">
        <v>38637</v>
      </c>
      <c r="B7958" s="138" t="s">
        <v>38638</v>
      </c>
      <c r="C7958" s="138" t="s">
        <v>38639</v>
      </c>
      <c r="D7958" s="138" t="s">
        <v>38640</v>
      </c>
      <c r="E7958" s="138" t="s">
        <v>38641</v>
      </c>
      <c r="F7958" s="139">
        <v>0</v>
      </c>
      <c r="G7958" s="137" t="s">
        <v>576</v>
      </c>
      <c r="H7958" s="137" t="s">
        <v>38541</v>
      </c>
      <c r="I7958" s="138" t="s">
        <v>1137</v>
      </c>
    </row>
    <row r="7959" spans="1:9" hidden="1">
      <c r="A7959" s="137" t="s">
        <v>38642</v>
      </c>
      <c r="B7959" s="138" t="s">
        <v>38643</v>
      </c>
      <c r="C7959" s="138" t="s">
        <v>38644</v>
      </c>
      <c r="D7959" s="138" t="s">
        <v>38645</v>
      </c>
      <c r="E7959" s="138" t="s">
        <v>38646</v>
      </c>
      <c r="F7959" s="139">
        <v>54.4</v>
      </c>
      <c r="G7959" s="137" t="s">
        <v>576</v>
      </c>
      <c r="H7959" s="137" t="s">
        <v>38541</v>
      </c>
      <c r="I7959" s="138" t="s">
        <v>1137</v>
      </c>
    </row>
    <row r="7960" spans="1:9" hidden="1">
      <c r="A7960" s="137" t="s">
        <v>38647</v>
      </c>
      <c r="B7960" s="138" t="s">
        <v>38648</v>
      </c>
      <c r="C7960" s="138" t="s">
        <v>38649</v>
      </c>
      <c r="D7960" s="138" t="s">
        <v>38650</v>
      </c>
      <c r="E7960" s="138" t="s">
        <v>38651</v>
      </c>
      <c r="F7960" s="139">
        <v>28.02</v>
      </c>
      <c r="G7960" s="137" t="s">
        <v>576</v>
      </c>
      <c r="H7960" s="137" t="s">
        <v>38652</v>
      </c>
      <c r="I7960" s="138" t="s">
        <v>1137</v>
      </c>
    </row>
    <row r="7961" spans="1:9" hidden="1">
      <c r="A7961" s="137" t="s">
        <v>38653</v>
      </c>
      <c r="B7961" s="138" t="s">
        <v>574</v>
      </c>
      <c r="C7961" s="138" t="s">
        <v>577</v>
      </c>
      <c r="D7961" s="138" t="s">
        <v>38654</v>
      </c>
      <c r="E7961" s="138" t="s">
        <v>1136</v>
      </c>
      <c r="F7961" s="139">
        <v>0</v>
      </c>
      <c r="G7961" s="137" t="s">
        <v>576</v>
      </c>
      <c r="H7961" s="137" t="s">
        <v>38541</v>
      </c>
      <c r="I7961" s="138" t="s">
        <v>1137</v>
      </c>
    </row>
    <row r="7962" spans="1:9" hidden="1">
      <c r="A7962" s="137" t="s">
        <v>38655</v>
      </c>
      <c r="B7962" s="138" t="s">
        <v>38656</v>
      </c>
      <c r="C7962" s="138" t="s">
        <v>38657</v>
      </c>
      <c r="D7962" s="138" t="s">
        <v>38658</v>
      </c>
      <c r="E7962" s="138" t="s">
        <v>38659</v>
      </c>
      <c r="F7962" s="139">
        <v>42</v>
      </c>
      <c r="G7962" s="137" t="s">
        <v>576</v>
      </c>
      <c r="H7962" s="137" t="s">
        <v>38652</v>
      </c>
      <c r="I7962" s="138" t="s">
        <v>1137</v>
      </c>
    </row>
    <row r="7963" spans="1:9" hidden="1">
      <c r="A7963" s="137" t="s">
        <v>38660</v>
      </c>
      <c r="B7963" s="138" t="s">
        <v>1548</v>
      </c>
      <c r="C7963" s="138" t="s">
        <v>1550</v>
      </c>
      <c r="D7963" s="138" t="s">
        <v>38661</v>
      </c>
      <c r="E7963" s="138" t="s">
        <v>38662</v>
      </c>
      <c r="F7963" s="139">
        <v>17.54</v>
      </c>
      <c r="G7963" s="137" t="s">
        <v>576</v>
      </c>
      <c r="H7963" s="137" t="s">
        <v>38541</v>
      </c>
      <c r="I7963" s="138" t="s">
        <v>1137</v>
      </c>
    </row>
    <row r="7964" spans="1:9" hidden="1">
      <c r="A7964" s="137" t="s">
        <v>38663</v>
      </c>
      <c r="B7964" s="138" t="s">
        <v>38664</v>
      </c>
      <c r="C7964" s="138" t="s">
        <v>38665</v>
      </c>
      <c r="D7964" s="138" t="s">
        <v>38666</v>
      </c>
      <c r="E7964" s="138" t="s">
        <v>38667</v>
      </c>
      <c r="F7964" s="139">
        <v>0</v>
      </c>
      <c r="G7964" s="137" t="s">
        <v>576</v>
      </c>
      <c r="H7964" s="137" t="s">
        <v>38541</v>
      </c>
      <c r="I7964" s="138" t="s">
        <v>1137</v>
      </c>
    </row>
    <row r="7965" spans="1:9" hidden="1">
      <c r="A7965" s="137" t="s">
        <v>38668</v>
      </c>
      <c r="B7965" s="138" t="s">
        <v>38669</v>
      </c>
      <c r="C7965" s="138" t="s">
        <v>38670</v>
      </c>
      <c r="D7965" s="138" t="s">
        <v>38671</v>
      </c>
      <c r="E7965" s="138" t="s">
        <v>38672</v>
      </c>
      <c r="F7965" s="139">
        <v>0</v>
      </c>
      <c r="G7965" s="137" t="s">
        <v>576</v>
      </c>
      <c r="H7965" s="137" t="s">
        <v>38541</v>
      </c>
      <c r="I7965" s="138" t="s">
        <v>1137</v>
      </c>
    </row>
    <row r="7966" spans="1:9" hidden="1">
      <c r="A7966" s="137" t="s">
        <v>38673</v>
      </c>
      <c r="B7966" s="138" t="s">
        <v>38674</v>
      </c>
      <c r="C7966" s="138" t="s">
        <v>38675</v>
      </c>
      <c r="D7966" s="138" t="s">
        <v>38676</v>
      </c>
      <c r="E7966" s="138" t="s">
        <v>38677</v>
      </c>
      <c r="F7966" s="139">
        <v>0</v>
      </c>
      <c r="G7966" s="137" t="s">
        <v>576</v>
      </c>
      <c r="H7966" s="137" t="s">
        <v>38541</v>
      </c>
      <c r="I7966" s="138" t="s">
        <v>1137</v>
      </c>
    </row>
    <row r="7967" spans="1:9" hidden="1">
      <c r="A7967" s="137" t="s">
        <v>38678</v>
      </c>
      <c r="B7967" s="138" t="s">
        <v>38679</v>
      </c>
      <c r="C7967" s="138" t="s">
        <v>38680</v>
      </c>
      <c r="D7967" s="138" t="s">
        <v>38681</v>
      </c>
      <c r="E7967" s="138" t="s">
        <v>38682</v>
      </c>
      <c r="F7967" s="139">
        <v>0</v>
      </c>
      <c r="G7967" s="137" t="s">
        <v>576</v>
      </c>
      <c r="H7967" s="137" t="s">
        <v>38541</v>
      </c>
      <c r="I7967" s="138" t="s">
        <v>1137</v>
      </c>
    </row>
    <row r="7968" spans="1:9" hidden="1">
      <c r="A7968" s="137" t="s">
        <v>38683</v>
      </c>
      <c r="B7968" s="138" t="s">
        <v>38684</v>
      </c>
      <c r="C7968" s="138" t="s">
        <v>38685</v>
      </c>
      <c r="D7968" s="138" t="s">
        <v>38686</v>
      </c>
      <c r="E7968" s="138" t="s">
        <v>38687</v>
      </c>
      <c r="F7968" s="139">
        <v>0</v>
      </c>
      <c r="G7968" s="137" t="s">
        <v>576</v>
      </c>
      <c r="H7968" s="137" t="s">
        <v>38541</v>
      </c>
      <c r="I7968" s="138" t="s">
        <v>1137</v>
      </c>
    </row>
    <row r="7969" spans="1:9" hidden="1">
      <c r="A7969" s="137" t="s">
        <v>38688</v>
      </c>
      <c r="B7969" s="138" t="s">
        <v>38689</v>
      </c>
      <c r="C7969" s="138" t="s">
        <v>38690</v>
      </c>
      <c r="D7969" s="138" t="s">
        <v>38691</v>
      </c>
      <c r="E7969" s="138" t="s">
        <v>38692</v>
      </c>
      <c r="F7969" s="139">
        <v>0</v>
      </c>
      <c r="G7969" s="137" t="s">
        <v>576</v>
      </c>
      <c r="H7969" s="137" t="s">
        <v>38541</v>
      </c>
      <c r="I7969" s="138" t="s">
        <v>1137</v>
      </c>
    </row>
    <row r="7970" spans="1:9" hidden="1">
      <c r="A7970" s="137" t="s">
        <v>38693</v>
      </c>
      <c r="B7970" s="138" t="s">
        <v>38694</v>
      </c>
      <c r="C7970" s="138" t="s">
        <v>38695</v>
      </c>
      <c r="D7970" s="138" t="s">
        <v>38696</v>
      </c>
      <c r="E7970" s="138" t="s">
        <v>38697</v>
      </c>
      <c r="F7970" s="139">
        <v>0</v>
      </c>
      <c r="G7970" s="137" t="s">
        <v>576</v>
      </c>
      <c r="H7970" s="137" t="s">
        <v>38541</v>
      </c>
      <c r="I7970" s="138" t="s">
        <v>1137</v>
      </c>
    </row>
    <row r="7971" spans="1:9" hidden="1">
      <c r="A7971" s="137" t="s">
        <v>38698</v>
      </c>
      <c r="B7971" s="138" t="s">
        <v>38699</v>
      </c>
      <c r="C7971" s="138" t="s">
        <v>38700</v>
      </c>
      <c r="D7971" s="138" t="s">
        <v>38701</v>
      </c>
      <c r="E7971" s="138" t="s">
        <v>38702</v>
      </c>
      <c r="F7971" s="139">
        <v>0</v>
      </c>
      <c r="G7971" s="137" t="s">
        <v>576</v>
      </c>
      <c r="H7971" s="137" t="s">
        <v>38541</v>
      </c>
      <c r="I7971" s="138" t="s">
        <v>1137</v>
      </c>
    </row>
    <row r="7972" spans="1:9" hidden="1">
      <c r="A7972" s="137" t="s">
        <v>38703</v>
      </c>
      <c r="B7972" s="138" t="s">
        <v>38704</v>
      </c>
      <c r="C7972" s="138" t="s">
        <v>38705</v>
      </c>
      <c r="D7972" s="138" t="s">
        <v>38706</v>
      </c>
      <c r="E7972" s="138" t="s">
        <v>38707</v>
      </c>
      <c r="F7972" s="139">
        <v>0</v>
      </c>
      <c r="G7972" s="137" t="s">
        <v>576</v>
      </c>
      <c r="H7972" s="137" t="s">
        <v>38541</v>
      </c>
      <c r="I7972" s="138" t="s">
        <v>1137</v>
      </c>
    </row>
    <row r="7973" spans="1:9" hidden="1">
      <c r="A7973" s="137" t="s">
        <v>38708</v>
      </c>
      <c r="B7973" s="138" t="s">
        <v>38709</v>
      </c>
      <c r="C7973" s="138" t="s">
        <v>38710</v>
      </c>
      <c r="D7973" s="138" t="s">
        <v>38711</v>
      </c>
      <c r="E7973" s="138" t="s">
        <v>38712</v>
      </c>
      <c r="F7973" s="139">
        <v>0</v>
      </c>
      <c r="G7973" s="137" t="s">
        <v>576</v>
      </c>
      <c r="H7973" s="137" t="s">
        <v>38541</v>
      </c>
      <c r="I7973" s="138" t="s">
        <v>1137</v>
      </c>
    </row>
    <row r="7974" spans="1:9" hidden="1">
      <c r="A7974" s="137" t="s">
        <v>38713</v>
      </c>
      <c r="B7974" s="138" t="s">
        <v>38714</v>
      </c>
      <c r="C7974" s="138" t="s">
        <v>38715</v>
      </c>
      <c r="D7974" s="138" t="s">
        <v>38716</v>
      </c>
      <c r="E7974" s="138" t="s">
        <v>38717</v>
      </c>
      <c r="F7974" s="139">
        <v>0</v>
      </c>
      <c r="G7974" s="137" t="s">
        <v>576</v>
      </c>
      <c r="H7974" s="137" t="s">
        <v>38541</v>
      </c>
      <c r="I7974" s="138" t="s">
        <v>1137</v>
      </c>
    </row>
    <row r="7975" spans="1:9" hidden="1">
      <c r="A7975" s="137" t="s">
        <v>38718</v>
      </c>
      <c r="B7975" s="138" t="s">
        <v>38719</v>
      </c>
      <c r="C7975" s="138" t="s">
        <v>38720</v>
      </c>
      <c r="D7975" s="138" t="s">
        <v>38721</v>
      </c>
      <c r="E7975" s="138" t="s">
        <v>38722</v>
      </c>
      <c r="F7975" s="139">
        <v>84.24</v>
      </c>
      <c r="G7975" s="137" t="s">
        <v>576</v>
      </c>
      <c r="H7975" s="137" t="s">
        <v>38541</v>
      </c>
      <c r="I7975" s="138" t="s">
        <v>1137</v>
      </c>
    </row>
    <row r="7976" spans="1:9" hidden="1">
      <c r="A7976" s="137" t="s">
        <v>38723</v>
      </c>
      <c r="B7976" s="138" t="s">
        <v>38724</v>
      </c>
      <c r="C7976" s="138" t="s">
        <v>38725</v>
      </c>
      <c r="D7976" s="138" t="s">
        <v>38726</v>
      </c>
      <c r="E7976" s="138" t="s">
        <v>38727</v>
      </c>
      <c r="F7976" s="139">
        <v>0</v>
      </c>
      <c r="G7976" s="137" t="s">
        <v>576</v>
      </c>
      <c r="H7976" s="137" t="s">
        <v>38541</v>
      </c>
      <c r="I7976" s="138" t="s">
        <v>1137</v>
      </c>
    </row>
    <row r="7977" spans="1:9" hidden="1">
      <c r="A7977" s="137" t="s">
        <v>38728</v>
      </c>
      <c r="B7977" s="138" t="s">
        <v>38729</v>
      </c>
      <c r="C7977" s="138" t="s">
        <v>38730</v>
      </c>
      <c r="D7977" s="138" t="s">
        <v>38731</v>
      </c>
      <c r="E7977" s="138" t="s">
        <v>38732</v>
      </c>
      <c r="F7977" s="139">
        <v>0</v>
      </c>
      <c r="G7977" s="137" t="s">
        <v>576</v>
      </c>
      <c r="H7977" s="137" t="s">
        <v>38541</v>
      </c>
      <c r="I7977" s="138" t="s">
        <v>1137</v>
      </c>
    </row>
    <row r="7978" spans="1:9" hidden="1">
      <c r="A7978" s="137" t="s">
        <v>38733</v>
      </c>
      <c r="B7978" s="138" t="s">
        <v>38734</v>
      </c>
      <c r="C7978" s="138" t="s">
        <v>38735</v>
      </c>
      <c r="D7978" s="138" t="s">
        <v>38736</v>
      </c>
      <c r="E7978" s="138" t="s">
        <v>38737</v>
      </c>
      <c r="F7978" s="139">
        <v>0</v>
      </c>
      <c r="G7978" s="137" t="s">
        <v>576</v>
      </c>
      <c r="H7978" s="137" t="s">
        <v>38541</v>
      </c>
      <c r="I7978" s="138" t="s">
        <v>1137</v>
      </c>
    </row>
    <row r="7979" spans="1:9" hidden="1">
      <c r="A7979" s="137" t="s">
        <v>38738</v>
      </c>
      <c r="B7979" s="138" t="s">
        <v>38739</v>
      </c>
      <c r="C7979" s="138" t="s">
        <v>38740</v>
      </c>
      <c r="D7979" s="138" t="s">
        <v>38741</v>
      </c>
      <c r="E7979" s="138" t="s">
        <v>38742</v>
      </c>
      <c r="F7979" s="139">
        <v>0</v>
      </c>
      <c r="G7979" s="137" t="s">
        <v>576</v>
      </c>
      <c r="H7979" s="137" t="s">
        <v>38541</v>
      </c>
      <c r="I7979" s="138" t="s">
        <v>1137</v>
      </c>
    </row>
    <row r="7980" spans="1:9" hidden="1">
      <c r="A7980" s="137" t="s">
        <v>38743</v>
      </c>
      <c r="B7980" s="138" t="s">
        <v>38744</v>
      </c>
      <c r="C7980" s="138" t="s">
        <v>38745</v>
      </c>
      <c r="D7980" s="138" t="s">
        <v>38746</v>
      </c>
      <c r="E7980" s="138" t="s">
        <v>38747</v>
      </c>
      <c r="F7980" s="139">
        <v>0</v>
      </c>
      <c r="G7980" s="137" t="s">
        <v>576</v>
      </c>
      <c r="H7980" s="137" t="s">
        <v>38541</v>
      </c>
      <c r="I7980" s="138" t="s">
        <v>1137</v>
      </c>
    </row>
    <row r="7981" spans="1:9" hidden="1">
      <c r="A7981" s="137" t="s">
        <v>38748</v>
      </c>
      <c r="B7981" s="138" t="s">
        <v>38749</v>
      </c>
      <c r="C7981" s="138" t="s">
        <v>38750</v>
      </c>
      <c r="D7981" s="138" t="s">
        <v>38751</v>
      </c>
      <c r="E7981" s="138" t="s">
        <v>38752</v>
      </c>
      <c r="F7981" s="139">
        <v>0</v>
      </c>
      <c r="G7981" s="137" t="s">
        <v>576</v>
      </c>
      <c r="H7981" s="137" t="s">
        <v>38541</v>
      </c>
      <c r="I7981" s="138" t="s">
        <v>1137</v>
      </c>
    </row>
    <row r="7982" spans="1:9" hidden="1">
      <c r="A7982" s="137" t="s">
        <v>38753</v>
      </c>
      <c r="B7982" s="138" t="s">
        <v>38754</v>
      </c>
      <c r="C7982" s="138" t="s">
        <v>38755</v>
      </c>
      <c r="D7982" s="138" t="s">
        <v>38756</v>
      </c>
      <c r="E7982" s="138" t="s">
        <v>38757</v>
      </c>
      <c r="F7982" s="139">
        <v>0</v>
      </c>
      <c r="G7982" s="137" t="s">
        <v>576</v>
      </c>
      <c r="H7982" s="137" t="s">
        <v>38541</v>
      </c>
      <c r="I7982" s="138" t="s">
        <v>1137</v>
      </c>
    </row>
    <row r="7983" spans="1:9" hidden="1">
      <c r="A7983" s="137" t="s">
        <v>38758</v>
      </c>
      <c r="B7983" s="138" t="s">
        <v>38759</v>
      </c>
      <c r="C7983" s="138" t="s">
        <v>38760</v>
      </c>
      <c r="D7983" s="138" t="s">
        <v>38761</v>
      </c>
      <c r="E7983" s="138" t="s">
        <v>38762</v>
      </c>
      <c r="F7983" s="139">
        <v>0</v>
      </c>
      <c r="G7983" s="137" t="s">
        <v>576</v>
      </c>
      <c r="H7983" s="137" t="s">
        <v>38541</v>
      </c>
      <c r="I7983" s="138" t="s">
        <v>1137</v>
      </c>
    </row>
    <row r="7984" spans="1:9" hidden="1">
      <c r="A7984" s="137" t="s">
        <v>38763</v>
      </c>
      <c r="B7984" s="138" t="s">
        <v>38764</v>
      </c>
      <c r="C7984" s="138" t="s">
        <v>38765</v>
      </c>
      <c r="D7984" s="138" t="s">
        <v>38766</v>
      </c>
      <c r="E7984" s="138" t="s">
        <v>38767</v>
      </c>
      <c r="F7984" s="139">
        <v>0</v>
      </c>
      <c r="G7984" s="137" t="s">
        <v>576</v>
      </c>
      <c r="H7984" s="137" t="s">
        <v>38541</v>
      </c>
      <c r="I7984" s="138" t="s">
        <v>1137</v>
      </c>
    </row>
    <row r="7985" spans="1:9" hidden="1">
      <c r="A7985" s="137" t="s">
        <v>38768</v>
      </c>
      <c r="B7985" s="138" t="s">
        <v>38769</v>
      </c>
      <c r="C7985" s="138" t="s">
        <v>38770</v>
      </c>
      <c r="D7985" s="138" t="s">
        <v>38771</v>
      </c>
      <c r="E7985" s="138" t="s">
        <v>38772</v>
      </c>
      <c r="F7985" s="139">
        <v>0</v>
      </c>
      <c r="G7985" s="137" t="s">
        <v>38773</v>
      </c>
      <c r="H7985" s="137" t="s">
        <v>38774</v>
      </c>
      <c r="I7985" s="138" t="s">
        <v>38775</v>
      </c>
    </row>
    <row r="7986" spans="1:9" hidden="1">
      <c r="A7986" s="137" t="s">
        <v>38776</v>
      </c>
      <c r="B7986" s="138" t="s">
        <v>38777</v>
      </c>
      <c r="C7986" s="138" t="s">
        <v>38778</v>
      </c>
      <c r="D7986" s="138" t="s">
        <v>38779</v>
      </c>
      <c r="E7986" s="138" t="s">
        <v>38780</v>
      </c>
      <c r="F7986" s="139">
        <v>0</v>
      </c>
      <c r="G7986" s="137" t="s">
        <v>38773</v>
      </c>
      <c r="H7986" s="137" t="s">
        <v>38774</v>
      </c>
      <c r="I7986" s="138" t="s">
        <v>38775</v>
      </c>
    </row>
    <row r="7987" spans="1:9" hidden="1">
      <c r="A7987" s="137" t="s">
        <v>38781</v>
      </c>
      <c r="B7987" s="138" t="s">
        <v>38782</v>
      </c>
      <c r="C7987" s="138" t="s">
        <v>38783</v>
      </c>
      <c r="D7987" s="138" t="s">
        <v>38784</v>
      </c>
      <c r="E7987" s="138" t="s">
        <v>38785</v>
      </c>
      <c r="F7987" s="139">
        <v>0</v>
      </c>
      <c r="G7987" s="137" t="s">
        <v>38773</v>
      </c>
      <c r="H7987" s="137" t="s">
        <v>38774</v>
      </c>
      <c r="I7987" s="138" t="s">
        <v>38775</v>
      </c>
    </row>
    <row r="7988" spans="1:9" hidden="1">
      <c r="A7988" s="137" t="s">
        <v>38786</v>
      </c>
      <c r="B7988" s="138" t="s">
        <v>38787</v>
      </c>
      <c r="C7988" s="138" t="s">
        <v>38788</v>
      </c>
      <c r="D7988" s="138" t="s">
        <v>38789</v>
      </c>
      <c r="E7988" s="138" t="s">
        <v>38790</v>
      </c>
      <c r="F7988" s="139">
        <v>3.6</v>
      </c>
      <c r="G7988" s="137" t="s">
        <v>38773</v>
      </c>
      <c r="H7988" s="137" t="s">
        <v>38774</v>
      </c>
      <c r="I7988" s="138" t="s">
        <v>38775</v>
      </c>
    </row>
    <row r="7989" spans="1:9" hidden="1">
      <c r="A7989" s="137" t="s">
        <v>38791</v>
      </c>
      <c r="B7989" s="138" t="s">
        <v>38792</v>
      </c>
      <c r="C7989" s="138" t="s">
        <v>38793</v>
      </c>
      <c r="D7989" s="138" t="s">
        <v>38794</v>
      </c>
      <c r="E7989" s="138" t="s">
        <v>38795</v>
      </c>
      <c r="F7989" s="139">
        <v>5</v>
      </c>
      <c r="G7989" s="137" t="s">
        <v>38773</v>
      </c>
      <c r="H7989" s="137" t="s">
        <v>38774</v>
      </c>
      <c r="I7989" s="138" t="s">
        <v>38775</v>
      </c>
    </row>
    <row r="7990" spans="1:9" hidden="1">
      <c r="A7990" s="137" t="s">
        <v>38796</v>
      </c>
      <c r="B7990" s="138" t="s">
        <v>38797</v>
      </c>
      <c r="C7990" s="138" t="s">
        <v>38798</v>
      </c>
      <c r="D7990" s="138" t="s">
        <v>38799</v>
      </c>
      <c r="E7990" s="138" t="s">
        <v>38800</v>
      </c>
      <c r="F7990" s="139">
        <v>13.64</v>
      </c>
      <c r="G7990" s="137" t="s">
        <v>38773</v>
      </c>
      <c r="H7990" s="137" t="s">
        <v>38774</v>
      </c>
      <c r="I7990" s="138" t="s">
        <v>38775</v>
      </c>
    </row>
    <row r="7991" spans="1:9" hidden="1">
      <c r="A7991" s="137" t="s">
        <v>38801</v>
      </c>
      <c r="B7991" s="138" t="s">
        <v>38802</v>
      </c>
      <c r="C7991" s="138" t="s">
        <v>38803</v>
      </c>
      <c r="D7991" s="138" t="s">
        <v>38804</v>
      </c>
      <c r="E7991" s="138" t="s">
        <v>38805</v>
      </c>
      <c r="F7991" s="139">
        <v>7.75</v>
      </c>
      <c r="G7991" s="137" t="s">
        <v>38773</v>
      </c>
      <c r="H7991" s="137" t="s">
        <v>38774</v>
      </c>
      <c r="I7991" s="138" t="s">
        <v>38775</v>
      </c>
    </row>
    <row r="7992" spans="1:9" hidden="1">
      <c r="A7992" s="137" t="s">
        <v>38806</v>
      </c>
      <c r="B7992" s="138" t="s">
        <v>38807</v>
      </c>
      <c r="C7992" s="138" t="s">
        <v>38808</v>
      </c>
      <c r="D7992" s="138" t="s">
        <v>38809</v>
      </c>
      <c r="E7992" s="138" t="s">
        <v>38810</v>
      </c>
      <c r="F7992" s="139">
        <v>0</v>
      </c>
      <c r="G7992" s="137" t="s">
        <v>38773</v>
      </c>
      <c r="H7992" s="137" t="s">
        <v>38774</v>
      </c>
      <c r="I7992" s="138" t="s">
        <v>38775</v>
      </c>
    </row>
    <row r="7993" spans="1:9" hidden="1">
      <c r="A7993" s="137" t="s">
        <v>38811</v>
      </c>
      <c r="B7993" s="138" t="s">
        <v>38812</v>
      </c>
      <c r="C7993" s="138" t="s">
        <v>38813</v>
      </c>
      <c r="D7993" s="138" t="s">
        <v>38814</v>
      </c>
      <c r="E7993" s="138" t="s">
        <v>38815</v>
      </c>
      <c r="F7993" s="139">
        <v>17.54</v>
      </c>
      <c r="G7993" s="137" t="s">
        <v>38773</v>
      </c>
      <c r="H7993" s="137" t="s">
        <v>38774</v>
      </c>
      <c r="I7993" s="138" t="s">
        <v>38775</v>
      </c>
    </row>
    <row r="7994" spans="1:9" hidden="1">
      <c r="A7994" s="137" t="s">
        <v>38816</v>
      </c>
      <c r="B7994" s="138" t="s">
        <v>38817</v>
      </c>
      <c r="C7994" s="138" t="s">
        <v>38818</v>
      </c>
      <c r="D7994" s="138" t="s">
        <v>38819</v>
      </c>
      <c r="E7994" s="138" t="s">
        <v>38820</v>
      </c>
      <c r="F7994" s="139">
        <v>0</v>
      </c>
      <c r="G7994" s="137" t="s">
        <v>38773</v>
      </c>
      <c r="H7994" s="137" t="s">
        <v>38774</v>
      </c>
      <c r="I7994" s="138" t="s">
        <v>38775</v>
      </c>
    </row>
    <row r="7995" spans="1:9" hidden="1">
      <c r="A7995" s="137" t="s">
        <v>38821</v>
      </c>
      <c r="B7995" s="138" t="s">
        <v>38822</v>
      </c>
      <c r="C7995" s="138" t="s">
        <v>38823</v>
      </c>
      <c r="D7995" s="138" t="s">
        <v>38824</v>
      </c>
      <c r="E7995" s="138" t="s">
        <v>38825</v>
      </c>
      <c r="F7995" s="139">
        <v>0</v>
      </c>
      <c r="G7995" s="137" t="s">
        <v>38773</v>
      </c>
      <c r="H7995" s="137" t="s">
        <v>38774</v>
      </c>
      <c r="I7995" s="138" t="s">
        <v>38775</v>
      </c>
    </row>
    <row r="7996" spans="1:9" hidden="1">
      <c r="A7996" s="137" t="s">
        <v>38826</v>
      </c>
      <c r="B7996" s="138" t="s">
        <v>38827</v>
      </c>
      <c r="C7996" s="138" t="s">
        <v>38828</v>
      </c>
      <c r="D7996" s="138" t="s">
        <v>38829</v>
      </c>
      <c r="E7996" s="138" t="s">
        <v>38830</v>
      </c>
      <c r="F7996" s="139">
        <v>0</v>
      </c>
      <c r="G7996" s="137" t="s">
        <v>38773</v>
      </c>
      <c r="H7996" s="137" t="s">
        <v>38774</v>
      </c>
      <c r="I7996" s="138" t="s">
        <v>38775</v>
      </c>
    </row>
    <row r="7997" spans="1:9" hidden="1">
      <c r="A7997" s="137" t="s">
        <v>38831</v>
      </c>
      <c r="B7997" s="138" t="s">
        <v>38832</v>
      </c>
      <c r="C7997" s="138" t="s">
        <v>38833</v>
      </c>
      <c r="D7997" s="138" t="s">
        <v>38834</v>
      </c>
      <c r="E7997" s="138" t="s">
        <v>38835</v>
      </c>
      <c r="F7997" s="139">
        <v>0</v>
      </c>
      <c r="G7997" s="137" t="s">
        <v>38773</v>
      </c>
      <c r="H7997" s="137" t="s">
        <v>38774</v>
      </c>
      <c r="I7997" s="138" t="s">
        <v>38775</v>
      </c>
    </row>
    <row r="7998" spans="1:9" hidden="1">
      <c r="A7998" s="137" t="s">
        <v>38836</v>
      </c>
      <c r="B7998" s="138" t="s">
        <v>38837</v>
      </c>
      <c r="C7998" s="138" t="s">
        <v>38838</v>
      </c>
      <c r="D7998" s="138" t="s">
        <v>38839</v>
      </c>
      <c r="E7998" s="138" t="s">
        <v>38840</v>
      </c>
      <c r="F7998" s="139">
        <v>0</v>
      </c>
      <c r="G7998" s="137" t="s">
        <v>38773</v>
      </c>
      <c r="H7998" s="137" t="s">
        <v>38774</v>
      </c>
      <c r="I7998" s="138" t="s">
        <v>38775</v>
      </c>
    </row>
    <row r="7999" spans="1:9" hidden="1">
      <c r="A7999" s="137" t="s">
        <v>38841</v>
      </c>
      <c r="B7999" s="138" t="s">
        <v>38842</v>
      </c>
      <c r="C7999" s="138" t="s">
        <v>38843</v>
      </c>
      <c r="D7999" s="138" t="s">
        <v>38844</v>
      </c>
      <c r="E7999" s="138" t="s">
        <v>38845</v>
      </c>
      <c r="F7999" s="139">
        <v>0</v>
      </c>
      <c r="G7999" s="137" t="s">
        <v>38773</v>
      </c>
      <c r="H7999" s="137" t="s">
        <v>38774</v>
      </c>
      <c r="I7999" s="138" t="s">
        <v>38775</v>
      </c>
    </row>
    <row r="8000" spans="1:9" hidden="1">
      <c r="A8000" s="137" t="s">
        <v>38846</v>
      </c>
      <c r="B8000" s="138" t="s">
        <v>38847</v>
      </c>
      <c r="C8000" s="138" t="s">
        <v>38848</v>
      </c>
      <c r="D8000" s="138" t="s">
        <v>38849</v>
      </c>
      <c r="E8000" s="138" t="s">
        <v>38850</v>
      </c>
      <c r="F8000" s="139">
        <v>0</v>
      </c>
      <c r="G8000" s="137" t="s">
        <v>38773</v>
      </c>
      <c r="H8000" s="137" t="s">
        <v>38774</v>
      </c>
      <c r="I8000" s="138" t="s">
        <v>38775</v>
      </c>
    </row>
    <row r="8001" spans="1:9" hidden="1">
      <c r="A8001" s="137" t="s">
        <v>38851</v>
      </c>
      <c r="B8001" s="138" t="s">
        <v>38852</v>
      </c>
      <c r="C8001" s="138" t="s">
        <v>38853</v>
      </c>
      <c r="D8001" s="138" t="s">
        <v>38854</v>
      </c>
      <c r="E8001" s="138" t="s">
        <v>38855</v>
      </c>
      <c r="F8001" s="139">
        <v>0</v>
      </c>
      <c r="G8001" s="137" t="s">
        <v>38773</v>
      </c>
      <c r="H8001" s="137" t="s">
        <v>38774</v>
      </c>
      <c r="I8001" s="138" t="s">
        <v>38775</v>
      </c>
    </row>
    <row r="8002" spans="1:9" hidden="1">
      <c r="A8002" s="137" t="s">
        <v>38856</v>
      </c>
      <c r="B8002" s="138" t="s">
        <v>38857</v>
      </c>
      <c r="C8002" s="138" t="s">
        <v>38858</v>
      </c>
      <c r="D8002" s="138" t="s">
        <v>38859</v>
      </c>
      <c r="E8002" s="138" t="s">
        <v>38860</v>
      </c>
      <c r="F8002" s="139">
        <v>0</v>
      </c>
      <c r="G8002" s="137" t="s">
        <v>38773</v>
      </c>
      <c r="H8002" s="137" t="s">
        <v>38774</v>
      </c>
      <c r="I8002" s="138" t="s">
        <v>38775</v>
      </c>
    </row>
    <row r="8003" spans="1:9" hidden="1">
      <c r="A8003" s="137" t="s">
        <v>38861</v>
      </c>
      <c r="B8003" s="138" t="s">
        <v>38862</v>
      </c>
      <c r="C8003" s="138" t="s">
        <v>38863</v>
      </c>
      <c r="D8003" s="138" t="s">
        <v>38864</v>
      </c>
      <c r="E8003" s="138" t="s">
        <v>38865</v>
      </c>
      <c r="F8003" s="139">
        <v>0</v>
      </c>
      <c r="G8003" s="137" t="s">
        <v>38773</v>
      </c>
      <c r="H8003" s="137" t="s">
        <v>38774</v>
      </c>
      <c r="I8003" s="138" t="s">
        <v>38775</v>
      </c>
    </row>
    <row r="8004" spans="1:9" hidden="1">
      <c r="A8004" s="137" t="s">
        <v>38866</v>
      </c>
      <c r="B8004" s="138" t="s">
        <v>38867</v>
      </c>
      <c r="C8004" s="138" t="s">
        <v>38868</v>
      </c>
      <c r="D8004" s="138" t="s">
        <v>38869</v>
      </c>
      <c r="E8004" s="138" t="s">
        <v>38870</v>
      </c>
      <c r="F8004" s="139">
        <v>0</v>
      </c>
      <c r="G8004" s="137" t="s">
        <v>38773</v>
      </c>
      <c r="H8004" s="137" t="s">
        <v>38774</v>
      </c>
      <c r="I8004" s="138" t="s">
        <v>38775</v>
      </c>
    </row>
    <row r="8005" spans="1:9" hidden="1">
      <c r="A8005" s="137" t="s">
        <v>38871</v>
      </c>
      <c r="B8005" s="138" t="s">
        <v>38872</v>
      </c>
      <c r="C8005" s="138" t="s">
        <v>38873</v>
      </c>
      <c r="D8005" s="138" t="s">
        <v>38874</v>
      </c>
      <c r="E8005" s="138" t="s">
        <v>38875</v>
      </c>
      <c r="F8005" s="139">
        <v>9.89</v>
      </c>
      <c r="G8005" s="137" t="s">
        <v>38773</v>
      </c>
      <c r="H8005" s="137" t="s">
        <v>38774</v>
      </c>
      <c r="I8005" s="138" t="s">
        <v>38775</v>
      </c>
    </row>
    <row r="8006" spans="1:9" hidden="1">
      <c r="A8006" s="137" t="s">
        <v>38876</v>
      </c>
      <c r="B8006" s="138" t="s">
        <v>38877</v>
      </c>
      <c r="C8006" s="138" t="s">
        <v>38878</v>
      </c>
      <c r="D8006" s="138" t="s">
        <v>38879</v>
      </c>
      <c r="E8006" s="138" t="s">
        <v>38880</v>
      </c>
      <c r="F8006" s="139">
        <v>0</v>
      </c>
      <c r="G8006" s="137" t="s">
        <v>38773</v>
      </c>
      <c r="H8006" s="137" t="s">
        <v>38774</v>
      </c>
      <c r="I8006" s="138" t="s">
        <v>38775</v>
      </c>
    </row>
    <row r="8007" spans="1:9" hidden="1">
      <c r="A8007" s="137" t="s">
        <v>38881</v>
      </c>
      <c r="B8007" s="138" t="s">
        <v>38882</v>
      </c>
      <c r="C8007" s="138" t="s">
        <v>38883</v>
      </c>
      <c r="D8007" s="138" t="s">
        <v>38884</v>
      </c>
      <c r="E8007" s="138" t="s">
        <v>38885</v>
      </c>
      <c r="F8007" s="139">
        <v>0</v>
      </c>
      <c r="G8007" s="137" t="s">
        <v>38773</v>
      </c>
      <c r="H8007" s="137" t="s">
        <v>38774</v>
      </c>
      <c r="I8007" s="138" t="s">
        <v>38775</v>
      </c>
    </row>
    <row r="8008" spans="1:9" hidden="1">
      <c r="A8008" s="137" t="s">
        <v>38886</v>
      </c>
      <c r="B8008" s="138" t="s">
        <v>38887</v>
      </c>
      <c r="C8008" s="138" t="s">
        <v>38888</v>
      </c>
      <c r="D8008" s="138" t="s">
        <v>38889</v>
      </c>
      <c r="E8008" s="138" t="s">
        <v>38890</v>
      </c>
      <c r="F8008" s="139">
        <v>25.1</v>
      </c>
      <c r="G8008" s="137" t="s">
        <v>38773</v>
      </c>
      <c r="H8008" s="137" t="s">
        <v>38774</v>
      </c>
      <c r="I8008" s="138" t="s">
        <v>38775</v>
      </c>
    </row>
    <row r="8009" spans="1:9" hidden="1">
      <c r="A8009" s="137" t="s">
        <v>38891</v>
      </c>
      <c r="B8009" s="138" t="s">
        <v>38892</v>
      </c>
      <c r="C8009" s="138" t="s">
        <v>38893</v>
      </c>
      <c r="D8009" s="138" t="s">
        <v>38894</v>
      </c>
      <c r="E8009" s="138" t="s">
        <v>38895</v>
      </c>
      <c r="F8009" s="139">
        <v>0</v>
      </c>
      <c r="G8009" s="137" t="s">
        <v>38773</v>
      </c>
      <c r="H8009" s="137" t="s">
        <v>38774</v>
      </c>
      <c r="I8009" s="138" t="s">
        <v>38775</v>
      </c>
    </row>
    <row r="8010" spans="1:9" hidden="1">
      <c r="A8010" s="137" t="s">
        <v>38896</v>
      </c>
      <c r="B8010" s="138" t="s">
        <v>38897</v>
      </c>
      <c r="C8010" s="138" t="s">
        <v>38898</v>
      </c>
      <c r="D8010" s="138" t="s">
        <v>38899</v>
      </c>
      <c r="E8010" s="138" t="s">
        <v>38900</v>
      </c>
      <c r="F8010" s="139">
        <v>8.92</v>
      </c>
      <c r="G8010" s="137" t="s">
        <v>38773</v>
      </c>
      <c r="H8010" s="137" t="s">
        <v>38774</v>
      </c>
      <c r="I8010" s="138" t="s">
        <v>38775</v>
      </c>
    </row>
    <row r="8011" spans="1:9" hidden="1">
      <c r="A8011" s="137" t="s">
        <v>38901</v>
      </c>
      <c r="B8011" s="138" t="s">
        <v>38902</v>
      </c>
      <c r="C8011" s="138" t="s">
        <v>38903</v>
      </c>
      <c r="D8011" s="138" t="s">
        <v>38904</v>
      </c>
      <c r="E8011" s="138" t="s">
        <v>38905</v>
      </c>
      <c r="F8011" s="139">
        <v>0</v>
      </c>
      <c r="G8011" s="137" t="s">
        <v>38773</v>
      </c>
      <c r="H8011" s="137" t="s">
        <v>38774</v>
      </c>
      <c r="I8011" s="138" t="s">
        <v>38775</v>
      </c>
    </row>
    <row r="8012" spans="1:9" hidden="1">
      <c r="A8012" s="137" t="s">
        <v>38906</v>
      </c>
      <c r="B8012" s="138" t="s">
        <v>38907</v>
      </c>
      <c r="C8012" s="138" t="s">
        <v>38908</v>
      </c>
      <c r="D8012" s="138" t="s">
        <v>38909</v>
      </c>
      <c r="E8012" s="138" t="s">
        <v>38910</v>
      </c>
      <c r="F8012" s="139">
        <v>3.85</v>
      </c>
      <c r="G8012" s="137" t="s">
        <v>38773</v>
      </c>
      <c r="H8012" s="137" t="s">
        <v>38774</v>
      </c>
      <c r="I8012" s="138" t="s">
        <v>38775</v>
      </c>
    </row>
    <row r="8013" spans="1:9" hidden="1">
      <c r="A8013" s="137" t="s">
        <v>38911</v>
      </c>
      <c r="B8013" s="138" t="s">
        <v>38912</v>
      </c>
      <c r="C8013" s="138" t="s">
        <v>38913</v>
      </c>
      <c r="D8013" s="138" t="s">
        <v>38914</v>
      </c>
      <c r="E8013" s="138" t="s">
        <v>38915</v>
      </c>
      <c r="F8013" s="139">
        <v>0</v>
      </c>
      <c r="G8013" s="137" t="s">
        <v>38773</v>
      </c>
      <c r="H8013" s="137" t="s">
        <v>38774</v>
      </c>
      <c r="I8013" s="138" t="s">
        <v>38775</v>
      </c>
    </row>
    <row r="8014" spans="1:9" hidden="1">
      <c r="A8014" s="137" t="s">
        <v>38916</v>
      </c>
      <c r="B8014" s="138" t="s">
        <v>38917</v>
      </c>
      <c r="C8014" s="138" t="s">
        <v>38918</v>
      </c>
      <c r="D8014" s="138" t="s">
        <v>38919</v>
      </c>
      <c r="E8014" s="138" t="s">
        <v>38920</v>
      </c>
      <c r="F8014" s="139">
        <v>1.57</v>
      </c>
      <c r="G8014" s="137" t="s">
        <v>38773</v>
      </c>
      <c r="H8014" s="137" t="s">
        <v>38774</v>
      </c>
      <c r="I8014" s="138" t="s">
        <v>38775</v>
      </c>
    </row>
    <row r="8015" spans="1:9" hidden="1">
      <c r="A8015" s="137" t="s">
        <v>38921</v>
      </c>
      <c r="B8015" s="138" t="s">
        <v>38922</v>
      </c>
      <c r="C8015" s="138" t="s">
        <v>38923</v>
      </c>
      <c r="D8015" s="138" t="s">
        <v>38924</v>
      </c>
      <c r="E8015" s="138" t="s">
        <v>38925</v>
      </c>
      <c r="F8015" s="139">
        <v>0</v>
      </c>
      <c r="G8015" s="137" t="s">
        <v>38773</v>
      </c>
      <c r="H8015" s="137" t="s">
        <v>38774</v>
      </c>
      <c r="I8015" s="138" t="s">
        <v>38775</v>
      </c>
    </row>
    <row r="8016" spans="1:9" hidden="1">
      <c r="A8016" s="137" t="s">
        <v>38926</v>
      </c>
      <c r="B8016" s="138" t="s">
        <v>38927</v>
      </c>
      <c r="C8016" s="138" t="s">
        <v>38928</v>
      </c>
      <c r="D8016" s="138" t="s">
        <v>38929</v>
      </c>
      <c r="E8016" s="138" t="s">
        <v>38930</v>
      </c>
      <c r="F8016" s="139">
        <v>32.06</v>
      </c>
      <c r="G8016" s="137" t="s">
        <v>38773</v>
      </c>
      <c r="H8016" s="137" t="s">
        <v>38774</v>
      </c>
      <c r="I8016" s="138" t="s">
        <v>38775</v>
      </c>
    </row>
    <row r="8017" spans="1:9" hidden="1">
      <c r="A8017" s="137" t="s">
        <v>38931</v>
      </c>
      <c r="B8017" s="138" t="s">
        <v>38932</v>
      </c>
      <c r="C8017" s="138" t="s">
        <v>38933</v>
      </c>
      <c r="D8017" s="138" t="s">
        <v>38934</v>
      </c>
      <c r="E8017" s="138" t="s">
        <v>38935</v>
      </c>
      <c r="F8017" s="139">
        <v>0</v>
      </c>
      <c r="G8017" s="137" t="s">
        <v>38773</v>
      </c>
      <c r="H8017" s="137" t="s">
        <v>38774</v>
      </c>
      <c r="I8017" s="138" t="s">
        <v>38775</v>
      </c>
    </row>
    <row r="8018" spans="1:9" hidden="1">
      <c r="A8018" s="137" t="s">
        <v>38936</v>
      </c>
      <c r="B8018" s="138" t="s">
        <v>38937</v>
      </c>
      <c r="C8018" s="138" t="s">
        <v>38938</v>
      </c>
      <c r="D8018" s="138" t="s">
        <v>38939</v>
      </c>
      <c r="E8018" s="138" t="s">
        <v>38940</v>
      </c>
      <c r="F8018" s="139">
        <v>7.85</v>
      </c>
      <c r="G8018" s="137" t="s">
        <v>38773</v>
      </c>
      <c r="H8018" s="137" t="s">
        <v>38774</v>
      </c>
      <c r="I8018" s="138" t="s">
        <v>38775</v>
      </c>
    </row>
    <row r="8019" spans="1:9" hidden="1">
      <c r="A8019" s="137" t="s">
        <v>38941</v>
      </c>
      <c r="B8019" s="138" t="s">
        <v>38942</v>
      </c>
      <c r="C8019" s="138" t="s">
        <v>38943</v>
      </c>
      <c r="D8019" s="138" t="s">
        <v>38944</v>
      </c>
      <c r="E8019" s="138" t="s">
        <v>38945</v>
      </c>
      <c r="F8019" s="139">
        <v>0</v>
      </c>
      <c r="G8019" s="137" t="s">
        <v>38773</v>
      </c>
      <c r="H8019" s="137" t="s">
        <v>38774</v>
      </c>
      <c r="I8019" s="138" t="s">
        <v>38775</v>
      </c>
    </row>
    <row r="8020" spans="1:9" hidden="1">
      <c r="A8020" s="137" t="s">
        <v>38946</v>
      </c>
      <c r="B8020" s="138" t="s">
        <v>38947</v>
      </c>
      <c r="C8020" s="138" t="s">
        <v>38948</v>
      </c>
      <c r="D8020" s="138" t="s">
        <v>38949</v>
      </c>
      <c r="E8020" s="138" t="s">
        <v>38950</v>
      </c>
      <c r="F8020" s="139">
        <v>0</v>
      </c>
      <c r="G8020" s="137" t="s">
        <v>38773</v>
      </c>
      <c r="H8020" s="137" t="s">
        <v>38774</v>
      </c>
      <c r="I8020" s="138" t="s">
        <v>38775</v>
      </c>
    </row>
    <row r="8021" spans="1:9" hidden="1">
      <c r="A8021" s="137" t="s">
        <v>38951</v>
      </c>
      <c r="B8021" s="138" t="s">
        <v>38952</v>
      </c>
      <c r="C8021" s="138" t="s">
        <v>38953</v>
      </c>
      <c r="D8021" s="138" t="s">
        <v>38954</v>
      </c>
      <c r="E8021" s="138" t="s">
        <v>38955</v>
      </c>
      <c r="F8021" s="139">
        <v>0</v>
      </c>
      <c r="G8021" s="137" t="s">
        <v>38773</v>
      </c>
      <c r="H8021" s="137" t="s">
        <v>38774</v>
      </c>
      <c r="I8021" s="138" t="s">
        <v>38775</v>
      </c>
    </row>
    <row r="8022" spans="1:9" hidden="1">
      <c r="A8022" s="137" t="s">
        <v>38956</v>
      </c>
      <c r="B8022" s="138" t="s">
        <v>38957</v>
      </c>
      <c r="C8022" s="138" t="s">
        <v>38958</v>
      </c>
      <c r="D8022" s="138" t="s">
        <v>38959</v>
      </c>
      <c r="E8022" s="138" t="s">
        <v>38960</v>
      </c>
      <c r="F8022" s="139">
        <v>0</v>
      </c>
      <c r="G8022" s="137" t="s">
        <v>38773</v>
      </c>
      <c r="H8022" s="137" t="s">
        <v>38774</v>
      </c>
      <c r="I8022" s="138" t="s">
        <v>38775</v>
      </c>
    </row>
    <row r="8023" spans="1:9" hidden="1">
      <c r="A8023" s="137" t="s">
        <v>38961</v>
      </c>
      <c r="B8023" s="138" t="s">
        <v>38962</v>
      </c>
      <c r="C8023" s="138" t="s">
        <v>38963</v>
      </c>
      <c r="D8023" s="138" t="s">
        <v>38964</v>
      </c>
      <c r="E8023" s="138" t="s">
        <v>38965</v>
      </c>
      <c r="F8023" s="139">
        <v>0</v>
      </c>
      <c r="G8023" s="137" t="s">
        <v>38773</v>
      </c>
      <c r="H8023" s="137" t="s">
        <v>38774</v>
      </c>
      <c r="I8023" s="138" t="s">
        <v>38775</v>
      </c>
    </row>
    <row r="8024" spans="1:9" hidden="1">
      <c r="A8024" s="137" t="s">
        <v>38966</v>
      </c>
      <c r="B8024" s="138" t="s">
        <v>38967</v>
      </c>
      <c r="C8024" s="138" t="s">
        <v>38968</v>
      </c>
      <c r="D8024" s="138" t="s">
        <v>18207</v>
      </c>
      <c r="E8024" s="138" t="s">
        <v>38969</v>
      </c>
      <c r="F8024" s="139">
        <v>10.64</v>
      </c>
      <c r="G8024" s="137" t="s">
        <v>38773</v>
      </c>
      <c r="H8024" s="137" t="s">
        <v>38774</v>
      </c>
      <c r="I8024" s="138" t="s">
        <v>38775</v>
      </c>
    </row>
    <row r="8025" spans="1:9" hidden="1">
      <c r="A8025" s="137" t="s">
        <v>38970</v>
      </c>
      <c r="B8025" s="138" t="s">
        <v>38971</v>
      </c>
      <c r="C8025" s="138" t="s">
        <v>38972</v>
      </c>
      <c r="D8025" s="138" t="s">
        <v>38973</v>
      </c>
      <c r="E8025" s="138" t="s">
        <v>38974</v>
      </c>
      <c r="F8025" s="139">
        <v>2.15</v>
      </c>
      <c r="G8025" s="137" t="s">
        <v>38773</v>
      </c>
      <c r="H8025" s="137" t="s">
        <v>38774</v>
      </c>
      <c r="I8025" s="138" t="s">
        <v>38775</v>
      </c>
    </row>
    <row r="8026" spans="1:9" hidden="1">
      <c r="A8026" s="137" t="s">
        <v>38975</v>
      </c>
      <c r="B8026" s="138" t="s">
        <v>38976</v>
      </c>
      <c r="C8026" s="138" t="s">
        <v>38977</v>
      </c>
      <c r="D8026" s="138" t="s">
        <v>38978</v>
      </c>
      <c r="E8026" s="138" t="s">
        <v>38979</v>
      </c>
      <c r="F8026" s="139">
        <v>0</v>
      </c>
      <c r="G8026" s="137" t="s">
        <v>38773</v>
      </c>
      <c r="H8026" s="137" t="s">
        <v>38774</v>
      </c>
      <c r="I8026" s="138" t="s">
        <v>38775</v>
      </c>
    </row>
    <row r="8027" spans="1:9" hidden="1">
      <c r="A8027" s="137" t="s">
        <v>38980</v>
      </c>
      <c r="B8027" s="138" t="s">
        <v>38981</v>
      </c>
      <c r="C8027" s="138" t="s">
        <v>38982</v>
      </c>
      <c r="D8027" s="138" t="s">
        <v>38983</v>
      </c>
      <c r="E8027" s="138" t="s">
        <v>38984</v>
      </c>
      <c r="F8027" s="139">
        <v>0</v>
      </c>
      <c r="G8027" s="137" t="s">
        <v>38773</v>
      </c>
      <c r="H8027" s="137" t="s">
        <v>38774</v>
      </c>
      <c r="I8027" s="138" t="s">
        <v>38775</v>
      </c>
    </row>
    <row r="8028" spans="1:9" hidden="1">
      <c r="A8028" s="137" t="s">
        <v>38985</v>
      </c>
      <c r="B8028" s="138" t="s">
        <v>38986</v>
      </c>
      <c r="C8028" s="138" t="s">
        <v>38987</v>
      </c>
      <c r="D8028" s="138" t="s">
        <v>38988</v>
      </c>
      <c r="E8028" s="138" t="s">
        <v>38989</v>
      </c>
      <c r="F8028" s="139">
        <v>0</v>
      </c>
      <c r="G8028" s="137" t="s">
        <v>38773</v>
      </c>
      <c r="H8028" s="137" t="s">
        <v>38774</v>
      </c>
      <c r="I8028" s="138" t="s">
        <v>38775</v>
      </c>
    </row>
    <row r="8029" spans="1:9" hidden="1">
      <c r="A8029" s="137" t="s">
        <v>38990</v>
      </c>
      <c r="B8029" s="138" t="s">
        <v>38991</v>
      </c>
      <c r="C8029" s="138" t="s">
        <v>38992</v>
      </c>
      <c r="D8029" s="138" t="s">
        <v>38993</v>
      </c>
      <c r="E8029" s="138" t="s">
        <v>38994</v>
      </c>
      <c r="F8029" s="139">
        <v>0</v>
      </c>
      <c r="G8029" s="137" t="s">
        <v>38773</v>
      </c>
      <c r="H8029" s="137" t="s">
        <v>38774</v>
      </c>
      <c r="I8029" s="138" t="s">
        <v>38775</v>
      </c>
    </row>
    <row r="8030" spans="1:9" hidden="1">
      <c r="A8030" s="137" t="s">
        <v>38995</v>
      </c>
      <c r="B8030" s="138" t="s">
        <v>38996</v>
      </c>
      <c r="C8030" s="138" t="s">
        <v>38997</v>
      </c>
      <c r="D8030" s="138" t="s">
        <v>38998</v>
      </c>
      <c r="E8030" s="138" t="s">
        <v>1756</v>
      </c>
      <c r="F8030" s="139">
        <v>0</v>
      </c>
      <c r="G8030" s="137" t="s">
        <v>38773</v>
      </c>
      <c r="H8030" s="137" t="s">
        <v>38774</v>
      </c>
      <c r="I8030" s="138" t="s">
        <v>1756</v>
      </c>
    </row>
    <row r="8031" spans="1:9" hidden="1">
      <c r="A8031" s="137" t="s">
        <v>38999</v>
      </c>
      <c r="B8031" s="138" t="s">
        <v>39000</v>
      </c>
      <c r="C8031" s="138" t="s">
        <v>38997</v>
      </c>
      <c r="D8031" s="138" t="s">
        <v>38998</v>
      </c>
      <c r="E8031" s="138" t="s">
        <v>39001</v>
      </c>
      <c r="F8031" s="139">
        <v>0</v>
      </c>
      <c r="G8031" s="137" t="s">
        <v>38773</v>
      </c>
      <c r="H8031" s="137" t="s">
        <v>38774</v>
      </c>
      <c r="I8031" s="138" t="s">
        <v>38775</v>
      </c>
    </row>
    <row r="8032" spans="1:9" hidden="1">
      <c r="A8032" s="137" t="s">
        <v>39002</v>
      </c>
      <c r="B8032" s="138" t="s">
        <v>39003</v>
      </c>
      <c r="C8032" s="138" t="s">
        <v>39004</v>
      </c>
      <c r="D8032" s="138" t="s">
        <v>39005</v>
      </c>
      <c r="E8032" s="138" t="s">
        <v>39006</v>
      </c>
      <c r="F8032" s="139">
        <v>0</v>
      </c>
      <c r="G8032" s="137" t="s">
        <v>38773</v>
      </c>
      <c r="H8032" s="137" t="s">
        <v>38774</v>
      </c>
      <c r="I8032" s="138" t="s">
        <v>38775</v>
      </c>
    </row>
    <row r="8033" spans="1:9" hidden="1">
      <c r="A8033" s="137" t="s">
        <v>39007</v>
      </c>
      <c r="B8033" s="138" t="s">
        <v>39008</v>
      </c>
      <c r="C8033" s="138" t="s">
        <v>39009</v>
      </c>
      <c r="D8033" s="138" t="s">
        <v>39010</v>
      </c>
      <c r="E8033" s="138" t="s">
        <v>39011</v>
      </c>
      <c r="F8033" s="139">
        <v>0</v>
      </c>
      <c r="G8033" s="137" t="s">
        <v>38773</v>
      </c>
      <c r="H8033" s="137" t="s">
        <v>38774</v>
      </c>
      <c r="I8033" s="138" t="s">
        <v>38775</v>
      </c>
    </row>
    <row r="8034" spans="1:9" hidden="1">
      <c r="A8034" s="137" t="s">
        <v>39012</v>
      </c>
      <c r="B8034" s="138" t="s">
        <v>39013</v>
      </c>
      <c r="C8034" s="138" t="s">
        <v>39014</v>
      </c>
      <c r="D8034" s="138" t="s">
        <v>39015</v>
      </c>
      <c r="E8034" s="138" t="s">
        <v>39016</v>
      </c>
      <c r="F8034" s="139">
        <v>0.78</v>
      </c>
      <c r="G8034" s="137" t="s">
        <v>38773</v>
      </c>
      <c r="H8034" s="137" t="s">
        <v>38774</v>
      </c>
      <c r="I8034" s="138" t="s">
        <v>38775</v>
      </c>
    </row>
    <row r="8035" spans="1:9" hidden="1">
      <c r="A8035" s="137" t="s">
        <v>39017</v>
      </c>
      <c r="B8035" s="138" t="s">
        <v>39018</v>
      </c>
      <c r="C8035" s="138" t="s">
        <v>39019</v>
      </c>
      <c r="D8035" s="138" t="s">
        <v>39020</v>
      </c>
      <c r="E8035" s="138" t="s">
        <v>39021</v>
      </c>
      <c r="F8035" s="139">
        <v>142</v>
      </c>
      <c r="G8035" s="137" t="s">
        <v>38773</v>
      </c>
      <c r="H8035" s="137" t="s">
        <v>38774</v>
      </c>
      <c r="I8035" s="138" t="s">
        <v>38775</v>
      </c>
    </row>
    <row r="8036" spans="1:9" hidden="1">
      <c r="A8036" s="137" t="s">
        <v>39022</v>
      </c>
      <c r="B8036" s="138" t="s">
        <v>39023</v>
      </c>
      <c r="C8036" s="138" t="s">
        <v>39024</v>
      </c>
      <c r="D8036" s="138" t="s">
        <v>39025</v>
      </c>
      <c r="E8036" s="138" t="s">
        <v>39026</v>
      </c>
      <c r="F8036" s="139">
        <v>2.29</v>
      </c>
      <c r="G8036" s="137" t="s">
        <v>38773</v>
      </c>
      <c r="H8036" s="137" t="s">
        <v>38774</v>
      </c>
      <c r="I8036" s="138" t="s">
        <v>38775</v>
      </c>
    </row>
    <row r="8037" spans="1:9" hidden="1">
      <c r="A8037" s="137" t="s">
        <v>39027</v>
      </c>
      <c r="B8037" s="138" t="s">
        <v>39028</v>
      </c>
      <c r="C8037" s="138" t="s">
        <v>39029</v>
      </c>
      <c r="D8037" s="138" t="s">
        <v>39030</v>
      </c>
      <c r="E8037" s="138" t="s">
        <v>39031</v>
      </c>
      <c r="F8037" s="139">
        <v>0</v>
      </c>
      <c r="G8037" s="137" t="s">
        <v>38773</v>
      </c>
      <c r="H8037" s="137" t="s">
        <v>38774</v>
      </c>
      <c r="I8037" s="138" t="s">
        <v>38775</v>
      </c>
    </row>
    <row r="8038" spans="1:9" hidden="1">
      <c r="A8038" s="137" t="s">
        <v>39032</v>
      </c>
      <c r="B8038" s="138" t="s">
        <v>39033</v>
      </c>
      <c r="C8038" s="138" t="s">
        <v>39034</v>
      </c>
      <c r="D8038" s="138" t="s">
        <v>39035</v>
      </c>
      <c r="E8038" s="138" t="s">
        <v>39036</v>
      </c>
      <c r="F8038" s="139">
        <v>0</v>
      </c>
      <c r="G8038" s="137" t="s">
        <v>38773</v>
      </c>
      <c r="H8038" s="137" t="s">
        <v>38774</v>
      </c>
      <c r="I8038" s="138" t="s">
        <v>38775</v>
      </c>
    </row>
    <row r="8039" spans="1:9" hidden="1">
      <c r="A8039" s="137" t="s">
        <v>39037</v>
      </c>
      <c r="B8039" s="138" t="s">
        <v>39038</v>
      </c>
      <c r="C8039" s="138" t="s">
        <v>39039</v>
      </c>
      <c r="D8039" s="138" t="s">
        <v>39040</v>
      </c>
      <c r="E8039" s="138" t="s">
        <v>39041</v>
      </c>
      <c r="F8039" s="139">
        <v>0</v>
      </c>
      <c r="G8039" s="137" t="s">
        <v>38773</v>
      </c>
      <c r="H8039" s="137" t="s">
        <v>38774</v>
      </c>
      <c r="I8039" s="138" t="s">
        <v>38775</v>
      </c>
    </row>
    <row r="8040" spans="1:9" hidden="1">
      <c r="A8040" s="137" t="s">
        <v>39042</v>
      </c>
      <c r="B8040" s="138" t="s">
        <v>39043</v>
      </c>
      <c r="C8040" s="138" t="s">
        <v>39044</v>
      </c>
      <c r="D8040" s="138" t="s">
        <v>39045</v>
      </c>
      <c r="E8040" s="138" t="s">
        <v>39046</v>
      </c>
      <c r="F8040" s="139">
        <v>5.13</v>
      </c>
      <c r="G8040" s="137" t="s">
        <v>38773</v>
      </c>
      <c r="H8040" s="137" t="s">
        <v>38774</v>
      </c>
      <c r="I8040" s="138" t="s">
        <v>38775</v>
      </c>
    </row>
    <row r="8041" spans="1:9" hidden="1">
      <c r="A8041" s="137" t="s">
        <v>39047</v>
      </c>
      <c r="B8041" s="138" t="s">
        <v>39048</v>
      </c>
      <c r="C8041" s="138" t="s">
        <v>39049</v>
      </c>
      <c r="D8041" s="138" t="s">
        <v>39050</v>
      </c>
      <c r="E8041" s="138" t="s">
        <v>39051</v>
      </c>
      <c r="F8041" s="139">
        <v>0</v>
      </c>
      <c r="G8041" s="137" t="s">
        <v>38773</v>
      </c>
      <c r="H8041" s="137" t="s">
        <v>38774</v>
      </c>
      <c r="I8041" s="138" t="s">
        <v>38775</v>
      </c>
    </row>
    <row r="8042" spans="1:9" hidden="1">
      <c r="A8042" s="137" t="s">
        <v>39052</v>
      </c>
      <c r="B8042" s="138" t="s">
        <v>39053</v>
      </c>
      <c r="C8042" s="138" t="s">
        <v>39054</v>
      </c>
      <c r="D8042" s="138" t="s">
        <v>39055</v>
      </c>
      <c r="E8042" s="138" t="s">
        <v>39056</v>
      </c>
      <c r="F8042" s="139">
        <v>0</v>
      </c>
      <c r="G8042" s="137" t="s">
        <v>38773</v>
      </c>
      <c r="H8042" s="137" t="s">
        <v>38774</v>
      </c>
      <c r="I8042" s="138" t="s">
        <v>38775</v>
      </c>
    </row>
    <row r="8043" spans="1:9" hidden="1">
      <c r="A8043" s="137" t="s">
        <v>39057</v>
      </c>
      <c r="B8043" s="138" t="s">
        <v>39058</v>
      </c>
      <c r="C8043" s="138" t="s">
        <v>39059</v>
      </c>
      <c r="D8043" s="138" t="s">
        <v>39060</v>
      </c>
      <c r="E8043" s="138" t="s">
        <v>39061</v>
      </c>
      <c r="F8043" s="139">
        <v>0</v>
      </c>
      <c r="G8043" s="137" t="s">
        <v>38773</v>
      </c>
      <c r="H8043" s="137" t="s">
        <v>38774</v>
      </c>
      <c r="I8043" s="138" t="s">
        <v>38775</v>
      </c>
    </row>
    <row r="8044" spans="1:9" hidden="1">
      <c r="A8044" s="137" t="s">
        <v>39062</v>
      </c>
      <c r="B8044" s="138" t="s">
        <v>39063</v>
      </c>
      <c r="C8044" s="138" t="s">
        <v>39064</v>
      </c>
      <c r="D8044" s="138" t="s">
        <v>39065</v>
      </c>
      <c r="E8044" s="138" t="s">
        <v>39066</v>
      </c>
      <c r="F8044" s="139">
        <v>0</v>
      </c>
      <c r="G8044" s="137" t="s">
        <v>38773</v>
      </c>
      <c r="H8044" s="137" t="s">
        <v>38774</v>
      </c>
      <c r="I8044" s="138" t="s">
        <v>38775</v>
      </c>
    </row>
    <row r="8045" spans="1:9" hidden="1">
      <c r="A8045" s="137" t="s">
        <v>39067</v>
      </c>
      <c r="B8045" s="138" t="s">
        <v>39068</v>
      </c>
      <c r="C8045" s="138" t="s">
        <v>39069</v>
      </c>
      <c r="D8045" s="138" t="s">
        <v>39070</v>
      </c>
      <c r="E8045" s="138" t="s">
        <v>39071</v>
      </c>
      <c r="F8045" s="139">
        <v>0</v>
      </c>
      <c r="G8045" s="137" t="s">
        <v>38773</v>
      </c>
      <c r="H8045" s="137" t="s">
        <v>38774</v>
      </c>
      <c r="I8045" s="138" t="s">
        <v>38775</v>
      </c>
    </row>
    <row r="8046" spans="1:9" hidden="1">
      <c r="A8046" s="137" t="s">
        <v>39072</v>
      </c>
      <c r="B8046" s="138" t="s">
        <v>39073</v>
      </c>
      <c r="C8046" s="138" t="s">
        <v>39074</v>
      </c>
      <c r="D8046" s="138" t="s">
        <v>39075</v>
      </c>
      <c r="E8046" s="138" t="s">
        <v>39076</v>
      </c>
      <c r="F8046" s="139">
        <v>0</v>
      </c>
      <c r="G8046" s="137" t="s">
        <v>38773</v>
      </c>
      <c r="H8046" s="137" t="s">
        <v>38774</v>
      </c>
      <c r="I8046" s="138" t="s">
        <v>38775</v>
      </c>
    </row>
    <row r="8047" spans="1:9" hidden="1">
      <c r="A8047" s="137" t="s">
        <v>39077</v>
      </c>
      <c r="B8047" s="138" t="s">
        <v>39078</v>
      </c>
      <c r="C8047" s="138" t="s">
        <v>39079</v>
      </c>
      <c r="D8047" s="138" t="s">
        <v>39080</v>
      </c>
      <c r="E8047" s="138" t="s">
        <v>39081</v>
      </c>
      <c r="F8047" s="139">
        <v>0</v>
      </c>
      <c r="G8047" s="137" t="s">
        <v>38773</v>
      </c>
      <c r="H8047" s="137" t="s">
        <v>38774</v>
      </c>
      <c r="I8047" s="138" t="s">
        <v>38775</v>
      </c>
    </row>
    <row r="8048" spans="1:9" hidden="1">
      <c r="A8048" s="137" t="s">
        <v>39082</v>
      </c>
      <c r="B8048" s="138" t="s">
        <v>39083</v>
      </c>
      <c r="C8048" s="138" t="s">
        <v>39084</v>
      </c>
      <c r="D8048" s="138" t="s">
        <v>39085</v>
      </c>
      <c r="E8048" s="138" t="s">
        <v>39086</v>
      </c>
      <c r="F8048" s="139">
        <v>0</v>
      </c>
      <c r="G8048" s="137" t="s">
        <v>38773</v>
      </c>
      <c r="H8048" s="137" t="s">
        <v>38774</v>
      </c>
      <c r="I8048" s="138" t="s">
        <v>38775</v>
      </c>
    </row>
    <row r="8049" spans="1:9" hidden="1">
      <c r="A8049" s="137" t="s">
        <v>39087</v>
      </c>
      <c r="B8049" s="138" t="s">
        <v>39088</v>
      </c>
      <c r="C8049" s="138" t="s">
        <v>39089</v>
      </c>
      <c r="D8049" s="138" t="s">
        <v>39090</v>
      </c>
      <c r="E8049" s="138" t="s">
        <v>39091</v>
      </c>
      <c r="F8049" s="139">
        <v>0</v>
      </c>
      <c r="G8049" s="137" t="s">
        <v>38773</v>
      </c>
      <c r="H8049" s="137" t="s">
        <v>38774</v>
      </c>
      <c r="I8049" s="138" t="s">
        <v>38775</v>
      </c>
    </row>
    <row r="8050" spans="1:9" hidden="1">
      <c r="A8050" s="137" t="s">
        <v>39092</v>
      </c>
      <c r="B8050" s="138" t="s">
        <v>39093</v>
      </c>
      <c r="C8050" s="138" t="s">
        <v>39094</v>
      </c>
      <c r="D8050" s="138" t="s">
        <v>39095</v>
      </c>
      <c r="E8050" s="138" t="s">
        <v>39096</v>
      </c>
      <c r="F8050" s="139">
        <v>0</v>
      </c>
      <c r="G8050" s="137" t="s">
        <v>38773</v>
      </c>
      <c r="H8050" s="137" t="s">
        <v>38774</v>
      </c>
      <c r="I8050" s="138" t="s">
        <v>38775</v>
      </c>
    </row>
    <row r="8051" spans="1:9" hidden="1">
      <c r="A8051" s="137" t="s">
        <v>39097</v>
      </c>
      <c r="B8051" s="138" t="s">
        <v>39098</v>
      </c>
      <c r="C8051" s="138" t="s">
        <v>39099</v>
      </c>
      <c r="D8051" s="138" t="s">
        <v>39100</v>
      </c>
      <c r="E8051" s="138" t="s">
        <v>39101</v>
      </c>
      <c r="F8051" s="139">
        <v>0</v>
      </c>
      <c r="G8051" s="137" t="s">
        <v>38773</v>
      </c>
      <c r="H8051" s="137" t="s">
        <v>38774</v>
      </c>
      <c r="I8051" s="138" t="s">
        <v>38775</v>
      </c>
    </row>
    <row r="8052" spans="1:9" hidden="1">
      <c r="A8052" s="137" t="s">
        <v>39102</v>
      </c>
      <c r="B8052" s="138" t="s">
        <v>39103</v>
      </c>
      <c r="C8052" s="138" t="s">
        <v>39104</v>
      </c>
      <c r="D8052" s="138" t="s">
        <v>39105</v>
      </c>
      <c r="E8052" s="138" t="s">
        <v>39106</v>
      </c>
      <c r="F8052" s="139">
        <v>0</v>
      </c>
      <c r="G8052" s="137" t="s">
        <v>38773</v>
      </c>
      <c r="H8052" s="137" t="s">
        <v>38774</v>
      </c>
      <c r="I8052" s="138" t="s">
        <v>38775</v>
      </c>
    </row>
    <row r="8053" spans="1:9" hidden="1">
      <c r="A8053" s="137" t="s">
        <v>39107</v>
      </c>
      <c r="B8053" s="138" t="s">
        <v>39108</v>
      </c>
      <c r="C8053" s="138" t="s">
        <v>39109</v>
      </c>
      <c r="D8053" s="138" t="s">
        <v>39110</v>
      </c>
      <c r="E8053" s="138" t="s">
        <v>39111</v>
      </c>
      <c r="F8053" s="139">
        <v>20.12</v>
      </c>
      <c r="G8053" s="137" t="s">
        <v>38773</v>
      </c>
      <c r="H8053" s="137" t="s">
        <v>38774</v>
      </c>
      <c r="I8053" s="138" t="s">
        <v>38775</v>
      </c>
    </row>
    <row r="8054" spans="1:9" hidden="1">
      <c r="A8054" s="137" t="s">
        <v>39112</v>
      </c>
      <c r="B8054" s="138" t="s">
        <v>39113</v>
      </c>
      <c r="C8054" s="138" t="s">
        <v>39114</v>
      </c>
      <c r="D8054" s="138" t="s">
        <v>39115</v>
      </c>
      <c r="E8054" s="138" t="s">
        <v>39116</v>
      </c>
      <c r="F8054" s="139">
        <v>0</v>
      </c>
      <c r="G8054" s="137" t="s">
        <v>38773</v>
      </c>
      <c r="H8054" s="137" t="s">
        <v>38774</v>
      </c>
      <c r="I8054" s="138" t="s">
        <v>38775</v>
      </c>
    </row>
    <row r="8055" spans="1:9" hidden="1">
      <c r="A8055" s="137" t="s">
        <v>39117</v>
      </c>
      <c r="B8055" s="138" t="s">
        <v>39118</v>
      </c>
      <c r="C8055" s="138" t="s">
        <v>39119</v>
      </c>
      <c r="D8055" s="138" t="s">
        <v>39120</v>
      </c>
      <c r="E8055" s="138" t="s">
        <v>39121</v>
      </c>
      <c r="F8055" s="139">
        <v>0</v>
      </c>
      <c r="G8055" s="137" t="s">
        <v>38773</v>
      </c>
      <c r="H8055" s="137" t="s">
        <v>38774</v>
      </c>
      <c r="I8055" s="138" t="s">
        <v>38775</v>
      </c>
    </row>
    <row r="8056" spans="1:9" hidden="1">
      <c r="A8056" s="137" t="s">
        <v>39122</v>
      </c>
      <c r="B8056" s="138" t="s">
        <v>39123</v>
      </c>
      <c r="C8056" s="138" t="s">
        <v>39124</v>
      </c>
      <c r="D8056" s="138" t="s">
        <v>39125</v>
      </c>
      <c r="E8056" s="138" t="s">
        <v>1756</v>
      </c>
      <c r="F8056" s="139">
        <v>0</v>
      </c>
      <c r="G8056" s="137" t="s">
        <v>38773</v>
      </c>
      <c r="H8056" s="137" t="s">
        <v>38774</v>
      </c>
      <c r="I8056" s="138" t="s">
        <v>1756</v>
      </c>
    </row>
    <row r="8057" spans="1:9" hidden="1">
      <c r="A8057" s="137" t="s">
        <v>39126</v>
      </c>
      <c r="B8057" s="138" t="s">
        <v>39127</v>
      </c>
      <c r="C8057" s="138" t="s">
        <v>39128</v>
      </c>
      <c r="D8057" s="138" t="s">
        <v>39129</v>
      </c>
      <c r="E8057" s="138" t="s">
        <v>39130</v>
      </c>
      <c r="F8057" s="139">
        <v>0</v>
      </c>
      <c r="G8057" s="137" t="s">
        <v>38773</v>
      </c>
      <c r="H8057" s="137" t="s">
        <v>38774</v>
      </c>
      <c r="I8057" s="138" t="s">
        <v>38775</v>
      </c>
    </row>
    <row r="8058" spans="1:9" hidden="1">
      <c r="A8058" s="137" t="s">
        <v>39131</v>
      </c>
      <c r="B8058" s="138" t="s">
        <v>39132</v>
      </c>
      <c r="C8058" s="138" t="s">
        <v>39133</v>
      </c>
      <c r="D8058" s="138" t="s">
        <v>39134</v>
      </c>
      <c r="E8058" s="138" t="s">
        <v>39135</v>
      </c>
      <c r="F8058" s="139">
        <v>0</v>
      </c>
      <c r="G8058" s="137" t="s">
        <v>38773</v>
      </c>
      <c r="H8058" s="137" t="s">
        <v>38774</v>
      </c>
      <c r="I8058" s="138" t="s">
        <v>38775</v>
      </c>
    </row>
    <row r="8059" spans="1:9" hidden="1">
      <c r="A8059" s="137" t="s">
        <v>39136</v>
      </c>
      <c r="B8059" s="138" t="s">
        <v>39137</v>
      </c>
      <c r="C8059" s="138" t="s">
        <v>39138</v>
      </c>
      <c r="D8059" s="138" t="s">
        <v>39139</v>
      </c>
      <c r="E8059" s="138" t="s">
        <v>39140</v>
      </c>
      <c r="F8059" s="139">
        <v>0</v>
      </c>
      <c r="G8059" s="137" t="s">
        <v>38773</v>
      </c>
      <c r="H8059" s="137" t="s">
        <v>38774</v>
      </c>
      <c r="I8059" s="138" t="s">
        <v>38775</v>
      </c>
    </row>
    <row r="8060" spans="1:9" hidden="1">
      <c r="A8060" s="137" t="s">
        <v>39141</v>
      </c>
      <c r="B8060" s="138" t="s">
        <v>39142</v>
      </c>
      <c r="C8060" s="138" t="s">
        <v>39143</v>
      </c>
      <c r="D8060" s="138" t="s">
        <v>39144</v>
      </c>
      <c r="E8060" s="138" t="s">
        <v>39145</v>
      </c>
      <c r="F8060" s="139">
        <v>0</v>
      </c>
      <c r="G8060" s="137" t="s">
        <v>38773</v>
      </c>
      <c r="H8060" s="137" t="s">
        <v>38774</v>
      </c>
      <c r="I8060" s="138" t="s">
        <v>38775</v>
      </c>
    </row>
    <row r="8061" spans="1:9" hidden="1">
      <c r="A8061" s="137" t="s">
        <v>39146</v>
      </c>
      <c r="B8061" s="138" t="s">
        <v>39147</v>
      </c>
      <c r="C8061" s="138" t="s">
        <v>39148</v>
      </c>
      <c r="D8061" s="138" t="s">
        <v>39149</v>
      </c>
      <c r="E8061" s="138" t="s">
        <v>39150</v>
      </c>
      <c r="F8061" s="139">
        <v>0</v>
      </c>
      <c r="G8061" s="137" t="s">
        <v>38773</v>
      </c>
      <c r="H8061" s="137" t="s">
        <v>38774</v>
      </c>
      <c r="I8061" s="138" t="s">
        <v>38775</v>
      </c>
    </row>
    <row r="8062" spans="1:9" hidden="1">
      <c r="A8062" s="137" t="s">
        <v>39151</v>
      </c>
      <c r="B8062" s="138" t="s">
        <v>39152</v>
      </c>
      <c r="C8062" s="138" t="s">
        <v>39153</v>
      </c>
      <c r="D8062" s="138" t="s">
        <v>39154</v>
      </c>
      <c r="E8062" s="138" t="s">
        <v>39155</v>
      </c>
      <c r="F8062" s="139">
        <v>0</v>
      </c>
      <c r="G8062" s="137" t="s">
        <v>38773</v>
      </c>
      <c r="H8062" s="137" t="s">
        <v>38774</v>
      </c>
      <c r="I8062" s="138" t="s">
        <v>38775</v>
      </c>
    </row>
    <row r="8063" spans="1:9" hidden="1">
      <c r="A8063" s="137" t="s">
        <v>39156</v>
      </c>
      <c r="B8063" s="138" t="s">
        <v>39157</v>
      </c>
      <c r="C8063" s="138" t="s">
        <v>39158</v>
      </c>
      <c r="D8063" s="138" t="s">
        <v>39159</v>
      </c>
      <c r="E8063" s="138" t="s">
        <v>39160</v>
      </c>
      <c r="F8063" s="139">
        <v>0</v>
      </c>
      <c r="G8063" s="137" t="s">
        <v>38773</v>
      </c>
      <c r="H8063" s="137" t="s">
        <v>38774</v>
      </c>
      <c r="I8063" s="138" t="s">
        <v>38775</v>
      </c>
    </row>
    <row r="8064" spans="1:9" hidden="1">
      <c r="A8064" s="137" t="s">
        <v>39161</v>
      </c>
      <c r="B8064" s="138" t="s">
        <v>39162</v>
      </c>
      <c r="C8064" s="138" t="s">
        <v>39163</v>
      </c>
      <c r="D8064" s="138" t="s">
        <v>39164</v>
      </c>
      <c r="E8064" s="138" t="s">
        <v>39165</v>
      </c>
      <c r="F8064" s="139">
        <v>0</v>
      </c>
      <c r="G8064" s="137" t="s">
        <v>38773</v>
      </c>
      <c r="H8064" s="137" t="s">
        <v>38774</v>
      </c>
      <c r="I8064" s="138" t="s">
        <v>38775</v>
      </c>
    </row>
    <row r="8065" spans="1:9" hidden="1">
      <c r="A8065" s="137" t="s">
        <v>39166</v>
      </c>
      <c r="B8065" s="138" t="s">
        <v>39167</v>
      </c>
      <c r="C8065" s="138" t="s">
        <v>39168</v>
      </c>
      <c r="D8065" s="138" t="s">
        <v>39169</v>
      </c>
      <c r="E8065" s="138" t="s">
        <v>39170</v>
      </c>
      <c r="F8065" s="139">
        <v>0</v>
      </c>
      <c r="G8065" s="137" t="s">
        <v>38773</v>
      </c>
      <c r="H8065" s="137" t="s">
        <v>38774</v>
      </c>
      <c r="I8065" s="138" t="s">
        <v>38775</v>
      </c>
    </row>
    <row r="8066" spans="1:9" hidden="1">
      <c r="A8066" s="137" t="s">
        <v>39171</v>
      </c>
      <c r="B8066" s="138" t="s">
        <v>39172</v>
      </c>
      <c r="C8066" s="138" t="s">
        <v>39173</v>
      </c>
      <c r="D8066" s="138" t="s">
        <v>39174</v>
      </c>
      <c r="E8066" s="138" t="s">
        <v>39175</v>
      </c>
      <c r="F8066" s="139">
        <v>5.48</v>
      </c>
      <c r="G8066" s="137" t="s">
        <v>38773</v>
      </c>
      <c r="H8066" s="137" t="s">
        <v>38774</v>
      </c>
      <c r="I8066" s="138" t="s">
        <v>38775</v>
      </c>
    </row>
    <row r="8067" spans="1:9">
      <c r="A8067" s="137" t="s">
        <v>39176</v>
      </c>
      <c r="B8067" s="138" t="s">
        <v>39172</v>
      </c>
      <c r="C8067" s="138" t="s">
        <v>39177</v>
      </c>
      <c r="D8067" s="138" t="s">
        <v>39178</v>
      </c>
      <c r="E8067" s="138" t="s">
        <v>39179</v>
      </c>
      <c r="F8067" s="139">
        <v>0</v>
      </c>
      <c r="G8067" s="137" t="s">
        <v>608</v>
      </c>
      <c r="H8067" s="137" t="s">
        <v>3864</v>
      </c>
      <c r="I8067" s="138" t="s">
        <v>1127</v>
      </c>
    </row>
    <row r="8068" spans="1:9" hidden="1">
      <c r="A8068" s="137" t="s">
        <v>39180</v>
      </c>
      <c r="B8068" s="138" t="s">
        <v>39181</v>
      </c>
      <c r="C8068" s="138" t="s">
        <v>39182</v>
      </c>
      <c r="D8068" s="138" t="s">
        <v>39183</v>
      </c>
      <c r="E8068" s="138" t="s">
        <v>39184</v>
      </c>
      <c r="F8068" s="139">
        <v>0</v>
      </c>
      <c r="G8068" s="137" t="s">
        <v>38773</v>
      </c>
      <c r="H8068" s="137" t="s">
        <v>38774</v>
      </c>
      <c r="I8068" s="138" t="s">
        <v>38775</v>
      </c>
    </row>
    <row r="8069" spans="1:9" hidden="1">
      <c r="A8069" s="137" t="s">
        <v>39185</v>
      </c>
      <c r="B8069" s="138" t="s">
        <v>39186</v>
      </c>
      <c r="C8069" s="138" t="s">
        <v>39187</v>
      </c>
      <c r="D8069" s="138" t="s">
        <v>39188</v>
      </c>
      <c r="E8069" s="138" t="s">
        <v>39189</v>
      </c>
      <c r="F8069" s="139">
        <v>0</v>
      </c>
      <c r="G8069" s="137" t="s">
        <v>38773</v>
      </c>
      <c r="H8069" s="137" t="s">
        <v>38774</v>
      </c>
      <c r="I8069" s="138" t="s">
        <v>38775</v>
      </c>
    </row>
    <row r="8070" spans="1:9" hidden="1">
      <c r="A8070" s="137" t="s">
        <v>39190</v>
      </c>
      <c r="B8070" s="138" t="s">
        <v>39191</v>
      </c>
      <c r="C8070" s="138" t="s">
        <v>39192</v>
      </c>
      <c r="D8070" s="138" t="s">
        <v>39193</v>
      </c>
      <c r="E8070" s="138" t="s">
        <v>39194</v>
      </c>
      <c r="F8070" s="139">
        <v>0</v>
      </c>
      <c r="G8070" s="137" t="s">
        <v>38773</v>
      </c>
      <c r="H8070" s="137" t="s">
        <v>38774</v>
      </c>
      <c r="I8070" s="138" t="s">
        <v>38775</v>
      </c>
    </row>
    <row r="8071" spans="1:9" hidden="1">
      <c r="A8071" s="137" t="s">
        <v>39195</v>
      </c>
      <c r="B8071" s="138" t="s">
        <v>39196</v>
      </c>
      <c r="C8071" s="138" t="s">
        <v>39197</v>
      </c>
      <c r="D8071" s="138" t="s">
        <v>39198</v>
      </c>
      <c r="E8071" s="138" t="s">
        <v>39199</v>
      </c>
      <c r="F8071" s="139">
        <v>0</v>
      </c>
      <c r="G8071" s="137" t="s">
        <v>38773</v>
      </c>
      <c r="H8071" s="137" t="s">
        <v>38774</v>
      </c>
      <c r="I8071" s="138" t="s">
        <v>38775</v>
      </c>
    </row>
    <row r="8072" spans="1:9" hidden="1">
      <c r="A8072" s="137" t="s">
        <v>39200</v>
      </c>
      <c r="B8072" s="138" t="s">
        <v>39201</v>
      </c>
      <c r="C8072" s="138" t="s">
        <v>39202</v>
      </c>
      <c r="D8072" s="138" t="s">
        <v>39203</v>
      </c>
      <c r="E8072" s="138" t="s">
        <v>39204</v>
      </c>
      <c r="F8072" s="139">
        <v>3.89</v>
      </c>
      <c r="G8072" s="137" t="s">
        <v>38773</v>
      </c>
      <c r="H8072" s="137" t="s">
        <v>38774</v>
      </c>
      <c r="I8072" s="138" t="s">
        <v>38775</v>
      </c>
    </row>
    <row r="8073" spans="1:9" hidden="1">
      <c r="A8073" s="137" t="s">
        <v>39205</v>
      </c>
      <c r="B8073" s="138" t="s">
        <v>39206</v>
      </c>
      <c r="C8073" s="138" t="s">
        <v>39207</v>
      </c>
      <c r="D8073" s="138" t="s">
        <v>39208</v>
      </c>
      <c r="E8073" s="138" t="s">
        <v>39209</v>
      </c>
      <c r="F8073" s="139">
        <v>0.92500000000000004</v>
      </c>
      <c r="G8073" s="137" t="s">
        <v>38773</v>
      </c>
      <c r="H8073" s="137" t="s">
        <v>38774</v>
      </c>
      <c r="I8073" s="138" t="s">
        <v>38775</v>
      </c>
    </row>
    <row r="8074" spans="1:9" hidden="1">
      <c r="A8074" s="137" t="s">
        <v>39210</v>
      </c>
      <c r="B8074" s="138" t="s">
        <v>39211</v>
      </c>
      <c r="C8074" s="138" t="s">
        <v>39212</v>
      </c>
      <c r="D8074" s="138" t="s">
        <v>39213</v>
      </c>
      <c r="E8074" s="138" t="s">
        <v>39214</v>
      </c>
      <c r="F8074" s="139">
        <v>0</v>
      </c>
      <c r="G8074" s="137" t="s">
        <v>38773</v>
      </c>
      <c r="H8074" s="137" t="s">
        <v>38774</v>
      </c>
      <c r="I8074" s="138" t="s">
        <v>38775</v>
      </c>
    </row>
    <row r="8075" spans="1:9" hidden="1">
      <c r="A8075" s="137" t="s">
        <v>39215</v>
      </c>
      <c r="B8075" s="138" t="s">
        <v>39216</v>
      </c>
      <c r="C8075" s="138" t="s">
        <v>39217</v>
      </c>
      <c r="D8075" s="138" t="s">
        <v>39218</v>
      </c>
      <c r="E8075" s="138" t="s">
        <v>39219</v>
      </c>
      <c r="F8075" s="139">
        <v>5.15</v>
      </c>
      <c r="G8075" s="137" t="s">
        <v>38773</v>
      </c>
      <c r="H8075" s="137" t="s">
        <v>38774</v>
      </c>
      <c r="I8075" s="138" t="s">
        <v>38775</v>
      </c>
    </row>
    <row r="8076" spans="1:9" hidden="1">
      <c r="A8076" s="137" t="s">
        <v>39220</v>
      </c>
      <c r="B8076" s="138" t="s">
        <v>39221</v>
      </c>
      <c r="C8076" s="138" t="s">
        <v>39222</v>
      </c>
      <c r="D8076" s="138" t="s">
        <v>39223</v>
      </c>
      <c r="E8076" s="138" t="s">
        <v>39224</v>
      </c>
      <c r="F8076" s="139">
        <v>0</v>
      </c>
      <c r="G8076" s="137" t="s">
        <v>38773</v>
      </c>
      <c r="H8076" s="137" t="s">
        <v>38774</v>
      </c>
      <c r="I8076" s="138" t="s">
        <v>38775</v>
      </c>
    </row>
    <row r="8077" spans="1:9" hidden="1">
      <c r="A8077" s="137" t="s">
        <v>39225</v>
      </c>
      <c r="B8077" s="138" t="s">
        <v>39226</v>
      </c>
      <c r="C8077" s="138" t="s">
        <v>39227</v>
      </c>
      <c r="D8077" s="138" t="s">
        <v>39228</v>
      </c>
      <c r="E8077" s="138" t="s">
        <v>39229</v>
      </c>
      <c r="F8077" s="139">
        <v>11.42</v>
      </c>
      <c r="G8077" s="137" t="s">
        <v>38773</v>
      </c>
      <c r="H8077" s="137" t="s">
        <v>38774</v>
      </c>
      <c r="I8077" s="138" t="s">
        <v>38775</v>
      </c>
    </row>
    <row r="8078" spans="1:9" hidden="1">
      <c r="A8078" s="137" t="s">
        <v>39230</v>
      </c>
      <c r="B8078" s="138" t="s">
        <v>39231</v>
      </c>
      <c r="C8078" s="138" t="s">
        <v>39232</v>
      </c>
      <c r="D8078" s="138" t="s">
        <v>39233</v>
      </c>
      <c r="E8078" s="138" t="s">
        <v>39234</v>
      </c>
      <c r="F8078" s="139">
        <v>3.63</v>
      </c>
      <c r="G8078" s="137" t="s">
        <v>38773</v>
      </c>
      <c r="H8078" s="137" t="s">
        <v>38774</v>
      </c>
      <c r="I8078" s="138" t="s">
        <v>38775</v>
      </c>
    </row>
    <row r="8079" spans="1:9" hidden="1">
      <c r="A8079" s="137" t="s">
        <v>39235</v>
      </c>
      <c r="B8079" s="138" t="s">
        <v>39236</v>
      </c>
      <c r="C8079" s="138" t="s">
        <v>39237</v>
      </c>
      <c r="D8079" s="138" t="s">
        <v>39238</v>
      </c>
      <c r="E8079" s="138" t="s">
        <v>39239</v>
      </c>
      <c r="F8079" s="139">
        <v>0</v>
      </c>
      <c r="G8079" s="137" t="s">
        <v>38773</v>
      </c>
      <c r="H8079" s="137" t="s">
        <v>38774</v>
      </c>
      <c r="I8079" s="138" t="s">
        <v>38775</v>
      </c>
    </row>
    <row r="8080" spans="1:9" hidden="1">
      <c r="A8080" s="137" t="s">
        <v>39240</v>
      </c>
      <c r="B8080" s="138" t="s">
        <v>39241</v>
      </c>
      <c r="C8080" s="138" t="s">
        <v>39242</v>
      </c>
      <c r="D8080" s="138" t="s">
        <v>39243</v>
      </c>
      <c r="E8080" s="138" t="s">
        <v>39244</v>
      </c>
      <c r="F8080" s="139">
        <v>0</v>
      </c>
      <c r="G8080" s="137" t="s">
        <v>38773</v>
      </c>
      <c r="H8080" s="137" t="s">
        <v>38774</v>
      </c>
      <c r="I8080" s="138" t="s">
        <v>38775</v>
      </c>
    </row>
    <row r="8081" spans="1:9" hidden="1">
      <c r="A8081" s="137" t="s">
        <v>39245</v>
      </c>
      <c r="B8081" s="138" t="s">
        <v>39246</v>
      </c>
      <c r="C8081" s="138" t="s">
        <v>39247</v>
      </c>
      <c r="D8081" s="138" t="s">
        <v>39248</v>
      </c>
      <c r="E8081" s="138" t="s">
        <v>39249</v>
      </c>
      <c r="F8081" s="139">
        <v>21.48</v>
      </c>
      <c r="G8081" s="137" t="s">
        <v>38773</v>
      </c>
      <c r="H8081" s="137" t="s">
        <v>38774</v>
      </c>
      <c r="I8081" s="138" t="s">
        <v>38775</v>
      </c>
    </row>
    <row r="8082" spans="1:9" hidden="1">
      <c r="A8082" s="137" t="s">
        <v>39250</v>
      </c>
      <c r="B8082" s="138" t="s">
        <v>39251</v>
      </c>
      <c r="C8082" s="138" t="s">
        <v>39252</v>
      </c>
      <c r="D8082" s="138" t="s">
        <v>39253</v>
      </c>
      <c r="E8082" s="138" t="s">
        <v>39254</v>
      </c>
      <c r="F8082" s="139">
        <v>0</v>
      </c>
      <c r="G8082" s="137" t="s">
        <v>38773</v>
      </c>
      <c r="H8082" s="137" t="s">
        <v>38774</v>
      </c>
      <c r="I8082" s="138" t="s">
        <v>38775</v>
      </c>
    </row>
    <row r="8083" spans="1:9" hidden="1">
      <c r="A8083" s="137" t="s">
        <v>39255</v>
      </c>
      <c r="B8083" s="138" t="s">
        <v>39256</v>
      </c>
      <c r="C8083" s="138" t="s">
        <v>39257</v>
      </c>
      <c r="D8083" s="138" t="s">
        <v>39258</v>
      </c>
      <c r="E8083" s="138" t="s">
        <v>39259</v>
      </c>
      <c r="F8083" s="139">
        <v>15</v>
      </c>
      <c r="G8083" s="137" t="s">
        <v>38773</v>
      </c>
      <c r="H8083" s="137" t="s">
        <v>38774</v>
      </c>
      <c r="I8083" s="138" t="s">
        <v>38775</v>
      </c>
    </row>
    <row r="8084" spans="1:9" hidden="1">
      <c r="A8084" s="137" t="s">
        <v>39260</v>
      </c>
      <c r="B8084" s="138" t="s">
        <v>39261</v>
      </c>
      <c r="C8084" s="138" t="s">
        <v>39262</v>
      </c>
      <c r="D8084" s="138" t="s">
        <v>39263</v>
      </c>
      <c r="E8084" s="138" t="s">
        <v>39264</v>
      </c>
      <c r="F8084" s="139">
        <v>0</v>
      </c>
      <c r="G8084" s="137" t="s">
        <v>38773</v>
      </c>
      <c r="H8084" s="137" t="s">
        <v>38774</v>
      </c>
      <c r="I8084" s="138" t="s">
        <v>38775</v>
      </c>
    </row>
    <row r="8085" spans="1:9" hidden="1">
      <c r="A8085" s="137" t="s">
        <v>39265</v>
      </c>
      <c r="B8085" s="138" t="s">
        <v>39266</v>
      </c>
      <c r="C8085" s="138" t="s">
        <v>39267</v>
      </c>
      <c r="D8085" s="138" t="s">
        <v>39268</v>
      </c>
      <c r="E8085" s="138" t="s">
        <v>39269</v>
      </c>
      <c r="F8085" s="139">
        <v>0</v>
      </c>
      <c r="G8085" s="137" t="s">
        <v>38773</v>
      </c>
      <c r="H8085" s="137" t="s">
        <v>38774</v>
      </c>
      <c r="I8085" s="138" t="s">
        <v>38775</v>
      </c>
    </row>
    <row r="8086" spans="1:9" hidden="1">
      <c r="A8086" s="137" t="s">
        <v>39270</v>
      </c>
      <c r="B8086" s="138" t="s">
        <v>39271</v>
      </c>
      <c r="C8086" s="138" t="s">
        <v>39272</v>
      </c>
      <c r="D8086" s="138" t="s">
        <v>39273</v>
      </c>
      <c r="E8086" s="138" t="s">
        <v>39274</v>
      </c>
      <c r="F8086" s="139">
        <v>5.33</v>
      </c>
      <c r="G8086" s="137" t="s">
        <v>38773</v>
      </c>
      <c r="H8086" s="137" t="s">
        <v>38774</v>
      </c>
      <c r="I8086" s="138" t="s">
        <v>38775</v>
      </c>
    </row>
    <row r="8087" spans="1:9" hidden="1">
      <c r="A8087" s="137" t="s">
        <v>39275</v>
      </c>
      <c r="B8087" s="138" t="s">
        <v>39276</v>
      </c>
      <c r="C8087" s="138" t="s">
        <v>39277</v>
      </c>
      <c r="D8087" s="138" t="s">
        <v>39278</v>
      </c>
      <c r="E8087" s="138" t="s">
        <v>39279</v>
      </c>
      <c r="F8087" s="139">
        <v>16.600000000000001</v>
      </c>
      <c r="G8087" s="137" t="s">
        <v>38773</v>
      </c>
      <c r="H8087" s="137" t="s">
        <v>38774</v>
      </c>
      <c r="I8087" s="138" t="s">
        <v>38775</v>
      </c>
    </row>
    <row r="8088" spans="1:9" hidden="1">
      <c r="A8088" s="137" t="s">
        <v>39280</v>
      </c>
      <c r="B8088" s="138" t="s">
        <v>39281</v>
      </c>
      <c r="C8088" s="138" t="s">
        <v>39282</v>
      </c>
      <c r="D8088" s="138" t="s">
        <v>39283</v>
      </c>
      <c r="E8088" s="138" t="s">
        <v>39284</v>
      </c>
      <c r="F8088" s="139">
        <v>0</v>
      </c>
      <c r="G8088" s="137" t="s">
        <v>38773</v>
      </c>
      <c r="H8088" s="137" t="s">
        <v>38774</v>
      </c>
      <c r="I8088" s="138" t="s">
        <v>38775</v>
      </c>
    </row>
    <row r="8089" spans="1:9" hidden="1">
      <c r="A8089" s="137" t="s">
        <v>39285</v>
      </c>
      <c r="B8089" s="138" t="s">
        <v>39286</v>
      </c>
      <c r="C8089" s="138" t="s">
        <v>39287</v>
      </c>
      <c r="D8089" s="138" t="s">
        <v>39288</v>
      </c>
      <c r="E8089" s="138" t="s">
        <v>39289</v>
      </c>
      <c r="F8089" s="139">
        <v>0</v>
      </c>
      <c r="G8089" s="137" t="s">
        <v>38773</v>
      </c>
      <c r="H8089" s="137" t="s">
        <v>38774</v>
      </c>
      <c r="I8089" s="138" t="s">
        <v>38775</v>
      </c>
    </row>
    <row r="8090" spans="1:9" hidden="1">
      <c r="A8090" s="137" t="s">
        <v>39290</v>
      </c>
      <c r="B8090" s="138" t="s">
        <v>39291</v>
      </c>
      <c r="C8090" s="138" t="s">
        <v>39292</v>
      </c>
      <c r="D8090" s="138" t="s">
        <v>39293</v>
      </c>
      <c r="E8090" s="138" t="s">
        <v>39294</v>
      </c>
      <c r="F8090" s="139">
        <v>0.78500000000000003</v>
      </c>
      <c r="G8090" s="137" t="s">
        <v>38773</v>
      </c>
      <c r="H8090" s="137" t="s">
        <v>38774</v>
      </c>
      <c r="I8090" s="138" t="s">
        <v>38775</v>
      </c>
    </row>
    <row r="8091" spans="1:9" hidden="1">
      <c r="A8091" s="137" t="s">
        <v>39295</v>
      </c>
      <c r="B8091" s="138" t="s">
        <v>39296</v>
      </c>
      <c r="C8091" s="138" t="s">
        <v>39297</v>
      </c>
      <c r="D8091" s="138" t="s">
        <v>39298</v>
      </c>
      <c r="E8091" s="138" t="s">
        <v>39299</v>
      </c>
      <c r="F8091" s="139">
        <v>0</v>
      </c>
      <c r="G8091" s="137" t="s">
        <v>38773</v>
      </c>
      <c r="H8091" s="137" t="s">
        <v>38774</v>
      </c>
      <c r="I8091" s="138" t="s">
        <v>38775</v>
      </c>
    </row>
    <row r="8092" spans="1:9" hidden="1">
      <c r="A8092" s="137" t="s">
        <v>39300</v>
      </c>
      <c r="B8092" s="138" t="s">
        <v>39301</v>
      </c>
      <c r="C8092" s="138" t="s">
        <v>39302</v>
      </c>
      <c r="D8092" s="138" t="s">
        <v>39303</v>
      </c>
      <c r="E8092" s="138" t="s">
        <v>39304</v>
      </c>
      <c r="F8092" s="139">
        <v>0</v>
      </c>
      <c r="G8092" s="137" t="s">
        <v>38773</v>
      </c>
      <c r="H8092" s="137" t="s">
        <v>38774</v>
      </c>
      <c r="I8092" s="138" t="s">
        <v>38775</v>
      </c>
    </row>
    <row r="8093" spans="1:9" hidden="1">
      <c r="A8093" s="137" t="s">
        <v>39305</v>
      </c>
      <c r="B8093" s="138" t="s">
        <v>39306</v>
      </c>
      <c r="C8093" s="138" t="s">
        <v>39307</v>
      </c>
      <c r="D8093" s="138" t="s">
        <v>39308</v>
      </c>
      <c r="E8093" s="138" t="s">
        <v>39309</v>
      </c>
      <c r="F8093" s="139">
        <v>0</v>
      </c>
      <c r="G8093" s="137" t="s">
        <v>38773</v>
      </c>
      <c r="H8093" s="137" t="s">
        <v>38774</v>
      </c>
      <c r="I8093" s="138" t="s">
        <v>38775</v>
      </c>
    </row>
    <row r="8094" spans="1:9" hidden="1">
      <c r="A8094" s="137" t="s">
        <v>39310</v>
      </c>
      <c r="B8094" s="138" t="s">
        <v>39311</v>
      </c>
      <c r="C8094" s="138" t="s">
        <v>39312</v>
      </c>
      <c r="D8094" s="138" t="s">
        <v>39313</v>
      </c>
      <c r="E8094" s="138" t="s">
        <v>39314</v>
      </c>
      <c r="F8094" s="139">
        <v>0</v>
      </c>
      <c r="G8094" s="137" t="s">
        <v>38773</v>
      </c>
      <c r="H8094" s="137" t="s">
        <v>38774</v>
      </c>
      <c r="I8094" s="138" t="s">
        <v>38775</v>
      </c>
    </row>
    <row r="8095" spans="1:9" hidden="1">
      <c r="A8095" s="137" t="s">
        <v>39315</v>
      </c>
      <c r="B8095" s="138" t="s">
        <v>39316</v>
      </c>
      <c r="C8095" s="138" t="s">
        <v>39317</v>
      </c>
      <c r="D8095" s="138" t="s">
        <v>39318</v>
      </c>
      <c r="E8095" s="138" t="s">
        <v>39319</v>
      </c>
      <c r="F8095" s="139">
        <v>3.25</v>
      </c>
      <c r="G8095" s="137" t="s">
        <v>38773</v>
      </c>
      <c r="H8095" s="137" t="s">
        <v>38774</v>
      </c>
      <c r="I8095" s="138" t="s">
        <v>38775</v>
      </c>
    </row>
    <row r="8096" spans="1:9" hidden="1">
      <c r="A8096" s="137" t="s">
        <v>39320</v>
      </c>
      <c r="B8096" s="138" t="s">
        <v>39321</v>
      </c>
      <c r="C8096" s="138" t="s">
        <v>39322</v>
      </c>
      <c r="D8096" s="138" t="s">
        <v>39323</v>
      </c>
      <c r="E8096" s="138" t="s">
        <v>39324</v>
      </c>
      <c r="F8096" s="139">
        <v>4.25</v>
      </c>
      <c r="G8096" s="137" t="s">
        <v>38773</v>
      </c>
      <c r="H8096" s="137" t="s">
        <v>38774</v>
      </c>
      <c r="I8096" s="138" t="s">
        <v>38775</v>
      </c>
    </row>
    <row r="8097" spans="1:9" hidden="1">
      <c r="A8097" s="137" t="s">
        <v>39325</v>
      </c>
      <c r="B8097" s="138" t="s">
        <v>39326</v>
      </c>
      <c r="C8097" s="138" t="s">
        <v>39327</v>
      </c>
      <c r="D8097" s="138" t="s">
        <v>39328</v>
      </c>
      <c r="E8097" s="138" t="s">
        <v>39329</v>
      </c>
      <c r="F8097" s="139">
        <v>0</v>
      </c>
      <c r="G8097" s="137" t="s">
        <v>38773</v>
      </c>
      <c r="H8097" s="137" t="s">
        <v>38774</v>
      </c>
      <c r="I8097" s="138" t="s">
        <v>38775</v>
      </c>
    </row>
    <row r="8098" spans="1:9" hidden="1">
      <c r="A8098" s="137" t="s">
        <v>39330</v>
      </c>
      <c r="B8098" s="138" t="s">
        <v>39331</v>
      </c>
      <c r="C8098" s="138" t="s">
        <v>39332</v>
      </c>
      <c r="D8098" s="138" t="s">
        <v>39333</v>
      </c>
      <c r="E8098" s="138" t="s">
        <v>39334</v>
      </c>
      <c r="F8098" s="139">
        <v>9.73</v>
      </c>
      <c r="G8098" s="137" t="s">
        <v>38773</v>
      </c>
      <c r="H8098" s="137" t="s">
        <v>38774</v>
      </c>
      <c r="I8098" s="138" t="s">
        <v>38775</v>
      </c>
    </row>
    <row r="8099" spans="1:9" hidden="1">
      <c r="A8099" s="137" t="s">
        <v>39335</v>
      </c>
      <c r="B8099" s="138" t="s">
        <v>39336</v>
      </c>
      <c r="C8099" s="138" t="s">
        <v>39337</v>
      </c>
      <c r="D8099" s="138" t="s">
        <v>39338</v>
      </c>
      <c r="E8099" s="138" t="s">
        <v>39339</v>
      </c>
      <c r="F8099" s="139">
        <v>0</v>
      </c>
      <c r="G8099" s="137" t="s">
        <v>38773</v>
      </c>
      <c r="H8099" s="137" t="s">
        <v>38774</v>
      </c>
      <c r="I8099" s="138" t="s">
        <v>1756</v>
      </c>
    </row>
    <row r="8100" spans="1:9" hidden="1">
      <c r="A8100" s="137" t="s">
        <v>39340</v>
      </c>
      <c r="B8100" s="138" t="s">
        <v>39341</v>
      </c>
      <c r="C8100" s="138" t="s">
        <v>39342</v>
      </c>
      <c r="D8100" s="138" t="s">
        <v>39343</v>
      </c>
      <c r="E8100" s="138" t="s">
        <v>39344</v>
      </c>
      <c r="F8100" s="139">
        <v>0</v>
      </c>
      <c r="G8100" s="137" t="s">
        <v>38773</v>
      </c>
      <c r="H8100" s="137" t="s">
        <v>38774</v>
      </c>
      <c r="I8100" s="138" t="s">
        <v>38775</v>
      </c>
    </row>
    <row r="8101" spans="1:9" hidden="1">
      <c r="A8101" s="137" t="s">
        <v>39345</v>
      </c>
      <c r="B8101" s="138" t="s">
        <v>39346</v>
      </c>
      <c r="C8101" s="138" t="s">
        <v>39347</v>
      </c>
      <c r="D8101" s="138" t="s">
        <v>39348</v>
      </c>
      <c r="E8101" s="138" t="s">
        <v>39349</v>
      </c>
      <c r="F8101" s="139">
        <v>0</v>
      </c>
      <c r="G8101" s="137" t="s">
        <v>38773</v>
      </c>
      <c r="H8101" s="137" t="s">
        <v>38774</v>
      </c>
      <c r="I8101" s="138" t="s">
        <v>38775</v>
      </c>
    </row>
    <row r="8102" spans="1:9" hidden="1">
      <c r="A8102" s="137" t="s">
        <v>39350</v>
      </c>
      <c r="B8102" s="138" t="s">
        <v>39351</v>
      </c>
      <c r="C8102" s="138" t="s">
        <v>39352</v>
      </c>
      <c r="D8102" s="138" t="s">
        <v>39353</v>
      </c>
      <c r="E8102" s="138" t="s">
        <v>39354</v>
      </c>
      <c r="F8102" s="139">
        <v>0</v>
      </c>
      <c r="G8102" s="137" t="s">
        <v>38773</v>
      </c>
      <c r="H8102" s="137" t="s">
        <v>38774</v>
      </c>
      <c r="I8102" s="138" t="s">
        <v>38775</v>
      </c>
    </row>
    <row r="8103" spans="1:9" hidden="1">
      <c r="A8103" s="137" t="s">
        <v>39355</v>
      </c>
      <c r="B8103" s="138" t="s">
        <v>39356</v>
      </c>
      <c r="C8103" s="138" t="s">
        <v>39357</v>
      </c>
      <c r="D8103" s="138" t="s">
        <v>39358</v>
      </c>
      <c r="E8103" s="138" t="s">
        <v>39359</v>
      </c>
      <c r="F8103" s="139">
        <v>0</v>
      </c>
      <c r="G8103" s="137" t="s">
        <v>38773</v>
      </c>
      <c r="H8103" s="137" t="s">
        <v>38774</v>
      </c>
      <c r="I8103" s="138" t="s">
        <v>38775</v>
      </c>
    </row>
    <row r="8104" spans="1:9" hidden="1">
      <c r="A8104" s="137" t="s">
        <v>39360</v>
      </c>
      <c r="B8104" s="138" t="s">
        <v>39361</v>
      </c>
      <c r="C8104" s="138" t="s">
        <v>39362</v>
      </c>
      <c r="D8104" s="138" t="s">
        <v>39363</v>
      </c>
      <c r="E8104" s="138" t="s">
        <v>39364</v>
      </c>
      <c r="F8104" s="139">
        <v>0</v>
      </c>
      <c r="G8104" s="137" t="s">
        <v>38773</v>
      </c>
      <c r="H8104" s="137" t="s">
        <v>38774</v>
      </c>
      <c r="I8104" s="138" t="s">
        <v>38775</v>
      </c>
    </row>
    <row r="8105" spans="1:9" hidden="1">
      <c r="A8105" s="137" t="s">
        <v>39365</v>
      </c>
      <c r="B8105" s="138" t="s">
        <v>39366</v>
      </c>
      <c r="C8105" s="138" t="s">
        <v>39367</v>
      </c>
      <c r="D8105" s="138" t="s">
        <v>39368</v>
      </c>
      <c r="E8105" s="138" t="s">
        <v>39369</v>
      </c>
      <c r="F8105" s="139">
        <v>0</v>
      </c>
      <c r="G8105" s="137" t="s">
        <v>38773</v>
      </c>
      <c r="H8105" s="137" t="s">
        <v>38774</v>
      </c>
      <c r="I8105" s="138" t="s">
        <v>38775</v>
      </c>
    </row>
    <row r="8106" spans="1:9" hidden="1">
      <c r="A8106" s="137" t="s">
        <v>39370</v>
      </c>
      <c r="B8106" s="138" t="s">
        <v>39371</v>
      </c>
      <c r="C8106" s="138" t="s">
        <v>39372</v>
      </c>
      <c r="D8106" s="138" t="s">
        <v>39373</v>
      </c>
      <c r="E8106" s="138" t="s">
        <v>39374</v>
      </c>
      <c r="F8106" s="139">
        <v>0</v>
      </c>
      <c r="G8106" s="137" t="s">
        <v>38773</v>
      </c>
      <c r="H8106" s="137" t="s">
        <v>38774</v>
      </c>
      <c r="I8106" s="138" t="s">
        <v>38775</v>
      </c>
    </row>
    <row r="8107" spans="1:9" hidden="1">
      <c r="A8107" s="137" t="s">
        <v>39375</v>
      </c>
      <c r="B8107" s="138" t="s">
        <v>39376</v>
      </c>
      <c r="C8107" s="138" t="s">
        <v>39377</v>
      </c>
      <c r="D8107" s="138" t="s">
        <v>39378</v>
      </c>
      <c r="E8107" s="138" t="s">
        <v>39379</v>
      </c>
      <c r="F8107" s="139">
        <v>3.76</v>
      </c>
      <c r="G8107" s="137" t="s">
        <v>38773</v>
      </c>
      <c r="H8107" s="137" t="s">
        <v>38774</v>
      </c>
      <c r="I8107" s="138" t="s">
        <v>38775</v>
      </c>
    </row>
    <row r="8108" spans="1:9" hidden="1">
      <c r="A8108" s="137" t="s">
        <v>39380</v>
      </c>
      <c r="B8108" s="138" t="s">
        <v>39381</v>
      </c>
      <c r="C8108" s="138" t="s">
        <v>39382</v>
      </c>
      <c r="D8108" s="138" t="s">
        <v>39383</v>
      </c>
      <c r="E8108" s="138" t="s">
        <v>39384</v>
      </c>
      <c r="F8108" s="139">
        <v>0</v>
      </c>
      <c r="G8108" s="137" t="s">
        <v>38773</v>
      </c>
      <c r="H8108" s="137" t="s">
        <v>38774</v>
      </c>
      <c r="I8108" s="138" t="s">
        <v>38775</v>
      </c>
    </row>
    <row r="8109" spans="1:9" hidden="1">
      <c r="A8109" s="137" t="s">
        <v>39385</v>
      </c>
      <c r="B8109" s="138" t="s">
        <v>39386</v>
      </c>
      <c r="C8109" s="138" t="s">
        <v>39387</v>
      </c>
      <c r="D8109" s="138" t="s">
        <v>39388</v>
      </c>
      <c r="E8109" s="138" t="s">
        <v>39389</v>
      </c>
      <c r="F8109" s="139">
        <v>0</v>
      </c>
      <c r="G8109" s="137" t="s">
        <v>38773</v>
      </c>
      <c r="H8109" s="137" t="s">
        <v>38774</v>
      </c>
      <c r="I8109" s="138" t="s">
        <v>38775</v>
      </c>
    </row>
    <row r="8110" spans="1:9" hidden="1">
      <c r="A8110" s="137" t="s">
        <v>39390</v>
      </c>
      <c r="B8110" s="138" t="s">
        <v>39391</v>
      </c>
      <c r="C8110" s="138" t="s">
        <v>39392</v>
      </c>
      <c r="D8110" s="138" t="s">
        <v>39393</v>
      </c>
      <c r="E8110" s="138" t="s">
        <v>39394</v>
      </c>
      <c r="F8110" s="139">
        <v>0</v>
      </c>
      <c r="G8110" s="137" t="s">
        <v>38773</v>
      </c>
      <c r="H8110" s="137" t="s">
        <v>38774</v>
      </c>
      <c r="I8110" s="138" t="s">
        <v>38775</v>
      </c>
    </row>
    <row r="8111" spans="1:9" hidden="1">
      <c r="A8111" s="137" t="s">
        <v>39395</v>
      </c>
      <c r="B8111" s="138" t="s">
        <v>39396</v>
      </c>
      <c r="C8111" s="138" t="s">
        <v>39397</v>
      </c>
      <c r="D8111" s="138" t="s">
        <v>39398</v>
      </c>
      <c r="E8111" s="138" t="s">
        <v>39399</v>
      </c>
      <c r="F8111" s="139">
        <v>4.8</v>
      </c>
      <c r="G8111" s="137" t="s">
        <v>38773</v>
      </c>
      <c r="H8111" s="137" t="s">
        <v>38774</v>
      </c>
      <c r="I8111" s="138" t="s">
        <v>38775</v>
      </c>
    </row>
    <row r="8112" spans="1:9" hidden="1">
      <c r="A8112" s="137" t="s">
        <v>39400</v>
      </c>
      <c r="B8112" s="138" t="s">
        <v>39401</v>
      </c>
      <c r="C8112" s="138" t="s">
        <v>39402</v>
      </c>
      <c r="D8112" s="138" t="s">
        <v>39403</v>
      </c>
      <c r="E8112" s="138" t="s">
        <v>39404</v>
      </c>
      <c r="F8112" s="139">
        <v>0</v>
      </c>
      <c r="G8112" s="137" t="s">
        <v>38773</v>
      </c>
      <c r="H8112" s="137" t="s">
        <v>38774</v>
      </c>
      <c r="I8112" s="138" t="s">
        <v>38775</v>
      </c>
    </row>
    <row r="8113" spans="1:9" hidden="1">
      <c r="A8113" s="137" t="s">
        <v>39405</v>
      </c>
      <c r="B8113" s="138" t="s">
        <v>39406</v>
      </c>
      <c r="C8113" s="138" t="s">
        <v>39407</v>
      </c>
      <c r="D8113" s="138" t="s">
        <v>39408</v>
      </c>
      <c r="E8113" s="138" t="s">
        <v>39409</v>
      </c>
      <c r="F8113" s="139">
        <v>0</v>
      </c>
      <c r="G8113" s="137" t="s">
        <v>38773</v>
      </c>
      <c r="H8113" s="137" t="s">
        <v>38774</v>
      </c>
      <c r="I8113" s="138" t="s">
        <v>38775</v>
      </c>
    </row>
    <row r="8114" spans="1:9" hidden="1">
      <c r="A8114" s="137" t="s">
        <v>39410</v>
      </c>
      <c r="B8114" s="138" t="s">
        <v>39411</v>
      </c>
      <c r="C8114" s="138" t="s">
        <v>39412</v>
      </c>
      <c r="D8114" s="138" t="s">
        <v>39413</v>
      </c>
      <c r="E8114" s="138" t="s">
        <v>39414</v>
      </c>
      <c r="F8114" s="139">
        <v>0</v>
      </c>
      <c r="G8114" s="137" t="s">
        <v>38773</v>
      </c>
      <c r="H8114" s="137" t="s">
        <v>38774</v>
      </c>
      <c r="I8114" s="138" t="s">
        <v>38775</v>
      </c>
    </row>
    <row r="8115" spans="1:9" hidden="1">
      <c r="A8115" s="137" t="s">
        <v>39415</v>
      </c>
      <c r="B8115" s="138" t="s">
        <v>39416</v>
      </c>
      <c r="C8115" s="138" t="s">
        <v>39417</v>
      </c>
      <c r="D8115" s="138" t="s">
        <v>39418</v>
      </c>
      <c r="E8115" s="138" t="s">
        <v>39419</v>
      </c>
      <c r="F8115" s="139">
        <v>0</v>
      </c>
      <c r="G8115" s="137" t="s">
        <v>38773</v>
      </c>
      <c r="H8115" s="137" t="s">
        <v>38774</v>
      </c>
      <c r="I8115" s="138" t="s">
        <v>38775</v>
      </c>
    </row>
    <row r="8116" spans="1:9" hidden="1">
      <c r="A8116" s="137" t="s">
        <v>39420</v>
      </c>
      <c r="B8116" s="138" t="s">
        <v>39421</v>
      </c>
      <c r="C8116" s="138" t="s">
        <v>39422</v>
      </c>
      <c r="D8116" s="138" t="s">
        <v>39423</v>
      </c>
      <c r="E8116" s="138" t="s">
        <v>39424</v>
      </c>
      <c r="F8116" s="139">
        <v>0</v>
      </c>
      <c r="G8116" s="137" t="s">
        <v>38773</v>
      </c>
      <c r="H8116" s="137" t="s">
        <v>38774</v>
      </c>
      <c r="I8116" s="138" t="s">
        <v>38775</v>
      </c>
    </row>
    <row r="8117" spans="1:9" hidden="1">
      <c r="A8117" s="137" t="s">
        <v>39425</v>
      </c>
      <c r="B8117" s="138" t="s">
        <v>39426</v>
      </c>
      <c r="C8117" s="138" t="s">
        <v>39427</v>
      </c>
      <c r="D8117" s="138" t="s">
        <v>39428</v>
      </c>
      <c r="E8117" s="138" t="s">
        <v>39429</v>
      </c>
      <c r="F8117" s="139">
        <v>76.150000000000006</v>
      </c>
      <c r="G8117" s="137" t="s">
        <v>374</v>
      </c>
      <c r="H8117" s="137" t="s">
        <v>3784</v>
      </c>
      <c r="I8117" s="138" t="s">
        <v>1135</v>
      </c>
    </row>
    <row r="8118" spans="1:9" hidden="1">
      <c r="A8118" s="137" t="s">
        <v>39430</v>
      </c>
      <c r="B8118" s="138" t="s">
        <v>39431</v>
      </c>
      <c r="C8118" s="138" t="s">
        <v>39432</v>
      </c>
      <c r="D8118" s="138" t="s">
        <v>39433</v>
      </c>
      <c r="E8118" s="138" t="s">
        <v>39434</v>
      </c>
      <c r="F8118" s="139">
        <v>2.2789999999999999</v>
      </c>
      <c r="G8118" s="137" t="s">
        <v>374</v>
      </c>
      <c r="H8118" s="137" t="s">
        <v>3784</v>
      </c>
      <c r="I8118" s="138" t="s">
        <v>1135</v>
      </c>
    </row>
    <row r="8119" spans="1:9" hidden="1">
      <c r="A8119" s="137" t="s">
        <v>39435</v>
      </c>
      <c r="B8119" s="138" t="s">
        <v>39436</v>
      </c>
      <c r="C8119" s="138" t="s">
        <v>39437</v>
      </c>
      <c r="D8119" s="138" t="s">
        <v>39438</v>
      </c>
      <c r="E8119" s="138" t="s">
        <v>39439</v>
      </c>
      <c r="F8119" s="139">
        <v>85.5</v>
      </c>
      <c r="G8119" s="137" t="s">
        <v>374</v>
      </c>
      <c r="H8119" s="137" t="s">
        <v>3784</v>
      </c>
      <c r="I8119" s="138" t="s">
        <v>1135</v>
      </c>
    </row>
    <row r="8120" spans="1:9" hidden="1">
      <c r="A8120" s="137" t="s">
        <v>39440</v>
      </c>
      <c r="B8120" s="138" t="s">
        <v>39441</v>
      </c>
      <c r="C8120" s="138" t="s">
        <v>1551</v>
      </c>
      <c r="D8120" s="138" t="s">
        <v>838</v>
      </c>
      <c r="E8120" s="138" t="s">
        <v>1200</v>
      </c>
      <c r="F8120" s="139">
        <v>0</v>
      </c>
      <c r="G8120" s="137" t="s">
        <v>374</v>
      </c>
      <c r="H8120" s="137" t="s">
        <v>3784</v>
      </c>
      <c r="I8120" s="138" t="s">
        <v>1135</v>
      </c>
    </row>
    <row r="8121" spans="1:9" hidden="1">
      <c r="A8121" s="137" t="s">
        <v>39442</v>
      </c>
      <c r="B8121" s="138" t="s">
        <v>39443</v>
      </c>
      <c r="C8121" s="138" t="s">
        <v>39444</v>
      </c>
      <c r="D8121" s="138" t="s">
        <v>39445</v>
      </c>
      <c r="E8121" s="138" t="s">
        <v>39446</v>
      </c>
      <c r="F8121" s="139">
        <v>45.72</v>
      </c>
      <c r="G8121" s="137" t="s">
        <v>374</v>
      </c>
      <c r="H8121" s="137" t="s">
        <v>3784</v>
      </c>
      <c r="I8121" s="138" t="s">
        <v>1135</v>
      </c>
    </row>
    <row r="8122" spans="1:9" hidden="1">
      <c r="A8122" s="137" t="s">
        <v>39447</v>
      </c>
      <c r="B8122" s="138" t="s">
        <v>39448</v>
      </c>
      <c r="C8122" s="138" t="s">
        <v>39449</v>
      </c>
      <c r="D8122" s="138" t="s">
        <v>39450</v>
      </c>
      <c r="E8122" s="138" t="s">
        <v>39451</v>
      </c>
      <c r="F8122" s="139">
        <v>131.6</v>
      </c>
      <c r="G8122" s="137" t="s">
        <v>374</v>
      </c>
      <c r="H8122" s="137" t="s">
        <v>3784</v>
      </c>
      <c r="I8122" s="138" t="s">
        <v>1135</v>
      </c>
    </row>
    <row r="8123" spans="1:9" hidden="1">
      <c r="A8123" s="137" t="s">
        <v>39452</v>
      </c>
      <c r="B8123" s="138" t="s">
        <v>39453</v>
      </c>
      <c r="C8123" s="138" t="s">
        <v>39454</v>
      </c>
      <c r="D8123" s="138" t="s">
        <v>39455</v>
      </c>
      <c r="E8123" s="138" t="s">
        <v>39456</v>
      </c>
      <c r="F8123" s="139">
        <v>0</v>
      </c>
      <c r="G8123" s="137" t="s">
        <v>247</v>
      </c>
      <c r="H8123" s="137" t="s">
        <v>1806</v>
      </c>
      <c r="I8123" s="138" t="s">
        <v>1096</v>
      </c>
    </row>
    <row r="8124" spans="1:9" hidden="1">
      <c r="A8124" s="137" t="s">
        <v>39457</v>
      </c>
      <c r="B8124" s="138" t="s">
        <v>39458</v>
      </c>
      <c r="C8124" s="138" t="s">
        <v>39459</v>
      </c>
      <c r="D8124" s="138" t="s">
        <v>39460</v>
      </c>
      <c r="E8124" s="138" t="s">
        <v>39461</v>
      </c>
      <c r="F8124" s="139">
        <v>24.56</v>
      </c>
      <c r="G8124" s="137" t="s">
        <v>374</v>
      </c>
      <c r="H8124" s="137" t="s">
        <v>17416</v>
      </c>
      <c r="I8124" s="138" t="s">
        <v>1183</v>
      </c>
    </row>
    <row r="8125" spans="1:9" hidden="1">
      <c r="A8125" s="137" t="s">
        <v>39462</v>
      </c>
      <c r="B8125" s="138" t="s">
        <v>1019</v>
      </c>
      <c r="C8125" s="138" t="s">
        <v>39463</v>
      </c>
      <c r="D8125" s="138" t="s">
        <v>876</v>
      </c>
      <c r="E8125" s="138" t="s">
        <v>1243</v>
      </c>
      <c r="F8125" s="139">
        <v>62.18</v>
      </c>
      <c r="G8125" s="137" t="s">
        <v>374</v>
      </c>
      <c r="H8125" s="137" t="s">
        <v>17416</v>
      </c>
      <c r="I8125" s="138" t="s">
        <v>1183</v>
      </c>
    </row>
    <row r="8126" spans="1:9" hidden="1">
      <c r="A8126" s="137" t="s">
        <v>39464</v>
      </c>
      <c r="B8126" s="138" t="s">
        <v>39465</v>
      </c>
      <c r="C8126" s="138" t="s">
        <v>39466</v>
      </c>
      <c r="D8126" s="138" t="s">
        <v>39467</v>
      </c>
      <c r="E8126" s="138" t="s">
        <v>39468</v>
      </c>
      <c r="F8126" s="139">
        <v>0</v>
      </c>
      <c r="G8126" s="137" t="s">
        <v>374</v>
      </c>
      <c r="H8126" s="137" t="s">
        <v>3784</v>
      </c>
      <c r="I8126" s="138" t="s">
        <v>1135</v>
      </c>
    </row>
    <row r="8127" spans="1:9" hidden="1">
      <c r="A8127" s="137" t="s">
        <v>39469</v>
      </c>
      <c r="B8127" s="138" t="s">
        <v>39470</v>
      </c>
      <c r="C8127" s="138" t="s">
        <v>39471</v>
      </c>
      <c r="D8127" s="138" t="s">
        <v>39472</v>
      </c>
      <c r="E8127" s="138" t="s">
        <v>39473</v>
      </c>
      <c r="F8127" s="139">
        <v>0</v>
      </c>
      <c r="G8127" s="137" t="s">
        <v>374</v>
      </c>
      <c r="H8127" s="137" t="s">
        <v>3784</v>
      </c>
      <c r="I8127" s="138" t="s">
        <v>1135</v>
      </c>
    </row>
    <row r="8128" spans="1:9" hidden="1">
      <c r="A8128" s="137" t="s">
        <v>39474</v>
      </c>
      <c r="B8128" s="138" t="s">
        <v>39475</v>
      </c>
      <c r="C8128" s="138" t="s">
        <v>39476</v>
      </c>
      <c r="D8128" s="138" t="s">
        <v>39477</v>
      </c>
      <c r="E8128" s="138" t="s">
        <v>1756</v>
      </c>
      <c r="F8128" s="139">
        <v>0</v>
      </c>
      <c r="G8128" s="137" t="s">
        <v>374</v>
      </c>
      <c r="H8128" s="137" t="s">
        <v>3784</v>
      </c>
      <c r="I8128" s="138" t="s">
        <v>1756</v>
      </c>
    </row>
    <row r="8129" spans="1:9" hidden="1">
      <c r="A8129" s="137" t="s">
        <v>39478</v>
      </c>
      <c r="B8129" s="138" t="s">
        <v>39479</v>
      </c>
      <c r="C8129" s="138" t="s">
        <v>39480</v>
      </c>
      <c r="D8129" s="138" t="s">
        <v>39481</v>
      </c>
      <c r="E8129" s="138" t="s">
        <v>39482</v>
      </c>
      <c r="F8129" s="139">
        <v>0</v>
      </c>
      <c r="G8129" s="137" t="s">
        <v>374</v>
      </c>
      <c r="H8129" s="137" t="s">
        <v>3784</v>
      </c>
      <c r="I8129" s="138" t="s">
        <v>1135</v>
      </c>
    </row>
    <row r="8130" spans="1:9" hidden="1">
      <c r="A8130" s="137" t="s">
        <v>39483</v>
      </c>
      <c r="B8130" s="138" t="s">
        <v>39484</v>
      </c>
      <c r="C8130" s="138" t="s">
        <v>39485</v>
      </c>
      <c r="D8130" s="138" t="s">
        <v>39486</v>
      </c>
      <c r="E8130" s="138" t="s">
        <v>39487</v>
      </c>
      <c r="F8130" s="139">
        <v>2.621</v>
      </c>
      <c r="G8130" s="137" t="s">
        <v>374</v>
      </c>
      <c r="H8130" s="137" t="s">
        <v>3784</v>
      </c>
      <c r="I8130" s="138" t="s">
        <v>1135</v>
      </c>
    </row>
    <row r="8131" spans="1:9" hidden="1">
      <c r="A8131" s="137" t="s">
        <v>39488</v>
      </c>
      <c r="B8131" s="138" t="s">
        <v>39489</v>
      </c>
      <c r="C8131" s="138" t="s">
        <v>39490</v>
      </c>
      <c r="D8131" s="138" t="s">
        <v>39491</v>
      </c>
      <c r="E8131" s="138" t="s">
        <v>39492</v>
      </c>
      <c r="F8131" s="139">
        <v>0</v>
      </c>
      <c r="G8131" s="137" t="s">
        <v>374</v>
      </c>
      <c r="H8131" s="137" t="s">
        <v>3784</v>
      </c>
      <c r="I8131" s="138" t="s">
        <v>1756</v>
      </c>
    </row>
    <row r="8132" spans="1:9" hidden="1">
      <c r="A8132" s="137" t="s">
        <v>39493</v>
      </c>
      <c r="B8132" s="138" t="s">
        <v>39494</v>
      </c>
      <c r="C8132" s="138" t="s">
        <v>39495</v>
      </c>
      <c r="D8132" s="138" t="s">
        <v>39496</v>
      </c>
      <c r="E8132" s="138" t="s">
        <v>39497</v>
      </c>
      <c r="F8132" s="139">
        <v>0</v>
      </c>
      <c r="G8132" s="137" t="s">
        <v>374</v>
      </c>
      <c r="H8132" s="137" t="s">
        <v>3784</v>
      </c>
      <c r="I8132" s="138" t="s">
        <v>1135</v>
      </c>
    </row>
    <row r="8133" spans="1:9" hidden="1">
      <c r="A8133" s="137" t="s">
        <v>39498</v>
      </c>
      <c r="B8133" s="138" t="s">
        <v>39499</v>
      </c>
      <c r="C8133" s="138" t="s">
        <v>39500</v>
      </c>
      <c r="D8133" s="138" t="s">
        <v>39501</v>
      </c>
      <c r="E8133" s="138" t="s">
        <v>39502</v>
      </c>
      <c r="F8133" s="139">
        <v>0</v>
      </c>
      <c r="G8133" s="137" t="s">
        <v>374</v>
      </c>
      <c r="H8133" s="137" t="s">
        <v>3784</v>
      </c>
      <c r="I8133" s="138" t="s">
        <v>1135</v>
      </c>
    </row>
    <row r="8134" spans="1:9" hidden="1">
      <c r="A8134" s="137" t="s">
        <v>39503</v>
      </c>
      <c r="B8134" s="138" t="s">
        <v>39504</v>
      </c>
      <c r="C8134" s="138" t="s">
        <v>39505</v>
      </c>
      <c r="D8134" s="138" t="s">
        <v>39506</v>
      </c>
      <c r="E8134" s="138" t="s">
        <v>39507</v>
      </c>
      <c r="F8134" s="139">
        <v>42.06</v>
      </c>
      <c r="G8134" s="137" t="s">
        <v>374</v>
      </c>
      <c r="H8134" s="137" t="s">
        <v>3784</v>
      </c>
      <c r="I8134" s="138" t="s">
        <v>1135</v>
      </c>
    </row>
    <row r="8135" spans="1:9" hidden="1">
      <c r="A8135" s="137" t="s">
        <v>39508</v>
      </c>
      <c r="B8135" s="138" t="s">
        <v>989</v>
      </c>
      <c r="C8135" s="138" t="s">
        <v>1551</v>
      </c>
      <c r="D8135" s="138" t="s">
        <v>838</v>
      </c>
      <c r="E8135" s="138" t="s">
        <v>1200</v>
      </c>
      <c r="F8135" s="139">
        <v>51.74</v>
      </c>
      <c r="G8135" s="137" t="s">
        <v>374</v>
      </c>
      <c r="H8135" s="137" t="s">
        <v>3784</v>
      </c>
      <c r="I8135" s="138" t="s">
        <v>1135</v>
      </c>
    </row>
    <row r="8136" spans="1:9" hidden="1">
      <c r="A8136" s="137" t="s">
        <v>39509</v>
      </c>
      <c r="B8136" s="138" t="s">
        <v>39510</v>
      </c>
      <c r="C8136" s="138" t="s">
        <v>39511</v>
      </c>
      <c r="D8136" s="138" t="s">
        <v>39512</v>
      </c>
      <c r="E8136" s="138" t="s">
        <v>39513</v>
      </c>
      <c r="F8136" s="139">
        <v>68.239999999999995</v>
      </c>
      <c r="G8136" s="137" t="s">
        <v>374</v>
      </c>
      <c r="H8136" s="137" t="s">
        <v>3784</v>
      </c>
      <c r="I8136" s="138" t="s">
        <v>1135</v>
      </c>
    </row>
    <row r="8137" spans="1:9" hidden="1">
      <c r="A8137" s="137" t="s">
        <v>39514</v>
      </c>
      <c r="B8137" s="138" t="s">
        <v>39515</v>
      </c>
      <c r="C8137" s="138" t="s">
        <v>39516</v>
      </c>
      <c r="D8137" s="138" t="s">
        <v>39517</v>
      </c>
      <c r="E8137" s="138" t="s">
        <v>39518</v>
      </c>
      <c r="F8137" s="139">
        <v>0</v>
      </c>
      <c r="G8137" s="137" t="s">
        <v>374</v>
      </c>
      <c r="H8137" s="137" t="s">
        <v>3784</v>
      </c>
      <c r="I8137" s="138" t="s">
        <v>1135</v>
      </c>
    </row>
    <row r="8138" spans="1:9" hidden="1">
      <c r="A8138" s="137" t="s">
        <v>39519</v>
      </c>
      <c r="B8138" s="138" t="s">
        <v>39520</v>
      </c>
      <c r="C8138" s="138" t="s">
        <v>39521</v>
      </c>
      <c r="D8138" s="138" t="s">
        <v>39522</v>
      </c>
      <c r="E8138" s="138" t="s">
        <v>1756</v>
      </c>
      <c r="F8138" s="139">
        <v>0</v>
      </c>
      <c r="G8138" s="137" t="s">
        <v>3956</v>
      </c>
      <c r="H8138" s="137" t="s">
        <v>3957</v>
      </c>
      <c r="I8138" s="138" t="s">
        <v>1756</v>
      </c>
    </row>
    <row r="8139" spans="1:9" hidden="1">
      <c r="A8139" s="137" t="s">
        <v>39523</v>
      </c>
      <c r="B8139" s="138" t="s">
        <v>39524</v>
      </c>
      <c r="C8139" s="138" t="s">
        <v>16993</v>
      </c>
      <c r="D8139" s="138" t="s">
        <v>16994</v>
      </c>
      <c r="E8139" s="138" t="s">
        <v>39525</v>
      </c>
      <c r="F8139" s="139">
        <v>0</v>
      </c>
      <c r="G8139" s="137" t="s">
        <v>16996</v>
      </c>
      <c r="H8139" s="137" t="s">
        <v>16997</v>
      </c>
      <c r="I8139" s="138" t="s">
        <v>16998</v>
      </c>
    </row>
    <row r="8140" spans="1:9" hidden="1">
      <c r="A8140" s="137" t="s">
        <v>39526</v>
      </c>
      <c r="B8140" s="138" t="s">
        <v>39527</v>
      </c>
      <c r="C8140" s="138" t="s">
        <v>39528</v>
      </c>
      <c r="D8140" s="138" t="s">
        <v>39529</v>
      </c>
      <c r="E8140" s="138" t="s">
        <v>39530</v>
      </c>
      <c r="F8140" s="139">
        <v>28.43</v>
      </c>
      <c r="G8140" s="137" t="s">
        <v>247</v>
      </c>
      <c r="H8140" s="137" t="s">
        <v>1806</v>
      </c>
      <c r="I8140" s="138" t="s">
        <v>1096</v>
      </c>
    </row>
    <row r="8141" spans="1:9" hidden="1">
      <c r="A8141" s="137" t="s">
        <v>39531</v>
      </c>
      <c r="B8141" s="138" t="s">
        <v>39532</v>
      </c>
      <c r="C8141" s="138" t="s">
        <v>39533</v>
      </c>
      <c r="D8141" s="138" t="s">
        <v>39534</v>
      </c>
      <c r="E8141" s="138" t="s">
        <v>1756</v>
      </c>
      <c r="F8141" s="139">
        <v>0</v>
      </c>
      <c r="G8141" s="137" t="s">
        <v>374</v>
      </c>
      <c r="H8141" s="137" t="s">
        <v>17416</v>
      </c>
      <c r="I8141" s="138" t="s">
        <v>1756</v>
      </c>
    </row>
    <row r="8142" spans="1:9" hidden="1">
      <c r="A8142" s="137" t="s">
        <v>39535</v>
      </c>
      <c r="B8142" s="138" t="s">
        <v>39536</v>
      </c>
      <c r="C8142" s="138" t="s">
        <v>39537</v>
      </c>
      <c r="D8142" s="138" t="s">
        <v>39538</v>
      </c>
      <c r="E8142" s="138" t="s">
        <v>39539</v>
      </c>
      <c r="F8142" s="139">
        <v>0</v>
      </c>
      <c r="G8142" s="137" t="s">
        <v>374</v>
      </c>
      <c r="H8142" s="137" t="s">
        <v>3784</v>
      </c>
      <c r="I8142" s="138" t="s">
        <v>1135</v>
      </c>
    </row>
    <row r="8143" spans="1:9" hidden="1">
      <c r="A8143" s="137" t="s">
        <v>39540</v>
      </c>
      <c r="B8143" s="138" t="s">
        <v>39541</v>
      </c>
      <c r="C8143" s="138" t="s">
        <v>39542</v>
      </c>
      <c r="D8143" s="138" t="s">
        <v>39543</v>
      </c>
      <c r="E8143" s="138" t="s">
        <v>39544</v>
      </c>
      <c r="F8143" s="139">
        <v>0</v>
      </c>
      <c r="G8143" s="137" t="s">
        <v>374</v>
      </c>
      <c r="H8143" s="137" t="s">
        <v>3784</v>
      </c>
      <c r="I8143" s="138" t="s">
        <v>1135</v>
      </c>
    </row>
    <row r="8144" spans="1:9" hidden="1">
      <c r="A8144" s="137" t="s">
        <v>39545</v>
      </c>
      <c r="B8144" s="138" t="s">
        <v>39546</v>
      </c>
      <c r="C8144" s="138" t="s">
        <v>39547</v>
      </c>
      <c r="D8144" s="138" t="s">
        <v>39548</v>
      </c>
      <c r="E8144" s="138" t="s">
        <v>39549</v>
      </c>
      <c r="F8144" s="139">
        <v>0</v>
      </c>
      <c r="G8144" s="137" t="s">
        <v>374</v>
      </c>
      <c r="H8144" s="137" t="s">
        <v>3784</v>
      </c>
      <c r="I8144" s="138" t="s">
        <v>1756</v>
      </c>
    </row>
    <row r="8145" spans="1:9" hidden="1">
      <c r="A8145" s="137" t="s">
        <v>39550</v>
      </c>
      <c r="B8145" s="138" t="s">
        <v>39551</v>
      </c>
      <c r="C8145" s="138" t="s">
        <v>39552</v>
      </c>
      <c r="D8145" s="138" t="s">
        <v>39553</v>
      </c>
      <c r="E8145" s="138" t="s">
        <v>39554</v>
      </c>
      <c r="F8145" s="139">
        <v>0</v>
      </c>
      <c r="G8145" s="137" t="s">
        <v>374</v>
      </c>
      <c r="H8145" s="137" t="s">
        <v>3784</v>
      </c>
      <c r="I8145" s="138" t="s">
        <v>1135</v>
      </c>
    </row>
    <row r="8146" spans="1:9" hidden="1">
      <c r="A8146" s="137" t="s">
        <v>39555</v>
      </c>
      <c r="B8146" s="138" t="s">
        <v>39556</v>
      </c>
      <c r="C8146" s="138" t="s">
        <v>39557</v>
      </c>
      <c r="D8146" s="138" t="s">
        <v>39558</v>
      </c>
      <c r="E8146" s="138" t="s">
        <v>1756</v>
      </c>
      <c r="F8146" s="139">
        <v>0</v>
      </c>
      <c r="G8146" s="137" t="s">
        <v>374</v>
      </c>
      <c r="H8146" s="137" t="s">
        <v>3784</v>
      </c>
      <c r="I8146" s="138" t="s">
        <v>1135</v>
      </c>
    </row>
    <row r="8147" spans="1:9" hidden="1">
      <c r="A8147" s="137" t="s">
        <v>39559</v>
      </c>
      <c r="B8147" s="138" t="s">
        <v>39560</v>
      </c>
      <c r="C8147" s="138" t="s">
        <v>39561</v>
      </c>
      <c r="D8147" s="138" t="s">
        <v>39562</v>
      </c>
      <c r="E8147" s="138" t="s">
        <v>39563</v>
      </c>
      <c r="F8147" s="139">
        <v>47.87</v>
      </c>
      <c r="G8147" s="137" t="s">
        <v>374</v>
      </c>
      <c r="H8147" s="137" t="s">
        <v>3784</v>
      </c>
      <c r="I8147" s="138" t="s">
        <v>1135</v>
      </c>
    </row>
    <row r="8148" spans="1:9" hidden="1">
      <c r="A8148" s="137" t="s">
        <v>39564</v>
      </c>
      <c r="B8148" s="138" t="s">
        <v>579</v>
      </c>
      <c r="C8148" s="138" t="s">
        <v>18</v>
      </c>
      <c r="D8148" s="138" t="s">
        <v>39565</v>
      </c>
      <c r="E8148" s="138" t="s">
        <v>1285</v>
      </c>
      <c r="F8148" s="139">
        <v>67.98</v>
      </c>
      <c r="G8148" s="137" t="s">
        <v>247</v>
      </c>
      <c r="H8148" s="137" t="s">
        <v>1806</v>
      </c>
      <c r="I8148" s="138" t="s">
        <v>1096</v>
      </c>
    </row>
    <row r="8149" spans="1:9" hidden="1">
      <c r="A8149" s="137" t="s">
        <v>39566</v>
      </c>
      <c r="B8149" s="138" t="s">
        <v>39567</v>
      </c>
      <c r="C8149" s="138" t="s">
        <v>39568</v>
      </c>
      <c r="D8149" s="138" t="s">
        <v>39569</v>
      </c>
      <c r="E8149" s="138" t="s">
        <v>39570</v>
      </c>
      <c r="F8149" s="139">
        <v>119.09</v>
      </c>
      <c r="G8149" s="137" t="s">
        <v>247</v>
      </c>
      <c r="H8149" s="137" t="s">
        <v>1806</v>
      </c>
      <c r="I8149" s="138" t="s">
        <v>1110</v>
      </c>
    </row>
    <row r="8150" spans="1:9" hidden="1">
      <c r="A8150" s="137" t="s">
        <v>39571</v>
      </c>
      <c r="B8150" s="138" t="s">
        <v>39572</v>
      </c>
      <c r="C8150" s="138" t="s">
        <v>39573</v>
      </c>
      <c r="D8150" s="138" t="s">
        <v>39574</v>
      </c>
      <c r="E8150" s="138" t="s">
        <v>39575</v>
      </c>
      <c r="F8150" s="139">
        <v>0</v>
      </c>
      <c r="G8150" s="137" t="s">
        <v>247</v>
      </c>
      <c r="H8150" s="137" t="s">
        <v>1806</v>
      </c>
      <c r="I8150" s="138" t="s">
        <v>1096</v>
      </c>
    </row>
    <row r="8151" spans="1:9" hidden="1">
      <c r="A8151" s="137" t="s">
        <v>39576</v>
      </c>
      <c r="B8151" s="138" t="s">
        <v>39577</v>
      </c>
      <c r="C8151" s="138" t="s">
        <v>39578</v>
      </c>
      <c r="D8151" s="138" t="s">
        <v>39579</v>
      </c>
      <c r="E8151" s="138" t="s">
        <v>39580</v>
      </c>
      <c r="F8151" s="139">
        <v>57.61</v>
      </c>
      <c r="G8151" s="137" t="s">
        <v>247</v>
      </c>
      <c r="H8151" s="137" t="s">
        <v>1806</v>
      </c>
      <c r="I8151" s="138" t="s">
        <v>1110</v>
      </c>
    </row>
    <row r="8152" spans="1:9" hidden="1">
      <c r="A8152" s="137" t="s">
        <v>39581</v>
      </c>
      <c r="B8152" s="138" t="s">
        <v>39582</v>
      </c>
      <c r="C8152" s="138" t="s">
        <v>39583</v>
      </c>
      <c r="D8152" s="138" t="s">
        <v>39584</v>
      </c>
      <c r="E8152" s="138" t="s">
        <v>39585</v>
      </c>
      <c r="F8152" s="139">
        <v>308.8</v>
      </c>
      <c r="G8152" s="137" t="s">
        <v>374</v>
      </c>
      <c r="H8152" s="137" t="s">
        <v>3784</v>
      </c>
      <c r="I8152" s="138" t="s">
        <v>1135</v>
      </c>
    </row>
    <row r="8153" spans="1:9" hidden="1">
      <c r="A8153" s="137" t="s">
        <v>39586</v>
      </c>
      <c r="B8153" s="138" t="s">
        <v>39587</v>
      </c>
      <c r="C8153" s="138" t="s">
        <v>39588</v>
      </c>
      <c r="D8153" s="138" t="s">
        <v>39589</v>
      </c>
      <c r="E8153" s="138" t="s">
        <v>39590</v>
      </c>
      <c r="F8153" s="139">
        <v>0</v>
      </c>
      <c r="G8153" s="137" t="s">
        <v>247</v>
      </c>
      <c r="H8153" s="137" t="s">
        <v>1806</v>
      </c>
      <c r="I8153" s="138" t="s">
        <v>1096</v>
      </c>
    </row>
    <row r="8154" spans="1:9" hidden="1">
      <c r="A8154" s="137" t="s">
        <v>39591</v>
      </c>
      <c r="B8154" s="138" t="s">
        <v>39592</v>
      </c>
      <c r="C8154" s="138" t="s">
        <v>39593</v>
      </c>
      <c r="D8154" s="138" t="s">
        <v>39594</v>
      </c>
      <c r="E8154" s="138" t="s">
        <v>39595</v>
      </c>
      <c r="F8154" s="139">
        <v>6.242</v>
      </c>
      <c r="G8154" s="137" t="s">
        <v>374</v>
      </c>
      <c r="H8154" s="137" t="s">
        <v>20671</v>
      </c>
      <c r="I8154" s="138" t="s">
        <v>1280</v>
      </c>
    </row>
    <row r="8155" spans="1:9" hidden="1">
      <c r="A8155" s="137" t="s">
        <v>39596</v>
      </c>
      <c r="B8155" s="138" t="s">
        <v>39592</v>
      </c>
      <c r="C8155" s="138" t="s">
        <v>39597</v>
      </c>
      <c r="D8155" s="138" t="s">
        <v>39594</v>
      </c>
      <c r="E8155" s="138" t="s">
        <v>39598</v>
      </c>
      <c r="F8155" s="139">
        <v>0</v>
      </c>
      <c r="G8155" s="137" t="s">
        <v>247</v>
      </c>
      <c r="H8155" s="137" t="s">
        <v>1806</v>
      </c>
      <c r="I8155" s="138" t="s">
        <v>1096</v>
      </c>
    </row>
    <row r="8156" spans="1:9" hidden="1">
      <c r="A8156" s="137" t="s">
        <v>39599</v>
      </c>
      <c r="B8156" s="138" t="s">
        <v>39600</v>
      </c>
      <c r="C8156" s="138" t="s">
        <v>39601</v>
      </c>
      <c r="D8156" s="138" t="s">
        <v>39602</v>
      </c>
      <c r="E8156" s="138" t="s">
        <v>39603</v>
      </c>
      <c r="F8156" s="139">
        <v>0</v>
      </c>
      <c r="G8156" s="137" t="s">
        <v>374</v>
      </c>
      <c r="H8156" s="137" t="s">
        <v>3784</v>
      </c>
      <c r="I8156" s="138" t="s">
        <v>1135</v>
      </c>
    </row>
    <row r="8157" spans="1:9" hidden="1">
      <c r="A8157" s="137" t="s">
        <v>39604</v>
      </c>
      <c r="B8157" s="138" t="s">
        <v>39605</v>
      </c>
      <c r="C8157" s="138" t="s">
        <v>39606</v>
      </c>
      <c r="D8157" s="138" t="s">
        <v>39607</v>
      </c>
      <c r="E8157" s="138" t="s">
        <v>39608</v>
      </c>
      <c r="F8157" s="139">
        <v>37.71</v>
      </c>
      <c r="G8157" s="137" t="s">
        <v>247</v>
      </c>
      <c r="H8157" s="137" t="s">
        <v>1806</v>
      </c>
      <c r="I8157" s="138" t="s">
        <v>1110</v>
      </c>
    </row>
    <row r="8158" spans="1:9" hidden="1">
      <c r="A8158" s="137" t="s">
        <v>39609</v>
      </c>
      <c r="B8158" s="138" t="s">
        <v>39610</v>
      </c>
      <c r="C8158" s="138" t="s">
        <v>39611</v>
      </c>
      <c r="D8158" s="138" t="s">
        <v>39612</v>
      </c>
      <c r="E8158" s="138" t="s">
        <v>39613</v>
      </c>
      <c r="F8158" s="139">
        <v>31.92</v>
      </c>
      <c r="G8158" s="137" t="s">
        <v>374</v>
      </c>
      <c r="H8158" s="137" t="s">
        <v>3784</v>
      </c>
      <c r="I8158" s="138" t="s">
        <v>1135</v>
      </c>
    </row>
    <row r="8159" spans="1:9" hidden="1">
      <c r="A8159" s="137" t="s">
        <v>39614</v>
      </c>
      <c r="B8159" s="138" t="s">
        <v>39615</v>
      </c>
      <c r="C8159" s="138" t="s">
        <v>39616</v>
      </c>
      <c r="D8159" s="138" t="s">
        <v>39617</v>
      </c>
      <c r="E8159" s="138" t="s">
        <v>39618</v>
      </c>
      <c r="F8159" s="139">
        <v>0</v>
      </c>
      <c r="G8159" s="137" t="s">
        <v>247</v>
      </c>
      <c r="H8159" s="137" t="s">
        <v>1806</v>
      </c>
      <c r="I8159" s="138" t="s">
        <v>1096</v>
      </c>
    </row>
    <row r="8160" spans="1:9" hidden="1">
      <c r="A8160" s="137" t="s">
        <v>39619</v>
      </c>
      <c r="B8160" s="138" t="s">
        <v>39620</v>
      </c>
      <c r="C8160" s="138" t="s">
        <v>39621</v>
      </c>
      <c r="D8160" s="138" t="s">
        <v>39622</v>
      </c>
      <c r="E8160" s="138" t="s">
        <v>39623</v>
      </c>
      <c r="F8160" s="139">
        <v>3.59</v>
      </c>
      <c r="G8160" s="137" t="s">
        <v>247</v>
      </c>
      <c r="H8160" s="137" t="s">
        <v>1806</v>
      </c>
      <c r="I8160" s="138" t="s">
        <v>5636</v>
      </c>
    </row>
    <row r="8161" spans="1:9" hidden="1">
      <c r="A8161" s="137" t="s">
        <v>39624</v>
      </c>
      <c r="B8161" s="138" t="s">
        <v>39625</v>
      </c>
      <c r="C8161" s="138" t="s">
        <v>39626</v>
      </c>
      <c r="D8161" s="138" t="s">
        <v>39627</v>
      </c>
      <c r="E8161" s="138" t="s">
        <v>39628</v>
      </c>
      <c r="F8161" s="139">
        <v>5.18</v>
      </c>
      <c r="G8161" s="137" t="s">
        <v>247</v>
      </c>
      <c r="H8161" s="137" t="s">
        <v>1806</v>
      </c>
      <c r="I8161" s="138" t="s">
        <v>5636</v>
      </c>
    </row>
    <row r="8162" spans="1:9" hidden="1">
      <c r="A8162" s="137" t="s">
        <v>39629</v>
      </c>
      <c r="B8162" s="138" t="s">
        <v>39630</v>
      </c>
      <c r="C8162" s="138" t="s">
        <v>39631</v>
      </c>
      <c r="D8162" s="138" t="s">
        <v>39632</v>
      </c>
      <c r="E8162" s="138" t="s">
        <v>39633</v>
      </c>
      <c r="F8162" s="139">
        <v>9.157</v>
      </c>
      <c r="G8162" s="137" t="s">
        <v>374</v>
      </c>
      <c r="H8162" s="137" t="s">
        <v>20671</v>
      </c>
      <c r="I8162" s="138" t="s">
        <v>1280</v>
      </c>
    </row>
    <row r="8163" spans="1:9" hidden="1">
      <c r="A8163" s="137" t="s">
        <v>39634</v>
      </c>
      <c r="B8163" s="138" t="s">
        <v>39635</v>
      </c>
      <c r="C8163" s="138" t="s">
        <v>39636</v>
      </c>
      <c r="D8163" s="138" t="s">
        <v>39637</v>
      </c>
      <c r="E8163" s="138" t="s">
        <v>39638</v>
      </c>
      <c r="F8163" s="139">
        <v>0</v>
      </c>
      <c r="G8163" s="137" t="s">
        <v>374</v>
      </c>
      <c r="H8163" s="137" t="s">
        <v>3784</v>
      </c>
      <c r="I8163" s="138" t="s">
        <v>1135</v>
      </c>
    </row>
    <row r="8164" spans="1:9" hidden="1">
      <c r="A8164" s="137" t="s">
        <v>39639</v>
      </c>
      <c r="B8164" s="138" t="s">
        <v>39640</v>
      </c>
      <c r="C8164" s="138" t="s">
        <v>39641</v>
      </c>
      <c r="D8164" s="138" t="s">
        <v>39642</v>
      </c>
      <c r="E8164" s="138" t="s">
        <v>39643</v>
      </c>
      <c r="F8164" s="139">
        <v>17</v>
      </c>
      <c r="G8164" s="137" t="s">
        <v>247</v>
      </c>
      <c r="H8164" s="137" t="s">
        <v>1806</v>
      </c>
      <c r="I8164" s="138" t="s">
        <v>1110</v>
      </c>
    </row>
    <row r="8165" spans="1:9" hidden="1">
      <c r="A8165" s="137" t="s">
        <v>39644</v>
      </c>
      <c r="B8165" s="138" t="s">
        <v>39645</v>
      </c>
      <c r="C8165" s="138" t="s">
        <v>39646</v>
      </c>
      <c r="D8165" s="138" t="s">
        <v>39647</v>
      </c>
      <c r="E8165" s="138" t="s">
        <v>39648</v>
      </c>
      <c r="F8165" s="139">
        <v>0</v>
      </c>
      <c r="G8165" s="137" t="s">
        <v>247</v>
      </c>
      <c r="H8165" s="137" t="s">
        <v>1806</v>
      </c>
      <c r="I8165" s="138" t="s">
        <v>1110</v>
      </c>
    </row>
    <row r="8166" spans="1:9" hidden="1">
      <c r="A8166" s="137" t="s">
        <v>39649</v>
      </c>
      <c r="B8166" s="138" t="s">
        <v>39650</v>
      </c>
      <c r="C8166" s="138" t="s">
        <v>39651</v>
      </c>
      <c r="D8166" s="138" t="s">
        <v>39652</v>
      </c>
      <c r="E8166" s="138" t="s">
        <v>39653</v>
      </c>
      <c r="F8166" s="139">
        <v>3.8340000000000001</v>
      </c>
      <c r="G8166" s="137" t="s">
        <v>374</v>
      </c>
      <c r="H8166" s="137" t="s">
        <v>3784</v>
      </c>
      <c r="I8166" s="138" t="s">
        <v>1135</v>
      </c>
    </row>
    <row r="8167" spans="1:9" hidden="1">
      <c r="A8167" s="137" t="s">
        <v>39654</v>
      </c>
      <c r="B8167" s="138" t="s">
        <v>39655</v>
      </c>
      <c r="C8167" s="138" t="s">
        <v>39656</v>
      </c>
      <c r="D8167" s="138" t="s">
        <v>39657</v>
      </c>
      <c r="E8167" s="138" t="s">
        <v>39658</v>
      </c>
      <c r="F8167" s="139">
        <v>22.87</v>
      </c>
      <c r="G8167" s="137" t="s">
        <v>374</v>
      </c>
      <c r="H8167" s="137" t="s">
        <v>3784</v>
      </c>
      <c r="I8167" s="138" t="s">
        <v>1135</v>
      </c>
    </row>
    <row r="8168" spans="1:9" hidden="1">
      <c r="A8168" s="137" t="s">
        <v>39659</v>
      </c>
      <c r="B8168" s="138" t="s">
        <v>39660</v>
      </c>
      <c r="C8168" s="138" t="s">
        <v>39661</v>
      </c>
      <c r="D8168" s="138" t="s">
        <v>39662</v>
      </c>
      <c r="E8168" s="138" t="s">
        <v>39663</v>
      </c>
      <c r="F8168" s="139">
        <v>0</v>
      </c>
      <c r="G8168" s="137" t="s">
        <v>18123</v>
      </c>
      <c r="H8168" s="137" t="s">
        <v>18124</v>
      </c>
      <c r="I8168" s="138" t="s">
        <v>18125</v>
      </c>
    </row>
    <row r="8169" spans="1:9" hidden="1">
      <c r="A8169" s="137" t="s">
        <v>39664</v>
      </c>
      <c r="B8169" s="138" t="s">
        <v>39665</v>
      </c>
      <c r="C8169" s="138" t="s">
        <v>39666</v>
      </c>
      <c r="D8169" s="138" t="s">
        <v>39667</v>
      </c>
      <c r="E8169" s="138" t="s">
        <v>39668</v>
      </c>
      <c r="F8169" s="139">
        <v>7.3140000000000001</v>
      </c>
      <c r="G8169" s="137" t="s">
        <v>374</v>
      </c>
      <c r="H8169" s="137" t="s">
        <v>3784</v>
      </c>
      <c r="I8169" s="138" t="s">
        <v>1135</v>
      </c>
    </row>
    <row r="8170" spans="1:9" hidden="1">
      <c r="A8170" s="137" t="s">
        <v>39669</v>
      </c>
      <c r="B8170" s="138" t="s">
        <v>39670</v>
      </c>
      <c r="C8170" s="138" t="s">
        <v>39671</v>
      </c>
      <c r="D8170" s="138" t="s">
        <v>39672</v>
      </c>
      <c r="E8170" s="138" t="s">
        <v>39673</v>
      </c>
      <c r="F8170" s="139">
        <v>153.75</v>
      </c>
      <c r="G8170" s="137" t="s">
        <v>374</v>
      </c>
      <c r="H8170" s="137" t="s">
        <v>20671</v>
      </c>
      <c r="I8170" s="138" t="s">
        <v>1280</v>
      </c>
    </row>
    <row r="8171" spans="1:9" hidden="1">
      <c r="A8171" s="137" t="s">
        <v>39674</v>
      </c>
      <c r="B8171" s="138" t="s">
        <v>39670</v>
      </c>
      <c r="C8171" s="138" t="s">
        <v>39675</v>
      </c>
      <c r="D8171" s="138" t="s">
        <v>39672</v>
      </c>
      <c r="E8171" s="138" t="s">
        <v>39676</v>
      </c>
      <c r="F8171" s="139">
        <v>182.2</v>
      </c>
      <c r="G8171" s="137" t="s">
        <v>247</v>
      </c>
      <c r="H8171" s="137" t="s">
        <v>1806</v>
      </c>
      <c r="I8171" s="138" t="s">
        <v>1096</v>
      </c>
    </row>
    <row r="8172" spans="1:9" hidden="1">
      <c r="A8172" s="137" t="s">
        <v>39677</v>
      </c>
      <c r="B8172" s="138" t="s">
        <v>39678</v>
      </c>
      <c r="C8172" s="138" t="s">
        <v>39679</v>
      </c>
      <c r="D8172" s="138" t="s">
        <v>39680</v>
      </c>
      <c r="E8172" s="138" t="s">
        <v>39681</v>
      </c>
      <c r="F8172" s="139">
        <v>25.1</v>
      </c>
      <c r="G8172" s="137" t="s">
        <v>374</v>
      </c>
      <c r="H8172" s="137" t="s">
        <v>3784</v>
      </c>
      <c r="I8172" s="138" t="s">
        <v>1135</v>
      </c>
    </row>
    <row r="8173" spans="1:9" hidden="1">
      <c r="A8173" s="137" t="s">
        <v>39682</v>
      </c>
      <c r="B8173" s="138" t="s">
        <v>39683</v>
      </c>
      <c r="C8173" s="138" t="s">
        <v>39684</v>
      </c>
      <c r="D8173" s="138" t="s">
        <v>39685</v>
      </c>
      <c r="E8173" s="138" t="s">
        <v>39686</v>
      </c>
      <c r="F8173" s="139">
        <v>6.2</v>
      </c>
      <c r="G8173" s="137" t="s">
        <v>374</v>
      </c>
      <c r="H8173" s="137" t="s">
        <v>3784</v>
      </c>
      <c r="I8173" s="138" t="s">
        <v>1135</v>
      </c>
    </row>
    <row r="8174" spans="1:9" hidden="1">
      <c r="A8174" s="137" t="s">
        <v>39687</v>
      </c>
      <c r="B8174" s="138" t="s">
        <v>39688</v>
      </c>
      <c r="C8174" s="138" t="s">
        <v>39689</v>
      </c>
      <c r="D8174" s="138" t="s">
        <v>39690</v>
      </c>
      <c r="E8174" s="138" t="s">
        <v>39691</v>
      </c>
      <c r="F8174" s="139">
        <v>28.22</v>
      </c>
      <c r="G8174" s="137" t="s">
        <v>374</v>
      </c>
      <c r="H8174" s="137" t="s">
        <v>3784</v>
      </c>
      <c r="I8174" s="138" t="s">
        <v>1135</v>
      </c>
    </row>
    <row r="8175" spans="1:9" hidden="1">
      <c r="A8175" s="137" t="s">
        <v>39692</v>
      </c>
      <c r="B8175" s="138" t="s">
        <v>39693</v>
      </c>
      <c r="C8175" s="138" t="s">
        <v>39694</v>
      </c>
      <c r="D8175" s="138" t="s">
        <v>39695</v>
      </c>
      <c r="E8175" s="138" t="s">
        <v>39696</v>
      </c>
      <c r="F8175" s="139">
        <v>92.6</v>
      </c>
      <c r="G8175" s="137" t="s">
        <v>374</v>
      </c>
      <c r="H8175" s="137" t="s">
        <v>3784</v>
      </c>
      <c r="I8175" s="138" t="s">
        <v>1135</v>
      </c>
    </row>
    <row r="8176" spans="1:9" hidden="1">
      <c r="A8176" s="137" t="s">
        <v>39697</v>
      </c>
      <c r="B8176" s="138" t="s">
        <v>39698</v>
      </c>
      <c r="C8176" s="138" t="s">
        <v>39699</v>
      </c>
      <c r="D8176" s="138" t="s">
        <v>39700</v>
      </c>
      <c r="E8176" s="138" t="s">
        <v>39701</v>
      </c>
      <c r="F8176" s="139">
        <v>49.03</v>
      </c>
      <c r="G8176" s="137" t="s">
        <v>374</v>
      </c>
      <c r="H8176" s="137" t="s">
        <v>20671</v>
      </c>
      <c r="I8176" s="138" t="s">
        <v>1280</v>
      </c>
    </row>
    <row r="8177" spans="1:9" hidden="1">
      <c r="A8177" s="137" t="s">
        <v>39702</v>
      </c>
      <c r="B8177" s="138" t="s">
        <v>39703</v>
      </c>
      <c r="C8177" s="138" t="s">
        <v>39704</v>
      </c>
      <c r="D8177" s="138" t="s">
        <v>39705</v>
      </c>
      <c r="E8177" s="138" t="s">
        <v>39706</v>
      </c>
      <c r="F8177" s="139">
        <v>0</v>
      </c>
      <c r="G8177" s="137" t="s">
        <v>247</v>
      </c>
      <c r="H8177" s="137" t="s">
        <v>1806</v>
      </c>
      <c r="I8177" s="138" t="s">
        <v>1096</v>
      </c>
    </row>
    <row r="8178" spans="1:9" hidden="1">
      <c r="A8178" s="137" t="s">
        <v>39707</v>
      </c>
      <c r="B8178" s="138" t="s">
        <v>39703</v>
      </c>
      <c r="C8178" s="138" t="s">
        <v>39708</v>
      </c>
      <c r="D8178" s="138" t="s">
        <v>39705</v>
      </c>
      <c r="E8178" s="138" t="s">
        <v>39709</v>
      </c>
      <c r="F8178" s="139">
        <v>42.82</v>
      </c>
      <c r="G8178" s="137" t="s">
        <v>374</v>
      </c>
      <c r="H8178" s="137" t="s">
        <v>16114</v>
      </c>
      <c r="I8178" s="138" t="s">
        <v>1154</v>
      </c>
    </row>
    <row r="8179" spans="1:9" hidden="1">
      <c r="A8179" s="137" t="s">
        <v>39710</v>
      </c>
      <c r="B8179" s="138" t="s">
        <v>39711</v>
      </c>
      <c r="C8179" s="138" t="s">
        <v>39712</v>
      </c>
      <c r="D8179" s="138" t="s">
        <v>39713</v>
      </c>
      <c r="E8179" s="138" t="s">
        <v>39714</v>
      </c>
      <c r="F8179" s="139">
        <v>0</v>
      </c>
      <c r="G8179" s="137" t="s">
        <v>374</v>
      </c>
      <c r="H8179" s="137" t="s">
        <v>3784</v>
      </c>
      <c r="I8179" s="138" t="s">
        <v>1756</v>
      </c>
    </row>
    <row r="8180" spans="1:9" hidden="1">
      <c r="A8180" s="137" t="s">
        <v>39715</v>
      </c>
      <c r="B8180" s="138" t="s">
        <v>39716</v>
      </c>
      <c r="C8180" s="138" t="s">
        <v>39717</v>
      </c>
      <c r="D8180" s="138" t="s">
        <v>39718</v>
      </c>
      <c r="E8180" s="138" t="s">
        <v>39719</v>
      </c>
      <c r="F8180" s="139">
        <v>0</v>
      </c>
      <c r="G8180" s="137" t="s">
        <v>417</v>
      </c>
      <c r="H8180" s="137" t="s">
        <v>2660</v>
      </c>
      <c r="I8180" s="138" t="s">
        <v>1091</v>
      </c>
    </row>
    <row r="8181" spans="1:9" hidden="1">
      <c r="A8181" s="137" t="s">
        <v>39720</v>
      </c>
      <c r="B8181" s="138" t="s">
        <v>581</v>
      </c>
      <c r="C8181" s="138" t="s">
        <v>39</v>
      </c>
      <c r="D8181" s="138" t="s">
        <v>206</v>
      </c>
      <c r="E8181" s="138" t="s">
        <v>1134</v>
      </c>
      <c r="F8181" s="139">
        <v>30</v>
      </c>
      <c r="G8181" s="137" t="s">
        <v>374</v>
      </c>
      <c r="H8181" s="137" t="s">
        <v>3784</v>
      </c>
      <c r="I8181" s="138" t="s">
        <v>1135</v>
      </c>
    </row>
    <row r="8182" spans="1:9" hidden="1">
      <c r="A8182" s="137" t="s">
        <v>39721</v>
      </c>
      <c r="B8182" s="138" t="s">
        <v>39722</v>
      </c>
      <c r="C8182" s="138" t="s">
        <v>39723</v>
      </c>
      <c r="D8182" s="138" t="s">
        <v>39491</v>
      </c>
      <c r="E8182" s="138" t="s">
        <v>39724</v>
      </c>
      <c r="F8182" s="139">
        <v>0</v>
      </c>
      <c r="G8182" s="137" t="s">
        <v>374</v>
      </c>
      <c r="H8182" s="137" t="s">
        <v>3784</v>
      </c>
      <c r="I8182" s="138" t="s">
        <v>1135</v>
      </c>
    </row>
    <row r="8183" spans="1:9" hidden="1">
      <c r="A8183" s="137" t="s">
        <v>39725</v>
      </c>
      <c r="B8183" s="138" t="s">
        <v>39726</v>
      </c>
      <c r="C8183" s="138" t="s">
        <v>39727</v>
      </c>
      <c r="D8183" s="138" t="s">
        <v>39728</v>
      </c>
      <c r="E8183" s="138" t="s">
        <v>39729</v>
      </c>
      <c r="F8183" s="139">
        <v>1413</v>
      </c>
      <c r="G8183" s="137" t="s">
        <v>374</v>
      </c>
      <c r="H8183" s="137" t="s">
        <v>3784</v>
      </c>
      <c r="I8183" s="138" t="s">
        <v>1135</v>
      </c>
    </row>
    <row r="8184" spans="1:9" hidden="1">
      <c r="A8184" s="137" t="s">
        <v>39730</v>
      </c>
      <c r="B8184" s="138" t="s">
        <v>39731</v>
      </c>
      <c r="C8184" s="138" t="s">
        <v>39732</v>
      </c>
      <c r="D8184" s="138" t="s">
        <v>39733</v>
      </c>
      <c r="E8184" s="138" t="s">
        <v>39734</v>
      </c>
      <c r="F8184" s="139">
        <v>93.42</v>
      </c>
      <c r="G8184" s="137" t="s">
        <v>247</v>
      </c>
      <c r="H8184" s="137" t="s">
        <v>1806</v>
      </c>
      <c r="I8184" s="138" t="s">
        <v>1096</v>
      </c>
    </row>
    <row r="8185" spans="1:9" hidden="1">
      <c r="A8185" s="137" t="s">
        <v>39735</v>
      </c>
      <c r="B8185" s="138" t="s">
        <v>39736</v>
      </c>
      <c r="C8185" s="138" t="s">
        <v>39737</v>
      </c>
      <c r="D8185" s="138" t="s">
        <v>39738</v>
      </c>
      <c r="E8185" s="138" t="s">
        <v>39739</v>
      </c>
      <c r="F8185" s="139">
        <v>82.42</v>
      </c>
      <c r="G8185" s="137" t="s">
        <v>374</v>
      </c>
      <c r="H8185" s="137" t="s">
        <v>3784</v>
      </c>
      <c r="I8185" s="138" t="s">
        <v>1135</v>
      </c>
    </row>
    <row r="8186" spans="1:9" hidden="1">
      <c r="A8186" s="137" t="s">
        <v>39740</v>
      </c>
      <c r="B8186" s="138" t="s">
        <v>39741</v>
      </c>
      <c r="C8186" s="138" t="s">
        <v>39742</v>
      </c>
      <c r="D8186" s="138" t="s">
        <v>39743</v>
      </c>
      <c r="E8186" s="138" t="s">
        <v>39744</v>
      </c>
      <c r="F8186" s="139">
        <v>84.3</v>
      </c>
      <c r="G8186" s="137" t="s">
        <v>374</v>
      </c>
      <c r="H8186" s="137" t="s">
        <v>3784</v>
      </c>
      <c r="I8186" s="138" t="s">
        <v>1135</v>
      </c>
    </row>
    <row r="8187" spans="1:9" hidden="1">
      <c r="A8187" s="137" t="s">
        <v>39745</v>
      </c>
      <c r="B8187" s="138" t="s">
        <v>39746</v>
      </c>
      <c r="C8187" s="138" t="s">
        <v>39747</v>
      </c>
      <c r="D8187" s="138" t="s">
        <v>39748</v>
      </c>
      <c r="E8187" s="138" t="s">
        <v>39749</v>
      </c>
      <c r="F8187" s="139">
        <v>8.7260000000000009</v>
      </c>
      <c r="G8187" s="137" t="s">
        <v>374</v>
      </c>
      <c r="H8187" s="137" t="s">
        <v>20671</v>
      </c>
      <c r="I8187" s="138" t="s">
        <v>1280</v>
      </c>
    </row>
    <row r="8188" spans="1:9" hidden="1">
      <c r="A8188" s="137" t="s">
        <v>39750</v>
      </c>
      <c r="B8188" s="138" t="s">
        <v>39751</v>
      </c>
      <c r="C8188" s="138" t="s">
        <v>39752</v>
      </c>
      <c r="D8188" s="138" t="s">
        <v>39753</v>
      </c>
      <c r="E8188" s="138" t="s">
        <v>39754</v>
      </c>
      <c r="F8188" s="139">
        <v>0</v>
      </c>
      <c r="G8188" s="137" t="s">
        <v>584</v>
      </c>
      <c r="H8188" s="137" t="s">
        <v>4410</v>
      </c>
      <c r="I8188" s="138" t="s">
        <v>1318</v>
      </c>
    </row>
    <row r="8189" spans="1:9" hidden="1">
      <c r="A8189" s="137" t="s">
        <v>39755</v>
      </c>
      <c r="B8189" s="138" t="s">
        <v>39756</v>
      </c>
      <c r="C8189" s="138" t="s">
        <v>39757</v>
      </c>
      <c r="D8189" s="138" t="s">
        <v>39758</v>
      </c>
      <c r="E8189" s="138" t="s">
        <v>39759</v>
      </c>
      <c r="F8189" s="139">
        <v>169.45</v>
      </c>
      <c r="G8189" s="137" t="s">
        <v>584</v>
      </c>
      <c r="H8189" s="137" t="s">
        <v>4410</v>
      </c>
      <c r="I8189" s="138" t="s">
        <v>1318</v>
      </c>
    </row>
    <row r="8190" spans="1:9" hidden="1">
      <c r="A8190" s="137" t="s">
        <v>39760</v>
      </c>
      <c r="B8190" s="138" t="s">
        <v>39761</v>
      </c>
      <c r="C8190" s="138" t="s">
        <v>39762</v>
      </c>
      <c r="D8190" s="138" t="s">
        <v>39763</v>
      </c>
      <c r="E8190" s="138" t="s">
        <v>39764</v>
      </c>
      <c r="F8190" s="139">
        <v>0</v>
      </c>
      <c r="G8190" s="137" t="s">
        <v>584</v>
      </c>
      <c r="H8190" s="137" t="s">
        <v>4410</v>
      </c>
      <c r="I8190" s="138" t="s">
        <v>1318</v>
      </c>
    </row>
    <row r="8191" spans="1:9" hidden="1">
      <c r="A8191" s="137" t="s">
        <v>39765</v>
      </c>
      <c r="B8191" s="138" t="s">
        <v>39766</v>
      </c>
      <c r="C8191" s="138" t="s">
        <v>39767</v>
      </c>
      <c r="D8191" s="138" t="s">
        <v>39768</v>
      </c>
      <c r="E8191" s="138" t="s">
        <v>39769</v>
      </c>
      <c r="F8191" s="139">
        <v>0</v>
      </c>
      <c r="G8191" s="137" t="s">
        <v>584</v>
      </c>
      <c r="H8191" s="137" t="s">
        <v>4410</v>
      </c>
      <c r="I8191" s="138" t="s">
        <v>1318</v>
      </c>
    </row>
    <row r="8192" spans="1:9" hidden="1">
      <c r="A8192" s="137" t="s">
        <v>39770</v>
      </c>
      <c r="B8192" s="138" t="s">
        <v>39771</v>
      </c>
      <c r="C8192" s="138" t="s">
        <v>39772</v>
      </c>
      <c r="D8192" s="138" t="s">
        <v>39773</v>
      </c>
      <c r="E8192" s="138" t="s">
        <v>39774</v>
      </c>
      <c r="F8192" s="139">
        <v>89.02</v>
      </c>
      <c r="G8192" s="137" t="s">
        <v>584</v>
      </c>
      <c r="H8192" s="137" t="s">
        <v>4410</v>
      </c>
      <c r="I8192" s="138" t="s">
        <v>1318</v>
      </c>
    </row>
    <row r="8193" spans="1:9" hidden="1">
      <c r="A8193" s="137" t="s">
        <v>39775</v>
      </c>
      <c r="B8193" s="138" t="s">
        <v>39776</v>
      </c>
      <c r="C8193" s="138" t="s">
        <v>39777</v>
      </c>
      <c r="D8193" s="138" t="s">
        <v>39778</v>
      </c>
      <c r="E8193" s="138" t="s">
        <v>1756</v>
      </c>
      <c r="F8193" s="139">
        <v>0</v>
      </c>
      <c r="G8193" s="137" t="s">
        <v>584</v>
      </c>
      <c r="H8193" s="137" t="s">
        <v>4410</v>
      </c>
      <c r="I8193" s="138" t="s">
        <v>1756</v>
      </c>
    </row>
    <row r="8194" spans="1:9" hidden="1">
      <c r="A8194" s="137" t="s">
        <v>39779</v>
      </c>
      <c r="B8194" s="138" t="s">
        <v>39780</v>
      </c>
      <c r="C8194" s="138" t="s">
        <v>39781</v>
      </c>
      <c r="D8194" s="138" t="s">
        <v>39782</v>
      </c>
      <c r="E8194" s="138" t="s">
        <v>39783</v>
      </c>
      <c r="F8194" s="139">
        <v>26.39</v>
      </c>
      <c r="G8194" s="137" t="s">
        <v>584</v>
      </c>
      <c r="H8194" s="137" t="s">
        <v>4410</v>
      </c>
      <c r="I8194" s="138" t="s">
        <v>1318</v>
      </c>
    </row>
    <row r="8195" spans="1:9" hidden="1">
      <c r="A8195" s="137" t="s">
        <v>39784</v>
      </c>
      <c r="B8195" s="138" t="s">
        <v>582</v>
      </c>
      <c r="C8195" s="138" t="s">
        <v>585</v>
      </c>
      <c r="D8195" s="138" t="s">
        <v>583</v>
      </c>
      <c r="E8195" s="138" t="s">
        <v>1317</v>
      </c>
      <c r="F8195" s="139">
        <v>142.1</v>
      </c>
      <c r="G8195" s="137" t="s">
        <v>584</v>
      </c>
      <c r="H8195" s="137" t="s">
        <v>4410</v>
      </c>
      <c r="I8195" s="138" t="s">
        <v>1318</v>
      </c>
    </row>
    <row r="8196" spans="1:9" hidden="1">
      <c r="A8196" s="137" t="s">
        <v>39785</v>
      </c>
      <c r="B8196" s="138" t="s">
        <v>39786</v>
      </c>
      <c r="C8196" s="138" t="s">
        <v>39787</v>
      </c>
      <c r="D8196" s="138" t="s">
        <v>39788</v>
      </c>
      <c r="E8196" s="138" t="s">
        <v>39789</v>
      </c>
      <c r="F8196" s="139">
        <v>145</v>
      </c>
      <c r="G8196" s="137" t="s">
        <v>584</v>
      </c>
      <c r="H8196" s="137" t="s">
        <v>4410</v>
      </c>
      <c r="I8196" s="138" t="s">
        <v>1318</v>
      </c>
    </row>
    <row r="8197" spans="1:9" hidden="1">
      <c r="A8197" s="137" t="s">
        <v>39790</v>
      </c>
      <c r="B8197" s="138" t="s">
        <v>39791</v>
      </c>
      <c r="C8197" s="138" t="s">
        <v>39792</v>
      </c>
      <c r="D8197" s="138" t="s">
        <v>39793</v>
      </c>
      <c r="E8197" s="138" t="s">
        <v>39794</v>
      </c>
      <c r="F8197" s="139">
        <v>0</v>
      </c>
      <c r="G8197" s="137" t="s">
        <v>584</v>
      </c>
      <c r="H8197" s="137" t="s">
        <v>4410</v>
      </c>
      <c r="I8197" s="138" t="s">
        <v>1318</v>
      </c>
    </row>
    <row r="8198" spans="1:9" hidden="1">
      <c r="A8198" s="137" t="s">
        <v>39795</v>
      </c>
      <c r="B8198" s="138" t="s">
        <v>39796</v>
      </c>
      <c r="C8198" s="138" t="s">
        <v>39797</v>
      </c>
      <c r="D8198" s="138" t="s">
        <v>39798</v>
      </c>
      <c r="E8198" s="138" t="s">
        <v>39799</v>
      </c>
      <c r="F8198" s="139">
        <v>138.9</v>
      </c>
      <c r="G8198" s="137" t="s">
        <v>584</v>
      </c>
      <c r="H8198" s="137" t="s">
        <v>4410</v>
      </c>
      <c r="I8198" s="138" t="s">
        <v>1318</v>
      </c>
    </row>
    <row r="8199" spans="1:9" hidden="1">
      <c r="A8199" s="137" t="s">
        <v>39800</v>
      </c>
      <c r="B8199" s="138" t="s">
        <v>39801</v>
      </c>
      <c r="C8199" s="138" t="s">
        <v>39802</v>
      </c>
      <c r="D8199" s="138" t="s">
        <v>39803</v>
      </c>
      <c r="E8199" s="138" t="s">
        <v>39804</v>
      </c>
      <c r="F8199" s="139">
        <v>0</v>
      </c>
      <c r="G8199" s="137" t="s">
        <v>584</v>
      </c>
      <c r="H8199" s="137" t="s">
        <v>4410</v>
      </c>
      <c r="I8199" s="138" t="s">
        <v>1318</v>
      </c>
    </row>
    <row r="8200" spans="1:9" hidden="1">
      <c r="A8200" s="137" t="s">
        <v>39805</v>
      </c>
      <c r="B8200" s="138" t="s">
        <v>39806</v>
      </c>
      <c r="C8200" s="138" t="s">
        <v>39807</v>
      </c>
      <c r="D8200" s="138" t="s">
        <v>39808</v>
      </c>
      <c r="E8200" s="138" t="s">
        <v>39809</v>
      </c>
      <c r="F8200" s="139">
        <v>0</v>
      </c>
      <c r="G8200" s="137" t="s">
        <v>584</v>
      </c>
      <c r="H8200" s="137" t="s">
        <v>4410</v>
      </c>
      <c r="I8200" s="138" t="s">
        <v>1318</v>
      </c>
    </row>
    <row r="8201" spans="1:9" hidden="1">
      <c r="A8201" s="137" t="s">
        <v>39810</v>
      </c>
      <c r="B8201" s="138" t="s">
        <v>39811</v>
      </c>
      <c r="C8201" s="138" t="s">
        <v>39812</v>
      </c>
      <c r="D8201" s="138" t="s">
        <v>39813</v>
      </c>
      <c r="E8201" s="138" t="s">
        <v>39814</v>
      </c>
      <c r="F8201" s="139">
        <v>377.9</v>
      </c>
      <c r="G8201" s="137" t="s">
        <v>584</v>
      </c>
      <c r="H8201" s="137" t="s">
        <v>4410</v>
      </c>
      <c r="I8201" s="138" t="s">
        <v>1318</v>
      </c>
    </row>
    <row r="8202" spans="1:9" hidden="1">
      <c r="A8202" s="137" t="s">
        <v>39815</v>
      </c>
      <c r="B8202" s="138" t="s">
        <v>39816</v>
      </c>
      <c r="C8202" s="138" t="s">
        <v>39817</v>
      </c>
      <c r="D8202" s="138" t="s">
        <v>39818</v>
      </c>
      <c r="E8202" s="138" t="s">
        <v>39819</v>
      </c>
      <c r="F8202" s="139">
        <v>0</v>
      </c>
      <c r="G8202" s="137" t="s">
        <v>584</v>
      </c>
      <c r="H8202" s="137" t="s">
        <v>4410</v>
      </c>
      <c r="I8202" s="138" t="s">
        <v>1318</v>
      </c>
    </row>
    <row r="8203" spans="1:9" hidden="1">
      <c r="A8203" s="137" t="s">
        <v>39820</v>
      </c>
      <c r="B8203" s="138" t="s">
        <v>39821</v>
      </c>
      <c r="C8203" s="138" t="s">
        <v>39822</v>
      </c>
      <c r="D8203" s="138" t="s">
        <v>39823</v>
      </c>
      <c r="E8203" s="138" t="s">
        <v>1756</v>
      </c>
      <c r="F8203" s="139">
        <v>0</v>
      </c>
      <c r="G8203" s="137" t="s">
        <v>584</v>
      </c>
      <c r="H8203" s="137" t="s">
        <v>4410</v>
      </c>
      <c r="I8203" s="138" t="s">
        <v>1756</v>
      </c>
    </row>
    <row r="8204" spans="1:9" hidden="1">
      <c r="A8204" s="137" t="s">
        <v>39824</v>
      </c>
      <c r="B8204" s="138" t="s">
        <v>39825</v>
      </c>
      <c r="C8204" s="138" t="s">
        <v>39826</v>
      </c>
      <c r="D8204" s="138" t="s">
        <v>39827</v>
      </c>
      <c r="E8204" s="138" t="s">
        <v>39828</v>
      </c>
      <c r="F8204" s="139">
        <v>0</v>
      </c>
      <c r="G8204" s="137" t="s">
        <v>584</v>
      </c>
      <c r="H8204" s="137" t="s">
        <v>4410</v>
      </c>
      <c r="I8204" s="138" t="s">
        <v>1318</v>
      </c>
    </row>
    <row r="8205" spans="1:9" hidden="1">
      <c r="A8205" s="137" t="s">
        <v>39829</v>
      </c>
      <c r="B8205" s="138" t="s">
        <v>39830</v>
      </c>
      <c r="C8205" s="138" t="s">
        <v>39831</v>
      </c>
      <c r="D8205" s="138" t="s">
        <v>39832</v>
      </c>
      <c r="E8205" s="138" t="s">
        <v>39833</v>
      </c>
      <c r="F8205" s="139">
        <v>0</v>
      </c>
      <c r="G8205" s="137" t="s">
        <v>584</v>
      </c>
      <c r="H8205" s="137" t="s">
        <v>4410</v>
      </c>
      <c r="I8205" s="138" t="s">
        <v>1318</v>
      </c>
    </row>
    <row r="8206" spans="1:9" hidden="1">
      <c r="A8206" s="137" t="s">
        <v>39834</v>
      </c>
      <c r="B8206" s="138" t="s">
        <v>39835</v>
      </c>
      <c r="C8206" s="138" t="s">
        <v>39836</v>
      </c>
      <c r="D8206" s="138" t="s">
        <v>39837</v>
      </c>
      <c r="E8206" s="138" t="s">
        <v>39838</v>
      </c>
      <c r="F8206" s="139">
        <v>190.8</v>
      </c>
      <c r="G8206" s="137" t="s">
        <v>584</v>
      </c>
      <c r="H8206" s="137" t="s">
        <v>4410</v>
      </c>
      <c r="I8206" s="138" t="s">
        <v>1318</v>
      </c>
    </row>
    <row r="8207" spans="1:9" hidden="1">
      <c r="A8207" s="137" t="s">
        <v>39839</v>
      </c>
      <c r="B8207" s="138" t="s">
        <v>39840</v>
      </c>
      <c r="C8207" s="138" t="s">
        <v>39841</v>
      </c>
      <c r="D8207" s="138" t="s">
        <v>39842</v>
      </c>
      <c r="E8207" s="138" t="s">
        <v>39843</v>
      </c>
      <c r="F8207" s="139">
        <v>157.69999999999999</v>
      </c>
      <c r="G8207" s="137" t="s">
        <v>584</v>
      </c>
      <c r="H8207" s="137" t="s">
        <v>4410</v>
      </c>
      <c r="I8207" s="138" t="s">
        <v>1318</v>
      </c>
    </row>
    <row r="8208" spans="1:9" hidden="1">
      <c r="A8208" s="137" t="s">
        <v>39844</v>
      </c>
      <c r="B8208" s="138" t="s">
        <v>39845</v>
      </c>
      <c r="C8208" s="138" t="s">
        <v>39846</v>
      </c>
      <c r="D8208" s="138" t="s">
        <v>39847</v>
      </c>
      <c r="E8208" s="138" t="s">
        <v>39848</v>
      </c>
      <c r="F8208" s="139">
        <v>0</v>
      </c>
      <c r="G8208" s="137" t="s">
        <v>584</v>
      </c>
      <c r="H8208" s="137" t="s">
        <v>4410</v>
      </c>
      <c r="I8208" s="138" t="s">
        <v>1318</v>
      </c>
    </row>
    <row r="8209" spans="1:9" hidden="1">
      <c r="A8209" s="137" t="s">
        <v>39849</v>
      </c>
      <c r="B8209" s="138" t="s">
        <v>39850</v>
      </c>
      <c r="C8209" s="138" t="s">
        <v>39851</v>
      </c>
      <c r="D8209" s="138" t="s">
        <v>39852</v>
      </c>
      <c r="E8209" s="138" t="s">
        <v>39853</v>
      </c>
      <c r="F8209" s="139">
        <v>0</v>
      </c>
      <c r="G8209" s="137" t="s">
        <v>584</v>
      </c>
      <c r="H8209" s="137" t="s">
        <v>4410</v>
      </c>
      <c r="I8209" s="138" t="s">
        <v>1318</v>
      </c>
    </row>
    <row r="8210" spans="1:9" hidden="1">
      <c r="A8210" s="137" t="s">
        <v>39854</v>
      </c>
      <c r="B8210" s="138" t="s">
        <v>39855</v>
      </c>
      <c r="C8210" s="138" t="s">
        <v>39856</v>
      </c>
      <c r="D8210" s="138" t="s">
        <v>39753</v>
      </c>
      <c r="E8210" s="138" t="s">
        <v>39857</v>
      </c>
      <c r="F8210" s="139">
        <v>301</v>
      </c>
      <c r="G8210" s="137" t="s">
        <v>584</v>
      </c>
      <c r="H8210" s="137" t="s">
        <v>4410</v>
      </c>
      <c r="I8210" s="138" t="s">
        <v>1318</v>
      </c>
    </row>
    <row r="8211" spans="1:9" hidden="1">
      <c r="A8211" s="137" t="s">
        <v>39858</v>
      </c>
      <c r="B8211" s="138" t="s">
        <v>39859</v>
      </c>
      <c r="C8211" s="138" t="s">
        <v>39860</v>
      </c>
      <c r="D8211" s="138" t="s">
        <v>39861</v>
      </c>
      <c r="E8211" s="138" t="s">
        <v>39862</v>
      </c>
      <c r="F8211" s="139">
        <v>6.22</v>
      </c>
      <c r="G8211" s="137" t="s">
        <v>588</v>
      </c>
      <c r="H8211" s="137" t="s">
        <v>39863</v>
      </c>
      <c r="I8211" s="138" t="s">
        <v>1133</v>
      </c>
    </row>
    <row r="8212" spans="1:9" hidden="1">
      <c r="A8212" s="137" t="s">
        <v>39864</v>
      </c>
      <c r="B8212" s="138" t="s">
        <v>39865</v>
      </c>
      <c r="C8212" s="138" t="s">
        <v>39866</v>
      </c>
      <c r="D8212" s="138" t="s">
        <v>39867</v>
      </c>
      <c r="E8212" s="138" t="s">
        <v>39868</v>
      </c>
      <c r="F8212" s="139">
        <v>0</v>
      </c>
      <c r="G8212" s="137" t="s">
        <v>588</v>
      </c>
      <c r="H8212" s="137" t="s">
        <v>39863</v>
      </c>
      <c r="I8212" s="138" t="s">
        <v>1133</v>
      </c>
    </row>
    <row r="8213" spans="1:9" hidden="1">
      <c r="A8213" s="137" t="s">
        <v>39869</v>
      </c>
      <c r="B8213" s="138" t="s">
        <v>39870</v>
      </c>
      <c r="C8213" s="138" t="s">
        <v>39871</v>
      </c>
      <c r="D8213" s="138" t="s">
        <v>39872</v>
      </c>
      <c r="E8213" s="138" t="s">
        <v>39873</v>
      </c>
      <c r="F8213" s="139">
        <v>19.940000000000001</v>
      </c>
      <c r="G8213" s="137" t="s">
        <v>293</v>
      </c>
      <c r="H8213" s="137" t="s">
        <v>1913</v>
      </c>
      <c r="I8213" s="138" t="s">
        <v>1099</v>
      </c>
    </row>
    <row r="8214" spans="1:9" hidden="1">
      <c r="A8214" s="137" t="s">
        <v>39874</v>
      </c>
      <c r="B8214" s="138" t="s">
        <v>39870</v>
      </c>
      <c r="C8214" s="138" t="s">
        <v>39875</v>
      </c>
      <c r="D8214" s="138" t="s">
        <v>39872</v>
      </c>
      <c r="E8214" s="138" t="s">
        <v>39876</v>
      </c>
      <c r="F8214" s="139">
        <v>21.51</v>
      </c>
      <c r="G8214" s="137" t="s">
        <v>588</v>
      </c>
      <c r="H8214" s="137" t="s">
        <v>39863</v>
      </c>
      <c r="I8214" s="138" t="s">
        <v>1133</v>
      </c>
    </row>
    <row r="8215" spans="1:9" hidden="1">
      <c r="A8215" s="137" t="s">
        <v>39877</v>
      </c>
      <c r="B8215" s="138" t="s">
        <v>39878</v>
      </c>
      <c r="C8215" s="138" t="s">
        <v>39879</v>
      </c>
      <c r="D8215" s="138" t="s">
        <v>39880</v>
      </c>
      <c r="E8215" s="138" t="s">
        <v>39881</v>
      </c>
      <c r="F8215" s="139">
        <v>5.84</v>
      </c>
      <c r="G8215" s="137" t="s">
        <v>588</v>
      </c>
      <c r="H8215" s="137" t="s">
        <v>39863</v>
      </c>
      <c r="I8215" s="138" t="s">
        <v>1133</v>
      </c>
    </row>
    <row r="8216" spans="1:9" hidden="1">
      <c r="A8216" s="137" t="s">
        <v>39882</v>
      </c>
      <c r="B8216" s="138" t="s">
        <v>39883</v>
      </c>
      <c r="C8216" s="138" t="s">
        <v>39884</v>
      </c>
      <c r="D8216" s="138" t="s">
        <v>39885</v>
      </c>
      <c r="E8216" s="138" t="s">
        <v>39886</v>
      </c>
      <c r="F8216" s="139">
        <v>0</v>
      </c>
      <c r="G8216" s="137" t="s">
        <v>588</v>
      </c>
      <c r="H8216" s="137" t="s">
        <v>39863</v>
      </c>
      <c r="I8216" s="138" t="s">
        <v>1133</v>
      </c>
    </row>
    <row r="8217" spans="1:9" hidden="1">
      <c r="A8217" s="137" t="s">
        <v>39887</v>
      </c>
      <c r="B8217" s="138" t="s">
        <v>39888</v>
      </c>
      <c r="C8217" s="138" t="s">
        <v>39889</v>
      </c>
      <c r="D8217" s="138" t="s">
        <v>39890</v>
      </c>
      <c r="E8217" s="138" t="s">
        <v>39891</v>
      </c>
      <c r="F8217" s="139">
        <v>35.549999999999997</v>
      </c>
      <c r="G8217" s="137" t="s">
        <v>588</v>
      </c>
      <c r="H8217" s="137" t="s">
        <v>39863</v>
      </c>
      <c r="I8217" s="138" t="s">
        <v>1133</v>
      </c>
    </row>
    <row r="8218" spans="1:9" hidden="1">
      <c r="A8218" s="137" t="s">
        <v>39892</v>
      </c>
      <c r="B8218" s="138" t="s">
        <v>39893</v>
      </c>
      <c r="C8218" s="138" t="s">
        <v>39894</v>
      </c>
      <c r="D8218" s="138" t="s">
        <v>39895</v>
      </c>
      <c r="E8218" s="138" t="s">
        <v>39896</v>
      </c>
      <c r="F8218" s="139">
        <v>0</v>
      </c>
      <c r="G8218" s="137" t="s">
        <v>293</v>
      </c>
      <c r="H8218" s="137" t="s">
        <v>1913</v>
      </c>
      <c r="I8218" s="138" t="s">
        <v>1099</v>
      </c>
    </row>
    <row r="8219" spans="1:9" hidden="1">
      <c r="A8219" s="137" t="s">
        <v>39897</v>
      </c>
      <c r="B8219" s="138" t="s">
        <v>39893</v>
      </c>
      <c r="C8219" s="138" t="s">
        <v>39898</v>
      </c>
      <c r="D8219" s="138" t="s">
        <v>39899</v>
      </c>
      <c r="E8219" s="138" t="s">
        <v>39900</v>
      </c>
      <c r="F8219" s="139">
        <v>0</v>
      </c>
      <c r="G8219" s="137" t="s">
        <v>588</v>
      </c>
      <c r="H8219" s="137" t="s">
        <v>39863</v>
      </c>
      <c r="I8219" s="138" t="s">
        <v>1133</v>
      </c>
    </row>
    <row r="8220" spans="1:9" hidden="1">
      <c r="A8220" s="137" t="s">
        <v>39901</v>
      </c>
      <c r="B8220" s="138" t="s">
        <v>586</v>
      </c>
      <c r="C8220" s="138" t="s">
        <v>589</v>
      </c>
      <c r="D8220" s="138" t="s">
        <v>39902</v>
      </c>
      <c r="E8220" s="138" t="s">
        <v>1132</v>
      </c>
      <c r="F8220" s="139">
        <v>1.07</v>
      </c>
      <c r="G8220" s="137" t="s">
        <v>588</v>
      </c>
      <c r="H8220" s="137" t="s">
        <v>39863</v>
      </c>
      <c r="I8220" s="138" t="s">
        <v>1133</v>
      </c>
    </row>
    <row r="8221" spans="1:9" hidden="1">
      <c r="A8221" s="137" t="s">
        <v>39903</v>
      </c>
      <c r="B8221" s="138" t="s">
        <v>39904</v>
      </c>
      <c r="C8221" s="138" t="s">
        <v>39905</v>
      </c>
      <c r="D8221" s="138" t="s">
        <v>39906</v>
      </c>
      <c r="E8221" s="138" t="s">
        <v>39907</v>
      </c>
      <c r="F8221" s="139">
        <v>4.79</v>
      </c>
      <c r="G8221" s="137" t="s">
        <v>588</v>
      </c>
      <c r="H8221" s="137" t="s">
        <v>39863</v>
      </c>
      <c r="I8221" s="138" t="s">
        <v>1133</v>
      </c>
    </row>
    <row r="8222" spans="1:9" hidden="1">
      <c r="A8222" s="137" t="s">
        <v>39908</v>
      </c>
      <c r="B8222" s="138" t="s">
        <v>39909</v>
      </c>
      <c r="C8222" s="138" t="s">
        <v>39910</v>
      </c>
      <c r="D8222" s="138" t="s">
        <v>39911</v>
      </c>
      <c r="E8222" s="138" t="s">
        <v>39912</v>
      </c>
      <c r="F8222" s="139">
        <v>0</v>
      </c>
      <c r="G8222" s="137" t="s">
        <v>588</v>
      </c>
      <c r="H8222" s="137" t="s">
        <v>39863</v>
      </c>
      <c r="I8222" s="138" t="s">
        <v>1133</v>
      </c>
    </row>
    <row r="8223" spans="1:9" hidden="1">
      <c r="A8223" s="137" t="s">
        <v>39913</v>
      </c>
      <c r="B8223" s="138" t="s">
        <v>39914</v>
      </c>
      <c r="C8223" s="138" t="s">
        <v>39915</v>
      </c>
      <c r="D8223" s="138" t="s">
        <v>39916</v>
      </c>
      <c r="E8223" s="138" t="s">
        <v>39917</v>
      </c>
      <c r="F8223" s="139">
        <v>4.625</v>
      </c>
      <c r="G8223" s="137" t="s">
        <v>588</v>
      </c>
      <c r="H8223" s="137" t="s">
        <v>39863</v>
      </c>
      <c r="I8223" s="138" t="s">
        <v>1133</v>
      </c>
    </row>
    <row r="8224" spans="1:9" hidden="1">
      <c r="A8224" s="137" t="s">
        <v>39918</v>
      </c>
      <c r="B8224" s="138" t="s">
        <v>39919</v>
      </c>
      <c r="C8224" s="138" t="s">
        <v>39920</v>
      </c>
      <c r="D8224" s="138" t="s">
        <v>39921</v>
      </c>
      <c r="E8224" s="138" t="s">
        <v>39922</v>
      </c>
      <c r="F8224" s="139">
        <v>13.1</v>
      </c>
      <c r="G8224" s="137" t="s">
        <v>588</v>
      </c>
      <c r="H8224" s="137" t="s">
        <v>39863</v>
      </c>
      <c r="I8224" s="138" t="s">
        <v>1133</v>
      </c>
    </row>
    <row r="8225" spans="1:9" hidden="1">
      <c r="A8225" s="137" t="s">
        <v>39923</v>
      </c>
      <c r="B8225" s="138" t="s">
        <v>39924</v>
      </c>
      <c r="C8225" s="138" t="s">
        <v>39925</v>
      </c>
      <c r="D8225" s="138" t="s">
        <v>39926</v>
      </c>
      <c r="E8225" s="138" t="s">
        <v>39927</v>
      </c>
      <c r="F8225" s="139">
        <v>0</v>
      </c>
      <c r="G8225" s="137" t="s">
        <v>588</v>
      </c>
      <c r="H8225" s="137" t="s">
        <v>39863</v>
      </c>
      <c r="I8225" s="138" t="s">
        <v>1133</v>
      </c>
    </row>
    <row r="8226" spans="1:9" hidden="1">
      <c r="A8226" s="137" t="s">
        <v>39928</v>
      </c>
      <c r="B8226" s="138" t="s">
        <v>39929</v>
      </c>
      <c r="C8226" s="138" t="s">
        <v>39930</v>
      </c>
      <c r="D8226" s="138" t="s">
        <v>39931</v>
      </c>
      <c r="E8226" s="138" t="s">
        <v>39932</v>
      </c>
      <c r="F8226" s="139">
        <v>0</v>
      </c>
      <c r="G8226" s="137" t="s">
        <v>293</v>
      </c>
      <c r="H8226" s="137" t="s">
        <v>1913</v>
      </c>
      <c r="I8226" s="138" t="s">
        <v>1099</v>
      </c>
    </row>
    <row r="8227" spans="1:9" hidden="1">
      <c r="A8227" s="137" t="s">
        <v>39933</v>
      </c>
      <c r="B8227" s="138" t="s">
        <v>39929</v>
      </c>
      <c r="C8227" s="138" t="s">
        <v>39934</v>
      </c>
      <c r="D8227" s="138" t="s">
        <v>39931</v>
      </c>
      <c r="E8227" s="138" t="s">
        <v>39935</v>
      </c>
      <c r="F8227" s="139">
        <v>0</v>
      </c>
      <c r="G8227" s="137" t="s">
        <v>588</v>
      </c>
      <c r="H8227" s="137" t="s">
        <v>39863</v>
      </c>
      <c r="I8227" s="138" t="s">
        <v>1133</v>
      </c>
    </row>
    <row r="8228" spans="1:9" hidden="1">
      <c r="A8228" s="137" t="s">
        <v>39936</v>
      </c>
      <c r="B8228" s="138" t="s">
        <v>39937</v>
      </c>
      <c r="C8228" s="138" t="s">
        <v>39938</v>
      </c>
      <c r="D8228" s="138" t="s">
        <v>39939</v>
      </c>
      <c r="E8228" s="138" t="s">
        <v>39940</v>
      </c>
      <c r="F8228" s="139">
        <v>0</v>
      </c>
      <c r="G8228" s="137" t="s">
        <v>588</v>
      </c>
      <c r="H8228" s="137" t="s">
        <v>39863</v>
      </c>
      <c r="I8228" s="138" t="s">
        <v>1133</v>
      </c>
    </row>
    <row r="8229" spans="1:9" hidden="1">
      <c r="A8229" s="137" t="s">
        <v>39941</v>
      </c>
      <c r="B8229" s="138" t="s">
        <v>39942</v>
      </c>
      <c r="C8229" s="138" t="s">
        <v>39943</v>
      </c>
      <c r="D8229" s="138" t="s">
        <v>39944</v>
      </c>
      <c r="E8229" s="138" t="s">
        <v>39945</v>
      </c>
      <c r="F8229" s="139">
        <v>0</v>
      </c>
      <c r="G8229" s="137" t="s">
        <v>293</v>
      </c>
      <c r="H8229" s="137" t="s">
        <v>1913</v>
      </c>
      <c r="I8229" s="138" t="s">
        <v>1099</v>
      </c>
    </row>
    <row r="8230" spans="1:9" hidden="1">
      <c r="A8230" s="137" t="s">
        <v>39946</v>
      </c>
      <c r="B8230" s="138" t="s">
        <v>39942</v>
      </c>
      <c r="C8230" s="138" t="s">
        <v>39947</v>
      </c>
      <c r="D8230" s="138" t="s">
        <v>39944</v>
      </c>
      <c r="E8230" s="138" t="s">
        <v>39948</v>
      </c>
      <c r="F8230" s="139">
        <v>4.92</v>
      </c>
      <c r="G8230" s="137" t="s">
        <v>588</v>
      </c>
      <c r="H8230" s="137" t="s">
        <v>39863</v>
      </c>
      <c r="I8230" s="138" t="s">
        <v>1133</v>
      </c>
    </row>
    <row r="8231" spans="1:9" hidden="1">
      <c r="A8231" s="137" t="s">
        <v>39949</v>
      </c>
      <c r="B8231" s="138" t="s">
        <v>39950</v>
      </c>
      <c r="C8231" s="138" t="s">
        <v>39951</v>
      </c>
      <c r="D8231" s="138" t="s">
        <v>39952</v>
      </c>
      <c r="E8231" s="138" t="s">
        <v>1756</v>
      </c>
      <c r="F8231" s="139">
        <v>0</v>
      </c>
      <c r="G8231" s="137" t="s">
        <v>293</v>
      </c>
      <c r="H8231" s="137" t="s">
        <v>1913</v>
      </c>
      <c r="I8231" s="138" t="s">
        <v>1756</v>
      </c>
    </row>
    <row r="8232" spans="1:9" hidden="1">
      <c r="A8232" s="137" t="s">
        <v>39953</v>
      </c>
      <c r="B8232" s="138" t="s">
        <v>39954</v>
      </c>
      <c r="C8232" s="138" t="s">
        <v>39955</v>
      </c>
      <c r="D8232" s="138" t="s">
        <v>39956</v>
      </c>
      <c r="E8232" s="138" t="s">
        <v>39957</v>
      </c>
      <c r="F8232" s="139">
        <v>0</v>
      </c>
      <c r="G8232" s="137" t="s">
        <v>39958</v>
      </c>
      <c r="H8232" s="137" t="s">
        <v>39959</v>
      </c>
      <c r="I8232" s="138" t="s">
        <v>39960</v>
      </c>
    </row>
    <row r="8233" spans="1:9" hidden="1">
      <c r="A8233" s="137" t="s">
        <v>39961</v>
      </c>
      <c r="B8233" s="138" t="s">
        <v>39962</v>
      </c>
      <c r="C8233" s="138" t="s">
        <v>39963</v>
      </c>
      <c r="D8233" s="138" t="s">
        <v>39964</v>
      </c>
      <c r="E8233" s="138" t="s">
        <v>1756</v>
      </c>
      <c r="F8233" s="139">
        <v>1435</v>
      </c>
      <c r="G8233" s="137" t="s">
        <v>39958</v>
      </c>
      <c r="H8233" s="137" t="s">
        <v>39959</v>
      </c>
      <c r="I8233" s="138" t="s">
        <v>1756</v>
      </c>
    </row>
    <row r="8234" spans="1:9" hidden="1">
      <c r="A8234" s="137" t="s">
        <v>39965</v>
      </c>
      <c r="B8234" s="138" t="s">
        <v>590</v>
      </c>
      <c r="C8234" s="138" t="s">
        <v>592</v>
      </c>
      <c r="D8234" s="138" t="s">
        <v>591</v>
      </c>
      <c r="E8234" s="138" t="s">
        <v>1306</v>
      </c>
      <c r="F8234" s="139">
        <v>14.65</v>
      </c>
      <c r="G8234" s="137" t="s">
        <v>247</v>
      </c>
      <c r="H8234" s="137" t="s">
        <v>1806</v>
      </c>
      <c r="I8234" s="138" t="s">
        <v>1096</v>
      </c>
    </row>
    <row r="8235" spans="1:9" hidden="1">
      <c r="A8235" s="137" t="s">
        <v>39966</v>
      </c>
      <c r="B8235" s="138" t="s">
        <v>39967</v>
      </c>
      <c r="C8235" s="138" t="s">
        <v>39968</v>
      </c>
      <c r="D8235" s="138" t="s">
        <v>39969</v>
      </c>
      <c r="E8235" s="138" t="s">
        <v>39970</v>
      </c>
      <c r="F8235" s="139">
        <v>0</v>
      </c>
      <c r="G8235" s="137" t="s">
        <v>247</v>
      </c>
      <c r="H8235" s="137" t="s">
        <v>1806</v>
      </c>
      <c r="I8235" s="138" t="s">
        <v>1096</v>
      </c>
    </row>
    <row r="8236" spans="1:9" hidden="1">
      <c r="A8236" s="137" t="s">
        <v>39971</v>
      </c>
      <c r="B8236" s="138" t="s">
        <v>39972</v>
      </c>
      <c r="C8236" s="138" t="s">
        <v>39973</v>
      </c>
      <c r="D8236" s="138" t="s">
        <v>39974</v>
      </c>
      <c r="E8236" s="138" t="s">
        <v>39975</v>
      </c>
      <c r="F8236" s="139">
        <v>0</v>
      </c>
      <c r="G8236" s="137" t="s">
        <v>247</v>
      </c>
      <c r="H8236" s="137" t="s">
        <v>1806</v>
      </c>
      <c r="I8236" s="138" t="s">
        <v>1096</v>
      </c>
    </row>
    <row r="8237" spans="1:9" hidden="1">
      <c r="A8237" s="137" t="s">
        <v>39976</v>
      </c>
      <c r="B8237" s="138" t="s">
        <v>39977</v>
      </c>
      <c r="C8237" s="138" t="s">
        <v>39978</v>
      </c>
      <c r="D8237" s="138" t="s">
        <v>39979</v>
      </c>
      <c r="E8237" s="138" t="s">
        <v>39980</v>
      </c>
      <c r="F8237" s="139">
        <v>0</v>
      </c>
      <c r="G8237" s="137" t="s">
        <v>39981</v>
      </c>
      <c r="H8237" s="137" t="s">
        <v>39982</v>
      </c>
      <c r="I8237" s="138" t="s">
        <v>39983</v>
      </c>
    </row>
    <row r="8238" spans="1:9" hidden="1">
      <c r="A8238" s="137" t="s">
        <v>39984</v>
      </c>
      <c r="B8238" s="138" t="s">
        <v>39985</v>
      </c>
      <c r="C8238" s="138" t="s">
        <v>39986</v>
      </c>
      <c r="D8238" s="138" t="s">
        <v>39987</v>
      </c>
      <c r="E8238" s="138" t="s">
        <v>39988</v>
      </c>
      <c r="F8238" s="139">
        <v>0</v>
      </c>
      <c r="G8238" s="137" t="s">
        <v>39981</v>
      </c>
      <c r="H8238" s="137" t="s">
        <v>39982</v>
      </c>
      <c r="I8238" s="138" t="s">
        <v>39983</v>
      </c>
    </row>
    <row r="8239" spans="1:9" hidden="1">
      <c r="A8239" s="137" t="s">
        <v>39989</v>
      </c>
      <c r="B8239" s="138" t="s">
        <v>39990</v>
      </c>
      <c r="C8239" s="138" t="s">
        <v>39991</v>
      </c>
      <c r="D8239" s="138" t="s">
        <v>39992</v>
      </c>
      <c r="E8239" s="138" t="s">
        <v>39993</v>
      </c>
      <c r="F8239" s="139">
        <v>0</v>
      </c>
      <c r="G8239" s="137" t="s">
        <v>39981</v>
      </c>
      <c r="H8239" s="137" t="s">
        <v>39982</v>
      </c>
      <c r="I8239" s="138" t="s">
        <v>39983</v>
      </c>
    </row>
    <row r="8240" spans="1:9" hidden="1">
      <c r="A8240" s="137" t="s">
        <v>39994</v>
      </c>
      <c r="B8240" s="138" t="s">
        <v>39995</v>
      </c>
      <c r="C8240" s="138" t="s">
        <v>39996</v>
      </c>
      <c r="D8240" s="138" t="s">
        <v>39997</v>
      </c>
      <c r="E8240" s="138" t="s">
        <v>39998</v>
      </c>
      <c r="F8240" s="139">
        <v>3.02</v>
      </c>
      <c r="G8240" s="137" t="s">
        <v>293</v>
      </c>
      <c r="H8240" s="137" t="s">
        <v>1913</v>
      </c>
      <c r="I8240" s="138" t="s">
        <v>1099</v>
      </c>
    </row>
    <row r="8241" spans="1:9" hidden="1">
      <c r="A8241" s="137" t="s">
        <v>39999</v>
      </c>
      <c r="B8241" s="138" t="s">
        <v>40000</v>
      </c>
      <c r="C8241" s="138" t="s">
        <v>40001</v>
      </c>
      <c r="D8241" s="138" t="s">
        <v>40002</v>
      </c>
      <c r="E8241" s="138" t="s">
        <v>1756</v>
      </c>
      <c r="F8241" s="139">
        <v>0</v>
      </c>
      <c r="G8241" s="137" t="s">
        <v>488</v>
      </c>
      <c r="H8241" s="137" t="s">
        <v>22088</v>
      </c>
      <c r="I8241" s="138" t="s">
        <v>1756</v>
      </c>
    </row>
    <row r="8242" spans="1:9" hidden="1">
      <c r="A8242" s="137" t="s">
        <v>40003</v>
      </c>
      <c r="B8242" s="138" t="s">
        <v>40004</v>
      </c>
      <c r="C8242" s="138" t="s">
        <v>40005</v>
      </c>
      <c r="D8242" s="138" t="s">
        <v>40006</v>
      </c>
      <c r="E8242" s="138" t="s">
        <v>40007</v>
      </c>
      <c r="F8242" s="139">
        <v>48.05</v>
      </c>
      <c r="G8242" s="137" t="s">
        <v>40008</v>
      </c>
      <c r="H8242" s="137" t="s">
        <v>40009</v>
      </c>
      <c r="I8242" s="138" t="s">
        <v>40010</v>
      </c>
    </row>
    <row r="8243" spans="1:9" hidden="1">
      <c r="A8243" s="137" t="s">
        <v>40011</v>
      </c>
      <c r="B8243" s="138" t="s">
        <v>40012</v>
      </c>
      <c r="C8243" s="138" t="s">
        <v>40013</v>
      </c>
      <c r="D8243" s="138" t="s">
        <v>40014</v>
      </c>
      <c r="E8243" s="138" t="s">
        <v>1756</v>
      </c>
      <c r="F8243" s="139">
        <v>0</v>
      </c>
      <c r="G8243" s="137" t="s">
        <v>40008</v>
      </c>
      <c r="H8243" s="137" t="s">
        <v>40009</v>
      </c>
      <c r="I8243" s="138" t="s">
        <v>1756</v>
      </c>
    </row>
    <row r="8244" spans="1:9" hidden="1">
      <c r="A8244" s="137" t="s">
        <v>40015</v>
      </c>
      <c r="B8244" s="138" t="s">
        <v>40016</v>
      </c>
      <c r="C8244" s="138" t="s">
        <v>40017</v>
      </c>
      <c r="D8244" s="138" t="s">
        <v>40018</v>
      </c>
      <c r="E8244" s="138" t="s">
        <v>40019</v>
      </c>
      <c r="F8244" s="139">
        <v>0</v>
      </c>
      <c r="G8244" s="137" t="s">
        <v>40008</v>
      </c>
      <c r="H8244" s="137" t="s">
        <v>40009</v>
      </c>
      <c r="I8244" s="138" t="s">
        <v>40010</v>
      </c>
    </row>
    <row r="8245" spans="1:9" hidden="1">
      <c r="A8245" s="137" t="s">
        <v>40020</v>
      </c>
      <c r="B8245" s="138" t="s">
        <v>40021</v>
      </c>
      <c r="C8245" s="138" t="s">
        <v>40022</v>
      </c>
      <c r="D8245" s="138" t="s">
        <v>40023</v>
      </c>
      <c r="E8245" s="138" t="s">
        <v>40024</v>
      </c>
      <c r="F8245" s="139">
        <v>5.7</v>
      </c>
      <c r="G8245" s="137" t="s">
        <v>40008</v>
      </c>
      <c r="H8245" s="137" t="s">
        <v>40009</v>
      </c>
      <c r="I8245" s="138" t="s">
        <v>40010</v>
      </c>
    </row>
    <row r="8246" spans="1:9" hidden="1">
      <c r="A8246" s="137" t="s">
        <v>40025</v>
      </c>
      <c r="B8246" s="138" t="s">
        <v>40026</v>
      </c>
      <c r="C8246" s="138" t="s">
        <v>40027</v>
      </c>
      <c r="D8246" s="138" t="s">
        <v>40028</v>
      </c>
      <c r="E8246" s="138" t="s">
        <v>40029</v>
      </c>
      <c r="F8246" s="139">
        <v>726.5</v>
      </c>
      <c r="G8246" s="137" t="s">
        <v>40008</v>
      </c>
      <c r="H8246" s="137" t="s">
        <v>40009</v>
      </c>
      <c r="I8246" s="138" t="s">
        <v>40010</v>
      </c>
    </row>
    <row r="8247" spans="1:9" hidden="1">
      <c r="A8247" s="137" t="s">
        <v>40030</v>
      </c>
      <c r="B8247" s="138" t="s">
        <v>40031</v>
      </c>
      <c r="C8247" s="138" t="s">
        <v>40032</v>
      </c>
      <c r="D8247" s="138" t="s">
        <v>40033</v>
      </c>
      <c r="E8247" s="138" t="s">
        <v>40034</v>
      </c>
      <c r="F8247" s="139">
        <v>33.299999999999997</v>
      </c>
      <c r="G8247" s="137" t="s">
        <v>40008</v>
      </c>
      <c r="H8247" s="137" t="s">
        <v>40009</v>
      </c>
      <c r="I8247" s="138" t="s">
        <v>40010</v>
      </c>
    </row>
    <row r="8248" spans="1:9" hidden="1">
      <c r="A8248" s="137" t="s">
        <v>40035</v>
      </c>
      <c r="B8248" s="138" t="s">
        <v>40036</v>
      </c>
      <c r="C8248" s="138" t="s">
        <v>40037</v>
      </c>
      <c r="D8248" s="138" t="s">
        <v>40038</v>
      </c>
      <c r="E8248" s="138" t="s">
        <v>40039</v>
      </c>
      <c r="F8248" s="139">
        <v>88</v>
      </c>
      <c r="G8248" s="137" t="s">
        <v>40008</v>
      </c>
      <c r="H8248" s="137" t="s">
        <v>40009</v>
      </c>
      <c r="I8248" s="138" t="s">
        <v>40010</v>
      </c>
    </row>
    <row r="8249" spans="1:9" hidden="1">
      <c r="A8249" s="137" t="s">
        <v>40040</v>
      </c>
      <c r="B8249" s="138" t="s">
        <v>40041</v>
      </c>
      <c r="C8249" s="138" t="s">
        <v>40042</v>
      </c>
      <c r="D8249" s="138" t="s">
        <v>40043</v>
      </c>
      <c r="E8249" s="138" t="s">
        <v>40044</v>
      </c>
      <c r="F8249" s="139">
        <v>0</v>
      </c>
      <c r="G8249" s="137" t="s">
        <v>40008</v>
      </c>
      <c r="H8249" s="137" t="s">
        <v>40009</v>
      </c>
      <c r="I8249" s="138" t="s">
        <v>40010</v>
      </c>
    </row>
    <row r="8250" spans="1:9" hidden="1">
      <c r="A8250" s="137" t="s">
        <v>40045</v>
      </c>
      <c r="B8250" s="138" t="s">
        <v>40046</v>
      </c>
      <c r="C8250" s="138" t="s">
        <v>40047</v>
      </c>
      <c r="D8250" s="138" t="s">
        <v>40048</v>
      </c>
      <c r="E8250" s="138" t="s">
        <v>40049</v>
      </c>
      <c r="F8250" s="139">
        <v>68.2</v>
      </c>
      <c r="G8250" s="137" t="s">
        <v>40008</v>
      </c>
      <c r="H8250" s="137" t="s">
        <v>40009</v>
      </c>
      <c r="I8250" s="138" t="s">
        <v>40010</v>
      </c>
    </row>
    <row r="8251" spans="1:9" hidden="1">
      <c r="A8251" s="137" t="s">
        <v>40050</v>
      </c>
      <c r="B8251" s="138" t="s">
        <v>40051</v>
      </c>
      <c r="C8251" s="138" t="s">
        <v>40052</v>
      </c>
      <c r="D8251" s="138" t="s">
        <v>40053</v>
      </c>
      <c r="E8251" s="138" t="s">
        <v>40054</v>
      </c>
      <c r="F8251" s="139">
        <v>0</v>
      </c>
      <c r="G8251" s="137" t="s">
        <v>40008</v>
      </c>
      <c r="H8251" s="137" t="s">
        <v>40009</v>
      </c>
      <c r="I8251" s="138" t="s">
        <v>40010</v>
      </c>
    </row>
    <row r="8252" spans="1:9" hidden="1">
      <c r="A8252" s="137" t="s">
        <v>40055</v>
      </c>
      <c r="B8252" s="138" t="s">
        <v>40056</v>
      </c>
      <c r="C8252" s="138" t="s">
        <v>40057</v>
      </c>
      <c r="D8252" s="138" t="s">
        <v>40058</v>
      </c>
      <c r="E8252" s="138" t="s">
        <v>40059</v>
      </c>
      <c r="F8252" s="139">
        <v>0</v>
      </c>
      <c r="G8252" s="137" t="s">
        <v>40008</v>
      </c>
      <c r="H8252" s="137" t="s">
        <v>40009</v>
      </c>
      <c r="I8252" s="138" t="s">
        <v>40010</v>
      </c>
    </row>
    <row r="8253" spans="1:9" hidden="1">
      <c r="A8253" s="137" t="s">
        <v>40060</v>
      </c>
      <c r="B8253" s="138" t="s">
        <v>40061</v>
      </c>
      <c r="C8253" s="138" t="s">
        <v>40062</v>
      </c>
      <c r="D8253" s="138" t="s">
        <v>40063</v>
      </c>
      <c r="E8253" s="138" t="s">
        <v>40064</v>
      </c>
      <c r="F8253" s="139">
        <v>0</v>
      </c>
      <c r="G8253" s="137" t="s">
        <v>40008</v>
      </c>
      <c r="H8253" s="137" t="s">
        <v>40009</v>
      </c>
      <c r="I8253" s="138" t="s">
        <v>40010</v>
      </c>
    </row>
    <row r="8254" spans="1:9" hidden="1">
      <c r="A8254" s="137" t="s">
        <v>40065</v>
      </c>
      <c r="B8254" s="138" t="s">
        <v>40066</v>
      </c>
      <c r="C8254" s="138" t="s">
        <v>40067</v>
      </c>
      <c r="D8254" s="138" t="s">
        <v>40068</v>
      </c>
      <c r="E8254" s="138" t="s">
        <v>40069</v>
      </c>
      <c r="F8254" s="139">
        <v>0</v>
      </c>
      <c r="G8254" s="137" t="s">
        <v>40008</v>
      </c>
      <c r="H8254" s="137" t="s">
        <v>40009</v>
      </c>
      <c r="I8254" s="138" t="s">
        <v>40010</v>
      </c>
    </row>
    <row r="8255" spans="1:9" hidden="1">
      <c r="A8255" s="137" t="s">
        <v>40070</v>
      </c>
      <c r="B8255" s="138" t="s">
        <v>40071</v>
      </c>
      <c r="C8255" s="138" t="s">
        <v>40072</v>
      </c>
      <c r="D8255" s="138" t="s">
        <v>40073</v>
      </c>
      <c r="E8255" s="138" t="s">
        <v>40074</v>
      </c>
      <c r="F8255" s="139">
        <v>0</v>
      </c>
      <c r="G8255" s="137" t="s">
        <v>40008</v>
      </c>
      <c r="H8255" s="137" t="s">
        <v>40009</v>
      </c>
      <c r="I8255" s="138" t="s">
        <v>40010</v>
      </c>
    </row>
    <row r="8256" spans="1:9" hidden="1">
      <c r="A8256" s="137" t="s">
        <v>40075</v>
      </c>
      <c r="B8256" s="138" t="s">
        <v>40076</v>
      </c>
      <c r="C8256" s="138" t="s">
        <v>40077</v>
      </c>
      <c r="D8256" s="138" t="s">
        <v>40078</v>
      </c>
      <c r="E8256" s="138" t="s">
        <v>40079</v>
      </c>
      <c r="F8256" s="139">
        <v>0</v>
      </c>
      <c r="G8256" s="137" t="s">
        <v>40008</v>
      </c>
      <c r="H8256" s="137" t="s">
        <v>40009</v>
      </c>
      <c r="I8256" s="138" t="s">
        <v>1756</v>
      </c>
    </row>
    <row r="8257" spans="1:9" hidden="1">
      <c r="A8257" s="137" t="s">
        <v>40080</v>
      </c>
      <c r="B8257" s="138" t="s">
        <v>40081</v>
      </c>
      <c r="C8257" s="138" t="s">
        <v>40082</v>
      </c>
      <c r="D8257" s="138" t="s">
        <v>40083</v>
      </c>
      <c r="E8257" s="138" t="s">
        <v>40084</v>
      </c>
      <c r="F8257" s="139">
        <v>0</v>
      </c>
      <c r="G8257" s="137" t="s">
        <v>40008</v>
      </c>
      <c r="H8257" s="137" t="s">
        <v>40009</v>
      </c>
      <c r="I8257" s="138" t="s">
        <v>40010</v>
      </c>
    </row>
    <row r="8258" spans="1:9" hidden="1">
      <c r="A8258" s="137" t="s">
        <v>40085</v>
      </c>
      <c r="B8258" s="138" t="s">
        <v>40086</v>
      </c>
      <c r="C8258" s="138" t="s">
        <v>40087</v>
      </c>
      <c r="D8258" s="138" t="s">
        <v>40088</v>
      </c>
      <c r="E8258" s="138" t="s">
        <v>40089</v>
      </c>
      <c r="F8258" s="139">
        <v>0</v>
      </c>
      <c r="G8258" s="137" t="s">
        <v>40008</v>
      </c>
      <c r="H8258" s="137" t="s">
        <v>40009</v>
      </c>
      <c r="I8258" s="138" t="s">
        <v>40010</v>
      </c>
    </row>
    <row r="8259" spans="1:9" hidden="1">
      <c r="A8259" s="137" t="s">
        <v>40090</v>
      </c>
      <c r="B8259" s="138" t="s">
        <v>40091</v>
      </c>
      <c r="C8259" s="138" t="s">
        <v>40092</v>
      </c>
      <c r="D8259" s="138" t="s">
        <v>40093</v>
      </c>
      <c r="E8259" s="138" t="s">
        <v>40094</v>
      </c>
      <c r="F8259" s="139">
        <v>0</v>
      </c>
      <c r="G8259" s="137" t="s">
        <v>40008</v>
      </c>
      <c r="H8259" s="137" t="s">
        <v>40009</v>
      </c>
      <c r="I8259" s="138" t="s">
        <v>40010</v>
      </c>
    </row>
    <row r="8260" spans="1:9" hidden="1">
      <c r="A8260" s="137" t="s">
        <v>40095</v>
      </c>
      <c r="B8260" s="138" t="s">
        <v>40096</v>
      </c>
      <c r="C8260" s="138" t="s">
        <v>40097</v>
      </c>
      <c r="D8260" s="138" t="s">
        <v>40098</v>
      </c>
      <c r="E8260" s="138" t="s">
        <v>40099</v>
      </c>
      <c r="F8260" s="139">
        <v>2064</v>
      </c>
      <c r="G8260" s="137" t="s">
        <v>40008</v>
      </c>
      <c r="H8260" s="137" t="s">
        <v>40009</v>
      </c>
      <c r="I8260" s="138" t="s">
        <v>40010</v>
      </c>
    </row>
    <row r="8261" spans="1:9" hidden="1">
      <c r="A8261" s="137" t="s">
        <v>40100</v>
      </c>
      <c r="B8261" s="138" t="s">
        <v>40101</v>
      </c>
      <c r="C8261" s="138" t="s">
        <v>40102</v>
      </c>
      <c r="D8261" s="138" t="s">
        <v>40103</v>
      </c>
      <c r="E8261" s="138" t="s">
        <v>40104</v>
      </c>
      <c r="F8261" s="139">
        <v>0</v>
      </c>
      <c r="G8261" s="137" t="s">
        <v>40008</v>
      </c>
      <c r="H8261" s="137" t="s">
        <v>40009</v>
      </c>
      <c r="I8261" s="138" t="s">
        <v>40010</v>
      </c>
    </row>
    <row r="8262" spans="1:9" hidden="1">
      <c r="A8262" s="137" t="s">
        <v>40105</v>
      </c>
      <c r="B8262" s="138" t="s">
        <v>40106</v>
      </c>
      <c r="C8262" s="138" t="s">
        <v>40107</v>
      </c>
      <c r="D8262" s="138" t="s">
        <v>40108</v>
      </c>
      <c r="E8262" s="138" t="s">
        <v>1756</v>
      </c>
      <c r="F8262" s="139">
        <v>0</v>
      </c>
      <c r="G8262" s="137" t="s">
        <v>488</v>
      </c>
      <c r="H8262" s="137" t="s">
        <v>22088</v>
      </c>
      <c r="I8262" s="138" t="s">
        <v>1756</v>
      </c>
    </row>
    <row r="8263" spans="1:9" hidden="1">
      <c r="A8263" s="137" t="s">
        <v>40109</v>
      </c>
      <c r="B8263" s="138" t="s">
        <v>40110</v>
      </c>
      <c r="C8263" s="138" t="s">
        <v>40111</v>
      </c>
      <c r="D8263" s="138" t="s">
        <v>40112</v>
      </c>
      <c r="E8263" s="138" t="s">
        <v>40113</v>
      </c>
      <c r="F8263" s="139">
        <v>439</v>
      </c>
      <c r="G8263" s="137" t="s">
        <v>40008</v>
      </c>
      <c r="H8263" s="137" t="s">
        <v>40009</v>
      </c>
      <c r="I8263" s="138" t="s">
        <v>40010</v>
      </c>
    </row>
    <row r="8264" spans="1:9" hidden="1">
      <c r="A8264" s="137" t="s">
        <v>40114</v>
      </c>
      <c r="B8264" s="138" t="s">
        <v>40115</v>
      </c>
      <c r="C8264" s="138" t="s">
        <v>40116</v>
      </c>
      <c r="D8264" s="138" t="s">
        <v>40117</v>
      </c>
      <c r="E8264" s="138" t="s">
        <v>40118</v>
      </c>
      <c r="F8264" s="139">
        <v>96.5</v>
      </c>
      <c r="G8264" s="137" t="s">
        <v>40008</v>
      </c>
      <c r="H8264" s="137" t="s">
        <v>40009</v>
      </c>
      <c r="I8264" s="138" t="s">
        <v>40010</v>
      </c>
    </row>
    <row r="8265" spans="1:9" hidden="1">
      <c r="A8265" s="137" t="s">
        <v>40119</v>
      </c>
      <c r="B8265" s="138" t="s">
        <v>40120</v>
      </c>
      <c r="C8265" s="138" t="s">
        <v>40121</v>
      </c>
      <c r="D8265" s="138" t="s">
        <v>40122</v>
      </c>
      <c r="E8265" s="138" t="s">
        <v>40123</v>
      </c>
      <c r="F8265" s="139">
        <v>62.45</v>
      </c>
      <c r="G8265" s="137" t="s">
        <v>40008</v>
      </c>
      <c r="H8265" s="137" t="s">
        <v>40009</v>
      </c>
      <c r="I8265" s="138" t="s">
        <v>40010</v>
      </c>
    </row>
    <row r="8266" spans="1:9" hidden="1">
      <c r="A8266" s="137" t="s">
        <v>40124</v>
      </c>
      <c r="B8266" s="138" t="s">
        <v>40125</v>
      </c>
      <c r="C8266" s="138" t="s">
        <v>40126</v>
      </c>
      <c r="D8266" s="138" t="s">
        <v>40127</v>
      </c>
      <c r="E8266" s="138" t="s">
        <v>40128</v>
      </c>
      <c r="F8266" s="139">
        <v>135</v>
      </c>
      <c r="G8266" s="137" t="s">
        <v>40008</v>
      </c>
      <c r="H8266" s="137" t="s">
        <v>40009</v>
      </c>
      <c r="I8266" s="138" t="s">
        <v>40010</v>
      </c>
    </row>
    <row r="8267" spans="1:9" hidden="1">
      <c r="A8267" s="137" t="s">
        <v>40129</v>
      </c>
      <c r="B8267" s="138" t="s">
        <v>40130</v>
      </c>
      <c r="C8267" s="138" t="s">
        <v>40131</v>
      </c>
      <c r="D8267" s="138" t="s">
        <v>40132</v>
      </c>
      <c r="E8267" s="138" t="s">
        <v>40133</v>
      </c>
      <c r="F8267" s="139">
        <v>0</v>
      </c>
      <c r="G8267" s="137" t="s">
        <v>40008</v>
      </c>
      <c r="H8267" s="137" t="s">
        <v>40009</v>
      </c>
      <c r="I8267" s="138" t="s">
        <v>40010</v>
      </c>
    </row>
    <row r="8268" spans="1:9" hidden="1">
      <c r="A8268" s="137" t="s">
        <v>40134</v>
      </c>
      <c r="B8268" s="138" t="s">
        <v>40135</v>
      </c>
      <c r="C8268" s="138" t="s">
        <v>40136</v>
      </c>
      <c r="D8268" s="138" t="s">
        <v>40137</v>
      </c>
      <c r="E8268" s="138" t="s">
        <v>40138</v>
      </c>
      <c r="F8268" s="139">
        <v>265</v>
      </c>
      <c r="G8268" s="137" t="s">
        <v>40008</v>
      </c>
      <c r="H8268" s="137" t="s">
        <v>40009</v>
      </c>
      <c r="I8268" s="138" t="s">
        <v>40010</v>
      </c>
    </row>
    <row r="8269" spans="1:9" hidden="1">
      <c r="A8269" s="137" t="s">
        <v>40139</v>
      </c>
      <c r="B8269" s="138" t="s">
        <v>40140</v>
      </c>
      <c r="C8269" s="138" t="s">
        <v>40141</v>
      </c>
      <c r="D8269" s="138" t="s">
        <v>40142</v>
      </c>
      <c r="E8269" s="138" t="s">
        <v>40143</v>
      </c>
      <c r="F8269" s="139">
        <v>3</v>
      </c>
      <c r="G8269" s="137" t="s">
        <v>40008</v>
      </c>
      <c r="H8269" s="137" t="s">
        <v>40009</v>
      </c>
      <c r="I8269" s="138" t="s">
        <v>40010</v>
      </c>
    </row>
    <row r="8270" spans="1:9" hidden="1">
      <c r="A8270" s="137" t="s">
        <v>40144</v>
      </c>
      <c r="B8270" s="138" t="s">
        <v>40145</v>
      </c>
      <c r="C8270" s="138" t="s">
        <v>40146</v>
      </c>
      <c r="D8270" s="138" t="s">
        <v>40147</v>
      </c>
      <c r="E8270" s="138" t="s">
        <v>40148</v>
      </c>
      <c r="F8270" s="139">
        <v>0</v>
      </c>
      <c r="G8270" s="137" t="s">
        <v>40008</v>
      </c>
      <c r="H8270" s="137" t="s">
        <v>40009</v>
      </c>
      <c r="I8270" s="138" t="s">
        <v>40010</v>
      </c>
    </row>
    <row r="8271" spans="1:9" hidden="1">
      <c r="A8271" s="137" t="s">
        <v>40149</v>
      </c>
      <c r="B8271" s="138" t="s">
        <v>40150</v>
      </c>
      <c r="C8271" s="138" t="s">
        <v>40151</v>
      </c>
      <c r="D8271" s="138" t="s">
        <v>40152</v>
      </c>
      <c r="E8271" s="138" t="s">
        <v>40153</v>
      </c>
      <c r="F8271" s="139">
        <v>34.25</v>
      </c>
      <c r="G8271" s="137" t="s">
        <v>40008</v>
      </c>
      <c r="H8271" s="137" t="s">
        <v>40009</v>
      </c>
      <c r="I8271" s="138" t="s">
        <v>40010</v>
      </c>
    </row>
    <row r="8272" spans="1:9" hidden="1">
      <c r="A8272" s="137" t="s">
        <v>40154</v>
      </c>
      <c r="B8272" s="138" t="s">
        <v>40155</v>
      </c>
      <c r="C8272" s="138" t="s">
        <v>40156</v>
      </c>
      <c r="D8272" s="138" t="s">
        <v>40157</v>
      </c>
      <c r="E8272" s="138" t="s">
        <v>40158</v>
      </c>
      <c r="F8272" s="139">
        <v>3.12</v>
      </c>
      <c r="G8272" s="137" t="s">
        <v>40008</v>
      </c>
      <c r="H8272" s="137" t="s">
        <v>40009</v>
      </c>
      <c r="I8272" s="138" t="s">
        <v>40010</v>
      </c>
    </row>
    <row r="8273" spans="1:9" hidden="1">
      <c r="A8273" s="137" t="s">
        <v>40159</v>
      </c>
      <c r="B8273" s="138" t="s">
        <v>40160</v>
      </c>
      <c r="C8273" s="138" t="s">
        <v>40161</v>
      </c>
      <c r="D8273" s="138" t="s">
        <v>40162</v>
      </c>
      <c r="E8273" s="138" t="s">
        <v>40163</v>
      </c>
      <c r="F8273" s="139">
        <v>0</v>
      </c>
      <c r="G8273" s="137" t="s">
        <v>40008</v>
      </c>
      <c r="H8273" s="137" t="s">
        <v>40009</v>
      </c>
      <c r="I8273" s="138" t="s">
        <v>40010</v>
      </c>
    </row>
    <row r="8274" spans="1:9" hidden="1">
      <c r="A8274" s="137" t="s">
        <v>40164</v>
      </c>
      <c r="B8274" s="138" t="s">
        <v>40165</v>
      </c>
      <c r="C8274" s="138" t="s">
        <v>40166</v>
      </c>
      <c r="D8274" s="138" t="s">
        <v>40167</v>
      </c>
      <c r="E8274" s="138" t="s">
        <v>40168</v>
      </c>
      <c r="F8274" s="139">
        <v>0</v>
      </c>
      <c r="G8274" s="137" t="s">
        <v>40008</v>
      </c>
      <c r="H8274" s="137" t="s">
        <v>40009</v>
      </c>
      <c r="I8274" s="138" t="s">
        <v>40010</v>
      </c>
    </row>
    <row r="8275" spans="1:9" hidden="1">
      <c r="A8275" s="137" t="s">
        <v>40169</v>
      </c>
      <c r="B8275" s="138" t="s">
        <v>40170</v>
      </c>
      <c r="C8275" s="138" t="s">
        <v>40171</v>
      </c>
      <c r="D8275" s="138" t="s">
        <v>40172</v>
      </c>
      <c r="E8275" s="138" t="s">
        <v>1756</v>
      </c>
      <c r="F8275" s="139">
        <v>0</v>
      </c>
      <c r="G8275" s="137" t="s">
        <v>40008</v>
      </c>
      <c r="H8275" s="137" t="s">
        <v>40009</v>
      </c>
      <c r="I8275" s="138" t="s">
        <v>1756</v>
      </c>
    </row>
    <row r="8276" spans="1:9" hidden="1">
      <c r="A8276" s="137" t="s">
        <v>40173</v>
      </c>
      <c r="B8276" s="138" t="s">
        <v>40174</v>
      </c>
      <c r="C8276" s="138" t="s">
        <v>40175</v>
      </c>
      <c r="D8276" s="138" t="s">
        <v>40176</v>
      </c>
      <c r="E8276" s="138" t="s">
        <v>40177</v>
      </c>
      <c r="F8276" s="139">
        <v>0</v>
      </c>
      <c r="G8276" s="137" t="s">
        <v>40008</v>
      </c>
      <c r="H8276" s="137" t="s">
        <v>40009</v>
      </c>
      <c r="I8276" s="138" t="s">
        <v>40010</v>
      </c>
    </row>
    <row r="8277" spans="1:9" hidden="1">
      <c r="A8277" s="137" t="s">
        <v>40178</v>
      </c>
      <c r="B8277" s="138" t="s">
        <v>40179</v>
      </c>
      <c r="C8277" s="138" t="s">
        <v>40180</v>
      </c>
      <c r="D8277" s="138" t="s">
        <v>40181</v>
      </c>
      <c r="E8277" s="138" t="s">
        <v>40182</v>
      </c>
      <c r="F8277" s="139">
        <v>0</v>
      </c>
      <c r="G8277" s="137" t="s">
        <v>40008</v>
      </c>
      <c r="H8277" s="137" t="s">
        <v>40009</v>
      </c>
      <c r="I8277" s="138" t="s">
        <v>40010</v>
      </c>
    </row>
    <row r="8278" spans="1:9" hidden="1">
      <c r="A8278" s="137" t="s">
        <v>40183</v>
      </c>
      <c r="B8278" s="138" t="s">
        <v>40184</v>
      </c>
      <c r="C8278" s="138" t="s">
        <v>40185</v>
      </c>
      <c r="D8278" s="138" t="s">
        <v>40186</v>
      </c>
      <c r="E8278" s="138" t="s">
        <v>40187</v>
      </c>
      <c r="F8278" s="139">
        <v>61.75</v>
      </c>
      <c r="G8278" s="137" t="s">
        <v>40008</v>
      </c>
      <c r="H8278" s="137" t="s">
        <v>40009</v>
      </c>
      <c r="I8278" s="138" t="s">
        <v>40010</v>
      </c>
    </row>
    <row r="8279" spans="1:9" hidden="1">
      <c r="A8279" s="137" t="s">
        <v>40188</v>
      </c>
      <c r="B8279" s="138" t="s">
        <v>40189</v>
      </c>
      <c r="C8279" s="138" t="s">
        <v>40190</v>
      </c>
      <c r="D8279" s="138" t="s">
        <v>40191</v>
      </c>
      <c r="E8279" s="138" t="s">
        <v>40192</v>
      </c>
      <c r="F8279" s="139">
        <v>15.38</v>
      </c>
      <c r="G8279" s="137" t="s">
        <v>40008</v>
      </c>
      <c r="H8279" s="137" t="s">
        <v>40009</v>
      </c>
      <c r="I8279" s="138" t="s">
        <v>40010</v>
      </c>
    </row>
    <row r="8280" spans="1:9" hidden="1">
      <c r="A8280" s="137" t="s">
        <v>40193</v>
      </c>
      <c r="B8280" s="138" t="s">
        <v>40194</v>
      </c>
      <c r="C8280" s="138" t="s">
        <v>40195</v>
      </c>
      <c r="D8280" s="138" t="s">
        <v>40196</v>
      </c>
      <c r="E8280" s="138" t="s">
        <v>1756</v>
      </c>
      <c r="F8280" s="139">
        <v>0</v>
      </c>
      <c r="G8280" s="137" t="s">
        <v>40008</v>
      </c>
      <c r="H8280" s="137" t="s">
        <v>40009</v>
      </c>
      <c r="I8280" s="138" t="s">
        <v>1756</v>
      </c>
    </row>
    <row r="8281" spans="1:9" hidden="1">
      <c r="A8281" s="137" t="s">
        <v>40197</v>
      </c>
      <c r="B8281" s="138" t="s">
        <v>40198</v>
      </c>
      <c r="C8281" s="138" t="s">
        <v>40199</v>
      </c>
      <c r="D8281" s="138" t="s">
        <v>40200</v>
      </c>
      <c r="E8281" s="138" t="s">
        <v>40201</v>
      </c>
      <c r="F8281" s="139">
        <v>92</v>
      </c>
      <c r="G8281" s="137" t="s">
        <v>40008</v>
      </c>
      <c r="H8281" s="137" t="s">
        <v>40009</v>
      </c>
      <c r="I8281" s="138" t="s">
        <v>40010</v>
      </c>
    </row>
    <row r="8282" spans="1:9" hidden="1">
      <c r="A8282" s="137" t="s">
        <v>40202</v>
      </c>
      <c r="B8282" s="138" t="s">
        <v>40203</v>
      </c>
      <c r="C8282" s="138" t="s">
        <v>40204</v>
      </c>
      <c r="D8282" s="138" t="s">
        <v>40205</v>
      </c>
      <c r="E8282" s="138" t="s">
        <v>40206</v>
      </c>
      <c r="F8282" s="139">
        <v>0</v>
      </c>
      <c r="G8282" s="137" t="s">
        <v>40008</v>
      </c>
      <c r="H8282" s="137" t="s">
        <v>40009</v>
      </c>
      <c r="I8282" s="138" t="s">
        <v>40010</v>
      </c>
    </row>
    <row r="8283" spans="1:9" hidden="1">
      <c r="A8283" s="137" t="s">
        <v>40207</v>
      </c>
      <c r="B8283" s="138" t="s">
        <v>40208</v>
      </c>
      <c r="C8283" s="138" t="s">
        <v>375</v>
      </c>
      <c r="D8283" s="138" t="s">
        <v>373</v>
      </c>
      <c r="E8283" s="138" t="s">
        <v>1333</v>
      </c>
      <c r="F8283" s="139">
        <v>0</v>
      </c>
      <c r="G8283" s="137" t="s">
        <v>374</v>
      </c>
      <c r="H8283" s="137" t="s">
        <v>16114</v>
      </c>
      <c r="I8283" s="138" t="s">
        <v>1154</v>
      </c>
    </row>
    <row r="8284" spans="1:9" hidden="1">
      <c r="A8284" s="137" t="s">
        <v>40209</v>
      </c>
      <c r="B8284" s="138" t="s">
        <v>40208</v>
      </c>
      <c r="C8284" s="138" t="s">
        <v>40210</v>
      </c>
      <c r="D8284" s="138" t="s">
        <v>40211</v>
      </c>
      <c r="E8284" s="138" t="s">
        <v>40212</v>
      </c>
      <c r="F8284" s="139">
        <v>890</v>
      </c>
      <c r="G8284" s="137" t="s">
        <v>40008</v>
      </c>
      <c r="H8284" s="137" t="s">
        <v>40009</v>
      </c>
      <c r="I8284" s="138" t="s">
        <v>40010</v>
      </c>
    </row>
    <row r="8285" spans="1:9" hidden="1">
      <c r="A8285" s="137" t="s">
        <v>40213</v>
      </c>
      <c r="B8285" s="138" t="s">
        <v>40214</v>
      </c>
      <c r="C8285" s="138" t="s">
        <v>40215</v>
      </c>
      <c r="D8285" s="138" t="s">
        <v>40216</v>
      </c>
      <c r="E8285" s="138" t="s">
        <v>40217</v>
      </c>
      <c r="F8285" s="139">
        <v>30</v>
      </c>
      <c r="G8285" s="137" t="s">
        <v>40008</v>
      </c>
      <c r="H8285" s="137" t="s">
        <v>40009</v>
      </c>
      <c r="I8285" s="138" t="s">
        <v>40010</v>
      </c>
    </row>
    <row r="8286" spans="1:9" hidden="1">
      <c r="A8286" s="137" t="s">
        <v>40218</v>
      </c>
      <c r="B8286" s="138" t="s">
        <v>40219</v>
      </c>
      <c r="C8286" s="138" t="s">
        <v>40220</v>
      </c>
      <c r="D8286" s="138" t="s">
        <v>40221</v>
      </c>
      <c r="E8286" s="138" t="s">
        <v>40222</v>
      </c>
      <c r="F8286" s="139">
        <v>0</v>
      </c>
      <c r="G8286" s="137" t="s">
        <v>40008</v>
      </c>
      <c r="H8286" s="137" t="s">
        <v>40009</v>
      </c>
      <c r="I8286" s="138" t="s">
        <v>40010</v>
      </c>
    </row>
    <row r="8287" spans="1:9" hidden="1">
      <c r="A8287" s="137" t="s">
        <v>40223</v>
      </c>
      <c r="B8287" s="138" t="s">
        <v>40224</v>
      </c>
      <c r="C8287" s="138" t="s">
        <v>40225</v>
      </c>
      <c r="D8287" s="138" t="s">
        <v>40226</v>
      </c>
      <c r="E8287" s="138" t="s">
        <v>1756</v>
      </c>
      <c r="F8287" s="139">
        <v>0</v>
      </c>
      <c r="G8287" s="137" t="s">
        <v>40008</v>
      </c>
      <c r="H8287" s="137" t="s">
        <v>40009</v>
      </c>
      <c r="I8287" s="138" t="s">
        <v>1756</v>
      </c>
    </row>
    <row r="8288" spans="1:9" hidden="1">
      <c r="A8288" s="137" t="s">
        <v>40227</v>
      </c>
      <c r="B8288" s="138" t="s">
        <v>40228</v>
      </c>
      <c r="C8288" s="138" t="s">
        <v>40229</v>
      </c>
      <c r="D8288" s="138" t="s">
        <v>40230</v>
      </c>
      <c r="E8288" s="138" t="s">
        <v>40231</v>
      </c>
      <c r="F8288" s="139">
        <v>122.4</v>
      </c>
      <c r="G8288" s="137" t="s">
        <v>40008</v>
      </c>
      <c r="H8288" s="137" t="s">
        <v>40009</v>
      </c>
      <c r="I8288" s="138" t="s">
        <v>40010</v>
      </c>
    </row>
    <row r="8289" spans="1:9" hidden="1">
      <c r="A8289" s="137" t="s">
        <v>40232</v>
      </c>
      <c r="B8289" s="138" t="s">
        <v>40233</v>
      </c>
      <c r="C8289" s="138" t="s">
        <v>40234</v>
      </c>
      <c r="D8289" s="138" t="s">
        <v>40235</v>
      </c>
      <c r="E8289" s="138" t="s">
        <v>40236</v>
      </c>
      <c r="F8289" s="139">
        <v>0</v>
      </c>
      <c r="G8289" s="137" t="s">
        <v>40008</v>
      </c>
      <c r="H8289" s="137" t="s">
        <v>40009</v>
      </c>
      <c r="I8289" s="138" t="s">
        <v>40010</v>
      </c>
    </row>
    <row r="8290" spans="1:9" hidden="1">
      <c r="A8290" s="137" t="s">
        <v>40237</v>
      </c>
      <c r="B8290" s="138" t="s">
        <v>40238</v>
      </c>
      <c r="C8290" s="138" t="s">
        <v>40239</v>
      </c>
      <c r="D8290" s="138" t="s">
        <v>40240</v>
      </c>
      <c r="E8290" s="138" t="s">
        <v>1756</v>
      </c>
      <c r="F8290" s="139">
        <v>0</v>
      </c>
      <c r="G8290" s="137" t="s">
        <v>40241</v>
      </c>
      <c r="H8290" s="137" t="s">
        <v>40242</v>
      </c>
      <c r="I8290" s="138" t="s">
        <v>1756</v>
      </c>
    </row>
    <row r="8291" spans="1:9" hidden="1">
      <c r="A8291" s="137" t="s">
        <v>40243</v>
      </c>
      <c r="B8291" s="138" t="s">
        <v>40244</v>
      </c>
      <c r="C8291" s="138" t="s">
        <v>40245</v>
      </c>
      <c r="D8291" s="138" t="s">
        <v>40246</v>
      </c>
      <c r="E8291" s="138" t="s">
        <v>1756</v>
      </c>
      <c r="F8291" s="139">
        <v>0</v>
      </c>
      <c r="G8291" s="137" t="s">
        <v>40241</v>
      </c>
      <c r="H8291" s="137" t="s">
        <v>40242</v>
      </c>
      <c r="I8291" s="138" t="s">
        <v>1756</v>
      </c>
    </row>
    <row r="8292" spans="1:9" hidden="1">
      <c r="A8292" s="137" t="s">
        <v>40247</v>
      </c>
      <c r="B8292" s="138" t="s">
        <v>40248</v>
      </c>
      <c r="C8292" s="138" t="s">
        <v>40249</v>
      </c>
      <c r="D8292" s="138" t="s">
        <v>40250</v>
      </c>
      <c r="E8292" s="138" t="s">
        <v>1756</v>
      </c>
      <c r="F8292" s="139">
        <v>0</v>
      </c>
      <c r="G8292" s="137" t="s">
        <v>40241</v>
      </c>
      <c r="H8292" s="137" t="s">
        <v>40242</v>
      </c>
      <c r="I8292" s="138" t="s">
        <v>1756</v>
      </c>
    </row>
    <row r="8293" spans="1:9" hidden="1">
      <c r="A8293" s="137" t="s">
        <v>40251</v>
      </c>
      <c r="B8293" s="138" t="s">
        <v>40252</v>
      </c>
      <c r="C8293" s="138" t="s">
        <v>40253</v>
      </c>
      <c r="D8293" s="138" t="s">
        <v>40254</v>
      </c>
      <c r="E8293" s="138" t="s">
        <v>1756</v>
      </c>
      <c r="F8293" s="139">
        <v>0</v>
      </c>
      <c r="G8293" s="137" t="s">
        <v>40241</v>
      </c>
      <c r="H8293" s="137" t="s">
        <v>40242</v>
      </c>
      <c r="I8293" s="138" t="s">
        <v>1756</v>
      </c>
    </row>
    <row r="8294" spans="1:9" hidden="1">
      <c r="A8294" s="137" t="s">
        <v>40255</v>
      </c>
      <c r="B8294" s="138" t="s">
        <v>40256</v>
      </c>
      <c r="C8294" s="138" t="s">
        <v>40257</v>
      </c>
      <c r="D8294" s="138" t="s">
        <v>40258</v>
      </c>
      <c r="E8294" s="138" t="s">
        <v>1756</v>
      </c>
      <c r="F8294" s="139">
        <v>0</v>
      </c>
      <c r="G8294" s="137" t="s">
        <v>40241</v>
      </c>
      <c r="H8294" s="137" t="s">
        <v>40242</v>
      </c>
      <c r="I8294" s="138" t="s">
        <v>1756</v>
      </c>
    </row>
    <row r="8295" spans="1:9" hidden="1">
      <c r="A8295" s="137" t="s">
        <v>40259</v>
      </c>
      <c r="B8295" s="138" t="s">
        <v>40260</v>
      </c>
      <c r="C8295" s="138" t="s">
        <v>40261</v>
      </c>
      <c r="D8295" s="138" t="s">
        <v>40262</v>
      </c>
      <c r="E8295" s="138" t="s">
        <v>1756</v>
      </c>
      <c r="F8295" s="139">
        <v>0</v>
      </c>
      <c r="G8295" s="137" t="s">
        <v>40241</v>
      </c>
      <c r="H8295" s="137" t="s">
        <v>40242</v>
      </c>
      <c r="I8295" s="138" t="s">
        <v>1756</v>
      </c>
    </row>
    <row r="8296" spans="1:9" hidden="1">
      <c r="A8296" s="137" t="s">
        <v>40263</v>
      </c>
      <c r="B8296" s="138" t="s">
        <v>40264</v>
      </c>
      <c r="C8296" s="138" t="s">
        <v>40265</v>
      </c>
      <c r="D8296" s="138" t="s">
        <v>40266</v>
      </c>
      <c r="E8296" s="138" t="s">
        <v>1756</v>
      </c>
      <c r="F8296" s="139">
        <v>0</v>
      </c>
      <c r="G8296" s="137" t="s">
        <v>40241</v>
      </c>
      <c r="H8296" s="137" t="s">
        <v>40242</v>
      </c>
      <c r="I8296" s="138" t="s">
        <v>1756</v>
      </c>
    </row>
    <row r="8297" spans="1:9" hidden="1">
      <c r="A8297" s="137" t="s">
        <v>40267</v>
      </c>
      <c r="B8297" s="138" t="s">
        <v>40268</v>
      </c>
      <c r="C8297" s="138" t="s">
        <v>40269</v>
      </c>
      <c r="D8297" s="138" t="s">
        <v>40270</v>
      </c>
      <c r="E8297" s="138" t="s">
        <v>1756</v>
      </c>
      <c r="F8297" s="139">
        <v>0</v>
      </c>
      <c r="G8297" s="137" t="s">
        <v>40241</v>
      </c>
      <c r="H8297" s="137" t="s">
        <v>40242</v>
      </c>
      <c r="I8297" s="138" t="s">
        <v>1756</v>
      </c>
    </row>
    <row r="8298" spans="1:9" hidden="1">
      <c r="A8298" s="137" t="s">
        <v>40271</v>
      </c>
      <c r="B8298" s="138" t="s">
        <v>40272</v>
      </c>
      <c r="C8298" s="138" t="s">
        <v>40273</v>
      </c>
      <c r="D8298" s="138" t="s">
        <v>40274</v>
      </c>
      <c r="E8298" s="138" t="s">
        <v>40275</v>
      </c>
      <c r="F8298" s="139">
        <v>0</v>
      </c>
      <c r="G8298" s="137" t="s">
        <v>16996</v>
      </c>
      <c r="H8298" s="137" t="s">
        <v>16997</v>
      </c>
      <c r="I8298" s="138" t="s">
        <v>16998</v>
      </c>
    </row>
    <row r="8299" spans="1:9" hidden="1">
      <c r="A8299" s="137" t="s">
        <v>40276</v>
      </c>
      <c r="B8299" s="138" t="s">
        <v>40277</v>
      </c>
      <c r="C8299" s="138" t="s">
        <v>40278</v>
      </c>
      <c r="D8299" s="138" t="s">
        <v>40279</v>
      </c>
      <c r="E8299" s="138" t="s">
        <v>40280</v>
      </c>
      <c r="F8299" s="139">
        <v>0</v>
      </c>
      <c r="G8299" s="137" t="s">
        <v>16996</v>
      </c>
      <c r="H8299" s="137" t="s">
        <v>16997</v>
      </c>
      <c r="I8299" s="138" t="s">
        <v>16998</v>
      </c>
    </row>
    <row r="8300" spans="1:9" hidden="1">
      <c r="A8300" s="137" t="s">
        <v>40281</v>
      </c>
      <c r="B8300" s="138" t="s">
        <v>40282</v>
      </c>
      <c r="C8300" s="138" t="s">
        <v>40283</v>
      </c>
      <c r="D8300" s="138" t="s">
        <v>40284</v>
      </c>
      <c r="E8300" s="138" t="s">
        <v>40285</v>
      </c>
      <c r="F8300" s="139">
        <v>0</v>
      </c>
      <c r="G8300" s="137" t="s">
        <v>16996</v>
      </c>
      <c r="H8300" s="137" t="s">
        <v>16997</v>
      </c>
      <c r="I8300" s="138" t="s">
        <v>16998</v>
      </c>
    </row>
    <row r="8301" spans="1:9" hidden="1">
      <c r="A8301" s="137" t="s">
        <v>40286</v>
      </c>
      <c r="B8301" s="138" t="s">
        <v>40287</v>
      </c>
      <c r="C8301" s="138" t="s">
        <v>40288</v>
      </c>
      <c r="D8301" s="138" t="s">
        <v>40289</v>
      </c>
      <c r="E8301" s="138" t="s">
        <v>40290</v>
      </c>
      <c r="F8301" s="139">
        <v>0</v>
      </c>
      <c r="G8301" s="137" t="s">
        <v>16996</v>
      </c>
      <c r="H8301" s="137" t="s">
        <v>16997</v>
      </c>
      <c r="I8301" s="138" t="s">
        <v>16998</v>
      </c>
    </row>
    <row r="8302" spans="1:9" hidden="1">
      <c r="A8302" s="137" t="s">
        <v>40291</v>
      </c>
      <c r="B8302" s="138" t="s">
        <v>40292</v>
      </c>
      <c r="C8302" s="138" t="s">
        <v>40293</v>
      </c>
      <c r="D8302" s="138" t="s">
        <v>40294</v>
      </c>
      <c r="E8302" s="138" t="s">
        <v>40295</v>
      </c>
      <c r="F8302" s="139">
        <v>0</v>
      </c>
      <c r="G8302" s="137" t="s">
        <v>16996</v>
      </c>
      <c r="H8302" s="137" t="s">
        <v>16997</v>
      </c>
      <c r="I8302" s="138" t="s">
        <v>16998</v>
      </c>
    </row>
    <row r="8303" spans="1:9" hidden="1">
      <c r="A8303" s="137" t="s">
        <v>40296</v>
      </c>
      <c r="B8303" s="138" t="s">
        <v>40297</v>
      </c>
      <c r="C8303" s="138" t="s">
        <v>40298</v>
      </c>
      <c r="D8303" s="138" t="s">
        <v>40299</v>
      </c>
      <c r="E8303" s="138" t="s">
        <v>40300</v>
      </c>
      <c r="F8303" s="139">
        <v>196.2</v>
      </c>
      <c r="G8303" s="137" t="s">
        <v>16996</v>
      </c>
      <c r="H8303" s="137" t="s">
        <v>16997</v>
      </c>
      <c r="I8303" s="138" t="s">
        <v>16998</v>
      </c>
    </row>
    <row r="8304" spans="1:9" hidden="1">
      <c r="A8304" s="137" t="s">
        <v>40301</v>
      </c>
      <c r="B8304" s="138" t="s">
        <v>40302</v>
      </c>
      <c r="C8304" s="138" t="s">
        <v>40303</v>
      </c>
      <c r="D8304" s="138" t="s">
        <v>40304</v>
      </c>
      <c r="E8304" s="138" t="s">
        <v>40305</v>
      </c>
      <c r="F8304" s="139">
        <v>0</v>
      </c>
      <c r="G8304" s="137" t="s">
        <v>16996</v>
      </c>
      <c r="H8304" s="137" t="s">
        <v>16997</v>
      </c>
      <c r="I8304" s="138" t="s">
        <v>16998</v>
      </c>
    </row>
    <row r="8305" spans="1:9" hidden="1">
      <c r="A8305" s="137" t="s">
        <v>40306</v>
      </c>
      <c r="B8305" s="138" t="s">
        <v>40307</v>
      </c>
      <c r="C8305" s="138" t="s">
        <v>40308</v>
      </c>
      <c r="D8305" s="138" t="s">
        <v>40309</v>
      </c>
      <c r="E8305" s="138" t="s">
        <v>40310</v>
      </c>
      <c r="F8305" s="139">
        <v>0</v>
      </c>
      <c r="G8305" s="137" t="s">
        <v>16996</v>
      </c>
      <c r="H8305" s="137" t="s">
        <v>16997</v>
      </c>
      <c r="I8305" s="138" t="s">
        <v>16998</v>
      </c>
    </row>
    <row r="8306" spans="1:9" hidden="1">
      <c r="A8306" s="137" t="s">
        <v>40311</v>
      </c>
      <c r="B8306" s="138" t="s">
        <v>40312</v>
      </c>
      <c r="C8306" s="138" t="s">
        <v>40313</v>
      </c>
      <c r="D8306" s="138" t="s">
        <v>40314</v>
      </c>
      <c r="E8306" s="138" t="s">
        <v>40315</v>
      </c>
      <c r="F8306" s="139">
        <v>157.6</v>
      </c>
      <c r="G8306" s="137" t="s">
        <v>16996</v>
      </c>
      <c r="H8306" s="137" t="s">
        <v>16997</v>
      </c>
      <c r="I8306" s="138" t="s">
        <v>16998</v>
      </c>
    </row>
    <row r="8307" spans="1:9" hidden="1">
      <c r="A8307" s="137" t="s">
        <v>40316</v>
      </c>
      <c r="B8307" s="138" t="s">
        <v>40317</v>
      </c>
      <c r="C8307" s="138" t="s">
        <v>40318</v>
      </c>
      <c r="D8307" s="138" t="s">
        <v>40319</v>
      </c>
      <c r="E8307" s="138" t="s">
        <v>40320</v>
      </c>
      <c r="F8307" s="139">
        <v>61.88</v>
      </c>
      <c r="G8307" s="137" t="s">
        <v>16996</v>
      </c>
      <c r="H8307" s="137" t="s">
        <v>16997</v>
      </c>
      <c r="I8307" s="138" t="s">
        <v>16998</v>
      </c>
    </row>
    <row r="8308" spans="1:9" hidden="1">
      <c r="A8308" s="137" t="s">
        <v>40321</v>
      </c>
      <c r="B8308" s="138" t="s">
        <v>40322</v>
      </c>
      <c r="C8308" s="138" t="s">
        <v>40323</v>
      </c>
      <c r="D8308" s="138" t="s">
        <v>40324</v>
      </c>
      <c r="E8308" s="138" t="s">
        <v>1756</v>
      </c>
      <c r="F8308" s="139">
        <v>0</v>
      </c>
      <c r="G8308" s="137" t="s">
        <v>16996</v>
      </c>
      <c r="H8308" s="137" t="s">
        <v>16997</v>
      </c>
      <c r="I8308" s="138" t="s">
        <v>1756</v>
      </c>
    </row>
    <row r="8309" spans="1:9" hidden="1">
      <c r="A8309" s="137" t="s">
        <v>40325</v>
      </c>
      <c r="B8309" s="138" t="s">
        <v>40326</v>
      </c>
      <c r="C8309" s="138" t="s">
        <v>40327</v>
      </c>
      <c r="D8309" s="138" t="s">
        <v>40328</v>
      </c>
      <c r="E8309" s="138" t="s">
        <v>40329</v>
      </c>
      <c r="F8309" s="139">
        <v>28.8</v>
      </c>
      <c r="G8309" s="137" t="s">
        <v>16996</v>
      </c>
      <c r="H8309" s="137" t="s">
        <v>16997</v>
      </c>
      <c r="I8309" s="138" t="s">
        <v>16998</v>
      </c>
    </row>
    <row r="8310" spans="1:9" hidden="1">
      <c r="A8310" s="137" t="s">
        <v>40330</v>
      </c>
      <c r="B8310" s="138" t="s">
        <v>40331</v>
      </c>
      <c r="C8310" s="138" t="s">
        <v>40332</v>
      </c>
      <c r="D8310" s="138" t="s">
        <v>40333</v>
      </c>
      <c r="E8310" s="138" t="s">
        <v>1756</v>
      </c>
      <c r="F8310" s="139">
        <v>0</v>
      </c>
      <c r="G8310" s="137" t="s">
        <v>16996</v>
      </c>
      <c r="H8310" s="137" t="s">
        <v>16997</v>
      </c>
      <c r="I8310" s="138" t="s">
        <v>1756</v>
      </c>
    </row>
    <row r="8311" spans="1:9" hidden="1">
      <c r="A8311" s="137" t="s">
        <v>40334</v>
      </c>
      <c r="B8311" s="138" t="s">
        <v>40335</v>
      </c>
      <c r="C8311" s="138" t="s">
        <v>40336</v>
      </c>
      <c r="D8311" s="138" t="s">
        <v>40337</v>
      </c>
      <c r="E8311" s="138" t="s">
        <v>40338</v>
      </c>
      <c r="F8311" s="139">
        <v>0</v>
      </c>
      <c r="G8311" s="137" t="s">
        <v>16996</v>
      </c>
      <c r="H8311" s="137" t="s">
        <v>16997</v>
      </c>
      <c r="I8311" s="138" t="s">
        <v>16998</v>
      </c>
    </row>
    <row r="8312" spans="1:9" hidden="1">
      <c r="A8312" s="137" t="s">
        <v>40339</v>
      </c>
      <c r="B8312" s="138" t="s">
        <v>40340</v>
      </c>
      <c r="C8312" s="138" t="s">
        <v>40341</v>
      </c>
      <c r="D8312" s="138" t="s">
        <v>40342</v>
      </c>
      <c r="E8312" s="138" t="s">
        <v>40343</v>
      </c>
      <c r="F8312" s="139">
        <v>202.8</v>
      </c>
      <c r="G8312" s="137" t="s">
        <v>16996</v>
      </c>
      <c r="H8312" s="137" t="s">
        <v>16997</v>
      </c>
      <c r="I8312" s="138" t="s">
        <v>16998</v>
      </c>
    </row>
    <row r="8313" spans="1:9" hidden="1">
      <c r="A8313" s="137" t="s">
        <v>40344</v>
      </c>
      <c r="B8313" s="138" t="s">
        <v>40345</v>
      </c>
      <c r="C8313" s="138" t="s">
        <v>40346</v>
      </c>
      <c r="D8313" s="138" t="s">
        <v>40347</v>
      </c>
      <c r="E8313" s="138" t="s">
        <v>40348</v>
      </c>
      <c r="F8313" s="139">
        <v>0</v>
      </c>
      <c r="G8313" s="137" t="s">
        <v>16996</v>
      </c>
      <c r="H8313" s="137" t="s">
        <v>16997</v>
      </c>
      <c r="I8313" s="138" t="s">
        <v>16998</v>
      </c>
    </row>
    <row r="8314" spans="1:9" hidden="1">
      <c r="A8314" s="137" t="s">
        <v>40349</v>
      </c>
      <c r="B8314" s="138" t="s">
        <v>40350</v>
      </c>
      <c r="C8314" s="138" t="s">
        <v>40351</v>
      </c>
      <c r="D8314" s="138" t="s">
        <v>40352</v>
      </c>
      <c r="E8314" s="138" t="s">
        <v>40353</v>
      </c>
      <c r="F8314" s="139">
        <v>0</v>
      </c>
      <c r="G8314" s="137" t="s">
        <v>16996</v>
      </c>
      <c r="H8314" s="137" t="s">
        <v>16997</v>
      </c>
      <c r="I8314" s="138" t="s">
        <v>16998</v>
      </c>
    </row>
    <row r="8315" spans="1:9" hidden="1">
      <c r="A8315" s="137" t="s">
        <v>40354</v>
      </c>
      <c r="B8315" s="138" t="s">
        <v>40355</v>
      </c>
      <c r="C8315" s="138" t="s">
        <v>40356</v>
      </c>
      <c r="D8315" s="138" t="s">
        <v>40357</v>
      </c>
      <c r="E8315" s="138" t="s">
        <v>40358</v>
      </c>
      <c r="F8315" s="139">
        <v>0</v>
      </c>
      <c r="G8315" s="137" t="s">
        <v>16996</v>
      </c>
      <c r="H8315" s="137" t="s">
        <v>16997</v>
      </c>
      <c r="I8315" s="138" t="s">
        <v>16998</v>
      </c>
    </row>
    <row r="8316" spans="1:9" hidden="1">
      <c r="A8316" s="137" t="s">
        <v>40359</v>
      </c>
      <c r="B8316" s="138" t="s">
        <v>40360</v>
      </c>
      <c r="C8316" s="138" t="s">
        <v>40361</v>
      </c>
      <c r="D8316" s="138" t="s">
        <v>40362</v>
      </c>
      <c r="E8316" s="138" t="s">
        <v>40363</v>
      </c>
      <c r="F8316" s="139">
        <v>0</v>
      </c>
      <c r="G8316" s="137" t="s">
        <v>16996</v>
      </c>
      <c r="H8316" s="137" t="s">
        <v>16997</v>
      </c>
      <c r="I8316" s="138" t="s">
        <v>16998</v>
      </c>
    </row>
    <row r="8317" spans="1:9" hidden="1">
      <c r="A8317" s="137" t="s">
        <v>40364</v>
      </c>
      <c r="B8317" s="138" t="s">
        <v>40365</v>
      </c>
      <c r="C8317" s="138" t="s">
        <v>40366</v>
      </c>
      <c r="D8317" s="138" t="s">
        <v>40367</v>
      </c>
      <c r="E8317" s="138" t="s">
        <v>40368</v>
      </c>
      <c r="F8317" s="139">
        <v>0</v>
      </c>
      <c r="G8317" s="137" t="s">
        <v>16996</v>
      </c>
      <c r="H8317" s="137" t="s">
        <v>16997</v>
      </c>
      <c r="I8317" s="138" t="s">
        <v>16998</v>
      </c>
    </row>
    <row r="8318" spans="1:9" hidden="1">
      <c r="A8318" s="137" t="s">
        <v>40369</v>
      </c>
      <c r="B8318" s="138" t="s">
        <v>40370</v>
      </c>
      <c r="C8318" s="138" t="s">
        <v>40371</v>
      </c>
      <c r="D8318" s="138" t="s">
        <v>40372</v>
      </c>
      <c r="E8318" s="138" t="s">
        <v>40373</v>
      </c>
      <c r="F8318" s="139">
        <v>0</v>
      </c>
      <c r="G8318" s="137" t="s">
        <v>16996</v>
      </c>
      <c r="H8318" s="137" t="s">
        <v>16997</v>
      </c>
      <c r="I8318" s="138" t="s">
        <v>16998</v>
      </c>
    </row>
    <row r="8319" spans="1:9" hidden="1">
      <c r="A8319" s="137" t="s">
        <v>40374</v>
      </c>
      <c r="B8319" s="138" t="s">
        <v>40375</v>
      </c>
      <c r="C8319" s="138" t="s">
        <v>40376</v>
      </c>
      <c r="D8319" s="138" t="s">
        <v>40377</v>
      </c>
      <c r="E8319" s="138" t="s">
        <v>40378</v>
      </c>
      <c r="F8319" s="139">
        <v>0</v>
      </c>
      <c r="G8319" s="137" t="s">
        <v>16996</v>
      </c>
      <c r="H8319" s="137" t="s">
        <v>16997</v>
      </c>
      <c r="I8319" s="138" t="s">
        <v>16998</v>
      </c>
    </row>
    <row r="8320" spans="1:9" hidden="1">
      <c r="A8320" s="137" t="s">
        <v>40379</v>
      </c>
      <c r="B8320" s="138" t="s">
        <v>40380</v>
      </c>
      <c r="C8320" s="138" t="s">
        <v>40381</v>
      </c>
      <c r="D8320" s="138" t="s">
        <v>40382</v>
      </c>
      <c r="E8320" s="138" t="s">
        <v>40383</v>
      </c>
      <c r="F8320" s="139">
        <v>0</v>
      </c>
      <c r="G8320" s="137" t="s">
        <v>16996</v>
      </c>
      <c r="H8320" s="137" t="s">
        <v>16997</v>
      </c>
      <c r="I8320" s="138" t="s">
        <v>16998</v>
      </c>
    </row>
    <row r="8321" spans="1:9" hidden="1">
      <c r="A8321" s="137" t="s">
        <v>40384</v>
      </c>
      <c r="B8321" s="138" t="s">
        <v>40385</v>
      </c>
      <c r="C8321" s="138" t="s">
        <v>40386</v>
      </c>
      <c r="D8321" s="138" t="s">
        <v>40387</v>
      </c>
      <c r="E8321" s="138" t="s">
        <v>40388</v>
      </c>
      <c r="F8321" s="139">
        <v>0</v>
      </c>
      <c r="G8321" s="137" t="s">
        <v>16996</v>
      </c>
      <c r="H8321" s="137" t="s">
        <v>16997</v>
      </c>
      <c r="I8321" s="138" t="s">
        <v>16998</v>
      </c>
    </row>
    <row r="8322" spans="1:9" hidden="1">
      <c r="A8322" s="137" t="s">
        <v>40389</v>
      </c>
      <c r="B8322" s="138" t="s">
        <v>40390</v>
      </c>
      <c r="C8322" s="138" t="s">
        <v>40391</v>
      </c>
      <c r="D8322" s="138" t="s">
        <v>40392</v>
      </c>
      <c r="E8322" s="138" t="s">
        <v>40393</v>
      </c>
      <c r="F8322" s="139">
        <v>0</v>
      </c>
      <c r="G8322" s="137" t="s">
        <v>16996</v>
      </c>
      <c r="H8322" s="137" t="s">
        <v>16997</v>
      </c>
      <c r="I8322" s="138" t="s">
        <v>16998</v>
      </c>
    </row>
    <row r="8323" spans="1:9" hidden="1">
      <c r="A8323" s="137" t="s">
        <v>40394</v>
      </c>
      <c r="B8323" s="138" t="s">
        <v>40395</v>
      </c>
      <c r="C8323" s="138" t="s">
        <v>40396</v>
      </c>
      <c r="D8323" s="138" t="s">
        <v>40397</v>
      </c>
      <c r="E8323" s="138" t="s">
        <v>40398</v>
      </c>
      <c r="F8323" s="139">
        <v>0</v>
      </c>
      <c r="G8323" s="137" t="s">
        <v>16996</v>
      </c>
      <c r="H8323" s="137" t="s">
        <v>16997</v>
      </c>
      <c r="I8323" s="138" t="s">
        <v>16998</v>
      </c>
    </row>
    <row r="8324" spans="1:9" hidden="1">
      <c r="A8324" s="137" t="s">
        <v>40399</v>
      </c>
      <c r="B8324" s="138" t="s">
        <v>40400</v>
      </c>
      <c r="C8324" s="138" t="s">
        <v>40401</v>
      </c>
      <c r="D8324" s="138" t="s">
        <v>40402</v>
      </c>
      <c r="E8324" s="138" t="s">
        <v>40403</v>
      </c>
      <c r="F8324" s="139">
        <v>131.4</v>
      </c>
      <c r="G8324" s="137" t="s">
        <v>16996</v>
      </c>
      <c r="H8324" s="137" t="s">
        <v>16997</v>
      </c>
      <c r="I8324" s="138" t="s">
        <v>16998</v>
      </c>
    </row>
    <row r="8325" spans="1:9" hidden="1">
      <c r="A8325" s="137" t="s">
        <v>40404</v>
      </c>
      <c r="B8325" s="138" t="s">
        <v>40405</v>
      </c>
      <c r="C8325" s="138" t="s">
        <v>40406</v>
      </c>
      <c r="D8325" s="138" t="s">
        <v>40407</v>
      </c>
      <c r="E8325" s="138" t="s">
        <v>40408</v>
      </c>
      <c r="F8325" s="139">
        <v>51.72</v>
      </c>
      <c r="G8325" s="137" t="s">
        <v>16996</v>
      </c>
      <c r="H8325" s="137" t="s">
        <v>16997</v>
      </c>
      <c r="I8325" s="138" t="s">
        <v>16998</v>
      </c>
    </row>
    <row r="8326" spans="1:9" hidden="1">
      <c r="A8326" s="137" t="s">
        <v>40409</v>
      </c>
      <c r="B8326" s="138" t="s">
        <v>40410</v>
      </c>
      <c r="C8326" s="138" t="s">
        <v>40411</v>
      </c>
      <c r="D8326" s="138" t="s">
        <v>40412</v>
      </c>
      <c r="E8326" s="138" t="s">
        <v>40413</v>
      </c>
      <c r="F8326" s="139">
        <v>6930</v>
      </c>
      <c r="G8326" s="137" t="s">
        <v>16996</v>
      </c>
      <c r="H8326" s="137" t="s">
        <v>16997</v>
      </c>
      <c r="I8326" s="138" t="s">
        <v>16998</v>
      </c>
    </row>
    <row r="8327" spans="1:9" hidden="1">
      <c r="A8327" s="137" t="s">
        <v>40414</v>
      </c>
      <c r="B8327" s="138" t="s">
        <v>40415</v>
      </c>
      <c r="C8327" s="138" t="s">
        <v>40416</v>
      </c>
      <c r="D8327" s="138" t="s">
        <v>40417</v>
      </c>
      <c r="E8327" s="138" t="s">
        <v>1756</v>
      </c>
      <c r="F8327" s="139">
        <v>0</v>
      </c>
      <c r="G8327" s="137" t="s">
        <v>16996</v>
      </c>
      <c r="H8327" s="137" t="s">
        <v>16997</v>
      </c>
      <c r="I8327" s="138" t="s">
        <v>1756</v>
      </c>
    </row>
    <row r="8328" spans="1:9" hidden="1">
      <c r="A8328" s="137" t="s">
        <v>40418</v>
      </c>
      <c r="B8328" s="138" t="s">
        <v>40419</v>
      </c>
      <c r="C8328" s="138" t="s">
        <v>40420</v>
      </c>
      <c r="D8328" s="138" t="s">
        <v>40421</v>
      </c>
      <c r="E8328" s="138" t="s">
        <v>40422</v>
      </c>
      <c r="F8328" s="139">
        <v>401</v>
      </c>
      <c r="G8328" s="137" t="s">
        <v>16996</v>
      </c>
      <c r="H8328" s="137" t="s">
        <v>16997</v>
      </c>
      <c r="I8328" s="138" t="s">
        <v>16998</v>
      </c>
    </row>
    <row r="8329" spans="1:9" hidden="1">
      <c r="A8329" s="137" t="s">
        <v>40423</v>
      </c>
      <c r="B8329" s="138" t="s">
        <v>40424</v>
      </c>
      <c r="C8329" s="138" t="s">
        <v>40425</v>
      </c>
      <c r="D8329" s="138" t="s">
        <v>40426</v>
      </c>
      <c r="E8329" s="138" t="s">
        <v>40427</v>
      </c>
      <c r="F8329" s="139">
        <v>0</v>
      </c>
      <c r="G8329" s="137" t="s">
        <v>16996</v>
      </c>
      <c r="H8329" s="137" t="s">
        <v>16997</v>
      </c>
      <c r="I8329" s="138" t="s">
        <v>16998</v>
      </c>
    </row>
    <row r="8330" spans="1:9" hidden="1">
      <c r="A8330" s="137" t="s">
        <v>40428</v>
      </c>
      <c r="B8330" s="138" t="s">
        <v>40429</v>
      </c>
      <c r="C8330" s="138" t="s">
        <v>40430</v>
      </c>
      <c r="D8330" s="138" t="s">
        <v>40431</v>
      </c>
      <c r="E8330" s="138" t="s">
        <v>40432</v>
      </c>
      <c r="F8330" s="139">
        <v>0</v>
      </c>
      <c r="G8330" s="137" t="s">
        <v>16996</v>
      </c>
      <c r="H8330" s="137" t="s">
        <v>16997</v>
      </c>
      <c r="I8330" s="138" t="s">
        <v>16998</v>
      </c>
    </row>
    <row r="8331" spans="1:9" hidden="1">
      <c r="A8331" s="137" t="s">
        <v>40433</v>
      </c>
      <c r="B8331" s="138" t="s">
        <v>40434</v>
      </c>
      <c r="C8331" s="138" t="s">
        <v>40435</v>
      </c>
      <c r="D8331" s="138" t="s">
        <v>40436</v>
      </c>
      <c r="E8331" s="138" t="s">
        <v>40437</v>
      </c>
      <c r="F8331" s="139">
        <v>53.1</v>
      </c>
      <c r="G8331" s="137" t="s">
        <v>16996</v>
      </c>
      <c r="H8331" s="137" t="s">
        <v>16997</v>
      </c>
      <c r="I8331" s="138" t="s">
        <v>16998</v>
      </c>
    </row>
    <row r="8332" spans="1:9" hidden="1">
      <c r="A8332" s="137" t="s">
        <v>40438</v>
      </c>
      <c r="B8332" s="138" t="s">
        <v>40439</v>
      </c>
      <c r="C8332" s="138" t="s">
        <v>40440</v>
      </c>
      <c r="D8332" s="138" t="s">
        <v>40441</v>
      </c>
      <c r="E8332" s="138" t="s">
        <v>40442</v>
      </c>
      <c r="F8332" s="139">
        <v>7.0979999999999999</v>
      </c>
      <c r="G8332" s="137" t="s">
        <v>16996</v>
      </c>
      <c r="H8332" s="137" t="s">
        <v>16997</v>
      </c>
      <c r="I8332" s="138" t="s">
        <v>16998</v>
      </c>
    </row>
    <row r="8333" spans="1:9" hidden="1">
      <c r="A8333" s="137" t="s">
        <v>40443</v>
      </c>
      <c r="B8333" s="138" t="s">
        <v>40444</v>
      </c>
      <c r="C8333" s="138" t="s">
        <v>40445</v>
      </c>
      <c r="D8333" s="138" t="s">
        <v>40446</v>
      </c>
      <c r="E8333" s="138" t="s">
        <v>40447</v>
      </c>
      <c r="F8333" s="139">
        <v>5.36</v>
      </c>
      <c r="G8333" s="137" t="s">
        <v>16996</v>
      </c>
      <c r="H8333" s="137" t="s">
        <v>16997</v>
      </c>
      <c r="I8333" s="138" t="s">
        <v>16998</v>
      </c>
    </row>
    <row r="8334" spans="1:9" hidden="1">
      <c r="A8334" s="137" t="s">
        <v>40448</v>
      </c>
      <c r="B8334" s="138" t="s">
        <v>40449</v>
      </c>
      <c r="C8334" s="138" t="s">
        <v>40450</v>
      </c>
      <c r="D8334" s="138" t="s">
        <v>40451</v>
      </c>
      <c r="E8334" s="138" t="s">
        <v>40452</v>
      </c>
      <c r="F8334" s="139">
        <v>56.22</v>
      </c>
      <c r="G8334" s="137" t="s">
        <v>16996</v>
      </c>
      <c r="H8334" s="137" t="s">
        <v>16997</v>
      </c>
      <c r="I8334" s="138" t="s">
        <v>16998</v>
      </c>
    </row>
    <row r="8335" spans="1:9" hidden="1">
      <c r="A8335" s="137" t="s">
        <v>40453</v>
      </c>
      <c r="B8335" s="138" t="s">
        <v>40454</v>
      </c>
      <c r="C8335" s="138" t="s">
        <v>40455</v>
      </c>
      <c r="D8335" s="138" t="s">
        <v>40456</v>
      </c>
      <c r="E8335" s="138" t="s">
        <v>40457</v>
      </c>
      <c r="F8335" s="139">
        <v>22.54</v>
      </c>
      <c r="G8335" s="137" t="s">
        <v>16996</v>
      </c>
      <c r="H8335" s="137" t="s">
        <v>16997</v>
      </c>
      <c r="I8335" s="138" t="s">
        <v>16998</v>
      </c>
    </row>
    <row r="8336" spans="1:9" hidden="1">
      <c r="A8336" s="137" t="s">
        <v>40458</v>
      </c>
      <c r="B8336" s="138" t="s">
        <v>40459</v>
      </c>
      <c r="C8336" s="138" t="s">
        <v>40460</v>
      </c>
      <c r="D8336" s="138" t="s">
        <v>40461</v>
      </c>
      <c r="E8336" s="138" t="s">
        <v>40462</v>
      </c>
      <c r="F8336" s="139">
        <v>0</v>
      </c>
      <c r="G8336" s="137" t="s">
        <v>16996</v>
      </c>
      <c r="H8336" s="137" t="s">
        <v>16997</v>
      </c>
      <c r="I8336" s="138" t="s">
        <v>16998</v>
      </c>
    </row>
    <row r="8337" spans="1:9" hidden="1">
      <c r="A8337" s="137" t="s">
        <v>40463</v>
      </c>
      <c r="B8337" s="138" t="s">
        <v>40464</v>
      </c>
      <c r="C8337" s="138" t="s">
        <v>40465</v>
      </c>
      <c r="D8337" s="138" t="s">
        <v>40466</v>
      </c>
      <c r="E8337" s="138" t="s">
        <v>40467</v>
      </c>
      <c r="F8337" s="139">
        <v>28.2</v>
      </c>
      <c r="G8337" s="137" t="s">
        <v>16996</v>
      </c>
      <c r="H8337" s="137" t="s">
        <v>16997</v>
      </c>
      <c r="I8337" s="138" t="s">
        <v>16998</v>
      </c>
    </row>
    <row r="8338" spans="1:9" hidden="1">
      <c r="A8338" s="137" t="s">
        <v>40468</v>
      </c>
      <c r="B8338" s="138" t="s">
        <v>40469</v>
      </c>
      <c r="C8338" s="138" t="s">
        <v>40470</v>
      </c>
      <c r="D8338" s="138" t="s">
        <v>40471</v>
      </c>
      <c r="E8338" s="138" t="s">
        <v>40472</v>
      </c>
      <c r="F8338" s="139">
        <v>0</v>
      </c>
      <c r="G8338" s="137" t="s">
        <v>16996</v>
      </c>
      <c r="H8338" s="137" t="s">
        <v>16997</v>
      </c>
      <c r="I8338" s="138" t="s">
        <v>16998</v>
      </c>
    </row>
    <row r="8339" spans="1:9" hidden="1">
      <c r="A8339" s="137" t="s">
        <v>40473</v>
      </c>
      <c r="B8339" s="138" t="s">
        <v>40474</v>
      </c>
      <c r="C8339" s="138" t="s">
        <v>40475</v>
      </c>
      <c r="D8339" s="138" t="s">
        <v>40476</v>
      </c>
      <c r="E8339" s="138" t="s">
        <v>40477</v>
      </c>
      <c r="F8339" s="139">
        <v>0</v>
      </c>
      <c r="G8339" s="137" t="s">
        <v>16996</v>
      </c>
      <c r="H8339" s="137" t="s">
        <v>16997</v>
      </c>
      <c r="I8339" s="138" t="s">
        <v>16998</v>
      </c>
    </row>
    <row r="8340" spans="1:9" hidden="1">
      <c r="A8340" s="137" t="s">
        <v>40478</v>
      </c>
      <c r="B8340" s="138" t="s">
        <v>40479</v>
      </c>
      <c r="C8340" s="138" t="s">
        <v>40480</v>
      </c>
      <c r="D8340" s="138" t="s">
        <v>40481</v>
      </c>
      <c r="E8340" s="138" t="s">
        <v>40482</v>
      </c>
      <c r="F8340" s="139">
        <v>7.07</v>
      </c>
      <c r="G8340" s="137" t="s">
        <v>16996</v>
      </c>
      <c r="H8340" s="137" t="s">
        <v>16997</v>
      </c>
      <c r="I8340" s="138" t="s">
        <v>16998</v>
      </c>
    </row>
    <row r="8341" spans="1:9" hidden="1">
      <c r="A8341" s="137" t="s">
        <v>40483</v>
      </c>
      <c r="B8341" s="138" t="s">
        <v>40484</v>
      </c>
      <c r="C8341" s="138" t="s">
        <v>40485</v>
      </c>
      <c r="D8341" s="138" t="s">
        <v>40486</v>
      </c>
      <c r="E8341" s="138" t="s">
        <v>40487</v>
      </c>
      <c r="F8341" s="139">
        <v>0</v>
      </c>
      <c r="G8341" s="137" t="s">
        <v>16996</v>
      </c>
      <c r="H8341" s="137" t="s">
        <v>16997</v>
      </c>
      <c r="I8341" s="138" t="s">
        <v>16998</v>
      </c>
    </row>
    <row r="8342" spans="1:9" hidden="1">
      <c r="A8342" s="137" t="s">
        <v>40488</v>
      </c>
      <c r="B8342" s="138" t="s">
        <v>40489</v>
      </c>
      <c r="C8342" s="138" t="s">
        <v>40489</v>
      </c>
      <c r="D8342" s="138" t="s">
        <v>40490</v>
      </c>
      <c r="E8342" s="138" t="s">
        <v>1756</v>
      </c>
      <c r="F8342" s="139">
        <v>0</v>
      </c>
      <c r="G8342" s="137" t="s">
        <v>247</v>
      </c>
      <c r="H8342" s="137" t="s">
        <v>1806</v>
      </c>
      <c r="I8342" s="138" t="s">
        <v>1756</v>
      </c>
    </row>
    <row r="8343" spans="1:9" hidden="1">
      <c r="A8343" s="137" t="s">
        <v>40491</v>
      </c>
      <c r="B8343" s="138" t="s">
        <v>40492</v>
      </c>
      <c r="C8343" s="138" t="s">
        <v>40493</v>
      </c>
      <c r="D8343" s="138" t="s">
        <v>40494</v>
      </c>
      <c r="E8343" s="138" t="s">
        <v>40495</v>
      </c>
      <c r="F8343" s="139">
        <v>0</v>
      </c>
      <c r="G8343" s="137" t="s">
        <v>374</v>
      </c>
      <c r="H8343" s="137" t="s">
        <v>17084</v>
      </c>
      <c r="I8343" s="138" t="s">
        <v>17085</v>
      </c>
    </row>
    <row r="8344" spans="1:9" hidden="1">
      <c r="A8344" s="137" t="s">
        <v>40496</v>
      </c>
      <c r="B8344" s="138" t="s">
        <v>40497</v>
      </c>
      <c r="C8344" s="138" t="s">
        <v>40498</v>
      </c>
      <c r="D8344" s="138" t="s">
        <v>40499</v>
      </c>
      <c r="E8344" s="138" t="s">
        <v>40500</v>
      </c>
      <c r="F8344" s="139">
        <v>0</v>
      </c>
      <c r="G8344" s="137" t="s">
        <v>374</v>
      </c>
      <c r="H8344" s="137" t="s">
        <v>17084</v>
      </c>
      <c r="I8344" s="138" t="s">
        <v>17085</v>
      </c>
    </row>
    <row r="8345" spans="1:9" hidden="1">
      <c r="A8345" s="137" t="s">
        <v>40501</v>
      </c>
      <c r="B8345" s="138" t="s">
        <v>40502</v>
      </c>
      <c r="C8345" s="138" t="s">
        <v>40503</v>
      </c>
      <c r="D8345" s="138" t="s">
        <v>40504</v>
      </c>
      <c r="E8345" s="138" t="s">
        <v>40505</v>
      </c>
      <c r="F8345" s="139">
        <v>4.3109999999999999</v>
      </c>
      <c r="G8345" s="137" t="s">
        <v>374</v>
      </c>
      <c r="H8345" s="137" t="s">
        <v>17084</v>
      </c>
      <c r="I8345" s="138" t="s">
        <v>17085</v>
      </c>
    </row>
    <row r="8346" spans="1:9" hidden="1">
      <c r="A8346" s="137" t="s">
        <v>40506</v>
      </c>
      <c r="B8346" s="138" t="s">
        <v>40507</v>
      </c>
      <c r="C8346" s="138" t="s">
        <v>40508</v>
      </c>
      <c r="D8346" s="138" t="s">
        <v>40504</v>
      </c>
      <c r="E8346" s="138" t="s">
        <v>40509</v>
      </c>
      <c r="F8346" s="139">
        <v>8.6999999999999994E-2</v>
      </c>
      <c r="G8346" s="137" t="s">
        <v>374</v>
      </c>
      <c r="H8346" s="137" t="s">
        <v>17084</v>
      </c>
      <c r="I8346" s="138" t="s">
        <v>17085</v>
      </c>
    </row>
    <row r="8347" spans="1:9" hidden="1">
      <c r="A8347" s="137" t="s">
        <v>40510</v>
      </c>
      <c r="B8347" s="138" t="s">
        <v>40511</v>
      </c>
      <c r="C8347" s="138" t="s">
        <v>40512</v>
      </c>
      <c r="D8347" s="138" t="s">
        <v>40513</v>
      </c>
      <c r="E8347" s="138" t="s">
        <v>40514</v>
      </c>
      <c r="F8347" s="139">
        <v>9.4019999999999992</v>
      </c>
      <c r="G8347" s="137" t="s">
        <v>374</v>
      </c>
      <c r="H8347" s="137" t="s">
        <v>17084</v>
      </c>
      <c r="I8347" s="138" t="s">
        <v>17085</v>
      </c>
    </row>
    <row r="8348" spans="1:9" hidden="1">
      <c r="A8348" s="137" t="s">
        <v>40515</v>
      </c>
      <c r="B8348" s="138" t="s">
        <v>40516</v>
      </c>
      <c r="C8348" s="138" t="s">
        <v>40517</v>
      </c>
      <c r="D8348" s="138" t="s">
        <v>40518</v>
      </c>
      <c r="E8348" s="138" t="s">
        <v>40519</v>
      </c>
      <c r="F8348" s="139">
        <v>14.74</v>
      </c>
      <c r="G8348" s="137" t="s">
        <v>374</v>
      </c>
      <c r="H8348" s="137" t="s">
        <v>17084</v>
      </c>
      <c r="I8348" s="138" t="s">
        <v>17085</v>
      </c>
    </row>
    <row r="8349" spans="1:9" hidden="1">
      <c r="A8349" s="137" t="s">
        <v>40520</v>
      </c>
      <c r="B8349" s="138" t="s">
        <v>40521</v>
      </c>
      <c r="C8349" s="138" t="s">
        <v>40522</v>
      </c>
      <c r="D8349" s="138" t="s">
        <v>40523</v>
      </c>
      <c r="E8349" s="138" t="s">
        <v>40524</v>
      </c>
      <c r="F8349" s="139">
        <v>0</v>
      </c>
      <c r="G8349" s="137" t="s">
        <v>374</v>
      </c>
      <c r="H8349" s="137" t="s">
        <v>17084</v>
      </c>
      <c r="I8349" s="138" t="s">
        <v>17085</v>
      </c>
    </row>
    <row r="8350" spans="1:9" hidden="1">
      <c r="A8350" s="137" t="s">
        <v>40525</v>
      </c>
      <c r="B8350" s="138" t="s">
        <v>40526</v>
      </c>
      <c r="C8350" s="138" t="s">
        <v>40527</v>
      </c>
      <c r="D8350" s="138" t="s">
        <v>40528</v>
      </c>
      <c r="E8350" s="138" t="s">
        <v>40529</v>
      </c>
      <c r="F8350" s="139">
        <v>0.60750000000000004</v>
      </c>
      <c r="G8350" s="137" t="s">
        <v>374</v>
      </c>
      <c r="H8350" s="137" t="s">
        <v>17084</v>
      </c>
      <c r="I8350" s="138" t="s">
        <v>17085</v>
      </c>
    </row>
    <row r="8351" spans="1:9" hidden="1">
      <c r="A8351" s="137" t="s">
        <v>40530</v>
      </c>
      <c r="B8351" s="138" t="s">
        <v>40531</v>
      </c>
      <c r="C8351" s="138" t="s">
        <v>40532</v>
      </c>
      <c r="D8351" s="138" t="s">
        <v>40533</v>
      </c>
      <c r="E8351" s="138" t="s">
        <v>40534</v>
      </c>
      <c r="F8351" s="139">
        <v>0</v>
      </c>
      <c r="G8351" s="137" t="s">
        <v>40535</v>
      </c>
      <c r="H8351" s="137" t="s">
        <v>40535</v>
      </c>
      <c r="I8351" s="138" t="s">
        <v>40536</v>
      </c>
    </row>
    <row r="8352" spans="1:9" hidden="1">
      <c r="A8352" s="137" t="s">
        <v>40537</v>
      </c>
      <c r="B8352" s="138" t="s">
        <v>40538</v>
      </c>
      <c r="C8352" s="138" t="s">
        <v>40539</v>
      </c>
      <c r="D8352" s="138" t="s">
        <v>40540</v>
      </c>
      <c r="E8352" s="138" t="s">
        <v>40541</v>
      </c>
      <c r="F8352" s="139">
        <v>0</v>
      </c>
      <c r="G8352" s="137" t="s">
        <v>40535</v>
      </c>
      <c r="H8352" s="137" t="s">
        <v>40535</v>
      </c>
      <c r="I8352" s="138" t="s">
        <v>40536</v>
      </c>
    </row>
    <row r="8353" spans="1:9" hidden="1">
      <c r="A8353" s="137" t="s">
        <v>40542</v>
      </c>
      <c r="B8353" s="138" t="s">
        <v>40543</v>
      </c>
      <c r="C8353" s="138" t="s">
        <v>40544</v>
      </c>
      <c r="D8353" s="138" t="s">
        <v>40545</v>
      </c>
      <c r="E8353" s="138" t="s">
        <v>40546</v>
      </c>
      <c r="F8353" s="139">
        <v>0</v>
      </c>
      <c r="G8353" s="137" t="s">
        <v>40535</v>
      </c>
      <c r="H8353" s="137" t="s">
        <v>40535</v>
      </c>
      <c r="I8353" s="138" t="s">
        <v>40536</v>
      </c>
    </row>
    <row r="8354" spans="1:9" hidden="1">
      <c r="A8354" s="137" t="s">
        <v>40547</v>
      </c>
      <c r="B8354" s="138" t="s">
        <v>40548</v>
      </c>
      <c r="C8354" s="138" t="s">
        <v>40549</v>
      </c>
      <c r="D8354" s="138" t="s">
        <v>40550</v>
      </c>
      <c r="E8354" s="138" t="s">
        <v>40551</v>
      </c>
      <c r="F8354" s="139">
        <v>0</v>
      </c>
      <c r="G8354" s="137" t="s">
        <v>40535</v>
      </c>
      <c r="H8354" s="137" t="s">
        <v>40535</v>
      </c>
      <c r="I8354" s="138" t="s">
        <v>40536</v>
      </c>
    </row>
    <row r="8355" spans="1:9" hidden="1">
      <c r="A8355" s="137" t="s">
        <v>40552</v>
      </c>
      <c r="B8355" s="138" t="s">
        <v>40553</v>
      </c>
      <c r="C8355" s="138" t="s">
        <v>40554</v>
      </c>
      <c r="D8355" s="138" t="s">
        <v>40555</v>
      </c>
      <c r="E8355" s="138" t="s">
        <v>40556</v>
      </c>
      <c r="F8355" s="139">
        <v>0</v>
      </c>
      <c r="G8355" s="137" t="s">
        <v>40535</v>
      </c>
      <c r="H8355" s="137" t="s">
        <v>40535</v>
      </c>
      <c r="I8355" s="138" t="s">
        <v>40536</v>
      </c>
    </row>
    <row r="8356" spans="1:9" hidden="1">
      <c r="A8356" s="137" t="s">
        <v>40557</v>
      </c>
      <c r="B8356" s="138" t="s">
        <v>40558</v>
      </c>
      <c r="C8356" s="138" t="s">
        <v>40559</v>
      </c>
      <c r="D8356" s="138" t="s">
        <v>40560</v>
      </c>
      <c r="E8356" s="138" t="s">
        <v>40561</v>
      </c>
      <c r="F8356" s="139">
        <v>0</v>
      </c>
      <c r="G8356" s="137" t="s">
        <v>40562</v>
      </c>
      <c r="H8356" s="137" t="s">
        <v>40563</v>
      </c>
      <c r="I8356" s="138" t="s">
        <v>40564</v>
      </c>
    </row>
    <row r="8357" spans="1:9" hidden="1">
      <c r="A8357" s="137" t="s">
        <v>40565</v>
      </c>
      <c r="B8357" s="138" t="s">
        <v>40566</v>
      </c>
      <c r="C8357" s="138" t="s">
        <v>40567</v>
      </c>
      <c r="D8357" s="138" t="s">
        <v>40568</v>
      </c>
      <c r="E8357" s="138" t="s">
        <v>1756</v>
      </c>
      <c r="F8357" s="139">
        <v>0</v>
      </c>
      <c r="G8357" s="137" t="s">
        <v>247</v>
      </c>
      <c r="H8357" s="137" t="s">
        <v>40569</v>
      </c>
      <c r="I8357" s="138" t="s">
        <v>1756</v>
      </c>
    </row>
    <row r="8358" spans="1:9" hidden="1">
      <c r="A8358" s="137" t="s">
        <v>40570</v>
      </c>
      <c r="B8358" s="138" t="s">
        <v>40571</v>
      </c>
      <c r="C8358" s="138" t="s">
        <v>40572</v>
      </c>
      <c r="D8358" s="138" t="s">
        <v>40573</v>
      </c>
      <c r="E8358" s="138" t="s">
        <v>40574</v>
      </c>
      <c r="F8358" s="139">
        <v>0</v>
      </c>
      <c r="G8358" s="137" t="s">
        <v>40575</v>
      </c>
      <c r="H8358" s="137" t="s">
        <v>40569</v>
      </c>
      <c r="I8358" s="138" t="s">
        <v>40576</v>
      </c>
    </row>
    <row r="8359" spans="1:9" hidden="1">
      <c r="A8359" s="137" t="s">
        <v>40577</v>
      </c>
      <c r="B8359" s="138" t="s">
        <v>40578</v>
      </c>
      <c r="C8359" s="138" t="s">
        <v>40579</v>
      </c>
      <c r="D8359" s="138" t="s">
        <v>40580</v>
      </c>
      <c r="E8359" s="138" t="s">
        <v>1756</v>
      </c>
      <c r="F8359" s="139">
        <v>0</v>
      </c>
      <c r="G8359" s="137" t="s">
        <v>247</v>
      </c>
      <c r="H8359" s="137" t="s">
        <v>40569</v>
      </c>
      <c r="I8359" s="138" t="s">
        <v>1756</v>
      </c>
    </row>
    <row r="8360" spans="1:9" hidden="1">
      <c r="A8360" s="137" t="s">
        <v>40581</v>
      </c>
      <c r="B8360" s="138" t="s">
        <v>40582</v>
      </c>
      <c r="C8360" s="138" t="s">
        <v>40583</v>
      </c>
      <c r="D8360" s="138" t="s">
        <v>40584</v>
      </c>
      <c r="E8360" s="138" t="s">
        <v>1756</v>
      </c>
      <c r="F8360" s="139">
        <v>0</v>
      </c>
      <c r="G8360" s="137" t="s">
        <v>40575</v>
      </c>
      <c r="H8360" s="137" t="s">
        <v>40569</v>
      </c>
      <c r="I8360" s="138" t="s">
        <v>1756</v>
      </c>
    </row>
    <row r="8361" spans="1:9" hidden="1">
      <c r="A8361" s="137" t="s">
        <v>40585</v>
      </c>
      <c r="B8361" s="138" t="s">
        <v>40586</v>
      </c>
      <c r="C8361" s="138" t="s">
        <v>40587</v>
      </c>
      <c r="D8361" s="138" t="s">
        <v>40588</v>
      </c>
      <c r="E8361" s="138" t="s">
        <v>1756</v>
      </c>
      <c r="F8361" s="139">
        <v>0</v>
      </c>
      <c r="G8361" s="137" t="s">
        <v>40575</v>
      </c>
      <c r="H8361" s="137" t="s">
        <v>40569</v>
      </c>
      <c r="I8361" s="138" t="s">
        <v>1756</v>
      </c>
    </row>
    <row r="8362" spans="1:9" hidden="1">
      <c r="A8362" s="137" t="s">
        <v>40589</v>
      </c>
      <c r="B8362" s="138" t="s">
        <v>40590</v>
      </c>
      <c r="C8362" s="138" t="s">
        <v>40591</v>
      </c>
      <c r="D8362" s="138" t="s">
        <v>40592</v>
      </c>
      <c r="E8362" s="138" t="s">
        <v>1756</v>
      </c>
      <c r="F8362" s="139">
        <v>0</v>
      </c>
      <c r="G8362" s="137" t="s">
        <v>247</v>
      </c>
      <c r="H8362" s="137" t="s">
        <v>40569</v>
      </c>
      <c r="I8362" s="138" t="s">
        <v>1756</v>
      </c>
    </row>
    <row r="8363" spans="1:9" hidden="1">
      <c r="A8363" s="137" t="s">
        <v>40593</v>
      </c>
      <c r="B8363" s="138" t="s">
        <v>40594</v>
      </c>
      <c r="C8363" s="138" t="s">
        <v>40595</v>
      </c>
      <c r="D8363" s="138" t="s">
        <v>40596</v>
      </c>
      <c r="E8363" s="138" t="s">
        <v>1756</v>
      </c>
      <c r="F8363" s="139">
        <v>0</v>
      </c>
      <c r="G8363" s="137" t="s">
        <v>247</v>
      </c>
      <c r="H8363" s="137" t="s">
        <v>40569</v>
      </c>
      <c r="I8363" s="138" t="s">
        <v>1756</v>
      </c>
    </row>
    <row r="8364" spans="1:9" hidden="1">
      <c r="A8364" s="137" t="s">
        <v>40597</v>
      </c>
      <c r="B8364" s="138" t="s">
        <v>40598</v>
      </c>
      <c r="C8364" s="138" t="s">
        <v>40599</v>
      </c>
      <c r="D8364" s="138" t="s">
        <v>40600</v>
      </c>
      <c r="E8364" s="138" t="s">
        <v>1756</v>
      </c>
      <c r="F8364" s="139">
        <v>0</v>
      </c>
      <c r="G8364" s="137" t="s">
        <v>247</v>
      </c>
      <c r="H8364" s="137" t="s">
        <v>40569</v>
      </c>
      <c r="I8364" s="138" t="s">
        <v>1756</v>
      </c>
    </row>
    <row r="8365" spans="1:9" hidden="1">
      <c r="A8365" s="137" t="s">
        <v>40601</v>
      </c>
      <c r="B8365" s="138" t="s">
        <v>40602</v>
      </c>
      <c r="C8365" s="138" t="s">
        <v>40603</v>
      </c>
      <c r="D8365" s="138" t="s">
        <v>40604</v>
      </c>
      <c r="E8365" s="138" t="s">
        <v>40605</v>
      </c>
      <c r="F8365" s="139">
        <v>0</v>
      </c>
      <c r="G8365" s="137" t="s">
        <v>247</v>
      </c>
      <c r="H8365" s="137" t="s">
        <v>40569</v>
      </c>
      <c r="I8365" s="138" t="s">
        <v>40606</v>
      </c>
    </row>
    <row r="8366" spans="1:9" hidden="1">
      <c r="A8366" s="137" t="s">
        <v>40607</v>
      </c>
      <c r="B8366" s="138" t="s">
        <v>40608</v>
      </c>
      <c r="C8366" s="138" t="s">
        <v>40609</v>
      </c>
      <c r="D8366" s="138" t="s">
        <v>40610</v>
      </c>
      <c r="E8366" s="138" t="s">
        <v>40611</v>
      </c>
      <c r="F8366" s="139">
        <v>0</v>
      </c>
      <c r="G8366" s="137" t="s">
        <v>40575</v>
      </c>
      <c r="H8366" s="137" t="s">
        <v>40569</v>
      </c>
      <c r="I8366" s="138" t="s">
        <v>40576</v>
      </c>
    </row>
    <row r="8367" spans="1:9" hidden="1">
      <c r="A8367" s="137" t="s">
        <v>40612</v>
      </c>
      <c r="B8367" s="138" t="s">
        <v>40613</v>
      </c>
      <c r="C8367" s="138" t="s">
        <v>40614</v>
      </c>
      <c r="D8367" s="138" t="s">
        <v>40615</v>
      </c>
      <c r="E8367" s="138" t="s">
        <v>40616</v>
      </c>
      <c r="F8367" s="139">
        <v>0</v>
      </c>
      <c r="G8367" s="137" t="s">
        <v>40575</v>
      </c>
      <c r="H8367" s="137" t="s">
        <v>40569</v>
      </c>
      <c r="I8367" s="138" t="s">
        <v>40576</v>
      </c>
    </row>
    <row r="8368" spans="1:9" hidden="1">
      <c r="A8368" s="137" t="s">
        <v>40617</v>
      </c>
      <c r="B8368" s="138" t="s">
        <v>40618</v>
      </c>
      <c r="C8368" s="138" t="s">
        <v>40619</v>
      </c>
      <c r="D8368" s="138" t="s">
        <v>40620</v>
      </c>
      <c r="E8368" s="138" t="s">
        <v>40621</v>
      </c>
      <c r="F8368" s="139">
        <v>0</v>
      </c>
      <c r="G8368" s="137" t="s">
        <v>247</v>
      </c>
      <c r="H8368" s="137" t="s">
        <v>40569</v>
      </c>
      <c r="I8368" s="138" t="s">
        <v>40606</v>
      </c>
    </row>
    <row r="8369" spans="1:9" hidden="1">
      <c r="A8369" s="137" t="s">
        <v>40622</v>
      </c>
      <c r="B8369" s="138" t="s">
        <v>40623</v>
      </c>
      <c r="C8369" s="138" t="s">
        <v>40624</v>
      </c>
      <c r="D8369" s="138" t="s">
        <v>40625</v>
      </c>
      <c r="E8369" s="138" t="s">
        <v>1756</v>
      </c>
      <c r="F8369" s="139">
        <v>0</v>
      </c>
      <c r="G8369" s="137" t="s">
        <v>247</v>
      </c>
      <c r="H8369" s="137" t="s">
        <v>40569</v>
      </c>
      <c r="I8369" s="138" t="s">
        <v>1756</v>
      </c>
    </row>
    <row r="8370" spans="1:9" hidden="1">
      <c r="A8370" s="137" t="s">
        <v>40626</v>
      </c>
      <c r="B8370" s="138" t="s">
        <v>40627</v>
      </c>
      <c r="C8370" s="138" t="s">
        <v>40628</v>
      </c>
      <c r="D8370" s="138" t="s">
        <v>40629</v>
      </c>
      <c r="E8370" s="138" t="s">
        <v>40630</v>
      </c>
      <c r="F8370" s="139">
        <v>0</v>
      </c>
      <c r="G8370" s="137" t="s">
        <v>40575</v>
      </c>
      <c r="H8370" s="137" t="s">
        <v>40569</v>
      </c>
      <c r="I8370" s="138" t="s">
        <v>40631</v>
      </c>
    </row>
    <row r="8371" spans="1:9" hidden="1">
      <c r="A8371" s="137" t="s">
        <v>40632</v>
      </c>
      <c r="B8371" s="138" t="s">
        <v>40633</v>
      </c>
      <c r="C8371" s="138" t="s">
        <v>40634</v>
      </c>
      <c r="D8371" s="138" t="s">
        <v>40635</v>
      </c>
      <c r="E8371" s="138" t="s">
        <v>1756</v>
      </c>
      <c r="F8371" s="139">
        <v>0</v>
      </c>
      <c r="G8371" s="137" t="s">
        <v>247</v>
      </c>
      <c r="H8371" s="137" t="s">
        <v>40569</v>
      </c>
      <c r="I8371" s="138" t="s">
        <v>1756</v>
      </c>
    </row>
    <row r="8372" spans="1:9" hidden="1">
      <c r="A8372" s="137" t="s">
        <v>40636</v>
      </c>
      <c r="B8372" s="138" t="s">
        <v>40637</v>
      </c>
      <c r="C8372" s="138" t="s">
        <v>40638</v>
      </c>
      <c r="D8372" s="138" t="s">
        <v>40639</v>
      </c>
      <c r="E8372" s="138" t="s">
        <v>1756</v>
      </c>
      <c r="F8372" s="139">
        <v>0</v>
      </c>
      <c r="G8372" s="137" t="s">
        <v>247</v>
      </c>
      <c r="H8372" s="137" t="s">
        <v>40569</v>
      </c>
      <c r="I8372" s="138" t="s">
        <v>1756</v>
      </c>
    </row>
    <row r="8373" spans="1:9" hidden="1">
      <c r="A8373" s="137" t="s">
        <v>40640</v>
      </c>
      <c r="B8373" s="138" t="s">
        <v>40641</v>
      </c>
      <c r="C8373" s="138" t="s">
        <v>40642</v>
      </c>
      <c r="D8373" s="138" t="s">
        <v>40643</v>
      </c>
      <c r="E8373" s="138" t="s">
        <v>40644</v>
      </c>
      <c r="F8373" s="139">
        <v>0</v>
      </c>
      <c r="G8373" s="137" t="s">
        <v>40575</v>
      </c>
      <c r="H8373" s="137" t="s">
        <v>40569</v>
      </c>
      <c r="I8373" s="138" t="s">
        <v>40576</v>
      </c>
    </row>
    <row r="8374" spans="1:9" hidden="1">
      <c r="A8374" s="137" t="s">
        <v>40645</v>
      </c>
      <c r="B8374" s="138" t="s">
        <v>40646</v>
      </c>
      <c r="C8374" s="138" t="s">
        <v>40647</v>
      </c>
      <c r="D8374" s="138" t="s">
        <v>40648</v>
      </c>
      <c r="E8374" s="138" t="s">
        <v>1756</v>
      </c>
      <c r="F8374" s="139">
        <v>0</v>
      </c>
      <c r="G8374" s="137" t="s">
        <v>247</v>
      </c>
      <c r="H8374" s="137" t="s">
        <v>40569</v>
      </c>
      <c r="I8374" s="138" t="s">
        <v>1756</v>
      </c>
    </row>
    <row r="8375" spans="1:9" hidden="1">
      <c r="A8375" s="137" t="s">
        <v>40649</v>
      </c>
      <c r="B8375" s="138" t="s">
        <v>40650</v>
      </c>
      <c r="C8375" s="138" t="s">
        <v>40651</v>
      </c>
      <c r="D8375" s="138" t="s">
        <v>40652</v>
      </c>
      <c r="E8375" s="138" t="s">
        <v>1756</v>
      </c>
      <c r="F8375" s="139">
        <v>0</v>
      </c>
      <c r="G8375" s="137" t="s">
        <v>40575</v>
      </c>
      <c r="H8375" s="137" t="s">
        <v>40569</v>
      </c>
      <c r="I8375" s="138" t="s">
        <v>1756</v>
      </c>
    </row>
    <row r="8376" spans="1:9" hidden="1">
      <c r="A8376" s="137" t="s">
        <v>40653</v>
      </c>
      <c r="B8376" s="138" t="s">
        <v>40654</v>
      </c>
      <c r="C8376" s="138" t="s">
        <v>40655</v>
      </c>
      <c r="D8376" s="138" t="s">
        <v>40656</v>
      </c>
      <c r="E8376" s="138" t="s">
        <v>1756</v>
      </c>
      <c r="F8376" s="139">
        <v>77050</v>
      </c>
      <c r="G8376" s="137" t="s">
        <v>40575</v>
      </c>
      <c r="H8376" s="137" t="s">
        <v>40569</v>
      </c>
      <c r="I8376" s="138" t="s">
        <v>1756</v>
      </c>
    </row>
    <row r="8377" spans="1:9" hidden="1">
      <c r="A8377" s="137" t="s">
        <v>40657</v>
      </c>
      <c r="B8377" s="138" t="s">
        <v>40658</v>
      </c>
      <c r="C8377" s="138" t="s">
        <v>40659</v>
      </c>
      <c r="D8377" s="138" t="s">
        <v>40660</v>
      </c>
      <c r="E8377" s="138" t="s">
        <v>40661</v>
      </c>
      <c r="F8377" s="139">
        <v>0</v>
      </c>
      <c r="G8377" s="137" t="s">
        <v>247</v>
      </c>
      <c r="H8377" s="137" t="s">
        <v>40569</v>
      </c>
      <c r="I8377" s="138" t="s">
        <v>40606</v>
      </c>
    </row>
    <row r="8378" spans="1:9" hidden="1">
      <c r="A8378" s="137" t="s">
        <v>40662</v>
      </c>
      <c r="B8378" s="138" t="s">
        <v>40663</v>
      </c>
      <c r="C8378" s="138" t="s">
        <v>40664</v>
      </c>
      <c r="D8378" s="138" t="s">
        <v>40665</v>
      </c>
      <c r="E8378" s="138" t="s">
        <v>40666</v>
      </c>
      <c r="F8378" s="139">
        <v>0</v>
      </c>
      <c r="G8378" s="137" t="s">
        <v>247</v>
      </c>
      <c r="H8378" s="137" t="s">
        <v>40569</v>
      </c>
      <c r="I8378" s="138" t="s">
        <v>40606</v>
      </c>
    </row>
    <row r="8379" spans="1:9" hidden="1">
      <c r="A8379" s="137" t="s">
        <v>40667</v>
      </c>
      <c r="B8379" s="138" t="s">
        <v>40668</v>
      </c>
      <c r="C8379" s="138" t="s">
        <v>40669</v>
      </c>
      <c r="D8379" s="138" t="s">
        <v>40670</v>
      </c>
      <c r="E8379" s="138" t="s">
        <v>1756</v>
      </c>
      <c r="F8379" s="139">
        <v>0</v>
      </c>
      <c r="G8379" s="137" t="s">
        <v>247</v>
      </c>
      <c r="H8379" s="137" t="s">
        <v>40569</v>
      </c>
      <c r="I8379" s="138" t="s">
        <v>1756</v>
      </c>
    </row>
    <row r="8380" spans="1:9" hidden="1">
      <c r="A8380" s="137" t="s">
        <v>40671</v>
      </c>
      <c r="B8380" s="138" t="s">
        <v>40672</v>
      </c>
      <c r="C8380" s="138" t="s">
        <v>40673</v>
      </c>
      <c r="D8380" s="138" t="s">
        <v>40674</v>
      </c>
      <c r="E8380" s="138" t="s">
        <v>1756</v>
      </c>
      <c r="F8380" s="139">
        <v>0</v>
      </c>
      <c r="G8380" s="137" t="s">
        <v>247</v>
      </c>
      <c r="H8380" s="137" t="s">
        <v>40569</v>
      </c>
      <c r="I8380" s="138" t="s">
        <v>1756</v>
      </c>
    </row>
    <row r="8381" spans="1:9" hidden="1">
      <c r="A8381" s="137" t="s">
        <v>40675</v>
      </c>
      <c r="B8381" s="138" t="s">
        <v>40676</v>
      </c>
      <c r="C8381" s="138" t="s">
        <v>40677</v>
      </c>
      <c r="D8381" s="138" t="s">
        <v>40678</v>
      </c>
      <c r="E8381" s="138" t="s">
        <v>1756</v>
      </c>
      <c r="F8381" s="139">
        <v>0</v>
      </c>
      <c r="G8381" s="137" t="s">
        <v>247</v>
      </c>
      <c r="H8381" s="137" t="s">
        <v>40569</v>
      </c>
      <c r="I8381" s="138" t="s">
        <v>1756</v>
      </c>
    </row>
    <row r="8382" spans="1:9" hidden="1">
      <c r="A8382" s="137" t="s">
        <v>40679</v>
      </c>
      <c r="B8382" s="138" t="s">
        <v>40680</v>
      </c>
      <c r="C8382" s="138" t="s">
        <v>40681</v>
      </c>
      <c r="D8382" s="138" t="s">
        <v>40682</v>
      </c>
      <c r="E8382" s="138" t="s">
        <v>40683</v>
      </c>
      <c r="F8382" s="139">
        <v>0</v>
      </c>
      <c r="G8382" s="137" t="s">
        <v>40575</v>
      </c>
      <c r="H8382" s="137" t="s">
        <v>40569</v>
      </c>
      <c r="I8382" s="138" t="s">
        <v>40606</v>
      </c>
    </row>
    <row r="8383" spans="1:9" hidden="1">
      <c r="A8383" s="137" t="s">
        <v>40684</v>
      </c>
      <c r="B8383" s="138" t="s">
        <v>40685</v>
      </c>
      <c r="C8383" s="138" t="s">
        <v>40686</v>
      </c>
      <c r="D8383" s="138" t="s">
        <v>40687</v>
      </c>
      <c r="E8383" s="138" t="s">
        <v>1756</v>
      </c>
      <c r="F8383" s="139">
        <v>0</v>
      </c>
      <c r="G8383" s="137" t="s">
        <v>247</v>
      </c>
      <c r="H8383" s="137" t="s">
        <v>40569</v>
      </c>
      <c r="I8383" s="138" t="s">
        <v>1756</v>
      </c>
    </row>
    <row r="8384" spans="1:9" hidden="1">
      <c r="A8384" s="137" t="s">
        <v>40688</v>
      </c>
      <c r="B8384" s="138" t="s">
        <v>40689</v>
      </c>
      <c r="C8384" s="138" t="s">
        <v>40690</v>
      </c>
      <c r="D8384" s="138" t="s">
        <v>40691</v>
      </c>
      <c r="E8384" s="138" t="s">
        <v>40692</v>
      </c>
      <c r="F8384" s="139">
        <v>0</v>
      </c>
      <c r="G8384" s="137" t="s">
        <v>40575</v>
      </c>
      <c r="H8384" s="137" t="s">
        <v>40569</v>
      </c>
      <c r="I8384" s="138" t="s">
        <v>40631</v>
      </c>
    </row>
    <row r="8385" spans="1:9" hidden="1">
      <c r="A8385" s="137" t="s">
        <v>40693</v>
      </c>
      <c r="B8385" s="138" t="s">
        <v>40694</v>
      </c>
      <c r="C8385" s="138" t="s">
        <v>40695</v>
      </c>
      <c r="D8385" s="138" t="s">
        <v>40696</v>
      </c>
      <c r="E8385" s="138" t="s">
        <v>40697</v>
      </c>
      <c r="F8385" s="139">
        <v>4698</v>
      </c>
      <c r="G8385" s="137" t="s">
        <v>40575</v>
      </c>
      <c r="H8385" s="137" t="s">
        <v>40569</v>
      </c>
      <c r="I8385" s="138" t="s">
        <v>40576</v>
      </c>
    </row>
    <row r="8386" spans="1:9" hidden="1">
      <c r="A8386" s="137" t="s">
        <v>40698</v>
      </c>
      <c r="B8386" s="138" t="s">
        <v>40699</v>
      </c>
      <c r="C8386" s="138" t="s">
        <v>40700</v>
      </c>
      <c r="D8386" s="138" t="s">
        <v>40701</v>
      </c>
      <c r="E8386" s="138" t="s">
        <v>40702</v>
      </c>
      <c r="F8386" s="139">
        <v>0</v>
      </c>
      <c r="G8386" s="137" t="s">
        <v>40575</v>
      </c>
      <c r="H8386" s="137" t="s">
        <v>40569</v>
      </c>
      <c r="I8386" s="138" t="s">
        <v>40576</v>
      </c>
    </row>
    <row r="8387" spans="1:9" hidden="1">
      <c r="A8387" s="137" t="s">
        <v>40703</v>
      </c>
      <c r="B8387" s="138" t="s">
        <v>40699</v>
      </c>
      <c r="C8387" s="138" t="s">
        <v>40704</v>
      </c>
      <c r="D8387" s="138" t="s">
        <v>40705</v>
      </c>
      <c r="E8387" s="138" t="s">
        <v>40706</v>
      </c>
      <c r="F8387" s="139">
        <v>0</v>
      </c>
      <c r="G8387" s="137" t="s">
        <v>247</v>
      </c>
      <c r="H8387" s="137" t="s">
        <v>40569</v>
      </c>
      <c r="I8387" s="138" t="s">
        <v>40606</v>
      </c>
    </row>
    <row r="8388" spans="1:9" hidden="1">
      <c r="A8388" s="137" t="s">
        <v>40707</v>
      </c>
      <c r="B8388" s="138" t="s">
        <v>40708</v>
      </c>
      <c r="C8388" s="138" t="s">
        <v>40709</v>
      </c>
      <c r="D8388" s="138" t="s">
        <v>40710</v>
      </c>
      <c r="E8388" s="138" t="s">
        <v>40711</v>
      </c>
      <c r="F8388" s="139">
        <v>0</v>
      </c>
      <c r="G8388" s="137" t="s">
        <v>247</v>
      </c>
      <c r="H8388" s="137" t="s">
        <v>40569</v>
      </c>
      <c r="I8388" s="138" t="s">
        <v>40606</v>
      </c>
    </row>
    <row r="8389" spans="1:9" hidden="1">
      <c r="A8389" s="137" t="s">
        <v>40712</v>
      </c>
      <c r="B8389" s="138" t="s">
        <v>40713</v>
      </c>
      <c r="C8389" s="138" t="s">
        <v>40714</v>
      </c>
      <c r="D8389" s="138" t="s">
        <v>40715</v>
      </c>
      <c r="E8389" s="138" t="s">
        <v>40716</v>
      </c>
      <c r="F8389" s="139">
        <v>0</v>
      </c>
      <c r="G8389" s="137" t="s">
        <v>40575</v>
      </c>
      <c r="H8389" s="137" t="s">
        <v>40569</v>
      </c>
      <c r="I8389" s="138" t="s">
        <v>40576</v>
      </c>
    </row>
    <row r="8390" spans="1:9" hidden="1">
      <c r="A8390" s="137" t="s">
        <v>40717</v>
      </c>
      <c r="B8390" s="138" t="s">
        <v>40713</v>
      </c>
      <c r="C8390" s="138" t="s">
        <v>40718</v>
      </c>
      <c r="D8390" s="138" t="s">
        <v>40719</v>
      </c>
      <c r="E8390" s="138" t="s">
        <v>40720</v>
      </c>
      <c r="F8390" s="139">
        <v>0</v>
      </c>
      <c r="G8390" s="137" t="s">
        <v>247</v>
      </c>
      <c r="H8390" s="137" t="s">
        <v>40569</v>
      </c>
      <c r="I8390" s="138" t="s">
        <v>40606</v>
      </c>
    </row>
    <row r="8391" spans="1:9" hidden="1">
      <c r="A8391" s="137" t="s">
        <v>40721</v>
      </c>
      <c r="B8391" s="138" t="s">
        <v>40722</v>
      </c>
      <c r="C8391" s="138" t="s">
        <v>40723</v>
      </c>
      <c r="D8391" s="138" t="s">
        <v>40724</v>
      </c>
      <c r="E8391" s="138" t="s">
        <v>40725</v>
      </c>
      <c r="F8391" s="139">
        <v>0</v>
      </c>
      <c r="G8391" s="137" t="s">
        <v>247</v>
      </c>
      <c r="H8391" s="137" t="s">
        <v>40569</v>
      </c>
      <c r="I8391" s="138" t="s">
        <v>40606</v>
      </c>
    </row>
    <row r="8392" spans="1:9" hidden="1">
      <c r="A8392" s="137" t="s">
        <v>40726</v>
      </c>
      <c r="B8392" s="138" t="s">
        <v>40727</v>
      </c>
      <c r="C8392" s="138" t="s">
        <v>40728</v>
      </c>
      <c r="D8392" s="138" t="s">
        <v>40729</v>
      </c>
      <c r="E8392" s="138" t="s">
        <v>1756</v>
      </c>
      <c r="F8392" s="139">
        <v>3.8490000000000002</v>
      </c>
      <c r="G8392" s="137" t="s">
        <v>40575</v>
      </c>
      <c r="H8392" s="137" t="s">
        <v>40569</v>
      </c>
      <c r="I8392" s="138" t="s">
        <v>40576</v>
      </c>
    </row>
    <row r="8393" spans="1:9" hidden="1">
      <c r="A8393" s="137" t="s">
        <v>40730</v>
      </c>
      <c r="B8393" s="138" t="s">
        <v>40731</v>
      </c>
      <c r="C8393" s="138" t="s">
        <v>40732</v>
      </c>
      <c r="D8393" s="138" t="s">
        <v>40733</v>
      </c>
      <c r="E8393" s="138" t="s">
        <v>40734</v>
      </c>
      <c r="F8393" s="139">
        <v>0</v>
      </c>
      <c r="G8393" s="137" t="s">
        <v>247</v>
      </c>
      <c r="H8393" s="137" t="s">
        <v>40569</v>
      </c>
      <c r="I8393" s="138" t="s">
        <v>40606</v>
      </c>
    </row>
    <row r="8394" spans="1:9" hidden="1">
      <c r="A8394" s="137" t="s">
        <v>40735</v>
      </c>
      <c r="B8394" s="138" t="s">
        <v>40736</v>
      </c>
      <c r="C8394" s="138" t="s">
        <v>40737</v>
      </c>
      <c r="D8394" s="138" t="s">
        <v>40738</v>
      </c>
      <c r="E8394" s="138" t="s">
        <v>40739</v>
      </c>
      <c r="F8394" s="139">
        <v>0</v>
      </c>
      <c r="G8394" s="137" t="s">
        <v>40575</v>
      </c>
      <c r="H8394" s="137" t="s">
        <v>40569</v>
      </c>
      <c r="I8394" s="138" t="s">
        <v>40576</v>
      </c>
    </row>
    <row r="8395" spans="1:9" hidden="1">
      <c r="A8395" s="137" t="s">
        <v>40740</v>
      </c>
      <c r="B8395" s="138" t="s">
        <v>40736</v>
      </c>
      <c r="C8395" s="138" t="s">
        <v>40741</v>
      </c>
      <c r="D8395" s="138" t="s">
        <v>40738</v>
      </c>
      <c r="E8395" s="138" t="s">
        <v>40742</v>
      </c>
      <c r="F8395" s="139">
        <v>0</v>
      </c>
      <c r="G8395" s="137" t="s">
        <v>247</v>
      </c>
      <c r="H8395" s="137" t="s">
        <v>40569</v>
      </c>
      <c r="I8395" s="138" t="s">
        <v>40606</v>
      </c>
    </row>
    <row r="8396" spans="1:9" hidden="1">
      <c r="A8396" s="137" t="s">
        <v>40743</v>
      </c>
      <c r="B8396" s="138" t="s">
        <v>40744</v>
      </c>
      <c r="C8396" s="138" t="s">
        <v>40745</v>
      </c>
      <c r="D8396" s="138" t="s">
        <v>40746</v>
      </c>
      <c r="E8396" s="138" t="s">
        <v>40747</v>
      </c>
      <c r="F8396" s="139">
        <v>0</v>
      </c>
      <c r="G8396" s="137" t="s">
        <v>40575</v>
      </c>
      <c r="H8396" s="137" t="s">
        <v>40569</v>
      </c>
      <c r="I8396" s="138" t="s">
        <v>40576</v>
      </c>
    </row>
    <row r="8397" spans="1:9" hidden="1">
      <c r="A8397" s="137" t="s">
        <v>40748</v>
      </c>
      <c r="B8397" s="138" t="s">
        <v>40749</v>
      </c>
      <c r="C8397" s="138" t="s">
        <v>40750</v>
      </c>
      <c r="D8397" s="138" t="s">
        <v>40751</v>
      </c>
      <c r="E8397" s="138" t="s">
        <v>40752</v>
      </c>
      <c r="F8397" s="139">
        <v>115.4</v>
      </c>
      <c r="G8397" s="137" t="s">
        <v>40575</v>
      </c>
      <c r="H8397" s="137" t="s">
        <v>40569</v>
      </c>
      <c r="I8397" s="138" t="s">
        <v>40576</v>
      </c>
    </row>
    <row r="8398" spans="1:9" hidden="1">
      <c r="A8398" s="137" t="s">
        <v>40753</v>
      </c>
      <c r="B8398" s="138" t="s">
        <v>40754</v>
      </c>
      <c r="C8398" s="138" t="s">
        <v>40754</v>
      </c>
      <c r="D8398" s="138" t="s">
        <v>40755</v>
      </c>
      <c r="E8398" s="138" t="s">
        <v>1756</v>
      </c>
      <c r="F8398" s="139">
        <v>0</v>
      </c>
      <c r="G8398" s="137" t="s">
        <v>247</v>
      </c>
      <c r="H8398" s="137" t="s">
        <v>1806</v>
      </c>
      <c r="I8398" s="138" t="s">
        <v>1756</v>
      </c>
    </row>
    <row r="8399" spans="1:9" hidden="1">
      <c r="A8399" s="137" t="s">
        <v>40756</v>
      </c>
      <c r="B8399" s="138" t="s">
        <v>40757</v>
      </c>
      <c r="C8399" s="138" t="s">
        <v>40758</v>
      </c>
      <c r="D8399" s="138" t="s">
        <v>40759</v>
      </c>
      <c r="E8399" s="138" t="s">
        <v>40760</v>
      </c>
      <c r="F8399" s="139">
        <v>583.79999999999995</v>
      </c>
      <c r="G8399" s="137" t="s">
        <v>595</v>
      </c>
      <c r="H8399" s="137" t="s">
        <v>17406</v>
      </c>
      <c r="I8399" s="138" t="s">
        <v>1326</v>
      </c>
    </row>
    <row r="8400" spans="1:9" hidden="1">
      <c r="A8400" s="137" t="s">
        <v>40761</v>
      </c>
      <c r="B8400" s="138" t="s">
        <v>40762</v>
      </c>
      <c r="C8400" s="138" t="s">
        <v>40763</v>
      </c>
      <c r="D8400" s="138" t="s">
        <v>40764</v>
      </c>
      <c r="E8400" s="138" t="s">
        <v>40765</v>
      </c>
      <c r="F8400" s="139">
        <v>169.05</v>
      </c>
      <c r="G8400" s="137" t="s">
        <v>595</v>
      </c>
      <c r="H8400" s="137" t="s">
        <v>17406</v>
      </c>
      <c r="I8400" s="138" t="s">
        <v>1326</v>
      </c>
    </row>
    <row r="8401" spans="1:9" hidden="1">
      <c r="A8401" s="137" t="s">
        <v>40766</v>
      </c>
      <c r="B8401" s="138" t="s">
        <v>40767</v>
      </c>
      <c r="C8401" s="138" t="s">
        <v>40768</v>
      </c>
      <c r="D8401" s="138" t="s">
        <v>40769</v>
      </c>
      <c r="E8401" s="138" t="s">
        <v>40770</v>
      </c>
      <c r="F8401" s="139">
        <v>138.55000000000001</v>
      </c>
      <c r="G8401" s="137" t="s">
        <v>595</v>
      </c>
      <c r="H8401" s="137" t="s">
        <v>17406</v>
      </c>
      <c r="I8401" s="138" t="s">
        <v>1326</v>
      </c>
    </row>
    <row r="8402" spans="1:9" hidden="1">
      <c r="A8402" s="137" t="s">
        <v>40771</v>
      </c>
      <c r="B8402" s="138" t="s">
        <v>40772</v>
      </c>
      <c r="C8402" s="138" t="s">
        <v>40773</v>
      </c>
      <c r="D8402" s="138" t="s">
        <v>40774</v>
      </c>
      <c r="E8402" s="138" t="s">
        <v>40775</v>
      </c>
      <c r="F8402" s="139">
        <v>220.8</v>
      </c>
      <c r="G8402" s="137" t="s">
        <v>595</v>
      </c>
      <c r="H8402" s="137" t="s">
        <v>17406</v>
      </c>
      <c r="I8402" s="138" t="s">
        <v>1326</v>
      </c>
    </row>
    <row r="8403" spans="1:9" hidden="1">
      <c r="A8403" s="137" t="s">
        <v>40776</v>
      </c>
      <c r="B8403" s="138" t="s">
        <v>40777</v>
      </c>
      <c r="C8403" s="138" t="s">
        <v>40778</v>
      </c>
      <c r="D8403" s="138" t="s">
        <v>40779</v>
      </c>
      <c r="E8403" s="138" t="s">
        <v>40780</v>
      </c>
      <c r="F8403" s="139">
        <v>526.4</v>
      </c>
      <c r="G8403" s="137" t="s">
        <v>595</v>
      </c>
      <c r="H8403" s="137" t="s">
        <v>17406</v>
      </c>
      <c r="I8403" s="138" t="s">
        <v>1326</v>
      </c>
    </row>
    <row r="8404" spans="1:9" hidden="1">
      <c r="A8404" s="137" t="s">
        <v>40781</v>
      </c>
      <c r="B8404" s="138" t="s">
        <v>40782</v>
      </c>
      <c r="C8404" s="138" t="s">
        <v>40783</v>
      </c>
      <c r="D8404" s="138" t="s">
        <v>40784</v>
      </c>
      <c r="E8404" s="138" t="s">
        <v>40785</v>
      </c>
      <c r="F8404" s="139">
        <v>166.75</v>
      </c>
      <c r="G8404" s="137" t="s">
        <v>595</v>
      </c>
      <c r="H8404" s="137" t="s">
        <v>17406</v>
      </c>
      <c r="I8404" s="138" t="s">
        <v>1326</v>
      </c>
    </row>
    <row r="8405" spans="1:9" hidden="1">
      <c r="A8405" s="137" t="s">
        <v>40786</v>
      </c>
      <c r="B8405" s="138" t="s">
        <v>40787</v>
      </c>
      <c r="C8405" s="138" t="s">
        <v>40788</v>
      </c>
      <c r="D8405" s="138" t="s">
        <v>40789</v>
      </c>
      <c r="E8405" s="138" t="s">
        <v>40790</v>
      </c>
      <c r="F8405" s="139">
        <v>101.1</v>
      </c>
      <c r="G8405" s="137" t="s">
        <v>595</v>
      </c>
      <c r="H8405" s="137" t="s">
        <v>17406</v>
      </c>
      <c r="I8405" s="138" t="s">
        <v>1326</v>
      </c>
    </row>
    <row r="8406" spans="1:9" hidden="1">
      <c r="A8406" s="137" t="s">
        <v>40791</v>
      </c>
      <c r="B8406" s="138" t="s">
        <v>40792</v>
      </c>
      <c r="C8406" s="138" t="s">
        <v>40793</v>
      </c>
      <c r="D8406" s="138" t="s">
        <v>40794</v>
      </c>
      <c r="E8406" s="138" t="s">
        <v>40795</v>
      </c>
      <c r="F8406" s="139">
        <v>421</v>
      </c>
      <c r="G8406" s="137" t="s">
        <v>595</v>
      </c>
      <c r="H8406" s="137" t="s">
        <v>17406</v>
      </c>
      <c r="I8406" s="138" t="s">
        <v>1326</v>
      </c>
    </row>
    <row r="8407" spans="1:9" hidden="1">
      <c r="A8407" s="137" t="s">
        <v>40796</v>
      </c>
      <c r="B8407" s="138" t="s">
        <v>40797</v>
      </c>
      <c r="C8407" s="138" t="s">
        <v>40798</v>
      </c>
      <c r="D8407" s="138" t="s">
        <v>40799</v>
      </c>
      <c r="E8407" s="138" t="s">
        <v>40800</v>
      </c>
      <c r="F8407" s="139">
        <v>0</v>
      </c>
      <c r="G8407" s="137" t="s">
        <v>595</v>
      </c>
      <c r="H8407" s="137" t="s">
        <v>17406</v>
      </c>
      <c r="I8407" s="138" t="s">
        <v>1326</v>
      </c>
    </row>
    <row r="8408" spans="1:9" hidden="1">
      <c r="A8408" s="137" t="s">
        <v>40801</v>
      </c>
      <c r="B8408" s="138" t="s">
        <v>40802</v>
      </c>
      <c r="C8408" s="138" t="s">
        <v>40803</v>
      </c>
      <c r="D8408" s="138" t="s">
        <v>40804</v>
      </c>
      <c r="E8408" s="138" t="s">
        <v>40805</v>
      </c>
      <c r="F8408" s="139">
        <v>109.35</v>
      </c>
      <c r="G8408" s="137" t="s">
        <v>595</v>
      </c>
      <c r="H8408" s="137" t="s">
        <v>17406</v>
      </c>
      <c r="I8408" s="138" t="s">
        <v>1326</v>
      </c>
    </row>
    <row r="8409" spans="1:9" hidden="1">
      <c r="A8409" s="137" t="s">
        <v>40806</v>
      </c>
      <c r="B8409" s="138" t="s">
        <v>40807</v>
      </c>
      <c r="C8409" s="138" t="s">
        <v>40808</v>
      </c>
      <c r="D8409" s="138" t="s">
        <v>40809</v>
      </c>
      <c r="E8409" s="138" t="s">
        <v>40810</v>
      </c>
      <c r="F8409" s="139">
        <v>183.75</v>
      </c>
      <c r="G8409" s="137" t="s">
        <v>595</v>
      </c>
      <c r="H8409" s="137" t="s">
        <v>17406</v>
      </c>
      <c r="I8409" s="138" t="s">
        <v>1326</v>
      </c>
    </row>
    <row r="8410" spans="1:9" hidden="1">
      <c r="A8410" s="137" t="s">
        <v>40811</v>
      </c>
      <c r="B8410" s="138" t="s">
        <v>40812</v>
      </c>
      <c r="C8410" s="138" t="s">
        <v>40813</v>
      </c>
      <c r="D8410" s="138" t="s">
        <v>40814</v>
      </c>
      <c r="E8410" s="138" t="s">
        <v>40815</v>
      </c>
      <c r="F8410" s="139">
        <v>142.5</v>
      </c>
      <c r="G8410" s="137" t="s">
        <v>595</v>
      </c>
      <c r="H8410" s="137" t="s">
        <v>17406</v>
      </c>
      <c r="I8410" s="138" t="s">
        <v>1326</v>
      </c>
    </row>
    <row r="8411" spans="1:9" hidden="1">
      <c r="A8411" s="137" t="s">
        <v>40816</v>
      </c>
      <c r="B8411" s="138" t="s">
        <v>40817</v>
      </c>
      <c r="C8411" s="138" t="s">
        <v>40818</v>
      </c>
      <c r="D8411" s="138" t="s">
        <v>40819</v>
      </c>
      <c r="E8411" s="138" t="s">
        <v>40820</v>
      </c>
      <c r="F8411" s="139">
        <v>0</v>
      </c>
      <c r="G8411" s="137" t="s">
        <v>595</v>
      </c>
      <c r="H8411" s="137" t="s">
        <v>17406</v>
      </c>
      <c r="I8411" s="138" t="s">
        <v>1326</v>
      </c>
    </row>
    <row r="8412" spans="1:9" hidden="1">
      <c r="A8412" s="137" t="s">
        <v>40821</v>
      </c>
      <c r="B8412" s="138" t="s">
        <v>593</v>
      </c>
      <c r="C8412" s="138" t="s">
        <v>596</v>
      </c>
      <c r="D8412" s="138" t="s">
        <v>594</v>
      </c>
      <c r="E8412" s="138" t="s">
        <v>1330</v>
      </c>
      <c r="F8412" s="139">
        <v>158.6</v>
      </c>
      <c r="G8412" s="137" t="s">
        <v>595</v>
      </c>
      <c r="H8412" s="137" t="s">
        <v>17406</v>
      </c>
      <c r="I8412" s="138" t="s">
        <v>1326</v>
      </c>
    </row>
    <row r="8413" spans="1:9" hidden="1">
      <c r="A8413" s="137" t="s">
        <v>40822</v>
      </c>
      <c r="B8413" s="138" t="s">
        <v>40823</v>
      </c>
      <c r="C8413" s="138" t="s">
        <v>40824</v>
      </c>
      <c r="D8413" s="138" t="s">
        <v>40825</v>
      </c>
      <c r="E8413" s="138" t="s">
        <v>40826</v>
      </c>
      <c r="F8413" s="139">
        <v>0</v>
      </c>
      <c r="G8413" s="137" t="s">
        <v>595</v>
      </c>
      <c r="H8413" s="137" t="s">
        <v>17406</v>
      </c>
      <c r="I8413" s="138" t="s">
        <v>1326</v>
      </c>
    </row>
    <row r="8414" spans="1:9" hidden="1">
      <c r="A8414" s="137" t="s">
        <v>40827</v>
      </c>
      <c r="B8414" s="138" t="s">
        <v>40828</v>
      </c>
      <c r="C8414" s="138" t="s">
        <v>40829</v>
      </c>
      <c r="D8414" s="138" t="s">
        <v>40830</v>
      </c>
      <c r="E8414" s="138" t="s">
        <v>40831</v>
      </c>
      <c r="F8414" s="139">
        <v>0</v>
      </c>
      <c r="G8414" s="137" t="s">
        <v>595</v>
      </c>
      <c r="H8414" s="137" t="s">
        <v>17406</v>
      </c>
      <c r="I8414" s="138" t="s">
        <v>1326</v>
      </c>
    </row>
    <row r="8415" spans="1:9" hidden="1">
      <c r="A8415" s="137" t="s">
        <v>40832</v>
      </c>
      <c r="B8415" s="138" t="s">
        <v>40833</v>
      </c>
      <c r="C8415" s="138" t="s">
        <v>40834</v>
      </c>
      <c r="D8415" s="138" t="s">
        <v>40835</v>
      </c>
      <c r="E8415" s="138" t="s">
        <v>40836</v>
      </c>
      <c r="F8415" s="139">
        <v>88.38</v>
      </c>
      <c r="G8415" s="137" t="s">
        <v>595</v>
      </c>
      <c r="H8415" s="137" t="s">
        <v>17406</v>
      </c>
      <c r="I8415" s="138" t="s">
        <v>1326</v>
      </c>
    </row>
    <row r="8416" spans="1:9" hidden="1">
      <c r="A8416" s="137" t="s">
        <v>40837</v>
      </c>
      <c r="B8416" s="138" t="s">
        <v>40838</v>
      </c>
      <c r="C8416" s="138" t="s">
        <v>40839</v>
      </c>
      <c r="D8416" s="138" t="s">
        <v>40840</v>
      </c>
      <c r="E8416" s="138" t="s">
        <v>40841</v>
      </c>
      <c r="F8416" s="139">
        <v>134.19999999999999</v>
      </c>
      <c r="G8416" s="137" t="s">
        <v>595</v>
      </c>
      <c r="H8416" s="137" t="s">
        <v>17406</v>
      </c>
      <c r="I8416" s="138" t="s">
        <v>1326</v>
      </c>
    </row>
    <row r="8417" spans="1:9" hidden="1">
      <c r="A8417" s="137" t="s">
        <v>40842</v>
      </c>
      <c r="B8417" s="138" t="s">
        <v>40843</v>
      </c>
      <c r="C8417" s="138" t="s">
        <v>40844</v>
      </c>
      <c r="D8417" s="138" t="s">
        <v>40845</v>
      </c>
      <c r="E8417" s="138" t="s">
        <v>40846</v>
      </c>
      <c r="F8417" s="139">
        <v>91.5</v>
      </c>
      <c r="G8417" s="137" t="s">
        <v>595</v>
      </c>
      <c r="H8417" s="137" t="s">
        <v>17406</v>
      </c>
      <c r="I8417" s="138" t="s">
        <v>1326</v>
      </c>
    </row>
    <row r="8418" spans="1:9" hidden="1">
      <c r="A8418" s="137" t="s">
        <v>40847</v>
      </c>
      <c r="B8418" s="138" t="s">
        <v>40848</v>
      </c>
      <c r="C8418" s="138" t="s">
        <v>40849</v>
      </c>
      <c r="D8418" s="138" t="s">
        <v>40850</v>
      </c>
      <c r="E8418" s="138" t="s">
        <v>1756</v>
      </c>
      <c r="F8418" s="139">
        <v>0</v>
      </c>
      <c r="G8418" s="137" t="s">
        <v>595</v>
      </c>
      <c r="H8418" s="137" t="s">
        <v>17406</v>
      </c>
      <c r="I8418" s="138" t="s">
        <v>1756</v>
      </c>
    </row>
    <row r="8419" spans="1:9" hidden="1">
      <c r="A8419" s="137" t="s">
        <v>40851</v>
      </c>
      <c r="B8419" s="138" t="s">
        <v>40852</v>
      </c>
      <c r="C8419" s="138" t="s">
        <v>40853</v>
      </c>
      <c r="D8419" s="138" t="s">
        <v>40854</v>
      </c>
      <c r="E8419" s="138" t="s">
        <v>40855</v>
      </c>
      <c r="F8419" s="139">
        <v>0</v>
      </c>
      <c r="G8419" s="137" t="s">
        <v>595</v>
      </c>
      <c r="H8419" s="137" t="s">
        <v>17406</v>
      </c>
      <c r="I8419" s="138" t="s">
        <v>1326</v>
      </c>
    </row>
    <row r="8420" spans="1:9" hidden="1">
      <c r="A8420" s="137" t="s">
        <v>40856</v>
      </c>
      <c r="B8420" s="138" t="s">
        <v>40857</v>
      </c>
      <c r="C8420" s="138" t="s">
        <v>40858</v>
      </c>
      <c r="D8420" s="138" t="s">
        <v>40774</v>
      </c>
      <c r="E8420" s="138" t="s">
        <v>40859</v>
      </c>
      <c r="F8420" s="139">
        <v>0</v>
      </c>
      <c r="G8420" s="137" t="s">
        <v>595</v>
      </c>
      <c r="H8420" s="137" t="s">
        <v>17406</v>
      </c>
      <c r="I8420" s="138" t="s">
        <v>1326</v>
      </c>
    </row>
    <row r="8421" spans="1:9" hidden="1">
      <c r="A8421" s="137" t="s">
        <v>40860</v>
      </c>
      <c r="B8421" s="138" t="s">
        <v>40861</v>
      </c>
      <c r="C8421" s="138" t="s">
        <v>40862</v>
      </c>
      <c r="D8421" s="138" t="s">
        <v>40863</v>
      </c>
      <c r="E8421" s="138" t="s">
        <v>40864</v>
      </c>
      <c r="F8421" s="139">
        <v>0</v>
      </c>
      <c r="G8421" s="137" t="s">
        <v>595</v>
      </c>
      <c r="H8421" s="137" t="s">
        <v>17406</v>
      </c>
      <c r="I8421" s="138" t="s">
        <v>1326</v>
      </c>
    </row>
    <row r="8422" spans="1:9" hidden="1">
      <c r="A8422" s="137" t="s">
        <v>40865</v>
      </c>
      <c r="B8422" s="138" t="s">
        <v>597</v>
      </c>
      <c r="C8422" s="138" t="s">
        <v>599</v>
      </c>
      <c r="D8422" s="138" t="s">
        <v>598</v>
      </c>
      <c r="E8422" s="138" t="s">
        <v>1325</v>
      </c>
      <c r="F8422" s="139">
        <v>146.52000000000001</v>
      </c>
      <c r="G8422" s="137" t="s">
        <v>595</v>
      </c>
      <c r="H8422" s="137" t="s">
        <v>17406</v>
      </c>
      <c r="I8422" s="138" t="s">
        <v>1326</v>
      </c>
    </row>
    <row r="8423" spans="1:9" hidden="1">
      <c r="A8423" s="137" t="s">
        <v>40866</v>
      </c>
      <c r="B8423" s="138" t="s">
        <v>40867</v>
      </c>
      <c r="C8423" s="138" t="s">
        <v>40868</v>
      </c>
      <c r="D8423" s="138" t="s">
        <v>40869</v>
      </c>
      <c r="E8423" s="138" t="s">
        <v>1756</v>
      </c>
      <c r="F8423" s="139">
        <v>0</v>
      </c>
      <c r="G8423" s="137" t="s">
        <v>595</v>
      </c>
      <c r="H8423" s="137" t="s">
        <v>17406</v>
      </c>
      <c r="I8423" s="138" t="s">
        <v>1756</v>
      </c>
    </row>
    <row r="8424" spans="1:9" hidden="1">
      <c r="A8424" s="137" t="s">
        <v>40870</v>
      </c>
      <c r="B8424" s="138" t="s">
        <v>40871</v>
      </c>
      <c r="C8424" s="138" t="s">
        <v>40872</v>
      </c>
      <c r="D8424" s="138" t="s">
        <v>40873</v>
      </c>
      <c r="E8424" s="138" t="s">
        <v>40874</v>
      </c>
      <c r="F8424" s="139">
        <v>699.2</v>
      </c>
      <c r="G8424" s="137" t="s">
        <v>595</v>
      </c>
      <c r="H8424" s="137" t="s">
        <v>17406</v>
      </c>
      <c r="I8424" s="138" t="s">
        <v>1326</v>
      </c>
    </row>
    <row r="8425" spans="1:9" hidden="1">
      <c r="A8425" s="137" t="s">
        <v>40875</v>
      </c>
      <c r="B8425" s="138" t="s">
        <v>40876</v>
      </c>
      <c r="C8425" s="138" t="s">
        <v>40877</v>
      </c>
      <c r="D8425" s="138" t="s">
        <v>40878</v>
      </c>
      <c r="E8425" s="138" t="s">
        <v>1756</v>
      </c>
      <c r="F8425" s="139">
        <v>0</v>
      </c>
      <c r="G8425" s="137" t="s">
        <v>595</v>
      </c>
      <c r="H8425" s="137" t="s">
        <v>17406</v>
      </c>
      <c r="I8425" s="138" t="s">
        <v>1756</v>
      </c>
    </row>
    <row r="8426" spans="1:9" hidden="1">
      <c r="A8426" s="137" t="s">
        <v>40879</v>
      </c>
      <c r="B8426" s="138" t="s">
        <v>40880</v>
      </c>
      <c r="C8426" s="138" t="s">
        <v>40881</v>
      </c>
      <c r="D8426" s="138" t="s">
        <v>40882</v>
      </c>
      <c r="E8426" s="138" t="s">
        <v>40883</v>
      </c>
      <c r="F8426" s="139">
        <v>0</v>
      </c>
      <c r="G8426" s="137" t="s">
        <v>595</v>
      </c>
      <c r="H8426" s="137" t="s">
        <v>17406</v>
      </c>
      <c r="I8426" s="138" t="s">
        <v>1326</v>
      </c>
    </row>
    <row r="8427" spans="1:9" hidden="1">
      <c r="A8427" s="137" t="s">
        <v>40884</v>
      </c>
      <c r="B8427" s="138" t="s">
        <v>40885</v>
      </c>
      <c r="C8427" s="138" t="s">
        <v>40886</v>
      </c>
      <c r="D8427" s="138" t="s">
        <v>40887</v>
      </c>
      <c r="E8427" s="138" t="s">
        <v>40888</v>
      </c>
      <c r="F8427" s="139">
        <v>0</v>
      </c>
      <c r="G8427" s="137" t="s">
        <v>595</v>
      </c>
      <c r="H8427" s="137" t="s">
        <v>17406</v>
      </c>
      <c r="I8427" s="138" t="s">
        <v>1326</v>
      </c>
    </row>
    <row r="8428" spans="1:9" hidden="1">
      <c r="A8428" s="137" t="s">
        <v>40889</v>
      </c>
      <c r="B8428" s="138" t="s">
        <v>40890</v>
      </c>
      <c r="C8428" s="138" t="s">
        <v>40891</v>
      </c>
      <c r="D8428" s="138" t="s">
        <v>40892</v>
      </c>
      <c r="E8428" s="138" t="s">
        <v>40893</v>
      </c>
      <c r="F8428" s="139">
        <v>0</v>
      </c>
      <c r="G8428" s="137" t="s">
        <v>595</v>
      </c>
      <c r="H8428" s="137" t="s">
        <v>17406</v>
      </c>
      <c r="I8428" s="138" t="s">
        <v>1326</v>
      </c>
    </row>
    <row r="8429" spans="1:9" hidden="1">
      <c r="A8429" s="137" t="s">
        <v>40894</v>
      </c>
      <c r="B8429" s="138" t="s">
        <v>40895</v>
      </c>
      <c r="C8429" s="138" t="s">
        <v>40896</v>
      </c>
      <c r="D8429" s="138" t="s">
        <v>40897</v>
      </c>
      <c r="E8429" s="138" t="s">
        <v>40898</v>
      </c>
      <c r="F8429" s="139">
        <v>437.6</v>
      </c>
      <c r="G8429" s="137" t="s">
        <v>595</v>
      </c>
      <c r="H8429" s="137" t="s">
        <v>17406</v>
      </c>
      <c r="I8429" s="138" t="s">
        <v>1326</v>
      </c>
    </row>
    <row r="8430" spans="1:9" hidden="1">
      <c r="A8430" s="137" t="s">
        <v>40899</v>
      </c>
      <c r="B8430" s="138" t="s">
        <v>600</v>
      </c>
      <c r="C8430" s="138" t="s">
        <v>602</v>
      </c>
      <c r="D8430" s="138" t="s">
        <v>601</v>
      </c>
      <c r="E8430" s="138" t="s">
        <v>1338</v>
      </c>
      <c r="F8430" s="139">
        <v>171</v>
      </c>
      <c r="G8430" s="137" t="s">
        <v>595</v>
      </c>
      <c r="H8430" s="137" t="s">
        <v>17406</v>
      </c>
      <c r="I8430" s="138" t="s">
        <v>1326</v>
      </c>
    </row>
    <row r="8431" spans="1:9" hidden="1">
      <c r="A8431" s="137" t="s">
        <v>40900</v>
      </c>
      <c r="B8431" s="138" t="s">
        <v>40901</v>
      </c>
      <c r="C8431" s="138" t="s">
        <v>40902</v>
      </c>
      <c r="D8431" s="138" t="s">
        <v>40903</v>
      </c>
      <c r="E8431" s="138" t="s">
        <v>40904</v>
      </c>
      <c r="F8431" s="139">
        <v>35.119999999999997</v>
      </c>
      <c r="G8431" s="137" t="s">
        <v>595</v>
      </c>
      <c r="H8431" s="137" t="s">
        <v>17406</v>
      </c>
      <c r="I8431" s="138" t="s">
        <v>1326</v>
      </c>
    </row>
    <row r="8432" spans="1:9" hidden="1">
      <c r="A8432" s="137" t="s">
        <v>40905</v>
      </c>
      <c r="B8432" s="138" t="s">
        <v>40906</v>
      </c>
      <c r="C8432" s="138" t="s">
        <v>40907</v>
      </c>
      <c r="D8432" s="138" t="s">
        <v>40908</v>
      </c>
      <c r="E8432" s="138" t="s">
        <v>40909</v>
      </c>
      <c r="F8432" s="139">
        <v>215.2</v>
      </c>
      <c r="G8432" s="137" t="s">
        <v>595</v>
      </c>
      <c r="H8432" s="137" t="s">
        <v>17406</v>
      </c>
      <c r="I8432" s="138" t="s">
        <v>1326</v>
      </c>
    </row>
    <row r="8433" spans="1:9" hidden="1">
      <c r="A8433" s="137" t="s">
        <v>40910</v>
      </c>
      <c r="B8433" s="138" t="s">
        <v>40911</v>
      </c>
      <c r="C8433" s="138" t="s">
        <v>40912</v>
      </c>
      <c r="D8433" s="138" t="s">
        <v>40913</v>
      </c>
      <c r="E8433" s="138" t="s">
        <v>40914</v>
      </c>
      <c r="F8433" s="139">
        <v>0</v>
      </c>
      <c r="G8433" s="137" t="s">
        <v>595</v>
      </c>
      <c r="H8433" s="137" t="s">
        <v>17406</v>
      </c>
      <c r="I8433" s="138" t="s">
        <v>1326</v>
      </c>
    </row>
    <row r="8434" spans="1:9" hidden="1">
      <c r="A8434" s="137" t="s">
        <v>40915</v>
      </c>
      <c r="B8434" s="138" t="s">
        <v>40916</v>
      </c>
      <c r="C8434" s="138" t="s">
        <v>40917</v>
      </c>
      <c r="D8434" s="138" t="s">
        <v>40918</v>
      </c>
      <c r="E8434" s="138" t="s">
        <v>40919</v>
      </c>
      <c r="F8434" s="139">
        <v>214.5</v>
      </c>
      <c r="G8434" s="137" t="s">
        <v>595</v>
      </c>
      <c r="H8434" s="137" t="s">
        <v>17406</v>
      </c>
      <c r="I8434" s="138" t="s">
        <v>1326</v>
      </c>
    </row>
    <row r="8435" spans="1:9" hidden="1">
      <c r="A8435" s="137" t="s">
        <v>40920</v>
      </c>
      <c r="B8435" s="138" t="s">
        <v>40921</v>
      </c>
      <c r="C8435" s="138" t="s">
        <v>40922</v>
      </c>
      <c r="D8435" s="138" t="s">
        <v>40923</v>
      </c>
      <c r="E8435" s="138" t="s">
        <v>40924</v>
      </c>
      <c r="F8435" s="139">
        <v>0</v>
      </c>
      <c r="G8435" s="137" t="s">
        <v>595</v>
      </c>
      <c r="H8435" s="137" t="s">
        <v>17406</v>
      </c>
      <c r="I8435" s="138" t="s">
        <v>1326</v>
      </c>
    </row>
    <row r="8436" spans="1:9" hidden="1">
      <c r="A8436" s="137" t="s">
        <v>40925</v>
      </c>
      <c r="B8436" s="138" t="s">
        <v>40926</v>
      </c>
      <c r="C8436" s="138" t="s">
        <v>40927</v>
      </c>
      <c r="D8436" s="138" t="s">
        <v>40928</v>
      </c>
      <c r="E8436" s="138" t="s">
        <v>1756</v>
      </c>
      <c r="F8436" s="139">
        <v>0</v>
      </c>
      <c r="G8436" s="137" t="s">
        <v>595</v>
      </c>
      <c r="H8436" s="137" t="s">
        <v>17406</v>
      </c>
      <c r="I8436" s="138" t="s">
        <v>1756</v>
      </c>
    </row>
    <row r="8437" spans="1:9" hidden="1">
      <c r="A8437" s="137" t="s">
        <v>40929</v>
      </c>
      <c r="B8437" s="138" t="s">
        <v>40930</v>
      </c>
      <c r="C8437" s="138" t="s">
        <v>40931</v>
      </c>
      <c r="D8437" s="138" t="s">
        <v>40932</v>
      </c>
      <c r="E8437" s="138" t="s">
        <v>40933</v>
      </c>
      <c r="F8437" s="139">
        <v>0</v>
      </c>
      <c r="G8437" s="137" t="s">
        <v>595</v>
      </c>
      <c r="H8437" s="137" t="s">
        <v>17406</v>
      </c>
      <c r="I8437" s="138" t="s">
        <v>1326</v>
      </c>
    </row>
    <row r="8438" spans="1:9" hidden="1">
      <c r="A8438" s="137" t="s">
        <v>40934</v>
      </c>
      <c r="B8438" s="138" t="s">
        <v>40935</v>
      </c>
      <c r="C8438" s="138" t="s">
        <v>40936</v>
      </c>
      <c r="D8438" s="138" t="s">
        <v>40937</v>
      </c>
      <c r="E8438" s="138" t="s">
        <v>1756</v>
      </c>
      <c r="F8438" s="139">
        <v>0</v>
      </c>
      <c r="G8438" s="137" t="s">
        <v>595</v>
      </c>
      <c r="H8438" s="137" t="s">
        <v>17406</v>
      </c>
      <c r="I8438" s="138" t="s">
        <v>1756</v>
      </c>
    </row>
    <row r="8439" spans="1:9" hidden="1">
      <c r="A8439" s="137" t="s">
        <v>40938</v>
      </c>
      <c r="B8439" s="138" t="s">
        <v>40939</v>
      </c>
      <c r="C8439" s="138" t="s">
        <v>40940</v>
      </c>
      <c r="D8439" s="138" t="s">
        <v>40941</v>
      </c>
      <c r="E8439" s="138" t="s">
        <v>40942</v>
      </c>
      <c r="F8439" s="139">
        <v>84.8</v>
      </c>
      <c r="G8439" s="137" t="s">
        <v>595</v>
      </c>
      <c r="H8439" s="137" t="s">
        <v>17406</v>
      </c>
      <c r="I8439" s="138" t="s">
        <v>1326</v>
      </c>
    </row>
    <row r="8440" spans="1:9" hidden="1">
      <c r="A8440" s="137" t="s">
        <v>40943</v>
      </c>
      <c r="B8440" s="138" t="s">
        <v>40944</v>
      </c>
      <c r="C8440" s="138" t="s">
        <v>40945</v>
      </c>
      <c r="D8440" s="138" t="s">
        <v>40946</v>
      </c>
      <c r="E8440" s="138" t="s">
        <v>40947</v>
      </c>
      <c r="F8440" s="139">
        <v>128.85</v>
      </c>
      <c r="G8440" s="137" t="s">
        <v>595</v>
      </c>
      <c r="H8440" s="137" t="s">
        <v>17406</v>
      </c>
      <c r="I8440" s="138" t="s">
        <v>1326</v>
      </c>
    </row>
    <row r="8441" spans="1:9" hidden="1">
      <c r="A8441" s="137" t="s">
        <v>40948</v>
      </c>
      <c r="B8441" s="138" t="s">
        <v>40949</v>
      </c>
      <c r="C8441" s="138" t="s">
        <v>40950</v>
      </c>
      <c r="D8441" s="138" t="s">
        <v>40951</v>
      </c>
      <c r="E8441" s="138" t="s">
        <v>40952</v>
      </c>
      <c r="F8441" s="139">
        <v>685</v>
      </c>
      <c r="G8441" s="137" t="s">
        <v>595</v>
      </c>
      <c r="H8441" s="137" t="s">
        <v>17406</v>
      </c>
      <c r="I8441" s="138" t="s">
        <v>1326</v>
      </c>
    </row>
    <row r="8442" spans="1:9" hidden="1">
      <c r="A8442" s="137" t="s">
        <v>40953</v>
      </c>
      <c r="B8442" s="138" t="s">
        <v>40954</v>
      </c>
      <c r="C8442" s="138" t="s">
        <v>40955</v>
      </c>
      <c r="D8442" s="138" t="s">
        <v>40956</v>
      </c>
      <c r="E8442" s="138" t="s">
        <v>40957</v>
      </c>
      <c r="F8442" s="139">
        <v>0</v>
      </c>
      <c r="G8442" s="137" t="s">
        <v>595</v>
      </c>
      <c r="H8442" s="137" t="s">
        <v>17406</v>
      </c>
      <c r="I8442" s="138" t="s">
        <v>1326</v>
      </c>
    </row>
    <row r="8443" spans="1:9" hidden="1">
      <c r="A8443" s="137" t="s">
        <v>40958</v>
      </c>
      <c r="B8443" s="138" t="s">
        <v>40959</v>
      </c>
      <c r="C8443" s="138" t="s">
        <v>40960</v>
      </c>
      <c r="D8443" s="138" t="s">
        <v>40961</v>
      </c>
      <c r="E8443" s="138" t="s">
        <v>40962</v>
      </c>
      <c r="F8443" s="139">
        <v>60.45</v>
      </c>
      <c r="G8443" s="137" t="s">
        <v>595</v>
      </c>
      <c r="H8443" s="137" t="s">
        <v>17406</v>
      </c>
      <c r="I8443" s="138" t="s">
        <v>1326</v>
      </c>
    </row>
    <row r="8444" spans="1:9" hidden="1">
      <c r="A8444" s="137" t="s">
        <v>40963</v>
      </c>
      <c r="B8444" s="138" t="s">
        <v>40964</v>
      </c>
      <c r="C8444" s="138" t="s">
        <v>40965</v>
      </c>
      <c r="D8444" s="138" t="s">
        <v>40966</v>
      </c>
      <c r="E8444" s="138" t="s">
        <v>40967</v>
      </c>
      <c r="F8444" s="139">
        <v>198.8</v>
      </c>
      <c r="G8444" s="137" t="s">
        <v>595</v>
      </c>
      <c r="H8444" s="137" t="s">
        <v>17406</v>
      </c>
      <c r="I8444" s="138" t="s">
        <v>1326</v>
      </c>
    </row>
    <row r="8445" spans="1:9" hidden="1">
      <c r="A8445" s="137" t="s">
        <v>40968</v>
      </c>
      <c r="B8445" s="138" t="s">
        <v>40969</v>
      </c>
      <c r="C8445" s="138" t="s">
        <v>40970</v>
      </c>
      <c r="D8445" s="138" t="s">
        <v>40971</v>
      </c>
      <c r="E8445" s="138" t="s">
        <v>40972</v>
      </c>
      <c r="F8445" s="139">
        <v>85.96</v>
      </c>
      <c r="G8445" s="137" t="s">
        <v>595</v>
      </c>
      <c r="H8445" s="137" t="s">
        <v>17406</v>
      </c>
      <c r="I8445" s="138" t="s">
        <v>1326</v>
      </c>
    </row>
    <row r="8446" spans="1:9" hidden="1">
      <c r="A8446" s="137" t="s">
        <v>40973</v>
      </c>
      <c r="B8446" s="138" t="s">
        <v>40974</v>
      </c>
      <c r="C8446" s="138" t="s">
        <v>40975</v>
      </c>
      <c r="D8446" s="138" t="s">
        <v>40976</v>
      </c>
      <c r="E8446" s="138" t="s">
        <v>1756</v>
      </c>
      <c r="F8446" s="139">
        <v>0</v>
      </c>
      <c r="G8446" s="137" t="s">
        <v>595</v>
      </c>
      <c r="H8446" s="137" t="s">
        <v>17406</v>
      </c>
      <c r="I8446" s="138" t="s">
        <v>1756</v>
      </c>
    </row>
    <row r="8447" spans="1:9" hidden="1">
      <c r="A8447" s="137" t="s">
        <v>40977</v>
      </c>
      <c r="B8447" s="138" t="s">
        <v>40978</v>
      </c>
      <c r="C8447" s="138" t="s">
        <v>40979</v>
      </c>
      <c r="D8447" s="138" t="s">
        <v>40980</v>
      </c>
      <c r="E8447" s="138" t="s">
        <v>40981</v>
      </c>
      <c r="F8447" s="139">
        <v>0</v>
      </c>
      <c r="G8447" s="137" t="s">
        <v>595</v>
      </c>
      <c r="H8447" s="137" t="s">
        <v>17406</v>
      </c>
      <c r="I8447" s="138" t="s">
        <v>40982</v>
      </c>
    </row>
    <row r="8448" spans="1:9" hidden="1">
      <c r="A8448" s="137" t="s">
        <v>40983</v>
      </c>
      <c r="B8448" s="138" t="s">
        <v>40984</v>
      </c>
      <c r="C8448" s="138" t="s">
        <v>40985</v>
      </c>
      <c r="D8448" s="138" t="s">
        <v>40986</v>
      </c>
      <c r="E8448" s="138" t="s">
        <v>40987</v>
      </c>
      <c r="F8448" s="139">
        <v>216.6</v>
      </c>
      <c r="G8448" s="137" t="s">
        <v>595</v>
      </c>
      <c r="H8448" s="137" t="s">
        <v>17406</v>
      </c>
      <c r="I8448" s="138" t="s">
        <v>1326</v>
      </c>
    </row>
    <row r="8449" spans="1:9" hidden="1">
      <c r="A8449" s="137" t="s">
        <v>40988</v>
      </c>
      <c r="B8449" s="138" t="s">
        <v>40989</v>
      </c>
      <c r="C8449" s="138" t="s">
        <v>40990</v>
      </c>
      <c r="D8449" s="138" t="s">
        <v>40991</v>
      </c>
      <c r="E8449" s="138" t="s">
        <v>40992</v>
      </c>
      <c r="F8449" s="139">
        <v>0</v>
      </c>
      <c r="G8449" s="137" t="s">
        <v>595</v>
      </c>
      <c r="H8449" s="137" t="s">
        <v>17406</v>
      </c>
      <c r="I8449" s="138" t="s">
        <v>1326</v>
      </c>
    </row>
    <row r="8450" spans="1:9" hidden="1">
      <c r="A8450" s="137" t="s">
        <v>40993</v>
      </c>
      <c r="B8450" s="138" t="s">
        <v>40994</v>
      </c>
      <c r="C8450" s="138" t="s">
        <v>40995</v>
      </c>
      <c r="D8450" s="138" t="s">
        <v>40996</v>
      </c>
      <c r="E8450" s="138" t="s">
        <v>40997</v>
      </c>
      <c r="F8450" s="139">
        <v>0</v>
      </c>
      <c r="G8450" s="137" t="s">
        <v>595</v>
      </c>
      <c r="H8450" s="137" t="s">
        <v>17406</v>
      </c>
      <c r="I8450" s="138" t="s">
        <v>1326</v>
      </c>
    </row>
    <row r="8451" spans="1:9" hidden="1">
      <c r="A8451" s="137" t="s">
        <v>40998</v>
      </c>
      <c r="B8451" s="138" t="s">
        <v>40999</v>
      </c>
      <c r="C8451" s="138" t="s">
        <v>41000</v>
      </c>
      <c r="D8451" s="138" t="s">
        <v>41001</v>
      </c>
      <c r="E8451" s="138" t="s">
        <v>41002</v>
      </c>
      <c r="F8451" s="139">
        <v>293.89999999999998</v>
      </c>
      <c r="G8451" s="137" t="s">
        <v>595</v>
      </c>
      <c r="H8451" s="137" t="s">
        <v>17406</v>
      </c>
      <c r="I8451" s="138" t="s">
        <v>1326</v>
      </c>
    </row>
    <row r="8452" spans="1:9" hidden="1">
      <c r="A8452" s="137" t="s">
        <v>41003</v>
      </c>
      <c r="B8452" s="138" t="s">
        <v>41004</v>
      </c>
      <c r="C8452" s="138" t="s">
        <v>41005</v>
      </c>
      <c r="D8452" s="138" t="s">
        <v>41006</v>
      </c>
      <c r="E8452" s="138" t="s">
        <v>41007</v>
      </c>
      <c r="F8452" s="139">
        <v>179.9</v>
      </c>
      <c r="G8452" s="137" t="s">
        <v>595</v>
      </c>
      <c r="H8452" s="137" t="s">
        <v>17406</v>
      </c>
      <c r="I8452" s="138" t="s">
        <v>1326</v>
      </c>
    </row>
    <row r="8453" spans="1:9" hidden="1">
      <c r="A8453" s="137" t="s">
        <v>41008</v>
      </c>
      <c r="B8453" s="138" t="s">
        <v>41009</v>
      </c>
      <c r="C8453" s="138" t="s">
        <v>41010</v>
      </c>
      <c r="D8453" s="138" t="s">
        <v>40863</v>
      </c>
      <c r="E8453" s="138" t="s">
        <v>41011</v>
      </c>
      <c r="F8453" s="139">
        <v>0</v>
      </c>
      <c r="G8453" s="137" t="s">
        <v>595</v>
      </c>
      <c r="H8453" s="137" t="s">
        <v>17406</v>
      </c>
      <c r="I8453" s="138" t="s">
        <v>1756</v>
      </c>
    </row>
    <row r="8454" spans="1:9" hidden="1">
      <c r="A8454" s="137" t="s">
        <v>41012</v>
      </c>
      <c r="B8454" s="138" t="s">
        <v>41013</v>
      </c>
      <c r="C8454" s="138" t="s">
        <v>41014</v>
      </c>
      <c r="D8454" s="138" t="s">
        <v>41015</v>
      </c>
      <c r="E8454" s="138" t="s">
        <v>41016</v>
      </c>
      <c r="F8454" s="139">
        <v>0</v>
      </c>
      <c r="G8454" s="137" t="s">
        <v>595</v>
      </c>
      <c r="H8454" s="137" t="s">
        <v>17406</v>
      </c>
      <c r="I8454" s="138" t="s">
        <v>1756</v>
      </c>
    </row>
    <row r="8455" spans="1:9" hidden="1">
      <c r="A8455" s="137" t="s">
        <v>41017</v>
      </c>
      <c r="B8455" s="138" t="s">
        <v>41018</v>
      </c>
      <c r="C8455" s="138" t="s">
        <v>41019</v>
      </c>
      <c r="D8455" s="138" t="s">
        <v>604</v>
      </c>
      <c r="E8455" s="138" t="s">
        <v>41020</v>
      </c>
      <c r="F8455" s="139">
        <v>402.6</v>
      </c>
      <c r="G8455" s="137" t="s">
        <v>595</v>
      </c>
      <c r="H8455" s="137" t="s">
        <v>17406</v>
      </c>
      <c r="I8455" s="138" t="s">
        <v>1326</v>
      </c>
    </row>
    <row r="8456" spans="1:9" hidden="1">
      <c r="A8456" s="137" t="s">
        <v>41021</v>
      </c>
      <c r="B8456" s="138" t="s">
        <v>603</v>
      </c>
      <c r="C8456" s="138" t="s">
        <v>605</v>
      </c>
      <c r="D8456" s="138" t="s">
        <v>604</v>
      </c>
      <c r="E8456" s="138" t="s">
        <v>1337</v>
      </c>
      <c r="F8456" s="139">
        <v>351.8</v>
      </c>
      <c r="G8456" s="137" t="s">
        <v>595</v>
      </c>
      <c r="H8456" s="137" t="s">
        <v>17406</v>
      </c>
      <c r="I8456" s="138" t="s">
        <v>1326</v>
      </c>
    </row>
    <row r="8457" spans="1:9" hidden="1">
      <c r="A8457" s="137" t="s">
        <v>41022</v>
      </c>
      <c r="B8457" s="138" t="s">
        <v>41023</v>
      </c>
      <c r="C8457" s="138" t="s">
        <v>41024</v>
      </c>
      <c r="D8457" s="138" t="s">
        <v>604</v>
      </c>
      <c r="E8457" s="138" t="s">
        <v>41025</v>
      </c>
      <c r="F8457" s="139">
        <v>0</v>
      </c>
      <c r="G8457" s="137" t="s">
        <v>595</v>
      </c>
      <c r="H8457" s="137" t="s">
        <v>17406</v>
      </c>
      <c r="I8457" s="138" t="s">
        <v>1756</v>
      </c>
    </row>
    <row r="8458" spans="1:9" hidden="1">
      <c r="A8458" s="137" t="s">
        <v>41026</v>
      </c>
      <c r="B8458" s="138" t="s">
        <v>41027</v>
      </c>
      <c r="C8458" s="138" t="s">
        <v>41028</v>
      </c>
      <c r="D8458" s="138" t="s">
        <v>604</v>
      </c>
      <c r="E8458" s="138" t="s">
        <v>41029</v>
      </c>
      <c r="F8458" s="139">
        <v>0</v>
      </c>
      <c r="G8458" s="137" t="s">
        <v>595</v>
      </c>
      <c r="H8458" s="137" t="s">
        <v>17406</v>
      </c>
      <c r="I8458" s="138" t="s">
        <v>1756</v>
      </c>
    </row>
    <row r="8459" spans="1:9" hidden="1">
      <c r="A8459" s="137" t="s">
        <v>41030</v>
      </c>
      <c r="B8459" s="138" t="s">
        <v>41031</v>
      </c>
      <c r="C8459" s="138" t="s">
        <v>41032</v>
      </c>
      <c r="D8459" s="138" t="s">
        <v>41033</v>
      </c>
      <c r="E8459" s="138" t="s">
        <v>41034</v>
      </c>
      <c r="F8459" s="139">
        <v>125.85</v>
      </c>
      <c r="G8459" s="137" t="s">
        <v>595</v>
      </c>
      <c r="H8459" s="137" t="s">
        <v>17406</v>
      </c>
      <c r="I8459" s="138" t="s">
        <v>1326</v>
      </c>
    </row>
    <row r="8460" spans="1:9" hidden="1">
      <c r="A8460" s="137" t="s">
        <v>41035</v>
      </c>
      <c r="B8460" s="138" t="s">
        <v>41036</v>
      </c>
      <c r="C8460" s="138" t="s">
        <v>41037</v>
      </c>
      <c r="D8460" s="138" t="s">
        <v>41033</v>
      </c>
      <c r="E8460" s="138" t="s">
        <v>41038</v>
      </c>
      <c r="F8460" s="139">
        <v>123.2</v>
      </c>
      <c r="G8460" s="137" t="s">
        <v>595</v>
      </c>
      <c r="H8460" s="137" t="s">
        <v>17406</v>
      </c>
      <c r="I8460" s="138" t="s">
        <v>1326</v>
      </c>
    </row>
    <row r="8461" spans="1:9" hidden="1">
      <c r="A8461" s="137" t="s">
        <v>41039</v>
      </c>
      <c r="B8461" s="138" t="s">
        <v>41040</v>
      </c>
      <c r="C8461" s="138" t="s">
        <v>41041</v>
      </c>
      <c r="D8461" s="138" t="s">
        <v>41015</v>
      </c>
      <c r="E8461" s="138" t="s">
        <v>41042</v>
      </c>
      <c r="F8461" s="139">
        <v>244.4</v>
      </c>
      <c r="G8461" s="137" t="s">
        <v>595</v>
      </c>
      <c r="H8461" s="137" t="s">
        <v>17406</v>
      </c>
      <c r="I8461" s="138" t="s">
        <v>1326</v>
      </c>
    </row>
    <row r="8462" spans="1:9" hidden="1">
      <c r="A8462" s="137" t="s">
        <v>41043</v>
      </c>
      <c r="B8462" s="138" t="s">
        <v>41044</v>
      </c>
      <c r="C8462" s="138" t="s">
        <v>41045</v>
      </c>
      <c r="D8462" s="138" t="s">
        <v>41046</v>
      </c>
      <c r="E8462" s="138" t="s">
        <v>41047</v>
      </c>
      <c r="F8462" s="139">
        <v>602</v>
      </c>
      <c r="G8462" s="137" t="s">
        <v>595</v>
      </c>
      <c r="H8462" s="137" t="s">
        <v>17406</v>
      </c>
      <c r="I8462" s="138" t="s">
        <v>1326</v>
      </c>
    </row>
    <row r="8463" spans="1:9" hidden="1">
      <c r="A8463" s="137" t="s">
        <v>41048</v>
      </c>
      <c r="B8463" s="138" t="s">
        <v>41049</v>
      </c>
      <c r="C8463" s="138" t="s">
        <v>41050</v>
      </c>
      <c r="D8463" s="138" t="s">
        <v>41051</v>
      </c>
      <c r="E8463" s="138" t="s">
        <v>41052</v>
      </c>
      <c r="F8463" s="139">
        <v>211</v>
      </c>
      <c r="G8463" s="137" t="s">
        <v>595</v>
      </c>
      <c r="H8463" s="137" t="s">
        <v>17406</v>
      </c>
      <c r="I8463" s="138" t="s">
        <v>1326</v>
      </c>
    </row>
    <row r="8464" spans="1:9" hidden="1">
      <c r="A8464" s="137" t="s">
        <v>41053</v>
      </c>
      <c r="B8464" s="138" t="s">
        <v>41054</v>
      </c>
      <c r="C8464" s="138" t="s">
        <v>40990</v>
      </c>
      <c r="D8464" s="138" t="s">
        <v>40991</v>
      </c>
      <c r="E8464" s="138" t="s">
        <v>40992</v>
      </c>
      <c r="F8464" s="139">
        <v>310.3</v>
      </c>
      <c r="G8464" s="137" t="s">
        <v>595</v>
      </c>
      <c r="H8464" s="137" t="s">
        <v>17406</v>
      </c>
      <c r="I8464" s="138" t="s">
        <v>1326</v>
      </c>
    </row>
    <row r="8465" spans="1:9" hidden="1">
      <c r="A8465" s="137" t="s">
        <v>41055</v>
      </c>
      <c r="B8465" s="138" t="s">
        <v>41056</v>
      </c>
      <c r="C8465" s="138" t="s">
        <v>41057</v>
      </c>
      <c r="D8465" s="138" t="s">
        <v>40991</v>
      </c>
      <c r="E8465" s="138" t="s">
        <v>41058</v>
      </c>
      <c r="F8465" s="139">
        <v>0</v>
      </c>
      <c r="G8465" s="137" t="s">
        <v>595</v>
      </c>
      <c r="H8465" s="137" t="s">
        <v>17406</v>
      </c>
      <c r="I8465" s="138" t="s">
        <v>1326</v>
      </c>
    </row>
    <row r="8466" spans="1:9" hidden="1">
      <c r="A8466" s="137" t="s">
        <v>41059</v>
      </c>
      <c r="B8466" s="138" t="s">
        <v>41060</v>
      </c>
      <c r="C8466" s="138" t="s">
        <v>41061</v>
      </c>
      <c r="D8466" s="138" t="s">
        <v>41062</v>
      </c>
      <c r="E8466" s="138" t="s">
        <v>41063</v>
      </c>
      <c r="F8466" s="139">
        <v>0</v>
      </c>
      <c r="G8466" s="137" t="s">
        <v>595</v>
      </c>
      <c r="H8466" s="137" t="s">
        <v>17406</v>
      </c>
      <c r="I8466" s="138" t="s">
        <v>1326</v>
      </c>
    </row>
    <row r="8467" spans="1:9">
      <c r="A8467" s="137" t="s">
        <v>41064</v>
      </c>
      <c r="B8467" s="138" t="s">
        <v>41065</v>
      </c>
      <c r="C8467" s="138" t="s">
        <v>41066</v>
      </c>
      <c r="D8467" s="138" t="s">
        <v>41067</v>
      </c>
      <c r="E8467" s="138" t="s">
        <v>41068</v>
      </c>
      <c r="F8467" s="139">
        <v>17.940000000000001</v>
      </c>
      <c r="G8467" s="137" t="s">
        <v>608</v>
      </c>
      <c r="H8467" s="137" t="s">
        <v>3864</v>
      </c>
      <c r="I8467" s="138" t="s">
        <v>1127</v>
      </c>
    </row>
    <row r="8468" spans="1:9">
      <c r="A8468" s="137" t="s">
        <v>41069</v>
      </c>
      <c r="B8468" s="138" t="s">
        <v>606</v>
      </c>
      <c r="C8468" s="138" t="s">
        <v>609</v>
      </c>
      <c r="D8468" s="138" t="s">
        <v>607</v>
      </c>
      <c r="E8468" s="138" t="s">
        <v>1128</v>
      </c>
      <c r="F8468" s="139">
        <v>0.74</v>
      </c>
      <c r="G8468" s="137" t="s">
        <v>608</v>
      </c>
      <c r="H8468" s="137" t="s">
        <v>3864</v>
      </c>
      <c r="I8468" s="138" t="s">
        <v>1127</v>
      </c>
    </row>
    <row r="8469" spans="1:9">
      <c r="A8469" s="137" t="s">
        <v>41070</v>
      </c>
      <c r="B8469" s="138" t="s">
        <v>41071</v>
      </c>
      <c r="C8469" s="138" t="s">
        <v>41072</v>
      </c>
      <c r="D8469" s="138" t="s">
        <v>41073</v>
      </c>
      <c r="E8469" s="138" t="s">
        <v>41074</v>
      </c>
      <c r="F8469" s="139">
        <v>0</v>
      </c>
      <c r="G8469" s="137" t="s">
        <v>608</v>
      </c>
      <c r="H8469" s="137" t="s">
        <v>3864</v>
      </c>
      <c r="I8469" s="138" t="s">
        <v>1127</v>
      </c>
    </row>
    <row r="8470" spans="1:9">
      <c r="A8470" s="137" t="s">
        <v>41075</v>
      </c>
      <c r="B8470" s="138" t="s">
        <v>41076</v>
      </c>
      <c r="C8470" s="138" t="s">
        <v>41077</v>
      </c>
      <c r="D8470" s="138" t="s">
        <v>41078</v>
      </c>
      <c r="E8470" s="138" t="s">
        <v>41079</v>
      </c>
      <c r="F8470" s="139">
        <v>0</v>
      </c>
      <c r="G8470" s="137" t="s">
        <v>608</v>
      </c>
      <c r="H8470" s="137" t="s">
        <v>3864</v>
      </c>
      <c r="I8470" s="138" t="s">
        <v>1756</v>
      </c>
    </row>
    <row r="8471" spans="1:9">
      <c r="A8471" s="137" t="s">
        <v>41080</v>
      </c>
      <c r="B8471" s="138" t="s">
        <v>611</v>
      </c>
      <c r="C8471" s="138" t="s">
        <v>613</v>
      </c>
      <c r="D8471" s="138" t="s">
        <v>612</v>
      </c>
      <c r="E8471" s="138" t="s">
        <v>1173</v>
      </c>
      <c r="F8471" s="139">
        <v>3.01</v>
      </c>
      <c r="G8471" s="137" t="s">
        <v>608</v>
      </c>
      <c r="H8471" s="137" t="s">
        <v>3864</v>
      </c>
      <c r="I8471" s="138" t="s">
        <v>1127</v>
      </c>
    </row>
    <row r="8472" spans="1:9">
      <c r="A8472" s="137" t="s">
        <v>41081</v>
      </c>
      <c r="B8472" s="138" t="s">
        <v>41082</v>
      </c>
      <c r="C8472" s="138" t="s">
        <v>41083</v>
      </c>
      <c r="D8472" s="138" t="s">
        <v>41084</v>
      </c>
      <c r="E8472" s="138" t="s">
        <v>41085</v>
      </c>
      <c r="F8472" s="139">
        <v>20</v>
      </c>
      <c r="G8472" s="137" t="s">
        <v>608</v>
      </c>
      <c r="H8472" s="137" t="s">
        <v>3864</v>
      </c>
      <c r="I8472" s="138" t="s">
        <v>1127</v>
      </c>
    </row>
    <row r="8473" spans="1:9">
      <c r="A8473" s="137" t="s">
        <v>41086</v>
      </c>
      <c r="B8473" s="138" t="s">
        <v>41087</v>
      </c>
      <c r="C8473" s="138" t="s">
        <v>41088</v>
      </c>
      <c r="D8473" s="138" t="s">
        <v>41089</v>
      </c>
      <c r="E8473" s="138" t="s">
        <v>41090</v>
      </c>
      <c r="F8473" s="139">
        <v>0</v>
      </c>
      <c r="G8473" s="137" t="s">
        <v>608</v>
      </c>
      <c r="H8473" s="137" t="s">
        <v>3864</v>
      </c>
      <c r="I8473" s="138" t="s">
        <v>1127</v>
      </c>
    </row>
    <row r="8474" spans="1:9" hidden="1">
      <c r="A8474" s="137" t="s">
        <v>41091</v>
      </c>
      <c r="B8474" s="138" t="s">
        <v>614</v>
      </c>
      <c r="C8474" s="138" t="s">
        <v>616</v>
      </c>
      <c r="D8474" s="138" t="s">
        <v>41092</v>
      </c>
      <c r="E8474" s="138" t="s">
        <v>1129</v>
      </c>
      <c r="F8474" s="139">
        <v>0.75</v>
      </c>
      <c r="G8474" s="137" t="s">
        <v>247</v>
      </c>
      <c r="H8474" s="137" t="s">
        <v>3864</v>
      </c>
      <c r="I8474" s="138" t="s">
        <v>1127</v>
      </c>
    </row>
    <row r="8475" spans="1:9">
      <c r="A8475" s="137" t="s">
        <v>41093</v>
      </c>
      <c r="B8475" s="138" t="s">
        <v>41094</v>
      </c>
      <c r="C8475" s="138" t="s">
        <v>41095</v>
      </c>
      <c r="D8475" s="138" t="s">
        <v>41096</v>
      </c>
      <c r="E8475" s="138" t="s">
        <v>41097</v>
      </c>
      <c r="F8475" s="139">
        <v>1.31</v>
      </c>
      <c r="G8475" s="137" t="s">
        <v>608</v>
      </c>
      <c r="H8475" s="137" t="s">
        <v>3864</v>
      </c>
      <c r="I8475" s="138" t="s">
        <v>1127</v>
      </c>
    </row>
    <row r="8476" spans="1:9">
      <c r="A8476" s="137" t="s">
        <v>41098</v>
      </c>
      <c r="B8476" s="138" t="s">
        <v>41099</v>
      </c>
      <c r="C8476" s="138" t="s">
        <v>41100</v>
      </c>
      <c r="D8476" s="138" t="s">
        <v>41101</v>
      </c>
      <c r="E8476" s="138" t="s">
        <v>41102</v>
      </c>
      <c r="F8476" s="139">
        <v>0</v>
      </c>
      <c r="G8476" s="137" t="s">
        <v>608</v>
      </c>
      <c r="H8476" s="137" t="s">
        <v>3864</v>
      </c>
      <c r="I8476" s="138" t="s">
        <v>1127</v>
      </c>
    </row>
    <row r="8477" spans="1:9">
      <c r="A8477" s="137" t="s">
        <v>41103</v>
      </c>
      <c r="B8477" s="138" t="s">
        <v>41104</v>
      </c>
      <c r="C8477" s="138" t="s">
        <v>41105</v>
      </c>
      <c r="D8477" s="138" t="s">
        <v>41106</v>
      </c>
      <c r="E8477" s="138" t="s">
        <v>41107</v>
      </c>
      <c r="F8477" s="139">
        <v>0</v>
      </c>
      <c r="G8477" s="137" t="s">
        <v>608</v>
      </c>
      <c r="H8477" s="137" t="s">
        <v>3864</v>
      </c>
      <c r="I8477" s="138" t="s">
        <v>1127</v>
      </c>
    </row>
    <row r="8478" spans="1:9">
      <c r="A8478" s="137" t="s">
        <v>41108</v>
      </c>
      <c r="B8478" s="138" t="s">
        <v>41109</v>
      </c>
      <c r="C8478" s="138" t="s">
        <v>41110</v>
      </c>
      <c r="D8478" s="138" t="s">
        <v>41111</v>
      </c>
      <c r="E8478" s="138" t="s">
        <v>41112</v>
      </c>
      <c r="F8478" s="139">
        <v>1.1100000000000001</v>
      </c>
      <c r="G8478" s="137" t="s">
        <v>608</v>
      </c>
      <c r="H8478" s="137" t="s">
        <v>3864</v>
      </c>
      <c r="I8478" s="138" t="s">
        <v>1127</v>
      </c>
    </row>
    <row r="8479" spans="1:9">
      <c r="A8479" s="137" t="s">
        <v>41113</v>
      </c>
      <c r="B8479" s="138" t="s">
        <v>41114</v>
      </c>
      <c r="C8479" s="138" t="s">
        <v>41115</v>
      </c>
      <c r="D8479" s="138" t="s">
        <v>41116</v>
      </c>
      <c r="E8479" s="138" t="s">
        <v>41117</v>
      </c>
      <c r="F8479" s="139">
        <v>0</v>
      </c>
      <c r="G8479" s="137" t="s">
        <v>608</v>
      </c>
      <c r="H8479" s="137" t="s">
        <v>3864</v>
      </c>
      <c r="I8479" s="138" t="s">
        <v>1127</v>
      </c>
    </row>
    <row r="8480" spans="1:9">
      <c r="A8480" s="137" t="s">
        <v>41118</v>
      </c>
      <c r="B8480" s="138" t="s">
        <v>41119</v>
      </c>
      <c r="C8480" s="138" t="s">
        <v>41120</v>
      </c>
      <c r="D8480" s="138" t="s">
        <v>41121</v>
      </c>
      <c r="E8480" s="138" t="s">
        <v>41122</v>
      </c>
      <c r="F8480" s="139">
        <v>0</v>
      </c>
      <c r="G8480" s="137" t="s">
        <v>608</v>
      </c>
      <c r="H8480" s="137" t="s">
        <v>3864</v>
      </c>
      <c r="I8480" s="138" t="s">
        <v>1756</v>
      </c>
    </row>
    <row r="8481" spans="1:9">
      <c r="A8481" s="137" t="s">
        <v>41123</v>
      </c>
      <c r="B8481" s="138" t="s">
        <v>41124</v>
      </c>
      <c r="C8481" s="138" t="s">
        <v>41125</v>
      </c>
      <c r="D8481" s="138" t="s">
        <v>41126</v>
      </c>
      <c r="E8481" s="138" t="s">
        <v>41127</v>
      </c>
      <c r="F8481" s="139">
        <v>0</v>
      </c>
      <c r="G8481" s="137" t="s">
        <v>608</v>
      </c>
      <c r="H8481" s="137" t="s">
        <v>3864</v>
      </c>
      <c r="I8481" s="138" t="s">
        <v>1756</v>
      </c>
    </row>
    <row r="8482" spans="1:9" hidden="1">
      <c r="A8482" s="137" t="s">
        <v>41128</v>
      </c>
      <c r="B8482" s="138" t="s">
        <v>41129</v>
      </c>
      <c r="C8482" s="138" t="s">
        <v>41130</v>
      </c>
      <c r="D8482" s="138" t="s">
        <v>41131</v>
      </c>
      <c r="E8482" s="138" t="s">
        <v>41132</v>
      </c>
      <c r="F8482" s="139">
        <v>0</v>
      </c>
      <c r="G8482" s="137" t="s">
        <v>374</v>
      </c>
      <c r="H8482" s="137" t="s">
        <v>3864</v>
      </c>
      <c r="I8482" s="138" t="s">
        <v>1127</v>
      </c>
    </row>
    <row r="8483" spans="1:9">
      <c r="A8483" s="137" t="s">
        <v>41133</v>
      </c>
      <c r="B8483" s="138" t="s">
        <v>41134</v>
      </c>
      <c r="C8483" s="138" t="s">
        <v>41135</v>
      </c>
      <c r="D8483" s="138" t="s">
        <v>41136</v>
      </c>
      <c r="E8483" s="138" t="s">
        <v>41137</v>
      </c>
      <c r="F8483" s="139">
        <v>3.31</v>
      </c>
      <c r="G8483" s="137" t="s">
        <v>608</v>
      </c>
      <c r="H8483" s="137" t="s">
        <v>3864</v>
      </c>
      <c r="I8483" s="138" t="s">
        <v>1127</v>
      </c>
    </row>
    <row r="8484" spans="1:9">
      <c r="A8484" s="137" t="s">
        <v>41138</v>
      </c>
      <c r="B8484" s="138" t="s">
        <v>41139</v>
      </c>
      <c r="C8484" s="138" t="s">
        <v>41140</v>
      </c>
      <c r="D8484" s="138" t="s">
        <v>41141</v>
      </c>
      <c r="E8484" s="138" t="s">
        <v>41142</v>
      </c>
      <c r="F8484" s="139">
        <v>0</v>
      </c>
      <c r="G8484" s="137" t="s">
        <v>608</v>
      </c>
      <c r="H8484" s="137" t="s">
        <v>3864</v>
      </c>
      <c r="I8484" s="138" t="s">
        <v>1756</v>
      </c>
    </row>
    <row r="8485" spans="1:9">
      <c r="A8485" s="137" t="s">
        <v>41143</v>
      </c>
      <c r="B8485" s="138" t="s">
        <v>41144</v>
      </c>
      <c r="C8485" s="138" t="s">
        <v>41145</v>
      </c>
      <c r="D8485" s="138" t="s">
        <v>41146</v>
      </c>
      <c r="E8485" s="138" t="s">
        <v>41147</v>
      </c>
      <c r="F8485" s="139">
        <v>0</v>
      </c>
      <c r="G8485" s="137" t="s">
        <v>608</v>
      </c>
      <c r="H8485" s="137" t="s">
        <v>3864</v>
      </c>
      <c r="I8485" s="138" t="s">
        <v>1127</v>
      </c>
    </row>
    <row r="8486" spans="1:9">
      <c r="A8486" s="137" t="s">
        <v>41148</v>
      </c>
      <c r="B8486" s="138" t="s">
        <v>41149</v>
      </c>
      <c r="C8486" s="138" t="s">
        <v>41150</v>
      </c>
      <c r="D8486" s="138" t="s">
        <v>41151</v>
      </c>
      <c r="E8486" s="138" t="s">
        <v>41152</v>
      </c>
      <c r="F8486" s="139">
        <v>0</v>
      </c>
      <c r="G8486" s="137" t="s">
        <v>608</v>
      </c>
      <c r="H8486" s="137" t="s">
        <v>3864</v>
      </c>
      <c r="I8486" s="138" t="s">
        <v>1756</v>
      </c>
    </row>
    <row r="8487" spans="1:9">
      <c r="A8487" s="137" t="s">
        <v>41153</v>
      </c>
      <c r="B8487" s="138" t="s">
        <v>41154</v>
      </c>
      <c r="C8487" s="138" t="s">
        <v>41155</v>
      </c>
      <c r="D8487" s="138" t="s">
        <v>41156</v>
      </c>
      <c r="E8487" s="138" t="s">
        <v>41157</v>
      </c>
      <c r="F8487" s="139">
        <v>0</v>
      </c>
      <c r="G8487" s="137" t="s">
        <v>608</v>
      </c>
      <c r="H8487" s="137" t="s">
        <v>3864</v>
      </c>
      <c r="I8487" s="138" t="s">
        <v>1127</v>
      </c>
    </row>
    <row r="8488" spans="1:9">
      <c r="A8488" s="137" t="s">
        <v>41158</v>
      </c>
      <c r="B8488" s="138" t="s">
        <v>41159</v>
      </c>
      <c r="C8488" s="138" t="s">
        <v>41160</v>
      </c>
      <c r="D8488" s="138" t="s">
        <v>41161</v>
      </c>
      <c r="E8488" s="138" t="s">
        <v>41162</v>
      </c>
      <c r="F8488" s="139">
        <v>0</v>
      </c>
      <c r="G8488" s="137" t="s">
        <v>608</v>
      </c>
      <c r="H8488" s="137" t="s">
        <v>3864</v>
      </c>
      <c r="I8488" s="138" t="s">
        <v>1127</v>
      </c>
    </row>
    <row r="8489" spans="1:9">
      <c r="A8489" s="137" t="s">
        <v>41163</v>
      </c>
      <c r="B8489" s="138" t="s">
        <v>41164</v>
      </c>
      <c r="C8489" s="138" t="s">
        <v>41165</v>
      </c>
      <c r="D8489" s="138" t="s">
        <v>41166</v>
      </c>
      <c r="E8489" s="138" t="s">
        <v>41167</v>
      </c>
      <c r="F8489" s="139">
        <v>0</v>
      </c>
      <c r="G8489" s="137" t="s">
        <v>608</v>
      </c>
      <c r="H8489" s="137" t="s">
        <v>3864</v>
      </c>
      <c r="I8489" s="138" t="s">
        <v>1127</v>
      </c>
    </row>
    <row r="8490" spans="1:9">
      <c r="A8490" s="137" t="s">
        <v>41168</v>
      </c>
      <c r="B8490" s="138" t="s">
        <v>41169</v>
      </c>
      <c r="C8490" s="138" t="s">
        <v>41170</v>
      </c>
      <c r="D8490" s="138" t="s">
        <v>41171</v>
      </c>
      <c r="E8490" s="138" t="s">
        <v>41172</v>
      </c>
      <c r="F8490" s="139">
        <v>0</v>
      </c>
      <c r="G8490" s="137" t="s">
        <v>608</v>
      </c>
      <c r="H8490" s="137" t="s">
        <v>3864</v>
      </c>
      <c r="I8490" s="138" t="s">
        <v>1127</v>
      </c>
    </row>
    <row r="8491" spans="1:9">
      <c r="A8491" s="137" t="s">
        <v>41173</v>
      </c>
      <c r="B8491" s="138" t="s">
        <v>41174</v>
      </c>
      <c r="C8491" s="138" t="s">
        <v>41175</v>
      </c>
      <c r="D8491" s="138" t="s">
        <v>41176</v>
      </c>
      <c r="E8491" s="138" t="s">
        <v>1756</v>
      </c>
      <c r="F8491" s="139">
        <v>0</v>
      </c>
      <c r="G8491" s="137" t="s">
        <v>608</v>
      </c>
      <c r="H8491" s="137" t="s">
        <v>3864</v>
      </c>
      <c r="I8491" s="138" t="s">
        <v>1756</v>
      </c>
    </row>
    <row r="8492" spans="1:9">
      <c r="A8492" s="137" t="s">
        <v>41177</v>
      </c>
      <c r="B8492" s="138" t="s">
        <v>41178</v>
      </c>
      <c r="C8492" s="138" t="s">
        <v>41179</v>
      </c>
      <c r="D8492" s="138" t="s">
        <v>41180</v>
      </c>
      <c r="E8492" s="138" t="s">
        <v>41181</v>
      </c>
      <c r="F8492" s="139">
        <v>8.2200000000000006</v>
      </c>
      <c r="G8492" s="137" t="s">
        <v>608</v>
      </c>
      <c r="H8492" s="137" t="s">
        <v>3864</v>
      </c>
      <c r="I8492" s="138" t="s">
        <v>1127</v>
      </c>
    </row>
    <row r="8493" spans="1:9">
      <c r="A8493" s="137" t="s">
        <v>41182</v>
      </c>
      <c r="B8493" s="138" t="s">
        <v>41183</v>
      </c>
      <c r="C8493" s="138" t="s">
        <v>41184</v>
      </c>
      <c r="D8493" s="138" t="s">
        <v>41185</v>
      </c>
      <c r="E8493" s="138" t="s">
        <v>41186</v>
      </c>
      <c r="F8493" s="139">
        <v>2.76</v>
      </c>
      <c r="G8493" s="137" t="s">
        <v>608</v>
      </c>
      <c r="H8493" s="137" t="s">
        <v>3864</v>
      </c>
      <c r="I8493" s="138" t="s">
        <v>1127</v>
      </c>
    </row>
    <row r="8494" spans="1:9">
      <c r="A8494" s="137" t="s">
        <v>41187</v>
      </c>
      <c r="B8494" s="138" t="s">
        <v>41188</v>
      </c>
      <c r="C8494" s="138" t="s">
        <v>41189</v>
      </c>
      <c r="D8494" s="138" t="s">
        <v>41190</v>
      </c>
      <c r="E8494" s="138" t="s">
        <v>41191</v>
      </c>
      <c r="F8494" s="139">
        <v>0</v>
      </c>
      <c r="G8494" s="137" t="s">
        <v>608</v>
      </c>
      <c r="H8494" s="137" t="s">
        <v>3864</v>
      </c>
      <c r="I8494" s="138" t="s">
        <v>1127</v>
      </c>
    </row>
    <row r="8495" spans="1:9">
      <c r="A8495" s="137" t="s">
        <v>41192</v>
      </c>
      <c r="B8495" s="138" t="s">
        <v>41193</v>
      </c>
      <c r="C8495" s="138" t="s">
        <v>41194</v>
      </c>
      <c r="D8495" s="138" t="s">
        <v>41195</v>
      </c>
      <c r="E8495" s="138" t="s">
        <v>41196</v>
      </c>
      <c r="F8495" s="139">
        <v>0</v>
      </c>
      <c r="G8495" s="137" t="s">
        <v>608</v>
      </c>
      <c r="H8495" s="137" t="s">
        <v>3864</v>
      </c>
      <c r="I8495" s="138" t="s">
        <v>1127</v>
      </c>
    </row>
    <row r="8496" spans="1:9">
      <c r="A8496" s="137" t="s">
        <v>41197</v>
      </c>
      <c r="B8496" s="138" t="s">
        <v>617</v>
      </c>
      <c r="C8496" s="138" t="s">
        <v>619</v>
      </c>
      <c r="D8496" s="138" t="s">
        <v>41198</v>
      </c>
      <c r="E8496" s="138" t="s">
        <v>1320</v>
      </c>
      <c r="F8496" s="139">
        <v>20.399999999999999</v>
      </c>
      <c r="G8496" s="137" t="s">
        <v>608</v>
      </c>
      <c r="H8496" s="137" t="s">
        <v>3864</v>
      </c>
      <c r="I8496" s="138" t="s">
        <v>1127</v>
      </c>
    </row>
    <row r="8497" spans="1:9">
      <c r="A8497" s="137" t="s">
        <v>41199</v>
      </c>
      <c r="B8497" s="138" t="s">
        <v>41200</v>
      </c>
      <c r="C8497" s="138" t="s">
        <v>41201</v>
      </c>
      <c r="D8497" s="138" t="s">
        <v>41202</v>
      </c>
      <c r="E8497" s="138" t="s">
        <v>41203</v>
      </c>
      <c r="F8497" s="139">
        <v>0</v>
      </c>
      <c r="G8497" s="137" t="s">
        <v>608</v>
      </c>
      <c r="H8497" s="137" t="s">
        <v>3864</v>
      </c>
      <c r="I8497" s="138" t="s">
        <v>1127</v>
      </c>
    </row>
    <row r="8498" spans="1:9">
      <c r="A8498" s="137" t="s">
        <v>41204</v>
      </c>
      <c r="B8498" s="138" t="s">
        <v>41205</v>
      </c>
      <c r="C8498" s="138" t="s">
        <v>41206</v>
      </c>
      <c r="D8498" s="138" t="s">
        <v>41207</v>
      </c>
      <c r="E8498" s="138" t="s">
        <v>41208</v>
      </c>
      <c r="F8498" s="139">
        <v>20.02</v>
      </c>
      <c r="G8498" s="137" t="s">
        <v>608</v>
      </c>
      <c r="H8498" s="137" t="s">
        <v>3864</v>
      </c>
      <c r="I8498" s="138" t="s">
        <v>1127</v>
      </c>
    </row>
    <row r="8499" spans="1:9">
      <c r="A8499" s="137" t="s">
        <v>41209</v>
      </c>
      <c r="B8499" s="138" t="s">
        <v>1552</v>
      </c>
      <c r="C8499" s="138" t="s">
        <v>1553</v>
      </c>
      <c r="D8499" s="138" t="s">
        <v>41210</v>
      </c>
      <c r="E8499" s="138" t="s">
        <v>41211</v>
      </c>
      <c r="F8499" s="139">
        <v>1.93</v>
      </c>
      <c r="G8499" s="137" t="s">
        <v>608</v>
      </c>
      <c r="H8499" s="137" t="s">
        <v>3864</v>
      </c>
      <c r="I8499" s="138" t="s">
        <v>1127</v>
      </c>
    </row>
    <row r="8500" spans="1:9">
      <c r="A8500" s="137" t="s">
        <v>41212</v>
      </c>
      <c r="B8500" s="138" t="s">
        <v>41213</v>
      </c>
      <c r="C8500" s="138" t="s">
        <v>41214</v>
      </c>
      <c r="D8500" s="138" t="s">
        <v>41215</v>
      </c>
      <c r="E8500" s="138" t="s">
        <v>41216</v>
      </c>
      <c r="F8500" s="139">
        <v>3.57</v>
      </c>
      <c r="G8500" s="137" t="s">
        <v>608</v>
      </c>
      <c r="H8500" s="137" t="s">
        <v>3864</v>
      </c>
      <c r="I8500" s="138" t="s">
        <v>1127</v>
      </c>
    </row>
    <row r="8501" spans="1:9">
      <c r="A8501" s="137" t="s">
        <v>41217</v>
      </c>
      <c r="B8501" s="138" t="s">
        <v>41218</v>
      </c>
      <c r="C8501" s="138" t="s">
        <v>41219</v>
      </c>
      <c r="D8501" s="138" t="s">
        <v>41220</v>
      </c>
      <c r="E8501" s="138" t="s">
        <v>41221</v>
      </c>
      <c r="F8501" s="139">
        <v>1.35</v>
      </c>
      <c r="G8501" s="137" t="s">
        <v>608</v>
      </c>
      <c r="H8501" s="137" t="s">
        <v>3864</v>
      </c>
      <c r="I8501" s="138" t="s">
        <v>1127</v>
      </c>
    </row>
    <row r="8502" spans="1:9">
      <c r="A8502" s="137" t="s">
        <v>41222</v>
      </c>
      <c r="B8502" s="138" t="s">
        <v>41223</v>
      </c>
      <c r="C8502" s="138" t="s">
        <v>41224</v>
      </c>
      <c r="D8502" s="138" t="s">
        <v>41225</v>
      </c>
      <c r="E8502" s="138" t="s">
        <v>41226</v>
      </c>
      <c r="F8502" s="139">
        <v>0</v>
      </c>
      <c r="G8502" s="137" t="s">
        <v>608</v>
      </c>
      <c r="H8502" s="137" t="s">
        <v>3864</v>
      </c>
      <c r="I8502" s="138" t="s">
        <v>1127</v>
      </c>
    </row>
    <row r="8503" spans="1:9" hidden="1">
      <c r="A8503" s="137" t="s">
        <v>41227</v>
      </c>
      <c r="B8503" s="138" t="s">
        <v>623</v>
      </c>
      <c r="C8503" s="138" t="s">
        <v>622</v>
      </c>
      <c r="D8503" s="138" t="s">
        <v>41228</v>
      </c>
      <c r="E8503" s="138" t="s">
        <v>1174</v>
      </c>
      <c r="F8503" s="139">
        <v>6.77</v>
      </c>
      <c r="G8503" s="137" t="s">
        <v>332</v>
      </c>
      <c r="H8503" s="137" t="s">
        <v>1762</v>
      </c>
      <c r="I8503" s="138" t="s">
        <v>1103</v>
      </c>
    </row>
    <row r="8504" spans="1:9" hidden="1">
      <c r="A8504" s="137" t="s">
        <v>41229</v>
      </c>
      <c r="B8504" s="138" t="s">
        <v>623</v>
      </c>
      <c r="C8504" s="138" t="s">
        <v>41230</v>
      </c>
      <c r="D8504" s="138" t="s">
        <v>41231</v>
      </c>
      <c r="E8504" s="138" t="s">
        <v>41232</v>
      </c>
      <c r="F8504" s="139">
        <v>0</v>
      </c>
      <c r="G8504" s="137" t="s">
        <v>332</v>
      </c>
      <c r="H8504" s="137" t="s">
        <v>3864</v>
      </c>
      <c r="I8504" s="138" t="s">
        <v>1127</v>
      </c>
    </row>
    <row r="8505" spans="1:9">
      <c r="A8505" s="137" t="s">
        <v>41233</v>
      </c>
      <c r="B8505" s="138" t="s">
        <v>41234</v>
      </c>
      <c r="C8505" s="138" t="s">
        <v>41235</v>
      </c>
      <c r="D8505" s="138" t="s">
        <v>41236</v>
      </c>
      <c r="E8505" s="138" t="s">
        <v>41237</v>
      </c>
      <c r="F8505" s="139">
        <v>0</v>
      </c>
      <c r="G8505" s="137" t="s">
        <v>608</v>
      </c>
      <c r="H8505" s="137" t="s">
        <v>3864</v>
      </c>
      <c r="I8505" s="138" t="s">
        <v>1127</v>
      </c>
    </row>
    <row r="8506" spans="1:9">
      <c r="A8506" s="137" t="s">
        <v>41238</v>
      </c>
      <c r="B8506" s="138" t="s">
        <v>41239</v>
      </c>
      <c r="C8506" s="138" t="s">
        <v>41240</v>
      </c>
      <c r="D8506" s="138" t="s">
        <v>41241</v>
      </c>
      <c r="E8506" s="138" t="s">
        <v>41242</v>
      </c>
      <c r="F8506" s="139">
        <v>0</v>
      </c>
      <c r="G8506" s="137" t="s">
        <v>608</v>
      </c>
      <c r="H8506" s="137" t="s">
        <v>3864</v>
      </c>
      <c r="I8506" s="138" t="s">
        <v>1756</v>
      </c>
    </row>
    <row r="8507" spans="1:9">
      <c r="A8507" s="137" t="s">
        <v>41243</v>
      </c>
      <c r="B8507" s="138" t="s">
        <v>41244</v>
      </c>
      <c r="C8507" s="138" t="s">
        <v>41245</v>
      </c>
      <c r="D8507" s="138" t="s">
        <v>41246</v>
      </c>
      <c r="E8507" s="138" t="s">
        <v>41247</v>
      </c>
      <c r="F8507" s="139">
        <v>0</v>
      </c>
      <c r="G8507" s="137" t="s">
        <v>608</v>
      </c>
      <c r="H8507" s="137" t="s">
        <v>3864</v>
      </c>
      <c r="I8507" s="138" t="s">
        <v>1127</v>
      </c>
    </row>
    <row r="8508" spans="1:9">
      <c r="A8508" s="137" t="s">
        <v>41248</v>
      </c>
      <c r="B8508" s="138" t="s">
        <v>1554</v>
      </c>
      <c r="C8508" s="138" t="s">
        <v>1555</v>
      </c>
      <c r="D8508" s="138" t="s">
        <v>41126</v>
      </c>
      <c r="E8508" s="138" t="s">
        <v>41249</v>
      </c>
      <c r="F8508" s="139">
        <v>1.68</v>
      </c>
      <c r="G8508" s="137" t="s">
        <v>608</v>
      </c>
      <c r="H8508" s="137" t="s">
        <v>3864</v>
      </c>
      <c r="I8508" s="138" t="s">
        <v>1127</v>
      </c>
    </row>
    <row r="8509" spans="1:9">
      <c r="A8509" s="137" t="s">
        <v>41250</v>
      </c>
      <c r="B8509" s="138" t="s">
        <v>41251</v>
      </c>
      <c r="C8509" s="138" t="s">
        <v>41252</v>
      </c>
      <c r="D8509" s="138" t="s">
        <v>41253</v>
      </c>
      <c r="E8509" s="138" t="s">
        <v>41254</v>
      </c>
      <c r="F8509" s="139">
        <v>1.1000000000000001</v>
      </c>
      <c r="G8509" s="137" t="s">
        <v>608</v>
      </c>
      <c r="H8509" s="137" t="s">
        <v>3864</v>
      </c>
      <c r="I8509" s="138" t="s">
        <v>1127</v>
      </c>
    </row>
    <row r="8510" spans="1:9" hidden="1">
      <c r="A8510" s="137" t="s">
        <v>41255</v>
      </c>
      <c r="B8510" s="138" t="s">
        <v>41256</v>
      </c>
      <c r="C8510" s="138" t="s">
        <v>41257</v>
      </c>
      <c r="D8510" s="138" t="s">
        <v>41258</v>
      </c>
      <c r="E8510" s="138" t="s">
        <v>41259</v>
      </c>
      <c r="F8510" s="139">
        <v>0</v>
      </c>
      <c r="G8510" s="137" t="s">
        <v>332</v>
      </c>
      <c r="H8510" s="137" t="s">
        <v>1762</v>
      </c>
      <c r="I8510" s="138" t="s">
        <v>1103</v>
      </c>
    </row>
    <row r="8511" spans="1:9">
      <c r="A8511" s="137" t="s">
        <v>41260</v>
      </c>
      <c r="B8511" s="138" t="s">
        <v>41256</v>
      </c>
      <c r="C8511" s="138" t="s">
        <v>41261</v>
      </c>
      <c r="D8511" s="138" t="s">
        <v>41262</v>
      </c>
      <c r="E8511" s="138" t="s">
        <v>41263</v>
      </c>
      <c r="F8511" s="139">
        <v>0</v>
      </c>
      <c r="G8511" s="137" t="s">
        <v>608</v>
      </c>
      <c r="H8511" s="137" t="s">
        <v>3864</v>
      </c>
      <c r="I8511" s="138" t="s">
        <v>1127</v>
      </c>
    </row>
    <row r="8512" spans="1:9">
      <c r="A8512" s="137" t="s">
        <v>41264</v>
      </c>
      <c r="B8512" s="138" t="s">
        <v>41265</v>
      </c>
      <c r="C8512" s="138" t="s">
        <v>41266</v>
      </c>
      <c r="D8512" s="138" t="s">
        <v>41267</v>
      </c>
      <c r="E8512" s="138" t="s">
        <v>41268</v>
      </c>
      <c r="F8512" s="139">
        <v>0</v>
      </c>
      <c r="G8512" s="137" t="s">
        <v>608</v>
      </c>
      <c r="H8512" s="137" t="s">
        <v>3864</v>
      </c>
      <c r="I8512" s="138" t="s">
        <v>1127</v>
      </c>
    </row>
    <row r="8513" spans="1:9">
      <c r="A8513" s="137" t="s">
        <v>41269</v>
      </c>
      <c r="B8513" s="138" t="s">
        <v>41270</v>
      </c>
      <c r="C8513" s="138" t="s">
        <v>41271</v>
      </c>
      <c r="D8513" s="138" t="s">
        <v>41272</v>
      </c>
      <c r="E8513" s="138" t="s">
        <v>41273</v>
      </c>
      <c r="F8513" s="139">
        <v>1.38</v>
      </c>
      <c r="G8513" s="137" t="s">
        <v>608</v>
      </c>
      <c r="H8513" s="137" t="s">
        <v>3864</v>
      </c>
      <c r="I8513" s="138" t="s">
        <v>1127</v>
      </c>
    </row>
    <row r="8514" spans="1:9">
      <c r="A8514" s="137" t="s">
        <v>41274</v>
      </c>
      <c r="B8514" s="138" t="s">
        <v>41275</v>
      </c>
      <c r="C8514" s="138" t="s">
        <v>41276</v>
      </c>
      <c r="D8514" s="138" t="s">
        <v>41277</v>
      </c>
      <c r="E8514" s="138" t="s">
        <v>41278</v>
      </c>
      <c r="F8514" s="139">
        <v>0</v>
      </c>
      <c r="G8514" s="137" t="s">
        <v>608</v>
      </c>
      <c r="H8514" s="137" t="s">
        <v>3864</v>
      </c>
      <c r="I8514" s="138" t="s">
        <v>1127</v>
      </c>
    </row>
    <row r="8515" spans="1:9">
      <c r="A8515" s="137" t="s">
        <v>41279</v>
      </c>
      <c r="B8515" s="138" t="s">
        <v>41280</v>
      </c>
      <c r="C8515" s="138" t="s">
        <v>41281</v>
      </c>
      <c r="D8515" s="138" t="s">
        <v>41282</v>
      </c>
      <c r="E8515" s="138" t="s">
        <v>41283</v>
      </c>
      <c r="F8515" s="139">
        <v>0</v>
      </c>
      <c r="G8515" s="137" t="s">
        <v>608</v>
      </c>
      <c r="H8515" s="137" t="s">
        <v>3864</v>
      </c>
      <c r="I8515" s="138" t="s">
        <v>1127</v>
      </c>
    </row>
    <row r="8516" spans="1:9">
      <c r="A8516" s="137" t="s">
        <v>41284</v>
      </c>
      <c r="B8516" s="138" t="s">
        <v>41285</v>
      </c>
      <c r="C8516" s="138" t="s">
        <v>41286</v>
      </c>
      <c r="D8516" s="138" t="s">
        <v>41287</v>
      </c>
      <c r="E8516" s="138" t="s">
        <v>41288</v>
      </c>
      <c r="F8516" s="139">
        <v>1.74</v>
      </c>
      <c r="G8516" s="137" t="s">
        <v>608</v>
      </c>
      <c r="H8516" s="137" t="s">
        <v>3864</v>
      </c>
      <c r="I8516" s="138" t="s">
        <v>1127</v>
      </c>
    </row>
    <row r="8517" spans="1:9">
      <c r="A8517" s="137" t="s">
        <v>41289</v>
      </c>
      <c r="B8517" s="138" t="s">
        <v>41290</v>
      </c>
      <c r="C8517" s="138" t="s">
        <v>41291</v>
      </c>
      <c r="D8517" s="138" t="s">
        <v>41292</v>
      </c>
      <c r="E8517" s="138" t="s">
        <v>41293</v>
      </c>
      <c r="F8517" s="139">
        <v>8.2799999999999994</v>
      </c>
      <c r="G8517" s="137" t="s">
        <v>608</v>
      </c>
      <c r="H8517" s="137" t="s">
        <v>3864</v>
      </c>
      <c r="I8517" s="138" t="s">
        <v>1127</v>
      </c>
    </row>
    <row r="8518" spans="1:9">
      <c r="A8518" s="137" t="s">
        <v>41294</v>
      </c>
      <c r="B8518" s="138" t="s">
        <v>41295</v>
      </c>
      <c r="C8518" s="138" t="s">
        <v>41296</v>
      </c>
      <c r="D8518" s="138" t="s">
        <v>41297</v>
      </c>
      <c r="E8518" s="138" t="s">
        <v>1756</v>
      </c>
      <c r="F8518" s="139">
        <v>0</v>
      </c>
      <c r="G8518" s="137" t="s">
        <v>608</v>
      </c>
      <c r="H8518" s="137" t="s">
        <v>3864</v>
      </c>
      <c r="I8518" s="138" t="s">
        <v>1756</v>
      </c>
    </row>
    <row r="8519" spans="1:9">
      <c r="A8519" s="137" t="s">
        <v>41298</v>
      </c>
      <c r="B8519" s="138" t="s">
        <v>810</v>
      </c>
      <c r="C8519" s="138" t="s">
        <v>1556</v>
      </c>
      <c r="D8519" s="138" t="s">
        <v>41299</v>
      </c>
      <c r="E8519" s="138" t="s">
        <v>1126</v>
      </c>
      <c r="F8519" s="139">
        <v>2.15</v>
      </c>
      <c r="G8519" s="137" t="s">
        <v>608</v>
      </c>
      <c r="H8519" s="137" t="s">
        <v>3864</v>
      </c>
      <c r="I8519" s="138" t="s">
        <v>1127</v>
      </c>
    </row>
    <row r="8520" spans="1:9">
      <c r="A8520" s="137" t="s">
        <v>41300</v>
      </c>
      <c r="B8520" s="138" t="s">
        <v>41301</v>
      </c>
      <c r="C8520" s="138" t="s">
        <v>41302</v>
      </c>
      <c r="D8520" s="138" t="s">
        <v>41303</v>
      </c>
      <c r="E8520" s="138" t="s">
        <v>41304</v>
      </c>
      <c r="F8520" s="139">
        <v>8.9</v>
      </c>
      <c r="G8520" s="137" t="s">
        <v>608</v>
      </c>
      <c r="H8520" s="137" t="s">
        <v>3864</v>
      </c>
      <c r="I8520" s="138" t="s">
        <v>1127</v>
      </c>
    </row>
    <row r="8521" spans="1:9">
      <c r="A8521" s="137" t="s">
        <v>41305</v>
      </c>
      <c r="B8521" s="138" t="s">
        <v>41306</v>
      </c>
      <c r="C8521" s="138" t="s">
        <v>41307</v>
      </c>
      <c r="D8521" s="138" t="s">
        <v>41308</v>
      </c>
      <c r="E8521" s="138" t="s">
        <v>41309</v>
      </c>
      <c r="F8521" s="139">
        <v>0</v>
      </c>
      <c r="G8521" s="137" t="s">
        <v>608</v>
      </c>
      <c r="H8521" s="137" t="s">
        <v>3864</v>
      </c>
      <c r="I8521" s="138" t="s">
        <v>1127</v>
      </c>
    </row>
    <row r="8522" spans="1:9">
      <c r="A8522" s="137" t="s">
        <v>41310</v>
      </c>
      <c r="B8522" s="138" t="s">
        <v>41311</v>
      </c>
      <c r="C8522" s="138" t="s">
        <v>41312</v>
      </c>
      <c r="D8522" s="138" t="s">
        <v>41313</v>
      </c>
      <c r="E8522" s="138" t="s">
        <v>41314</v>
      </c>
      <c r="F8522" s="139">
        <v>0</v>
      </c>
      <c r="G8522" s="137" t="s">
        <v>608</v>
      </c>
      <c r="H8522" s="137" t="s">
        <v>3864</v>
      </c>
      <c r="I8522" s="138" t="s">
        <v>1127</v>
      </c>
    </row>
    <row r="8523" spans="1:9">
      <c r="A8523" s="137" t="s">
        <v>41315</v>
      </c>
      <c r="B8523" s="138" t="s">
        <v>41316</v>
      </c>
      <c r="C8523" s="138" t="s">
        <v>41317</v>
      </c>
      <c r="D8523" s="138" t="s">
        <v>41318</v>
      </c>
      <c r="E8523" s="138" t="s">
        <v>41319</v>
      </c>
      <c r="F8523" s="139">
        <v>6.7</v>
      </c>
      <c r="G8523" s="137" t="s">
        <v>608</v>
      </c>
      <c r="H8523" s="137" t="s">
        <v>3864</v>
      </c>
      <c r="I8523" s="138" t="s">
        <v>1127</v>
      </c>
    </row>
    <row r="8524" spans="1:9">
      <c r="A8524" s="137" t="s">
        <v>41320</v>
      </c>
      <c r="B8524" s="138" t="s">
        <v>41321</v>
      </c>
      <c r="C8524" s="138" t="s">
        <v>41322</v>
      </c>
      <c r="D8524" s="138" t="s">
        <v>41323</v>
      </c>
      <c r="E8524" s="138" t="s">
        <v>41324</v>
      </c>
      <c r="F8524" s="139">
        <v>1.1100000000000001</v>
      </c>
      <c r="G8524" s="137" t="s">
        <v>608</v>
      </c>
      <c r="H8524" s="137" t="s">
        <v>3864</v>
      </c>
      <c r="I8524" s="138" t="s">
        <v>1127</v>
      </c>
    </row>
    <row r="8525" spans="1:9" hidden="1">
      <c r="A8525" s="137" t="s">
        <v>41325</v>
      </c>
      <c r="B8525" s="138" t="s">
        <v>41326</v>
      </c>
      <c r="C8525" s="138" t="s">
        <v>41327</v>
      </c>
      <c r="D8525" s="138" t="s">
        <v>41328</v>
      </c>
      <c r="E8525" s="138" t="s">
        <v>41329</v>
      </c>
      <c r="F8525" s="139">
        <v>0</v>
      </c>
      <c r="G8525" s="137" t="s">
        <v>247</v>
      </c>
      <c r="H8525" s="137" t="s">
        <v>3864</v>
      </c>
      <c r="I8525" s="138" t="s">
        <v>1127</v>
      </c>
    </row>
    <row r="8526" spans="1:9">
      <c r="A8526" s="137" t="s">
        <v>41330</v>
      </c>
      <c r="B8526" s="138" t="s">
        <v>41331</v>
      </c>
      <c r="C8526" s="138" t="s">
        <v>41332</v>
      </c>
      <c r="D8526" s="138" t="s">
        <v>41333</v>
      </c>
      <c r="E8526" s="138" t="s">
        <v>41334</v>
      </c>
      <c r="F8526" s="139">
        <v>0</v>
      </c>
      <c r="G8526" s="137" t="s">
        <v>608</v>
      </c>
      <c r="H8526" s="137" t="s">
        <v>3864</v>
      </c>
      <c r="I8526" s="138" t="s">
        <v>1127</v>
      </c>
    </row>
    <row r="8527" spans="1:9">
      <c r="A8527" s="137" t="s">
        <v>41335</v>
      </c>
      <c r="B8527" s="138" t="s">
        <v>41336</v>
      </c>
      <c r="C8527" s="138" t="s">
        <v>41337</v>
      </c>
      <c r="D8527" s="138" t="s">
        <v>41338</v>
      </c>
      <c r="E8527" s="138" t="s">
        <v>41339</v>
      </c>
      <c r="F8527" s="139">
        <v>4.5999999999999996</v>
      </c>
      <c r="G8527" s="137" t="s">
        <v>608</v>
      </c>
      <c r="H8527" s="137" t="s">
        <v>3864</v>
      </c>
      <c r="I8527" s="138" t="s">
        <v>1127</v>
      </c>
    </row>
    <row r="8528" spans="1:9">
      <c r="A8528" s="137" t="s">
        <v>41340</v>
      </c>
      <c r="B8528" s="138" t="s">
        <v>41341</v>
      </c>
      <c r="C8528" s="138" t="s">
        <v>41342</v>
      </c>
      <c r="D8528" s="138" t="s">
        <v>41343</v>
      </c>
      <c r="E8528" s="138" t="s">
        <v>41344</v>
      </c>
      <c r="F8528" s="139">
        <v>0</v>
      </c>
      <c r="G8528" s="137" t="s">
        <v>608</v>
      </c>
      <c r="H8528" s="137" t="s">
        <v>3864</v>
      </c>
      <c r="I8528" s="138" t="s">
        <v>1127</v>
      </c>
    </row>
    <row r="8529" spans="1:9">
      <c r="A8529" s="137" t="s">
        <v>41345</v>
      </c>
      <c r="B8529" s="138" t="s">
        <v>41346</v>
      </c>
      <c r="C8529" s="138" t="s">
        <v>41347</v>
      </c>
      <c r="D8529" s="138" t="s">
        <v>41348</v>
      </c>
      <c r="E8529" s="138" t="s">
        <v>41349</v>
      </c>
      <c r="F8529" s="139">
        <v>0</v>
      </c>
      <c r="G8529" s="137" t="s">
        <v>608</v>
      </c>
      <c r="H8529" s="137" t="s">
        <v>3864</v>
      </c>
      <c r="I8529" s="138" t="s">
        <v>1127</v>
      </c>
    </row>
    <row r="8530" spans="1:9">
      <c r="A8530" s="137" t="s">
        <v>41350</v>
      </c>
      <c r="B8530" s="138" t="s">
        <v>41351</v>
      </c>
      <c r="C8530" s="138" t="s">
        <v>41352</v>
      </c>
      <c r="D8530" s="138" t="s">
        <v>41353</v>
      </c>
      <c r="E8530" s="138" t="s">
        <v>41354</v>
      </c>
      <c r="F8530" s="139">
        <v>2.44</v>
      </c>
      <c r="G8530" s="137" t="s">
        <v>608</v>
      </c>
      <c r="H8530" s="137" t="s">
        <v>3864</v>
      </c>
      <c r="I8530" s="138" t="s">
        <v>1127</v>
      </c>
    </row>
    <row r="8531" spans="1:9">
      <c r="A8531" s="137" t="s">
        <v>41355</v>
      </c>
      <c r="B8531" s="138" t="s">
        <v>41356</v>
      </c>
      <c r="C8531" s="138" t="s">
        <v>41357</v>
      </c>
      <c r="D8531" s="138" t="s">
        <v>41358</v>
      </c>
      <c r="E8531" s="138" t="s">
        <v>41359</v>
      </c>
      <c r="F8531" s="139">
        <v>0.97</v>
      </c>
      <c r="G8531" s="137" t="s">
        <v>608</v>
      </c>
      <c r="H8531" s="137" t="s">
        <v>3864</v>
      </c>
      <c r="I8531" s="138" t="s">
        <v>1127</v>
      </c>
    </row>
    <row r="8532" spans="1:9">
      <c r="A8532" s="137" t="s">
        <v>41360</v>
      </c>
      <c r="B8532" s="138" t="s">
        <v>41361</v>
      </c>
      <c r="C8532" s="138" t="s">
        <v>41362</v>
      </c>
      <c r="D8532" s="138" t="s">
        <v>41363</v>
      </c>
      <c r="E8532" s="138" t="s">
        <v>41364</v>
      </c>
      <c r="F8532" s="139">
        <v>0</v>
      </c>
      <c r="G8532" s="137" t="s">
        <v>608</v>
      </c>
      <c r="H8532" s="137" t="s">
        <v>3864</v>
      </c>
      <c r="I8532" s="138" t="s">
        <v>1127</v>
      </c>
    </row>
    <row r="8533" spans="1:9">
      <c r="A8533" s="137" t="s">
        <v>41365</v>
      </c>
      <c r="B8533" s="138" t="s">
        <v>41366</v>
      </c>
      <c r="C8533" s="138" t="s">
        <v>41367</v>
      </c>
      <c r="D8533" s="138" t="s">
        <v>41368</v>
      </c>
      <c r="E8533" s="138" t="s">
        <v>41369</v>
      </c>
      <c r="F8533" s="139">
        <v>2.5</v>
      </c>
      <c r="G8533" s="137" t="s">
        <v>608</v>
      </c>
      <c r="H8533" s="137" t="s">
        <v>3864</v>
      </c>
      <c r="I8533" s="138" t="s">
        <v>1127</v>
      </c>
    </row>
    <row r="8534" spans="1:9" hidden="1">
      <c r="A8534" s="137" t="s">
        <v>41370</v>
      </c>
      <c r="B8534" s="138" t="s">
        <v>41371</v>
      </c>
      <c r="C8534" s="138" t="s">
        <v>41372</v>
      </c>
      <c r="D8534" s="138" t="s">
        <v>41373</v>
      </c>
      <c r="E8534" s="138" t="s">
        <v>41374</v>
      </c>
      <c r="F8534" s="139">
        <v>0</v>
      </c>
      <c r="G8534" s="137" t="s">
        <v>247</v>
      </c>
      <c r="H8534" s="137" t="s">
        <v>3864</v>
      </c>
      <c r="I8534" s="138" t="s">
        <v>1127</v>
      </c>
    </row>
    <row r="8535" spans="1:9">
      <c r="A8535" s="137" t="s">
        <v>41375</v>
      </c>
      <c r="B8535" s="138" t="s">
        <v>627</v>
      </c>
      <c r="C8535" s="138" t="s">
        <v>629</v>
      </c>
      <c r="D8535" s="138" t="s">
        <v>41376</v>
      </c>
      <c r="E8535" s="138" t="s">
        <v>1131</v>
      </c>
      <c r="F8535" s="139">
        <v>1.26</v>
      </c>
      <c r="G8535" s="137" t="s">
        <v>608</v>
      </c>
      <c r="H8535" s="137" t="s">
        <v>3864</v>
      </c>
      <c r="I8535" s="138" t="s">
        <v>1127</v>
      </c>
    </row>
    <row r="8536" spans="1:9">
      <c r="A8536" s="137" t="s">
        <v>41377</v>
      </c>
      <c r="B8536" s="138" t="s">
        <v>41378</v>
      </c>
      <c r="C8536" s="138" t="s">
        <v>41379</v>
      </c>
      <c r="D8536" s="138" t="s">
        <v>41380</v>
      </c>
      <c r="E8536" s="138" t="s">
        <v>41381</v>
      </c>
      <c r="F8536" s="139">
        <v>0</v>
      </c>
      <c r="G8536" s="137" t="s">
        <v>608</v>
      </c>
      <c r="H8536" s="137" t="s">
        <v>3864</v>
      </c>
      <c r="I8536" s="138" t="s">
        <v>1127</v>
      </c>
    </row>
    <row r="8537" spans="1:9">
      <c r="A8537" s="137" t="s">
        <v>41382</v>
      </c>
      <c r="B8537" s="138" t="s">
        <v>41383</v>
      </c>
      <c r="C8537" s="138" t="s">
        <v>41384</v>
      </c>
      <c r="D8537" s="138" t="s">
        <v>41385</v>
      </c>
      <c r="E8537" s="138" t="s">
        <v>41386</v>
      </c>
      <c r="F8537" s="139">
        <v>0</v>
      </c>
      <c r="G8537" s="137" t="s">
        <v>608</v>
      </c>
      <c r="H8537" s="137" t="s">
        <v>3864</v>
      </c>
      <c r="I8537" s="138" t="s">
        <v>1127</v>
      </c>
    </row>
    <row r="8538" spans="1:9">
      <c r="A8538" s="137" t="s">
        <v>41387</v>
      </c>
      <c r="B8538" s="138" t="s">
        <v>41388</v>
      </c>
      <c r="C8538" s="138" t="s">
        <v>41389</v>
      </c>
      <c r="D8538" s="138" t="s">
        <v>41390</v>
      </c>
      <c r="E8538" s="138" t="s">
        <v>41391</v>
      </c>
      <c r="F8538" s="139">
        <v>5.6</v>
      </c>
      <c r="G8538" s="137" t="s">
        <v>608</v>
      </c>
      <c r="H8538" s="137" t="s">
        <v>3864</v>
      </c>
      <c r="I8538" s="138" t="s">
        <v>1127</v>
      </c>
    </row>
    <row r="8539" spans="1:9">
      <c r="A8539" s="137" t="s">
        <v>41392</v>
      </c>
      <c r="B8539" s="138" t="s">
        <v>41393</v>
      </c>
      <c r="C8539" s="138" t="s">
        <v>41394</v>
      </c>
      <c r="D8539" s="138" t="s">
        <v>41395</v>
      </c>
      <c r="E8539" s="138" t="s">
        <v>41396</v>
      </c>
      <c r="F8539" s="139">
        <v>0.93</v>
      </c>
      <c r="G8539" s="137" t="s">
        <v>608</v>
      </c>
      <c r="H8539" s="137" t="s">
        <v>3864</v>
      </c>
      <c r="I8539" s="138" t="s">
        <v>1127</v>
      </c>
    </row>
    <row r="8540" spans="1:9">
      <c r="A8540" s="137" t="s">
        <v>41397</v>
      </c>
      <c r="B8540" s="138" t="s">
        <v>41398</v>
      </c>
      <c r="C8540" s="138" t="s">
        <v>41399</v>
      </c>
      <c r="D8540" s="138" t="s">
        <v>41400</v>
      </c>
      <c r="E8540" s="138" t="s">
        <v>41401</v>
      </c>
      <c r="F8540" s="139">
        <v>0</v>
      </c>
      <c r="G8540" s="137" t="s">
        <v>608</v>
      </c>
      <c r="H8540" s="137" t="s">
        <v>3864</v>
      </c>
      <c r="I8540" s="138" t="s">
        <v>1127</v>
      </c>
    </row>
    <row r="8541" spans="1:9" hidden="1">
      <c r="A8541" s="137" t="s">
        <v>41402</v>
      </c>
      <c r="B8541" s="138" t="s">
        <v>41403</v>
      </c>
      <c r="C8541" s="138" t="s">
        <v>41404</v>
      </c>
      <c r="D8541" s="138" t="s">
        <v>41405</v>
      </c>
      <c r="E8541" s="138" t="s">
        <v>41406</v>
      </c>
      <c r="F8541" s="139">
        <v>2.19</v>
      </c>
      <c r="G8541" s="137" t="s">
        <v>332</v>
      </c>
      <c r="H8541" s="137" t="s">
        <v>1762</v>
      </c>
      <c r="I8541" s="138" t="s">
        <v>1103</v>
      </c>
    </row>
    <row r="8542" spans="1:9">
      <c r="A8542" s="137" t="s">
        <v>41407</v>
      </c>
      <c r="B8542" s="138" t="s">
        <v>41408</v>
      </c>
      <c r="C8542" s="138" t="s">
        <v>41409</v>
      </c>
      <c r="D8542" s="138" t="s">
        <v>41410</v>
      </c>
      <c r="E8542" s="138" t="s">
        <v>41411</v>
      </c>
      <c r="F8542" s="139">
        <v>0</v>
      </c>
      <c r="G8542" s="137" t="s">
        <v>608</v>
      </c>
      <c r="H8542" s="137" t="s">
        <v>3864</v>
      </c>
      <c r="I8542" s="138" t="s">
        <v>1127</v>
      </c>
    </row>
    <row r="8543" spans="1:9">
      <c r="A8543" s="137" t="s">
        <v>41412</v>
      </c>
      <c r="B8543" s="138" t="s">
        <v>41413</v>
      </c>
      <c r="C8543" s="138" t="s">
        <v>41414</v>
      </c>
      <c r="D8543" s="138" t="s">
        <v>41415</v>
      </c>
      <c r="E8543" s="138" t="s">
        <v>41416</v>
      </c>
      <c r="F8543" s="139">
        <v>0</v>
      </c>
      <c r="G8543" s="137" t="s">
        <v>608</v>
      </c>
      <c r="H8543" s="137" t="s">
        <v>3864</v>
      </c>
      <c r="I8543" s="138" t="s">
        <v>1127</v>
      </c>
    </row>
    <row r="8544" spans="1:9">
      <c r="A8544" s="137" t="s">
        <v>41417</v>
      </c>
      <c r="B8544" s="138" t="s">
        <v>41418</v>
      </c>
      <c r="C8544" s="138" t="s">
        <v>41419</v>
      </c>
      <c r="D8544" s="138" t="s">
        <v>41420</v>
      </c>
      <c r="E8544" s="138" t="s">
        <v>41421</v>
      </c>
      <c r="F8544" s="139">
        <v>0</v>
      </c>
      <c r="G8544" s="137" t="s">
        <v>608</v>
      </c>
      <c r="H8544" s="137" t="s">
        <v>3864</v>
      </c>
      <c r="I8544" s="138" t="s">
        <v>1127</v>
      </c>
    </row>
    <row r="8545" spans="1:9">
      <c r="A8545" s="137" t="s">
        <v>41422</v>
      </c>
      <c r="B8545" s="138" t="s">
        <v>41423</v>
      </c>
      <c r="C8545" s="138" t="s">
        <v>41424</v>
      </c>
      <c r="D8545" s="138" t="s">
        <v>41425</v>
      </c>
      <c r="E8545" s="138" t="s">
        <v>41426</v>
      </c>
      <c r="F8545" s="139">
        <v>3.53</v>
      </c>
      <c r="G8545" s="137" t="s">
        <v>608</v>
      </c>
      <c r="H8545" s="137" t="s">
        <v>3864</v>
      </c>
      <c r="I8545" s="138" t="s">
        <v>1127</v>
      </c>
    </row>
    <row r="8546" spans="1:9">
      <c r="A8546" s="137" t="s">
        <v>41427</v>
      </c>
      <c r="B8546" s="138" t="s">
        <v>41428</v>
      </c>
      <c r="C8546" s="138" t="s">
        <v>41429</v>
      </c>
      <c r="D8546" s="138" t="s">
        <v>41430</v>
      </c>
      <c r="E8546" s="138" t="s">
        <v>41431</v>
      </c>
      <c r="F8546" s="139">
        <v>0</v>
      </c>
      <c r="G8546" s="137" t="s">
        <v>608</v>
      </c>
      <c r="H8546" s="137" t="s">
        <v>3864</v>
      </c>
      <c r="I8546" s="138" t="s">
        <v>1127</v>
      </c>
    </row>
    <row r="8547" spans="1:9">
      <c r="A8547" s="137" t="s">
        <v>41432</v>
      </c>
      <c r="B8547" s="138" t="s">
        <v>41433</v>
      </c>
      <c r="C8547" s="138" t="s">
        <v>41434</v>
      </c>
      <c r="D8547" s="138" t="s">
        <v>41435</v>
      </c>
      <c r="E8547" s="138" t="s">
        <v>41436</v>
      </c>
      <c r="F8547" s="139">
        <v>0</v>
      </c>
      <c r="G8547" s="137" t="s">
        <v>608</v>
      </c>
      <c r="H8547" s="137" t="s">
        <v>3864</v>
      </c>
      <c r="I8547" s="138" t="s">
        <v>1127</v>
      </c>
    </row>
    <row r="8548" spans="1:9">
      <c r="A8548" s="137" t="s">
        <v>41437</v>
      </c>
      <c r="B8548" s="138" t="s">
        <v>41438</v>
      </c>
      <c r="C8548" s="138" t="s">
        <v>41439</v>
      </c>
      <c r="D8548" s="138" t="s">
        <v>41440</v>
      </c>
      <c r="E8548" s="138" t="s">
        <v>41441</v>
      </c>
      <c r="F8548" s="139">
        <v>0</v>
      </c>
      <c r="G8548" s="137" t="s">
        <v>608</v>
      </c>
      <c r="H8548" s="137" t="s">
        <v>3864</v>
      </c>
      <c r="I8548" s="138" t="s">
        <v>1127</v>
      </c>
    </row>
    <row r="8549" spans="1:9">
      <c r="A8549" s="137" t="s">
        <v>41442</v>
      </c>
      <c r="B8549" s="138" t="s">
        <v>41443</v>
      </c>
      <c r="C8549" s="138" t="s">
        <v>41444</v>
      </c>
      <c r="D8549" s="138" t="s">
        <v>41445</v>
      </c>
      <c r="E8549" s="138" t="s">
        <v>41446</v>
      </c>
      <c r="F8549" s="139">
        <v>0</v>
      </c>
      <c r="G8549" s="137" t="s">
        <v>608</v>
      </c>
      <c r="H8549" s="137" t="s">
        <v>3864</v>
      </c>
      <c r="I8549" s="138" t="s">
        <v>1127</v>
      </c>
    </row>
    <row r="8550" spans="1:9">
      <c r="A8550" s="137" t="s">
        <v>41447</v>
      </c>
      <c r="B8550" s="138" t="s">
        <v>41448</v>
      </c>
      <c r="C8550" s="138" t="s">
        <v>41449</v>
      </c>
      <c r="D8550" s="138" t="s">
        <v>41450</v>
      </c>
      <c r="E8550" s="138" t="s">
        <v>41451</v>
      </c>
      <c r="F8550" s="139">
        <v>0</v>
      </c>
      <c r="G8550" s="137" t="s">
        <v>608</v>
      </c>
      <c r="H8550" s="137" t="s">
        <v>3864</v>
      </c>
      <c r="I8550" s="138" t="s">
        <v>1127</v>
      </c>
    </row>
    <row r="8551" spans="1:9">
      <c r="A8551" s="137" t="s">
        <v>41452</v>
      </c>
      <c r="B8551" s="138" t="s">
        <v>41453</v>
      </c>
      <c r="C8551" s="138" t="s">
        <v>41454</v>
      </c>
      <c r="D8551" s="138" t="s">
        <v>41455</v>
      </c>
      <c r="E8551" s="138" t="s">
        <v>41456</v>
      </c>
      <c r="F8551" s="139">
        <v>0</v>
      </c>
      <c r="G8551" s="137" t="s">
        <v>608</v>
      </c>
      <c r="H8551" s="137" t="s">
        <v>3864</v>
      </c>
      <c r="I8551" s="138" t="s">
        <v>1756</v>
      </c>
    </row>
    <row r="8552" spans="1:9">
      <c r="A8552" s="137" t="s">
        <v>41457</v>
      </c>
      <c r="B8552" s="138" t="s">
        <v>41458</v>
      </c>
      <c r="C8552" s="138" t="s">
        <v>41459</v>
      </c>
      <c r="D8552" s="138" t="s">
        <v>41460</v>
      </c>
      <c r="E8552" s="138" t="s">
        <v>41461</v>
      </c>
      <c r="F8552" s="139">
        <v>3.22</v>
      </c>
      <c r="G8552" s="137" t="s">
        <v>608</v>
      </c>
      <c r="H8552" s="137" t="s">
        <v>3864</v>
      </c>
      <c r="I8552" s="138" t="s">
        <v>1127</v>
      </c>
    </row>
    <row r="8553" spans="1:9">
      <c r="A8553" s="137" t="s">
        <v>41462</v>
      </c>
      <c r="B8553" s="138" t="s">
        <v>41463</v>
      </c>
      <c r="C8553" s="138" t="s">
        <v>41464</v>
      </c>
      <c r="D8553" s="138" t="s">
        <v>41465</v>
      </c>
      <c r="E8553" s="138" t="s">
        <v>41466</v>
      </c>
      <c r="F8553" s="139">
        <v>0</v>
      </c>
      <c r="G8553" s="137" t="s">
        <v>608</v>
      </c>
      <c r="H8553" s="137" t="s">
        <v>3864</v>
      </c>
      <c r="I8553" s="138" t="s">
        <v>1127</v>
      </c>
    </row>
    <row r="8554" spans="1:9" hidden="1">
      <c r="A8554" s="137" t="s">
        <v>41467</v>
      </c>
      <c r="B8554" s="138" t="s">
        <v>41468</v>
      </c>
      <c r="C8554" s="138" t="s">
        <v>41469</v>
      </c>
      <c r="D8554" s="138" t="s">
        <v>41470</v>
      </c>
      <c r="E8554" s="138" t="s">
        <v>41471</v>
      </c>
      <c r="F8554" s="139">
        <v>0</v>
      </c>
      <c r="G8554" s="137" t="s">
        <v>247</v>
      </c>
      <c r="H8554" s="137" t="s">
        <v>3864</v>
      </c>
      <c r="I8554" s="138" t="s">
        <v>1127</v>
      </c>
    </row>
    <row r="8555" spans="1:9">
      <c r="A8555" s="137" t="s">
        <v>41472</v>
      </c>
      <c r="B8555" s="138" t="s">
        <v>41473</v>
      </c>
      <c r="C8555" s="138" t="s">
        <v>41474</v>
      </c>
      <c r="D8555" s="138" t="s">
        <v>41475</v>
      </c>
      <c r="E8555" s="138" t="s">
        <v>41476</v>
      </c>
      <c r="F8555" s="139">
        <v>1.9</v>
      </c>
      <c r="G8555" s="137" t="s">
        <v>608</v>
      </c>
      <c r="H8555" s="137" t="s">
        <v>3864</v>
      </c>
      <c r="I8555" s="138" t="s">
        <v>1127</v>
      </c>
    </row>
    <row r="8556" spans="1:9" hidden="1">
      <c r="A8556" s="137" t="s">
        <v>41477</v>
      </c>
      <c r="B8556" s="138" t="s">
        <v>41478</v>
      </c>
      <c r="C8556" s="138" t="s">
        <v>41479</v>
      </c>
      <c r="D8556" s="138" t="s">
        <v>20737</v>
      </c>
      <c r="E8556" s="138" t="s">
        <v>1756</v>
      </c>
      <c r="F8556" s="139">
        <v>0</v>
      </c>
      <c r="G8556" s="137" t="s">
        <v>247</v>
      </c>
      <c r="H8556" s="137" t="s">
        <v>3864</v>
      </c>
      <c r="I8556" s="138" t="s">
        <v>1756</v>
      </c>
    </row>
    <row r="8557" spans="1:9">
      <c r="A8557" s="137" t="s">
        <v>41480</v>
      </c>
      <c r="B8557" s="138" t="s">
        <v>41481</v>
      </c>
      <c r="C8557" s="138" t="s">
        <v>41482</v>
      </c>
      <c r="D8557" s="138" t="s">
        <v>41483</v>
      </c>
      <c r="E8557" s="138" t="s">
        <v>41484</v>
      </c>
      <c r="F8557" s="139">
        <v>0</v>
      </c>
      <c r="G8557" s="137" t="s">
        <v>608</v>
      </c>
      <c r="H8557" s="137" t="s">
        <v>3864</v>
      </c>
      <c r="I8557" s="138" t="s">
        <v>1127</v>
      </c>
    </row>
    <row r="8558" spans="1:9">
      <c r="A8558" s="137" t="s">
        <v>41485</v>
      </c>
      <c r="B8558" s="138" t="s">
        <v>41486</v>
      </c>
      <c r="C8558" s="138" t="s">
        <v>41487</v>
      </c>
      <c r="D8558" s="138" t="s">
        <v>41488</v>
      </c>
      <c r="E8558" s="138" t="s">
        <v>41489</v>
      </c>
      <c r="F8558" s="139">
        <v>0</v>
      </c>
      <c r="G8558" s="137" t="s">
        <v>608</v>
      </c>
      <c r="H8558" s="137" t="s">
        <v>3864</v>
      </c>
      <c r="I8558" s="138" t="s">
        <v>1127</v>
      </c>
    </row>
    <row r="8559" spans="1:9" hidden="1">
      <c r="A8559" s="137" t="s">
        <v>41490</v>
      </c>
      <c r="B8559" s="138" t="s">
        <v>41491</v>
      </c>
      <c r="C8559" s="138" t="s">
        <v>41492</v>
      </c>
      <c r="D8559" s="138" t="s">
        <v>41493</v>
      </c>
      <c r="E8559" s="138" t="s">
        <v>1756</v>
      </c>
      <c r="F8559" s="139">
        <v>0</v>
      </c>
      <c r="G8559" s="137" t="s">
        <v>247</v>
      </c>
      <c r="H8559" s="137" t="s">
        <v>3864</v>
      </c>
      <c r="I8559" s="138" t="s">
        <v>1756</v>
      </c>
    </row>
    <row r="8560" spans="1:9">
      <c r="A8560" s="137" t="s">
        <v>41494</v>
      </c>
      <c r="B8560" s="138" t="s">
        <v>41495</v>
      </c>
      <c r="C8560" s="138" t="s">
        <v>41496</v>
      </c>
      <c r="D8560" s="138" t="s">
        <v>41497</v>
      </c>
      <c r="E8560" s="138" t="s">
        <v>41498</v>
      </c>
      <c r="F8560" s="139">
        <v>0</v>
      </c>
      <c r="G8560" s="137" t="s">
        <v>608</v>
      </c>
      <c r="H8560" s="137" t="s">
        <v>3864</v>
      </c>
      <c r="I8560" s="138" t="s">
        <v>1127</v>
      </c>
    </row>
    <row r="8561" spans="1:9">
      <c r="A8561" s="137" t="s">
        <v>41499</v>
      </c>
      <c r="B8561" s="138" t="s">
        <v>41500</v>
      </c>
      <c r="C8561" s="138" t="s">
        <v>41501</v>
      </c>
      <c r="D8561" s="138" t="s">
        <v>41502</v>
      </c>
      <c r="E8561" s="138" t="s">
        <v>41503</v>
      </c>
      <c r="F8561" s="139">
        <v>0</v>
      </c>
      <c r="G8561" s="137" t="s">
        <v>608</v>
      </c>
      <c r="H8561" s="137" t="s">
        <v>3864</v>
      </c>
      <c r="I8561" s="138" t="s">
        <v>1127</v>
      </c>
    </row>
    <row r="8562" spans="1:9">
      <c r="A8562" s="137" t="s">
        <v>41504</v>
      </c>
      <c r="B8562" s="138" t="s">
        <v>41505</v>
      </c>
      <c r="C8562" s="138" t="s">
        <v>41506</v>
      </c>
      <c r="D8562" s="138" t="s">
        <v>41507</v>
      </c>
      <c r="E8562" s="138" t="s">
        <v>41508</v>
      </c>
      <c r="F8562" s="139">
        <v>0</v>
      </c>
      <c r="G8562" s="137" t="s">
        <v>608</v>
      </c>
      <c r="H8562" s="137" t="s">
        <v>3864</v>
      </c>
      <c r="I8562" s="138" t="s">
        <v>1127</v>
      </c>
    </row>
    <row r="8563" spans="1:9">
      <c r="A8563" s="137" t="s">
        <v>41509</v>
      </c>
      <c r="B8563" s="138" t="s">
        <v>41510</v>
      </c>
      <c r="C8563" s="138" t="s">
        <v>41511</v>
      </c>
      <c r="D8563" s="138" t="s">
        <v>41512</v>
      </c>
      <c r="E8563" s="138" t="s">
        <v>41513</v>
      </c>
      <c r="F8563" s="139">
        <v>0</v>
      </c>
      <c r="G8563" s="137" t="s">
        <v>608</v>
      </c>
      <c r="H8563" s="137" t="s">
        <v>3864</v>
      </c>
      <c r="I8563" s="138" t="s">
        <v>1127</v>
      </c>
    </row>
    <row r="8564" spans="1:9">
      <c r="A8564" s="137" t="s">
        <v>41514</v>
      </c>
      <c r="B8564" s="138" t="s">
        <v>41515</v>
      </c>
      <c r="C8564" s="138" t="s">
        <v>41516</v>
      </c>
      <c r="D8564" s="138" t="s">
        <v>41517</v>
      </c>
      <c r="E8564" s="138" t="s">
        <v>41518</v>
      </c>
      <c r="F8564" s="139">
        <v>0</v>
      </c>
      <c r="G8564" s="137" t="s">
        <v>608</v>
      </c>
      <c r="H8564" s="137" t="s">
        <v>3864</v>
      </c>
      <c r="I8564" s="138" t="s">
        <v>1127</v>
      </c>
    </row>
    <row r="8565" spans="1:9">
      <c r="A8565" s="137" t="s">
        <v>41519</v>
      </c>
      <c r="B8565" s="138" t="s">
        <v>41520</v>
      </c>
      <c r="C8565" s="138" t="s">
        <v>41521</v>
      </c>
      <c r="D8565" s="138" t="s">
        <v>41522</v>
      </c>
      <c r="E8565" s="138" t="s">
        <v>41523</v>
      </c>
      <c r="F8565" s="139">
        <v>0</v>
      </c>
      <c r="G8565" s="137" t="s">
        <v>608</v>
      </c>
      <c r="H8565" s="137" t="s">
        <v>3864</v>
      </c>
      <c r="I8565" s="138" t="s">
        <v>1127</v>
      </c>
    </row>
    <row r="8566" spans="1:9">
      <c r="A8566" s="137" t="s">
        <v>41524</v>
      </c>
      <c r="B8566" s="138" t="s">
        <v>41525</v>
      </c>
      <c r="C8566" s="138" t="s">
        <v>41526</v>
      </c>
      <c r="D8566" s="138" t="s">
        <v>41527</v>
      </c>
      <c r="E8566" s="138" t="s">
        <v>41528</v>
      </c>
      <c r="F8566" s="139">
        <v>0</v>
      </c>
      <c r="G8566" s="137" t="s">
        <v>608</v>
      </c>
      <c r="H8566" s="137" t="s">
        <v>3864</v>
      </c>
      <c r="I8566" s="138" t="s">
        <v>1127</v>
      </c>
    </row>
    <row r="8567" spans="1:9">
      <c r="A8567" s="137" t="s">
        <v>41529</v>
      </c>
      <c r="B8567" s="138" t="s">
        <v>41530</v>
      </c>
      <c r="C8567" s="138" t="s">
        <v>41531</v>
      </c>
      <c r="D8567" s="138" t="s">
        <v>41532</v>
      </c>
      <c r="E8567" s="138" t="s">
        <v>41533</v>
      </c>
      <c r="F8567" s="139">
        <v>0</v>
      </c>
      <c r="G8567" s="137" t="s">
        <v>608</v>
      </c>
      <c r="H8567" s="137" t="s">
        <v>3864</v>
      </c>
      <c r="I8567" s="138" t="s">
        <v>1127</v>
      </c>
    </row>
    <row r="8568" spans="1:9">
      <c r="A8568" s="137" t="s">
        <v>41534</v>
      </c>
      <c r="B8568" s="138" t="s">
        <v>41535</v>
      </c>
      <c r="C8568" s="138" t="s">
        <v>41536</v>
      </c>
      <c r="D8568" s="138" t="s">
        <v>41537</v>
      </c>
      <c r="E8568" s="138" t="s">
        <v>41538</v>
      </c>
      <c r="F8568" s="139">
        <v>0</v>
      </c>
      <c r="G8568" s="137" t="s">
        <v>608</v>
      </c>
      <c r="H8568" s="137" t="s">
        <v>3864</v>
      </c>
      <c r="I8568" s="138" t="s">
        <v>1127</v>
      </c>
    </row>
    <row r="8569" spans="1:9">
      <c r="A8569" s="137" t="s">
        <v>41539</v>
      </c>
      <c r="B8569" s="138" t="s">
        <v>41540</v>
      </c>
      <c r="C8569" s="138" t="s">
        <v>41541</v>
      </c>
      <c r="D8569" s="138" t="s">
        <v>41353</v>
      </c>
      <c r="E8569" s="138" t="s">
        <v>41542</v>
      </c>
      <c r="F8569" s="139">
        <v>0</v>
      </c>
      <c r="G8569" s="137" t="s">
        <v>608</v>
      </c>
      <c r="H8569" s="137" t="s">
        <v>3864</v>
      </c>
      <c r="I8569" s="138" t="s">
        <v>1127</v>
      </c>
    </row>
    <row r="8570" spans="1:9" hidden="1">
      <c r="A8570" s="137" t="s">
        <v>41543</v>
      </c>
      <c r="B8570" s="138" t="s">
        <v>41544</v>
      </c>
      <c r="C8570" s="138" t="s">
        <v>41545</v>
      </c>
      <c r="D8570" s="138" t="s">
        <v>41546</v>
      </c>
      <c r="E8570" s="138" t="s">
        <v>41547</v>
      </c>
      <c r="F8570" s="139">
        <v>0</v>
      </c>
      <c r="G8570" s="137" t="s">
        <v>247</v>
      </c>
      <c r="H8570" s="137" t="s">
        <v>1806</v>
      </c>
      <c r="I8570" s="138" t="s">
        <v>1110</v>
      </c>
    </row>
    <row r="8571" spans="1:9" hidden="1">
      <c r="A8571" s="137" t="s">
        <v>41548</v>
      </c>
      <c r="B8571" s="138" t="s">
        <v>41549</v>
      </c>
      <c r="C8571" s="138" t="s">
        <v>41550</v>
      </c>
      <c r="D8571" s="138" t="s">
        <v>41551</v>
      </c>
      <c r="E8571" s="138" t="s">
        <v>41552</v>
      </c>
      <c r="F8571" s="139">
        <v>0</v>
      </c>
      <c r="G8571" s="137" t="s">
        <v>247</v>
      </c>
      <c r="H8571" s="137" t="s">
        <v>1762</v>
      </c>
      <c r="I8571" s="138" t="s">
        <v>1103</v>
      </c>
    </row>
    <row r="8572" spans="1:9" hidden="1">
      <c r="A8572" s="137" t="s">
        <v>41553</v>
      </c>
      <c r="B8572" s="138" t="s">
        <v>41554</v>
      </c>
      <c r="C8572" s="138" t="s">
        <v>41555</v>
      </c>
      <c r="D8572" s="138" t="s">
        <v>41556</v>
      </c>
      <c r="E8572" s="138" t="s">
        <v>41557</v>
      </c>
      <c r="F8572" s="139">
        <v>8.8699999999999992</v>
      </c>
      <c r="G8572" s="137" t="s">
        <v>247</v>
      </c>
      <c r="H8572" s="137" t="s">
        <v>1806</v>
      </c>
      <c r="I8572" s="138" t="s">
        <v>5636</v>
      </c>
    </row>
    <row r="8573" spans="1:9" hidden="1">
      <c r="A8573" s="137" t="s">
        <v>41558</v>
      </c>
      <c r="B8573" s="138" t="s">
        <v>41559</v>
      </c>
      <c r="C8573" s="138" t="s">
        <v>41560</v>
      </c>
      <c r="D8573" s="138" t="s">
        <v>41561</v>
      </c>
      <c r="E8573" s="138" t="s">
        <v>41562</v>
      </c>
      <c r="F8573" s="139">
        <v>0</v>
      </c>
      <c r="G8573" s="137" t="s">
        <v>332</v>
      </c>
      <c r="H8573" s="137" t="s">
        <v>1762</v>
      </c>
      <c r="I8573" s="138" t="s">
        <v>1103</v>
      </c>
    </row>
    <row r="8574" spans="1:9">
      <c r="A8574" s="137" t="s">
        <v>41563</v>
      </c>
      <c r="B8574" s="138" t="s">
        <v>1557</v>
      </c>
      <c r="C8574" s="138" t="s">
        <v>626</v>
      </c>
      <c r="D8574" s="138" t="s">
        <v>41564</v>
      </c>
      <c r="E8574" s="138" t="s">
        <v>41565</v>
      </c>
      <c r="F8574" s="139">
        <v>0.9</v>
      </c>
      <c r="G8574" s="137" t="s">
        <v>608</v>
      </c>
      <c r="H8574" s="137" t="s">
        <v>3864</v>
      </c>
      <c r="I8574" s="138" t="s">
        <v>1127</v>
      </c>
    </row>
    <row r="8575" spans="1:9">
      <c r="A8575" s="137" t="s">
        <v>41566</v>
      </c>
      <c r="B8575" s="138" t="s">
        <v>41567</v>
      </c>
      <c r="C8575" s="138" t="s">
        <v>41568</v>
      </c>
      <c r="D8575" s="138" t="s">
        <v>41569</v>
      </c>
      <c r="E8575" s="138" t="s">
        <v>41570</v>
      </c>
      <c r="F8575" s="139">
        <v>0.74</v>
      </c>
      <c r="G8575" s="137" t="s">
        <v>608</v>
      </c>
      <c r="H8575" s="137" t="s">
        <v>3864</v>
      </c>
      <c r="I8575" s="138" t="s">
        <v>1127</v>
      </c>
    </row>
    <row r="8576" spans="1:9">
      <c r="A8576" s="137" t="s">
        <v>41571</v>
      </c>
      <c r="B8576" s="138" t="s">
        <v>41572</v>
      </c>
      <c r="C8576" s="138" t="s">
        <v>41573</v>
      </c>
      <c r="D8576" s="138" t="s">
        <v>41574</v>
      </c>
      <c r="E8576" s="138" t="s">
        <v>41575</v>
      </c>
      <c r="F8576" s="139">
        <v>0.998</v>
      </c>
      <c r="G8576" s="137" t="s">
        <v>608</v>
      </c>
      <c r="H8576" s="137" t="s">
        <v>3864</v>
      </c>
      <c r="I8576" s="138" t="s">
        <v>1127</v>
      </c>
    </row>
    <row r="8577" spans="1:9">
      <c r="A8577" s="137" t="s">
        <v>41576</v>
      </c>
      <c r="B8577" s="138" t="s">
        <v>41577</v>
      </c>
      <c r="C8577" s="138" t="s">
        <v>41578</v>
      </c>
      <c r="D8577" s="138" t="s">
        <v>41579</v>
      </c>
      <c r="E8577" s="138" t="s">
        <v>41580</v>
      </c>
      <c r="F8577" s="139">
        <v>0</v>
      </c>
      <c r="G8577" s="137" t="s">
        <v>608</v>
      </c>
      <c r="H8577" s="137" t="s">
        <v>3864</v>
      </c>
      <c r="I8577" s="138" t="s">
        <v>1756</v>
      </c>
    </row>
    <row r="8578" spans="1:9">
      <c r="A8578" s="137" t="s">
        <v>41581</v>
      </c>
      <c r="B8578" s="138" t="s">
        <v>41582</v>
      </c>
      <c r="C8578" s="138" t="s">
        <v>41583</v>
      </c>
      <c r="D8578" s="138" t="s">
        <v>41425</v>
      </c>
      <c r="E8578" s="138" t="s">
        <v>41584</v>
      </c>
      <c r="F8578" s="139">
        <v>0</v>
      </c>
      <c r="G8578" s="137" t="s">
        <v>608</v>
      </c>
      <c r="H8578" s="137" t="s">
        <v>3864</v>
      </c>
      <c r="I8578" s="138" t="s">
        <v>1756</v>
      </c>
    </row>
    <row r="8579" spans="1:9">
      <c r="A8579" s="137" t="s">
        <v>41585</v>
      </c>
      <c r="B8579" s="138" t="s">
        <v>41586</v>
      </c>
      <c r="C8579" s="138" t="s">
        <v>41587</v>
      </c>
      <c r="D8579" s="138" t="s">
        <v>41425</v>
      </c>
      <c r="E8579" s="138" t="s">
        <v>41588</v>
      </c>
      <c r="F8579" s="139">
        <v>0</v>
      </c>
      <c r="G8579" s="137" t="s">
        <v>608</v>
      </c>
      <c r="H8579" s="137" t="s">
        <v>3864</v>
      </c>
      <c r="I8579" s="138" t="s">
        <v>1756</v>
      </c>
    </row>
    <row r="8580" spans="1:9" hidden="1">
      <c r="A8580" s="137" t="s">
        <v>41589</v>
      </c>
      <c r="B8580" s="138" t="s">
        <v>41590</v>
      </c>
      <c r="C8580" s="138" t="s">
        <v>41590</v>
      </c>
      <c r="D8580" s="138" t="s">
        <v>41591</v>
      </c>
      <c r="E8580" s="138" t="s">
        <v>1756</v>
      </c>
      <c r="F8580" s="139">
        <v>0</v>
      </c>
      <c r="G8580" s="137" t="s">
        <v>488</v>
      </c>
      <c r="H8580" s="137" t="s">
        <v>22088</v>
      </c>
      <c r="I8580" s="138" t="s">
        <v>1756</v>
      </c>
    </row>
    <row r="8581" spans="1:9" hidden="1">
      <c r="A8581" s="137" t="s">
        <v>41592</v>
      </c>
      <c r="B8581" s="138" t="s">
        <v>41593</v>
      </c>
      <c r="C8581" s="138" t="s">
        <v>41593</v>
      </c>
      <c r="D8581" s="138" t="s">
        <v>41594</v>
      </c>
      <c r="E8581" s="138" t="s">
        <v>1756</v>
      </c>
      <c r="F8581" s="139">
        <v>0</v>
      </c>
      <c r="G8581" s="137" t="s">
        <v>488</v>
      </c>
      <c r="H8581" s="137" t="s">
        <v>22088</v>
      </c>
      <c r="I8581" s="138" t="s">
        <v>1756</v>
      </c>
    </row>
    <row r="8582" spans="1:9" hidden="1">
      <c r="A8582" s="137" t="s">
        <v>41595</v>
      </c>
      <c r="B8582" s="138" t="s">
        <v>41596</v>
      </c>
      <c r="C8582" s="138" t="s">
        <v>41596</v>
      </c>
      <c r="D8582" s="138" t="s">
        <v>41597</v>
      </c>
      <c r="E8582" s="138" t="s">
        <v>1756</v>
      </c>
      <c r="F8582" s="139">
        <v>0</v>
      </c>
      <c r="G8582" s="137" t="s">
        <v>488</v>
      </c>
      <c r="H8582" s="137" t="s">
        <v>22088</v>
      </c>
      <c r="I8582" s="138" t="s">
        <v>1756</v>
      </c>
    </row>
    <row r="8583" spans="1:9" hidden="1">
      <c r="A8583" s="137" t="s">
        <v>41598</v>
      </c>
      <c r="B8583" s="138" t="s">
        <v>41599</v>
      </c>
      <c r="C8583" s="138" t="s">
        <v>41600</v>
      </c>
      <c r="D8583" s="138" t="s">
        <v>41601</v>
      </c>
      <c r="E8583" s="138" t="s">
        <v>41602</v>
      </c>
      <c r="F8583" s="139">
        <v>0</v>
      </c>
      <c r="G8583" s="137" t="s">
        <v>3673</v>
      </c>
      <c r="H8583" s="137" t="s">
        <v>3674</v>
      </c>
      <c r="I8583" s="138" t="s">
        <v>3675</v>
      </c>
    </row>
    <row r="8584" spans="1:9" hidden="1">
      <c r="A8584" s="137" t="s">
        <v>41603</v>
      </c>
      <c r="B8584" s="138" t="s">
        <v>41604</v>
      </c>
      <c r="C8584" s="138" t="s">
        <v>41605</v>
      </c>
      <c r="D8584" s="138" t="s">
        <v>41606</v>
      </c>
      <c r="E8584" s="138" t="s">
        <v>41607</v>
      </c>
      <c r="F8584" s="139">
        <v>0</v>
      </c>
      <c r="G8584" s="137" t="s">
        <v>3673</v>
      </c>
      <c r="H8584" s="137" t="s">
        <v>3674</v>
      </c>
      <c r="I8584" s="138" t="s">
        <v>3675</v>
      </c>
    </row>
    <row r="8585" spans="1:9" hidden="1">
      <c r="A8585" s="137" t="s">
        <v>41608</v>
      </c>
      <c r="B8585" s="138" t="s">
        <v>41609</v>
      </c>
      <c r="C8585" s="138" t="s">
        <v>41610</v>
      </c>
      <c r="D8585" s="138" t="s">
        <v>41606</v>
      </c>
      <c r="E8585" s="138" t="s">
        <v>41611</v>
      </c>
      <c r="F8585" s="139">
        <v>0</v>
      </c>
      <c r="G8585" s="137" t="s">
        <v>3673</v>
      </c>
      <c r="H8585" s="137" t="s">
        <v>3674</v>
      </c>
      <c r="I8585" s="138" t="s">
        <v>3675</v>
      </c>
    </row>
    <row r="8586" spans="1:9" hidden="1">
      <c r="A8586" s="137" t="s">
        <v>41612</v>
      </c>
      <c r="B8586" s="138" t="s">
        <v>41613</v>
      </c>
      <c r="C8586" s="138" t="s">
        <v>41614</v>
      </c>
      <c r="D8586" s="138" t="s">
        <v>41615</v>
      </c>
      <c r="E8586" s="138" t="s">
        <v>41616</v>
      </c>
      <c r="F8586" s="139">
        <v>37.25</v>
      </c>
      <c r="G8586" s="137" t="s">
        <v>3673</v>
      </c>
      <c r="H8586" s="137" t="s">
        <v>3674</v>
      </c>
      <c r="I8586" s="138" t="s">
        <v>3675</v>
      </c>
    </row>
    <row r="8587" spans="1:9" hidden="1">
      <c r="A8587" s="137" t="s">
        <v>41617</v>
      </c>
      <c r="B8587" s="138" t="s">
        <v>41618</v>
      </c>
      <c r="C8587" s="138" t="s">
        <v>41619</v>
      </c>
      <c r="D8587" s="138" t="s">
        <v>41620</v>
      </c>
      <c r="E8587" s="138" t="s">
        <v>41621</v>
      </c>
      <c r="F8587" s="139">
        <v>0</v>
      </c>
      <c r="G8587" s="137" t="s">
        <v>3673</v>
      </c>
      <c r="H8587" s="137" t="s">
        <v>3674</v>
      </c>
      <c r="I8587" s="138" t="s">
        <v>3675</v>
      </c>
    </row>
    <row r="8588" spans="1:9" hidden="1">
      <c r="A8588" s="137" t="s">
        <v>41622</v>
      </c>
      <c r="B8588" s="138" t="s">
        <v>41623</v>
      </c>
      <c r="C8588" s="138" t="s">
        <v>41624</v>
      </c>
      <c r="D8588" s="138" t="s">
        <v>41620</v>
      </c>
      <c r="E8588" s="138" t="s">
        <v>41625</v>
      </c>
      <c r="F8588" s="139">
        <v>383</v>
      </c>
      <c r="G8588" s="137" t="s">
        <v>3673</v>
      </c>
      <c r="H8588" s="137" t="s">
        <v>3674</v>
      </c>
      <c r="I8588" s="138" t="s">
        <v>3675</v>
      </c>
    </row>
    <row r="8589" spans="1:9" hidden="1">
      <c r="A8589" s="137" t="s">
        <v>41626</v>
      </c>
      <c r="B8589" s="138" t="s">
        <v>41627</v>
      </c>
      <c r="C8589" s="138" t="s">
        <v>41628</v>
      </c>
      <c r="D8589" s="138" t="s">
        <v>41629</v>
      </c>
      <c r="E8589" s="138" t="s">
        <v>1756</v>
      </c>
      <c r="F8589" s="139">
        <v>0</v>
      </c>
      <c r="G8589" s="137" t="s">
        <v>3673</v>
      </c>
      <c r="H8589" s="137" t="s">
        <v>3674</v>
      </c>
      <c r="I8589" s="138" t="s">
        <v>1756</v>
      </c>
    </row>
    <row r="8590" spans="1:9" hidden="1">
      <c r="A8590" s="137" t="s">
        <v>41630</v>
      </c>
      <c r="B8590" s="138" t="s">
        <v>41631</v>
      </c>
      <c r="C8590" s="138" t="s">
        <v>41632</v>
      </c>
      <c r="D8590" s="138" t="s">
        <v>41633</v>
      </c>
      <c r="E8590" s="138" t="s">
        <v>41634</v>
      </c>
      <c r="F8590" s="139">
        <v>0</v>
      </c>
      <c r="G8590" s="137" t="s">
        <v>3673</v>
      </c>
      <c r="H8590" s="137" t="s">
        <v>3674</v>
      </c>
      <c r="I8590" s="138" t="s">
        <v>3675</v>
      </c>
    </row>
    <row r="8591" spans="1:9" hidden="1">
      <c r="A8591" s="137" t="s">
        <v>41635</v>
      </c>
      <c r="B8591" s="138" t="s">
        <v>41636</v>
      </c>
      <c r="C8591" s="138" t="s">
        <v>41637</v>
      </c>
      <c r="D8591" s="138" t="s">
        <v>41633</v>
      </c>
      <c r="E8591" s="138" t="s">
        <v>41638</v>
      </c>
      <c r="F8591" s="139">
        <v>0</v>
      </c>
      <c r="G8591" s="137" t="s">
        <v>3673</v>
      </c>
      <c r="H8591" s="137" t="s">
        <v>3674</v>
      </c>
      <c r="I8591" s="138" t="s">
        <v>1756</v>
      </c>
    </row>
    <row r="8592" spans="1:9" hidden="1">
      <c r="A8592" s="137" t="s">
        <v>41639</v>
      </c>
      <c r="B8592" s="138" t="s">
        <v>41640</v>
      </c>
      <c r="C8592" s="138" t="s">
        <v>41641</v>
      </c>
      <c r="D8592" s="138" t="s">
        <v>41642</v>
      </c>
      <c r="E8592" s="138" t="s">
        <v>41643</v>
      </c>
      <c r="F8592" s="139">
        <v>0</v>
      </c>
      <c r="G8592" s="137" t="s">
        <v>3673</v>
      </c>
      <c r="H8592" s="137" t="s">
        <v>3674</v>
      </c>
      <c r="I8592" s="138" t="s">
        <v>3675</v>
      </c>
    </row>
    <row r="8593" spans="1:9" hidden="1">
      <c r="A8593" s="137" t="s">
        <v>41644</v>
      </c>
      <c r="B8593" s="138" t="s">
        <v>41645</v>
      </c>
      <c r="C8593" s="138" t="s">
        <v>41646</v>
      </c>
      <c r="D8593" s="138" t="s">
        <v>41647</v>
      </c>
      <c r="E8593" s="138" t="s">
        <v>41648</v>
      </c>
      <c r="F8593" s="139">
        <v>0</v>
      </c>
      <c r="G8593" s="137" t="s">
        <v>3673</v>
      </c>
      <c r="H8593" s="137" t="s">
        <v>3674</v>
      </c>
      <c r="I8593" s="138" t="s">
        <v>3675</v>
      </c>
    </row>
    <row r="8594" spans="1:9" hidden="1">
      <c r="A8594" s="137" t="s">
        <v>41649</v>
      </c>
      <c r="B8594" s="138" t="s">
        <v>41650</v>
      </c>
      <c r="C8594" s="138" t="s">
        <v>41651</v>
      </c>
      <c r="D8594" s="138" t="s">
        <v>41652</v>
      </c>
      <c r="E8594" s="138" t="s">
        <v>41653</v>
      </c>
      <c r="F8594" s="139">
        <v>83</v>
      </c>
      <c r="G8594" s="137" t="s">
        <v>3673</v>
      </c>
      <c r="H8594" s="137" t="s">
        <v>3674</v>
      </c>
      <c r="I8594" s="138" t="s">
        <v>3675</v>
      </c>
    </row>
    <row r="8595" spans="1:9" hidden="1">
      <c r="A8595" s="137" t="s">
        <v>41654</v>
      </c>
      <c r="B8595" s="138" t="s">
        <v>41655</v>
      </c>
      <c r="C8595" s="138" t="s">
        <v>41656</v>
      </c>
      <c r="D8595" s="138" t="s">
        <v>41652</v>
      </c>
      <c r="E8595" s="138" t="s">
        <v>41657</v>
      </c>
      <c r="F8595" s="139">
        <v>83</v>
      </c>
      <c r="G8595" s="137" t="s">
        <v>3673</v>
      </c>
      <c r="H8595" s="137" t="s">
        <v>3674</v>
      </c>
      <c r="I8595" s="138" t="s">
        <v>3675</v>
      </c>
    </row>
    <row r="8596" spans="1:9" hidden="1">
      <c r="A8596" s="137" t="s">
        <v>41658</v>
      </c>
      <c r="B8596" s="138" t="s">
        <v>41659</v>
      </c>
      <c r="C8596" s="138" t="s">
        <v>41660</v>
      </c>
      <c r="D8596" s="138" t="s">
        <v>41661</v>
      </c>
      <c r="E8596" s="138" t="s">
        <v>1756</v>
      </c>
      <c r="F8596" s="139">
        <v>0</v>
      </c>
      <c r="G8596" s="137" t="s">
        <v>3673</v>
      </c>
      <c r="H8596" s="137" t="s">
        <v>3674</v>
      </c>
      <c r="I8596" s="138" t="s">
        <v>1756</v>
      </c>
    </row>
    <row r="8597" spans="1:9" hidden="1">
      <c r="A8597" s="137" t="s">
        <v>41662</v>
      </c>
      <c r="B8597" s="138" t="s">
        <v>41663</v>
      </c>
      <c r="C8597" s="138" t="s">
        <v>41664</v>
      </c>
      <c r="D8597" s="138" t="s">
        <v>41665</v>
      </c>
      <c r="E8597" s="138" t="s">
        <v>1756</v>
      </c>
      <c r="F8597" s="139">
        <v>0</v>
      </c>
      <c r="G8597" s="137" t="s">
        <v>3673</v>
      </c>
      <c r="H8597" s="137" t="s">
        <v>3674</v>
      </c>
      <c r="I8597" s="138" t="s">
        <v>1756</v>
      </c>
    </row>
    <row r="8598" spans="1:9" hidden="1">
      <c r="A8598" s="137" t="s">
        <v>41666</v>
      </c>
      <c r="B8598" s="138" t="s">
        <v>41667</v>
      </c>
      <c r="C8598" s="138" t="s">
        <v>41668</v>
      </c>
      <c r="D8598" s="138" t="s">
        <v>41669</v>
      </c>
      <c r="E8598" s="138" t="s">
        <v>41670</v>
      </c>
      <c r="F8598" s="139">
        <v>0</v>
      </c>
      <c r="G8598" s="137" t="s">
        <v>3673</v>
      </c>
      <c r="H8598" s="137" t="s">
        <v>3674</v>
      </c>
      <c r="I8598" s="138" t="s">
        <v>3675</v>
      </c>
    </row>
    <row r="8599" spans="1:9" hidden="1">
      <c r="A8599" s="137" t="s">
        <v>41671</v>
      </c>
      <c r="B8599" s="138" t="s">
        <v>41672</v>
      </c>
      <c r="C8599" s="138" t="s">
        <v>41673</v>
      </c>
      <c r="D8599" s="138" t="s">
        <v>41674</v>
      </c>
      <c r="E8599" s="138" t="s">
        <v>41675</v>
      </c>
      <c r="F8599" s="139">
        <v>0</v>
      </c>
      <c r="G8599" s="137" t="s">
        <v>3673</v>
      </c>
      <c r="H8599" s="137" t="s">
        <v>3674</v>
      </c>
      <c r="I8599" s="138" t="s">
        <v>3675</v>
      </c>
    </row>
    <row r="8600" spans="1:9" hidden="1">
      <c r="A8600" s="137" t="s">
        <v>41676</v>
      </c>
      <c r="B8600" s="138" t="s">
        <v>41677</v>
      </c>
      <c r="C8600" s="138" t="s">
        <v>41678</v>
      </c>
      <c r="D8600" s="138" t="s">
        <v>41679</v>
      </c>
      <c r="E8600" s="138" t="s">
        <v>1756</v>
      </c>
      <c r="F8600" s="139">
        <v>0</v>
      </c>
      <c r="G8600" s="137" t="s">
        <v>3673</v>
      </c>
      <c r="H8600" s="137" t="s">
        <v>3674</v>
      </c>
      <c r="I8600" s="138" t="s">
        <v>1756</v>
      </c>
    </row>
    <row r="8601" spans="1:9" hidden="1">
      <c r="A8601" s="137" t="s">
        <v>41680</v>
      </c>
      <c r="B8601" s="138" t="s">
        <v>41681</v>
      </c>
      <c r="C8601" s="138" t="s">
        <v>41682</v>
      </c>
      <c r="D8601" s="138" t="s">
        <v>41683</v>
      </c>
      <c r="E8601" s="138" t="s">
        <v>41684</v>
      </c>
      <c r="F8601" s="139">
        <v>0.99</v>
      </c>
      <c r="G8601" s="137" t="s">
        <v>3673</v>
      </c>
      <c r="H8601" s="137" t="s">
        <v>3674</v>
      </c>
      <c r="I8601" s="138" t="s">
        <v>3675</v>
      </c>
    </row>
    <row r="8602" spans="1:9" hidden="1">
      <c r="A8602" s="137" t="s">
        <v>41685</v>
      </c>
      <c r="B8602" s="138" t="s">
        <v>41686</v>
      </c>
      <c r="C8602" s="138" t="s">
        <v>41678</v>
      </c>
      <c r="D8602" s="138" t="s">
        <v>41683</v>
      </c>
      <c r="E8602" s="138" t="s">
        <v>41687</v>
      </c>
      <c r="F8602" s="139">
        <v>0.99</v>
      </c>
      <c r="G8602" s="137" t="s">
        <v>3673</v>
      </c>
      <c r="H8602" s="137" t="s">
        <v>3674</v>
      </c>
      <c r="I8602" s="138" t="s">
        <v>3675</v>
      </c>
    </row>
    <row r="8603" spans="1:9" hidden="1">
      <c r="A8603" s="137" t="s">
        <v>41688</v>
      </c>
      <c r="B8603" s="138" t="s">
        <v>41689</v>
      </c>
      <c r="C8603" s="138" t="s">
        <v>41690</v>
      </c>
      <c r="D8603" s="138" t="s">
        <v>41691</v>
      </c>
      <c r="E8603" s="138" t="s">
        <v>41692</v>
      </c>
      <c r="F8603" s="139">
        <v>0</v>
      </c>
      <c r="G8603" s="137" t="s">
        <v>3673</v>
      </c>
      <c r="H8603" s="137" t="s">
        <v>3674</v>
      </c>
      <c r="I8603" s="138" t="s">
        <v>3675</v>
      </c>
    </row>
    <row r="8604" spans="1:9" hidden="1">
      <c r="A8604" s="137" t="s">
        <v>41693</v>
      </c>
      <c r="B8604" s="138" t="s">
        <v>41694</v>
      </c>
      <c r="C8604" s="138" t="s">
        <v>41695</v>
      </c>
      <c r="D8604" s="138" t="s">
        <v>41696</v>
      </c>
      <c r="E8604" s="138" t="s">
        <v>1756</v>
      </c>
      <c r="F8604" s="139">
        <v>0</v>
      </c>
      <c r="G8604" s="137" t="s">
        <v>3673</v>
      </c>
      <c r="H8604" s="137" t="s">
        <v>3674</v>
      </c>
      <c r="I8604" s="138" t="s">
        <v>1756</v>
      </c>
    </row>
    <row r="8605" spans="1:9" hidden="1">
      <c r="A8605" s="137" t="s">
        <v>41697</v>
      </c>
      <c r="B8605" s="138" t="s">
        <v>41698</v>
      </c>
      <c r="C8605" s="138" t="s">
        <v>41699</v>
      </c>
      <c r="D8605" s="138" t="s">
        <v>41700</v>
      </c>
      <c r="E8605" s="138" t="s">
        <v>41701</v>
      </c>
      <c r="F8605" s="139">
        <v>33.75</v>
      </c>
      <c r="G8605" s="137" t="s">
        <v>3673</v>
      </c>
      <c r="H8605" s="137" t="s">
        <v>3674</v>
      </c>
      <c r="I8605" s="138" t="s">
        <v>3675</v>
      </c>
    </row>
    <row r="8606" spans="1:9" hidden="1">
      <c r="A8606" s="137" t="s">
        <v>41702</v>
      </c>
      <c r="B8606" s="138" t="s">
        <v>41703</v>
      </c>
      <c r="C8606" s="138" t="s">
        <v>41704</v>
      </c>
      <c r="D8606" s="138" t="s">
        <v>41705</v>
      </c>
      <c r="E8606" s="138" t="s">
        <v>1756</v>
      </c>
      <c r="F8606" s="139">
        <v>0</v>
      </c>
      <c r="G8606" s="137" t="s">
        <v>3673</v>
      </c>
      <c r="H8606" s="137" t="s">
        <v>3674</v>
      </c>
      <c r="I8606" s="138" t="s">
        <v>1756</v>
      </c>
    </row>
    <row r="8607" spans="1:9" hidden="1">
      <c r="A8607" s="137" t="s">
        <v>41706</v>
      </c>
      <c r="B8607" s="138" t="s">
        <v>41707</v>
      </c>
      <c r="C8607" s="138" t="s">
        <v>41704</v>
      </c>
      <c r="D8607" s="138" t="s">
        <v>41708</v>
      </c>
      <c r="E8607" s="138" t="s">
        <v>1756</v>
      </c>
      <c r="F8607" s="139">
        <v>27.75</v>
      </c>
      <c r="G8607" s="137" t="s">
        <v>3673</v>
      </c>
      <c r="H8607" s="137" t="s">
        <v>3674</v>
      </c>
      <c r="I8607" s="138" t="s">
        <v>1756</v>
      </c>
    </row>
    <row r="8608" spans="1:9" hidden="1">
      <c r="A8608" s="137" t="s">
        <v>41709</v>
      </c>
      <c r="B8608" s="138" t="s">
        <v>41710</v>
      </c>
      <c r="C8608" s="138" t="s">
        <v>41711</v>
      </c>
      <c r="D8608" s="138" t="s">
        <v>41712</v>
      </c>
      <c r="E8608" s="138" t="s">
        <v>41713</v>
      </c>
      <c r="F8608" s="139">
        <v>0</v>
      </c>
      <c r="G8608" s="137" t="s">
        <v>3673</v>
      </c>
      <c r="H8608" s="137" t="s">
        <v>3674</v>
      </c>
      <c r="I8608" s="138" t="s">
        <v>3675</v>
      </c>
    </row>
    <row r="8609" spans="1:9" hidden="1">
      <c r="A8609" s="137" t="s">
        <v>41714</v>
      </c>
      <c r="B8609" s="138" t="s">
        <v>41715</v>
      </c>
      <c r="C8609" s="138" t="s">
        <v>41716</v>
      </c>
      <c r="D8609" s="138" t="s">
        <v>3683</v>
      </c>
      <c r="E8609" s="138" t="s">
        <v>41717</v>
      </c>
      <c r="F8609" s="139">
        <v>18.899999999999999</v>
      </c>
      <c r="G8609" s="137" t="s">
        <v>3673</v>
      </c>
      <c r="H8609" s="137" t="s">
        <v>3674</v>
      </c>
      <c r="I8609" s="138" t="s">
        <v>3675</v>
      </c>
    </row>
    <row r="8610" spans="1:9" hidden="1">
      <c r="A8610" s="137" t="s">
        <v>41718</v>
      </c>
      <c r="B8610" s="138" t="s">
        <v>41719</v>
      </c>
      <c r="C8610" s="138" t="s">
        <v>3682</v>
      </c>
      <c r="D8610" s="138" t="s">
        <v>3683</v>
      </c>
      <c r="E8610" s="138" t="s">
        <v>41720</v>
      </c>
      <c r="F8610" s="139">
        <v>0</v>
      </c>
      <c r="G8610" s="137" t="s">
        <v>3673</v>
      </c>
      <c r="H8610" s="137" t="s">
        <v>3674</v>
      </c>
      <c r="I8610" s="138" t="s">
        <v>3675</v>
      </c>
    </row>
    <row r="8611" spans="1:9" hidden="1">
      <c r="A8611" s="137" t="s">
        <v>41721</v>
      </c>
      <c r="B8611" s="138" t="s">
        <v>41722</v>
      </c>
      <c r="C8611" s="138" t="s">
        <v>41723</v>
      </c>
      <c r="D8611" s="138" t="s">
        <v>3683</v>
      </c>
      <c r="E8611" s="138" t="s">
        <v>41724</v>
      </c>
      <c r="F8611" s="139">
        <v>0</v>
      </c>
      <c r="G8611" s="137" t="s">
        <v>3673</v>
      </c>
      <c r="H8611" s="137" t="s">
        <v>3674</v>
      </c>
      <c r="I8611" s="138" t="s">
        <v>1756</v>
      </c>
    </row>
    <row r="8612" spans="1:9" hidden="1">
      <c r="A8612" s="137" t="s">
        <v>41725</v>
      </c>
      <c r="B8612" s="138" t="s">
        <v>41726</v>
      </c>
      <c r="C8612" s="138" t="s">
        <v>41727</v>
      </c>
      <c r="D8612" s="138" t="s">
        <v>41728</v>
      </c>
      <c r="E8612" s="138" t="s">
        <v>41729</v>
      </c>
      <c r="F8612" s="139">
        <v>0</v>
      </c>
      <c r="G8612" s="137" t="s">
        <v>3673</v>
      </c>
      <c r="H8612" s="137" t="s">
        <v>3674</v>
      </c>
      <c r="I8612" s="138" t="s">
        <v>3675</v>
      </c>
    </row>
    <row r="8613" spans="1:9" hidden="1">
      <c r="A8613" s="137" t="s">
        <v>41730</v>
      </c>
      <c r="B8613" s="138" t="s">
        <v>41731</v>
      </c>
      <c r="C8613" s="138" t="s">
        <v>41732</v>
      </c>
      <c r="D8613" s="138" t="s">
        <v>41733</v>
      </c>
      <c r="E8613" s="138" t="s">
        <v>41734</v>
      </c>
      <c r="F8613" s="139">
        <v>0</v>
      </c>
      <c r="G8613" s="137" t="s">
        <v>3673</v>
      </c>
      <c r="H8613" s="137" t="s">
        <v>3674</v>
      </c>
      <c r="I8613" s="138" t="s">
        <v>3675</v>
      </c>
    </row>
    <row r="8614" spans="1:9" hidden="1">
      <c r="A8614" s="137" t="s">
        <v>41735</v>
      </c>
      <c r="B8614" s="138" t="s">
        <v>41736</v>
      </c>
      <c r="C8614" s="138" t="s">
        <v>41737</v>
      </c>
      <c r="D8614" s="138" t="s">
        <v>41733</v>
      </c>
      <c r="E8614" s="138" t="s">
        <v>41738</v>
      </c>
      <c r="F8614" s="139">
        <v>0</v>
      </c>
      <c r="G8614" s="137" t="s">
        <v>3673</v>
      </c>
      <c r="H8614" s="137" t="s">
        <v>3674</v>
      </c>
      <c r="I8614" s="138" t="s">
        <v>3675</v>
      </c>
    </row>
    <row r="8615" spans="1:9" hidden="1">
      <c r="A8615" s="137" t="s">
        <v>41739</v>
      </c>
      <c r="B8615" s="138" t="s">
        <v>41740</v>
      </c>
      <c r="C8615" s="138" t="s">
        <v>41741</v>
      </c>
      <c r="D8615" s="138" t="s">
        <v>41742</v>
      </c>
      <c r="E8615" s="138" t="s">
        <v>41743</v>
      </c>
      <c r="F8615" s="139">
        <v>0</v>
      </c>
      <c r="G8615" s="137" t="s">
        <v>3673</v>
      </c>
      <c r="H8615" s="137" t="s">
        <v>3674</v>
      </c>
      <c r="I8615" s="138" t="s">
        <v>3675</v>
      </c>
    </row>
    <row r="8616" spans="1:9" hidden="1">
      <c r="A8616" s="137" t="s">
        <v>41744</v>
      </c>
      <c r="B8616" s="138" t="s">
        <v>41745</v>
      </c>
      <c r="C8616" s="138" t="s">
        <v>41746</v>
      </c>
      <c r="D8616" s="138" t="s">
        <v>41747</v>
      </c>
      <c r="E8616" s="138" t="s">
        <v>41748</v>
      </c>
      <c r="F8616" s="139">
        <v>10</v>
      </c>
      <c r="G8616" s="137" t="s">
        <v>3673</v>
      </c>
      <c r="H8616" s="137" t="s">
        <v>3674</v>
      </c>
      <c r="I8616" s="138" t="s">
        <v>3675</v>
      </c>
    </row>
    <row r="8617" spans="1:9" hidden="1">
      <c r="A8617" s="137" t="s">
        <v>41749</v>
      </c>
      <c r="B8617" s="138" t="s">
        <v>41750</v>
      </c>
      <c r="C8617" s="138" t="s">
        <v>41751</v>
      </c>
      <c r="D8617" s="138" t="s">
        <v>41752</v>
      </c>
      <c r="E8617" s="138" t="s">
        <v>41753</v>
      </c>
      <c r="F8617" s="139">
        <v>10</v>
      </c>
      <c r="G8617" s="137" t="s">
        <v>3673</v>
      </c>
      <c r="H8617" s="137" t="s">
        <v>3674</v>
      </c>
      <c r="I8617" s="138" t="s">
        <v>3675</v>
      </c>
    </row>
    <row r="8618" spans="1:9" hidden="1">
      <c r="A8618" s="137" t="s">
        <v>41754</v>
      </c>
      <c r="B8618" s="138" t="s">
        <v>41755</v>
      </c>
      <c r="C8618" s="138" t="s">
        <v>41756</v>
      </c>
      <c r="D8618" s="138" t="s">
        <v>41757</v>
      </c>
      <c r="E8618" s="138" t="s">
        <v>41758</v>
      </c>
      <c r="F8618" s="139">
        <v>0</v>
      </c>
      <c r="G8618" s="137" t="s">
        <v>3673</v>
      </c>
      <c r="H8618" s="137" t="s">
        <v>3674</v>
      </c>
      <c r="I8618" s="138" t="s">
        <v>3675</v>
      </c>
    </row>
    <row r="8619" spans="1:9" hidden="1">
      <c r="A8619" s="137" t="s">
        <v>41759</v>
      </c>
      <c r="B8619" s="138" t="s">
        <v>41760</v>
      </c>
      <c r="C8619" s="138" t="s">
        <v>41761</v>
      </c>
      <c r="D8619" s="138" t="s">
        <v>41762</v>
      </c>
      <c r="E8619" s="138" t="s">
        <v>41763</v>
      </c>
      <c r="F8619" s="139">
        <v>113.5</v>
      </c>
      <c r="G8619" s="137" t="s">
        <v>3673</v>
      </c>
      <c r="H8619" s="137" t="s">
        <v>3674</v>
      </c>
      <c r="I8619" s="138" t="s">
        <v>3675</v>
      </c>
    </row>
    <row r="8620" spans="1:9" hidden="1">
      <c r="A8620" s="137" t="s">
        <v>41764</v>
      </c>
      <c r="B8620" s="138" t="s">
        <v>41765</v>
      </c>
      <c r="C8620" s="138" t="s">
        <v>41766</v>
      </c>
      <c r="D8620" s="138" t="s">
        <v>41762</v>
      </c>
      <c r="E8620" s="138" t="s">
        <v>41767</v>
      </c>
      <c r="F8620" s="139">
        <v>0</v>
      </c>
      <c r="G8620" s="137" t="s">
        <v>3673</v>
      </c>
      <c r="H8620" s="137" t="s">
        <v>3674</v>
      </c>
      <c r="I8620" s="138" t="s">
        <v>3675</v>
      </c>
    </row>
    <row r="8621" spans="1:9" hidden="1">
      <c r="A8621" s="137" t="s">
        <v>41768</v>
      </c>
      <c r="B8621" s="138" t="s">
        <v>41769</v>
      </c>
      <c r="C8621" s="138" t="s">
        <v>41770</v>
      </c>
      <c r="D8621" s="138" t="s">
        <v>41771</v>
      </c>
      <c r="E8621" s="138" t="s">
        <v>1756</v>
      </c>
      <c r="F8621" s="139">
        <v>0</v>
      </c>
      <c r="G8621" s="137" t="s">
        <v>3673</v>
      </c>
      <c r="H8621" s="137" t="s">
        <v>3674</v>
      </c>
      <c r="I8621" s="138" t="s">
        <v>1756</v>
      </c>
    </row>
    <row r="8622" spans="1:9" hidden="1">
      <c r="A8622" s="137" t="s">
        <v>41772</v>
      </c>
      <c r="B8622" s="138" t="s">
        <v>41773</v>
      </c>
      <c r="C8622" s="138" t="s">
        <v>41774</v>
      </c>
      <c r="D8622" s="138" t="s">
        <v>41775</v>
      </c>
      <c r="E8622" s="138" t="s">
        <v>41776</v>
      </c>
      <c r="F8622" s="139">
        <v>56.75</v>
      </c>
      <c r="G8622" s="137" t="s">
        <v>3673</v>
      </c>
      <c r="H8622" s="137" t="s">
        <v>3674</v>
      </c>
      <c r="I8622" s="138" t="s">
        <v>3675</v>
      </c>
    </row>
    <row r="8623" spans="1:9" hidden="1">
      <c r="A8623" s="137" t="s">
        <v>41777</v>
      </c>
      <c r="B8623" s="138" t="s">
        <v>41778</v>
      </c>
      <c r="C8623" s="138" t="s">
        <v>41779</v>
      </c>
      <c r="D8623" s="138" t="s">
        <v>3672</v>
      </c>
      <c r="E8623" s="138" t="s">
        <v>41780</v>
      </c>
      <c r="F8623" s="139">
        <v>10.6</v>
      </c>
      <c r="G8623" s="137" t="s">
        <v>3673</v>
      </c>
      <c r="H8623" s="137" t="s">
        <v>3674</v>
      </c>
      <c r="I8623" s="138" t="s">
        <v>3675</v>
      </c>
    </row>
    <row r="8624" spans="1:9" hidden="1">
      <c r="A8624" s="137" t="s">
        <v>41781</v>
      </c>
      <c r="B8624" s="138" t="s">
        <v>41782</v>
      </c>
      <c r="C8624" s="138" t="s">
        <v>41783</v>
      </c>
      <c r="D8624" s="138" t="s">
        <v>3672</v>
      </c>
      <c r="E8624" s="138" t="s">
        <v>41784</v>
      </c>
      <c r="F8624" s="139">
        <v>1.02</v>
      </c>
      <c r="G8624" s="137" t="s">
        <v>3673</v>
      </c>
      <c r="H8624" s="137" t="s">
        <v>3674</v>
      </c>
      <c r="I8624" s="138" t="s">
        <v>3675</v>
      </c>
    </row>
    <row r="8625" spans="1:9" hidden="1">
      <c r="A8625" s="137" t="s">
        <v>41785</v>
      </c>
      <c r="B8625" s="138" t="s">
        <v>41786</v>
      </c>
      <c r="C8625" s="138" t="s">
        <v>3671</v>
      </c>
      <c r="D8625" s="138" t="s">
        <v>3672</v>
      </c>
      <c r="E8625" s="138" t="s">
        <v>41787</v>
      </c>
      <c r="F8625" s="139">
        <v>0</v>
      </c>
      <c r="G8625" s="137" t="s">
        <v>3673</v>
      </c>
      <c r="H8625" s="137" t="s">
        <v>3674</v>
      </c>
      <c r="I8625" s="138" t="s">
        <v>3675</v>
      </c>
    </row>
    <row r="8626" spans="1:9" hidden="1">
      <c r="A8626" s="137" t="s">
        <v>41788</v>
      </c>
      <c r="B8626" s="138" t="s">
        <v>41789</v>
      </c>
      <c r="C8626" s="138" t="s">
        <v>41790</v>
      </c>
      <c r="D8626" s="138" t="s">
        <v>41791</v>
      </c>
      <c r="E8626" s="138" t="s">
        <v>41792</v>
      </c>
      <c r="F8626" s="139">
        <v>0</v>
      </c>
      <c r="G8626" s="137" t="s">
        <v>3673</v>
      </c>
      <c r="H8626" s="137" t="s">
        <v>3674</v>
      </c>
      <c r="I8626" s="138" t="s">
        <v>3675</v>
      </c>
    </row>
    <row r="8627" spans="1:9" hidden="1">
      <c r="A8627" s="137" t="s">
        <v>41793</v>
      </c>
      <c r="B8627" s="138" t="s">
        <v>41794</v>
      </c>
      <c r="C8627" s="138" t="s">
        <v>41795</v>
      </c>
      <c r="D8627" s="138" t="s">
        <v>41796</v>
      </c>
      <c r="E8627" s="138" t="s">
        <v>41797</v>
      </c>
      <c r="F8627" s="139">
        <v>0</v>
      </c>
      <c r="G8627" s="137" t="s">
        <v>3673</v>
      </c>
      <c r="H8627" s="137" t="s">
        <v>3674</v>
      </c>
      <c r="I8627" s="138" t="s">
        <v>3675</v>
      </c>
    </row>
    <row r="8628" spans="1:9" hidden="1">
      <c r="A8628" s="137" t="s">
        <v>41798</v>
      </c>
      <c r="B8628" s="138" t="s">
        <v>41799</v>
      </c>
      <c r="C8628" s="138" t="s">
        <v>41800</v>
      </c>
      <c r="D8628" s="138" t="s">
        <v>41801</v>
      </c>
      <c r="E8628" s="138" t="s">
        <v>41802</v>
      </c>
      <c r="F8628" s="139">
        <v>0</v>
      </c>
      <c r="G8628" s="137" t="s">
        <v>3673</v>
      </c>
      <c r="H8628" s="137" t="s">
        <v>3674</v>
      </c>
      <c r="I8628" s="138" t="s">
        <v>3675</v>
      </c>
    </row>
    <row r="8629" spans="1:9" hidden="1">
      <c r="A8629" s="137" t="s">
        <v>41803</v>
      </c>
      <c r="B8629" s="138" t="s">
        <v>41804</v>
      </c>
      <c r="C8629" s="138" t="s">
        <v>41805</v>
      </c>
      <c r="D8629" s="138" t="s">
        <v>41806</v>
      </c>
      <c r="E8629" s="138" t="s">
        <v>1756</v>
      </c>
      <c r="F8629" s="139">
        <v>0</v>
      </c>
      <c r="G8629" s="137" t="s">
        <v>3673</v>
      </c>
      <c r="H8629" s="137" t="s">
        <v>3674</v>
      </c>
      <c r="I8629" s="138" t="s">
        <v>1756</v>
      </c>
    </row>
    <row r="8630" spans="1:9" hidden="1">
      <c r="A8630" s="137" t="s">
        <v>41807</v>
      </c>
      <c r="B8630" s="138" t="s">
        <v>41808</v>
      </c>
      <c r="C8630" s="138" t="s">
        <v>41809</v>
      </c>
      <c r="D8630" s="138" t="s">
        <v>41810</v>
      </c>
      <c r="E8630" s="138" t="s">
        <v>41811</v>
      </c>
      <c r="F8630" s="139">
        <v>0</v>
      </c>
      <c r="G8630" s="137" t="s">
        <v>3673</v>
      </c>
      <c r="H8630" s="137" t="s">
        <v>3674</v>
      </c>
      <c r="I8630" s="138" t="s">
        <v>3675</v>
      </c>
    </row>
    <row r="8631" spans="1:9" hidden="1">
      <c r="A8631" s="137" t="s">
        <v>41812</v>
      </c>
      <c r="B8631" s="138" t="s">
        <v>41813</v>
      </c>
      <c r="C8631" s="138" t="s">
        <v>41814</v>
      </c>
      <c r="D8631" s="138" t="s">
        <v>41815</v>
      </c>
      <c r="E8631" s="138" t="s">
        <v>41816</v>
      </c>
      <c r="F8631" s="139">
        <v>0</v>
      </c>
      <c r="G8631" s="137" t="s">
        <v>3673</v>
      </c>
      <c r="H8631" s="137" t="s">
        <v>3674</v>
      </c>
      <c r="I8631" s="138" t="s">
        <v>3675</v>
      </c>
    </row>
    <row r="8632" spans="1:9" hidden="1">
      <c r="A8632" s="137" t="s">
        <v>41817</v>
      </c>
      <c r="B8632" s="138" t="s">
        <v>41818</v>
      </c>
      <c r="C8632" s="138" t="s">
        <v>41819</v>
      </c>
      <c r="D8632" s="138" t="s">
        <v>41810</v>
      </c>
      <c r="E8632" s="138" t="s">
        <v>41820</v>
      </c>
      <c r="F8632" s="139">
        <v>0</v>
      </c>
      <c r="G8632" s="137" t="s">
        <v>3673</v>
      </c>
      <c r="H8632" s="137" t="s">
        <v>3674</v>
      </c>
      <c r="I8632" s="138" t="s">
        <v>3675</v>
      </c>
    </row>
    <row r="8633" spans="1:9" hidden="1">
      <c r="A8633" s="137" t="s">
        <v>41821</v>
      </c>
      <c r="B8633" s="138" t="s">
        <v>41822</v>
      </c>
      <c r="C8633" s="138" t="s">
        <v>41823</v>
      </c>
      <c r="D8633" s="138" t="s">
        <v>41824</v>
      </c>
      <c r="E8633" s="138" t="s">
        <v>41825</v>
      </c>
      <c r="F8633" s="139">
        <v>186</v>
      </c>
      <c r="G8633" s="137" t="s">
        <v>3673</v>
      </c>
      <c r="H8633" s="137" t="s">
        <v>3674</v>
      </c>
      <c r="I8633" s="138" t="s">
        <v>3675</v>
      </c>
    </row>
    <row r="8634" spans="1:9" hidden="1">
      <c r="A8634" s="137" t="s">
        <v>41826</v>
      </c>
      <c r="B8634" s="138" t="s">
        <v>41827</v>
      </c>
      <c r="C8634" s="138" t="s">
        <v>41828</v>
      </c>
      <c r="D8634" s="138" t="s">
        <v>41829</v>
      </c>
      <c r="E8634" s="138" t="s">
        <v>41830</v>
      </c>
      <c r="F8634" s="139">
        <v>0</v>
      </c>
      <c r="G8634" s="137" t="s">
        <v>3673</v>
      </c>
      <c r="H8634" s="137" t="s">
        <v>3674</v>
      </c>
      <c r="I8634" s="138" t="s">
        <v>3675</v>
      </c>
    </row>
    <row r="8635" spans="1:9" hidden="1">
      <c r="A8635" s="137" t="s">
        <v>41831</v>
      </c>
      <c r="B8635" s="138" t="s">
        <v>41832</v>
      </c>
      <c r="C8635" s="138" t="s">
        <v>41833</v>
      </c>
      <c r="D8635" s="138" t="s">
        <v>41829</v>
      </c>
      <c r="E8635" s="138" t="s">
        <v>41834</v>
      </c>
      <c r="F8635" s="139">
        <v>0</v>
      </c>
      <c r="G8635" s="137" t="s">
        <v>3673</v>
      </c>
      <c r="H8635" s="137" t="s">
        <v>3674</v>
      </c>
      <c r="I8635" s="138" t="s">
        <v>3675</v>
      </c>
    </row>
    <row r="8636" spans="1:9" hidden="1">
      <c r="A8636" s="137" t="s">
        <v>41835</v>
      </c>
      <c r="B8636" s="138" t="s">
        <v>41836</v>
      </c>
      <c r="C8636" s="138" t="s">
        <v>41837</v>
      </c>
      <c r="D8636" s="138" t="s">
        <v>41838</v>
      </c>
      <c r="E8636" s="138" t="s">
        <v>41839</v>
      </c>
      <c r="F8636" s="139">
        <v>0</v>
      </c>
      <c r="G8636" s="137" t="s">
        <v>3673</v>
      </c>
      <c r="H8636" s="137" t="s">
        <v>3674</v>
      </c>
      <c r="I8636" s="138" t="s">
        <v>3675</v>
      </c>
    </row>
    <row r="8637" spans="1:9" hidden="1">
      <c r="A8637" s="137" t="s">
        <v>41840</v>
      </c>
      <c r="B8637" s="138" t="s">
        <v>41841</v>
      </c>
      <c r="C8637" s="138" t="s">
        <v>41842</v>
      </c>
      <c r="D8637" s="138" t="s">
        <v>41843</v>
      </c>
      <c r="E8637" s="138" t="s">
        <v>41844</v>
      </c>
      <c r="F8637" s="139">
        <v>0</v>
      </c>
      <c r="G8637" s="137" t="s">
        <v>3673</v>
      </c>
      <c r="H8637" s="137" t="s">
        <v>3674</v>
      </c>
      <c r="I8637" s="138" t="s">
        <v>3675</v>
      </c>
    </row>
    <row r="8638" spans="1:9" hidden="1">
      <c r="A8638" s="137" t="s">
        <v>41845</v>
      </c>
      <c r="B8638" s="138" t="s">
        <v>41846</v>
      </c>
      <c r="C8638" s="138" t="s">
        <v>41847</v>
      </c>
      <c r="D8638" s="138" t="s">
        <v>41848</v>
      </c>
      <c r="E8638" s="138" t="s">
        <v>41849</v>
      </c>
      <c r="F8638" s="139">
        <v>0</v>
      </c>
      <c r="G8638" s="137" t="s">
        <v>3673</v>
      </c>
      <c r="H8638" s="137" t="s">
        <v>3674</v>
      </c>
      <c r="I8638" s="138" t="s">
        <v>3675</v>
      </c>
    </row>
    <row r="8639" spans="1:9" hidden="1">
      <c r="A8639" s="137" t="s">
        <v>41850</v>
      </c>
      <c r="B8639" s="138" t="s">
        <v>41851</v>
      </c>
      <c r="C8639" s="138" t="s">
        <v>41852</v>
      </c>
      <c r="D8639" s="138" t="s">
        <v>41853</v>
      </c>
      <c r="E8639" s="138" t="s">
        <v>41854</v>
      </c>
      <c r="F8639" s="139">
        <v>0</v>
      </c>
      <c r="G8639" s="137" t="s">
        <v>3673</v>
      </c>
      <c r="H8639" s="137" t="s">
        <v>3674</v>
      </c>
      <c r="I8639" s="138" t="s">
        <v>3675</v>
      </c>
    </row>
    <row r="8640" spans="1:9" hidden="1">
      <c r="A8640" s="137" t="s">
        <v>41855</v>
      </c>
      <c r="B8640" s="138" t="s">
        <v>41856</v>
      </c>
      <c r="C8640" s="138" t="s">
        <v>41857</v>
      </c>
      <c r="D8640" s="138" t="s">
        <v>41858</v>
      </c>
      <c r="E8640" s="138" t="s">
        <v>41859</v>
      </c>
      <c r="F8640" s="139">
        <v>0</v>
      </c>
      <c r="G8640" s="137" t="s">
        <v>3673</v>
      </c>
      <c r="H8640" s="137" t="s">
        <v>3674</v>
      </c>
      <c r="I8640" s="138" t="s">
        <v>1756</v>
      </c>
    </row>
    <row r="8641" spans="1:9" hidden="1">
      <c r="A8641" s="137" t="s">
        <v>41860</v>
      </c>
      <c r="B8641" s="138" t="s">
        <v>41861</v>
      </c>
      <c r="C8641" s="138" t="s">
        <v>41862</v>
      </c>
      <c r="D8641" s="138" t="s">
        <v>41863</v>
      </c>
      <c r="E8641" s="138" t="s">
        <v>41864</v>
      </c>
      <c r="F8641" s="139">
        <v>0</v>
      </c>
      <c r="G8641" s="137" t="s">
        <v>3673</v>
      </c>
      <c r="H8641" s="137" t="s">
        <v>3674</v>
      </c>
      <c r="I8641" s="138" t="s">
        <v>3675</v>
      </c>
    </row>
    <row r="8642" spans="1:9" hidden="1">
      <c r="A8642" s="137" t="s">
        <v>41865</v>
      </c>
      <c r="B8642" s="138" t="s">
        <v>41866</v>
      </c>
      <c r="C8642" s="138" t="s">
        <v>41867</v>
      </c>
      <c r="D8642" s="138" t="s">
        <v>41868</v>
      </c>
      <c r="E8642" s="138" t="s">
        <v>41869</v>
      </c>
      <c r="F8642" s="139">
        <v>0</v>
      </c>
      <c r="G8642" s="137" t="s">
        <v>3673</v>
      </c>
      <c r="H8642" s="137" t="s">
        <v>3674</v>
      </c>
      <c r="I8642" s="138" t="s">
        <v>3675</v>
      </c>
    </row>
    <row r="8643" spans="1:9" hidden="1">
      <c r="A8643" s="137" t="s">
        <v>41870</v>
      </c>
      <c r="B8643" s="138" t="s">
        <v>41871</v>
      </c>
      <c r="C8643" s="138" t="s">
        <v>41872</v>
      </c>
      <c r="D8643" s="138" t="s">
        <v>41873</v>
      </c>
      <c r="E8643" s="138" t="s">
        <v>41874</v>
      </c>
      <c r="F8643" s="139">
        <v>0</v>
      </c>
      <c r="G8643" s="137" t="s">
        <v>3673</v>
      </c>
      <c r="H8643" s="137" t="s">
        <v>3674</v>
      </c>
      <c r="I8643" s="138" t="s">
        <v>3675</v>
      </c>
    </row>
    <row r="8644" spans="1:9" hidden="1">
      <c r="A8644" s="137" t="s">
        <v>41875</v>
      </c>
      <c r="B8644" s="138" t="s">
        <v>41876</v>
      </c>
      <c r="C8644" s="138" t="s">
        <v>41877</v>
      </c>
      <c r="D8644" s="138" t="s">
        <v>41878</v>
      </c>
      <c r="E8644" s="138" t="s">
        <v>1756</v>
      </c>
      <c r="F8644" s="139">
        <v>30</v>
      </c>
      <c r="G8644" s="137" t="s">
        <v>3673</v>
      </c>
      <c r="H8644" s="137" t="s">
        <v>3674</v>
      </c>
      <c r="I8644" s="138" t="s">
        <v>1756</v>
      </c>
    </row>
    <row r="8645" spans="1:9" hidden="1">
      <c r="A8645" s="137" t="s">
        <v>41879</v>
      </c>
      <c r="B8645" s="138" t="s">
        <v>41880</v>
      </c>
      <c r="C8645" s="138" t="s">
        <v>41881</v>
      </c>
      <c r="D8645" s="138" t="s">
        <v>41882</v>
      </c>
      <c r="E8645" s="138" t="s">
        <v>1756</v>
      </c>
      <c r="F8645" s="139">
        <v>0</v>
      </c>
      <c r="G8645" s="137" t="s">
        <v>3673</v>
      </c>
      <c r="H8645" s="137" t="s">
        <v>3674</v>
      </c>
      <c r="I8645" s="138" t="s">
        <v>1756</v>
      </c>
    </row>
    <row r="8646" spans="1:9" hidden="1">
      <c r="A8646" s="137" t="s">
        <v>41883</v>
      </c>
      <c r="B8646" s="138" t="s">
        <v>41884</v>
      </c>
      <c r="C8646" s="138" t="s">
        <v>41885</v>
      </c>
      <c r="D8646" s="138" t="s">
        <v>41886</v>
      </c>
      <c r="E8646" s="138" t="s">
        <v>41887</v>
      </c>
      <c r="F8646" s="139">
        <v>91.75</v>
      </c>
      <c r="G8646" s="137" t="s">
        <v>3673</v>
      </c>
      <c r="H8646" s="137" t="s">
        <v>3674</v>
      </c>
      <c r="I8646" s="138" t="s">
        <v>3675</v>
      </c>
    </row>
    <row r="8647" spans="1:9" hidden="1">
      <c r="A8647" s="137" t="s">
        <v>41888</v>
      </c>
      <c r="B8647" s="138" t="s">
        <v>41889</v>
      </c>
      <c r="C8647" s="138" t="s">
        <v>41890</v>
      </c>
      <c r="D8647" s="138" t="s">
        <v>41891</v>
      </c>
      <c r="E8647" s="138" t="s">
        <v>41892</v>
      </c>
      <c r="F8647" s="139">
        <v>0</v>
      </c>
      <c r="G8647" s="137" t="s">
        <v>3673</v>
      </c>
      <c r="H8647" s="137" t="s">
        <v>3674</v>
      </c>
      <c r="I8647" s="138" t="s">
        <v>3675</v>
      </c>
    </row>
    <row r="8648" spans="1:9" hidden="1">
      <c r="A8648" s="137" t="s">
        <v>41893</v>
      </c>
      <c r="B8648" s="138" t="s">
        <v>41894</v>
      </c>
      <c r="C8648" s="138" t="s">
        <v>41895</v>
      </c>
      <c r="D8648" s="138" t="s">
        <v>41896</v>
      </c>
      <c r="E8648" s="138" t="s">
        <v>41897</v>
      </c>
      <c r="F8648" s="139">
        <v>0</v>
      </c>
      <c r="G8648" s="137" t="s">
        <v>3673</v>
      </c>
      <c r="H8648" s="137" t="s">
        <v>3674</v>
      </c>
      <c r="I8648" s="138" t="s">
        <v>3675</v>
      </c>
    </row>
    <row r="8649" spans="1:9" hidden="1">
      <c r="A8649" s="137" t="s">
        <v>41898</v>
      </c>
      <c r="B8649" s="138" t="s">
        <v>41899</v>
      </c>
      <c r="C8649" s="138" t="s">
        <v>41900</v>
      </c>
      <c r="D8649" s="138" t="s">
        <v>41901</v>
      </c>
      <c r="E8649" s="138" t="s">
        <v>41902</v>
      </c>
      <c r="F8649" s="139">
        <v>0</v>
      </c>
      <c r="G8649" s="137" t="s">
        <v>3673</v>
      </c>
      <c r="H8649" s="137" t="s">
        <v>3674</v>
      </c>
      <c r="I8649" s="138" t="s">
        <v>3675</v>
      </c>
    </row>
    <row r="8650" spans="1:9" hidden="1">
      <c r="A8650" s="137" t="s">
        <v>41903</v>
      </c>
      <c r="B8650" s="138" t="s">
        <v>41904</v>
      </c>
      <c r="C8650" s="138" t="s">
        <v>41905</v>
      </c>
      <c r="D8650" s="138" t="s">
        <v>41906</v>
      </c>
      <c r="E8650" s="138" t="s">
        <v>41907</v>
      </c>
      <c r="F8650" s="139">
        <v>0</v>
      </c>
      <c r="G8650" s="137" t="s">
        <v>3673</v>
      </c>
      <c r="H8650" s="137" t="s">
        <v>3674</v>
      </c>
      <c r="I8650" s="138" t="s">
        <v>1756</v>
      </c>
    </row>
    <row r="8651" spans="1:9" hidden="1">
      <c r="A8651" s="137" t="s">
        <v>41908</v>
      </c>
      <c r="B8651" s="138" t="s">
        <v>41909</v>
      </c>
      <c r="C8651" s="138" t="s">
        <v>41910</v>
      </c>
      <c r="D8651" s="138" t="s">
        <v>41911</v>
      </c>
      <c r="E8651" s="138" t="s">
        <v>41912</v>
      </c>
      <c r="F8651" s="139">
        <v>3.38</v>
      </c>
      <c r="G8651" s="137" t="s">
        <v>3673</v>
      </c>
      <c r="H8651" s="137" t="s">
        <v>3674</v>
      </c>
      <c r="I8651" s="138" t="s">
        <v>3675</v>
      </c>
    </row>
    <row r="8652" spans="1:9" hidden="1">
      <c r="A8652" s="137" t="s">
        <v>41913</v>
      </c>
      <c r="B8652" s="138" t="s">
        <v>41914</v>
      </c>
      <c r="C8652" s="138" t="s">
        <v>41915</v>
      </c>
      <c r="D8652" s="138" t="s">
        <v>41911</v>
      </c>
      <c r="E8652" s="138" t="s">
        <v>41916</v>
      </c>
      <c r="F8652" s="139">
        <v>3.38</v>
      </c>
      <c r="G8652" s="137" t="s">
        <v>3673</v>
      </c>
      <c r="H8652" s="137" t="s">
        <v>3674</v>
      </c>
      <c r="I8652" s="138" t="s">
        <v>3675</v>
      </c>
    </row>
    <row r="8653" spans="1:9" hidden="1">
      <c r="A8653" s="137" t="s">
        <v>41917</v>
      </c>
      <c r="B8653" s="138" t="s">
        <v>41918</v>
      </c>
      <c r="C8653" s="138" t="s">
        <v>41919</v>
      </c>
      <c r="D8653" s="138" t="s">
        <v>41920</v>
      </c>
      <c r="E8653" s="138" t="s">
        <v>41921</v>
      </c>
      <c r="F8653" s="139">
        <v>0</v>
      </c>
      <c r="G8653" s="137" t="s">
        <v>3673</v>
      </c>
      <c r="H8653" s="137" t="s">
        <v>3674</v>
      </c>
      <c r="I8653" s="138" t="s">
        <v>1756</v>
      </c>
    </row>
    <row r="8654" spans="1:9" hidden="1">
      <c r="A8654" s="137" t="s">
        <v>41922</v>
      </c>
      <c r="B8654" s="138" t="s">
        <v>41923</v>
      </c>
      <c r="C8654" s="138" t="s">
        <v>41924</v>
      </c>
      <c r="D8654" s="138" t="s">
        <v>41925</v>
      </c>
      <c r="E8654" s="138" t="s">
        <v>41926</v>
      </c>
      <c r="F8654" s="139">
        <v>0</v>
      </c>
      <c r="G8654" s="137" t="s">
        <v>3673</v>
      </c>
      <c r="H8654" s="137" t="s">
        <v>3674</v>
      </c>
      <c r="I8654" s="138" t="s">
        <v>3675</v>
      </c>
    </row>
    <row r="8655" spans="1:9" hidden="1">
      <c r="A8655" s="137" t="s">
        <v>41927</v>
      </c>
      <c r="B8655" s="138" t="s">
        <v>41928</v>
      </c>
      <c r="C8655" s="138" t="s">
        <v>41929</v>
      </c>
      <c r="D8655" s="138" t="s">
        <v>41930</v>
      </c>
      <c r="E8655" s="138" t="s">
        <v>41931</v>
      </c>
      <c r="F8655" s="139">
        <v>0</v>
      </c>
      <c r="G8655" s="137" t="s">
        <v>3673</v>
      </c>
      <c r="H8655" s="137" t="s">
        <v>3674</v>
      </c>
      <c r="I8655" s="138" t="s">
        <v>3675</v>
      </c>
    </row>
    <row r="8656" spans="1:9" hidden="1">
      <c r="A8656" s="137" t="s">
        <v>41932</v>
      </c>
      <c r="B8656" s="138" t="s">
        <v>41933</v>
      </c>
      <c r="C8656" s="138" t="s">
        <v>41934</v>
      </c>
      <c r="D8656" s="138" t="s">
        <v>41935</v>
      </c>
      <c r="E8656" s="138" t="s">
        <v>41936</v>
      </c>
      <c r="F8656" s="139">
        <v>0</v>
      </c>
      <c r="G8656" s="137" t="s">
        <v>3673</v>
      </c>
      <c r="H8656" s="137" t="s">
        <v>3674</v>
      </c>
      <c r="I8656" s="138" t="s">
        <v>3675</v>
      </c>
    </row>
    <row r="8657" spans="1:9" hidden="1">
      <c r="A8657" s="137" t="s">
        <v>41937</v>
      </c>
      <c r="B8657" s="138" t="s">
        <v>41938</v>
      </c>
      <c r="C8657" s="138" t="s">
        <v>41939</v>
      </c>
      <c r="D8657" s="138" t="s">
        <v>41940</v>
      </c>
      <c r="E8657" s="138" t="s">
        <v>41941</v>
      </c>
      <c r="F8657" s="139">
        <v>0</v>
      </c>
      <c r="G8657" s="137" t="s">
        <v>3673</v>
      </c>
      <c r="H8657" s="137" t="s">
        <v>3674</v>
      </c>
      <c r="I8657" s="138" t="s">
        <v>3675</v>
      </c>
    </row>
    <row r="8658" spans="1:9" hidden="1">
      <c r="A8658" s="137" t="s">
        <v>41942</v>
      </c>
      <c r="B8658" s="138" t="s">
        <v>41943</v>
      </c>
      <c r="C8658" s="138" t="s">
        <v>41944</v>
      </c>
      <c r="D8658" s="138" t="s">
        <v>41945</v>
      </c>
      <c r="E8658" s="138" t="s">
        <v>1756</v>
      </c>
      <c r="F8658" s="139">
        <v>0</v>
      </c>
      <c r="G8658" s="137" t="s">
        <v>3673</v>
      </c>
      <c r="H8658" s="137" t="s">
        <v>3674</v>
      </c>
      <c r="I8658" s="138" t="s">
        <v>1756</v>
      </c>
    </row>
    <row r="8659" spans="1:9" hidden="1">
      <c r="A8659" s="137" t="s">
        <v>41946</v>
      </c>
      <c r="B8659" s="138" t="s">
        <v>41947</v>
      </c>
      <c r="C8659" s="138" t="s">
        <v>41948</v>
      </c>
      <c r="D8659" s="138" t="s">
        <v>41949</v>
      </c>
      <c r="E8659" s="138" t="s">
        <v>41950</v>
      </c>
      <c r="F8659" s="139">
        <v>0</v>
      </c>
      <c r="G8659" s="137" t="s">
        <v>3673</v>
      </c>
      <c r="H8659" s="137" t="s">
        <v>3674</v>
      </c>
      <c r="I8659" s="138" t="s">
        <v>3675</v>
      </c>
    </row>
    <row r="8660" spans="1:9" hidden="1">
      <c r="A8660" s="137" t="s">
        <v>41951</v>
      </c>
      <c r="B8660" s="138" t="s">
        <v>41952</v>
      </c>
      <c r="C8660" s="138" t="s">
        <v>41953</v>
      </c>
      <c r="D8660" s="138" t="s">
        <v>41954</v>
      </c>
      <c r="E8660" s="138" t="s">
        <v>41955</v>
      </c>
      <c r="F8660" s="139">
        <v>0</v>
      </c>
      <c r="G8660" s="137" t="s">
        <v>3673</v>
      </c>
      <c r="H8660" s="137" t="s">
        <v>3674</v>
      </c>
      <c r="I8660" s="138" t="s">
        <v>3675</v>
      </c>
    </row>
    <row r="8661" spans="1:9" hidden="1">
      <c r="A8661" s="137" t="s">
        <v>41956</v>
      </c>
      <c r="B8661" s="138" t="s">
        <v>41957</v>
      </c>
      <c r="C8661" s="138" t="s">
        <v>41958</v>
      </c>
      <c r="D8661" s="138" t="s">
        <v>41959</v>
      </c>
      <c r="E8661" s="138" t="s">
        <v>41960</v>
      </c>
      <c r="F8661" s="139">
        <v>246</v>
      </c>
      <c r="G8661" s="137" t="s">
        <v>3673</v>
      </c>
      <c r="H8661" s="137" t="s">
        <v>3674</v>
      </c>
      <c r="I8661" s="138" t="s">
        <v>3675</v>
      </c>
    </row>
    <row r="8662" spans="1:9" hidden="1">
      <c r="A8662" s="137" t="s">
        <v>41961</v>
      </c>
      <c r="B8662" s="138" t="s">
        <v>41962</v>
      </c>
      <c r="C8662" s="138" t="s">
        <v>41963</v>
      </c>
      <c r="D8662" s="138" t="s">
        <v>41959</v>
      </c>
      <c r="E8662" s="138" t="s">
        <v>41964</v>
      </c>
      <c r="F8662" s="139">
        <v>246</v>
      </c>
      <c r="G8662" s="137" t="s">
        <v>3673</v>
      </c>
      <c r="H8662" s="137" t="s">
        <v>3674</v>
      </c>
      <c r="I8662" s="138" t="s">
        <v>3675</v>
      </c>
    </row>
    <row r="8663" spans="1:9" hidden="1">
      <c r="A8663" s="137" t="s">
        <v>41965</v>
      </c>
      <c r="B8663" s="138" t="s">
        <v>41966</v>
      </c>
      <c r="C8663" s="138" t="s">
        <v>41967</v>
      </c>
      <c r="D8663" s="138" t="s">
        <v>41968</v>
      </c>
      <c r="E8663" s="138" t="s">
        <v>41969</v>
      </c>
      <c r="F8663" s="139">
        <v>2.6</v>
      </c>
      <c r="G8663" s="137" t="s">
        <v>3673</v>
      </c>
      <c r="H8663" s="137" t="s">
        <v>3674</v>
      </c>
      <c r="I8663" s="138" t="s">
        <v>3675</v>
      </c>
    </row>
    <row r="8664" spans="1:9" hidden="1">
      <c r="A8664" s="137" t="s">
        <v>41970</v>
      </c>
      <c r="B8664" s="138" t="s">
        <v>41971</v>
      </c>
      <c r="C8664" s="138" t="s">
        <v>41972</v>
      </c>
      <c r="D8664" s="138" t="s">
        <v>41968</v>
      </c>
      <c r="E8664" s="138" t="s">
        <v>41973</v>
      </c>
      <c r="F8664" s="139">
        <v>0</v>
      </c>
      <c r="G8664" s="137" t="s">
        <v>3673</v>
      </c>
      <c r="H8664" s="137" t="s">
        <v>3674</v>
      </c>
      <c r="I8664" s="138" t="s">
        <v>3675</v>
      </c>
    </row>
    <row r="8665" spans="1:9" hidden="1">
      <c r="A8665" s="137" t="s">
        <v>41974</v>
      </c>
      <c r="B8665" s="138" t="s">
        <v>41975</v>
      </c>
      <c r="C8665" s="138" t="s">
        <v>41976</v>
      </c>
      <c r="D8665" s="138" t="s">
        <v>41977</v>
      </c>
      <c r="E8665" s="138" t="s">
        <v>41978</v>
      </c>
      <c r="F8665" s="139">
        <v>0</v>
      </c>
      <c r="G8665" s="137" t="s">
        <v>3673</v>
      </c>
      <c r="H8665" s="137" t="s">
        <v>3674</v>
      </c>
      <c r="I8665" s="138" t="s">
        <v>3675</v>
      </c>
    </row>
    <row r="8666" spans="1:9" hidden="1">
      <c r="A8666" s="137" t="s">
        <v>41979</v>
      </c>
      <c r="B8666" s="138" t="s">
        <v>41980</v>
      </c>
      <c r="C8666" s="138" t="s">
        <v>41981</v>
      </c>
      <c r="D8666" s="138" t="s">
        <v>41982</v>
      </c>
      <c r="E8666" s="138" t="s">
        <v>1756</v>
      </c>
      <c r="F8666" s="139">
        <v>0</v>
      </c>
      <c r="G8666" s="137" t="s">
        <v>3673</v>
      </c>
      <c r="H8666" s="137" t="s">
        <v>3674</v>
      </c>
      <c r="I8666" s="138" t="s">
        <v>1756</v>
      </c>
    </row>
    <row r="8667" spans="1:9" hidden="1">
      <c r="A8667" s="137" t="s">
        <v>41983</v>
      </c>
      <c r="B8667" s="138" t="s">
        <v>41984</v>
      </c>
      <c r="C8667" s="138" t="s">
        <v>41985</v>
      </c>
      <c r="D8667" s="138" t="s">
        <v>41986</v>
      </c>
      <c r="E8667" s="138" t="s">
        <v>41987</v>
      </c>
      <c r="F8667" s="139">
        <v>0</v>
      </c>
      <c r="G8667" s="137" t="s">
        <v>3673</v>
      </c>
      <c r="H8667" s="137" t="s">
        <v>3674</v>
      </c>
      <c r="I8667" s="138" t="s">
        <v>1756</v>
      </c>
    </row>
    <row r="8668" spans="1:9" hidden="1">
      <c r="A8668" s="137" t="s">
        <v>41988</v>
      </c>
      <c r="B8668" s="138" t="s">
        <v>41989</v>
      </c>
      <c r="C8668" s="138" t="s">
        <v>41990</v>
      </c>
      <c r="D8668" s="138" t="s">
        <v>41991</v>
      </c>
      <c r="E8668" s="138" t="s">
        <v>41992</v>
      </c>
      <c r="F8668" s="139">
        <v>47.75</v>
      </c>
      <c r="G8668" s="137" t="s">
        <v>3673</v>
      </c>
      <c r="H8668" s="137" t="s">
        <v>3674</v>
      </c>
      <c r="I8668" s="138" t="s">
        <v>3675</v>
      </c>
    </row>
    <row r="8669" spans="1:9" hidden="1">
      <c r="A8669" s="137" t="s">
        <v>41993</v>
      </c>
      <c r="B8669" s="138" t="s">
        <v>41994</v>
      </c>
      <c r="C8669" s="138" t="s">
        <v>41995</v>
      </c>
      <c r="D8669" s="138" t="s">
        <v>41996</v>
      </c>
      <c r="E8669" s="138" t="s">
        <v>1756</v>
      </c>
      <c r="F8669" s="139">
        <v>0</v>
      </c>
      <c r="G8669" s="137" t="s">
        <v>3673</v>
      </c>
      <c r="H8669" s="137" t="s">
        <v>3674</v>
      </c>
      <c r="I8669" s="138" t="s">
        <v>1756</v>
      </c>
    </row>
    <row r="8670" spans="1:9" hidden="1">
      <c r="A8670" s="137" t="s">
        <v>41997</v>
      </c>
      <c r="B8670" s="138" t="s">
        <v>41998</v>
      </c>
      <c r="C8670" s="138" t="s">
        <v>41995</v>
      </c>
      <c r="D8670" s="138" t="s">
        <v>41991</v>
      </c>
      <c r="E8670" s="138" t="s">
        <v>41999</v>
      </c>
      <c r="F8670" s="139">
        <v>47.75</v>
      </c>
      <c r="G8670" s="137" t="s">
        <v>3673</v>
      </c>
      <c r="H8670" s="137" t="s">
        <v>3674</v>
      </c>
      <c r="I8670" s="138" t="s">
        <v>3675</v>
      </c>
    </row>
    <row r="8671" spans="1:9" hidden="1">
      <c r="A8671" s="137" t="s">
        <v>42000</v>
      </c>
      <c r="B8671" s="138" t="s">
        <v>42001</v>
      </c>
      <c r="C8671" s="138" t="s">
        <v>42002</v>
      </c>
      <c r="D8671" s="138" t="s">
        <v>42003</v>
      </c>
      <c r="E8671" s="138" t="s">
        <v>1756</v>
      </c>
      <c r="F8671" s="139">
        <v>0</v>
      </c>
      <c r="G8671" s="137" t="s">
        <v>3673</v>
      </c>
      <c r="H8671" s="137" t="s">
        <v>3674</v>
      </c>
      <c r="I8671" s="138" t="s">
        <v>1756</v>
      </c>
    </row>
    <row r="8672" spans="1:9" hidden="1">
      <c r="A8672" s="137" t="s">
        <v>42004</v>
      </c>
      <c r="B8672" s="138" t="s">
        <v>42005</v>
      </c>
      <c r="C8672" s="138" t="s">
        <v>42006</v>
      </c>
      <c r="D8672" s="138" t="s">
        <v>42007</v>
      </c>
      <c r="E8672" s="138" t="s">
        <v>42008</v>
      </c>
      <c r="F8672" s="139">
        <v>0</v>
      </c>
      <c r="G8672" s="137" t="s">
        <v>3673</v>
      </c>
      <c r="H8672" s="137" t="s">
        <v>3674</v>
      </c>
      <c r="I8672" s="138" t="s">
        <v>3675</v>
      </c>
    </row>
    <row r="8673" spans="1:9" hidden="1">
      <c r="A8673" s="137" t="s">
        <v>42009</v>
      </c>
      <c r="B8673" s="138" t="s">
        <v>42010</v>
      </c>
      <c r="C8673" s="138" t="s">
        <v>42011</v>
      </c>
      <c r="D8673" s="138" t="s">
        <v>42007</v>
      </c>
      <c r="E8673" s="138" t="s">
        <v>42012</v>
      </c>
      <c r="F8673" s="139">
        <v>103.5</v>
      </c>
      <c r="G8673" s="137" t="s">
        <v>3673</v>
      </c>
      <c r="H8673" s="137" t="s">
        <v>3674</v>
      </c>
      <c r="I8673" s="138" t="s">
        <v>3675</v>
      </c>
    </row>
    <row r="8674" spans="1:9" hidden="1">
      <c r="A8674" s="137" t="s">
        <v>42013</v>
      </c>
      <c r="B8674" s="138" t="s">
        <v>42014</v>
      </c>
      <c r="C8674" s="138" t="s">
        <v>42015</v>
      </c>
      <c r="D8674" s="138" t="s">
        <v>42007</v>
      </c>
      <c r="E8674" s="138" t="s">
        <v>42016</v>
      </c>
      <c r="F8674" s="139">
        <v>0</v>
      </c>
      <c r="G8674" s="137" t="s">
        <v>3673</v>
      </c>
      <c r="H8674" s="137" t="s">
        <v>3674</v>
      </c>
      <c r="I8674" s="138" t="s">
        <v>3675</v>
      </c>
    </row>
    <row r="8675" spans="1:9" hidden="1">
      <c r="A8675" s="137" t="s">
        <v>42017</v>
      </c>
      <c r="B8675" s="138" t="s">
        <v>42018</v>
      </c>
      <c r="C8675" s="138" t="s">
        <v>42019</v>
      </c>
      <c r="D8675" s="138" t="s">
        <v>42020</v>
      </c>
      <c r="E8675" s="138" t="s">
        <v>42021</v>
      </c>
      <c r="F8675" s="139">
        <v>0</v>
      </c>
      <c r="G8675" s="137" t="s">
        <v>3673</v>
      </c>
      <c r="H8675" s="137" t="s">
        <v>3674</v>
      </c>
      <c r="I8675" s="138" t="s">
        <v>3675</v>
      </c>
    </row>
    <row r="8676" spans="1:9" hidden="1">
      <c r="A8676" s="137" t="s">
        <v>42022</v>
      </c>
      <c r="B8676" s="138" t="s">
        <v>42023</v>
      </c>
      <c r="C8676" s="138" t="s">
        <v>42024</v>
      </c>
      <c r="D8676" s="138" t="s">
        <v>42025</v>
      </c>
      <c r="E8676" s="138" t="s">
        <v>42026</v>
      </c>
      <c r="F8676" s="139">
        <v>0</v>
      </c>
      <c r="G8676" s="137" t="s">
        <v>3673</v>
      </c>
      <c r="H8676" s="137" t="s">
        <v>3674</v>
      </c>
      <c r="I8676" s="138" t="s">
        <v>3675</v>
      </c>
    </row>
    <row r="8677" spans="1:9" hidden="1">
      <c r="A8677" s="137" t="s">
        <v>42027</v>
      </c>
      <c r="B8677" s="138" t="s">
        <v>42028</v>
      </c>
      <c r="C8677" s="138" t="s">
        <v>42029</v>
      </c>
      <c r="D8677" s="138" t="s">
        <v>42025</v>
      </c>
      <c r="E8677" s="138" t="s">
        <v>42030</v>
      </c>
      <c r="F8677" s="139">
        <v>0</v>
      </c>
      <c r="G8677" s="137" t="s">
        <v>3673</v>
      </c>
      <c r="H8677" s="137" t="s">
        <v>3674</v>
      </c>
      <c r="I8677" s="138" t="s">
        <v>3675</v>
      </c>
    </row>
    <row r="8678" spans="1:9" hidden="1">
      <c r="A8678" s="137" t="s">
        <v>42031</v>
      </c>
      <c r="B8678" s="138" t="s">
        <v>42032</v>
      </c>
      <c r="C8678" s="138" t="s">
        <v>42033</v>
      </c>
      <c r="D8678" s="138" t="s">
        <v>42034</v>
      </c>
      <c r="E8678" s="138" t="s">
        <v>42035</v>
      </c>
      <c r="F8678" s="139">
        <v>39.5</v>
      </c>
      <c r="G8678" s="137" t="s">
        <v>3673</v>
      </c>
      <c r="H8678" s="137" t="s">
        <v>3674</v>
      </c>
      <c r="I8678" s="138" t="s">
        <v>3675</v>
      </c>
    </row>
    <row r="8679" spans="1:9" hidden="1">
      <c r="A8679" s="137" t="s">
        <v>42036</v>
      </c>
      <c r="B8679" s="138" t="s">
        <v>42037</v>
      </c>
      <c r="C8679" s="138" t="s">
        <v>42038</v>
      </c>
      <c r="D8679" s="138" t="s">
        <v>42039</v>
      </c>
      <c r="E8679" s="138" t="s">
        <v>1756</v>
      </c>
      <c r="F8679" s="139">
        <v>0</v>
      </c>
      <c r="G8679" s="137" t="s">
        <v>3673</v>
      </c>
      <c r="H8679" s="137" t="s">
        <v>3674</v>
      </c>
      <c r="I8679" s="138" t="s">
        <v>1756</v>
      </c>
    </row>
    <row r="8680" spans="1:9" hidden="1">
      <c r="A8680" s="137" t="s">
        <v>42040</v>
      </c>
      <c r="B8680" s="138" t="s">
        <v>42041</v>
      </c>
      <c r="C8680" s="138" t="s">
        <v>42042</v>
      </c>
      <c r="D8680" s="138" t="s">
        <v>42043</v>
      </c>
      <c r="E8680" s="138" t="s">
        <v>42044</v>
      </c>
      <c r="F8680" s="139">
        <v>0</v>
      </c>
      <c r="G8680" s="137" t="s">
        <v>3673</v>
      </c>
      <c r="H8680" s="137" t="s">
        <v>3674</v>
      </c>
      <c r="I8680" s="138" t="s">
        <v>3675</v>
      </c>
    </row>
    <row r="8681" spans="1:9" hidden="1">
      <c r="A8681" s="137" t="s">
        <v>42045</v>
      </c>
      <c r="B8681" s="138" t="s">
        <v>42046</v>
      </c>
      <c r="C8681" s="138" t="s">
        <v>42047</v>
      </c>
      <c r="D8681" s="138" t="s">
        <v>42048</v>
      </c>
      <c r="E8681" s="138" t="s">
        <v>1756</v>
      </c>
      <c r="F8681" s="139">
        <v>0</v>
      </c>
      <c r="G8681" s="137" t="s">
        <v>3673</v>
      </c>
      <c r="H8681" s="137" t="s">
        <v>3674</v>
      </c>
      <c r="I8681" s="138" t="s">
        <v>1756</v>
      </c>
    </row>
    <row r="8682" spans="1:9" hidden="1">
      <c r="A8682" s="137" t="s">
        <v>42049</v>
      </c>
      <c r="B8682" s="138" t="s">
        <v>42050</v>
      </c>
      <c r="C8682" s="138" t="s">
        <v>42051</v>
      </c>
      <c r="D8682" s="138" t="s">
        <v>42052</v>
      </c>
      <c r="E8682" s="138" t="s">
        <v>42053</v>
      </c>
      <c r="F8682" s="139">
        <v>0</v>
      </c>
      <c r="G8682" s="137" t="s">
        <v>3673</v>
      </c>
      <c r="H8682" s="137" t="s">
        <v>3674</v>
      </c>
      <c r="I8682" s="138" t="s">
        <v>3675</v>
      </c>
    </row>
    <row r="8683" spans="1:9" hidden="1">
      <c r="A8683" s="137" t="s">
        <v>42054</v>
      </c>
      <c r="B8683" s="138" t="s">
        <v>42055</v>
      </c>
      <c r="C8683" s="138" t="s">
        <v>42056</v>
      </c>
      <c r="D8683" s="138" t="s">
        <v>42057</v>
      </c>
      <c r="E8683" s="138" t="s">
        <v>42058</v>
      </c>
      <c r="F8683" s="139">
        <v>0</v>
      </c>
      <c r="G8683" s="137" t="s">
        <v>3673</v>
      </c>
      <c r="H8683" s="137" t="s">
        <v>3674</v>
      </c>
      <c r="I8683" s="138" t="s">
        <v>3675</v>
      </c>
    </row>
    <row r="8684" spans="1:9" hidden="1">
      <c r="A8684" s="137" t="s">
        <v>42059</v>
      </c>
      <c r="B8684" s="138" t="s">
        <v>42060</v>
      </c>
      <c r="C8684" s="138" t="s">
        <v>42061</v>
      </c>
      <c r="D8684" s="138" t="s">
        <v>42062</v>
      </c>
      <c r="E8684" s="138" t="s">
        <v>42063</v>
      </c>
      <c r="F8684" s="139">
        <v>0</v>
      </c>
      <c r="G8684" s="137" t="s">
        <v>3673</v>
      </c>
      <c r="H8684" s="137" t="s">
        <v>3674</v>
      </c>
      <c r="I8684" s="138" t="s">
        <v>3675</v>
      </c>
    </row>
    <row r="8685" spans="1:9" hidden="1">
      <c r="A8685" s="137" t="s">
        <v>42064</v>
      </c>
      <c r="B8685" s="138" t="s">
        <v>42065</v>
      </c>
      <c r="C8685" s="138" t="s">
        <v>42066</v>
      </c>
      <c r="D8685" s="138" t="s">
        <v>42067</v>
      </c>
      <c r="E8685" s="138" t="s">
        <v>1756</v>
      </c>
      <c r="F8685" s="139">
        <v>0</v>
      </c>
      <c r="G8685" s="137" t="s">
        <v>3673</v>
      </c>
      <c r="H8685" s="137" t="s">
        <v>3674</v>
      </c>
      <c r="I8685" s="138" t="s">
        <v>1756</v>
      </c>
    </row>
    <row r="8686" spans="1:9" hidden="1">
      <c r="A8686" s="137" t="s">
        <v>42068</v>
      </c>
      <c r="B8686" s="138" t="s">
        <v>42069</v>
      </c>
      <c r="C8686" s="138" t="s">
        <v>42070</v>
      </c>
      <c r="D8686" s="138" t="s">
        <v>42071</v>
      </c>
      <c r="E8686" s="138" t="s">
        <v>42072</v>
      </c>
      <c r="F8686" s="139">
        <v>61.25</v>
      </c>
      <c r="G8686" s="137" t="s">
        <v>3673</v>
      </c>
      <c r="H8686" s="137" t="s">
        <v>3674</v>
      </c>
      <c r="I8686" s="138" t="s">
        <v>3675</v>
      </c>
    </row>
    <row r="8687" spans="1:9" hidden="1">
      <c r="A8687" s="137" t="s">
        <v>42073</v>
      </c>
      <c r="B8687" s="138" t="s">
        <v>42074</v>
      </c>
      <c r="C8687" s="138" t="s">
        <v>42075</v>
      </c>
      <c r="D8687" s="138" t="s">
        <v>42076</v>
      </c>
      <c r="E8687" s="138" t="s">
        <v>42077</v>
      </c>
      <c r="F8687" s="139">
        <v>0</v>
      </c>
      <c r="G8687" s="137" t="s">
        <v>3673</v>
      </c>
      <c r="H8687" s="137" t="s">
        <v>3674</v>
      </c>
      <c r="I8687" s="138" t="s">
        <v>3675</v>
      </c>
    </row>
    <row r="8688" spans="1:9" hidden="1">
      <c r="A8688" s="137" t="s">
        <v>42078</v>
      </c>
      <c r="B8688" s="138" t="s">
        <v>42079</v>
      </c>
      <c r="C8688" s="138" t="s">
        <v>42080</v>
      </c>
      <c r="D8688" s="138" t="s">
        <v>42081</v>
      </c>
      <c r="E8688" s="138" t="s">
        <v>42082</v>
      </c>
      <c r="F8688" s="139">
        <v>0</v>
      </c>
      <c r="G8688" s="137" t="s">
        <v>247</v>
      </c>
      <c r="H8688" s="137" t="s">
        <v>1806</v>
      </c>
      <c r="I8688" s="138" t="s">
        <v>6595</v>
      </c>
    </row>
    <row r="8689" spans="1:9" hidden="1">
      <c r="A8689" s="137" t="s">
        <v>42083</v>
      </c>
      <c r="B8689" s="138" t="s">
        <v>42079</v>
      </c>
      <c r="C8689" s="138" t="s">
        <v>42084</v>
      </c>
      <c r="D8689" s="138" t="s">
        <v>42081</v>
      </c>
      <c r="E8689" s="138" t="s">
        <v>42085</v>
      </c>
      <c r="F8689" s="139">
        <v>0</v>
      </c>
      <c r="G8689" s="137" t="s">
        <v>3673</v>
      </c>
      <c r="H8689" s="137" t="s">
        <v>3674</v>
      </c>
      <c r="I8689" s="138" t="s">
        <v>3675</v>
      </c>
    </row>
    <row r="8690" spans="1:9" hidden="1">
      <c r="A8690" s="137" t="s">
        <v>42086</v>
      </c>
      <c r="B8690" s="138" t="s">
        <v>42087</v>
      </c>
      <c r="C8690" s="138" t="s">
        <v>42088</v>
      </c>
      <c r="D8690" s="138" t="s">
        <v>42076</v>
      </c>
      <c r="E8690" s="138" t="s">
        <v>42089</v>
      </c>
      <c r="F8690" s="139">
        <v>38.5</v>
      </c>
      <c r="G8690" s="137" t="s">
        <v>3673</v>
      </c>
      <c r="H8690" s="137" t="s">
        <v>3674</v>
      </c>
      <c r="I8690" s="138" t="s">
        <v>3675</v>
      </c>
    </row>
    <row r="8691" spans="1:9" hidden="1">
      <c r="A8691" s="137" t="s">
        <v>42090</v>
      </c>
      <c r="B8691" s="138" t="s">
        <v>42091</v>
      </c>
      <c r="C8691" s="138" t="s">
        <v>42092</v>
      </c>
      <c r="D8691" s="138" t="s">
        <v>42093</v>
      </c>
      <c r="E8691" s="138" t="s">
        <v>1756</v>
      </c>
      <c r="F8691" s="139">
        <v>0</v>
      </c>
      <c r="G8691" s="137" t="s">
        <v>3673</v>
      </c>
      <c r="H8691" s="137" t="s">
        <v>3674</v>
      </c>
      <c r="I8691" s="138" t="s">
        <v>1756</v>
      </c>
    </row>
    <row r="8692" spans="1:9" hidden="1">
      <c r="A8692" s="137" t="s">
        <v>42094</v>
      </c>
      <c r="B8692" s="138" t="s">
        <v>42095</v>
      </c>
      <c r="C8692" s="138" t="s">
        <v>42096</v>
      </c>
      <c r="D8692" s="138" t="s">
        <v>42093</v>
      </c>
      <c r="E8692" s="138" t="s">
        <v>42097</v>
      </c>
      <c r="F8692" s="139">
        <v>0</v>
      </c>
      <c r="G8692" s="137" t="s">
        <v>3673</v>
      </c>
      <c r="H8692" s="137" t="s">
        <v>3674</v>
      </c>
      <c r="I8692" s="138" t="s">
        <v>1756</v>
      </c>
    </row>
    <row r="8693" spans="1:9" hidden="1">
      <c r="A8693" s="137" t="s">
        <v>42098</v>
      </c>
      <c r="B8693" s="138" t="s">
        <v>42099</v>
      </c>
      <c r="C8693" s="138" t="s">
        <v>42100</v>
      </c>
      <c r="D8693" s="138" t="s">
        <v>42093</v>
      </c>
      <c r="E8693" s="138" t="s">
        <v>42101</v>
      </c>
      <c r="F8693" s="139">
        <v>0</v>
      </c>
      <c r="G8693" s="137" t="s">
        <v>3673</v>
      </c>
      <c r="H8693" s="137" t="s">
        <v>3674</v>
      </c>
      <c r="I8693" s="138" t="s">
        <v>3675</v>
      </c>
    </row>
    <row r="8694" spans="1:9" hidden="1">
      <c r="A8694" s="137" t="s">
        <v>42102</v>
      </c>
      <c r="B8694" s="138" t="s">
        <v>42103</v>
      </c>
      <c r="C8694" s="138" t="s">
        <v>42104</v>
      </c>
      <c r="D8694" s="138" t="s">
        <v>42105</v>
      </c>
      <c r="E8694" s="138" t="s">
        <v>42106</v>
      </c>
      <c r="F8694" s="139">
        <v>0</v>
      </c>
      <c r="G8694" s="137" t="s">
        <v>3673</v>
      </c>
      <c r="H8694" s="137" t="s">
        <v>3674</v>
      </c>
      <c r="I8694" s="138" t="s">
        <v>1756</v>
      </c>
    </row>
    <row r="8695" spans="1:9" hidden="1">
      <c r="A8695" s="137" t="s">
        <v>42107</v>
      </c>
      <c r="B8695" s="138" t="s">
        <v>42108</v>
      </c>
      <c r="C8695" s="138" t="s">
        <v>42109</v>
      </c>
      <c r="D8695" s="138" t="s">
        <v>42110</v>
      </c>
      <c r="E8695" s="138" t="s">
        <v>42111</v>
      </c>
      <c r="F8695" s="139">
        <v>0</v>
      </c>
      <c r="G8695" s="137" t="s">
        <v>3673</v>
      </c>
      <c r="H8695" s="137" t="s">
        <v>3674</v>
      </c>
      <c r="I8695" s="138" t="s">
        <v>3675</v>
      </c>
    </row>
    <row r="8696" spans="1:9" hidden="1">
      <c r="A8696" s="137" t="s">
        <v>42112</v>
      </c>
      <c r="B8696" s="138" t="s">
        <v>42113</v>
      </c>
      <c r="C8696" s="138" t="s">
        <v>42114</v>
      </c>
      <c r="D8696" s="138" t="s">
        <v>42110</v>
      </c>
      <c r="E8696" s="138" t="s">
        <v>42115</v>
      </c>
      <c r="F8696" s="139">
        <v>0</v>
      </c>
      <c r="G8696" s="137" t="s">
        <v>3673</v>
      </c>
      <c r="H8696" s="137" t="s">
        <v>3674</v>
      </c>
      <c r="I8696" s="138" t="s">
        <v>3675</v>
      </c>
    </row>
    <row r="8697" spans="1:9" hidden="1">
      <c r="A8697" s="137" t="s">
        <v>42116</v>
      </c>
      <c r="B8697" s="138" t="s">
        <v>42117</v>
      </c>
      <c r="C8697" s="138" t="s">
        <v>42118</v>
      </c>
      <c r="D8697" s="138" t="s">
        <v>42119</v>
      </c>
      <c r="E8697" s="138" t="s">
        <v>42120</v>
      </c>
      <c r="F8697" s="139">
        <v>0</v>
      </c>
      <c r="G8697" s="137" t="s">
        <v>3673</v>
      </c>
      <c r="H8697" s="137" t="s">
        <v>3674</v>
      </c>
      <c r="I8697" s="138" t="s">
        <v>1756</v>
      </c>
    </row>
    <row r="8698" spans="1:9" hidden="1">
      <c r="A8698" s="137" t="s">
        <v>42121</v>
      </c>
      <c r="B8698" s="138" t="s">
        <v>42122</v>
      </c>
      <c r="C8698" s="138" t="s">
        <v>42123</v>
      </c>
      <c r="D8698" s="138" t="s">
        <v>42124</v>
      </c>
      <c r="E8698" s="138" t="s">
        <v>42125</v>
      </c>
      <c r="F8698" s="139">
        <v>0</v>
      </c>
      <c r="G8698" s="137" t="s">
        <v>3673</v>
      </c>
      <c r="H8698" s="137" t="s">
        <v>3674</v>
      </c>
      <c r="I8698" s="138" t="s">
        <v>1756</v>
      </c>
    </row>
    <row r="8699" spans="1:9" hidden="1">
      <c r="A8699" s="137" t="s">
        <v>42126</v>
      </c>
      <c r="B8699" s="138" t="s">
        <v>42127</v>
      </c>
      <c r="C8699" s="138" t="s">
        <v>42128</v>
      </c>
      <c r="D8699" s="138" t="s">
        <v>42129</v>
      </c>
      <c r="E8699" s="138" t="s">
        <v>42130</v>
      </c>
      <c r="F8699" s="139">
        <v>31.75</v>
      </c>
      <c r="G8699" s="137" t="s">
        <v>3673</v>
      </c>
      <c r="H8699" s="137" t="s">
        <v>3674</v>
      </c>
      <c r="I8699" s="138" t="s">
        <v>3675</v>
      </c>
    </row>
    <row r="8700" spans="1:9" hidden="1">
      <c r="A8700" s="137" t="s">
        <v>42131</v>
      </c>
      <c r="B8700" s="138" t="s">
        <v>42132</v>
      </c>
      <c r="C8700" s="138" t="s">
        <v>42133</v>
      </c>
      <c r="D8700" s="138" t="s">
        <v>42134</v>
      </c>
      <c r="E8700" s="138" t="s">
        <v>42135</v>
      </c>
      <c r="F8700" s="139">
        <v>0</v>
      </c>
      <c r="G8700" s="137" t="s">
        <v>3673</v>
      </c>
      <c r="H8700" s="137" t="s">
        <v>3674</v>
      </c>
      <c r="I8700" s="138" t="s">
        <v>3675</v>
      </c>
    </row>
    <row r="8701" spans="1:9" hidden="1">
      <c r="A8701" s="137" t="s">
        <v>42136</v>
      </c>
      <c r="B8701" s="138" t="s">
        <v>42137</v>
      </c>
      <c r="C8701" s="138" t="s">
        <v>42138</v>
      </c>
      <c r="D8701" s="138" t="s">
        <v>42139</v>
      </c>
      <c r="E8701" s="138" t="s">
        <v>1756</v>
      </c>
      <c r="F8701" s="139">
        <v>0</v>
      </c>
      <c r="G8701" s="137" t="s">
        <v>3673</v>
      </c>
      <c r="H8701" s="137" t="s">
        <v>3674</v>
      </c>
      <c r="I8701" s="138" t="s">
        <v>1756</v>
      </c>
    </row>
    <row r="8702" spans="1:9" hidden="1">
      <c r="A8702" s="137" t="s">
        <v>42140</v>
      </c>
      <c r="B8702" s="138" t="s">
        <v>42141</v>
      </c>
      <c r="C8702" s="138" t="s">
        <v>42142</v>
      </c>
      <c r="D8702" s="138" t="s">
        <v>42143</v>
      </c>
      <c r="E8702" s="138" t="s">
        <v>42144</v>
      </c>
      <c r="F8702" s="139">
        <v>0</v>
      </c>
      <c r="G8702" s="137" t="s">
        <v>3673</v>
      </c>
      <c r="H8702" s="137" t="s">
        <v>3674</v>
      </c>
      <c r="I8702" s="138" t="s">
        <v>1756</v>
      </c>
    </row>
    <row r="8703" spans="1:9" hidden="1">
      <c r="A8703" s="137" t="s">
        <v>42145</v>
      </c>
      <c r="B8703" s="138" t="s">
        <v>42146</v>
      </c>
      <c r="C8703" s="138" t="s">
        <v>42147</v>
      </c>
      <c r="D8703" s="138" t="s">
        <v>42148</v>
      </c>
      <c r="E8703" s="138" t="s">
        <v>42149</v>
      </c>
      <c r="F8703" s="139">
        <v>68</v>
      </c>
      <c r="G8703" s="137" t="s">
        <v>3673</v>
      </c>
      <c r="H8703" s="137" t="s">
        <v>3674</v>
      </c>
      <c r="I8703" s="138" t="s">
        <v>3675</v>
      </c>
    </row>
    <row r="8704" spans="1:9" hidden="1">
      <c r="A8704" s="137" t="s">
        <v>42150</v>
      </c>
      <c r="B8704" s="138" t="s">
        <v>42151</v>
      </c>
      <c r="C8704" s="138" t="s">
        <v>42152</v>
      </c>
      <c r="D8704" s="138" t="s">
        <v>42148</v>
      </c>
      <c r="E8704" s="138" t="s">
        <v>42153</v>
      </c>
      <c r="F8704" s="139">
        <v>0</v>
      </c>
      <c r="G8704" s="137" t="s">
        <v>3673</v>
      </c>
      <c r="H8704" s="137" t="s">
        <v>3674</v>
      </c>
      <c r="I8704" s="138" t="s">
        <v>3675</v>
      </c>
    </row>
    <row r="8705" spans="1:9" hidden="1">
      <c r="A8705" s="137" t="s">
        <v>42154</v>
      </c>
      <c r="B8705" s="138" t="s">
        <v>42155</v>
      </c>
      <c r="C8705" s="138" t="s">
        <v>42156</v>
      </c>
      <c r="D8705" s="138" t="s">
        <v>42148</v>
      </c>
      <c r="E8705" s="138" t="s">
        <v>42157</v>
      </c>
      <c r="F8705" s="139">
        <v>68</v>
      </c>
      <c r="G8705" s="137" t="s">
        <v>3673</v>
      </c>
      <c r="H8705" s="137" t="s">
        <v>3674</v>
      </c>
      <c r="I8705" s="138" t="s">
        <v>3675</v>
      </c>
    </row>
    <row r="8706" spans="1:9" hidden="1">
      <c r="A8706" s="137" t="s">
        <v>42158</v>
      </c>
      <c r="B8706" s="138" t="s">
        <v>42159</v>
      </c>
      <c r="C8706" s="138" t="s">
        <v>42160</v>
      </c>
      <c r="D8706" s="138" t="s">
        <v>42161</v>
      </c>
      <c r="E8706" s="138" t="s">
        <v>42162</v>
      </c>
      <c r="F8706" s="139">
        <v>0</v>
      </c>
      <c r="G8706" s="137" t="s">
        <v>3673</v>
      </c>
      <c r="H8706" s="137" t="s">
        <v>3674</v>
      </c>
      <c r="I8706" s="138" t="s">
        <v>3675</v>
      </c>
    </row>
    <row r="8707" spans="1:9" hidden="1">
      <c r="A8707" s="137" t="s">
        <v>42163</v>
      </c>
      <c r="B8707" s="138" t="s">
        <v>42164</v>
      </c>
      <c r="C8707" s="138" t="s">
        <v>42165</v>
      </c>
      <c r="D8707" s="138" t="s">
        <v>42161</v>
      </c>
      <c r="E8707" s="138" t="s">
        <v>1756</v>
      </c>
      <c r="F8707" s="139">
        <v>0</v>
      </c>
      <c r="G8707" s="137" t="s">
        <v>3673</v>
      </c>
      <c r="H8707" s="137" t="s">
        <v>3674</v>
      </c>
      <c r="I8707" s="138" t="s">
        <v>1756</v>
      </c>
    </row>
    <row r="8708" spans="1:9" hidden="1">
      <c r="A8708" s="137" t="s">
        <v>42166</v>
      </c>
      <c r="B8708" s="138" t="s">
        <v>42167</v>
      </c>
      <c r="C8708" s="138" t="s">
        <v>42168</v>
      </c>
      <c r="D8708" s="138" t="s">
        <v>42169</v>
      </c>
      <c r="E8708" s="138" t="s">
        <v>1756</v>
      </c>
      <c r="F8708" s="139">
        <v>0</v>
      </c>
      <c r="G8708" s="137" t="s">
        <v>3673</v>
      </c>
      <c r="H8708" s="137" t="s">
        <v>3674</v>
      </c>
      <c r="I8708" s="138" t="s">
        <v>1756</v>
      </c>
    </row>
    <row r="8709" spans="1:9" hidden="1">
      <c r="A8709" s="137" t="s">
        <v>42170</v>
      </c>
      <c r="B8709" s="138" t="s">
        <v>42171</v>
      </c>
      <c r="C8709" s="138" t="s">
        <v>42172</v>
      </c>
      <c r="D8709" s="138" t="s">
        <v>42173</v>
      </c>
      <c r="E8709" s="138" t="s">
        <v>42174</v>
      </c>
      <c r="F8709" s="139">
        <v>0</v>
      </c>
      <c r="G8709" s="137" t="s">
        <v>3673</v>
      </c>
      <c r="H8709" s="137" t="s">
        <v>3674</v>
      </c>
      <c r="I8709" s="138" t="s">
        <v>3675</v>
      </c>
    </row>
    <row r="8710" spans="1:9" hidden="1">
      <c r="A8710" s="137" t="s">
        <v>42175</v>
      </c>
      <c r="B8710" s="138" t="s">
        <v>42176</v>
      </c>
      <c r="C8710" s="138" t="s">
        <v>42177</v>
      </c>
      <c r="D8710" s="138" t="s">
        <v>42178</v>
      </c>
      <c r="E8710" s="138" t="s">
        <v>42179</v>
      </c>
      <c r="F8710" s="139">
        <v>0</v>
      </c>
      <c r="G8710" s="137" t="s">
        <v>3673</v>
      </c>
      <c r="H8710" s="137" t="s">
        <v>3674</v>
      </c>
      <c r="I8710" s="138" t="s">
        <v>3675</v>
      </c>
    </row>
    <row r="8711" spans="1:9" hidden="1">
      <c r="A8711" s="137" t="s">
        <v>42180</v>
      </c>
      <c r="B8711" s="138" t="s">
        <v>42181</v>
      </c>
      <c r="C8711" s="138" t="s">
        <v>42182</v>
      </c>
      <c r="D8711" s="138" t="s">
        <v>42178</v>
      </c>
      <c r="E8711" s="138" t="s">
        <v>42183</v>
      </c>
      <c r="F8711" s="139">
        <v>54.5</v>
      </c>
      <c r="G8711" s="137" t="s">
        <v>3673</v>
      </c>
      <c r="H8711" s="137" t="s">
        <v>3674</v>
      </c>
      <c r="I8711" s="138" t="s">
        <v>3675</v>
      </c>
    </row>
    <row r="8712" spans="1:9" hidden="1">
      <c r="A8712" s="137" t="s">
        <v>42184</v>
      </c>
      <c r="B8712" s="138" t="s">
        <v>42185</v>
      </c>
      <c r="C8712" s="138" t="s">
        <v>42186</v>
      </c>
      <c r="D8712" s="138" t="s">
        <v>42187</v>
      </c>
      <c r="E8712" s="138" t="s">
        <v>42188</v>
      </c>
      <c r="F8712" s="139">
        <v>0</v>
      </c>
      <c r="G8712" s="137" t="s">
        <v>3673</v>
      </c>
      <c r="H8712" s="137" t="s">
        <v>3674</v>
      </c>
      <c r="I8712" s="138" t="s">
        <v>1756</v>
      </c>
    </row>
    <row r="8713" spans="1:9" hidden="1">
      <c r="A8713" s="137" t="s">
        <v>42189</v>
      </c>
      <c r="B8713" s="138" t="s">
        <v>42190</v>
      </c>
      <c r="C8713" s="138" t="s">
        <v>42191</v>
      </c>
      <c r="D8713" s="138" t="s">
        <v>42192</v>
      </c>
      <c r="E8713" s="138" t="s">
        <v>42193</v>
      </c>
      <c r="F8713" s="139">
        <v>0</v>
      </c>
      <c r="G8713" s="137" t="s">
        <v>3673</v>
      </c>
      <c r="H8713" s="137" t="s">
        <v>3674</v>
      </c>
      <c r="I8713" s="138" t="s">
        <v>1756</v>
      </c>
    </row>
    <row r="8714" spans="1:9" hidden="1">
      <c r="A8714" s="137" t="s">
        <v>42194</v>
      </c>
      <c r="B8714" s="138" t="s">
        <v>42195</v>
      </c>
      <c r="C8714" s="138" t="s">
        <v>42196</v>
      </c>
      <c r="D8714" s="138" t="s">
        <v>42197</v>
      </c>
      <c r="E8714" s="138" t="s">
        <v>42198</v>
      </c>
      <c r="F8714" s="139">
        <v>0</v>
      </c>
      <c r="G8714" s="137" t="s">
        <v>3673</v>
      </c>
      <c r="H8714" s="137" t="s">
        <v>3674</v>
      </c>
      <c r="I8714" s="138" t="s">
        <v>3675</v>
      </c>
    </row>
    <row r="8715" spans="1:9" hidden="1">
      <c r="A8715" s="137" t="s">
        <v>42199</v>
      </c>
      <c r="B8715" s="138" t="s">
        <v>42200</v>
      </c>
      <c r="C8715" s="138" t="s">
        <v>42201</v>
      </c>
      <c r="D8715" s="138" t="s">
        <v>42202</v>
      </c>
      <c r="E8715" s="138" t="s">
        <v>42203</v>
      </c>
      <c r="F8715" s="139">
        <v>0</v>
      </c>
      <c r="G8715" s="137" t="s">
        <v>3673</v>
      </c>
      <c r="H8715" s="137" t="s">
        <v>3674</v>
      </c>
      <c r="I8715" s="138" t="s">
        <v>3675</v>
      </c>
    </row>
    <row r="8716" spans="1:9" hidden="1">
      <c r="A8716" s="137" t="s">
        <v>42204</v>
      </c>
      <c r="B8716" s="138" t="s">
        <v>42205</v>
      </c>
      <c r="C8716" s="138" t="s">
        <v>42206</v>
      </c>
      <c r="D8716" s="138" t="s">
        <v>42197</v>
      </c>
      <c r="E8716" s="138" t="s">
        <v>42207</v>
      </c>
      <c r="F8716" s="139">
        <v>43</v>
      </c>
      <c r="G8716" s="137" t="s">
        <v>3673</v>
      </c>
      <c r="H8716" s="137" t="s">
        <v>3674</v>
      </c>
      <c r="I8716" s="138" t="s">
        <v>3675</v>
      </c>
    </row>
    <row r="8717" spans="1:9" hidden="1">
      <c r="A8717" s="137" t="s">
        <v>42208</v>
      </c>
      <c r="B8717" s="138" t="s">
        <v>42209</v>
      </c>
      <c r="C8717" s="138" t="s">
        <v>42210</v>
      </c>
      <c r="D8717" s="138" t="s">
        <v>42211</v>
      </c>
      <c r="E8717" s="138" t="s">
        <v>42212</v>
      </c>
      <c r="F8717" s="139">
        <v>0</v>
      </c>
      <c r="G8717" s="137" t="s">
        <v>3673</v>
      </c>
      <c r="H8717" s="137" t="s">
        <v>3674</v>
      </c>
      <c r="I8717" s="138" t="s">
        <v>1756</v>
      </c>
    </row>
    <row r="8718" spans="1:9" hidden="1">
      <c r="A8718" s="137" t="s">
        <v>42213</v>
      </c>
      <c r="B8718" s="138" t="s">
        <v>42214</v>
      </c>
      <c r="C8718" s="138" t="s">
        <v>42215</v>
      </c>
      <c r="D8718" s="138" t="s">
        <v>42216</v>
      </c>
      <c r="E8718" s="138" t="s">
        <v>42217</v>
      </c>
      <c r="F8718" s="139">
        <v>0</v>
      </c>
      <c r="G8718" s="137" t="s">
        <v>3673</v>
      </c>
      <c r="H8718" s="137" t="s">
        <v>3674</v>
      </c>
      <c r="I8718" s="138" t="s">
        <v>3675</v>
      </c>
    </row>
    <row r="8719" spans="1:9" hidden="1">
      <c r="A8719" s="137" t="s">
        <v>42218</v>
      </c>
      <c r="B8719" s="138" t="s">
        <v>42219</v>
      </c>
      <c r="C8719" s="138" t="s">
        <v>42220</v>
      </c>
      <c r="D8719" s="138" t="s">
        <v>42221</v>
      </c>
      <c r="E8719" s="138" t="s">
        <v>42222</v>
      </c>
      <c r="F8719" s="139">
        <v>0</v>
      </c>
      <c r="G8719" s="137" t="s">
        <v>3673</v>
      </c>
      <c r="H8719" s="137" t="s">
        <v>3674</v>
      </c>
      <c r="I8719" s="138" t="s">
        <v>1756</v>
      </c>
    </row>
    <row r="8720" spans="1:9" hidden="1">
      <c r="A8720" s="137" t="s">
        <v>42223</v>
      </c>
      <c r="B8720" s="138" t="s">
        <v>42224</v>
      </c>
      <c r="C8720" s="138" t="s">
        <v>42225</v>
      </c>
      <c r="D8720" s="138" t="s">
        <v>42226</v>
      </c>
      <c r="E8720" s="138" t="s">
        <v>42227</v>
      </c>
      <c r="F8720" s="139">
        <v>0</v>
      </c>
      <c r="G8720" s="137" t="s">
        <v>3673</v>
      </c>
      <c r="H8720" s="137" t="s">
        <v>3674</v>
      </c>
      <c r="I8720" s="138" t="s">
        <v>1756</v>
      </c>
    </row>
    <row r="8721" spans="1:9" hidden="1">
      <c r="A8721" s="137" t="s">
        <v>42228</v>
      </c>
      <c r="B8721" s="138" t="s">
        <v>42229</v>
      </c>
      <c r="C8721" s="138" t="s">
        <v>42230</v>
      </c>
      <c r="D8721" s="138" t="s">
        <v>42226</v>
      </c>
      <c r="E8721" s="138" t="s">
        <v>42231</v>
      </c>
      <c r="F8721" s="139">
        <v>0</v>
      </c>
      <c r="G8721" s="137" t="s">
        <v>3673</v>
      </c>
      <c r="H8721" s="137" t="s">
        <v>3674</v>
      </c>
      <c r="I8721" s="138" t="s">
        <v>3675</v>
      </c>
    </row>
    <row r="8722" spans="1:9" hidden="1">
      <c r="A8722" s="137" t="s">
        <v>42232</v>
      </c>
      <c r="B8722" s="138" t="s">
        <v>42233</v>
      </c>
      <c r="C8722" s="138" t="s">
        <v>42234</v>
      </c>
      <c r="D8722" s="138" t="s">
        <v>42235</v>
      </c>
      <c r="E8722" s="138" t="s">
        <v>1756</v>
      </c>
      <c r="F8722" s="139">
        <v>0</v>
      </c>
      <c r="G8722" s="137" t="s">
        <v>3673</v>
      </c>
      <c r="H8722" s="137" t="s">
        <v>3674</v>
      </c>
      <c r="I8722" s="138" t="s">
        <v>1756</v>
      </c>
    </row>
    <row r="8723" spans="1:9" hidden="1">
      <c r="A8723" s="137" t="s">
        <v>42236</v>
      </c>
      <c r="B8723" s="138" t="s">
        <v>42237</v>
      </c>
      <c r="C8723" s="138" t="s">
        <v>42238</v>
      </c>
      <c r="D8723" s="138" t="s">
        <v>42239</v>
      </c>
      <c r="E8723" s="138" t="s">
        <v>42240</v>
      </c>
      <c r="F8723" s="139">
        <v>0</v>
      </c>
      <c r="G8723" s="137" t="s">
        <v>3673</v>
      </c>
      <c r="H8723" s="137" t="s">
        <v>3674</v>
      </c>
      <c r="I8723" s="138" t="s">
        <v>1756</v>
      </c>
    </row>
    <row r="8724" spans="1:9" hidden="1">
      <c r="A8724" s="137" t="s">
        <v>42241</v>
      </c>
      <c r="B8724" s="138" t="s">
        <v>42242</v>
      </c>
      <c r="C8724" s="138" t="s">
        <v>42243</v>
      </c>
      <c r="D8724" s="138" t="s">
        <v>42244</v>
      </c>
      <c r="E8724" s="138" t="s">
        <v>42245</v>
      </c>
      <c r="F8724" s="139">
        <v>0</v>
      </c>
      <c r="G8724" s="137" t="s">
        <v>3673</v>
      </c>
      <c r="H8724" s="137" t="s">
        <v>3674</v>
      </c>
      <c r="I8724" s="138" t="s">
        <v>1756</v>
      </c>
    </row>
    <row r="8725" spans="1:9" hidden="1">
      <c r="A8725" s="137" t="s">
        <v>42246</v>
      </c>
      <c r="B8725" s="138" t="s">
        <v>42247</v>
      </c>
      <c r="C8725" s="138" t="s">
        <v>42248</v>
      </c>
      <c r="D8725" s="138" t="s">
        <v>42249</v>
      </c>
      <c r="E8725" s="138" t="s">
        <v>1756</v>
      </c>
      <c r="F8725" s="139">
        <v>0</v>
      </c>
      <c r="G8725" s="137" t="s">
        <v>3673</v>
      </c>
      <c r="H8725" s="137" t="s">
        <v>3674</v>
      </c>
      <c r="I8725" s="138" t="s">
        <v>1756</v>
      </c>
    </row>
    <row r="8726" spans="1:9">
      <c r="A8726" s="137" t="s">
        <v>42250</v>
      </c>
      <c r="B8726" s="138" t="s">
        <v>42251</v>
      </c>
      <c r="C8726" s="138" t="s">
        <v>42252</v>
      </c>
      <c r="D8726" s="138" t="s">
        <v>42253</v>
      </c>
      <c r="E8726" s="138" t="s">
        <v>42254</v>
      </c>
      <c r="F8726" s="139">
        <v>0</v>
      </c>
      <c r="G8726" s="137" t="s">
        <v>608</v>
      </c>
      <c r="H8726" s="137" t="s">
        <v>3864</v>
      </c>
      <c r="I8726" s="138" t="s">
        <v>1127</v>
      </c>
    </row>
    <row r="8727" spans="1:9" hidden="1">
      <c r="A8727" s="137" t="s">
        <v>42255</v>
      </c>
      <c r="B8727" s="138" t="s">
        <v>42256</v>
      </c>
      <c r="C8727" s="138" t="s">
        <v>42257</v>
      </c>
      <c r="D8727" s="138" t="s">
        <v>42258</v>
      </c>
      <c r="E8727" s="138" t="s">
        <v>1756</v>
      </c>
      <c r="F8727" s="139">
        <v>0</v>
      </c>
      <c r="G8727" s="137" t="s">
        <v>3673</v>
      </c>
      <c r="H8727" s="137" t="s">
        <v>3674</v>
      </c>
      <c r="I8727" s="138" t="s">
        <v>1756</v>
      </c>
    </row>
    <row r="8728" spans="1:9">
      <c r="A8728" s="137" t="s">
        <v>42259</v>
      </c>
      <c r="B8728" s="138" t="s">
        <v>42260</v>
      </c>
      <c r="C8728" s="138" t="s">
        <v>42261</v>
      </c>
      <c r="D8728" s="138" t="s">
        <v>42262</v>
      </c>
      <c r="E8728" s="138" t="s">
        <v>42263</v>
      </c>
      <c r="F8728" s="139">
        <v>0</v>
      </c>
      <c r="G8728" s="137" t="s">
        <v>608</v>
      </c>
      <c r="H8728" s="137" t="s">
        <v>3864</v>
      </c>
      <c r="I8728" s="138" t="s">
        <v>1127</v>
      </c>
    </row>
    <row r="8729" spans="1:9" hidden="1">
      <c r="A8729" s="137" t="s">
        <v>42264</v>
      </c>
      <c r="B8729" s="138" t="s">
        <v>42265</v>
      </c>
      <c r="C8729" s="138" t="s">
        <v>42266</v>
      </c>
      <c r="D8729" s="138" t="s">
        <v>42267</v>
      </c>
      <c r="E8729" s="138" t="s">
        <v>42268</v>
      </c>
      <c r="F8729" s="139">
        <v>0</v>
      </c>
      <c r="G8729" s="137" t="s">
        <v>3673</v>
      </c>
      <c r="H8729" s="137" t="s">
        <v>3674</v>
      </c>
      <c r="I8729" s="138" t="s">
        <v>3675</v>
      </c>
    </row>
    <row r="8730" spans="1:9" hidden="1">
      <c r="A8730" s="137" t="s">
        <v>42269</v>
      </c>
      <c r="B8730" s="138" t="s">
        <v>42270</v>
      </c>
      <c r="C8730" s="138" t="s">
        <v>42271</v>
      </c>
      <c r="D8730" s="138" t="s">
        <v>42272</v>
      </c>
      <c r="E8730" s="138" t="s">
        <v>1756</v>
      </c>
      <c r="F8730" s="139">
        <v>0</v>
      </c>
      <c r="G8730" s="137" t="s">
        <v>3673</v>
      </c>
      <c r="H8730" s="137" t="s">
        <v>3674</v>
      </c>
      <c r="I8730" s="138" t="s">
        <v>1756</v>
      </c>
    </row>
    <row r="8731" spans="1:9" hidden="1">
      <c r="A8731" s="137" t="s">
        <v>42273</v>
      </c>
      <c r="B8731" s="138" t="s">
        <v>42274</v>
      </c>
      <c r="C8731" s="138" t="s">
        <v>42275</v>
      </c>
      <c r="D8731" s="138" t="s">
        <v>42276</v>
      </c>
      <c r="E8731" s="138" t="s">
        <v>42277</v>
      </c>
      <c r="F8731" s="139">
        <v>0</v>
      </c>
      <c r="G8731" s="137" t="s">
        <v>3673</v>
      </c>
      <c r="H8731" s="137" t="s">
        <v>3674</v>
      </c>
      <c r="I8731" s="138" t="s">
        <v>3675</v>
      </c>
    </row>
    <row r="8732" spans="1:9" hidden="1">
      <c r="A8732" s="137" t="s">
        <v>42278</v>
      </c>
      <c r="B8732" s="138" t="s">
        <v>42279</v>
      </c>
      <c r="C8732" s="138" t="s">
        <v>42280</v>
      </c>
      <c r="D8732" s="138" t="s">
        <v>42281</v>
      </c>
      <c r="E8732" s="138" t="s">
        <v>42282</v>
      </c>
      <c r="F8732" s="139">
        <v>0</v>
      </c>
      <c r="G8732" s="137" t="s">
        <v>3673</v>
      </c>
      <c r="H8732" s="137" t="s">
        <v>3674</v>
      </c>
      <c r="I8732" s="138" t="s">
        <v>3675</v>
      </c>
    </row>
    <row r="8733" spans="1:9" hidden="1">
      <c r="A8733" s="137" t="s">
        <v>42283</v>
      </c>
      <c r="B8733" s="138" t="s">
        <v>42284</v>
      </c>
      <c r="C8733" s="138" t="s">
        <v>42285</v>
      </c>
      <c r="D8733" s="138" t="s">
        <v>42286</v>
      </c>
      <c r="E8733" s="138" t="s">
        <v>42287</v>
      </c>
      <c r="F8733" s="139">
        <v>24.5</v>
      </c>
      <c r="G8733" s="137" t="s">
        <v>3673</v>
      </c>
      <c r="H8733" s="137" t="s">
        <v>3674</v>
      </c>
      <c r="I8733" s="138" t="s">
        <v>3675</v>
      </c>
    </row>
    <row r="8734" spans="1:9" hidden="1">
      <c r="A8734" s="137" t="s">
        <v>42288</v>
      </c>
      <c r="B8734" s="138" t="s">
        <v>42289</v>
      </c>
      <c r="C8734" s="138" t="s">
        <v>42290</v>
      </c>
      <c r="D8734" s="138" t="s">
        <v>42291</v>
      </c>
      <c r="E8734" s="138" t="s">
        <v>42292</v>
      </c>
      <c r="F8734" s="139">
        <v>0</v>
      </c>
      <c r="G8734" s="137" t="s">
        <v>3673</v>
      </c>
      <c r="H8734" s="137" t="s">
        <v>3674</v>
      </c>
      <c r="I8734" s="138" t="s">
        <v>3675</v>
      </c>
    </row>
    <row r="8735" spans="1:9" hidden="1">
      <c r="A8735" s="137" t="s">
        <v>42293</v>
      </c>
      <c r="B8735" s="138" t="s">
        <v>42294</v>
      </c>
      <c r="C8735" s="138" t="s">
        <v>42295</v>
      </c>
      <c r="D8735" s="138" t="s">
        <v>42296</v>
      </c>
      <c r="E8735" s="138" t="s">
        <v>42297</v>
      </c>
      <c r="F8735" s="139">
        <v>0</v>
      </c>
      <c r="G8735" s="137" t="s">
        <v>3673</v>
      </c>
      <c r="H8735" s="137" t="s">
        <v>3674</v>
      </c>
      <c r="I8735" s="138" t="s">
        <v>3675</v>
      </c>
    </row>
    <row r="8736" spans="1:9" hidden="1">
      <c r="A8736" s="137" t="s">
        <v>42298</v>
      </c>
      <c r="B8736" s="138" t="s">
        <v>42299</v>
      </c>
      <c r="C8736" s="138" t="s">
        <v>42300</v>
      </c>
      <c r="D8736" s="138" t="s">
        <v>42301</v>
      </c>
      <c r="E8736" s="138" t="s">
        <v>42302</v>
      </c>
      <c r="F8736" s="139">
        <v>0</v>
      </c>
      <c r="G8736" s="137" t="s">
        <v>3673</v>
      </c>
      <c r="H8736" s="137" t="s">
        <v>3674</v>
      </c>
      <c r="I8736" s="138" t="s">
        <v>3675</v>
      </c>
    </row>
    <row r="8737" spans="1:9" hidden="1">
      <c r="A8737" s="137" t="s">
        <v>42303</v>
      </c>
      <c r="B8737" s="138" t="s">
        <v>42304</v>
      </c>
      <c r="C8737" s="138" t="s">
        <v>42305</v>
      </c>
      <c r="D8737" s="138" t="s">
        <v>42306</v>
      </c>
      <c r="E8737" s="138" t="s">
        <v>42307</v>
      </c>
      <c r="F8737" s="139">
        <v>0</v>
      </c>
      <c r="G8737" s="137" t="s">
        <v>3673</v>
      </c>
      <c r="H8737" s="137" t="s">
        <v>3674</v>
      </c>
      <c r="I8737" s="138" t="s">
        <v>3675</v>
      </c>
    </row>
    <row r="8738" spans="1:9" hidden="1">
      <c r="A8738" s="137" t="s">
        <v>42308</v>
      </c>
      <c r="B8738" s="138" t="s">
        <v>42309</v>
      </c>
      <c r="C8738" s="138" t="s">
        <v>42310</v>
      </c>
      <c r="D8738" s="138" t="s">
        <v>42311</v>
      </c>
      <c r="E8738" s="138" t="s">
        <v>42312</v>
      </c>
      <c r="F8738" s="139">
        <v>0</v>
      </c>
      <c r="G8738" s="137" t="s">
        <v>3673</v>
      </c>
      <c r="H8738" s="137" t="s">
        <v>3674</v>
      </c>
      <c r="I8738" s="138" t="s">
        <v>3675</v>
      </c>
    </row>
    <row r="8739" spans="1:9" hidden="1">
      <c r="A8739" s="137" t="s">
        <v>42313</v>
      </c>
      <c r="B8739" s="138" t="s">
        <v>42314</v>
      </c>
      <c r="C8739" s="138" t="s">
        <v>42315</v>
      </c>
      <c r="D8739" s="138" t="s">
        <v>42316</v>
      </c>
      <c r="E8739" s="138" t="s">
        <v>42317</v>
      </c>
      <c r="F8739" s="139">
        <v>0</v>
      </c>
      <c r="G8739" s="137" t="s">
        <v>3673</v>
      </c>
      <c r="H8739" s="137" t="s">
        <v>3674</v>
      </c>
      <c r="I8739" s="138" t="s">
        <v>3675</v>
      </c>
    </row>
    <row r="8740" spans="1:9" hidden="1">
      <c r="A8740" s="137" t="s">
        <v>42318</v>
      </c>
      <c r="B8740" s="138" t="s">
        <v>42319</v>
      </c>
      <c r="C8740" s="138" t="s">
        <v>42320</v>
      </c>
      <c r="D8740" s="138" t="s">
        <v>42321</v>
      </c>
      <c r="E8740" s="138" t="s">
        <v>42322</v>
      </c>
      <c r="F8740" s="139">
        <v>0</v>
      </c>
      <c r="G8740" s="137" t="s">
        <v>3673</v>
      </c>
      <c r="H8740" s="137" t="s">
        <v>3674</v>
      </c>
      <c r="I8740" s="138" t="s">
        <v>3675</v>
      </c>
    </row>
    <row r="8741" spans="1:9" hidden="1">
      <c r="A8741" s="137" t="s">
        <v>42323</v>
      </c>
      <c r="B8741" s="138" t="s">
        <v>42324</v>
      </c>
      <c r="C8741" s="138" t="s">
        <v>42325</v>
      </c>
      <c r="D8741" s="138" t="s">
        <v>42326</v>
      </c>
      <c r="E8741" s="138" t="s">
        <v>42327</v>
      </c>
      <c r="F8741" s="139">
        <v>0</v>
      </c>
      <c r="G8741" s="137" t="s">
        <v>3673</v>
      </c>
      <c r="H8741" s="137" t="s">
        <v>3674</v>
      </c>
      <c r="I8741" s="138" t="s">
        <v>3675</v>
      </c>
    </row>
    <row r="8742" spans="1:9" hidden="1">
      <c r="A8742" s="137" t="s">
        <v>42328</v>
      </c>
      <c r="B8742" s="138" t="s">
        <v>42329</v>
      </c>
      <c r="C8742" s="138" t="s">
        <v>42330</v>
      </c>
      <c r="D8742" s="138" t="s">
        <v>42331</v>
      </c>
      <c r="E8742" s="138" t="s">
        <v>42332</v>
      </c>
      <c r="F8742" s="139">
        <v>49</v>
      </c>
      <c r="G8742" s="137" t="s">
        <v>3673</v>
      </c>
      <c r="H8742" s="137" t="s">
        <v>3674</v>
      </c>
      <c r="I8742" s="138" t="s">
        <v>3675</v>
      </c>
    </row>
    <row r="8743" spans="1:9" hidden="1">
      <c r="A8743" s="137" t="s">
        <v>42333</v>
      </c>
      <c r="B8743" s="138" t="s">
        <v>42334</v>
      </c>
      <c r="C8743" s="138" t="s">
        <v>42335</v>
      </c>
      <c r="D8743" s="138" t="s">
        <v>42336</v>
      </c>
      <c r="E8743" s="138" t="s">
        <v>42337</v>
      </c>
      <c r="F8743" s="139">
        <v>38.25</v>
      </c>
      <c r="G8743" s="137" t="s">
        <v>3673</v>
      </c>
      <c r="H8743" s="137" t="s">
        <v>3674</v>
      </c>
      <c r="I8743" s="138" t="s">
        <v>3675</v>
      </c>
    </row>
    <row r="8744" spans="1:9" hidden="1">
      <c r="A8744" s="137" t="s">
        <v>42338</v>
      </c>
      <c r="B8744" s="138" t="s">
        <v>42339</v>
      </c>
      <c r="C8744" s="138" t="s">
        <v>42340</v>
      </c>
      <c r="D8744" s="138" t="s">
        <v>42341</v>
      </c>
      <c r="E8744" s="138" t="s">
        <v>42342</v>
      </c>
      <c r="F8744" s="139">
        <v>49</v>
      </c>
      <c r="G8744" s="137" t="s">
        <v>3673</v>
      </c>
      <c r="H8744" s="137" t="s">
        <v>3674</v>
      </c>
      <c r="I8744" s="138" t="s">
        <v>3675</v>
      </c>
    </row>
    <row r="8745" spans="1:9" hidden="1">
      <c r="A8745" s="137" t="s">
        <v>42343</v>
      </c>
      <c r="B8745" s="138" t="s">
        <v>42344</v>
      </c>
      <c r="C8745" s="138" t="s">
        <v>42345</v>
      </c>
      <c r="D8745" s="138" t="s">
        <v>42346</v>
      </c>
      <c r="E8745" s="138" t="s">
        <v>42347</v>
      </c>
      <c r="F8745" s="139">
        <v>8.9499999999999993</v>
      </c>
      <c r="G8745" s="137" t="s">
        <v>3673</v>
      </c>
      <c r="H8745" s="137" t="s">
        <v>3674</v>
      </c>
      <c r="I8745" s="138" t="s">
        <v>3675</v>
      </c>
    </row>
    <row r="8746" spans="1:9" hidden="1">
      <c r="A8746" s="137" t="s">
        <v>42348</v>
      </c>
      <c r="B8746" s="138" t="s">
        <v>42349</v>
      </c>
      <c r="C8746" s="138" t="s">
        <v>42350</v>
      </c>
      <c r="D8746" s="138" t="s">
        <v>42351</v>
      </c>
      <c r="E8746" s="138" t="s">
        <v>42352</v>
      </c>
      <c r="F8746" s="139">
        <v>50.5</v>
      </c>
      <c r="G8746" s="137" t="s">
        <v>3673</v>
      </c>
      <c r="H8746" s="137" t="s">
        <v>3674</v>
      </c>
      <c r="I8746" s="138" t="s">
        <v>3675</v>
      </c>
    </row>
    <row r="8747" spans="1:9" hidden="1">
      <c r="A8747" s="137" t="s">
        <v>42353</v>
      </c>
      <c r="B8747" s="138" t="s">
        <v>42354</v>
      </c>
      <c r="C8747" s="138" t="s">
        <v>42355</v>
      </c>
      <c r="D8747" s="138" t="s">
        <v>42356</v>
      </c>
      <c r="E8747" s="138" t="s">
        <v>42357</v>
      </c>
      <c r="F8747" s="139">
        <v>34</v>
      </c>
      <c r="G8747" s="137" t="s">
        <v>3673</v>
      </c>
      <c r="H8747" s="137" t="s">
        <v>3674</v>
      </c>
      <c r="I8747" s="138" t="s">
        <v>3675</v>
      </c>
    </row>
    <row r="8748" spans="1:9" hidden="1">
      <c r="A8748" s="137" t="s">
        <v>42358</v>
      </c>
      <c r="B8748" s="138" t="s">
        <v>42359</v>
      </c>
      <c r="C8748" s="138" t="s">
        <v>42360</v>
      </c>
      <c r="D8748" s="138" t="s">
        <v>42361</v>
      </c>
      <c r="E8748" s="138" t="s">
        <v>42362</v>
      </c>
      <c r="F8748" s="139">
        <v>35</v>
      </c>
      <c r="G8748" s="137" t="s">
        <v>3673</v>
      </c>
      <c r="H8748" s="137" t="s">
        <v>3674</v>
      </c>
      <c r="I8748" s="138" t="s">
        <v>3675</v>
      </c>
    </row>
    <row r="8749" spans="1:9" hidden="1">
      <c r="A8749" s="137" t="s">
        <v>42363</v>
      </c>
      <c r="B8749" s="138" t="s">
        <v>42364</v>
      </c>
      <c r="C8749" s="138" t="s">
        <v>42365</v>
      </c>
      <c r="D8749" s="138" t="s">
        <v>42366</v>
      </c>
      <c r="E8749" s="138" t="s">
        <v>42367</v>
      </c>
      <c r="F8749" s="139">
        <v>0</v>
      </c>
      <c r="G8749" s="137" t="s">
        <v>3673</v>
      </c>
      <c r="H8749" s="137" t="s">
        <v>3674</v>
      </c>
      <c r="I8749" s="138" t="s">
        <v>3675</v>
      </c>
    </row>
    <row r="8750" spans="1:9" hidden="1">
      <c r="A8750" s="137" t="s">
        <v>42368</v>
      </c>
      <c r="B8750" s="138" t="s">
        <v>42369</v>
      </c>
      <c r="C8750" s="138" t="s">
        <v>42370</v>
      </c>
      <c r="D8750" s="138" t="s">
        <v>42371</v>
      </c>
      <c r="E8750" s="138" t="s">
        <v>42372</v>
      </c>
      <c r="F8750" s="139">
        <v>4</v>
      </c>
      <c r="G8750" s="137" t="s">
        <v>3673</v>
      </c>
      <c r="H8750" s="137" t="s">
        <v>3674</v>
      </c>
      <c r="I8750" s="138" t="s">
        <v>3675</v>
      </c>
    </row>
    <row r="8751" spans="1:9" hidden="1">
      <c r="A8751" s="137" t="s">
        <v>42373</v>
      </c>
      <c r="B8751" s="138" t="s">
        <v>42374</v>
      </c>
      <c r="C8751" s="138" t="s">
        <v>42375</v>
      </c>
      <c r="D8751" s="138" t="s">
        <v>41683</v>
      </c>
      <c r="E8751" s="138" t="s">
        <v>42376</v>
      </c>
      <c r="F8751" s="139">
        <v>0</v>
      </c>
      <c r="G8751" s="137" t="s">
        <v>3673</v>
      </c>
      <c r="H8751" s="137" t="s">
        <v>3674</v>
      </c>
      <c r="I8751" s="138" t="s">
        <v>3675</v>
      </c>
    </row>
    <row r="8752" spans="1:9" hidden="1">
      <c r="A8752" s="137" t="s">
        <v>42377</v>
      </c>
      <c r="B8752" s="138" t="s">
        <v>42378</v>
      </c>
      <c r="C8752" s="138" t="s">
        <v>42379</v>
      </c>
      <c r="D8752" s="138" t="s">
        <v>42380</v>
      </c>
      <c r="E8752" s="138" t="s">
        <v>42381</v>
      </c>
      <c r="F8752" s="139">
        <v>30</v>
      </c>
      <c r="G8752" s="137" t="s">
        <v>3673</v>
      </c>
      <c r="H8752" s="137" t="s">
        <v>3674</v>
      </c>
      <c r="I8752" s="138" t="s">
        <v>3675</v>
      </c>
    </row>
    <row r="8753" spans="1:9" hidden="1">
      <c r="A8753" s="137" t="s">
        <v>42382</v>
      </c>
      <c r="B8753" s="138" t="s">
        <v>42383</v>
      </c>
      <c r="C8753" s="138" t="s">
        <v>42384</v>
      </c>
      <c r="D8753" s="138" t="s">
        <v>42385</v>
      </c>
      <c r="E8753" s="138" t="s">
        <v>42386</v>
      </c>
      <c r="F8753" s="139">
        <v>0</v>
      </c>
      <c r="G8753" s="137" t="s">
        <v>3673</v>
      </c>
      <c r="H8753" s="137" t="s">
        <v>3674</v>
      </c>
      <c r="I8753" s="138" t="s">
        <v>3675</v>
      </c>
    </row>
    <row r="8754" spans="1:9" hidden="1">
      <c r="A8754" s="137" t="s">
        <v>42387</v>
      </c>
      <c r="B8754" s="138" t="s">
        <v>42388</v>
      </c>
      <c r="C8754" s="138" t="s">
        <v>42389</v>
      </c>
      <c r="D8754" s="138" t="s">
        <v>42390</v>
      </c>
      <c r="E8754" s="138" t="s">
        <v>1756</v>
      </c>
      <c r="F8754" s="139">
        <v>0</v>
      </c>
      <c r="G8754" s="137" t="s">
        <v>42391</v>
      </c>
      <c r="H8754" s="137" t="s">
        <v>42392</v>
      </c>
      <c r="I8754" s="138" t="s">
        <v>1756</v>
      </c>
    </row>
    <row r="8755" spans="1:9" hidden="1">
      <c r="A8755" s="137" t="s">
        <v>42393</v>
      </c>
      <c r="B8755" s="138" t="s">
        <v>42394</v>
      </c>
      <c r="C8755" s="138" t="s">
        <v>42395</v>
      </c>
      <c r="D8755" s="138" t="s">
        <v>42396</v>
      </c>
      <c r="E8755" s="138" t="s">
        <v>1756</v>
      </c>
      <c r="F8755" s="139">
        <v>0</v>
      </c>
      <c r="G8755" s="137" t="s">
        <v>42391</v>
      </c>
      <c r="H8755" s="137" t="s">
        <v>42392</v>
      </c>
      <c r="I8755" s="138" t="s">
        <v>1756</v>
      </c>
    </row>
    <row r="8756" spans="1:9" hidden="1">
      <c r="A8756" s="137" t="s">
        <v>42397</v>
      </c>
      <c r="B8756" s="138" t="s">
        <v>42398</v>
      </c>
      <c r="C8756" s="138" t="s">
        <v>42399</v>
      </c>
      <c r="D8756" s="138" t="s">
        <v>42400</v>
      </c>
      <c r="E8756" s="138" t="s">
        <v>42401</v>
      </c>
      <c r="F8756" s="139">
        <v>0</v>
      </c>
      <c r="G8756" s="137" t="s">
        <v>42391</v>
      </c>
      <c r="H8756" s="137" t="s">
        <v>42392</v>
      </c>
      <c r="I8756" s="138" t="s">
        <v>42402</v>
      </c>
    </row>
    <row r="8757" spans="1:9" hidden="1">
      <c r="A8757" s="137" t="s">
        <v>42403</v>
      </c>
      <c r="B8757" s="138" t="s">
        <v>42404</v>
      </c>
      <c r="C8757" s="138" t="s">
        <v>42405</v>
      </c>
      <c r="D8757" s="138" t="s">
        <v>42406</v>
      </c>
      <c r="E8757" s="138" t="s">
        <v>1756</v>
      </c>
      <c r="F8757" s="139">
        <v>0</v>
      </c>
      <c r="G8757" s="137" t="s">
        <v>42391</v>
      </c>
      <c r="H8757" s="137" t="s">
        <v>42392</v>
      </c>
      <c r="I8757" s="138" t="s">
        <v>1756</v>
      </c>
    </row>
    <row r="8758" spans="1:9" hidden="1">
      <c r="A8758" s="137" t="s">
        <v>42407</v>
      </c>
      <c r="B8758" s="138" t="s">
        <v>42408</v>
      </c>
      <c r="C8758" s="138" t="s">
        <v>42409</v>
      </c>
      <c r="D8758" s="138" t="s">
        <v>42410</v>
      </c>
      <c r="E8758" s="138" t="s">
        <v>42411</v>
      </c>
      <c r="F8758" s="139">
        <v>0</v>
      </c>
      <c r="G8758" s="137" t="s">
        <v>42391</v>
      </c>
      <c r="H8758" s="137" t="s">
        <v>42392</v>
      </c>
      <c r="I8758" s="138" t="s">
        <v>42402</v>
      </c>
    </row>
    <row r="8759" spans="1:9" hidden="1">
      <c r="A8759" s="137" t="s">
        <v>42412</v>
      </c>
      <c r="B8759" s="138" t="s">
        <v>42413</v>
      </c>
      <c r="C8759" s="138" t="s">
        <v>42414</v>
      </c>
      <c r="D8759" s="138" t="s">
        <v>42415</v>
      </c>
      <c r="E8759" s="138" t="s">
        <v>1756</v>
      </c>
      <c r="F8759" s="139">
        <v>0</v>
      </c>
      <c r="G8759" s="137" t="s">
        <v>42391</v>
      </c>
      <c r="H8759" s="137" t="s">
        <v>42392</v>
      </c>
      <c r="I8759" s="138" t="s">
        <v>1756</v>
      </c>
    </row>
    <row r="8760" spans="1:9" hidden="1">
      <c r="A8760" s="137" t="s">
        <v>42416</v>
      </c>
      <c r="B8760" s="138" t="s">
        <v>42417</v>
      </c>
      <c r="C8760" s="138" t="s">
        <v>42418</v>
      </c>
      <c r="D8760" s="138" t="s">
        <v>42419</v>
      </c>
      <c r="E8760" s="138" t="s">
        <v>42420</v>
      </c>
      <c r="F8760" s="139">
        <v>0</v>
      </c>
      <c r="G8760" s="137" t="s">
        <v>42391</v>
      </c>
      <c r="H8760" s="137" t="s">
        <v>42392</v>
      </c>
      <c r="I8760" s="138" t="s">
        <v>42402</v>
      </c>
    </row>
    <row r="8761" spans="1:9" hidden="1">
      <c r="A8761" s="137" t="s">
        <v>42421</v>
      </c>
      <c r="B8761" s="138" t="s">
        <v>42422</v>
      </c>
      <c r="C8761" s="138" t="s">
        <v>42423</v>
      </c>
      <c r="D8761" s="138" t="s">
        <v>42424</v>
      </c>
      <c r="E8761" s="138" t="s">
        <v>1756</v>
      </c>
      <c r="F8761" s="139">
        <v>0</v>
      </c>
      <c r="G8761" s="137" t="s">
        <v>42391</v>
      </c>
      <c r="H8761" s="137" t="s">
        <v>42392</v>
      </c>
      <c r="I8761" s="138" t="s">
        <v>1756</v>
      </c>
    </row>
    <row r="8762" spans="1:9" hidden="1">
      <c r="A8762" s="137" t="s">
        <v>42425</v>
      </c>
      <c r="B8762" s="138" t="s">
        <v>42426</v>
      </c>
      <c r="C8762" s="138" t="s">
        <v>42427</v>
      </c>
      <c r="D8762" s="138" t="s">
        <v>42428</v>
      </c>
      <c r="E8762" s="138" t="s">
        <v>1756</v>
      </c>
      <c r="F8762" s="139">
        <v>0</v>
      </c>
      <c r="G8762" s="137" t="s">
        <v>42391</v>
      </c>
      <c r="H8762" s="137" t="s">
        <v>42392</v>
      </c>
      <c r="I8762" s="138" t="s">
        <v>1756</v>
      </c>
    </row>
    <row r="8763" spans="1:9" hidden="1">
      <c r="A8763" s="137" t="s">
        <v>42429</v>
      </c>
      <c r="B8763" s="138" t="s">
        <v>42430</v>
      </c>
      <c r="C8763" s="138" t="s">
        <v>42431</v>
      </c>
      <c r="D8763" s="138" t="s">
        <v>42432</v>
      </c>
      <c r="E8763" s="138" t="s">
        <v>1756</v>
      </c>
      <c r="F8763" s="139">
        <v>0</v>
      </c>
      <c r="G8763" s="137" t="s">
        <v>42391</v>
      </c>
      <c r="H8763" s="137" t="s">
        <v>42392</v>
      </c>
      <c r="I8763" s="138" t="s">
        <v>1756</v>
      </c>
    </row>
    <row r="8764" spans="1:9" hidden="1">
      <c r="A8764" s="137" t="s">
        <v>42433</v>
      </c>
      <c r="B8764" s="138" t="s">
        <v>42434</v>
      </c>
      <c r="C8764" s="138" t="s">
        <v>42435</v>
      </c>
      <c r="D8764" s="138" t="s">
        <v>42436</v>
      </c>
      <c r="E8764" s="138" t="s">
        <v>1756</v>
      </c>
      <c r="F8764" s="139">
        <v>0</v>
      </c>
      <c r="G8764" s="137" t="s">
        <v>42391</v>
      </c>
      <c r="H8764" s="137" t="s">
        <v>42392</v>
      </c>
      <c r="I8764" s="138" t="s">
        <v>1756</v>
      </c>
    </row>
    <row r="8765" spans="1:9" hidden="1">
      <c r="A8765" s="137" t="s">
        <v>42437</v>
      </c>
      <c r="B8765" s="138" t="s">
        <v>42438</v>
      </c>
      <c r="C8765" s="138" t="s">
        <v>42439</v>
      </c>
      <c r="D8765" s="138" t="s">
        <v>42440</v>
      </c>
      <c r="E8765" s="138" t="s">
        <v>42441</v>
      </c>
      <c r="F8765" s="139">
        <v>0</v>
      </c>
      <c r="G8765" s="137" t="s">
        <v>42391</v>
      </c>
      <c r="H8765" s="137" t="s">
        <v>42392</v>
      </c>
      <c r="I8765" s="138" t="s">
        <v>42402</v>
      </c>
    </row>
    <row r="8766" spans="1:9" hidden="1">
      <c r="A8766" s="137" t="s">
        <v>42442</v>
      </c>
      <c r="B8766" s="138" t="s">
        <v>42443</v>
      </c>
      <c r="C8766" s="138" t="s">
        <v>42444</v>
      </c>
      <c r="D8766" s="138" t="s">
        <v>42445</v>
      </c>
      <c r="E8766" s="138" t="s">
        <v>42446</v>
      </c>
      <c r="F8766" s="139">
        <v>7.1</v>
      </c>
      <c r="G8766" s="137" t="s">
        <v>42391</v>
      </c>
      <c r="H8766" s="137" t="s">
        <v>42392</v>
      </c>
      <c r="I8766" s="138" t="s">
        <v>42402</v>
      </c>
    </row>
    <row r="8767" spans="1:9" hidden="1">
      <c r="A8767" s="137" t="s">
        <v>42447</v>
      </c>
      <c r="B8767" s="138" t="s">
        <v>42448</v>
      </c>
      <c r="C8767" s="138" t="s">
        <v>42449</v>
      </c>
      <c r="D8767" s="138" t="s">
        <v>42450</v>
      </c>
      <c r="E8767" s="138" t="s">
        <v>42451</v>
      </c>
      <c r="F8767" s="139">
        <v>0</v>
      </c>
      <c r="G8767" s="137" t="s">
        <v>42391</v>
      </c>
      <c r="H8767" s="137" t="s">
        <v>42392</v>
      </c>
      <c r="I8767" s="138" t="s">
        <v>42402</v>
      </c>
    </row>
    <row r="8768" spans="1:9" hidden="1">
      <c r="A8768" s="137" t="s">
        <v>42452</v>
      </c>
      <c r="B8768" s="138" t="s">
        <v>42453</v>
      </c>
      <c r="C8768" s="138" t="s">
        <v>42454</v>
      </c>
      <c r="D8768" s="138" t="s">
        <v>42455</v>
      </c>
      <c r="E8768" s="138" t="s">
        <v>1756</v>
      </c>
      <c r="F8768" s="139">
        <v>0</v>
      </c>
      <c r="G8768" s="137" t="s">
        <v>42391</v>
      </c>
      <c r="H8768" s="137" t="s">
        <v>42392</v>
      </c>
      <c r="I8768" s="138" t="s">
        <v>1756</v>
      </c>
    </row>
    <row r="8769" spans="1:9" hidden="1">
      <c r="A8769" s="137" t="s">
        <v>42456</v>
      </c>
      <c r="B8769" s="138" t="s">
        <v>42457</v>
      </c>
      <c r="C8769" s="138" t="s">
        <v>42458</v>
      </c>
      <c r="D8769" s="138" t="s">
        <v>42459</v>
      </c>
      <c r="E8769" s="138" t="s">
        <v>42460</v>
      </c>
      <c r="F8769" s="139">
        <v>0</v>
      </c>
      <c r="G8769" s="137" t="s">
        <v>42391</v>
      </c>
      <c r="H8769" s="137" t="s">
        <v>42392</v>
      </c>
      <c r="I8769" s="138" t="s">
        <v>42402</v>
      </c>
    </row>
    <row r="8770" spans="1:9" hidden="1">
      <c r="A8770" s="137" t="s">
        <v>42461</v>
      </c>
      <c r="B8770" s="138" t="s">
        <v>42462</v>
      </c>
      <c r="C8770" s="138" t="s">
        <v>42463</v>
      </c>
      <c r="D8770" s="138" t="s">
        <v>42464</v>
      </c>
      <c r="E8770" s="138" t="s">
        <v>1756</v>
      </c>
      <c r="F8770" s="139">
        <v>0</v>
      </c>
      <c r="G8770" s="137" t="s">
        <v>42391</v>
      </c>
      <c r="H8770" s="137" t="s">
        <v>42392</v>
      </c>
      <c r="I8770" s="138" t="s">
        <v>1756</v>
      </c>
    </row>
    <row r="8771" spans="1:9" hidden="1">
      <c r="A8771" s="137" t="s">
        <v>42465</v>
      </c>
      <c r="B8771" s="138" t="s">
        <v>42466</v>
      </c>
      <c r="C8771" s="138" t="s">
        <v>42467</v>
      </c>
      <c r="D8771" s="138" t="s">
        <v>42468</v>
      </c>
      <c r="E8771" s="138" t="s">
        <v>42469</v>
      </c>
      <c r="F8771" s="139">
        <v>0</v>
      </c>
      <c r="G8771" s="137" t="s">
        <v>42391</v>
      </c>
      <c r="H8771" s="137" t="s">
        <v>42392</v>
      </c>
      <c r="I8771" s="138" t="s">
        <v>42402</v>
      </c>
    </row>
    <row r="8772" spans="1:9" hidden="1">
      <c r="A8772" s="137" t="s">
        <v>42470</v>
      </c>
      <c r="B8772" s="138" t="s">
        <v>42471</v>
      </c>
      <c r="C8772" s="138" t="s">
        <v>42472</v>
      </c>
      <c r="D8772" s="138" t="s">
        <v>42473</v>
      </c>
      <c r="E8772" s="138" t="s">
        <v>42474</v>
      </c>
      <c r="F8772" s="139">
        <v>0</v>
      </c>
      <c r="G8772" s="137" t="s">
        <v>42391</v>
      </c>
      <c r="H8772" s="137" t="s">
        <v>42392</v>
      </c>
      <c r="I8772" s="138" t="s">
        <v>42402</v>
      </c>
    </row>
    <row r="8773" spans="1:9" hidden="1">
      <c r="A8773" s="137" t="s">
        <v>42475</v>
      </c>
      <c r="B8773" s="138" t="s">
        <v>42476</v>
      </c>
      <c r="C8773" s="138" t="s">
        <v>42477</v>
      </c>
      <c r="D8773" s="138" t="s">
        <v>42478</v>
      </c>
      <c r="E8773" s="138" t="s">
        <v>42479</v>
      </c>
      <c r="F8773" s="139">
        <v>0</v>
      </c>
      <c r="G8773" s="137" t="s">
        <v>42391</v>
      </c>
      <c r="H8773" s="137" t="s">
        <v>42392</v>
      </c>
      <c r="I8773" s="138" t="s">
        <v>42402</v>
      </c>
    </row>
    <row r="8774" spans="1:9" hidden="1">
      <c r="A8774" s="137" t="s">
        <v>42480</v>
      </c>
      <c r="B8774" s="138" t="s">
        <v>42481</v>
      </c>
      <c r="C8774" s="138" t="s">
        <v>42482</v>
      </c>
      <c r="D8774" s="138" t="s">
        <v>42483</v>
      </c>
      <c r="E8774" s="138" t="s">
        <v>1756</v>
      </c>
      <c r="F8774" s="139">
        <v>0</v>
      </c>
      <c r="G8774" s="137" t="s">
        <v>42391</v>
      </c>
      <c r="H8774" s="137" t="s">
        <v>42392</v>
      </c>
      <c r="I8774" s="138" t="s">
        <v>1756</v>
      </c>
    </row>
    <row r="8775" spans="1:9" hidden="1">
      <c r="A8775" s="137" t="s">
        <v>42484</v>
      </c>
      <c r="B8775" s="138" t="s">
        <v>42485</v>
      </c>
      <c r="C8775" s="138" t="s">
        <v>42486</v>
      </c>
      <c r="D8775" s="138" t="s">
        <v>42487</v>
      </c>
      <c r="E8775" s="138" t="s">
        <v>42488</v>
      </c>
      <c r="F8775" s="139">
        <v>0</v>
      </c>
      <c r="G8775" s="137" t="s">
        <v>42391</v>
      </c>
      <c r="H8775" s="137" t="s">
        <v>42392</v>
      </c>
      <c r="I8775" s="138" t="s">
        <v>42402</v>
      </c>
    </row>
    <row r="8776" spans="1:9" hidden="1">
      <c r="A8776" s="137" t="s">
        <v>42489</v>
      </c>
      <c r="B8776" s="138" t="s">
        <v>42490</v>
      </c>
      <c r="C8776" s="138" t="s">
        <v>42491</v>
      </c>
      <c r="D8776" s="138" t="s">
        <v>42492</v>
      </c>
      <c r="E8776" s="138" t="s">
        <v>1756</v>
      </c>
      <c r="F8776" s="139">
        <v>0</v>
      </c>
      <c r="G8776" s="137" t="s">
        <v>42391</v>
      </c>
      <c r="H8776" s="137" t="s">
        <v>42392</v>
      </c>
      <c r="I8776" s="138" t="s">
        <v>1756</v>
      </c>
    </row>
    <row r="8777" spans="1:9" hidden="1">
      <c r="A8777" s="137" t="s">
        <v>42493</v>
      </c>
      <c r="B8777" s="138" t="s">
        <v>42494</v>
      </c>
      <c r="C8777" s="138" t="s">
        <v>42495</v>
      </c>
      <c r="D8777" s="138" t="s">
        <v>42496</v>
      </c>
      <c r="E8777" s="138" t="s">
        <v>42497</v>
      </c>
      <c r="F8777" s="139">
        <v>0</v>
      </c>
      <c r="G8777" s="137" t="s">
        <v>42391</v>
      </c>
      <c r="H8777" s="137" t="s">
        <v>42392</v>
      </c>
      <c r="I8777" s="138" t="s">
        <v>42402</v>
      </c>
    </row>
    <row r="8778" spans="1:9" hidden="1">
      <c r="A8778" s="137" t="s">
        <v>42498</v>
      </c>
      <c r="B8778" s="138" t="s">
        <v>42499</v>
      </c>
      <c r="C8778" s="138" t="s">
        <v>42500</v>
      </c>
      <c r="D8778" s="138" t="s">
        <v>42501</v>
      </c>
      <c r="E8778" s="138" t="s">
        <v>42502</v>
      </c>
      <c r="F8778" s="139">
        <v>0</v>
      </c>
      <c r="G8778" s="137" t="s">
        <v>42391</v>
      </c>
      <c r="H8778" s="137" t="s">
        <v>42392</v>
      </c>
      <c r="I8778" s="138" t="s">
        <v>42402</v>
      </c>
    </row>
    <row r="8779" spans="1:9" hidden="1">
      <c r="A8779" s="137" t="s">
        <v>42503</v>
      </c>
      <c r="B8779" s="138" t="s">
        <v>42504</v>
      </c>
      <c r="C8779" s="138" t="s">
        <v>42505</v>
      </c>
      <c r="D8779" s="138" t="s">
        <v>42506</v>
      </c>
      <c r="E8779" s="138" t="s">
        <v>42507</v>
      </c>
      <c r="F8779" s="139">
        <v>0</v>
      </c>
      <c r="G8779" s="137" t="s">
        <v>42391</v>
      </c>
      <c r="H8779" s="137" t="s">
        <v>42392</v>
      </c>
      <c r="I8779" s="138" t="s">
        <v>42402</v>
      </c>
    </row>
    <row r="8780" spans="1:9" hidden="1">
      <c r="A8780" s="137" t="s">
        <v>42508</v>
      </c>
      <c r="B8780" s="138" t="s">
        <v>42509</v>
      </c>
      <c r="C8780" s="138" t="s">
        <v>42510</v>
      </c>
      <c r="D8780" s="138" t="s">
        <v>42511</v>
      </c>
      <c r="E8780" s="138" t="s">
        <v>42512</v>
      </c>
      <c r="F8780" s="139">
        <v>0</v>
      </c>
      <c r="G8780" s="137" t="s">
        <v>42391</v>
      </c>
      <c r="H8780" s="137" t="s">
        <v>42392</v>
      </c>
      <c r="I8780" s="138" t="s">
        <v>42402</v>
      </c>
    </row>
    <row r="8781" spans="1:9" hidden="1">
      <c r="A8781" s="137" t="s">
        <v>42513</v>
      </c>
      <c r="B8781" s="138" t="s">
        <v>42514</v>
      </c>
      <c r="C8781" s="138" t="s">
        <v>42515</v>
      </c>
      <c r="D8781" s="138" t="s">
        <v>42516</v>
      </c>
      <c r="E8781" s="138" t="s">
        <v>42517</v>
      </c>
      <c r="F8781" s="139">
        <v>0</v>
      </c>
      <c r="G8781" s="137" t="s">
        <v>42391</v>
      </c>
      <c r="H8781" s="137" t="s">
        <v>42392</v>
      </c>
      <c r="I8781" s="138" t="s">
        <v>42402</v>
      </c>
    </row>
    <row r="8782" spans="1:9" hidden="1">
      <c r="A8782" s="137" t="s">
        <v>42518</v>
      </c>
      <c r="B8782" s="138" t="s">
        <v>42519</v>
      </c>
      <c r="C8782" s="138" t="s">
        <v>42520</v>
      </c>
      <c r="D8782" s="138" t="s">
        <v>42521</v>
      </c>
      <c r="E8782" s="138" t="s">
        <v>1756</v>
      </c>
      <c r="F8782" s="139">
        <v>0</v>
      </c>
      <c r="G8782" s="137" t="s">
        <v>42391</v>
      </c>
      <c r="H8782" s="137" t="s">
        <v>42392</v>
      </c>
      <c r="I8782" s="138" t="s">
        <v>1756</v>
      </c>
    </row>
    <row r="8783" spans="1:9" hidden="1">
      <c r="A8783" s="137" t="s">
        <v>42522</v>
      </c>
      <c r="B8783" s="138" t="s">
        <v>42523</v>
      </c>
      <c r="C8783" s="138" t="s">
        <v>42524</v>
      </c>
      <c r="D8783" s="138" t="s">
        <v>42525</v>
      </c>
      <c r="E8783" s="138" t="s">
        <v>42526</v>
      </c>
      <c r="F8783" s="139">
        <v>0</v>
      </c>
      <c r="G8783" s="137" t="s">
        <v>42391</v>
      </c>
      <c r="H8783" s="137" t="s">
        <v>42392</v>
      </c>
      <c r="I8783" s="138" t="s">
        <v>42402</v>
      </c>
    </row>
    <row r="8784" spans="1:9" hidden="1">
      <c r="A8784" s="137" t="s">
        <v>42527</v>
      </c>
      <c r="B8784" s="138" t="s">
        <v>42528</v>
      </c>
      <c r="C8784" s="138" t="s">
        <v>42529</v>
      </c>
      <c r="D8784" s="138" t="s">
        <v>42530</v>
      </c>
      <c r="E8784" s="138" t="s">
        <v>42531</v>
      </c>
      <c r="F8784" s="139">
        <v>0</v>
      </c>
      <c r="G8784" s="137" t="s">
        <v>42391</v>
      </c>
      <c r="H8784" s="137" t="s">
        <v>42392</v>
      </c>
      <c r="I8784" s="138" t="s">
        <v>42402</v>
      </c>
    </row>
    <row r="8785" spans="1:9" hidden="1">
      <c r="A8785" s="137" t="s">
        <v>42532</v>
      </c>
      <c r="B8785" s="138" t="s">
        <v>42533</v>
      </c>
      <c r="C8785" s="138" t="s">
        <v>42534</v>
      </c>
      <c r="D8785" s="138" t="s">
        <v>42535</v>
      </c>
      <c r="E8785" s="138" t="s">
        <v>1756</v>
      </c>
      <c r="F8785" s="139">
        <v>0</v>
      </c>
      <c r="G8785" s="137" t="s">
        <v>42391</v>
      </c>
      <c r="H8785" s="137" t="s">
        <v>42392</v>
      </c>
      <c r="I8785" s="138" t="s">
        <v>1756</v>
      </c>
    </row>
    <row r="8786" spans="1:9" hidden="1">
      <c r="A8786" s="137" t="s">
        <v>42536</v>
      </c>
      <c r="B8786" s="138" t="s">
        <v>42537</v>
      </c>
      <c r="C8786" s="138" t="s">
        <v>42538</v>
      </c>
      <c r="D8786" s="138" t="s">
        <v>42539</v>
      </c>
      <c r="E8786" s="138" t="s">
        <v>42540</v>
      </c>
      <c r="F8786" s="139">
        <v>0</v>
      </c>
      <c r="G8786" s="137" t="s">
        <v>42391</v>
      </c>
      <c r="H8786" s="137" t="s">
        <v>42392</v>
      </c>
      <c r="I8786" s="138" t="s">
        <v>42402</v>
      </c>
    </row>
    <row r="8787" spans="1:9" hidden="1">
      <c r="A8787" s="137" t="s">
        <v>42541</v>
      </c>
      <c r="B8787" s="138" t="s">
        <v>42542</v>
      </c>
      <c r="C8787" s="138" t="s">
        <v>42543</v>
      </c>
      <c r="D8787" s="138" t="s">
        <v>42544</v>
      </c>
      <c r="E8787" s="138" t="s">
        <v>42545</v>
      </c>
      <c r="F8787" s="139">
        <v>0</v>
      </c>
      <c r="G8787" s="137" t="s">
        <v>42391</v>
      </c>
      <c r="H8787" s="137" t="s">
        <v>42392</v>
      </c>
      <c r="I8787" s="138" t="s">
        <v>42402</v>
      </c>
    </row>
    <row r="8788" spans="1:9" hidden="1">
      <c r="A8788" s="137" t="s">
        <v>42546</v>
      </c>
      <c r="B8788" s="138" t="s">
        <v>42547</v>
      </c>
      <c r="C8788" s="138" t="s">
        <v>42548</v>
      </c>
      <c r="D8788" s="138" t="s">
        <v>42549</v>
      </c>
      <c r="E8788" s="138" t="s">
        <v>42550</v>
      </c>
      <c r="F8788" s="139">
        <v>0</v>
      </c>
      <c r="G8788" s="137" t="s">
        <v>42391</v>
      </c>
      <c r="H8788" s="137" t="s">
        <v>42392</v>
      </c>
      <c r="I8788" s="138" t="s">
        <v>42402</v>
      </c>
    </row>
    <row r="8789" spans="1:9" hidden="1">
      <c r="A8789" s="137" t="s">
        <v>42551</v>
      </c>
      <c r="B8789" s="138" t="s">
        <v>42552</v>
      </c>
      <c r="C8789" s="138" t="s">
        <v>42553</v>
      </c>
      <c r="D8789" s="138" t="s">
        <v>42554</v>
      </c>
      <c r="E8789" s="138" t="s">
        <v>42555</v>
      </c>
      <c r="F8789" s="139">
        <v>0</v>
      </c>
      <c r="G8789" s="137" t="s">
        <v>42391</v>
      </c>
      <c r="H8789" s="137" t="s">
        <v>42392</v>
      </c>
      <c r="I8789" s="138" t="s">
        <v>42402</v>
      </c>
    </row>
    <row r="8790" spans="1:9" hidden="1">
      <c r="A8790" s="137" t="s">
        <v>42556</v>
      </c>
      <c r="B8790" s="138" t="s">
        <v>42557</v>
      </c>
      <c r="C8790" s="138" t="s">
        <v>42558</v>
      </c>
      <c r="D8790" s="138" t="s">
        <v>42559</v>
      </c>
      <c r="E8790" s="138" t="s">
        <v>42560</v>
      </c>
      <c r="F8790" s="139">
        <v>0</v>
      </c>
      <c r="G8790" s="137" t="s">
        <v>42391</v>
      </c>
      <c r="H8790" s="137" t="s">
        <v>42392</v>
      </c>
      <c r="I8790" s="138" t="s">
        <v>42402</v>
      </c>
    </row>
    <row r="8791" spans="1:9" hidden="1">
      <c r="A8791" s="137" t="s">
        <v>42561</v>
      </c>
      <c r="B8791" s="138" t="s">
        <v>42562</v>
      </c>
      <c r="C8791" s="138" t="s">
        <v>42563</v>
      </c>
      <c r="D8791" s="138" t="s">
        <v>42564</v>
      </c>
      <c r="E8791" s="138" t="s">
        <v>42565</v>
      </c>
      <c r="F8791" s="139">
        <v>0</v>
      </c>
      <c r="G8791" s="137" t="s">
        <v>42391</v>
      </c>
      <c r="H8791" s="137" t="s">
        <v>42392</v>
      </c>
      <c r="I8791" s="138" t="s">
        <v>42402</v>
      </c>
    </row>
    <row r="8792" spans="1:9" hidden="1">
      <c r="A8792" s="137" t="s">
        <v>42566</v>
      </c>
      <c r="B8792" s="138" t="s">
        <v>42567</v>
      </c>
      <c r="C8792" s="138" t="s">
        <v>42568</v>
      </c>
      <c r="D8792" s="138" t="s">
        <v>42569</v>
      </c>
      <c r="E8792" s="138" t="s">
        <v>42570</v>
      </c>
      <c r="F8792" s="139">
        <v>0</v>
      </c>
      <c r="G8792" s="137" t="s">
        <v>42391</v>
      </c>
      <c r="H8792" s="137" t="s">
        <v>42392</v>
      </c>
      <c r="I8792" s="138" t="s">
        <v>42402</v>
      </c>
    </row>
    <row r="8793" spans="1:9" hidden="1">
      <c r="A8793" s="137" t="s">
        <v>42571</v>
      </c>
      <c r="B8793" s="138" t="s">
        <v>42572</v>
      </c>
      <c r="C8793" s="138" t="s">
        <v>42573</v>
      </c>
      <c r="D8793" s="138" t="s">
        <v>42574</v>
      </c>
      <c r="E8793" s="138" t="s">
        <v>42575</v>
      </c>
      <c r="F8793" s="139">
        <v>0</v>
      </c>
      <c r="G8793" s="137" t="s">
        <v>42391</v>
      </c>
      <c r="H8793" s="137" t="s">
        <v>42392</v>
      </c>
      <c r="I8793" s="138" t="s">
        <v>42402</v>
      </c>
    </row>
    <row r="8794" spans="1:9" hidden="1">
      <c r="A8794" s="137" t="s">
        <v>42576</v>
      </c>
      <c r="B8794" s="138" t="s">
        <v>42577</v>
      </c>
      <c r="C8794" s="138" t="s">
        <v>42578</v>
      </c>
      <c r="D8794" s="138" t="s">
        <v>42579</v>
      </c>
      <c r="E8794" s="138" t="s">
        <v>42580</v>
      </c>
      <c r="F8794" s="139">
        <v>0</v>
      </c>
      <c r="G8794" s="137" t="s">
        <v>42391</v>
      </c>
      <c r="H8794" s="137" t="s">
        <v>42392</v>
      </c>
      <c r="I8794" s="138" t="s">
        <v>42402</v>
      </c>
    </row>
    <row r="8795" spans="1:9" hidden="1">
      <c r="A8795" s="137" t="s">
        <v>42581</v>
      </c>
      <c r="B8795" s="138" t="s">
        <v>42582</v>
      </c>
      <c r="C8795" s="138" t="s">
        <v>42583</v>
      </c>
      <c r="D8795" s="138" t="s">
        <v>42584</v>
      </c>
      <c r="E8795" s="138" t="s">
        <v>42585</v>
      </c>
      <c r="F8795" s="139">
        <v>7.42</v>
      </c>
      <c r="G8795" s="137" t="s">
        <v>42391</v>
      </c>
      <c r="H8795" s="137" t="s">
        <v>42392</v>
      </c>
      <c r="I8795" s="138" t="s">
        <v>42402</v>
      </c>
    </row>
    <row r="8796" spans="1:9" hidden="1">
      <c r="A8796" s="137" t="s">
        <v>42586</v>
      </c>
      <c r="B8796" s="138" t="s">
        <v>42587</v>
      </c>
      <c r="C8796" s="138" t="s">
        <v>42588</v>
      </c>
      <c r="D8796" s="138" t="s">
        <v>42589</v>
      </c>
      <c r="E8796" s="138" t="s">
        <v>42590</v>
      </c>
      <c r="F8796" s="139">
        <v>0</v>
      </c>
      <c r="G8796" s="137" t="s">
        <v>42391</v>
      </c>
      <c r="H8796" s="137" t="s">
        <v>42392</v>
      </c>
      <c r="I8796" s="138" t="s">
        <v>42402</v>
      </c>
    </row>
    <row r="8797" spans="1:9" hidden="1">
      <c r="A8797" s="137" t="s">
        <v>42591</v>
      </c>
      <c r="B8797" s="138" t="s">
        <v>42592</v>
      </c>
      <c r="C8797" s="138" t="s">
        <v>42593</v>
      </c>
      <c r="D8797" s="138" t="s">
        <v>42594</v>
      </c>
      <c r="E8797" s="138" t="s">
        <v>1756</v>
      </c>
      <c r="F8797" s="139">
        <v>0</v>
      </c>
      <c r="G8797" s="137" t="s">
        <v>42391</v>
      </c>
      <c r="H8797" s="137" t="s">
        <v>42392</v>
      </c>
      <c r="I8797" s="138" t="s">
        <v>1756</v>
      </c>
    </row>
    <row r="8798" spans="1:9" hidden="1">
      <c r="A8798" s="137" t="s">
        <v>42595</v>
      </c>
      <c r="B8798" s="138" t="s">
        <v>42596</v>
      </c>
      <c r="C8798" s="138" t="s">
        <v>42597</v>
      </c>
      <c r="D8798" s="138" t="s">
        <v>42598</v>
      </c>
      <c r="E8798" s="138" t="s">
        <v>42599</v>
      </c>
      <c r="F8798" s="139">
        <v>0</v>
      </c>
      <c r="G8798" s="137" t="s">
        <v>42391</v>
      </c>
      <c r="H8798" s="137" t="s">
        <v>42392</v>
      </c>
      <c r="I8798" s="138" t="s">
        <v>42402</v>
      </c>
    </row>
    <row r="8799" spans="1:9" hidden="1">
      <c r="A8799" s="137" t="s">
        <v>42600</v>
      </c>
      <c r="B8799" s="138" t="s">
        <v>42601</v>
      </c>
      <c r="C8799" s="138" t="s">
        <v>42602</v>
      </c>
      <c r="D8799" s="138" t="s">
        <v>42603</v>
      </c>
      <c r="E8799" s="138" t="s">
        <v>1756</v>
      </c>
      <c r="F8799" s="139">
        <v>0</v>
      </c>
      <c r="G8799" s="137" t="s">
        <v>42391</v>
      </c>
      <c r="H8799" s="137" t="s">
        <v>42392</v>
      </c>
      <c r="I8799" s="138" t="s">
        <v>1756</v>
      </c>
    </row>
    <row r="8800" spans="1:9" hidden="1">
      <c r="A8800" s="137" t="s">
        <v>42604</v>
      </c>
      <c r="B8800" s="138" t="s">
        <v>42605</v>
      </c>
      <c r="C8800" s="138" t="s">
        <v>42606</v>
      </c>
      <c r="D8800" s="138" t="s">
        <v>42539</v>
      </c>
      <c r="E8800" s="138" t="s">
        <v>42607</v>
      </c>
      <c r="F8800" s="139">
        <v>0</v>
      </c>
      <c r="G8800" s="137" t="s">
        <v>42391</v>
      </c>
      <c r="H8800" s="137" t="s">
        <v>42392</v>
      </c>
      <c r="I8800" s="138" t="s">
        <v>1756</v>
      </c>
    </row>
    <row r="8801" spans="1:9" hidden="1">
      <c r="A8801" s="137" t="s">
        <v>42608</v>
      </c>
      <c r="B8801" s="138" t="s">
        <v>42609</v>
      </c>
      <c r="C8801" s="138" t="s">
        <v>42610</v>
      </c>
      <c r="D8801" s="138" t="s">
        <v>42611</v>
      </c>
      <c r="E8801" s="138" t="s">
        <v>1756</v>
      </c>
      <c r="F8801" s="139">
        <v>0</v>
      </c>
      <c r="G8801" s="137" t="s">
        <v>42391</v>
      </c>
      <c r="H8801" s="137" t="s">
        <v>42392</v>
      </c>
      <c r="I8801" s="138" t="s">
        <v>1756</v>
      </c>
    </row>
    <row r="8802" spans="1:9" hidden="1">
      <c r="A8802" s="137" t="s">
        <v>42612</v>
      </c>
      <c r="B8802" s="138" t="s">
        <v>42613</v>
      </c>
      <c r="C8802" s="138" t="s">
        <v>42614</v>
      </c>
      <c r="D8802" s="138" t="s">
        <v>42615</v>
      </c>
      <c r="E8802" s="138" t="s">
        <v>42616</v>
      </c>
      <c r="F8802" s="139">
        <v>0</v>
      </c>
      <c r="G8802" s="137" t="s">
        <v>1067</v>
      </c>
      <c r="H8802" s="137" t="s">
        <v>36671</v>
      </c>
      <c r="I8802" s="138" t="s">
        <v>1258</v>
      </c>
    </row>
    <row r="8803" spans="1:9" hidden="1">
      <c r="A8803" s="137" t="s">
        <v>42617</v>
      </c>
      <c r="B8803" s="138" t="s">
        <v>42618</v>
      </c>
      <c r="C8803" s="138" t="s">
        <v>42619</v>
      </c>
      <c r="D8803" s="138" t="s">
        <v>42620</v>
      </c>
      <c r="E8803" s="138" t="s">
        <v>42621</v>
      </c>
      <c r="F8803" s="139">
        <v>0</v>
      </c>
      <c r="G8803" s="137" t="s">
        <v>1067</v>
      </c>
      <c r="H8803" s="137" t="s">
        <v>36671</v>
      </c>
      <c r="I8803" s="138" t="s">
        <v>1258</v>
      </c>
    </row>
    <row r="8804" spans="1:9" hidden="1">
      <c r="A8804" s="137" t="s">
        <v>42622</v>
      </c>
      <c r="B8804" s="138" t="s">
        <v>42623</v>
      </c>
      <c r="C8804" s="138" t="s">
        <v>42624</v>
      </c>
      <c r="D8804" s="138" t="s">
        <v>42625</v>
      </c>
      <c r="E8804" s="138" t="s">
        <v>42626</v>
      </c>
      <c r="F8804" s="139">
        <v>0</v>
      </c>
      <c r="G8804" s="137" t="s">
        <v>1067</v>
      </c>
      <c r="H8804" s="137" t="s">
        <v>36671</v>
      </c>
      <c r="I8804" s="138" t="s">
        <v>1258</v>
      </c>
    </row>
    <row r="8805" spans="1:9" hidden="1">
      <c r="A8805" s="137" t="s">
        <v>42627</v>
      </c>
      <c r="B8805" s="138" t="s">
        <v>42628</v>
      </c>
      <c r="C8805" s="138" t="s">
        <v>42629</v>
      </c>
      <c r="D8805" s="138" t="s">
        <v>42630</v>
      </c>
      <c r="E8805" s="138" t="s">
        <v>42631</v>
      </c>
      <c r="F8805" s="139">
        <v>0</v>
      </c>
      <c r="G8805" s="137" t="s">
        <v>1067</v>
      </c>
      <c r="H8805" s="137" t="s">
        <v>36671</v>
      </c>
      <c r="I8805" s="138" t="s">
        <v>1258</v>
      </c>
    </row>
    <row r="8806" spans="1:9" hidden="1">
      <c r="A8806" s="137" t="s">
        <v>42632</v>
      </c>
      <c r="B8806" s="138" t="s">
        <v>42633</v>
      </c>
      <c r="C8806" s="138" t="s">
        <v>42634</v>
      </c>
      <c r="D8806" s="138" t="s">
        <v>42635</v>
      </c>
      <c r="E8806" s="138" t="s">
        <v>42636</v>
      </c>
      <c r="F8806" s="139">
        <v>0</v>
      </c>
      <c r="G8806" s="137" t="s">
        <v>1067</v>
      </c>
      <c r="H8806" s="137" t="s">
        <v>36671</v>
      </c>
      <c r="I8806" s="138" t="s">
        <v>1258</v>
      </c>
    </row>
    <row r="8807" spans="1:9" hidden="1">
      <c r="A8807" s="137" t="s">
        <v>42637</v>
      </c>
      <c r="B8807" s="138" t="s">
        <v>42638</v>
      </c>
      <c r="C8807" s="138" t="s">
        <v>42639</v>
      </c>
      <c r="D8807" s="138" t="s">
        <v>42640</v>
      </c>
      <c r="E8807" s="138" t="s">
        <v>42641</v>
      </c>
      <c r="F8807" s="139">
        <v>0</v>
      </c>
      <c r="G8807" s="137" t="s">
        <v>1067</v>
      </c>
      <c r="H8807" s="137" t="s">
        <v>36671</v>
      </c>
      <c r="I8807" s="138" t="s">
        <v>1258</v>
      </c>
    </row>
    <row r="8808" spans="1:9" hidden="1">
      <c r="A8808" s="137" t="s">
        <v>42642</v>
      </c>
      <c r="B8808" s="138" t="s">
        <v>42643</v>
      </c>
      <c r="C8808" s="138" t="s">
        <v>42644</v>
      </c>
      <c r="D8808" s="138" t="s">
        <v>42645</v>
      </c>
      <c r="E8808" s="138" t="s">
        <v>42646</v>
      </c>
      <c r="F8808" s="139">
        <v>0</v>
      </c>
      <c r="G8808" s="137" t="s">
        <v>1067</v>
      </c>
      <c r="H8808" s="137" t="s">
        <v>36671</v>
      </c>
      <c r="I8808" s="138" t="s">
        <v>1258</v>
      </c>
    </row>
    <row r="8809" spans="1:9" hidden="1">
      <c r="A8809" s="137" t="s">
        <v>42647</v>
      </c>
      <c r="B8809" s="138" t="s">
        <v>42648</v>
      </c>
      <c r="C8809" s="138" t="s">
        <v>42649</v>
      </c>
      <c r="D8809" s="138" t="s">
        <v>42650</v>
      </c>
      <c r="E8809" s="138" t="s">
        <v>42651</v>
      </c>
      <c r="F8809" s="139">
        <v>0</v>
      </c>
      <c r="G8809" s="137" t="s">
        <v>1067</v>
      </c>
      <c r="H8809" s="137" t="s">
        <v>36671</v>
      </c>
      <c r="I8809" s="138" t="s">
        <v>1258</v>
      </c>
    </row>
    <row r="8810" spans="1:9" hidden="1">
      <c r="A8810" s="137" t="s">
        <v>42652</v>
      </c>
      <c r="B8810" s="138" t="s">
        <v>42653</v>
      </c>
      <c r="C8810" s="138" t="s">
        <v>42654</v>
      </c>
      <c r="D8810" s="138" t="s">
        <v>42655</v>
      </c>
      <c r="E8810" s="138" t="s">
        <v>42656</v>
      </c>
      <c r="F8810" s="139">
        <v>0</v>
      </c>
      <c r="G8810" s="137" t="s">
        <v>1067</v>
      </c>
      <c r="H8810" s="137" t="s">
        <v>36671</v>
      </c>
      <c r="I8810" s="138" t="s">
        <v>1258</v>
      </c>
    </row>
    <row r="8811" spans="1:9" hidden="1">
      <c r="A8811" s="137" t="s">
        <v>42657</v>
      </c>
      <c r="B8811" s="138" t="s">
        <v>42658</v>
      </c>
      <c r="C8811" s="138" t="s">
        <v>42659</v>
      </c>
      <c r="D8811" s="138" t="s">
        <v>42660</v>
      </c>
      <c r="E8811" s="138" t="s">
        <v>42661</v>
      </c>
      <c r="F8811" s="139">
        <v>0</v>
      </c>
      <c r="G8811" s="137" t="s">
        <v>1067</v>
      </c>
      <c r="H8811" s="137" t="s">
        <v>36671</v>
      </c>
      <c r="I8811" s="138" t="s">
        <v>1258</v>
      </c>
    </row>
    <row r="8812" spans="1:9" hidden="1">
      <c r="A8812" s="137" t="s">
        <v>42662</v>
      </c>
      <c r="B8812" s="138" t="s">
        <v>42663</v>
      </c>
      <c r="C8812" s="138" t="s">
        <v>42664</v>
      </c>
      <c r="D8812" s="138" t="s">
        <v>42665</v>
      </c>
      <c r="E8812" s="138" t="s">
        <v>42666</v>
      </c>
      <c r="F8812" s="139">
        <v>0</v>
      </c>
      <c r="G8812" s="137" t="s">
        <v>1067</v>
      </c>
      <c r="H8812" s="137" t="s">
        <v>36671</v>
      </c>
      <c r="I8812" s="138" t="s">
        <v>1258</v>
      </c>
    </row>
    <row r="8813" spans="1:9" hidden="1">
      <c r="A8813" s="137" t="s">
        <v>42667</v>
      </c>
      <c r="B8813" s="138" t="s">
        <v>42668</v>
      </c>
      <c r="C8813" s="138" t="s">
        <v>42669</v>
      </c>
      <c r="D8813" s="138" t="s">
        <v>42670</v>
      </c>
      <c r="E8813" s="138" t="s">
        <v>42671</v>
      </c>
      <c r="F8813" s="139">
        <v>0</v>
      </c>
      <c r="G8813" s="137" t="s">
        <v>1067</v>
      </c>
      <c r="H8813" s="137" t="s">
        <v>36671</v>
      </c>
      <c r="I8813" s="138" t="s">
        <v>1258</v>
      </c>
    </row>
    <row r="8814" spans="1:9" hidden="1">
      <c r="A8814" s="137" t="s">
        <v>42672</v>
      </c>
      <c r="B8814" s="138" t="s">
        <v>42673</v>
      </c>
      <c r="C8814" s="138" t="s">
        <v>42674</v>
      </c>
      <c r="D8814" s="138" t="s">
        <v>42675</v>
      </c>
      <c r="E8814" s="138" t="s">
        <v>42671</v>
      </c>
      <c r="F8814" s="139">
        <v>0</v>
      </c>
      <c r="G8814" s="137" t="s">
        <v>1067</v>
      </c>
      <c r="H8814" s="137" t="s">
        <v>36671</v>
      </c>
      <c r="I8814" s="138" t="s">
        <v>1258</v>
      </c>
    </row>
    <row r="8815" spans="1:9" hidden="1">
      <c r="A8815" s="137" t="s">
        <v>42676</v>
      </c>
      <c r="B8815" s="138" t="s">
        <v>42677</v>
      </c>
      <c r="C8815" s="138" t="s">
        <v>42678</v>
      </c>
      <c r="D8815" s="138" t="s">
        <v>42679</v>
      </c>
      <c r="E8815" s="138" t="s">
        <v>42680</v>
      </c>
      <c r="F8815" s="139">
        <v>0</v>
      </c>
      <c r="G8815" s="137" t="s">
        <v>1067</v>
      </c>
      <c r="H8815" s="137" t="s">
        <v>36671</v>
      </c>
      <c r="I8815" s="138" t="s">
        <v>1258</v>
      </c>
    </row>
    <row r="8816" spans="1:9" hidden="1">
      <c r="A8816" s="137" t="s">
        <v>42681</v>
      </c>
      <c r="B8816" s="138" t="s">
        <v>42682</v>
      </c>
      <c r="C8816" s="138" t="s">
        <v>42683</v>
      </c>
      <c r="D8816" s="138" t="s">
        <v>42684</v>
      </c>
      <c r="E8816" s="138" t="s">
        <v>42685</v>
      </c>
      <c r="F8816" s="139">
        <v>0</v>
      </c>
      <c r="G8816" s="137" t="s">
        <v>1067</v>
      </c>
      <c r="H8816" s="137" t="s">
        <v>36671</v>
      </c>
      <c r="I8816" s="138" t="s">
        <v>1258</v>
      </c>
    </row>
    <row r="8817" spans="1:9" hidden="1">
      <c r="A8817" s="137" t="s">
        <v>42686</v>
      </c>
      <c r="B8817" s="138" t="s">
        <v>42687</v>
      </c>
      <c r="C8817" s="138" t="s">
        <v>42688</v>
      </c>
      <c r="D8817" s="138" t="s">
        <v>42689</v>
      </c>
      <c r="E8817" s="138" t="s">
        <v>42690</v>
      </c>
      <c r="F8817" s="139">
        <v>0</v>
      </c>
      <c r="G8817" s="137" t="s">
        <v>1067</v>
      </c>
      <c r="H8817" s="137" t="s">
        <v>36671</v>
      </c>
      <c r="I8817" s="138" t="s">
        <v>1258</v>
      </c>
    </row>
    <row r="8818" spans="1:9" hidden="1">
      <c r="A8818" s="137" t="s">
        <v>42691</v>
      </c>
      <c r="B8818" s="138" t="s">
        <v>42692</v>
      </c>
      <c r="C8818" s="138" t="s">
        <v>42693</v>
      </c>
      <c r="D8818" s="138" t="s">
        <v>42694</v>
      </c>
      <c r="E8818" s="138" t="s">
        <v>42695</v>
      </c>
      <c r="F8818" s="139">
        <v>0</v>
      </c>
      <c r="G8818" s="137" t="s">
        <v>1067</v>
      </c>
      <c r="H8818" s="137" t="s">
        <v>36671</v>
      </c>
      <c r="I8818" s="138" t="s">
        <v>1258</v>
      </c>
    </row>
    <row r="8819" spans="1:9" hidden="1">
      <c r="A8819" s="137" t="s">
        <v>42696</v>
      </c>
      <c r="B8819" s="138" t="s">
        <v>42697</v>
      </c>
      <c r="C8819" s="138" t="s">
        <v>42698</v>
      </c>
      <c r="D8819" s="138" t="s">
        <v>42699</v>
      </c>
      <c r="E8819" s="138" t="s">
        <v>42700</v>
      </c>
      <c r="F8819" s="139">
        <v>0</v>
      </c>
      <c r="G8819" s="137" t="s">
        <v>1067</v>
      </c>
      <c r="H8819" s="137" t="s">
        <v>36671</v>
      </c>
      <c r="I8819" s="138" t="s">
        <v>1258</v>
      </c>
    </row>
    <row r="8820" spans="1:9" hidden="1">
      <c r="A8820" s="137" t="s">
        <v>42701</v>
      </c>
      <c r="B8820" s="138" t="s">
        <v>42702</v>
      </c>
      <c r="C8820" s="138" t="s">
        <v>42703</v>
      </c>
      <c r="D8820" s="138" t="s">
        <v>42704</v>
      </c>
      <c r="E8820" s="138" t="s">
        <v>42705</v>
      </c>
      <c r="F8820" s="139">
        <v>0</v>
      </c>
      <c r="G8820" s="137" t="s">
        <v>1067</v>
      </c>
      <c r="H8820" s="137" t="s">
        <v>36671</v>
      </c>
      <c r="I8820" s="138" t="s">
        <v>1258</v>
      </c>
    </row>
    <row r="8821" spans="1:9" hidden="1">
      <c r="A8821" s="137" t="s">
        <v>42706</v>
      </c>
      <c r="B8821" s="138" t="s">
        <v>42707</v>
      </c>
      <c r="C8821" s="138" t="s">
        <v>42708</v>
      </c>
      <c r="D8821" s="138" t="s">
        <v>42709</v>
      </c>
      <c r="E8821" s="138" t="s">
        <v>42710</v>
      </c>
      <c r="F8821" s="139">
        <v>0</v>
      </c>
      <c r="G8821" s="137" t="s">
        <v>1067</v>
      </c>
      <c r="H8821" s="137" t="s">
        <v>36671</v>
      </c>
      <c r="I8821" s="138" t="s">
        <v>1258</v>
      </c>
    </row>
    <row r="8822" spans="1:9" hidden="1">
      <c r="A8822" s="137" t="s">
        <v>42711</v>
      </c>
      <c r="B8822" s="138" t="s">
        <v>42712</v>
      </c>
      <c r="C8822" s="138" t="s">
        <v>42713</v>
      </c>
      <c r="D8822" s="138" t="s">
        <v>42714</v>
      </c>
      <c r="E8822" s="138" t="s">
        <v>42715</v>
      </c>
      <c r="F8822" s="139">
        <v>0</v>
      </c>
      <c r="G8822" s="137" t="s">
        <v>1067</v>
      </c>
      <c r="H8822" s="137" t="s">
        <v>36671</v>
      </c>
      <c r="I8822" s="138" t="s">
        <v>1258</v>
      </c>
    </row>
    <row r="8823" spans="1:9" hidden="1">
      <c r="A8823" s="137" t="s">
        <v>42716</v>
      </c>
      <c r="B8823" s="138" t="s">
        <v>42717</v>
      </c>
      <c r="C8823" s="138" t="s">
        <v>42718</v>
      </c>
      <c r="D8823" s="138" t="s">
        <v>42719</v>
      </c>
      <c r="E8823" s="138" t="s">
        <v>42720</v>
      </c>
      <c r="F8823" s="139">
        <v>0</v>
      </c>
      <c r="G8823" s="137" t="s">
        <v>1067</v>
      </c>
      <c r="H8823" s="137" t="s">
        <v>36671</v>
      </c>
      <c r="I8823" s="138" t="s">
        <v>1258</v>
      </c>
    </row>
    <row r="8824" spans="1:9" hidden="1">
      <c r="A8824" s="137" t="s">
        <v>42721</v>
      </c>
      <c r="B8824" s="138" t="s">
        <v>42722</v>
      </c>
      <c r="C8824" s="138" t="s">
        <v>42723</v>
      </c>
      <c r="D8824" s="138" t="s">
        <v>42724</v>
      </c>
      <c r="E8824" s="138" t="s">
        <v>42725</v>
      </c>
      <c r="F8824" s="139">
        <v>0</v>
      </c>
      <c r="G8824" s="137" t="s">
        <v>1067</v>
      </c>
      <c r="H8824" s="137" t="s">
        <v>36671</v>
      </c>
      <c r="I8824" s="138" t="s">
        <v>1258</v>
      </c>
    </row>
    <row r="8825" spans="1:9" hidden="1">
      <c r="A8825" s="137" t="s">
        <v>42726</v>
      </c>
      <c r="B8825" s="138" t="s">
        <v>42727</v>
      </c>
      <c r="C8825" s="138" t="s">
        <v>42728</v>
      </c>
      <c r="D8825" s="138" t="s">
        <v>42729</v>
      </c>
      <c r="E8825" s="138" t="s">
        <v>42730</v>
      </c>
      <c r="F8825" s="139">
        <v>0</v>
      </c>
      <c r="G8825" s="137" t="s">
        <v>1067</v>
      </c>
      <c r="H8825" s="137" t="s">
        <v>36671</v>
      </c>
      <c r="I8825" s="138" t="s">
        <v>1258</v>
      </c>
    </row>
    <row r="8826" spans="1:9" hidden="1">
      <c r="A8826" s="137" t="s">
        <v>42731</v>
      </c>
      <c r="B8826" s="138" t="s">
        <v>42732</v>
      </c>
      <c r="C8826" s="138" t="s">
        <v>42733</v>
      </c>
      <c r="D8826" s="138" t="s">
        <v>42734</v>
      </c>
      <c r="E8826" s="138" t="s">
        <v>42735</v>
      </c>
      <c r="F8826" s="139">
        <v>0</v>
      </c>
      <c r="G8826" s="137" t="s">
        <v>1067</v>
      </c>
      <c r="H8826" s="137" t="s">
        <v>36671</v>
      </c>
      <c r="I8826" s="138" t="s">
        <v>1258</v>
      </c>
    </row>
    <row r="8827" spans="1:9" hidden="1">
      <c r="A8827" s="137" t="s">
        <v>42736</v>
      </c>
      <c r="B8827" s="138" t="s">
        <v>42737</v>
      </c>
      <c r="C8827" s="138" t="s">
        <v>42738</v>
      </c>
      <c r="D8827" s="138" t="s">
        <v>42739</v>
      </c>
      <c r="E8827" s="138" t="s">
        <v>42740</v>
      </c>
      <c r="F8827" s="139">
        <v>0</v>
      </c>
      <c r="G8827" s="137" t="s">
        <v>1067</v>
      </c>
      <c r="H8827" s="137" t="s">
        <v>36671</v>
      </c>
      <c r="I8827" s="138" t="s">
        <v>1258</v>
      </c>
    </row>
    <row r="8828" spans="1:9" hidden="1">
      <c r="A8828" s="137" t="s">
        <v>42741</v>
      </c>
      <c r="B8828" s="138" t="s">
        <v>42742</v>
      </c>
      <c r="C8828" s="138" t="s">
        <v>42743</v>
      </c>
      <c r="D8828" s="138" t="s">
        <v>42744</v>
      </c>
      <c r="E8828" s="138" t="s">
        <v>42745</v>
      </c>
      <c r="F8828" s="139">
        <v>0</v>
      </c>
      <c r="G8828" s="137" t="s">
        <v>1067</v>
      </c>
      <c r="H8828" s="137" t="s">
        <v>36671</v>
      </c>
      <c r="I8828" s="138" t="s">
        <v>1258</v>
      </c>
    </row>
    <row r="8829" spans="1:9" hidden="1">
      <c r="A8829" s="137" t="s">
        <v>42746</v>
      </c>
      <c r="B8829" s="138" t="s">
        <v>42747</v>
      </c>
      <c r="C8829" s="138" t="s">
        <v>42748</v>
      </c>
      <c r="D8829" s="138" t="s">
        <v>42749</v>
      </c>
      <c r="E8829" s="138" t="s">
        <v>42750</v>
      </c>
      <c r="F8829" s="139">
        <v>0</v>
      </c>
      <c r="G8829" s="137" t="s">
        <v>1067</v>
      </c>
      <c r="H8829" s="137" t="s">
        <v>36671</v>
      </c>
      <c r="I8829" s="138" t="s">
        <v>1258</v>
      </c>
    </row>
    <row r="8830" spans="1:9" hidden="1">
      <c r="A8830" s="137" t="s">
        <v>42751</v>
      </c>
      <c r="B8830" s="138" t="s">
        <v>42752</v>
      </c>
      <c r="C8830" s="138" t="s">
        <v>42753</v>
      </c>
      <c r="D8830" s="138" t="s">
        <v>42754</v>
      </c>
      <c r="E8830" s="138" t="s">
        <v>1756</v>
      </c>
      <c r="F8830" s="139">
        <v>0</v>
      </c>
      <c r="G8830" s="137" t="s">
        <v>1067</v>
      </c>
      <c r="H8830" s="137" t="s">
        <v>36671</v>
      </c>
      <c r="I8830" s="138" t="s">
        <v>1756</v>
      </c>
    </row>
    <row r="8831" spans="1:9" hidden="1">
      <c r="A8831" s="137" t="s">
        <v>42755</v>
      </c>
      <c r="B8831" s="138" t="s">
        <v>42756</v>
      </c>
      <c r="C8831" s="138" t="s">
        <v>42757</v>
      </c>
      <c r="D8831" s="138" t="s">
        <v>42758</v>
      </c>
      <c r="E8831" s="138" t="s">
        <v>42759</v>
      </c>
      <c r="F8831" s="139">
        <v>0</v>
      </c>
      <c r="G8831" s="137" t="s">
        <v>1067</v>
      </c>
      <c r="H8831" s="137" t="s">
        <v>36671</v>
      </c>
      <c r="I8831" s="138" t="s">
        <v>1258</v>
      </c>
    </row>
    <row r="8832" spans="1:9" hidden="1">
      <c r="A8832" s="137" t="s">
        <v>42760</v>
      </c>
      <c r="B8832" s="138" t="s">
        <v>42761</v>
      </c>
      <c r="C8832" s="138" t="s">
        <v>42762</v>
      </c>
      <c r="D8832" s="138" t="s">
        <v>42763</v>
      </c>
      <c r="E8832" s="138" t="s">
        <v>42764</v>
      </c>
      <c r="F8832" s="139">
        <v>0</v>
      </c>
      <c r="G8832" s="137" t="s">
        <v>1067</v>
      </c>
      <c r="H8832" s="137" t="s">
        <v>36671</v>
      </c>
      <c r="I8832" s="138" t="s">
        <v>1258</v>
      </c>
    </row>
    <row r="8833" spans="1:9" hidden="1">
      <c r="A8833" s="137" t="s">
        <v>42765</v>
      </c>
      <c r="B8833" s="138" t="s">
        <v>42766</v>
      </c>
      <c r="C8833" s="138" t="s">
        <v>42767</v>
      </c>
      <c r="D8833" s="138" t="s">
        <v>42768</v>
      </c>
      <c r="E8833" s="138" t="s">
        <v>42769</v>
      </c>
      <c r="F8833" s="139">
        <v>0</v>
      </c>
      <c r="G8833" s="137" t="s">
        <v>1067</v>
      </c>
      <c r="H8833" s="137" t="s">
        <v>36671</v>
      </c>
      <c r="I8833" s="138" t="s">
        <v>42770</v>
      </c>
    </row>
    <row r="8834" spans="1:9" hidden="1">
      <c r="A8834" s="137" t="s">
        <v>42771</v>
      </c>
      <c r="B8834" s="138" t="s">
        <v>42772</v>
      </c>
      <c r="C8834" s="138" t="s">
        <v>42773</v>
      </c>
      <c r="D8834" s="138" t="s">
        <v>42774</v>
      </c>
      <c r="E8834" s="138" t="s">
        <v>42775</v>
      </c>
      <c r="F8834" s="139">
        <v>0</v>
      </c>
      <c r="G8834" s="137" t="s">
        <v>1067</v>
      </c>
      <c r="H8834" s="137" t="s">
        <v>36671</v>
      </c>
      <c r="I8834" s="138" t="s">
        <v>1258</v>
      </c>
    </row>
    <row r="8835" spans="1:9" hidden="1">
      <c r="A8835" s="137" t="s">
        <v>42776</v>
      </c>
      <c r="B8835" s="138" t="s">
        <v>42777</v>
      </c>
      <c r="C8835" s="138" t="s">
        <v>42778</v>
      </c>
      <c r="D8835" s="138" t="s">
        <v>42779</v>
      </c>
      <c r="E8835" s="138" t="s">
        <v>42780</v>
      </c>
      <c r="F8835" s="139">
        <v>0</v>
      </c>
      <c r="G8835" s="137" t="s">
        <v>1067</v>
      </c>
      <c r="H8835" s="137" t="s">
        <v>36671</v>
      </c>
      <c r="I8835" s="138" t="s">
        <v>1258</v>
      </c>
    </row>
    <row r="8836" spans="1:9" hidden="1">
      <c r="A8836" s="137" t="s">
        <v>42781</v>
      </c>
      <c r="B8836" s="138" t="s">
        <v>42782</v>
      </c>
      <c r="C8836" s="138" t="s">
        <v>42783</v>
      </c>
      <c r="D8836" s="138" t="s">
        <v>42784</v>
      </c>
      <c r="E8836" s="138" t="s">
        <v>42785</v>
      </c>
      <c r="F8836" s="139">
        <v>0</v>
      </c>
      <c r="G8836" s="137" t="s">
        <v>1067</v>
      </c>
      <c r="H8836" s="137" t="s">
        <v>36671</v>
      </c>
      <c r="I8836" s="138" t="s">
        <v>1258</v>
      </c>
    </row>
    <row r="8837" spans="1:9" hidden="1">
      <c r="A8837" s="137" t="s">
        <v>42786</v>
      </c>
      <c r="B8837" s="138" t="s">
        <v>42787</v>
      </c>
      <c r="C8837" s="138" t="s">
        <v>42788</v>
      </c>
      <c r="D8837" s="138" t="s">
        <v>42789</v>
      </c>
      <c r="E8837" s="138" t="s">
        <v>42790</v>
      </c>
      <c r="F8837" s="139">
        <v>0</v>
      </c>
      <c r="G8837" s="137" t="s">
        <v>1067</v>
      </c>
      <c r="H8837" s="137" t="s">
        <v>36671</v>
      </c>
      <c r="I8837" s="138" t="s">
        <v>1258</v>
      </c>
    </row>
    <row r="8838" spans="1:9" hidden="1">
      <c r="A8838" s="137" t="s">
        <v>42791</v>
      </c>
      <c r="B8838" s="138" t="s">
        <v>42792</v>
      </c>
      <c r="C8838" s="138" t="s">
        <v>42793</v>
      </c>
      <c r="D8838" s="138" t="s">
        <v>42794</v>
      </c>
      <c r="E8838" s="138" t="s">
        <v>42795</v>
      </c>
      <c r="F8838" s="139">
        <v>0</v>
      </c>
      <c r="G8838" s="137" t="s">
        <v>1067</v>
      </c>
      <c r="H8838" s="137" t="s">
        <v>36671</v>
      </c>
      <c r="I8838" s="138" t="s">
        <v>1258</v>
      </c>
    </row>
    <row r="8839" spans="1:9" hidden="1">
      <c r="A8839" s="137" t="s">
        <v>42796</v>
      </c>
      <c r="B8839" s="138" t="s">
        <v>42797</v>
      </c>
      <c r="C8839" s="138" t="s">
        <v>42798</v>
      </c>
      <c r="D8839" s="138" t="s">
        <v>42799</v>
      </c>
      <c r="E8839" s="138" t="s">
        <v>1756</v>
      </c>
      <c r="F8839" s="139">
        <v>0</v>
      </c>
      <c r="G8839" s="137" t="s">
        <v>1067</v>
      </c>
      <c r="H8839" s="137" t="s">
        <v>36671</v>
      </c>
      <c r="I8839" s="138" t="s">
        <v>1756</v>
      </c>
    </row>
    <row r="8840" spans="1:9" hidden="1">
      <c r="A8840" s="137" t="s">
        <v>42800</v>
      </c>
      <c r="B8840" s="138" t="s">
        <v>42801</v>
      </c>
      <c r="C8840" s="138" t="s">
        <v>42802</v>
      </c>
      <c r="D8840" s="138" t="s">
        <v>42803</v>
      </c>
      <c r="E8840" s="138" t="s">
        <v>42804</v>
      </c>
      <c r="F8840" s="139">
        <v>0</v>
      </c>
      <c r="G8840" s="137" t="s">
        <v>1067</v>
      </c>
      <c r="H8840" s="137" t="s">
        <v>36671</v>
      </c>
      <c r="I8840" s="138" t="s">
        <v>1258</v>
      </c>
    </row>
    <row r="8841" spans="1:9" hidden="1">
      <c r="A8841" s="137" t="s">
        <v>42805</v>
      </c>
      <c r="B8841" s="138" t="s">
        <v>42806</v>
      </c>
      <c r="C8841" s="138" t="s">
        <v>42807</v>
      </c>
      <c r="D8841" s="138" t="s">
        <v>42808</v>
      </c>
      <c r="E8841" s="138" t="s">
        <v>42809</v>
      </c>
      <c r="F8841" s="139">
        <v>0</v>
      </c>
      <c r="G8841" s="137" t="s">
        <v>1067</v>
      </c>
      <c r="H8841" s="137" t="s">
        <v>36671</v>
      </c>
      <c r="I8841" s="138" t="s">
        <v>1258</v>
      </c>
    </row>
    <row r="8842" spans="1:9" hidden="1">
      <c r="A8842" s="137" t="s">
        <v>42810</v>
      </c>
      <c r="B8842" s="138" t="s">
        <v>42811</v>
      </c>
      <c r="C8842" s="138" t="s">
        <v>42812</v>
      </c>
      <c r="D8842" s="138" t="s">
        <v>42813</v>
      </c>
      <c r="E8842" s="138" t="s">
        <v>42814</v>
      </c>
      <c r="F8842" s="139">
        <v>0</v>
      </c>
      <c r="G8842" s="137" t="s">
        <v>1067</v>
      </c>
      <c r="H8842" s="137" t="s">
        <v>36671</v>
      </c>
      <c r="I8842" s="138" t="s">
        <v>42770</v>
      </c>
    </row>
    <row r="8843" spans="1:9" hidden="1">
      <c r="A8843" s="137" t="s">
        <v>42815</v>
      </c>
      <c r="B8843" s="138" t="s">
        <v>42816</v>
      </c>
      <c r="C8843" s="138" t="s">
        <v>42817</v>
      </c>
      <c r="D8843" s="138" t="s">
        <v>42818</v>
      </c>
      <c r="E8843" s="138" t="s">
        <v>42819</v>
      </c>
      <c r="F8843" s="139">
        <v>0</v>
      </c>
      <c r="G8843" s="137" t="s">
        <v>1067</v>
      </c>
      <c r="H8843" s="137" t="s">
        <v>36671</v>
      </c>
      <c r="I8843" s="138" t="s">
        <v>1258</v>
      </c>
    </row>
    <row r="8844" spans="1:9" hidden="1">
      <c r="A8844" s="137" t="s">
        <v>42820</v>
      </c>
      <c r="B8844" s="138" t="s">
        <v>42821</v>
      </c>
      <c r="C8844" s="138" t="s">
        <v>42822</v>
      </c>
      <c r="D8844" s="138" t="s">
        <v>42823</v>
      </c>
      <c r="E8844" s="138" t="s">
        <v>1756</v>
      </c>
      <c r="F8844" s="139">
        <v>0</v>
      </c>
      <c r="G8844" s="137" t="s">
        <v>1067</v>
      </c>
      <c r="H8844" s="137" t="s">
        <v>36671</v>
      </c>
      <c r="I8844" s="138" t="s">
        <v>1756</v>
      </c>
    </row>
    <row r="8845" spans="1:9" hidden="1">
      <c r="A8845" s="137" t="s">
        <v>42824</v>
      </c>
      <c r="B8845" s="138" t="s">
        <v>42825</v>
      </c>
      <c r="C8845" s="138" t="s">
        <v>42826</v>
      </c>
      <c r="D8845" s="138" t="s">
        <v>42827</v>
      </c>
      <c r="E8845" s="138" t="s">
        <v>42828</v>
      </c>
      <c r="F8845" s="139">
        <v>0</v>
      </c>
      <c r="G8845" s="137" t="s">
        <v>1067</v>
      </c>
      <c r="H8845" s="137" t="s">
        <v>36671</v>
      </c>
      <c r="I8845" s="138" t="s">
        <v>1258</v>
      </c>
    </row>
    <row r="8846" spans="1:9" hidden="1">
      <c r="A8846" s="137" t="s">
        <v>42829</v>
      </c>
      <c r="B8846" s="138" t="s">
        <v>42830</v>
      </c>
      <c r="C8846" s="138" t="s">
        <v>42831</v>
      </c>
      <c r="D8846" s="138" t="s">
        <v>42832</v>
      </c>
      <c r="E8846" s="138" t="s">
        <v>42833</v>
      </c>
      <c r="F8846" s="139">
        <v>0</v>
      </c>
      <c r="G8846" s="137" t="s">
        <v>1067</v>
      </c>
      <c r="H8846" s="137" t="s">
        <v>36671</v>
      </c>
      <c r="I8846" s="138" t="s">
        <v>1258</v>
      </c>
    </row>
    <row r="8847" spans="1:9" hidden="1">
      <c r="A8847" s="137" t="s">
        <v>42834</v>
      </c>
      <c r="B8847" s="138" t="s">
        <v>42835</v>
      </c>
      <c r="C8847" s="138" t="s">
        <v>42836</v>
      </c>
      <c r="D8847" s="138" t="s">
        <v>42837</v>
      </c>
      <c r="E8847" s="138" t="s">
        <v>42838</v>
      </c>
      <c r="F8847" s="139">
        <v>0</v>
      </c>
      <c r="G8847" s="137" t="s">
        <v>1067</v>
      </c>
      <c r="H8847" s="137" t="s">
        <v>36671</v>
      </c>
      <c r="I8847" s="138" t="s">
        <v>1258</v>
      </c>
    </row>
    <row r="8848" spans="1:9" hidden="1">
      <c r="A8848" s="137" t="s">
        <v>42839</v>
      </c>
      <c r="B8848" s="138" t="s">
        <v>42840</v>
      </c>
      <c r="C8848" s="138" t="s">
        <v>42841</v>
      </c>
      <c r="D8848" s="138" t="s">
        <v>42842</v>
      </c>
      <c r="E8848" s="138" t="s">
        <v>42843</v>
      </c>
      <c r="F8848" s="139">
        <v>0</v>
      </c>
      <c r="G8848" s="137" t="s">
        <v>1067</v>
      </c>
      <c r="H8848" s="137" t="s">
        <v>36671</v>
      </c>
      <c r="I8848" s="138" t="s">
        <v>1258</v>
      </c>
    </row>
    <row r="8849" spans="1:9" hidden="1">
      <c r="A8849" s="137" t="s">
        <v>42844</v>
      </c>
      <c r="B8849" s="138" t="s">
        <v>42845</v>
      </c>
      <c r="C8849" s="138" t="s">
        <v>42846</v>
      </c>
      <c r="D8849" s="138" t="s">
        <v>42847</v>
      </c>
      <c r="E8849" s="138" t="s">
        <v>42848</v>
      </c>
      <c r="F8849" s="139">
        <v>0</v>
      </c>
      <c r="G8849" s="137" t="s">
        <v>1067</v>
      </c>
      <c r="H8849" s="137" t="s">
        <v>36671</v>
      </c>
      <c r="I8849" s="138" t="s">
        <v>1258</v>
      </c>
    </row>
    <row r="8850" spans="1:9" hidden="1">
      <c r="A8850" s="137" t="s">
        <v>42849</v>
      </c>
      <c r="B8850" s="138" t="s">
        <v>42850</v>
      </c>
      <c r="C8850" s="138" t="s">
        <v>42851</v>
      </c>
      <c r="D8850" s="138" t="s">
        <v>42852</v>
      </c>
      <c r="E8850" s="138" t="s">
        <v>42853</v>
      </c>
      <c r="F8850" s="139">
        <v>0</v>
      </c>
      <c r="G8850" s="137" t="s">
        <v>1067</v>
      </c>
      <c r="H8850" s="137" t="s">
        <v>36671</v>
      </c>
      <c r="I8850" s="138" t="s">
        <v>1258</v>
      </c>
    </row>
    <row r="8851" spans="1:9" hidden="1">
      <c r="A8851" s="137" t="s">
        <v>42854</v>
      </c>
      <c r="B8851" s="138" t="s">
        <v>42855</v>
      </c>
      <c r="C8851" s="138" t="s">
        <v>42856</v>
      </c>
      <c r="D8851" s="138" t="s">
        <v>42857</v>
      </c>
      <c r="E8851" s="138" t="s">
        <v>42858</v>
      </c>
      <c r="F8851" s="139">
        <v>0</v>
      </c>
      <c r="G8851" s="137" t="s">
        <v>1067</v>
      </c>
      <c r="H8851" s="137" t="s">
        <v>36671</v>
      </c>
      <c r="I8851" s="138" t="s">
        <v>1258</v>
      </c>
    </row>
    <row r="8852" spans="1:9" hidden="1">
      <c r="A8852" s="137" t="s">
        <v>42859</v>
      </c>
      <c r="B8852" s="138" t="s">
        <v>42860</v>
      </c>
      <c r="C8852" s="138" t="s">
        <v>42861</v>
      </c>
      <c r="D8852" s="138" t="s">
        <v>42862</v>
      </c>
      <c r="E8852" s="138" t="s">
        <v>42863</v>
      </c>
      <c r="F8852" s="139">
        <v>0</v>
      </c>
      <c r="G8852" s="137" t="s">
        <v>1067</v>
      </c>
      <c r="H8852" s="137" t="s">
        <v>36671</v>
      </c>
      <c r="I8852" s="138" t="s">
        <v>1258</v>
      </c>
    </row>
    <row r="8853" spans="1:9" hidden="1">
      <c r="A8853" s="137" t="s">
        <v>42864</v>
      </c>
      <c r="B8853" s="138" t="s">
        <v>42865</v>
      </c>
      <c r="C8853" s="138" t="s">
        <v>42866</v>
      </c>
      <c r="D8853" s="138" t="s">
        <v>42867</v>
      </c>
      <c r="E8853" s="138" t="s">
        <v>42868</v>
      </c>
      <c r="F8853" s="139">
        <v>312.5</v>
      </c>
      <c r="G8853" s="137" t="s">
        <v>1067</v>
      </c>
      <c r="H8853" s="137" t="s">
        <v>36671</v>
      </c>
      <c r="I8853" s="138" t="s">
        <v>1258</v>
      </c>
    </row>
    <row r="8854" spans="1:9" hidden="1">
      <c r="A8854" s="137" t="s">
        <v>42869</v>
      </c>
      <c r="B8854" s="138" t="s">
        <v>42870</v>
      </c>
      <c r="C8854" s="138" t="s">
        <v>42871</v>
      </c>
      <c r="D8854" s="138" t="s">
        <v>42872</v>
      </c>
      <c r="E8854" s="138" t="s">
        <v>42873</v>
      </c>
      <c r="F8854" s="139">
        <v>0</v>
      </c>
      <c r="G8854" s="137" t="s">
        <v>1067</v>
      </c>
      <c r="H8854" s="137" t="s">
        <v>36671</v>
      </c>
      <c r="I8854" s="138" t="s">
        <v>1258</v>
      </c>
    </row>
    <row r="8855" spans="1:9" hidden="1">
      <c r="A8855" s="137" t="s">
        <v>42874</v>
      </c>
      <c r="B8855" s="138" t="s">
        <v>42875</v>
      </c>
      <c r="C8855" s="138" t="s">
        <v>42876</v>
      </c>
      <c r="D8855" s="138" t="s">
        <v>42877</v>
      </c>
      <c r="E8855" s="138" t="s">
        <v>42878</v>
      </c>
      <c r="F8855" s="139">
        <v>0</v>
      </c>
      <c r="G8855" s="137" t="s">
        <v>1067</v>
      </c>
      <c r="H8855" s="137" t="s">
        <v>36671</v>
      </c>
      <c r="I8855" s="138" t="s">
        <v>1258</v>
      </c>
    </row>
    <row r="8856" spans="1:9" hidden="1">
      <c r="A8856" s="137" t="s">
        <v>42879</v>
      </c>
      <c r="B8856" s="138" t="s">
        <v>42880</v>
      </c>
      <c r="C8856" s="138" t="s">
        <v>42881</v>
      </c>
      <c r="D8856" s="138" t="s">
        <v>42882</v>
      </c>
      <c r="E8856" s="138" t="s">
        <v>42883</v>
      </c>
      <c r="F8856" s="139">
        <v>0</v>
      </c>
      <c r="G8856" s="137" t="s">
        <v>1067</v>
      </c>
      <c r="H8856" s="137" t="s">
        <v>36671</v>
      </c>
      <c r="I8856" s="138" t="s">
        <v>1258</v>
      </c>
    </row>
    <row r="8857" spans="1:9" hidden="1">
      <c r="A8857" s="137" t="s">
        <v>42884</v>
      </c>
      <c r="B8857" s="138" t="s">
        <v>42885</v>
      </c>
      <c r="C8857" s="138" t="s">
        <v>42886</v>
      </c>
      <c r="D8857" s="138" t="s">
        <v>42887</v>
      </c>
      <c r="E8857" s="138" t="s">
        <v>42888</v>
      </c>
      <c r="F8857" s="139">
        <v>0</v>
      </c>
      <c r="G8857" s="137" t="s">
        <v>1067</v>
      </c>
      <c r="H8857" s="137" t="s">
        <v>36671</v>
      </c>
      <c r="I8857" s="138" t="s">
        <v>1258</v>
      </c>
    </row>
    <row r="8858" spans="1:9" hidden="1">
      <c r="A8858" s="137" t="s">
        <v>42889</v>
      </c>
      <c r="B8858" s="138" t="s">
        <v>42890</v>
      </c>
      <c r="C8858" s="138" t="s">
        <v>42891</v>
      </c>
      <c r="D8858" s="138" t="s">
        <v>42892</v>
      </c>
      <c r="E8858" s="138" t="s">
        <v>42893</v>
      </c>
      <c r="F8858" s="139">
        <v>0</v>
      </c>
      <c r="G8858" s="137" t="s">
        <v>1067</v>
      </c>
      <c r="H8858" s="137" t="s">
        <v>36671</v>
      </c>
      <c r="I8858" s="138" t="s">
        <v>1258</v>
      </c>
    </row>
    <row r="8859" spans="1:9" hidden="1">
      <c r="A8859" s="137" t="s">
        <v>42894</v>
      </c>
      <c r="B8859" s="138" t="s">
        <v>42895</v>
      </c>
      <c r="C8859" s="138" t="s">
        <v>42896</v>
      </c>
      <c r="D8859" s="138" t="s">
        <v>42897</v>
      </c>
      <c r="E8859" s="138" t="s">
        <v>42898</v>
      </c>
      <c r="F8859" s="139">
        <v>0</v>
      </c>
      <c r="G8859" s="137" t="s">
        <v>1067</v>
      </c>
      <c r="H8859" s="137" t="s">
        <v>36671</v>
      </c>
      <c r="I8859" s="138" t="s">
        <v>1258</v>
      </c>
    </row>
    <row r="8860" spans="1:9" hidden="1">
      <c r="A8860" s="137" t="s">
        <v>42899</v>
      </c>
      <c r="B8860" s="138" t="s">
        <v>42900</v>
      </c>
      <c r="C8860" s="138" t="s">
        <v>42901</v>
      </c>
      <c r="D8860" s="138" t="s">
        <v>42902</v>
      </c>
      <c r="E8860" s="138" t="s">
        <v>42903</v>
      </c>
      <c r="F8860" s="139">
        <v>0</v>
      </c>
      <c r="G8860" s="137" t="s">
        <v>1067</v>
      </c>
      <c r="H8860" s="137" t="s">
        <v>36671</v>
      </c>
      <c r="I8860" s="138" t="s">
        <v>1258</v>
      </c>
    </row>
    <row r="8861" spans="1:9" hidden="1">
      <c r="A8861" s="137" t="s">
        <v>42904</v>
      </c>
      <c r="B8861" s="138" t="s">
        <v>42905</v>
      </c>
      <c r="C8861" s="138" t="s">
        <v>42906</v>
      </c>
      <c r="D8861" s="138" t="s">
        <v>42907</v>
      </c>
      <c r="E8861" s="138" t="s">
        <v>42908</v>
      </c>
      <c r="F8861" s="139">
        <v>0</v>
      </c>
      <c r="G8861" s="137" t="s">
        <v>1067</v>
      </c>
      <c r="H8861" s="137" t="s">
        <v>36671</v>
      </c>
      <c r="I8861" s="138" t="s">
        <v>1258</v>
      </c>
    </row>
    <row r="8862" spans="1:9" hidden="1">
      <c r="A8862" s="137" t="s">
        <v>42909</v>
      </c>
      <c r="B8862" s="138" t="s">
        <v>42910</v>
      </c>
      <c r="C8862" s="138" t="s">
        <v>42911</v>
      </c>
      <c r="D8862" s="138" t="s">
        <v>42912</v>
      </c>
      <c r="E8862" s="138" t="s">
        <v>42913</v>
      </c>
      <c r="F8862" s="139">
        <v>0</v>
      </c>
      <c r="G8862" s="137" t="s">
        <v>1067</v>
      </c>
      <c r="H8862" s="137" t="s">
        <v>36671</v>
      </c>
      <c r="I8862" s="138" t="s">
        <v>1258</v>
      </c>
    </row>
    <row r="8863" spans="1:9" hidden="1">
      <c r="A8863" s="137" t="s">
        <v>42914</v>
      </c>
      <c r="B8863" s="138" t="s">
        <v>42915</v>
      </c>
      <c r="C8863" s="138" t="s">
        <v>42916</v>
      </c>
      <c r="D8863" s="138" t="s">
        <v>42917</v>
      </c>
      <c r="E8863" s="138" t="s">
        <v>42918</v>
      </c>
      <c r="F8863" s="139">
        <v>197.5</v>
      </c>
      <c r="G8863" s="137" t="s">
        <v>1067</v>
      </c>
      <c r="H8863" s="137" t="s">
        <v>36671</v>
      </c>
      <c r="I8863" s="138" t="s">
        <v>1258</v>
      </c>
    </row>
    <row r="8864" spans="1:9" hidden="1">
      <c r="A8864" s="137" t="s">
        <v>42919</v>
      </c>
      <c r="B8864" s="138" t="s">
        <v>42920</v>
      </c>
      <c r="C8864" s="138" t="s">
        <v>42921</v>
      </c>
      <c r="D8864" s="138" t="s">
        <v>42922</v>
      </c>
      <c r="E8864" s="138" t="s">
        <v>42923</v>
      </c>
      <c r="F8864" s="139">
        <v>0</v>
      </c>
      <c r="G8864" s="137" t="s">
        <v>1067</v>
      </c>
      <c r="H8864" s="137" t="s">
        <v>36671</v>
      </c>
      <c r="I8864" s="138" t="s">
        <v>1258</v>
      </c>
    </row>
    <row r="8865" spans="1:9" hidden="1">
      <c r="A8865" s="137" t="s">
        <v>42924</v>
      </c>
      <c r="B8865" s="138" t="s">
        <v>42925</v>
      </c>
      <c r="C8865" s="138" t="s">
        <v>42926</v>
      </c>
      <c r="D8865" s="138" t="s">
        <v>42927</v>
      </c>
      <c r="E8865" s="138" t="s">
        <v>42928</v>
      </c>
      <c r="F8865" s="139">
        <v>0</v>
      </c>
      <c r="G8865" s="137" t="s">
        <v>1067</v>
      </c>
      <c r="H8865" s="137" t="s">
        <v>36671</v>
      </c>
      <c r="I8865" s="138" t="s">
        <v>1258</v>
      </c>
    </row>
    <row r="8866" spans="1:9" hidden="1">
      <c r="A8866" s="137" t="s">
        <v>42929</v>
      </c>
      <c r="B8866" s="138" t="s">
        <v>42930</v>
      </c>
      <c r="C8866" s="138" t="s">
        <v>42931</v>
      </c>
      <c r="D8866" s="138" t="s">
        <v>42932</v>
      </c>
      <c r="E8866" s="138" t="s">
        <v>42933</v>
      </c>
      <c r="F8866" s="139">
        <v>0</v>
      </c>
      <c r="G8866" s="137" t="s">
        <v>1067</v>
      </c>
      <c r="H8866" s="137" t="s">
        <v>36671</v>
      </c>
      <c r="I8866" s="138" t="s">
        <v>1258</v>
      </c>
    </row>
    <row r="8867" spans="1:9" hidden="1">
      <c r="A8867" s="137" t="s">
        <v>42934</v>
      </c>
      <c r="B8867" s="138" t="s">
        <v>42935</v>
      </c>
      <c r="C8867" s="138" t="s">
        <v>42936</v>
      </c>
      <c r="D8867" s="138" t="s">
        <v>42937</v>
      </c>
      <c r="E8867" s="138" t="s">
        <v>42641</v>
      </c>
      <c r="F8867" s="139">
        <v>0</v>
      </c>
      <c r="G8867" s="137" t="s">
        <v>1067</v>
      </c>
      <c r="H8867" s="137" t="s">
        <v>36671</v>
      </c>
      <c r="I8867" s="138" t="s">
        <v>1258</v>
      </c>
    </row>
    <row r="8868" spans="1:9" hidden="1">
      <c r="A8868" s="137" t="s">
        <v>42938</v>
      </c>
      <c r="B8868" s="138" t="s">
        <v>42939</v>
      </c>
      <c r="C8868" s="138" t="s">
        <v>42940</v>
      </c>
      <c r="D8868" s="138" t="s">
        <v>42941</v>
      </c>
      <c r="E8868" s="138" t="s">
        <v>42942</v>
      </c>
      <c r="F8868" s="139">
        <v>0</v>
      </c>
      <c r="G8868" s="137" t="s">
        <v>1067</v>
      </c>
      <c r="H8868" s="137" t="s">
        <v>36671</v>
      </c>
      <c r="I8868" s="138" t="s">
        <v>1258</v>
      </c>
    </row>
    <row r="8869" spans="1:9" hidden="1">
      <c r="A8869" s="137" t="s">
        <v>42943</v>
      </c>
      <c r="B8869" s="138" t="s">
        <v>42944</v>
      </c>
      <c r="C8869" s="138" t="s">
        <v>42945</v>
      </c>
      <c r="D8869" s="138" t="s">
        <v>42946</v>
      </c>
      <c r="E8869" s="138" t="s">
        <v>42947</v>
      </c>
      <c r="F8869" s="139">
        <v>0</v>
      </c>
      <c r="G8869" s="137" t="s">
        <v>1067</v>
      </c>
      <c r="H8869" s="137" t="s">
        <v>36671</v>
      </c>
      <c r="I8869" s="138" t="s">
        <v>1258</v>
      </c>
    </row>
    <row r="8870" spans="1:9" hidden="1">
      <c r="A8870" s="137" t="s">
        <v>42948</v>
      </c>
      <c r="B8870" s="138" t="s">
        <v>42949</v>
      </c>
      <c r="C8870" s="138" t="s">
        <v>42950</v>
      </c>
      <c r="D8870" s="138" t="s">
        <v>42951</v>
      </c>
      <c r="E8870" s="138" t="s">
        <v>42952</v>
      </c>
      <c r="F8870" s="139">
        <v>0</v>
      </c>
      <c r="G8870" s="137" t="s">
        <v>1067</v>
      </c>
      <c r="H8870" s="137" t="s">
        <v>36671</v>
      </c>
      <c r="I8870" s="138" t="s">
        <v>1258</v>
      </c>
    </row>
    <row r="8871" spans="1:9" hidden="1">
      <c r="A8871" s="137" t="s">
        <v>42953</v>
      </c>
      <c r="B8871" s="138" t="s">
        <v>42954</v>
      </c>
      <c r="C8871" s="138" t="s">
        <v>42955</v>
      </c>
      <c r="D8871" s="138" t="s">
        <v>42956</v>
      </c>
      <c r="E8871" s="138" t="s">
        <v>42957</v>
      </c>
      <c r="F8871" s="139">
        <v>0</v>
      </c>
      <c r="G8871" s="137" t="s">
        <v>1067</v>
      </c>
      <c r="H8871" s="137" t="s">
        <v>36671</v>
      </c>
      <c r="I8871" s="138" t="s">
        <v>1258</v>
      </c>
    </row>
    <row r="8872" spans="1:9" hidden="1">
      <c r="A8872" s="137" t="s">
        <v>42958</v>
      </c>
      <c r="B8872" s="138" t="s">
        <v>42959</v>
      </c>
      <c r="C8872" s="138" t="s">
        <v>42960</v>
      </c>
      <c r="D8872" s="138" t="s">
        <v>42961</v>
      </c>
      <c r="E8872" s="138" t="s">
        <v>42962</v>
      </c>
      <c r="F8872" s="139">
        <v>0</v>
      </c>
      <c r="G8872" s="137" t="s">
        <v>1067</v>
      </c>
      <c r="H8872" s="137" t="s">
        <v>36671</v>
      </c>
      <c r="I8872" s="138" t="s">
        <v>1258</v>
      </c>
    </row>
    <row r="8873" spans="1:9" hidden="1">
      <c r="A8873" s="137" t="s">
        <v>42963</v>
      </c>
      <c r="B8873" s="138" t="s">
        <v>1032</v>
      </c>
      <c r="C8873" s="138" t="s">
        <v>42964</v>
      </c>
      <c r="D8873" s="138" t="s">
        <v>42965</v>
      </c>
      <c r="E8873" s="138" t="s">
        <v>1257</v>
      </c>
      <c r="F8873" s="139">
        <v>434</v>
      </c>
      <c r="G8873" s="137" t="s">
        <v>1067</v>
      </c>
      <c r="H8873" s="137" t="s">
        <v>36671</v>
      </c>
      <c r="I8873" s="138" t="s">
        <v>1258</v>
      </c>
    </row>
    <row r="8874" spans="1:9" hidden="1">
      <c r="A8874" s="137" t="s">
        <v>42966</v>
      </c>
      <c r="B8874" s="138" t="s">
        <v>42967</v>
      </c>
      <c r="C8874" s="138" t="s">
        <v>42968</v>
      </c>
      <c r="D8874" s="138" t="s">
        <v>42969</v>
      </c>
      <c r="E8874" s="138" t="s">
        <v>42970</v>
      </c>
      <c r="F8874" s="139">
        <v>0</v>
      </c>
      <c r="G8874" s="137" t="s">
        <v>1067</v>
      </c>
      <c r="H8874" s="137" t="s">
        <v>36671</v>
      </c>
      <c r="I8874" s="138" t="s">
        <v>1258</v>
      </c>
    </row>
    <row r="8875" spans="1:9" hidden="1">
      <c r="A8875" s="137" t="s">
        <v>42971</v>
      </c>
      <c r="B8875" s="138" t="s">
        <v>42972</v>
      </c>
      <c r="C8875" s="138" t="s">
        <v>42973</v>
      </c>
      <c r="D8875" s="138" t="s">
        <v>42974</v>
      </c>
      <c r="E8875" s="138" t="s">
        <v>42975</v>
      </c>
      <c r="F8875" s="139">
        <v>0</v>
      </c>
      <c r="G8875" s="137" t="s">
        <v>1067</v>
      </c>
      <c r="H8875" s="137" t="s">
        <v>36671</v>
      </c>
      <c r="I8875" s="138" t="s">
        <v>1258</v>
      </c>
    </row>
    <row r="8876" spans="1:9" hidden="1">
      <c r="A8876" s="137" t="s">
        <v>42976</v>
      </c>
      <c r="B8876" s="138" t="s">
        <v>42977</v>
      </c>
      <c r="C8876" s="138" t="s">
        <v>42978</v>
      </c>
      <c r="D8876" s="138" t="s">
        <v>42979</v>
      </c>
      <c r="E8876" s="138" t="s">
        <v>42980</v>
      </c>
      <c r="F8876" s="139">
        <v>0</v>
      </c>
      <c r="G8876" s="137" t="s">
        <v>1067</v>
      </c>
      <c r="H8876" s="137" t="s">
        <v>36671</v>
      </c>
      <c r="I8876" s="138" t="s">
        <v>1258</v>
      </c>
    </row>
    <row r="8877" spans="1:9" hidden="1">
      <c r="A8877" s="137" t="s">
        <v>42981</v>
      </c>
      <c r="B8877" s="138" t="s">
        <v>42982</v>
      </c>
      <c r="C8877" s="138" t="s">
        <v>42983</v>
      </c>
      <c r="D8877" s="138" t="s">
        <v>42984</v>
      </c>
      <c r="E8877" s="138" t="s">
        <v>1756</v>
      </c>
      <c r="F8877" s="139">
        <v>0</v>
      </c>
      <c r="G8877" s="137" t="s">
        <v>1067</v>
      </c>
      <c r="H8877" s="137" t="s">
        <v>36671</v>
      </c>
      <c r="I8877" s="138" t="s">
        <v>1756</v>
      </c>
    </row>
    <row r="8878" spans="1:9" hidden="1">
      <c r="A8878" s="137" t="s">
        <v>42985</v>
      </c>
      <c r="B8878" s="138" t="s">
        <v>42986</v>
      </c>
      <c r="C8878" s="138" t="s">
        <v>42987</v>
      </c>
      <c r="D8878" s="138" t="s">
        <v>42988</v>
      </c>
      <c r="E8878" s="138" t="s">
        <v>1756</v>
      </c>
      <c r="F8878" s="139">
        <v>0</v>
      </c>
      <c r="G8878" s="137" t="s">
        <v>1067</v>
      </c>
      <c r="H8878" s="137" t="s">
        <v>36671</v>
      </c>
      <c r="I8878" s="138" t="s">
        <v>1756</v>
      </c>
    </row>
    <row r="8879" spans="1:9" hidden="1">
      <c r="A8879" s="137" t="s">
        <v>42989</v>
      </c>
      <c r="B8879" s="138" t="s">
        <v>42990</v>
      </c>
      <c r="C8879" s="138" t="s">
        <v>42991</v>
      </c>
      <c r="D8879" s="138" t="s">
        <v>42992</v>
      </c>
      <c r="E8879" s="138" t="s">
        <v>42993</v>
      </c>
      <c r="F8879" s="139">
        <v>0</v>
      </c>
      <c r="G8879" s="137" t="s">
        <v>1067</v>
      </c>
      <c r="H8879" s="137" t="s">
        <v>36671</v>
      </c>
      <c r="I8879" s="138" t="s">
        <v>1258</v>
      </c>
    </row>
    <row r="8880" spans="1:9" hidden="1">
      <c r="A8880" s="137" t="s">
        <v>42994</v>
      </c>
      <c r="B8880" s="138" t="s">
        <v>42995</v>
      </c>
      <c r="C8880" s="138" t="s">
        <v>42996</v>
      </c>
      <c r="D8880" s="138" t="s">
        <v>42997</v>
      </c>
      <c r="E8880" s="138" t="s">
        <v>42998</v>
      </c>
      <c r="F8880" s="139">
        <v>0</v>
      </c>
      <c r="G8880" s="137" t="s">
        <v>1067</v>
      </c>
      <c r="H8880" s="137" t="s">
        <v>36671</v>
      </c>
      <c r="I8880" s="138" t="s">
        <v>1258</v>
      </c>
    </row>
    <row r="8881" spans="1:9" hidden="1">
      <c r="A8881" s="137" t="s">
        <v>42999</v>
      </c>
      <c r="B8881" s="138" t="s">
        <v>43000</v>
      </c>
      <c r="C8881" s="138" t="s">
        <v>43001</v>
      </c>
      <c r="D8881" s="138" t="s">
        <v>43002</v>
      </c>
      <c r="E8881" s="138" t="s">
        <v>43003</v>
      </c>
      <c r="F8881" s="139">
        <v>0</v>
      </c>
      <c r="G8881" s="137" t="s">
        <v>1067</v>
      </c>
      <c r="H8881" s="137" t="s">
        <v>36671</v>
      </c>
      <c r="I8881" s="138" t="s">
        <v>1258</v>
      </c>
    </row>
    <row r="8882" spans="1:9" hidden="1">
      <c r="A8882" s="137" t="s">
        <v>43004</v>
      </c>
      <c r="B8882" s="138" t="s">
        <v>43005</v>
      </c>
      <c r="C8882" s="138" t="s">
        <v>43006</v>
      </c>
      <c r="D8882" s="138" t="s">
        <v>43007</v>
      </c>
      <c r="E8882" s="138" t="s">
        <v>1756</v>
      </c>
      <c r="F8882" s="139">
        <v>0</v>
      </c>
      <c r="G8882" s="137" t="s">
        <v>1067</v>
      </c>
      <c r="H8882" s="137" t="s">
        <v>36671</v>
      </c>
      <c r="I8882" s="138" t="s">
        <v>1756</v>
      </c>
    </row>
    <row r="8883" spans="1:9" hidden="1">
      <c r="A8883" s="137" t="s">
        <v>43008</v>
      </c>
      <c r="B8883" s="138" t="s">
        <v>43009</v>
      </c>
      <c r="C8883" s="138" t="s">
        <v>43010</v>
      </c>
      <c r="D8883" s="138" t="s">
        <v>43011</v>
      </c>
      <c r="E8883" s="138" t="s">
        <v>43012</v>
      </c>
      <c r="F8883" s="139">
        <v>0</v>
      </c>
      <c r="G8883" s="137" t="s">
        <v>1067</v>
      </c>
      <c r="H8883" s="137" t="s">
        <v>36671</v>
      </c>
      <c r="I8883" s="138" t="s">
        <v>1258</v>
      </c>
    </row>
    <row r="8884" spans="1:9" hidden="1">
      <c r="A8884" s="137" t="s">
        <v>43013</v>
      </c>
      <c r="B8884" s="138" t="s">
        <v>43014</v>
      </c>
      <c r="C8884" s="138" t="s">
        <v>43015</v>
      </c>
      <c r="D8884" s="138" t="s">
        <v>43016</v>
      </c>
      <c r="E8884" s="138" t="s">
        <v>43017</v>
      </c>
      <c r="F8884" s="139">
        <v>0</v>
      </c>
      <c r="G8884" s="137" t="s">
        <v>1067</v>
      </c>
      <c r="H8884" s="137" t="s">
        <v>36671</v>
      </c>
      <c r="I8884" s="138" t="s">
        <v>1258</v>
      </c>
    </row>
    <row r="8885" spans="1:9" hidden="1">
      <c r="A8885" s="137" t="s">
        <v>43018</v>
      </c>
      <c r="B8885" s="138" t="s">
        <v>43019</v>
      </c>
      <c r="C8885" s="138" t="s">
        <v>43020</v>
      </c>
      <c r="D8885" s="138" t="s">
        <v>43021</v>
      </c>
      <c r="E8885" s="138" t="s">
        <v>43022</v>
      </c>
      <c r="F8885" s="139">
        <v>0</v>
      </c>
      <c r="G8885" s="137" t="s">
        <v>1067</v>
      </c>
      <c r="H8885" s="137" t="s">
        <v>36671</v>
      </c>
      <c r="I8885" s="138" t="s">
        <v>1258</v>
      </c>
    </row>
    <row r="8886" spans="1:9" hidden="1">
      <c r="A8886" s="137" t="s">
        <v>43023</v>
      </c>
      <c r="B8886" s="138" t="s">
        <v>43024</v>
      </c>
      <c r="C8886" s="138" t="s">
        <v>43025</v>
      </c>
      <c r="D8886" s="138" t="s">
        <v>43026</v>
      </c>
      <c r="E8886" s="138" t="s">
        <v>43027</v>
      </c>
      <c r="F8886" s="139">
        <v>0</v>
      </c>
      <c r="G8886" s="137" t="s">
        <v>1067</v>
      </c>
      <c r="H8886" s="137" t="s">
        <v>36671</v>
      </c>
      <c r="I8886" s="138" t="s">
        <v>1258</v>
      </c>
    </row>
    <row r="8887" spans="1:9" hidden="1">
      <c r="A8887" s="137" t="s">
        <v>43028</v>
      </c>
      <c r="B8887" s="138" t="s">
        <v>43029</v>
      </c>
      <c r="C8887" s="138" t="s">
        <v>43030</v>
      </c>
      <c r="D8887" s="138" t="s">
        <v>43031</v>
      </c>
      <c r="E8887" s="138" t="s">
        <v>43032</v>
      </c>
      <c r="F8887" s="139">
        <v>0</v>
      </c>
      <c r="G8887" s="137" t="s">
        <v>1067</v>
      </c>
      <c r="H8887" s="137" t="s">
        <v>36671</v>
      </c>
      <c r="I8887" s="138" t="s">
        <v>1258</v>
      </c>
    </row>
    <row r="8888" spans="1:9" hidden="1">
      <c r="A8888" s="137" t="s">
        <v>43033</v>
      </c>
      <c r="B8888" s="138" t="s">
        <v>43034</v>
      </c>
      <c r="C8888" s="138" t="s">
        <v>43035</v>
      </c>
      <c r="D8888" s="138" t="s">
        <v>43036</v>
      </c>
      <c r="E8888" s="138" t="s">
        <v>43037</v>
      </c>
      <c r="F8888" s="139">
        <v>0</v>
      </c>
      <c r="G8888" s="137" t="s">
        <v>1067</v>
      </c>
      <c r="H8888" s="137" t="s">
        <v>36671</v>
      </c>
      <c r="I8888" s="138" t="s">
        <v>1258</v>
      </c>
    </row>
    <row r="8889" spans="1:9" hidden="1">
      <c r="A8889" s="137" t="s">
        <v>43038</v>
      </c>
      <c r="B8889" s="138" t="s">
        <v>43039</v>
      </c>
      <c r="C8889" s="138" t="s">
        <v>43040</v>
      </c>
      <c r="D8889" s="138" t="s">
        <v>43041</v>
      </c>
      <c r="E8889" s="138" t="s">
        <v>43042</v>
      </c>
      <c r="F8889" s="139">
        <v>0</v>
      </c>
      <c r="G8889" s="137" t="s">
        <v>1067</v>
      </c>
      <c r="H8889" s="137" t="s">
        <v>36671</v>
      </c>
      <c r="I8889" s="138" t="s">
        <v>1258</v>
      </c>
    </row>
    <row r="8890" spans="1:9" hidden="1">
      <c r="A8890" s="137" t="s">
        <v>43043</v>
      </c>
      <c r="B8890" s="138" t="s">
        <v>43044</v>
      </c>
      <c r="C8890" s="138" t="s">
        <v>43045</v>
      </c>
      <c r="D8890" s="138" t="s">
        <v>43046</v>
      </c>
      <c r="E8890" s="138" t="s">
        <v>43047</v>
      </c>
      <c r="F8890" s="139">
        <v>0</v>
      </c>
      <c r="G8890" s="137" t="s">
        <v>1067</v>
      </c>
      <c r="H8890" s="137" t="s">
        <v>36671</v>
      </c>
      <c r="I8890" s="138" t="s">
        <v>1258</v>
      </c>
    </row>
    <row r="8891" spans="1:9" hidden="1">
      <c r="A8891" s="137" t="s">
        <v>43048</v>
      </c>
      <c r="B8891" s="138" t="s">
        <v>43049</v>
      </c>
      <c r="C8891" s="138" t="s">
        <v>43050</v>
      </c>
      <c r="D8891" s="138" t="s">
        <v>43051</v>
      </c>
      <c r="E8891" s="138" t="s">
        <v>43052</v>
      </c>
      <c r="F8891" s="139">
        <v>0</v>
      </c>
      <c r="G8891" s="137" t="s">
        <v>1067</v>
      </c>
      <c r="H8891" s="137" t="s">
        <v>36671</v>
      </c>
      <c r="I8891" s="138" t="s">
        <v>1258</v>
      </c>
    </row>
    <row r="8892" spans="1:9" hidden="1">
      <c r="A8892" s="137" t="s">
        <v>43053</v>
      </c>
      <c r="B8892" s="138" t="s">
        <v>43054</v>
      </c>
      <c r="C8892" s="138" t="s">
        <v>43055</v>
      </c>
      <c r="D8892" s="138" t="s">
        <v>43056</v>
      </c>
      <c r="E8892" s="138" t="s">
        <v>43057</v>
      </c>
      <c r="F8892" s="139">
        <v>0</v>
      </c>
      <c r="G8892" s="137" t="s">
        <v>1067</v>
      </c>
      <c r="H8892" s="137" t="s">
        <v>36671</v>
      </c>
      <c r="I8892" s="138" t="s">
        <v>1258</v>
      </c>
    </row>
    <row r="8893" spans="1:9" hidden="1">
      <c r="A8893" s="137" t="s">
        <v>43058</v>
      </c>
      <c r="B8893" s="138" t="s">
        <v>43059</v>
      </c>
      <c r="C8893" s="138" t="s">
        <v>43060</v>
      </c>
      <c r="D8893" s="138" t="s">
        <v>43061</v>
      </c>
      <c r="E8893" s="138" t="s">
        <v>43062</v>
      </c>
      <c r="F8893" s="139">
        <v>87.2</v>
      </c>
      <c r="G8893" s="137" t="s">
        <v>1067</v>
      </c>
      <c r="H8893" s="137" t="s">
        <v>36671</v>
      </c>
      <c r="I8893" s="138" t="s">
        <v>1258</v>
      </c>
    </row>
    <row r="8894" spans="1:9" hidden="1">
      <c r="A8894" s="137" t="s">
        <v>43063</v>
      </c>
      <c r="B8894" s="138" t="s">
        <v>43064</v>
      </c>
      <c r="C8894" s="138" t="s">
        <v>43065</v>
      </c>
      <c r="D8894" s="138" t="s">
        <v>43066</v>
      </c>
      <c r="E8894" s="138" t="s">
        <v>43067</v>
      </c>
      <c r="F8894" s="139">
        <v>0</v>
      </c>
      <c r="G8894" s="137" t="s">
        <v>1067</v>
      </c>
      <c r="H8894" s="137" t="s">
        <v>36671</v>
      </c>
      <c r="I8894" s="138" t="s">
        <v>1258</v>
      </c>
    </row>
    <row r="8895" spans="1:9" hidden="1">
      <c r="A8895" s="137" t="s">
        <v>43068</v>
      </c>
      <c r="B8895" s="138" t="s">
        <v>43069</v>
      </c>
      <c r="C8895" s="138" t="s">
        <v>43070</v>
      </c>
      <c r="D8895" s="138" t="s">
        <v>43071</v>
      </c>
      <c r="E8895" s="138" t="s">
        <v>43072</v>
      </c>
      <c r="F8895" s="139">
        <v>0</v>
      </c>
      <c r="G8895" s="137" t="s">
        <v>1067</v>
      </c>
      <c r="H8895" s="137" t="s">
        <v>36671</v>
      </c>
      <c r="I8895" s="138" t="s">
        <v>1258</v>
      </c>
    </row>
    <row r="8896" spans="1:9" hidden="1">
      <c r="A8896" s="137" t="s">
        <v>43073</v>
      </c>
      <c r="B8896" s="138" t="s">
        <v>43074</v>
      </c>
      <c r="C8896" s="138" t="s">
        <v>43075</v>
      </c>
      <c r="D8896" s="138" t="s">
        <v>43076</v>
      </c>
      <c r="E8896" s="138" t="s">
        <v>1756</v>
      </c>
      <c r="F8896" s="139">
        <v>0</v>
      </c>
      <c r="G8896" s="137" t="s">
        <v>1067</v>
      </c>
      <c r="H8896" s="137" t="s">
        <v>36671</v>
      </c>
      <c r="I8896" s="138" t="s">
        <v>1756</v>
      </c>
    </row>
    <row r="8897" spans="1:9" hidden="1">
      <c r="A8897" s="137" t="s">
        <v>43077</v>
      </c>
      <c r="B8897" s="138" t="s">
        <v>43078</v>
      </c>
      <c r="C8897" s="138" t="s">
        <v>43079</v>
      </c>
      <c r="D8897" s="138" t="s">
        <v>43080</v>
      </c>
      <c r="E8897" s="138" t="s">
        <v>43081</v>
      </c>
      <c r="F8897" s="139">
        <v>0</v>
      </c>
      <c r="G8897" s="137" t="s">
        <v>1067</v>
      </c>
      <c r="H8897" s="137" t="s">
        <v>36671</v>
      </c>
      <c r="I8897" s="138" t="s">
        <v>1258</v>
      </c>
    </row>
    <row r="8898" spans="1:9" hidden="1">
      <c r="A8898" s="137" t="s">
        <v>43082</v>
      </c>
      <c r="B8898" s="138" t="s">
        <v>43083</v>
      </c>
      <c r="C8898" s="138" t="s">
        <v>43084</v>
      </c>
      <c r="D8898" s="138" t="s">
        <v>43085</v>
      </c>
      <c r="E8898" s="138" t="s">
        <v>43086</v>
      </c>
      <c r="F8898" s="139">
        <v>0</v>
      </c>
      <c r="G8898" s="137" t="s">
        <v>1067</v>
      </c>
      <c r="H8898" s="137" t="s">
        <v>36671</v>
      </c>
      <c r="I8898" s="138" t="s">
        <v>1258</v>
      </c>
    </row>
    <row r="8899" spans="1:9" hidden="1">
      <c r="A8899" s="137" t="s">
        <v>43087</v>
      </c>
      <c r="B8899" s="138" t="s">
        <v>43088</v>
      </c>
      <c r="C8899" s="138" t="s">
        <v>43089</v>
      </c>
      <c r="D8899" s="138" t="s">
        <v>43090</v>
      </c>
      <c r="E8899" s="138" t="s">
        <v>43091</v>
      </c>
      <c r="F8899" s="139">
        <v>0</v>
      </c>
      <c r="G8899" s="137" t="s">
        <v>1067</v>
      </c>
      <c r="H8899" s="137" t="s">
        <v>36671</v>
      </c>
      <c r="I8899" s="138" t="s">
        <v>1258</v>
      </c>
    </row>
    <row r="8900" spans="1:9" hidden="1">
      <c r="A8900" s="137" t="s">
        <v>43092</v>
      </c>
      <c r="B8900" s="138" t="s">
        <v>43093</v>
      </c>
      <c r="C8900" s="138" t="s">
        <v>43094</v>
      </c>
      <c r="D8900" s="138" t="s">
        <v>43095</v>
      </c>
      <c r="E8900" s="138" t="s">
        <v>43096</v>
      </c>
      <c r="F8900" s="139">
        <v>0</v>
      </c>
      <c r="G8900" s="137" t="s">
        <v>1067</v>
      </c>
      <c r="H8900" s="137" t="s">
        <v>36671</v>
      </c>
      <c r="I8900" s="138" t="s">
        <v>1756</v>
      </c>
    </row>
    <row r="8901" spans="1:9" hidden="1">
      <c r="A8901" s="137" t="s">
        <v>43097</v>
      </c>
      <c r="B8901" s="138" t="s">
        <v>43098</v>
      </c>
      <c r="C8901" s="138" t="s">
        <v>43099</v>
      </c>
      <c r="D8901" s="138" t="s">
        <v>43100</v>
      </c>
      <c r="E8901" s="138" t="s">
        <v>43101</v>
      </c>
      <c r="F8901" s="139">
        <v>0</v>
      </c>
      <c r="G8901" s="137" t="s">
        <v>1067</v>
      </c>
      <c r="H8901" s="137" t="s">
        <v>36671</v>
      </c>
      <c r="I8901" s="138" t="s">
        <v>1258</v>
      </c>
    </row>
    <row r="8902" spans="1:9" hidden="1">
      <c r="A8902" s="137" t="s">
        <v>43102</v>
      </c>
      <c r="B8902" s="138" t="s">
        <v>43103</v>
      </c>
      <c r="C8902" s="138" t="s">
        <v>43104</v>
      </c>
      <c r="D8902" s="138" t="s">
        <v>43105</v>
      </c>
      <c r="E8902" s="138" t="s">
        <v>43106</v>
      </c>
      <c r="F8902" s="139">
        <v>0</v>
      </c>
      <c r="G8902" s="137" t="s">
        <v>1067</v>
      </c>
      <c r="H8902" s="137" t="s">
        <v>36671</v>
      </c>
      <c r="I8902" s="138" t="s">
        <v>1258</v>
      </c>
    </row>
    <row r="8903" spans="1:9" hidden="1">
      <c r="A8903" s="137" t="s">
        <v>43107</v>
      </c>
      <c r="B8903" s="138" t="s">
        <v>43108</v>
      </c>
      <c r="C8903" s="138" t="s">
        <v>43109</v>
      </c>
      <c r="D8903" s="138" t="s">
        <v>43110</v>
      </c>
      <c r="E8903" s="138" t="s">
        <v>43111</v>
      </c>
      <c r="F8903" s="139">
        <v>0</v>
      </c>
      <c r="G8903" s="137" t="s">
        <v>1067</v>
      </c>
      <c r="H8903" s="137" t="s">
        <v>36671</v>
      </c>
      <c r="I8903" s="138" t="s">
        <v>1258</v>
      </c>
    </row>
    <row r="8904" spans="1:9" hidden="1">
      <c r="A8904" s="137" t="s">
        <v>43112</v>
      </c>
      <c r="B8904" s="138" t="s">
        <v>43113</v>
      </c>
      <c r="C8904" s="138" t="s">
        <v>43114</v>
      </c>
      <c r="D8904" s="138" t="s">
        <v>43115</v>
      </c>
      <c r="E8904" s="138" t="s">
        <v>43116</v>
      </c>
      <c r="F8904" s="139">
        <v>0</v>
      </c>
      <c r="G8904" s="137" t="s">
        <v>1067</v>
      </c>
      <c r="H8904" s="137" t="s">
        <v>36671</v>
      </c>
      <c r="I8904" s="138" t="s">
        <v>1258</v>
      </c>
    </row>
    <row r="8905" spans="1:9" hidden="1">
      <c r="A8905" s="137" t="s">
        <v>43117</v>
      </c>
      <c r="B8905" s="138" t="s">
        <v>43118</v>
      </c>
      <c r="C8905" s="138" t="s">
        <v>43119</v>
      </c>
      <c r="D8905" s="138" t="s">
        <v>43120</v>
      </c>
      <c r="E8905" s="138" t="s">
        <v>43121</v>
      </c>
      <c r="F8905" s="139">
        <v>0</v>
      </c>
      <c r="G8905" s="137" t="s">
        <v>1067</v>
      </c>
      <c r="H8905" s="137" t="s">
        <v>36671</v>
      </c>
      <c r="I8905" s="138" t="s">
        <v>1258</v>
      </c>
    </row>
    <row r="8906" spans="1:9" hidden="1">
      <c r="A8906" s="137" t="s">
        <v>43122</v>
      </c>
      <c r="B8906" s="138" t="s">
        <v>43123</v>
      </c>
      <c r="C8906" s="138" t="s">
        <v>43124</v>
      </c>
      <c r="D8906" s="138" t="s">
        <v>43125</v>
      </c>
      <c r="E8906" s="138" t="s">
        <v>43126</v>
      </c>
      <c r="F8906" s="139">
        <v>0</v>
      </c>
      <c r="G8906" s="137" t="s">
        <v>1067</v>
      </c>
      <c r="H8906" s="137" t="s">
        <v>36671</v>
      </c>
      <c r="I8906" s="138" t="s">
        <v>1258</v>
      </c>
    </row>
    <row r="8907" spans="1:9" hidden="1">
      <c r="A8907" s="137" t="s">
        <v>43127</v>
      </c>
      <c r="B8907" s="138" t="s">
        <v>43128</v>
      </c>
      <c r="C8907" s="138" t="s">
        <v>43129</v>
      </c>
      <c r="D8907" s="138" t="s">
        <v>43130</v>
      </c>
      <c r="E8907" s="138" t="s">
        <v>43131</v>
      </c>
      <c r="F8907" s="139">
        <v>0</v>
      </c>
      <c r="G8907" s="137" t="s">
        <v>1067</v>
      </c>
      <c r="H8907" s="137" t="s">
        <v>36671</v>
      </c>
      <c r="I8907" s="138" t="s">
        <v>1258</v>
      </c>
    </row>
    <row r="8908" spans="1:9" hidden="1">
      <c r="A8908" s="137" t="s">
        <v>43132</v>
      </c>
      <c r="B8908" s="138" t="s">
        <v>43133</v>
      </c>
      <c r="C8908" s="138" t="s">
        <v>43134</v>
      </c>
      <c r="D8908" s="138" t="s">
        <v>43135</v>
      </c>
      <c r="E8908" s="138" t="s">
        <v>1756</v>
      </c>
      <c r="F8908" s="139">
        <v>0</v>
      </c>
      <c r="G8908" s="137" t="s">
        <v>1067</v>
      </c>
      <c r="H8908" s="137" t="s">
        <v>36671</v>
      </c>
      <c r="I8908" s="138" t="s">
        <v>1756</v>
      </c>
    </row>
    <row r="8909" spans="1:9" hidden="1">
      <c r="A8909" s="137" t="s">
        <v>43136</v>
      </c>
      <c r="B8909" s="138" t="s">
        <v>43137</v>
      </c>
      <c r="C8909" s="138" t="s">
        <v>43138</v>
      </c>
      <c r="D8909" s="138" t="s">
        <v>43139</v>
      </c>
      <c r="E8909" s="138" t="s">
        <v>43140</v>
      </c>
      <c r="F8909" s="139">
        <v>0</v>
      </c>
      <c r="G8909" s="137" t="s">
        <v>1067</v>
      </c>
      <c r="H8909" s="137" t="s">
        <v>36671</v>
      </c>
      <c r="I8909" s="138" t="s">
        <v>1258</v>
      </c>
    </row>
    <row r="8910" spans="1:9" hidden="1">
      <c r="A8910" s="137" t="s">
        <v>43141</v>
      </c>
      <c r="B8910" s="138" t="s">
        <v>43142</v>
      </c>
      <c r="C8910" s="138" t="s">
        <v>43143</v>
      </c>
      <c r="D8910" s="138" t="s">
        <v>43144</v>
      </c>
      <c r="E8910" s="138" t="s">
        <v>43145</v>
      </c>
      <c r="F8910" s="139">
        <v>35.4</v>
      </c>
      <c r="G8910" s="137" t="s">
        <v>1067</v>
      </c>
      <c r="H8910" s="137" t="s">
        <v>36671</v>
      </c>
      <c r="I8910" s="138" t="s">
        <v>1258</v>
      </c>
    </row>
    <row r="8911" spans="1:9" hidden="1">
      <c r="A8911" s="137" t="s">
        <v>43146</v>
      </c>
      <c r="B8911" s="138" t="s">
        <v>43147</v>
      </c>
      <c r="C8911" s="138" t="s">
        <v>43148</v>
      </c>
      <c r="D8911" s="138" t="s">
        <v>43149</v>
      </c>
      <c r="E8911" s="138" t="s">
        <v>43150</v>
      </c>
      <c r="F8911" s="139">
        <v>0</v>
      </c>
      <c r="G8911" s="137" t="s">
        <v>1067</v>
      </c>
      <c r="H8911" s="137" t="s">
        <v>36671</v>
      </c>
      <c r="I8911" s="138" t="s">
        <v>1258</v>
      </c>
    </row>
    <row r="8912" spans="1:9" hidden="1">
      <c r="A8912" s="137" t="s">
        <v>43151</v>
      </c>
      <c r="B8912" s="138" t="s">
        <v>43152</v>
      </c>
      <c r="C8912" s="138" t="s">
        <v>43153</v>
      </c>
      <c r="D8912" s="138" t="s">
        <v>43154</v>
      </c>
      <c r="E8912" s="138" t="s">
        <v>43155</v>
      </c>
      <c r="F8912" s="139">
        <v>0</v>
      </c>
      <c r="G8912" s="137" t="s">
        <v>1067</v>
      </c>
      <c r="H8912" s="137" t="s">
        <v>36671</v>
      </c>
      <c r="I8912" s="138" t="s">
        <v>1258</v>
      </c>
    </row>
    <row r="8913" spans="1:9" hidden="1">
      <c r="A8913" s="137" t="s">
        <v>43156</v>
      </c>
      <c r="B8913" s="138" t="s">
        <v>43157</v>
      </c>
      <c r="C8913" s="138" t="s">
        <v>43158</v>
      </c>
      <c r="D8913" s="138" t="s">
        <v>43159</v>
      </c>
      <c r="E8913" s="138" t="s">
        <v>43160</v>
      </c>
      <c r="F8913" s="139">
        <v>683</v>
      </c>
      <c r="G8913" s="137" t="s">
        <v>1067</v>
      </c>
      <c r="H8913" s="137" t="s">
        <v>36671</v>
      </c>
      <c r="I8913" s="138" t="s">
        <v>1258</v>
      </c>
    </row>
    <row r="8914" spans="1:9" hidden="1">
      <c r="A8914" s="137" t="s">
        <v>43161</v>
      </c>
      <c r="B8914" s="138" t="s">
        <v>43162</v>
      </c>
      <c r="C8914" s="138" t="s">
        <v>43163</v>
      </c>
      <c r="D8914" s="138" t="s">
        <v>43164</v>
      </c>
      <c r="E8914" s="138" t="s">
        <v>43165</v>
      </c>
      <c r="F8914" s="139">
        <v>0</v>
      </c>
      <c r="G8914" s="137" t="s">
        <v>1067</v>
      </c>
      <c r="H8914" s="137" t="s">
        <v>36671</v>
      </c>
      <c r="I8914" s="138" t="s">
        <v>1258</v>
      </c>
    </row>
    <row r="8915" spans="1:9" hidden="1">
      <c r="A8915" s="137" t="s">
        <v>43166</v>
      </c>
      <c r="B8915" s="138" t="s">
        <v>43167</v>
      </c>
      <c r="C8915" s="138" t="s">
        <v>43168</v>
      </c>
      <c r="D8915" s="138" t="s">
        <v>43169</v>
      </c>
      <c r="E8915" s="138" t="s">
        <v>43170</v>
      </c>
      <c r="F8915" s="139">
        <v>0</v>
      </c>
      <c r="G8915" s="137" t="s">
        <v>1067</v>
      </c>
      <c r="H8915" s="137" t="s">
        <v>36671</v>
      </c>
      <c r="I8915" s="138" t="s">
        <v>1258</v>
      </c>
    </row>
    <row r="8916" spans="1:9" hidden="1">
      <c r="A8916" s="137" t="s">
        <v>43171</v>
      </c>
      <c r="B8916" s="138" t="s">
        <v>43172</v>
      </c>
      <c r="C8916" s="138" t="s">
        <v>43173</v>
      </c>
      <c r="D8916" s="138" t="s">
        <v>43174</v>
      </c>
      <c r="E8916" s="138" t="s">
        <v>43175</v>
      </c>
      <c r="F8916" s="139">
        <v>0</v>
      </c>
      <c r="G8916" s="137" t="s">
        <v>1067</v>
      </c>
      <c r="H8916" s="137" t="s">
        <v>36671</v>
      </c>
      <c r="I8916" s="138" t="s">
        <v>1258</v>
      </c>
    </row>
    <row r="8917" spans="1:9" hidden="1">
      <c r="A8917" s="137" t="s">
        <v>43176</v>
      </c>
      <c r="B8917" s="138" t="s">
        <v>43177</v>
      </c>
      <c r="C8917" s="138" t="s">
        <v>43178</v>
      </c>
      <c r="D8917" s="138" t="s">
        <v>43179</v>
      </c>
      <c r="E8917" s="138" t="s">
        <v>43180</v>
      </c>
      <c r="F8917" s="139">
        <v>0</v>
      </c>
      <c r="G8917" s="137" t="s">
        <v>1067</v>
      </c>
      <c r="H8917" s="137" t="s">
        <v>36671</v>
      </c>
      <c r="I8917" s="138" t="s">
        <v>1258</v>
      </c>
    </row>
    <row r="8918" spans="1:9" hidden="1">
      <c r="A8918" s="137" t="s">
        <v>43181</v>
      </c>
      <c r="B8918" s="138" t="s">
        <v>43182</v>
      </c>
      <c r="C8918" s="138" t="s">
        <v>43183</v>
      </c>
      <c r="D8918" s="138" t="s">
        <v>43184</v>
      </c>
      <c r="E8918" s="138" t="s">
        <v>43185</v>
      </c>
      <c r="F8918" s="139">
        <v>0</v>
      </c>
      <c r="G8918" s="137" t="s">
        <v>1067</v>
      </c>
      <c r="H8918" s="137" t="s">
        <v>36671</v>
      </c>
      <c r="I8918" s="138" t="s">
        <v>1258</v>
      </c>
    </row>
    <row r="8919" spans="1:9" hidden="1">
      <c r="A8919" s="137" t="s">
        <v>43186</v>
      </c>
      <c r="B8919" s="138" t="s">
        <v>43187</v>
      </c>
      <c r="C8919" s="138" t="s">
        <v>43188</v>
      </c>
      <c r="D8919" s="138" t="s">
        <v>43189</v>
      </c>
      <c r="E8919" s="138" t="s">
        <v>43190</v>
      </c>
      <c r="F8919" s="139">
        <v>0</v>
      </c>
      <c r="G8919" s="137" t="s">
        <v>1067</v>
      </c>
      <c r="H8919" s="137" t="s">
        <v>36671</v>
      </c>
      <c r="I8919" s="138" t="s">
        <v>1258</v>
      </c>
    </row>
    <row r="8920" spans="1:9" hidden="1">
      <c r="A8920" s="137" t="s">
        <v>43191</v>
      </c>
      <c r="B8920" s="138" t="s">
        <v>43192</v>
      </c>
      <c r="C8920" s="138" t="s">
        <v>43193</v>
      </c>
      <c r="D8920" s="138" t="s">
        <v>43194</v>
      </c>
      <c r="E8920" s="138" t="s">
        <v>43195</v>
      </c>
      <c r="F8920" s="139">
        <v>0</v>
      </c>
      <c r="G8920" s="137" t="s">
        <v>1067</v>
      </c>
      <c r="H8920" s="137" t="s">
        <v>36671</v>
      </c>
      <c r="I8920" s="138" t="s">
        <v>1756</v>
      </c>
    </row>
    <row r="8921" spans="1:9" hidden="1">
      <c r="A8921" s="137" t="s">
        <v>43196</v>
      </c>
      <c r="B8921" s="138" t="s">
        <v>43197</v>
      </c>
      <c r="C8921" s="138" t="s">
        <v>43198</v>
      </c>
      <c r="D8921" s="138" t="s">
        <v>43199</v>
      </c>
      <c r="E8921" s="138" t="s">
        <v>43200</v>
      </c>
      <c r="F8921" s="139">
        <v>0</v>
      </c>
      <c r="G8921" s="137" t="s">
        <v>1067</v>
      </c>
      <c r="H8921" s="137" t="s">
        <v>36671</v>
      </c>
      <c r="I8921" s="138" t="s">
        <v>1258</v>
      </c>
    </row>
    <row r="8922" spans="1:9" hidden="1">
      <c r="A8922" s="137" t="s">
        <v>43201</v>
      </c>
      <c r="B8922" s="138" t="s">
        <v>43202</v>
      </c>
      <c r="C8922" s="138" t="s">
        <v>43203</v>
      </c>
      <c r="D8922" s="138" t="s">
        <v>43204</v>
      </c>
      <c r="E8922" s="138" t="s">
        <v>43205</v>
      </c>
      <c r="F8922" s="139">
        <v>0</v>
      </c>
      <c r="G8922" s="137" t="s">
        <v>1067</v>
      </c>
      <c r="H8922" s="137" t="s">
        <v>36671</v>
      </c>
      <c r="I8922" s="138" t="s">
        <v>1258</v>
      </c>
    </row>
    <row r="8923" spans="1:9" hidden="1">
      <c r="A8923" s="137" t="s">
        <v>43206</v>
      </c>
      <c r="B8923" s="138" t="s">
        <v>43207</v>
      </c>
      <c r="C8923" s="138" t="s">
        <v>43208</v>
      </c>
      <c r="D8923" s="138" t="s">
        <v>43209</v>
      </c>
      <c r="E8923" s="138" t="s">
        <v>43210</v>
      </c>
      <c r="F8923" s="139">
        <v>0</v>
      </c>
      <c r="G8923" s="137" t="s">
        <v>1067</v>
      </c>
      <c r="H8923" s="137" t="s">
        <v>36671</v>
      </c>
      <c r="I8923" s="138" t="s">
        <v>1258</v>
      </c>
    </row>
    <row r="8924" spans="1:9" hidden="1">
      <c r="A8924" s="137" t="s">
        <v>43211</v>
      </c>
      <c r="B8924" s="138" t="s">
        <v>43212</v>
      </c>
      <c r="C8924" s="138" t="s">
        <v>43213</v>
      </c>
      <c r="D8924" s="138" t="s">
        <v>43214</v>
      </c>
      <c r="E8924" s="138" t="s">
        <v>43215</v>
      </c>
      <c r="F8924" s="139">
        <v>0</v>
      </c>
      <c r="G8924" s="137" t="s">
        <v>1067</v>
      </c>
      <c r="H8924" s="137" t="s">
        <v>36671</v>
      </c>
      <c r="I8924" s="138" t="s">
        <v>1258</v>
      </c>
    </row>
    <row r="8925" spans="1:9" hidden="1">
      <c r="A8925" s="137" t="s">
        <v>43216</v>
      </c>
      <c r="B8925" s="138" t="s">
        <v>43217</v>
      </c>
      <c r="C8925" s="138" t="s">
        <v>43218</v>
      </c>
      <c r="D8925" s="138" t="s">
        <v>43219</v>
      </c>
      <c r="E8925" s="138" t="s">
        <v>43220</v>
      </c>
      <c r="F8925" s="139">
        <v>0</v>
      </c>
      <c r="G8925" s="137" t="s">
        <v>1067</v>
      </c>
      <c r="H8925" s="137" t="s">
        <v>36671</v>
      </c>
      <c r="I8925" s="138" t="s">
        <v>1258</v>
      </c>
    </row>
    <row r="8926" spans="1:9" hidden="1">
      <c r="A8926" s="137" t="s">
        <v>43221</v>
      </c>
      <c r="B8926" s="138" t="s">
        <v>43222</v>
      </c>
      <c r="C8926" s="138" t="s">
        <v>43223</v>
      </c>
      <c r="D8926" s="138" t="s">
        <v>43224</v>
      </c>
      <c r="E8926" s="138" t="s">
        <v>43225</v>
      </c>
      <c r="F8926" s="139">
        <v>0</v>
      </c>
      <c r="G8926" s="137" t="s">
        <v>1067</v>
      </c>
      <c r="H8926" s="137" t="s">
        <v>36671</v>
      </c>
      <c r="I8926" s="138" t="s">
        <v>1258</v>
      </c>
    </row>
    <row r="8927" spans="1:9" hidden="1">
      <c r="A8927" s="137" t="s">
        <v>43226</v>
      </c>
      <c r="B8927" s="138" t="s">
        <v>43227</v>
      </c>
      <c r="C8927" s="138" t="s">
        <v>43228</v>
      </c>
      <c r="D8927" s="138" t="s">
        <v>43229</v>
      </c>
      <c r="E8927" s="138" t="s">
        <v>43230</v>
      </c>
      <c r="F8927" s="139">
        <v>0</v>
      </c>
      <c r="G8927" s="137" t="s">
        <v>1067</v>
      </c>
      <c r="H8927" s="137" t="s">
        <v>36671</v>
      </c>
      <c r="I8927" s="138" t="s">
        <v>1258</v>
      </c>
    </row>
    <row r="8928" spans="1:9" hidden="1">
      <c r="A8928" s="137" t="s">
        <v>43231</v>
      </c>
      <c r="B8928" s="138" t="s">
        <v>43232</v>
      </c>
      <c r="C8928" s="138" t="s">
        <v>43233</v>
      </c>
      <c r="D8928" s="138" t="s">
        <v>43234</v>
      </c>
      <c r="E8928" s="138" t="s">
        <v>43235</v>
      </c>
      <c r="F8928" s="139">
        <v>0</v>
      </c>
      <c r="G8928" s="137" t="s">
        <v>1067</v>
      </c>
      <c r="H8928" s="137" t="s">
        <v>36671</v>
      </c>
      <c r="I8928" s="138" t="s">
        <v>1258</v>
      </c>
    </row>
    <row r="8929" spans="1:9" hidden="1">
      <c r="A8929" s="137" t="s">
        <v>43236</v>
      </c>
      <c r="B8929" s="138" t="s">
        <v>43237</v>
      </c>
      <c r="C8929" s="138" t="s">
        <v>43238</v>
      </c>
      <c r="D8929" s="138" t="s">
        <v>43239</v>
      </c>
      <c r="E8929" s="138" t="s">
        <v>43240</v>
      </c>
      <c r="F8929" s="139">
        <v>0</v>
      </c>
      <c r="G8929" s="137" t="s">
        <v>1067</v>
      </c>
      <c r="H8929" s="137" t="s">
        <v>36671</v>
      </c>
      <c r="I8929" s="138" t="s">
        <v>1258</v>
      </c>
    </row>
    <row r="8930" spans="1:9" hidden="1">
      <c r="A8930" s="137" t="s">
        <v>43241</v>
      </c>
      <c r="B8930" s="138" t="s">
        <v>43242</v>
      </c>
      <c r="C8930" s="138" t="s">
        <v>43243</v>
      </c>
      <c r="D8930" s="138" t="s">
        <v>43244</v>
      </c>
      <c r="E8930" s="138" t="s">
        <v>43245</v>
      </c>
      <c r="F8930" s="139">
        <v>0</v>
      </c>
      <c r="G8930" s="137" t="s">
        <v>1067</v>
      </c>
      <c r="H8930" s="137" t="s">
        <v>36671</v>
      </c>
      <c r="I8930" s="138" t="s">
        <v>1258</v>
      </c>
    </row>
    <row r="8931" spans="1:9" hidden="1">
      <c r="A8931" s="137" t="s">
        <v>43246</v>
      </c>
      <c r="B8931" s="138" t="s">
        <v>43247</v>
      </c>
      <c r="C8931" s="138" t="s">
        <v>43248</v>
      </c>
      <c r="D8931" s="138" t="s">
        <v>43249</v>
      </c>
      <c r="E8931" s="138" t="s">
        <v>43250</v>
      </c>
      <c r="F8931" s="139">
        <v>0</v>
      </c>
      <c r="G8931" s="137" t="s">
        <v>1067</v>
      </c>
      <c r="H8931" s="137" t="s">
        <v>36671</v>
      </c>
      <c r="I8931" s="138" t="s">
        <v>1258</v>
      </c>
    </row>
    <row r="8932" spans="1:9" hidden="1">
      <c r="A8932" s="137" t="s">
        <v>43251</v>
      </c>
      <c r="B8932" s="138" t="s">
        <v>43252</v>
      </c>
      <c r="C8932" s="138" t="s">
        <v>43253</v>
      </c>
      <c r="D8932" s="138" t="s">
        <v>43254</v>
      </c>
      <c r="E8932" s="138" t="s">
        <v>43255</v>
      </c>
      <c r="F8932" s="139">
        <v>0</v>
      </c>
      <c r="G8932" s="137" t="s">
        <v>1067</v>
      </c>
      <c r="H8932" s="137" t="s">
        <v>36671</v>
      </c>
      <c r="I8932" s="138" t="s">
        <v>1258</v>
      </c>
    </row>
    <row r="8933" spans="1:9" hidden="1">
      <c r="A8933" s="137" t="s">
        <v>43256</v>
      </c>
      <c r="B8933" s="138" t="s">
        <v>43257</v>
      </c>
      <c r="C8933" s="138" t="s">
        <v>43258</v>
      </c>
      <c r="D8933" s="138" t="s">
        <v>43259</v>
      </c>
      <c r="E8933" s="138" t="s">
        <v>43260</v>
      </c>
      <c r="F8933" s="139">
        <v>0</v>
      </c>
      <c r="G8933" s="137" t="s">
        <v>1067</v>
      </c>
      <c r="H8933" s="137" t="s">
        <v>36671</v>
      </c>
      <c r="I8933" s="138" t="s">
        <v>1258</v>
      </c>
    </row>
    <row r="8934" spans="1:9" hidden="1">
      <c r="A8934" s="137" t="s">
        <v>43261</v>
      </c>
      <c r="B8934" s="138" t="s">
        <v>43262</v>
      </c>
      <c r="C8934" s="138" t="s">
        <v>43263</v>
      </c>
      <c r="D8934" s="138" t="s">
        <v>43264</v>
      </c>
      <c r="E8934" s="138" t="s">
        <v>43265</v>
      </c>
      <c r="F8934" s="139">
        <v>0</v>
      </c>
      <c r="G8934" s="137" t="s">
        <v>1067</v>
      </c>
      <c r="H8934" s="137" t="s">
        <v>36671</v>
      </c>
      <c r="I8934" s="138" t="s">
        <v>1258</v>
      </c>
    </row>
    <row r="8935" spans="1:9" hidden="1">
      <c r="A8935" s="137" t="s">
        <v>43266</v>
      </c>
      <c r="B8935" s="138" t="s">
        <v>43267</v>
      </c>
      <c r="C8935" s="138" t="s">
        <v>43268</v>
      </c>
      <c r="D8935" s="138" t="s">
        <v>43269</v>
      </c>
      <c r="E8935" s="138" t="s">
        <v>43270</v>
      </c>
      <c r="F8935" s="139">
        <v>0</v>
      </c>
      <c r="G8935" s="137" t="s">
        <v>1067</v>
      </c>
      <c r="H8935" s="137" t="s">
        <v>36671</v>
      </c>
      <c r="I8935" s="138" t="s">
        <v>1258</v>
      </c>
    </row>
    <row r="8936" spans="1:9" hidden="1">
      <c r="A8936" s="137" t="s">
        <v>43271</v>
      </c>
      <c r="B8936" s="138" t="s">
        <v>43272</v>
      </c>
      <c r="C8936" s="138" t="s">
        <v>43273</v>
      </c>
      <c r="D8936" s="138" t="s">
        <v>43274</v>
      </c>
      <c r="E8936" s="138" t="s">
        <v>43275</v>
      </c>
      <c r="F8936" s="139">
        <v>0</v>
      </c>
      <c r="G8936" s="137" t="s">
        <v>1067</v>
      </c>
      <c r="H8936" s="137" t="s">
        <v>36671</v>
      </c>
      <c r="I8936" s="138" t="s">
        <v>1258</v>
      </c>
    </row>
    <row r="8937" spans="1:9" hidden="1">
      <c r="A8937" s="137" t="s">
        <v>43276</v>
      </c>
      <c r="B8937" s="138" t="s">
        <v>43277</v>
      </c>
      <c r="C8937" s="138" t="s">
        <v>43278</v>
      </c>
      <c r="D8937" s="138" t="s">
        <v>43279</v>
      </c>
      <c r="E8937" s="138" t="s">
        <v>43280</v>
      </c>
      <c r="F8937" s="139">
        <v>0</v>
      </c>
      <c r="G8937" s="137" t="s">
        <v>1067</v>
      </c>
      <c r="H8937" s="137" t="s">
        <v>36671</v>
      </c>
      <c r="I8937" s="138" t="s">
        <v>1258</v>
      </c>
    </row>
    <row r="8938" spans="1:9" hidden="1">
      <c r="A8938" s="137" t="s">
        <v>43281</v>
      </c>
      <c r="B8938" s="138" t="s">
        <v>43282</v>
      </c>
      <c r="C8938" s="138" t="s">
        <v>43283</v>
      </c>
      <c r="D8938" s="138" t="s">
        <v>43284</v>
      </c>
      <c r="E8938" s="138" t="s">
        <v>43285</v>
      </c>
      <c r="F8938" s="139">
        <v>0</v>
      </c>
      <c r="G8938" s="137" t="s">
        <v>1067</v>
      </c>
      <c r="H8938" s="137" t="s">
        <v>36671</v>
      </c>
      <c r="I8938" s="138" t="s">
        <v>1258</v>
      </c>
    </row>
    <row r="8939" spans="1:9" hidden="1">
      <c r="A8939" s="137" t="s">
        <v>43286</v>
      </c>
      <c r="B8939" s="138" t="s">
        <v>43287</v>
      </c>
      <c r="C8939" s="138" t="s">
        <v>43288</v>
      </c>
      <c r="D8939" s="138" t="s">
        <v>43289</v>
      </c>
      <c r="E8939" s="138" t="s">
        <v>43290</v>
      </c>
      <c r="F8939" s="139">
        <v>0</v>
      </c>
      <c r="G8939" s="137" t="s">
        <v>1067</v>
      </c>
      <c r="H8939" s="137" t="s">
        <v>36671</v>
      </c>
      <c r="I8939" s="138" t="s">
        <v>1258</v>
      </c>
    </row>
    <row r="8940" spans="1:9" hidden="1">
      <c r="A8940" s="137" t="s">
        <v>43291</v>
      </c>
      <c r="B8940" s="138" t="s">
        <v>43292</v>
      </c>
      <c r="C8940" s="138" t="s">
        <v>43293</v>
      </c>
      <c r="D8940" s="138" t="s">
        <v>43294</v>
      </c>
      <c r="E8940" s="138" t="s">
        <v>43295</v>
      </c>
      <c r="F8940" s="139">
        <v>0</v>
      </c>
      <c r="G8940" s="137" t="s">
        <v>1067</v>
      </c>
      <c r="H8940" s="137" t="s">
        <v>36671</v>
      </c>
      <c r="I8940" s="138" t="s">
        <v>1258</v>
      </c>
    </row>
    <row r="8941" spans="1:9" hidden="1">
      <c r="A8941" s="137" t="s">
        <v>43296</v>
      </c>
      <c r="B8941" s="138" t="s">
        <v>43297</v>
      </c>
      <c r="C8941" s="138" t="s">
        <v>43298</v>
      </c>
      <c r="D8941" s="138" t="s">
        <v>43299</v>
      </c>
      <c r="E8941" s="138" t="s">
        <v>43300</v>
      </c>
      <c r="F8941" s="139">
        <v>0</v>
      </c>
      <c r="G8941" s="137" t="s">
        <v>1067</v>
      </c>
      <c r="H8941" s="137" t="s">
        <v>36671</v>
      </c>
      <c r="I8941" s="138" t="s">
        <v>1258</v>
      </c>
    </row>
    <row r="8942" spans="1:9" hidden="1">
      <c r="A8942" s="137" t="s">
        <v>43301</v>
      </c>
      <c r="B8942" s="138" t="s">
        <v>43302</v>
      </c>
      <c r="C8942" s="138" t="s">
        <v>43303</v>
      </c>
      <c r="D8942" s="138" t="s">
        <v>43304</v>
      </c>
      <c r="E8942" s="138" t="s">
        <v>43305</v>
      </c>
      <c r="F8942" s="139">
        <v>0</v>
      </c>
      <c r="G8942" s="137" t="s">
        <v>1067</v>
      </c>
      <c r="H8942" s="137" t="s">
        <v>36671</v>
      </c>
      <c r="I8942" s="138" t="s">
        <v>1258</v>
      </c>
    </row>
    <row r="8943" spans="1:9" hidden="1">
      <c r="A8943" s="137" t="s">
        <v>43306</v>
      </c>
      <c r="B8943" s="138" t="s">
        <v>43307</v>
      </c>
      <c r="C8943" s="138" t="s">
        <v>43308</v>
      </c>
      <c r="D8943" s="138" t="s">
        <v>43309</v>
      </c>
      <c r="E8943" s="138" t="s">
        <v>43310</v>
      </c>
      <c r="F8943" s="139">
        <v>0</v>
      </c>
      <c r="G8943" s="137" t="s">
        <v>1067</v>
      </c>
      <c r="H8943" s="137" t="s">
        <v>36671</v>
      </c>
      <c r="I8943" s="138" t="s">
        <v>1258</v>
      </c>
    </row>
    <row r="8944" spans="1:9" hidden="1">
      <c r="A8944" s="137" t="s">
        <v>43311</v>
      </c>
      <c r="B8944" s="138" t="s">
        <v>43312</v>
      </c>
      <c r="C8944" s="138" t="s">
        <v>43313</v>
      </c>
      <c r="D8944" s="138" t="s">
        <v>43314</v>
      </c>
      <c r="E8944" s="138" t="s">
        <v>43315</v>
      </c>
      <c r="F8944" s="139">
        <v>0</v>
      </c>
      <c r="G8944" s="137" t="s">
        <v>1067</v>
      </c>
      <c r="H8944" s="137" t="s">
        <v>36671</v>
      </c>
      <c r="I8944" s="138" t="s">
        <v>1258</v>
      </c>
    </row>
    <row r="8945" spans="1:9" hidden="1">
      <c r="A8945" s="137" t="s">
        <v>43316</v>
      </c>
      <c r="B8945" s="138" t="s">
        <v>43317</v>
      </c>
      <c r="C8945" s="138" t="s">
        <v>43318</v>
      </c>
      <c r="D8945" s="138" t="s">
        <v>43319</v>
      </c>
      <c r="E8945" s="138" t="s">
        <v>43320</v>
      </c>
      <c r="F8945" s="139">
        <v>0</v>
      </c>
      <c r="G8945" s="137" t="s">
        <v>1067</v>
      </c>
      <c r="H8945" s="137" t="s">
        <v>36671</v>
      </c>
      <c r="I8945" s="138" t="s">
        <v>1258</v>
      </c>
    </row>
    <row r="8946" spans="1:9" hidden="1">
      <c r="A8946" s="137" t="s">
        <v>43321</v>
      </c>
      <c r="B8946" s="138" t="s">
        <v>43322</v>
      </c>
      <c r="C8946" s="138" t="s">
        <v>43323</v>
      </c>
      <c r="D8946" s="138" t="s">
        <v>43324</v>
      </c>
      <c r="E8946" s="138" t="s">
        <v>43325</v>
      </c>
      <c r="F8946" s="139">
        <v>0</v>
      </c>
      <c r="G8946" s="137" t="s">
        <v>1067</v>
      </c>
      <c r="H8946" s="137" t="s">
        <v>36671</v>
      </c>
      <c r="I8946" s="138" t="s">
        <v>1258</v>
      </c>
    </row>
    <row r="8947" spans="1:9" hidden="1">
      <c r="A8947" s="137" t="s">
        <v>43326</v>
      </c>
      <c r="B8947" s="138" t="s">
        <v>43327</v>
      </c>
      <c r="C8947" s="138" t="s">
        <v>43328</v>
      </c>
      <c r="D8947" s="138" t="s">
        <v>43329</v>
      </c>
      <c r="E8947" s="138" t="s">
        <v>43330</v>
      </c>
      <c r="F8947" s="139">
        <v>0</v>
      </c>
      <c r="G8947" s="137" t="s">
        <v>1067</v>
      </c>
      <c r="H8947" s="137" t="s">
        <v>36671</v>
      </c>
      <c r="I8947" s="138" t="s">
        <v>1258</v>
      </c>
    </row>
    <row r="8948" spans="1:9" hidden="1">
      <c r="A8948" s="137" t="s">
        <v>43331</v>
      </c>
      <c r="B8948" s="138" t="s">
        <v>43332</v>
      </c>
      <c r="C8948" s="138" t="s">
        <v>43333</v>
      </c>
      <c r="D8948" s="138" t="s">
        <v>43334</v>
      </c>
      <c r="E8948" s="138" t="s">
        <v>43335</v>
      </c>
      <c r="F8948" s="139">
        <v>0</v>
      </c>
      <c r="G8948" s="137" t="s">
        <v>1067</v>
      </c>
      <c r="H8948" s="137" t="s">
        <v>36671</v>
      </c>
      <c r="I8948" s="138" t="s">
        <v>1258</v>
      </c>
    </row>
    <row r="8949" spans="1:9" hidden="1">
      <c r="A8949" s="137" t="s">
        <v>43336</v>
      </c>
      <c r="B8949" s="138" t="s">
        <v>43337</v>
      </c>
      <c r="C8949" s="138" t="s">
        <v>43338</v>
      </c>
      <c r="D8949" s="138" t="s">
        <v>43339</v>
      </c>
      <c r="E8949" s="138" t="s">
        <v>43340</v>
      </c>
      <c r="F8949" s="139">
        <v>0</v>
      </c>
      <c r="G8949" s="137" t="s">
        <v>1067</v>
      </c>
      <c r="H8949" s="137" t="s">
        <v>36671</v>
      </c>
      <c r="I8949" s="138" t="s">
        <v>1258</v>
      </c>
    </row>
    <row r="8950" spans="1:9" hidden="1">
      <c r="A8950" s="137" t="s">
        <v>43341</v>
      </c>
      <c r="B8950" s="138" t="s">
        <v>43342</v>
      </c>
      <c r="C8950" s="138" t="s">
        <v>43343</v>
      </c>
      <c r="D8950" s="138" t="s">
        <v>43344</v>
      </c>
      <c r="E8950" s="138" t="s">
        <v>43345</v>
      </c>
      <c r="F8950" s="139">
        <v>0</v>
      </c>
      <c r="G8950" s="137" t="s">
        <v>1067</v>
      </c>
      <c r="H8950" s="137" t="s">
        <v>36671</v>
      </c>
      <c r="I8950" s="138" t="s">
        <v>1258</v>
      </c>
    </row>
    <row r="8951" spans="1:9" hidden="1">
      <c r="A8951" s="137" t="s">
        <v>43346</v>
      </c>
      <c r="B8951" s="138" t="s">
        <v>43347</v>
      </c>
      <c r="C8951" s="138" t="s">
        <v>43348</v>
      </c>
      <c r="D8951" s="138" t="s">
        <v>43349</v>
      </c>
      <c r="E8951" s="138" t="s">
        <v>43350</v>
      </c>
      <c r="F8951" s="139">
        <v>0</v>
      </c>
      <c r="G8951" s="137" t="s">
        <v>1067</v>
      </c>
      <c r="H8951" s="137" t="s">
        <v>36671</v>
      </c>
      <c r="I8951" s="138" t="s">
        <v>1258</v>
      </c>
    </row>
    <row r="8952" spans="1:9" hidden="1">
      <c r="A8952" s="137" t="s">
        <v>43351</v>
      </c>
      <c r="B8952" s="138" t="s">
        <v>43352</v>
      </c>
      <c r="C8952" s="138" t="s">
        <v>43353</v>
      </c>
      <c r="D8952" s="138" t="s">
        <v>43354</v>
      </c>
      <c r="E8952" s="138" t="s">
        <v>43355</v>
      </c>
      <c r="F8952" s="139">
        <v>0</v>
      </c>
      <c r="G8952" s="137" t="s">
        <v>1067</v>
      </c>
      <c r="H8952" s="137" t="s">
        <v>36671</v>
      </c>
      <c r="I8952" s="138" t="s">
        <v>1258</v>
      </c>
    </row>
    <row r="8953" spans="1:9" hidden="1">
      <c r="A8953" s="137" t="s">
        <v>43356</v>
      </c>
      <c r="B8953" s="138" t="s">
        <v>43357</v>
      </c>
      <c r="C8953" s="138" t="s">
        <v>43358</v>
      </c>
      <c r="D8953" s="138" t="s">
        <v>43359</v>
      </c>
      <c r="E8953" s="138" t="s">
        <v>43360</v>
      </c>
      <c r="F8953" s="139">
        <v>18.350000000000001</v>
      </c>
      <c r="G8953" s="137" t="s">
        <v>1067</v>
      </c>
      <c r="H8953" s="137" t="s">
        <v>36671</v>
      </c>
      <c r="I8953" s="138" t="s">
        <v>1258</v>
      </c>
    </row>
    <row r="8954" spans="1:9" hidden="1">
      <c r="A8954" s="137" t="s">
        <v>43361</v>
      </c>
      <c r="B8954" s="138" t="s">
        <v>43362</v>
      </c>
      <c r="C8954" s="138" t="s">
        <v>43363</v>
      </c>
      <c r="D8954" s="138" t="s">
        <v>43364</v>
      </c>
      <c r="E8954" s="138" t="s">
        <v>43365</v>
      </c>
      <c r="F8954" s="139">
        <v>32.35</v>
      </c>
      <c r="G8954" s="137" t="s">
        <v>1067</v>
      </c>
      <c r="H8954" s="137" t="s">
        <v>36671</v>
      </c>
      <c r="I8954" s="138" t="s">
        <v>1258</v>
      </c>
    </row>
    <row r="8955" spans="1:9" hidden="1">
      <c r="A8955" s="137" t="s">
        <v>43366</v>
      </c>
      <c r="B8955" s="138" t="s">
        <v>43367</v>
      </c>
      <c r="C8955" s="138" t="s">
        <v>43368</v>
      </c>
      <c r="D8955" s="138" t="s">
        <v>43369</v>
      </c>
      <c r="E8955" s="138" t="s">
        <v>43370</v>
      </c>
      <c r="F8955" s="139">
        <v>0</v>
      </c>
      <c r="G8955" s="137" t="s">
        <v>1067</v>
      </c>
      <c r="H8955" s="137" t="s">
        <v>36671</v>
      </c>
      <c r="I8955" s="138" t="s">
        <v>1258</v>
      </c>
    </row>
    <row r="8956" spans="1:9" hidden="1">
      <c r="A8956" s="137" t="s">
        <v>43371</v>
      </c>
      <c r="B8956" s="138" t="s">
        <v>43372</v>
      </c>
      <c r="C8956" s="138" t="s">
        <v>43373</v>
      </c>
      <c r="D8956" s="138" t="s">
        <v>43374</v>
      </c>
      <c r="E8956" s="138" t="s">
        <v>43375</v>
      </c>
      <c r="F8956" s="139">
        <v>0</v>
      </c>
      <c r="G8956" s="137" t="s">
        <v>1067</v>
      </c>
      <c r="H8956" s="137" t="s">
        <v>36671</v>
      </c>
      <c r="I8956" s="138" t="s">
        <v>1258</v>
      </c>
    </row>
    <row r="8957" spans="1:9" hidden="1">
      <c r="A8957" s="137" t="s">
        <v>43376</v>
      </c>
      <c r="B8957" s="138" t="s">
        <v>43377</v>
      </c>
      <c r="C8957" s="138" t="s">
        <v>43378</v>
      </c>
      <c r="D8957" s="138" t="s">
        <v>43379</v>
      </c>
      <c r="E8957" s="138" t="s">
        <v>1756</v>
      </c>
      <c r="F8957" s="139">
        <v>0</v>
      </c>
      <c r="G8957" s="137" t="s">
        <v>1067</v>
      </c>
      <c r="H8957" s="137" t="s">
        <v>36671</v>
      </c>
      <c r="I8957" s="138" t="s">
        <v>1756</v>
      </c>
    </row>
    <row r="8958" spans="1:9" hidden="1">
      <c r="A8958" s="137" t="s">
        <v>43380</v>
      </c>
      <c r="B8958" s="138" t="s">
        <v>43381</v>
      </c>
      <c r="C8958" s="138" t="s">
        <v>43382</v>
      </c>
      <c r="D8958" s="138" t="s">
        <v>43383</v>
      </c>
      <c r="E8958" s="138" t="s">
        <v>43384</v>
      </c>
      <c r="F8958" s="139">
        <v>0</v>
      </c>
      <c r="G8958" s="137" t="s">
        <v>1067</v>
      </c>
      <c r="H8958" s="137" t="s">
        <v>36671</v>
      </c>
      <c r="I8958" s="138" t="s">
        <v>1258</v>
      </c>
    </row>
    <row r="8959" spans="1:9" hidden="1">
      <c r="A8959" s="137" t="s">
        <v>43385</v>
      </c>
      <c r="B8959" s="138" t="s">
        <v>43386</v>
      </c>
      <c r="C8959" s="138" t="s">
        <v>43387</v>
      </c>
      <c r="D8959" s="138" t="s">
        <v>43388</v>
      </c>
      <c r="E8959" s="138" t="s">
        <v>43389</v>
      </c>
      <c r="F8959" s="139">
        <v>0</v>
      </c>
      <c r="G8959" s="137" t="s">
        <v>1067</v>
      </c>
      <c r="H8959" s="137" t="s">
        <v>36671</v>
      </c>
      <c r="I8959" s="138" t="s">
        <v>1258</v>
      </c>
    </row>
    <row r="8960" spans="1:9" hidden="1">
      <c r="A8960" s="137" t="s">
        <v>43390</v>
      </c>
      <c r="B8960" s="138" t="s">
        <v>43391</v>
      </c>
      <c r="C8960" s="138" t="s">
        <v>43392</v>
      </c>
      <c r="D8960" s="138" t="s">
        <v>43393</v>
      </c>
      <c r="E8960" s="138" t="s">
        <v>43394</v>
      </c>
      <c r="F8960" s="139">
        <v>0</v>
      </c>
      <c r="G8960" s="137" t="s">
        <v>1067</v>
      </c>
      <c r="H8960" s="137" t="s">
        <v>36671</v>
      </c>
      <c r="I8960" s="138" t="s">
        <v>1258</v>
      </c>
    </row>
    <row r="8961" spans="1:9" hidden="1">
      <c r="A8961" s="137" t="s">
        <v>43395</v>
      </c>
      <c r="B8961" s="138" t="s">
        <v>43396</v>
      </c>
      <c r="C8961" s="138" t="s">
        <v>43397</v>
      </c>
      <c r="D8961" s="138" t="s">
        <v>43398</v>
      </c>
      <c r="E8961" s="138" t="s">
        <v>43399</v>
      </c>
      <c r="F8961" s="139">
        <v>0</v>
      </c>
      <c r="G8961" s="137" t="s">
        <v>1067</v>
      </c>
      <c r="H8961" s="137" t="s">
        <v>36671</v>
      </c>
      <c r="I8961" s="138" t="s">
        <v>1258</v>
      </c>
    </row>
    <row r="8962" spans="1:9" hidden="1">
      <c r="A8962" s="137" t="s">
        <v>43400</v>
      </c>
      <c r="B8962" s="138" t="s">
        <v>43401</v>
      </c>
      <c r="C8962" s="138" t="s">
        <v>43402</v>
      </c>
      <c r="D8962" s="138" t="s">
        <v>43403</v>
      </c>
      <c r="E8962" s="138" t="s">
        <v>43404</v>
      </c>
      <c r="F8962" s="139">
        <v>0</v>
      </c>
      <c r="G8962" s="137" t="s">
        <v>1067</v>
      </c>
      <c r="H8962" s="137" t="s">
        <v>36671</v>
      </c>
      <c r="I8962" s="138" t="s">
        <v>1258</v>
      </c>
    </row>
    <row r="8963" spans="1:9" hidden="1">
      <c r="A8963" s="137" t="s">
        <v>43405</v>
      </c>
      <c r="B8963" s="138" t="s">
        <v>43406</v>
      </c>
      <c r="C8963" s="138" t="s">
        <v>43407</v>
      </c>
      <c r="D8963" s="138" t="s">
        <v>43408</v>
      </c>
      <c r="E8963" s="138" t="s">
        <v>43409</v>
      </c>
      <c r="F8963" s="139">
        <v>0</v>
      </c>
      <c r="G8963" s="137" t="s">
        <v>1067</v>
      </c>
      <c r="H8963" s="137" t="s">
        <v>36671</v>
      </c>
      <c r="I8963" s="138" t="s">
        <v>1258</v>
      </c>
    </row>
    <row r="8964" spans="1:9" hidden="1">
      <c r="A8964" s="137" t="s">
        <v>43410</v>
      </c>
      <c r="B8964" s="138" t="s">
        <v>43411</v>
      </c>
      <c r="C8964" s="138" t="s">
        <v>43412</v>
      </c>
      <c r="D8964" s="138" t="s">
        <v>43413</v>
      </c>
      <c r="E8964" s="138" t="s">
        <v>43414</v>
      </c>
      <c r="F8964" s="139">
        <v>0</v>
      </c>
      <c r="G8964" s="137" t="s">
        <v>1067</v>
      </c>
      <c r="H8964" s="137" t="s">
        <v>36671</v>
      </c>
      <c r="I8964" s="138" t="s">
        <v>1258</v>
      </c>
    </row>
    <row r="8965" spans="1:9" hidden="1">
      <c r="A8965" s="137" t="s">
        <v>43415</v>
      </c>
      <c r="B8965" s="138" t="s">
        <v>43416</v>
      </c>
      <c r="C8965" s="138" t="s">
        <v>43417</v>
      </c>
      <c r="D8965" s="138" t="s">
        <v>43418</v>
      </c>
      <c r="E8965" s="138" t="s">
        <v>1756</v>
      </c>
      <c r="F8965" s="139">
        <v>0</v>
      </c>
      <c r="G8965" s="137" t="s">
        <v>1067</v>
      </c>
      <c r="H8965" s="137" t="s">
        <v>36671</v>
      </c>
      <c r="I8965" s="138" t="s">
        <v>1756</v>
      </c>
    </row>
    <row r="8966" spans="1:9" hidden="1">
      <c r="A8966" s="137" t="s">
        <v>43419</v>
      </c>
      <c r="B8966" s="138" t="s">
        <v>43420</v>
      </c>
      <c r="C8966" s="138" t="s">
        <v>43421</v>
      </c>
      <c r="D8966" s="138" t="s">
        <v>43422</v>
      </c>
      <c r="E8966" s="138" t="s">
        <v>43423</v>
      </c>
      <c r="F8966" s="139">
        <v>3825</v>
      </c>
      <c r="G8966" s="137" t="s">
        <v>1067</v>
      </c>
      <c r="H8966" s="137" t="s">
        <v>36671</v>
      </c>
      <c r="I8966" s="138" t="s">
        <v>1258</v>
      </c>
    </row>
    <row r="8967" spans="1:9" hidden="1">
      <c r="A8967" s="137" t="s">
        <v>43424</v>
      </c>
      <c r="B8967" s="138" t="s">
        <v>43425</v>
      </c>
      <c r="C8967" s="138" t="s">
        <v>43426</v>
      </c>
      <c r="D8967" s="138" t="s">
        <v>43427</v>
      </c>
      <c r="E8967" s="138" t="s">
        <v>43428</v>
      </c>
      <c r="F8967" s="139">
        <v>0</v>
      </c>
      <c r="G8967" s="137" t="s">
        <v>1067</v>
      </c>
      <c r="H8967" s="137" t="s">
        <v>36671</v>
      </c>
      <c r="I8967" s="138" t="s">
        <v>1756</v>
      </c>
    </row>
    <row r="8968" spans="1:9" hidden="1">
      <c r="A8968" s="137" t="s">
        <v>43429</v>
      </c>
      <c r="B8968" s="138" t="s">
        <v>43430</v>
      </c>
      <c r="C8968" s="138" t="s">
        <v>43431</v>
      </c>
      <c r="D8968" s="138" t="s">
        <v>43432</v>
      </c>
      <c r="E8968" s="138" t="s">
        <v>43433</v>
      </c>
      <c r="F8968" s="139">
        <v>0</v>
      </c>
      <c r="G8968" s="137" t="s">
        <v>1067</v>
      </c>
      <c r="H8968" s="137" t="s">
        <v>36671</v>
      </c>
      <c r="I8968" s="138" t="s">
        <v>1258</v>
      </c>
    </row>
    <row r="8969" spans="1:9" hidden="1">
      <c r="A8969" s="137" t="s">
        <v>43434</v>
      </c>
      <c r="B8969" s="138" t="s">
        <v>43435</v>
      </c>
      <c r="C8969" s="138" t="s">
        <v>43436</v>
      </c>
      <c r="D8969" s="138" t="s">
        <v>43437</v>
      </c>
      <c r="E8969" s="138" t="s">
        <v>43438</v>
      </c>
      <c r="F8969" s="139">
        <v>0</v>
      </c>
      <c r="G8969" s="137" t="s">
        <v>1067</v>
      </c>
      <c r="H8969" s="137" t="s">
        <v>36671</v>
      </c>
      <c r="I8969" s="138" t="s">
        <v>1258</v>
      </c>
    </row>
    <row r="8970" spans="1:9" hidden="1">
      <c r="A8970" s="137" t="s">
        <v>43439</v>
      </c>
      <c r="B8970" s="138" t="s">
        <v>43440</v>
      </c>
      <c r="C8970" s="138" t="s">
        <v>43441</v>
      </c>
      <c r="D8970" s="138" t="s">
        <v>43442</v>
      </c>
      <c r="E8970" s="138" t="s">
        <v>43443</v>
      </c>
      <c r="F8970" s="139">
        <v>0</v>
      </c>
      <c r="G8970" s="137" t="s">
        <v>1067</v>
      </c>
      <c r="H8970" s="137" t="s">
        <v>36671</v>
      </c>
      <c r="I8970" s="138" t="s">
        <v>1258</v>
      </c>
    </row>
    <row r="8971" spans="1:9" hidden="1">
      <c r="A8971" s="137" t="s">
        <v>43444</v>
      </c>
      <c r="B8971" s="138" t="s">
        <v>43445</v>
      </c>
      <c r="C8971" s="138" t="s">
        <v>43446</v>
      </c>
      <c r="D8971" s="138" t="s">
        <v>43447</v>
      </c>
      <c r="E8971" s="138" t="s">
        <v>43448</v>
      </c>
      <c r="F8971" s="139">
        <v>0</v>
      </c>
      <c r="G8971" s="137" t="s">
        <v>1067</v>
      </c>
      <c r="H8971" s="137" t="s">
        <v>36671</v>
      </c>
      <c r="I8971" s="138" t="s">
        <v>1258</v>
      </c>
    </row>
    <row r="8972" spans="1:9" hidden="1">
      <c r="A8972" s="137" t="s">
        <v>43449</v>
      </c>
      <c r="B8972" s="138" t="s">
        <v>43450</v>
      </c>
      <c r="C8972" s="138" t="s">
        <v>43451</v>
      </c>
      <c r="D8972" s="138" t="s">
        <v>43452</v>
      </c>
      <c r="E8972" s="138" t="s">
        <v>43453</v>
      </c>
      <c r="F8972" s="139">
        <v>0</v>
      </c>
      <c r="G8972" s="137" t="s">
        <v>1067</v>
      </c>
      <c r="H8972" s="137" t="s">
        <v>36671</v>
      </c>
      <c r="I8972" s="138" t="s">
        <v>1258</v>
      </c>
    </row>
    <row r="8973" spans="1:9" hidden="1">
      <c r="A8973" s="137" t="s">
        <v>43454</v>
      </c>
      <c r="B8973" s="138" t="s">
        <v>43455</v>
      </c>
      <c r="C8973" s="138" t="s">
        <v>43456</v>
      </c>
      <c r="D8973" s="138" t="s">
        <v>43457</v>
      </c>
      <c r="E8973" s="138" t="s">
        <v>43458</v>
      </c>
      <c r="F8973" s="139">
        <v>0</v>
      </c>
      <c r="G8973" s="137" t="s">
        <v>1067</v>
      </c>
      <c r="H8973" s="137" t="s">
        <v>36671</v>
      </c>
      <c r="I8973" s="138" t="s">
        <v>1258</v>
      </c>
    </row>
    <row r="8974" spans="1:9" hidden="1">
      <c r="A8974" s="137" t="s">
        <v>43459</v>
      </c>
      <c r="B8974" s="138" t="s">
        <v>43460</v>
      </c>
      <c r="C8974" s="138" t="s">
        <v>43461</v>
      </c>
      <c r="D8974" s="138" t="s">
        <v>43462</v>
      </c>
      <c r="E8974" s="138" t="s">
        <v>43463</v>
      </c>
      <c r="F8974" s="139">
        <v>0</v>
      </c>
      <c r="G8974" s="137" t="s">
        <v>1067</v>
      </c>
      <c r="H8974" s="137" t="s">
        <v>36671</v>
      </c>
      <c r="I8974" s="138" t="s">
        <v>42770</v>
      </c>
    </row>
    <row r="8975" spans="1:9" hidden="1">
      <c r="A8975" s="137" t="s">
        <v>43464</v>
      </c>
      <c r="B8975" s="138" t="s">
        <v>43465</v>
      </c>
      <c r="C8975" s="138" t="s">
        <v>43466</v>
      </c>
      <c r="D8975" s="138" t="s">
        <v>43467</v>
      </c>
      <c r="E8975" s="138" t="s">
        <v>43468</v>
      </c>
      <c r="F8975" s="139">
        <v>0</v>
      </c>
      <c r="G8975" s="137" t="s">
        <v>1067</v>
      </c>
      <c r="H8975" s="137" t="s">
        <v>36671</v>
      </c>
      <c r="I8975" s="138" t="s">
        <v>42770</v>
      </c>
    </row>
    <row r="8976" spans="1:9" hidden="1">
      <c r="A8976" s="137" t="s">
        <v>43469</v>
      </c>
      <c r="B8976" s="138" t="s">
        <v>43470</v>
      </c>
      <c r="C8976" s="138" t="s">
        <v>43471</v>
      </c>
      <c r="D8976" s="138" t="s">
        <v>43472</v>
      </c>
      <c r="E8976" s="138" t="s">
        <v>1756</v>
      </c>
      <c r="F8976" s="139">
        <v>0</v>
      </c>
      <c r="G8976" s="137" t="s">
        <v>1067</v>
      </c>
      <c r="H8976" s="137" t="s">
        <v>36671</v>
      </c>
      <c r="I8976" s="138" t="s">
        <v>1756</v>
      </c>
    </row>
    <row r="8977" spans="1:9" hidden="1">
      <c r="A8977" s="137" t="s">
        <v>43473</v>
      </c>
      <c r="B8977" s="138" t="s">
        <v>43474</v>
      </c>
      <c r="C8977" s="138" t="s">
        <v>43475</v>
      </c>
      <c r="D8977" s="138" t="s">
        <v>43476</v>
      </c>
      <c r="E8977" s="138" t="s">
        <v>43477</v>
      </c>
      <c r="F8977" s="139">
        <v>0</v>
      </c>
      <c r="G8977" s="137" t="s">
        <v>1067</v>
      </c>
      <c r="H8977" s="137" t="s">
        <v>36671</v>
      </c>
      <c r="I8977" s="138" t="s">
        <v>1258</v>
      </c>
    </row>
    <row r="8978" spans="1:9" hidden="1">
      <c r="A8978" s="137" t="s">
        <v>43478</v>
      </c>
      <c r="B8978" s="138" t="s">
        <v>43479</v>
      </c>
      <c r="C8978" s="138" t="s">
        <v>43480</v>
      </c>
      <c r="D8978" s="138" t="s">
        <v>43481</v>
      </c>
      <c r="E8978" s="138" t="s">
        <v>43482</v>
      </c>
      <c r="F8978" s="139">
        <v>0</v>
      </c>
      <c r="G8978" s="137" t="s">
        <v>1067</v>
      </c>
      <c r="H8978" s="137" t="s">
        <v>36671</v>
      </c>
      <c r="I8978" s="138" t="s">
        <v>1258</v>
      </c>
    </row>
    <row r="8979" spans="1:9" hidden="1">
      <c r="A8979" s="137" t="s">
        <v>43483</v>
      </c>
      <c r="B8979" s="138" t="s">
        <v>43484</v>
      </c>
      <c r="C8979" s="138" t="s">
        <v>43485</v>
      </c>
      <c r="D8979" s="138" t="s">
        <v>43486</v>
      </c>
      <c r="E8979" s="138" t="s">
        <v>43487</v>
      </c>
      <c r="F8979" s="139">
        <v>0</v>
      </c>
      <c r="G8979" s="137" t="s">
        <v>1067</v>
      </c>
      <c r="H8979" s="137" t="s">
        <v>36671</v>
      </c>
      <c r="I8979" s="138" t="s">
        <v>42770</v>
      </c>
    </row>
    <row r="8980" spans="1:9" hidden="1">
      <c r="A8980" s="137" t="s">
        <v>43488</v>
      </c>
      <c r="B8980" s="138" t="s">
        <v>43489</v>
      </c>
      <c r="C8980" s="138" t="s">
        <v>43490</v>
      </c>
      <c r="D8980" s="138" t="s">
        <v>43491</v>
      </c>
      <c r="E8980" s="138" t="s">
        <v>43492</v>
      </c>
      <c r="F8980" s="139">
        <v>0</v>
      </c>
      <c r="G8980" s="137" t="s">
        <v>1067</v>
      </c>
      <c r="H8980" s="137" t="s">
        <v>36671</v>
      </c>
      <c r="I8980" s="138" t="s">
        <v>42770</v>
      </c>
    </row>
    <row r="8981" spans="1:9" hidden="1">
      <c r="A8981" s="137" t="s">
        <v>43493</v>
      </c>
      <c r="B8981" s="138" t="s">
        <v>43494</v>
      </c>
      <c r="C8981" s="138" t="s">
        <v>43495</v>
      </c>
      <c r="D8981" s="138" t="s">
        <v>43496</v>
      </c>
      <c r="E8981" s="138" t="s">
        <v>43497</v>
      </c>
      <c r="F8981" s="139">
        <v>0</v>
      </c>
      <c r="G8981" s="137" t="s">
        <v>1067</v>
      </c>
      <c r="H8981" s="137" t="s">
        <v>36671</v>
      </c>
      <c r="I8981" s="138" t="s">
        <v>1258</v>
      </c>
    </row>
    <row r="8982" spans="1:9" hidden="1">
      <c r="A8982" s="137" t="s">
        <v>43498</v>
      </c>
      <c r="B8982" s="138" t="s">
        <v>43499</v>
      </c>
      <c r="C8982" s="138" t="s">
        <v>43500</v>
      </c>
      <c r="D8982" s="138" t="s">
        <v>43501</v>
      </c>
      <c r="E8982" s="138" t="s">
        <v>43502</v>
      </c>
      <c r="F8982" s="139">
        <v>0</v>
      </c>
      <c r="G8982" s="137" t="s">
        <v>1067</v>
      </c>
      <c r="H8982" s="137" t="s">
        <v>36671</v>
      </c>
      <c r="I8982" s="138" t="s">
        <v>42770</v>
      </c>
    </row>
    <row r="8983" spans="1:9" hidden="1">
      <c r="A8983" s="137" t="s">
        <v>43503</v>
      </c>
      <c r="B8983" s="138" t="s">
        <v>43504</v>
      </c>
      <c r="C8983" s="138" t="s">
        <v>43505</v>
      </c>
      <c r="D8983" s="138" t="s">
        <v>43506</v>
      </c>
      <c r="E8983" s="138" t="s">
        <v>43507</v>
      </c>
      <c r="F8983" s="139">
        <v>0</v>
      </c>
      <c r="G8983" s="137" t="s">
        <v>1067</v>
      </c>
      <c r="H8983" s="137" t="s">
        <v>36671</v>
      </c>
      <c r="I8983" s="138" t="s">
        <v>1258</v>
      </c>
    </row>
    <row r="8984" spans="1:9" hidden="1">
      <c r="A8984" s="137" t="s">
        <v>43508</v>
      </c>
      <c r="B8984" s="138" t="s">
        <v>43509</v>
      </c>
      <c r="C8984" s="138" t="s">
        <v>43510</v>
      </c>
      <c r="D8984" s="138" t="s">
        <v>43511</v>
      </c>
      <c r="E8984" s="138" t="s">
        <v>43512</v>
      </c>
      <c r="F8984" s="139">
        <v>0</v>
      </c>
      <c r="G8984" s="137" t="s">
        <v>1067</v>
      </c>
      <c r="H8984" s="137" t="s">
        <v>36671</v>
      </c>
      <c r="I8984" s="138" t="s">
        <v>42770</v>
      </c>
    </row>
    <row r="8985" spans="1:9" hidden="1">
      <c r="A8985" s="137" t="s">
        <v>43513</v>
      </c>
      <c r="B8985" s="138" t="s">
        <v>43514</v>
      </c>
      <c r="C8985" s="138" t="s">
        <v>43515</v>
      </c>
      <c r="D8985" s="138" t="s">
        <v>43516</v>
      </c>
      <c r="E8985" s="138" t="s">
        <v>43517</v>
      </c>
      <c r="F8985" s="139">
        <v>0</v>
      </c>
      <c r="G8985" s="137" t="s">
        <v>1067</v>
      </c>
      <c r="H8985" s="137" t="s">
        <v>36671</v>
      </c>
      <c r="I8985" s="138" t="s">
        <v>1258</v>
      </c>
    </row>
    <row r="8986" spans="1:9" hidden="1">
      <c r="A8986" s="137" t="s">
        <v>43518</v>
      </c>
      <c r="B8986" s="138" t="s">
        <v>43519</v>
      </c>
      <c r="C8986" s="138" t="s">
        <v>43520</v>
      </c>
      <c r="D8986" s="138" t="s">
        <v>43521</v>
      </c>
      <c r="E8986" s="138" t="s">
        <v>43522</v>
      </c>
      <c r="F8986" s="139">
        <v>0</v>
      </c>
      <c r="G8986" s="137" t="s">
        <v>1067</v>
      </c>
      <c r="H8986" s="137" t="s">
        <v>36671</v>
      </c>
      <c r="I8986" s="138" t="s">
        <v>1258</v>
      </c>
    </row>
    <row r="8987" spans="1:9" hidden="1">
      <c r="A8987" s="137" t="s">
        <v>43523</v>
      </c>
      <c r="B8987" s="138" t="s">
        <v>43524</v>
      </c>
      <c r="C8987" s="138" t="s">
        <v>43525</v>
      </c>
      <c r="D8987" s="138" t="s">
        <v>43526</v>
      </c>
      <c r="E8987" s="138" t="s">
        <v>43527</v>
      </c>
      <c r="F8987" s="139">
        <v>0</v>
      </c>
      <c r="G8987" s="137" t="s">
        <v>1067</v>
      </c>
      <c r="H8987" s="137" t="s">
        <v>36671</v>
      </c>
      <c r="I8987" s="138" t="s">
        <v>42770</v>
      </c>
    </row>
    <row r="8988" spans="1:9" hidden="1">
      <c r="A8988" s="137" t="s">
        <v>43528</v>
      </c>
      <c r="B8988" s="138" t="s">
        <v>43529</v>
      </c>
      <c r="C8988" s="138" t="s">
        <v>43530</v>
      </c>
      <c r="D8988" s="138" t="s">
        <v>43531</v>
      </c>
      <c r="E8988" s="138" t="s">
        <v>43532</v>
      </c>
      <c r="F8988" s="139">
        <v>0</v>
      </c>
      <c r="G8988" s="137" t="s">
        <v>1067</v>
      </c>
      <c r="H8988" s="137" t="s">
        <v>36671</v>
      </c>
      <c r="I8988" s="138" t="s">
        <v>1258</v>
      </c>
    </row>
    <row r="8989" spans="1:9" hidden="1">
      <c r="A8989" s="137" t="s">
        <v>43533</v>
      </c>
      <c r="B8989" s="138" t="s">
        <v>43534</v>
      </c>
      <c r="C8989" s="138" t="s">
        <v>43535</v>
      </c>
      <c r="D8989" s="138" t="s">
        <v>43536</v>
      </c>
      <c r="E8989" s="138" t="s">
        <v>43537</v>
      </c>
      <c r="F8989" s="139">
        <v>0</v>
      </c>
      <c r="G8989" s="137" t="s">
        <v>1067</v>
      </c>
      <c r="H8989" s="137" t="s">
        <v>36671</v>
      </c>
      <c r="I8989" s="138" t="s">
        <v>1258</v>
      </c>
    </row>
    <row r="8990" spans="1:9" hidden="1">
      <c r="A8990" s="137" t="s">
        <v>43538</v>
      </c>
      <c r="B8990" s="138" t="s">
        <v>43539</v>
      </c>
      <c r="C8990" s="138" t="s">
        <v>43540</v>
      </c>
      <c r="D8990" s="138" t="s">
        <v>43541</v>
      </c>
      <c r="E8990" s="138" t="s">
        <v>43542</v>
      </c>
      <c r="F8990" s="139">
        <v>0</v>
      </c>
      <c r="G8990" s="137" t="s">
        <v>1067</v>
      </c>
      <c r="H8990" s="137" t="s">
        <v>36671</v>
      </c>
      <c r="I8990" s="138" t="s">
        <v>42770</v>
      </c>
    </row>
    <row r="8991" spans="1:9" hidden="1">
      <c r="A8991" s="137" t="s">
        <v>43543</v>
      </c>
      <c r="B8991" s="138" t="s">
        <v>43544</v>
      </c>
      <c r="C8991" s="138" t="s">
        <v>43545</v>
      </c>
      <c r="D8991" s="138" t="s">
        <v>43546</v>
      </c>
      <c r="E8991" s="138" t="s">
        <v>43547</v>
      </c>
      <c r="F8991" s="139">
        <v>0</v>
      </c>
      <c r="G8991" s="137" t="s">
        <v>1067</v>
      </c>
      <c r="H8991" s="137" t="s">
        <v>36671</v>
      </c>
      <c r="I8991" s="138" t="s">
        <v>1258</v>
      </c>
    </row>
    <row r="8992" spans="1:9" hidden="1">
      <c r="A8992" s="137" t="s">
        <v>43548</v>
      </c>
      <c r="B8992" s="138" t="s">
        <v>43549</v>
      </c>
      <c r="C8992" s="138" t="s">
        <v>43550</v>
      </c>
      <c r="D8992" s="138" t="s">
        <v>43551</v>
      </c>
      <c r="E8992" s="138" t="s">
        <v>43552</v>
      </c>
      <c r="F8992" s="139">
        <v>0</v>
      </c>
      <c r="G8992" s="137" t="s">
        <v>1067</v>
      </c>
      <c r="H8992" s="137" t="s">
        <v>36671</v>
      </c>
      <c r="I8992" s="138" t="s">
        <v>42770</v>
      </c>
    </row>
    <row r="8993" spans="1:9" hidden="1">
      <c r="A8993" s="137" t="s">
        <v>43553</v>
      </c>
      <c r="B8993" s="138" t="s">
        <v>43554</v>
      </c>
      <c r="C8993" s="138" t="s">
        <v>43555</v>
      </c>
      <c r="D8993" s="138" t="s">
        <v>43556</v>
      </c>
      <c r="E8993" s="138" t="s">
        <v>43557</v>
      </c>
      <c r="F8993" s="139">
        <v>0</v>
      </c>
      <c r="G8993" s="137" t="s">
        <v>1067</v>
      </c>
      <c r="H8993" s="137" t="s">
        <v>36671</v>
      </c>
      <c r="I8993" s="138" t="s">
        <v>1258</v>
      </c>
    </row>
    <row r="8994" spans="1:9" hidden="1">
      <c r="A8994" s="137" t="s">
        <v>43558</v>
      </c>
      <c r="B8994" s="138" t="s">
        <v>43559</v>
      </c>
      <c r="C8994" s="138" t="s">
        <v>43560</v>
      </c>
      <c r="D8994" s="138" t="s">
        <v>43561</v>
      </c>
      <c r="E8994" s="138" t="s">
        <v>1756</v>
      </c>
      <c r="F8994" s="139">
        <v>0</v>
      </c>
      <c r="G8994" s="137" t="s">
        <v>1067</v>
      </c>
      <c r="H8994" s="137" t="s">
        <v>36671</v>
      </c>
      <c r="I8994" s="138" t="s">
        <v>1756</v>
      </c>
    </row>
    <row r="8995" spans="1:9" hidden="1">
      <c r="A8995" s="137" t="s">
        <v>43562</v>
      </c>
      <c r="B8995" s="138" t="s">
        <v>43563</v>
      </c>
      <c r="C8995" s="138" t="s">
        <v>43564</v>
      </c>
      <c r="D8995" s="138" t="s">
        <v>43565</v>
      </c>
      <c r="E8995" s="138" t="s">
        <v>43566</v>
      </c>
      <c r="F8995" s="139">
        <v>0</v>
      </c>
      <c r="G8995" s="137" t="s">
        <v>1067</v>
      </c>
      <c r="H8995" s="137" t="s">
        <v>36671</v>
      </c>
      <c r="I8995" s="138" t="s">
        <v>42770</v>
      </c>
    </row>
    <row r="8996" spans="1:9" hidden="1">
      <c r="A8996" s="137" t="s">
        <v>43567</v>
      </c>
      <c r="B8996" s="138" t="s">
        <v>43568</v>
      </c>
      <c r="C8996" s="138" t="s">
        <v>43569</v>
      </c>
      <c r="D8996" s="138" t="s">
        <v>43570</v>
      </c>
      <c r="E8996" s="138" t="s">
        <v>43571</v>
      </c>
      <c r="F8996" s="139">
        <v>0</v>
      </c>
      <c r="G8996" s="137" t="s">
        <v>1067</v>
      </c>
      <c r="H8996" s="137" t="s">
        <v>36671</v>
      </c>
      <c r="I8996" s="138" t="s">
        <v>42770</v>
      </c>
    </row>
    <row r="8997" spans="1:9" hidden="1">
      <c r="A8997" s="137" t="s">
        <v>43572</v>
      </c>
      <c r="B8997" s="138" t="s">
        <v>43573</v>
      </c>
      <c r="C8997" s="138" t="s">
        <v>43574</v>
      </c>
      <c r="D8997" s="138" t="s">
        <v>43575</v>
      </c>
      <c r="E8997" s="138" t="s">
        <v>43576</v>
      </c>
      <c r="F8997" s="139">
        <v>0</v>
      </c>
      <c r="G8997" s="137" t="s">
        <v>1067</v>
      </c>
      <c r="H8997" s="137" t="s">
        <v>36671</v>
      </c>
      <c r="I8997" s="138" t="s">
        <v>1258</v>
      </c>
    </row>
    <row r="8998" spans="1:9" hidden="1">
      <c r="A8998" s="137" t="s">
        <v>43577</v>
      </c>
      <c r="B8998" s="138" t="s">
        <v>43578</v>
      </c>
      <c r="C8998" s="138" t="s">
        <v>43579</v>
      </c>
      <c r="D8998" s="138" t="s">
        <v>43580</v>
      </c>
      <c r="E8998" s="138" t="s">
        <v>43581</v>
      </c>
      <c r="F8998" s="139">
        <v>0</v>
      </c>
      <c r="G8998" s="137" t="s">
        <v>1067</v>
      </c>
      <c r="H8998" s="137" t="s">
        <v>36671</v>
      </c>
      <c r="I8998" s="138" t="s">
        <v>1258</v>
      </c>
    </row>
    <row r="8999" spans="1:9" hidden="1">
      <c r="A8999" s="137" t="s">
        <v>43582</v>
      </c>
      <c r="B8999" s="138" t="s">
        <v>43583</v>
      </c>
      <c r="C8999" s="138" t="s">
        <v>43584</v>
      </c>
      <c r="D8999" s="138" t="s">
        <v>43585</v>
      </c>
      <c r="E8999" s="138" t="s">
        <v>43586</v>
      </c>
      <c r="F8999" s="139">
        <v>0</v>
      </c>
      <c r="G8999" s="137" t="s">
        <v>1067</v>
      </c>
      <c r="H8999" s="137" t="s">
        <v>36671</v>
      </c>
      <c r="I8999" s="138" t="s">
        <v>1258</v>
      </c>
    </row>
    <row r="9000" spans="1:9" hidden="1">
      <c r="A9000" s="137" t="s">
        <v>43587</v>
      </c>
      <c r="B9000" s="138" t="s">
        <v>43588</v>
      </c>
      <c r="C9000" s="138" t="s">
        <v>43589</v>
      </c>
      <c r="D9000" s="138" t="s">
        <v>43590</v>
      </c>
      <c r="E9000" s="138" t="s">
        <v>43591</v>
      </c>
      <c r="F9000" s="139">
        <v>0</v>
      </c>
      <c r="G9000" s="137" t="s">
        <v>1067</v>
      </c>
      <c r="H9000" s="137" t="s">
        <v>36671</v>
      </c>
      <c r="I9000" s="138" t="s">
        <v>1756</v>
      </c>
    </row>
    <row r="9001" spans="1:9" hidden="1">
      <c r="A9001" s="137" t="s">
        <v>43592</v>
      </c>
      <c r="B9001" s="138" t="s">
        <v>43593</v>
      </c>
      <c r="C9001" s="138" t="s">
        <v>43594</v>
      </c>
      <c r="D9001" s="138" t="s">
        <v>43595</v>
      </c>
      <c r="E9001" s="138" t="s">
        <v>43596</v>
      </c>
      <c r="F9001" s="139">
        <v>0</v>
      </c>
      <c r="G9001" s="137" t="s">
        <v>1067</v>
      </c>
      <c r="H9001" s="137" t="s">
        <v>36671</v>
      </c>
      <c r="I9001" s="138" t="s">
        <v>42770</v>
      </c>
    </row>
    <row r="9002" spans="1:9" hidden="1">
      <c r="A9002" s="137" t="s">
        <v>43597</v>
      </c>
      <c r="B9002" s="138" t="s">
        <v>43598</v>
      </c>
      <c r="C9002" s="138" t="s">
        <v>43599</v>
      </c>
      <c r="D9002" s="138" t="s">
        <v>43600</v>
      </c>
      <c r="E9002" s="138" t="s">
        <v>43601</v>
      </c>
      <c r="F9002" s="139">
        <v>0</v>
      </c>
      <c r="G9002" s="137" t="s">
        <v>1067</v>
      </c>
      <c r="H9002" s="137" t="s">
        <v>36671</v>
      </c>
      <c r="I9002" s="138" t="s">
        <v>42770</v>
      </c>
    </row>
    <row r="9003" spans="1:9" hidden="1">
      <c r="A9003" s="137" t="s">
        <v>43602</v>
      </c>
      <c r="B9003" s="138" t="s">
        <v>43603</v>
      </c>
      <c r="C9003" s="138" t="s">
        <v>43604</v>
      </c>
      <c r="D9003" s="138" t="s">
        <v>43605</v>
      </c>
      <c r="E9003" s="138" t="s">
        <v>43606</v>
      </c>
      <c r="F9003" s="139">
        <v>0</v>
      </c>
      <c r="G9003" s="137" t="s">
        <v>1067</v>
      </c>
      <c r="H9003" s="137" t="s">
        <v>36671</v>
      </c>
      <c r="I9003" s="138" t="s">
        <v>42770</v>
      </c>
    </row>
    <row r="9004" spans="1:9" hidden="1">
      <c r="A9004" s="137" t="s">
        <v>43607</v>
      </c>
      <c r="B9004" s="138" t="s">
        <v>43608</v>
      </c>
      <c r="C9004" s="138" t="s">
        <v>43609</v>
      </c>
      <c r="D9004" s="138" t="s">
        <v>43610</v>
      </c>
      <c r="E9004" s="138" t="s">
        <v>43611</v>
      </c>
      <c r="F9004" s="139">
        <v>0</v>
      </c>
      <c r="G9004" s="137" t="s">
        <v>1067</v>
      </c>
      <c r="H9004" s="137" t="s">
        <v>36671</v>
      </c>
      <c r="I9004" s="138" t="s">
        <v>1258</v>
      </c>
    </row>
    <row r="9005" spans="1:9" hidden="1">
      <c r="A9005" s="137" t="s">
        <v>43612</v>
      </c>
      <c r="B9005" s="138" t="s">
        <v>43613</v>
      </c>
      <c r="C9005" s="138" t="s">
        <v>43614</v>
      </c>
      <c r="D9005" s="138" t="s">
        <v>43615</v>
      </c>
      <c r="E9005" s="138" t="s">
        <v>43616</v>
      </c>
      <c r="F9005" s="139">
        <v>0</v>
      </c>
      <c r="G9005" s="137" t="s">
        <v>1067</v>
      </c>
      <c r="H9005" s="137" t="s">
        <v>36671</v>
      </c>
      <c r="I9005" s="138" t="s">
        <v>1756</v>
      </c>
    </row>
    <row r="9006" spans="1:9" hidden="1">
      <c r="A9006" s="137" t="s">
        <v>43617</v>
      </c>
      <c r="B9006" s="138" t="s">
        <v>43618</v>
      </c>
      <c r="C9006" s="138" t="s">
        <v>43619</v>
      </c>
      <c r="D9006" s="138" t="s">
        <v>43620</v>
      </c>
      <c r="E9006" s="138" t="s">
        <v>43621</v>
      </c>
      <c r="F9006" s="139">
        <v>0</v>
      </c>
      <c r="G9006" s="137" t="s">
        <v>1067</v>
      </c>
      <c r="H9006" s="137" t="s">
        <v>36671</v>
      </c>
      <c r="I9006" s="138" t="s">
        <v>42770</v>
      </c>
    </row>
    <row r="9007" spans="1:9" hidden="1">
      <c r="A9007" s="137" t="s">
        <v>43622</v>
      </c>
      <c r="B9007" s="138" t="s">
        <v>43623</v>
      </c>
      <c r="C9007" s="138" t="s">
        <v>43624</v>
      </c>
      <c r="D9007" s="138" t="s">
        <v>43625</v>
      </c>
      <c r="E9007" s="138" t="s">
        <v>43626</v>
      </c>
      <c r="F9007" s="139">
        <v>0</v>
      </c>
      <c r="G9007" s="137" t="s">
        <v>1067</v>
      </c>
      <c r="H9007" s="137" t="s">
        <v>36671</v>
      </c>
      <c r="I9007" s="138" t="s">
        <v>42770</v>
      </c>
    </row>
    <row r="9008" spans="1:9" hidden="1">
      <c r="A9008" s="137" t="s">
        <v>43627</v>
      </c>
      <c r="B9008" s="138" t="s">
        <v>43628</v>
      </c>
      <c r="C9008" s="138" t="s">
        <v>43629</v>
      </c>
      <c r="D9008" s="138" t="s">
        <v>43630</v>
      </c>
      <c r="E9008" s="138" t="s">
        <v>43631</v>
      </c>
      <c r="F9008" s="139">
        <v>0</v>
      </c>
      <c r="G9008" s="137" t="s">
        <v>1067</v>
      </c>
      <c r="H9008" s="137" t="s">
        <v>36671</v>
      </c>
      <c r="I9008" s="138" t="s">
        <v>1258</v>
      </c>
    </row>
    <row r="9009" spans="1:9" hidden="1">
      <c r="A9009" s="137" t="s">
        <v>43632</v>
      </c>
      <c r="B9009" s="138" t="s">
        <v>43633</v>
      </c>
      <c r="C9009" s="138" t="s">
        <v>43634</v>
      </c>
      <c r="D9009" s="138" t="s">
        <v>43635</v>
      </c>
      <c r="E9009" s="138" t="s">
        <v>43636</v>
      </c>
      <c r="F9009" s="139">
        <v>0</v>
      </c>
      <c r="G9009" s="137" t="s">
        <v>1067</v>
      </c>
      <c r="H9009" s="137" t="s">
        <v>36671</v>
      </c>
      <c r="I9009" s="138" t="s">
        <v>1258</v>
      </c>
    </row>
    <row r="9010" spans="1:9" hidden="1">
      <c r="A9010" s="137" t="s">
        <v>43637</v>
      </c>
      <c r="B9010" s="138" t="s">
        <v>43638</v>
      </c>
      <c r="C9010" s="138" t="s">
        <v>43639</v>
      </c>
      <c r="D9010" s="138" t="s">
        <v>43640</v>
      </c>
      <c r="E9010" s="138" t="s">
        <v>43641</v>
      </c>
      <c r="F9010" s="139">
        <v>0</v>
      </c>
      <c r="G9010" s="137" t="s">
        <v>1067</v>
      </c>
      <c r="H9010" s="137" t="s">
        <v>36671</v>
      </c>
      <c r="I9010" s="138" t="s">
        <v>42770</v>
      </c>
    </row>
    <row r="9011" spans="1:9" hidden="1">
      <c r="A9011" s="137" t="s">
        <v>43642</v>
      </c>
      <c r="B9011" s="138" t="s">
        <v>43643</v>
      </c>
      <c r="C9011" s="138" t="s">
        <v>43644</v>
      </c>
      <c r="D9011" s="138" t="s">
        <v>43645</v>
      </c>
      <c r="E9011" s="138" t="s">
        <v>43646</v>
      </c>
      <c r="F9011" s="139">
        <v>0</v>
      </c>
      <c r="G9011" s="137" t="s">
        <v>1067</v>
      </c>
      <c r="H9011" s="137" t="s">
        <v>36671</v>
      </c>
      <c r="I9011" s="138" t="s">
        <v>1258</v>
      </c>
    </row>
    <row r="9012" spans="1:9" hidden="1">
      <c r="A9012" s="137" t="s">
        <v>43647</v>
      </c>
      <c r="B9012" s="138" t="s">
        <v>43648</v>
      </c>
      <c r="C9012" s="138" t="s">
        <v>43649</v>
      </c>
      <c r="D9012" s="138" t="s">
        <v>43650</v>
      </c>
      <c r="E9012" s="138" t="s">
        <v>43651</v>
      </c>
      <c r="F9012" s="139">
        <v>0</v>
      </c>
      <c r="G9012" s="137" t="s">
        <v>1067</v>
      </c>
      <c r="H9012" s="137" t="s">
        <v>36671</v>
      </c>
      <c r="I9012" s="138" t="s">
        <v>42770</v>
      </c>
    </row>
    <row r="9013" spans="1:9" hidden="1">
      <c r="A9013" s="137" t="s">
        <v>43652</v>
      </c>
      <c r="B9013" s="138" t="s">
        <v>43653</v>
      </c>
      <c r="C9013" s="138" t="s">
        <v>43654</v>
      </c>
      <c r="D9013" s="138" t="s">
        <v>43655</v>
      </c>
      <c r="E9013" s="138" t="s">
        <v>1756</v>
      </c>
      <c r="F9013" s="139">
        <v>0</v>
      </c>
      <c r="G9013" s="137" t="s">
        <v>1067</v>
      </c>
      <c r="H9013" s="137" t="s">
        <v>36671</v>
      </c>
      <c r="I9013" s="138" t="s">
        <v>1756</v>
      </c>
    </row>
    <row r="9014" spans="1:9" hidden="1">
      <c r="A9014" s="137" t="s">
        <v>43656</v>
      </c>
      <c r="B9014" s="138" t="s">
        <v>43657</v>
      </c>
      <c r="C9014" s="138" t="s">
        <v>43658</v>
      </c>
      <c r="D9014" s="138" t="s">
        <v>43659</v>
      </c>
      <c r="E9014" s="138" t="s">
        <v>43660</v>
      </c>
      <c r="F9014" s="139">
        <v>0</v>
      </c>
      <c r="G9014" s="137" t="s">
        <v>1067</v>
      </c>
      <c r="H9014" s="137" t="s">
        <v>36671</v>
      </c>
      <c r="I9014" s="138" t="s">
        <v>42770</v>
      </c>
    </row>
    <row r="9015" spans="1:9" hidden="1">
      <c r="A9015" s="137" t="s">
        <v>43661</v>
      </c>
      <c r="B9015" s="138" t="s">
        <v>43662</v>
      </c>
      <c r="C9015" s="138" t="s">
        <v>43663</v>
      </c>
      <c r="D9015" s="138" t="s">
        <v>43664</v>
      </c>
      <c r="E9015" s="138" t="s">
        <v>43665</v>
      </c>
      <c r="F9015" s="139">
        <v>0</v>
      </c>
      <c r="G9015" s="137" t="s">
        <v>1067</v>
      </c>
      <c r="H9015" s="137" t="s">
        <v>36671</v>
      </c>
      <c r="I9015" s="138" t="s">
        <v>42770</v>
      </c>
    </row>
    <row r="9016" spans="1:9" hidden="1">
      <c r="A9016" s="137" t="s">
        <v>43666</v>
      </c>
      <c r="B9016" s="138" t="s">
        <v>43667</v>
      </c>
      <c r="C9016" s="138" t="s">
        <v>43668</v>
      </c>
      <c r="D9016" s="138" t="s">
        <v>43669</v>
      </c>
      <c r="E9016" s="138" t="s">
        <v>43670</v>
      </c>
      <c r="F9016" s="139">
        <v>0</v>
      </c>
      <c r="G9016" s="137" t="s">
        <v>1067</v>
      </c>
      <c r="H9016" s="137" t="s">
        <v>36671</v>
      </c>
      <c r="I9016" s="138" t="s">
        <v>1258</v>
      </c>
    </row>
    <row r="9017" spans="1:9" hidden="1">
      <c r="A9017" s="137" t="s">
        <v>43671</v>
      </c>
      <c r="B9017" s="138" t="s">
        <v>43672</v>
      </c>
      <c r="C9017" s="138" t="s">
        <v>43673</v>
      </c>
      <c r="D9017" s="138" t="s">
        <v>43674</v>
      </c>
      <c r="E9017" s="138" t="s">
        <v>43675</v>
      </c>
      <c r="F9017" s="139">
        <v>0</v>
      </c>
      <c r="G9017" s="137" t="s">
        <v>1067</v>
      </c>
      <c r="H9017" s="137" t="s">
        <v>36671</v>
      </c>
      <c r="I9017" s="138" t="s">
        <v>42770</v>
      </c>
    </row>
    <row r="9018" spans="1:9" hidden="1">
      <c r="A9018" s="137" t="s">
        <v>43676</v>
      </c>
      <c r="B9018" s="138" t="s">
        <v>43677</v>
      </c>
      <c r="C9018" s="138" t="s">
        <v>43678</v>
      </c>
      <c r="D9018" s="138" t="s">
        <v>43679</v>
      </c>
      <c r="E9018" s="138" t="s">
        <v>43680</v>
      </c>
      <c r="F9018" s="139">
        <v>0</v>
      </c>
      <c r="G9018" s="137" t="s">
        <v>1067</v>
      </c>
      <c r="H9018" s="137" t="s">
        <v>36671</v>
      </c>
      <c r="I9018" s="138" t="s">
        <v>1258</v>
      </c>
    </row>
    <row r="9019" spans="1:9" hidden="1">
      <c r="A9019" s="137" t="s">
        <v>43681</v>
      </c>
      <c r="B9019" s="138" t="s">
        <v>43682</v>
      </c>
      <c r="C9019" s="138" t="s">
        <v>43683</v>
      </c>
      <c r="D9019" s="138" t="s">
        <v>43684</v>
      </c>
      <c r="E9019" s="138" t="s">
        <v>43685</v>
      </c>
      <c r="F9019" s="139">
        <v>0</v>
      </c>
      <c r="G9019" s="137" t="s">
        <v>1067</v>
      </c>
      <c r="H9019" s="137" t="s">
        <v>36671</v>
      </c>
      <c r="I9019" s="138" t="s">
        <v>1258</v>
      </c>
    </row>
    <row r="9020" spans="1:9" hidden="1">
      <c r="A9020" s="137" t="s">
        <v>43686</v>
      </c>
      <c r="B9020" s="138" t="s">
        <v>43687</v>
      </c>
      <c r="C9020" s="138" t="s">
        <v>43688</v>
      </c>
      <c r="D9020" s="138" t="s">
        <v>43689</v>
      </c>
      <c r="E9020" s="138" t="s">
        <v>43690</v>
      </c>
      <c r="F9020" s="139">
        <v>0</v>
      </c>
      <c r="G9020" s="137" t="s">
        <v>1067</v>
      </c>
      <c r="H9020" s="137" t="s">
        <v>36671</v>
      </c>
      <c r="I9020" s="138" t="s">
        <v>1258</v>
      </c>
    </row>
    <row r="9021" spans="1:9" hidden="1">
      <c r="A9021" s="137" t="s">
        <v>43691</v>
      </c>
      <c r="B9021" s="138" t="s">
        <v>43692</v>
      </c>
      <c r="C9021" s="138" t="s">
        <v>43693</v>
      </c>
      <c r="D9021" s="138" t="s">
        <v>43694</v>
      </c>
      <c r="E9021" s="138" t="s">
        <v>43695</v>
      </c>
      <c r="F9021" s="139">
        <v>0</v>
      </c>
      <c r="G9021" s="137" t="s">
        <v>1067</v>
      </c>
      <c r="H9021" s="137" t="s">
        <v>36671</v>
      </c>
      <c r="I9021" s="138" t="s">
        <v>42770</v>
      </c>
    </row>
    <row r="9022" spans="1:9" hidden="1">
      <c r="A9022" s="137" t="s">
        <v>43696</v>
      </c>
      <c r="B9022" s="138" t="s">
        <v>43697</v>
      </c>
      <c r="C9022" s="138" t="s">
        <v>43698</v>
      </c>
      <c r="D9022" s="138" t="s">
        <v>43699</v>
      </c>
      <c r="E9022" s="138" t="s">
        <v>43700</v>
      </c>
      <c r="F9022" s="139">
        <v>0</v>
      </c>
      <c r="G9022" s="137" t="s">
        <v>1067</v>
      </c>
      <c r="H9022" s="137" t="s">
        <v>36671</v>
      </c>
      <c r="I9022" s="138" t="s">
        <v>42770</v>
      </c>
    </row>
    <row r="9023" spans="1:9" hidden="1">
      <c r="A9023" s="137" t="s">
        <v>43701</v>
      </c>
      <c r="B9023" s="138" t="s">
        <v>43702</v>
      </c>
      <c r="C9023" s="138" t="s">
        <v>43703</v>
      </c>
      <c r="D9023" s="138" t="s">
        <v>43704</v>
      </c>
      <c r="E9023" s="138" t="s">
        <v>43705</v>
      </c>
      <c r="F9023" s="139">
        <v>0</v>
      </c>
      <c r="G9023" s="137" t="s">
        <v>1067</v>
      </c>
      <c r="H9023" s="137" t="s">
        <v>36671</v>
      </c>
      <c r="I9023" s="138" t="s">
        <v>1258</v>
      </c>
    </row>
    <row r="9024" spans="1:9" hidden="1">
      <c r="A9024" s="137" t="s">
        <v>43706</v>
      </c>
      <c r="B9024" s="138" t="s">
        <v>43707</v>
      </c>
      <c r="C9024" s="138" t="s">
        <v>43708</v>
      </c>
      <c r="D9024" s="138" t="s">
        <v>43709</v>
      </c>
      <c r="E9024" s="138" t="s">
        <v>43710</v>
      </c>
      <c r="F9024" s="139">
        <v>0</v>
      </c>
      <c r="G9024" s="137" t="s">
        <v>1067</v>
      </c>
      <c r="H9024" s="137" t="s">
        <v>36671</v>
      </c>
      <c r="I9024" s="138" t="s">
        <v>1258</v>
      </c>
    </row>
    <row r="9025" spans="1:9" hidden="1">
      <c r="A9025" s="137" t="s">
        <v>43711</v>
      </c>
      <c r="B9025" s="138" t="s">
        <v>43712</v>
      </c>
      <c r="C9025" s="138" t="s">
        <v>43713</v>
      </c>
      <c r="D9025" s="138" t="s">
        <v>43714</v>
      </c>
      <c r="E9025" s="138" t="s">
        <v>43715</v>
      </c>
      <c r="F9025" s="139">
        <v>98.6</v>
      </c>
      <c r="G9025" s="137" t="s">
        <v>1067</v>
      </c>
      <c r="H9025" s="137" t="s">
        <v>36671</v>
      </c>
      <c r="I9025" s="138" t="s">
        <v>1258</v>
      </c>
    </row>
    <row r="9026" spans="1:9" hidden="1">
      <c r="A9026" s="137" t="s">
        <v>43716</v>
      </c>
      <c r="B9026" s="138" t="s">
        <v>43717</v>
      </c>
      <c r="C9026" s="138" t="s">
        <v>43718</v>
      </c>
      <c r="D9026" s="138" t="s">
        <v>43719</v>
      </c>
      <c r="E9026" s="138" t="s">
        <v>43720</v>
      </c>
      <c r="F9026" s="139">
        <v>0</v>
      </c>
      <c r="G9026" s="137" t="s">
        <v>1067</v>
      </c>
      <c r="H9026" s="137" t="s">
        <v>36671</v>
      </c>
      <c r="I9026" s="138" t="s">
        <v>42770</v>
      </c>
    </row>
    <row r="9027" spans="1:9" hidden="1">
      <c r="A9027" s="137" t="s">
        <v>43721</v>
      </c>
      <c r="B9027" s="138" t="s">
        <v>43722</v>
      </c>
      <c r="C9027" s="138" t="s">
        <v>43723</v>
      </c>
      <c r="D9027" s="138" t="s">
        <v>43724</v>
      </c>
      <c r="E9027" s="138" t="s">
        <v>43725</v>
      </c>
      <c r="F9027" s="139">
        <v>0</v>
      </c>
      <c r="G9027" s="137" t="s">
        <v>1067</v>
      </c>
      <c r="H9027" s="137" t="s">
        <v>36671</v>
      </c>
      <c r="I9027" s="138" t="s">
        <v>42770</v>
      </c>
    </row>
    <row r="9028" spans="1:9" hidden="1">
      <c r="A9028" s="137" t="s">
        <v>43726</v>
      </c>
      <c r="B9028" s="138" t="s">
        <v>43727</v>
      </c>
      <c r="C9028" s="138" t="s">
        <v>43728</v>
      </c>
      <c r="D9028" s="138" t="s">
        <v>43729</v>
      </c>
      <c r="E9028" s="138" t="s">
        <v>1756</v>
      </c>
      <c r="F9028" s="139">
        <v>0</v>
      </c>
      <c r="G9028" s="137" t="s">
        <v>1067</v>
      </c>
      <c r="H9028" s="137" t="s">
        <v>36671</v>
      </c>
      <c r="I9028" s="138" t="s">
        <v>1756</v>
      </c>
    </row>
    <row r="9029" spans="1:9" hidden="1">
      <c r="A9029" s="137" t="s">
        <v>43730</v>
      </c>
      <c r="B9029" s="138" t="s">
        <v>43731</v>
      </c>
      <c r="C9029" s="138" t="s">
        <v>43732</v>
      </c>
      <c r="D9029" s="138" t="s">
        <v>43733</v>
      </c>
      <c r="E9029" s="138" t="s">
        <v>43734</v>
      </c>
      <c r="F9029" s="139">
        <v>0</v>
      </c>
      <c r="G9029" s="137" t="s">
        <v>1067</v>
      </c>
      <c r="H9029" s="137" t="s">
        <v>36671</v>
      </c>
      <c r="I9029" s="138" t="s">
        <v>1258</v>
      </c>
    </row>
    <row r="9030" spans="1:9" hidden="1">
      <c r="A9030" s="137" t="s">
        <v>43735</v>
      </c>
      <c r="B9030" s="138" t="s">
        <v>43736</v>
      </c>
      <c r="C9030" s="138" t="s">
        <v>43737</v>
      </c>
      <c r="D9030" s="138" t="s">
        <v>43738</v>
      </c>
      <c r="E9030" s="138" t="s">
        <v>43739</v>
      </c>
      <c r="F9030" s="139">
        <v>0</v>
      </c>
      <c r="G9030" s="137" t="s">
        <v>1067</v>
      </c>
      <c r="H9030" s="137" t="s">
        <v>36671</v>
      </c>
      <c r="I9030" s="138" t="s">
        <v>1258</v>
      </c>
    </row>
    <row r="9031" spans="1:9" hidden="1">
      <c r="A9031" s="137" t="s">
        <v>43740</v>
      </c>
      <c r="B9031" s="138" t="s">
        <v>43741</v>
      </c>
      <c r="C9031" s="138" t="s">
        <v>43742</v>
      </c>
      <c r="D9031" s="138" t="s">
        <v>43743</v>
      </c>
      <c r="E9031" s="138" t="s">
        <v>43744</v>
      </c>
      <c r="F9031" s="139">
        <v>0</v>
      </c>
      <c r="G9031" s="137" t="s">
        <v>1067</v>
      </c>
      <c r="H9031" s="137" t="s">
        <v>36671</v>
      </c>
      <c r="I9031" s="138" t="s">
        <v>1258</v>
      </c>
    </row>
    <row r="9032" spans="1:9" hidden="1">
      <c r="A9032" s="137" t="s">
        <v>43745</v>
      </c>
      <c r="B9032" s="138" t="s">
        <v>43746</v>
      </c>
      <c r="C9032" s="138" t="s">
        <v>43747</v>
      </c>
      <c r="D9032" s="138" t="s">
        <v>43748</v>
      </c>
      <c r="E9032" s="138" t="s">
        <v>1756</v>
      </c>
      <c r="F9032" s="139">
        <v>0</v>
      </c>
      <c r="G9032" s="137" t="s">
        <v>1067</v>
      </c>
      <c r="H9032" s="137" t="s">
        <v>36671</v>
      </c>
      <c r="I9032" s="138" t="s">
        <v>1756</v>
      </c>
    </row>
    <row r="9033" spans="1:9" hidden="1">
      <c r="A9033" s="137" t="s">
        <v>43749</v>
      </c>
      <c r="B9033" s="138" t="s">
        <v>43750</v>
      </c>
      <c r="C9033" s="138" t="s">
        <v>43751</v>
      </c>
      <c r="D9033" s="138" t="s">
        <v>43752</v>
      </c>
      <c r="E9033" s="138" t="s">
        <v>43753</v>
      </c>
      <c r="F9033" s="139">
        <v>0</v>
      </c>
      <c r="G9033" s="137" t="s">
        <v>1067</v>
      </c>
      <c r="H9033" s="137" t="s">
        <v>36671</v>
      </c>
      <c r="I9033" s="138" t="s">
        <v>1258</v>
      </c>
    </row>
    <row r="9034" spans="1:9" hidden="1">
      <c r="A9034" s="137" t="s">
        <v>43754</v>
      </c>
      <c r="B9034" s="138" t="s">
        <v>43755</v>
      </c>
      <c r="C9034" s="138" t="s">
        <v>43756</v>
      </c>
      <c r="D9034" s="138" t="s">
        <v>43757</v>
      </c>
      <c r="E9034" s="138" t="s">
        <v>43758</v>
      </c>
      <c r="F9034" s="139">
        <v>428</v>
      </c>
      <c r="G9034" s="137" t="s">
        <v>1067</v>
      </c>
      <c r="H9034" s="137" t="s">
        <v>36671</v>
      </c>
      <c r="I9034" s="138" t="s">
        <v>42770</v>
      </c>
    </row>
    <row r="9035" spans="1:9" hidden="1">
      <c r="A9035" s="137" t="s">
        <v>43759</v>
      </c>
      <c r="B9035" s="138" t="s">
        <v>43760</v>
      </c>
      <c r="C9035" s="138" t="s">
        <v>43761</v>
      </c>
      <c r="D9035" s="138" t="s">
        <v>43762</v>
      </c>
      <c r="E9035" s="138" t="s">
        <v>43763</v>
      </c>
      <c r="F9035" s="139">
        <v>0</v>
      </c>
      <c r="G9035" s="137" t="s">
        <v>1067</v>
      </c>
      <c r="H9035" s="137" t="s">
        <v>36671</v>
      </c>
      <c r="I9035" s="138" t="s">
        <v>1258</v>
      </c>
    </row>
    <row r="9036" spans="1:9" hidden="1">
      <c r="A9036" s="137" t="s">
        <v>43764</v>
      </c>
      <c r="B9036" s="138" t="s">
        <v>43765</v>
      </c>
      <c r="C9036" s="138" t="s">
        <v>43766</v>
      </c>
      <c r="D9036" s="138" t="s">
        <v>43767</v>
      </c>
      <c r="E9036" s="138" t="s">
        <v>43768</v>
      </c>
      <c r="F9036" s="139">
        <v>0</v>
      </c>
      <c r="G9036" s="137" t="s">
        <v>1067</v>
      </c>
      <c r="H9036" s="137" t="s">
        <v>36671</v>
      </c>
      <c r="I9036" s="138" t="s">
        <v>1258</v>
      </c>
    </row>
    <row r="9037" spans="1:9" hidden="1">
      <c r="A9037" s="137" t="s">
        <v>43769</v>
      </c>
      <c r="B9037" s="138" t="s">
        <v>43770</v>
      </c>
      <c r="C9037" s="138" t="s">
        <v>43771</v>
      </c>
      <c r="D9037" s="138" t="s">
        <v>43772</v>
      </c>
      <c r="E9037" s="138" t="s">
        <v>43773</v>
      </c>
      <c r="F9037" s="139">
        <v>0</v>
      </c>
      <c r="G9037" s="137" t="s">
        <v>1067</v>
      </c>
      <c r="H9037" s="137" t="s">
        <v>36671</v>
      </c>
      <c r="I9037" s="138" t="s">
        <v>1756</v>
      </c>
    </row>
    <row r="9038" spans="1:9" hidden="1">
      <c r="A9038" s="137" t="s">
        <v>43774</v>
      </c>
      <c r="B9038" s="138" t="s">
        <v>43775</v>
      </c>
      <c r="C9038" s="138" t="s">
        <v>43776</v>
      </c>
      <c r="D9038" s="138" t="s">
        <v>43777</v>
      </c>
      <c r="E9038" s="138" t="s">
        <v>43778</v>
      </c>
      <c r="F9038" s="139">
        <v>0</v>
      </c>
      <c r="G9038" s="137" t="s">
        <v>1067</v>
      </c>
      <c r="H9038" s="137" t="s">
        <v>36671</v>
      </c>
      <c r="I9038" s="138" t="s">
        <v>42770</v>
      </c>
    </row>
    <row r="9039" spans="1:9" hidden="1">
      <c r="A9039" s="137" t="s">
        <v>43779</v>
      </c>
      <c r="B9039" s="138" t="s">
        <v>43780</v>
      </c>
      <c r="C9039" s="138" t="s">
        <v>43781</v>
      </c>
      <c r="D9039" s="138" t="s">
        <v>43782</v>
      </c>
      <c r="E9039" s="138" t="s">
        <v>43783</v>
      </c>
      <c r="F9039" s="139">
        <v>0</v>
      </c>
      <c r="G9039" s="137" t="s">
        <v>1067</v>
      </c>
      <c r="H9039" s="137" t="s">
        <v>36671</v>
      </c>
      <c r="I9039" s="138" t="s">
        <v>1258</v>
      </c>
    </row>
    <row r="9040" spans="1:9" hidden="1">
      <c r="A9040" s="137" t="s">
        <v>43784</v>
      </c>
      <c r="B9040" s="138" t="s">
        <v>43785</v>
      </c>
      <c r="C9040" s="138" t="s">
        <v>43786</v>
      </c>
      <c r="D9040" s="138" t="s">
        <v>43787</v>
      </c>
      <c r="E9040" s="138" t="s">
        <v>43788</v>
      </c>
      <c r="F9040" s="139">
        <v>0</v>
      </c>
      <c r="G9040" s="137" t="s">
        <v>1067</v>
      </c>
      <c r="H9040" s="137" t="s">
        <v>36671</v>
      </c>
      <c r="I9040" s="138" t="s">
        <v>42770</v>
      </c>
    </row>
    <row r="9041" spans="1:9" hidden="1">
      <c r="A9041" s="137" t="s">
        <v>43789</v>
      </c>
      <c r="B9041" s="138" t="s">
        <v>43790</v>
      </c>
      <c r="C9041" s="138" t="s">
        <v>43791</v>
      </c>
      <c r="D9041" s="138" t="s">
        <v>43792</v>
      </c>
      <c r="E9041" s="138" t="s">
        <v>43793</v>
      </c>
      <c r="F9041" s="139">
        <v>0</v>
      </c>
      <c r="G9041" s="137" t="s">
        <v>1067</v>
      </c>
      <c r="H9041" s="137" t="s">
        <v>36671</v>
      </c>
      <c r="I9041" s="138" t="s">
        <v>42770</v>
      </c>
    </row>
    <row r="9042" spans="1:9" hidden="1">
      <c r="A9042" s="137" t="s">
        <v>43794</v>
      </c>
      <c r="B9042" s="138" t="s">
        <v>43795</v>
      </c>
      <c r="C9042" s="138" t="s">
        <v>43796</v>
      </c>
      <c r="D9042" s="138" t="s">
        <v>43797</v>
      </c>
      <c r="E9042" s="138" t="s">
        <v>43798</v>
      </c>
      <c r="F9042" s="139">
        <v>0</v>
      </c>
      <c r="G9042" s="137" t="s">
        <v>1067</v>
      </c>
      <c r="H9042" s="137" t="s">
        <v>36671</v>
      </c>
      <c r="I9042" s="138" t="s">
        <v>1258</v>
      </c>
    </row>
    <row r="9043" spans="1:9" hidden="1">
      <c r="A9043" s="137" t="s">
        <v>43799</v>
      </c>
      <c r="B9043" s="138" t="s">
        <v>43800</v>
      </c>
      <c r="C9043" s="138" t="s">
        <v>43801</v>
      </c>
      <c r="D9043" s="138" t="s">
        <v>43802</v>
      </c>
      <c r="E9043" s="138" t="s">
        <v>43803</v>
      </c>
      <c r="F9043" s="139">
        <v>0</v>
      </c>
      <c r="G9043" s="137" t="s">
        <v>1067</v>
      </c>
      <c r="H9043" s="137" t="s">
        <v>36671</v>
      </c>
      <c r="I9043" s="138" t="s">
        <v>42770</v>
      </c>
    </row>
    <row r="9044" spans="1:9" hidden="1">
      <c r="A9044" s="137" t="s">
        <v>43804</v>
      </c>
      <c r="B9044" s="138" t="s">
        <v>43805</v>
      </c>
      <c r="C9044" s="138" t="s">
        <v>43806</v>
      </c>
      <c r="D9044" s="138" t="s">
        <v>43807</v>
      </c>
      <c r="E9044" s="138" t="s">
        <v>43808</v>
      </c>
      <c r="F9044" s="139">
        <v>0</v>
      </c>
      <c r="G9044" s="137" t="s">
        <v>1067</v>
      </c>
      <c r="H9044" s="137" t="s">
        <v>36671</v>
      </c>
      <c r="I9044" s="138" t="s">
        <v>1258</v>
      </c>
    </row>
    <row r="9045" spans="1:9" hidden="1">
      <c r="A9045" s="137" t="s">
        <v>43809</v>
      </c>
      <c r="B9045" s="138" t="s">
        <v>43810</v>
      </c>
      <c r="C9045" s="138" t="s">
        <v>43811</v>
      </c>
      <c r="D9045" s="138" t="s">
        <v>43812</v>
      </c>
      <c r="E9045" s="138" t="s">
        <v>43813</v>
      </c>
      <c r="F9045" s="139">
        <v>0</v>
      </c>
      <c r="G9045" s="137" t="s">
        <v>1067</v>
      </c>
      <c r="H9045" s="137" t="s">
        <v>36671</v>
      </c>
      <c r="I9045" s="138" t="s">
        <v>42770</v>
      </c>
    </row>
    <row r="9046" spans="1:9" hidden="1">
      <c r="A9046" s="137" t="s">
        <v>43814</v>
      </c>
      <c r="B9046" s="138" t="s">
        <v>43815</v>
      </c>
      <c r="C9046" s="138" t="s">
        <v>43816</v>
      </c>
      <c r="D9046" s="138" t="s">
        <v>43817</v>
      </c>
      <c r="E9046" s="138" t="s">
        <v>43818</v>
      </c>
      <c r="F9046" s="139">
        <v>0</v>
      </c>
      <c r="G9046" s="137" t="s">
        <v>1067</v>
      </c>
      <c r="H9046" s="137" t="s">
        <v>36671</v>
      </c>
      <c r="I9046" s="138" t="s">
        <v>42770</v>
      </c>
    </row>
    <row r="9047" spans="1:9" hidden="1">
      <c r="A9047" s="137" t="s">
        <v>43819</v>
      </c>
      <c r="B9047" s="138" t="s">
        <v>43820</v>
      </c>
      <c r="C9047" s="138" t="s">
        <v>43821</v>
      </c>
      <c r="D9047" s="138" t="s">
        <v>43822</v>
      </c>
      <c r="E9047" s="138" t="s">
        <v>43823</v>
      </c>
      <c r="F9047" s="139">
        <v>0</v>
      </c>
      <c r="G9047" s="137" t="s">
        <v>1067</v>
      </c>
      <c r="H9047" s="137" t="s">
        <v>36671</v>
      </c>
      <c r="I9047" s="138" t="s">
        <v>1258</v>
      </c>
    </row>
    <row r="9048" spans="1:9" hidden="1">
      <c r="A9048" s="137" t="s">
        <v>43824</v>
      </c>
      <c r="B9048" s="138" t="s">
        <v>43825</v>
      </c>
      <c r="C9048" s="138" t="s">
        <v>43826</v>
      </c>
      <c r="D9048" s="138" t="s">
        <v>43827</v>
      </c>
      <c r="E9048" s="138" t="s">
        <v>43828</v>
      </c>
      <c r="F9048" s="139">
        <v>0</v>
      </c>
      <c r="G9048" s="137" t="s">
        <v>1067</v>
      </c>
      <c r="H9048" s="137" t="s">
        <v>36671</v>
      </c>
      <c r="I9048" s="138" t="s">
        <v>1258</v>
      </c>
    </row>
    <row r="9049" spans="1:9" hidden="1">
      <c r="A9049" s="137" t="s">
        <v>43829</v>
      </c>
      <c r="B9049" s="138" t="s">
        <v>43830</v>
      </c>
      <c r="C9049" s="138" t="s">
        <v>43831</v>
      </c>
      <c r="D9049" s="138" t="s">
        <v>43832</v>
      </c>
      <c r="E9049" s="138" t="s">
        <v>43833</v>
      </c>
      <c r="F9049" s="139">
        <v>0</v>
      </c>
      <c r="G9049" s="137" t="s">
        <v>1067</v>
      </c>
      <c r="H9049" s="137" t="s">
        <v>36671</v>
      </c>
      <c r="I9049" s="138" t="s">
        <v>1258</v>
      </c>
    </row>
    <row r="9050" spans="1:9" hidden="1">
      <c r="A9050" s="137" t="s">
        <v>43834</v>
      </c>
      <c r="B9050" s="138" t="s">
        <v>43835</v>
      </c>
      <c r="C9050" s="138" t="s">
        <v>43836</v>
      </c>
      <c r="D9050" s="138" t="s">
        <v>43837</v>
      </c>
      <c r="E9050" s="138" t="s">
        <v>43838</v>
      </c>
      <c r="F9050" s="139">
        <v>0</v>
      </c>
      <c r="G9050" s="137" t="s">
        <v>1067</v>
      </c>
      <c r="H9050" s="137" t="s">
        <v>36671</v>
      </c>
      <c r="I9050" s="138" t="s">
        <v>1258</v>
      </c>
    </row>
    <row r="9051" spans="1:9" hidden="1">
      <c r="A9051" s="137" t="s">
        <v>43839</v>
      </c>
      <c r="B9051" s="138" t="s">
        <v>43840</v>
      </c>
      <c r="C9051" s="138" t="s">
        <v>43841</v>
      </c>
      <c r="D9051" s="138" t="s">
        <v>43842</v>
      </c>
      <c r="E9051" s="138" t="s">
        <v>43843</v>
      </c>
      <c r="F9051" s="139">
        <v>0</v>
      </c>
      <c r="G9051" s="137" t="s">
        <v>1067</v>
      </c>
      <c r="H9051" s="137" t="s">
        <v>36671</v>
      </c>
      <c r="I9051" s="138" t="s">
        <v>1258</v>
      </c>
    </row>
    <row r="9052" spans="1:9" hidden="1">
      <c r="A9052" s="137" t="s">
        <v>43844</v>
      </c>
      <c r="B9052" s="138" t="s">
        <v>43845</v>
      </c>
      <c r="C9052" s="138" t="s">
        <v>43846</v>
      </c>
      <c r="D9052" s="138" t="s">
        <v>43847</v>
      </c>
      <c r="E9052" s="138" t="s">
        <v>43848</v>
      </c>
      <c r="F9052" s="139">
        <v>0</v>
      </c>
      <c r="G9052" s="137" t="s">
        <v>1067</v>
      </c>
      <c r="H9052" s="137" t="s">
        <v>36671</v>
      </c>
      <c r="I9052" s="138" t="s">
        <v>1258</v>
      </c>
    </row>
    <row r="9053" spans="1:9" hidden="1">
      <c r="A9053" s="137" t="s">
        <v>43849</v>
      </c>
      <c r="B9053" s="138" t="s">
        <v>43850</v>
      </c>
      <c r="C9053" s="138" t="s">
        <v>43851</v>
      </c>
      <c r="D9053" s="138" t="s">
        <v>43852</v>
      </c>
      <c r="E9053" s="138" t="s">
        <v>43853</v>
      </c>
      <c r="F9053" s="139">
        <v>0</v>
      </c>
      <c r="G9053" s="137" t="s">
        <v>1067</v>
      </c>
      <c r="H9053" s="137" t="s">
        <v>36671</v>
      </c>
      <c r="I9053" s="138" t="s">
        <v>1258</v>
      </c>
    </row>
    <row r="9054" spans="1:9" hidden="1">
      <c r="A9054" s="137" t="s">
        <v>43854</v>
      </c>
      <c r="B9054" s="138" t="s">
        <v>43855</v>
      </c>
      <c r="C9054" s="138" t="s">
        <v>43856</v>
      </c>
      <c r="D9054" s="138" t="s">
        <v>43857</v>
      </c>
      <c r="E9054" s="138" t="s">
        <v>43858</v>
      </c>
      <c r="F9054" s="139">
        <v>0</v>
      </c>
      <c r="G9054" s="137" t="s">
        <v>1067</v>
      </c>
      <c r="H9054" s="137" t="s">
        <v>36671</v>
      </c>
      <c r="I9054" s="138" t="s">
        <v>1258</v>
      </c>
    </row>
    <row r="9055" spans="1:9" hidden="1">
      <c r="A9055" s="137" t="s">
        <v>43859</v>
      </c>
      <c r="B9055" s="138" t="s">
        <v>43860</v>
      </c>
      <c r="C9055" s="138" t="s">
        <v>43861</v>
      </c>
      <c r="D9055" s="138" t="s">
        <v>43862</v>
      </c>
      <c r="E9055" s="138" t="s">
        <v>43863</v>
      </c>
      <c r="F9055" s="139">
        <v>0</v>
      </c>
      <c r="G9055" s="137" t="s">
        <v>1067</v>
      </c>
      <c r="H9055" s="137" t="s">
        <v>36671</v>
      </c>
      <c r="I9055" s="138" t="s">
        <v>1258</v>
      </c>
    </row>
    <row r="9056" spans="1:9" hidden="1">
      <c r="A9056" s="137" t="s">
        <v>43864</v>
      </c>
      <c r="B9056" s="138" t="s">
        <v>43865</v>
      </c>
      <c r="C9056" s="138" t="s">
        <v>43866</v>
      </c>
      <c r="D9056" s="138" t="s">
        <v>43867</v>
      </c>
      <c r="E9056" s="138" t="s">
        <v>43868</v>
      </c>
      <c r="F9056" s="139">
        <v>0</v>
      </c>
      <c r="G9056" s="137" t="s">
        <v>1067</v>
      </c>
      <c r="H9056" s="137" t="s">
        <v>36671</v>
      </c>
      <c r="I9056" s="138" t="s">
        <v>1258</v>
      </c>
    </row>
    <row r="9057" spans="1:9" hidden="1">
      <c r="A9057" s="137" t="s">
        <v>43869</v>
      </c>
      <c r="B9057" s="138" t="s">
        <v>43870</v>
      </c>
      <c r="C9057" s="138" t="s">
        <v>43871</v>
      </c>
      <c r="D9057" s="138" t="s">
        <v>43872</v>
      </c>
      <c r="E9057" s="138" t="s">
        <v>43873</v>
      </c>
      <c r="F9057" s="139">
        <v>0</v>
      </c>
      <c r="G9057" s="137" t="s">
        <v>1067</v>
      </c>
      <c r="H9057" s="137" t="s">
        <v>36671</v>
      </c>
      <c r="I9057" s="138" t="s">
        <v>1258</v>
      </c>
    </row>
    <row r="9058" spans="1:9" hidden="1">
      <c r="A9058" s="137" t="s">
        <v>43874</v>
      </c>
      <c r="B9058" s="138" t="s">
        <v>43875</v>
      </c>
      <c r="C9058" s="138" t="s">
        <v>43876</v>
      </c>
      <c r="D9058" s="138" t="s">
        <v>43877</v>
      </c>
      <c r="E9058" s="138" t="s">
        <v>43878</v>
      </c>
      <c r="F9058" s="139">
        <v>0</v>
      </c>
      <c r="G9058" s="137" t="s">
        <v>1067</v>
      </c>
      <c r="H9058" s="137" t="s">
        <v>36671</v>
      </c>
      <c r="I9058" s="138" t="s">
        <v>1258</v>
      </c>
    </row>
    <row r="9059" spans="1:9" hidden="1">
      <c r="A9059" s="137" t="s">
        <v>43879</v>
      </c>
      <c r="B9059" s="138" t="s">
        <v>43880</v>
      </c>
      <c r="C9059" s="138" t="s">
        <v>43881</v>
      </c>
      <c r="D9059" s="138" t="s">
        <v>43882</v>
      </c>
      <c r="E9059" s="138" t="s">
        <v>43883</v>
      </c>
      <c r="F9059" s="139">
        <v>0</v>
      </c>
      <c r="G9059" s="137" t="s">
        <v>1067</v>
      </c>
      <c r="H9059" s="137" t="s">
        <v>36671</v>
      </c>
      <c r="I9059" s="138" t="s">
        <v>1258</v>
      </c>
    </row>
    <row r="9060" spans="1:9" hidden="1">
      <c r="A9060" s="137" t="s">
        <v>43884</v>
      </c>
      <c r="B9060" s="138" t="s">
        <v>43885</v>
      </c>
      <c r="C9060" s="138" t="s">
        <v>43886</v>
      </c>
      <c r="D9060" s="138" t="s">
        <v>43887</v>
      </c>
      <c r="E9060" s="138" t="s">
        <v>43888</v>
      </c>
      <c r="F9060" s="139">
        <v>0</v>
      </c>
      <c r="G9060" s="137" t="s">
        <v>1067</v>
      </c>
      <c r="H9060" s="137" t="s">
        <v>36671</v>
      </c>
      <c r="I9060" s="138" t="s">
        <v>1258</v>
      </c>
    </row>
    <row r="9061" spans="1:9" hidden="1">
      <c r="A9061" s="137" t="s">
        <v>43889</v>
      </c>
      <c r="B9061" s="138" t="s">
        <v>43890</v>
      </c>
      <c r="C9061" s="138" t="s">
        <v>43891</v>
      </c>
      <c r="D9061" s="138" t="s">
        <v>43892</v>
      </c>
      <c r="E9061" s="138" t="s">
        <v>43893</v>
      </c>
      <c r="F9061" s="139">
        <v>0</v>
      </c>
      <c r="G9061" s="137" t="s">
        <v>1067</v>
      </c>
      <c r="H9061" s="137" t="s">
        <v>36671</v>
      </c>
      <c r="I9061" s="138" t="s">
        <v>1258</v>
      </c>
    </row>
    <row r="9062" spans="1:9" hidden="1">
      <c r="A9062" s="137" t="s">
        <v>43894</v>
      </c>
      <c r="B9062" s="138" t="s">
        <v>43895</v>
      </c>
      <c r="C9062" s="138" t="s">
        <v>43896</v>
      </c>
      <c r="D9062" s="138" t="s">
        <v>43897</v>
      </c>
      <c r="E9062" s="138" t="s">
        <v>43898</v>
      </c>
      <c r="F9062" s="139">
        <v>0</v>
      </c>
      <c r="G9062" s="137" t="s">
        <v>1067</v>
      </c>
      <c r="H9062" s="137" t="s">
        <v>36671</v>
      </c>
      <c r="I9062" s="138" t="s">
        <v>1258</v>
      </c>
    </row>
    <row r="9063" spans="1:9" hidden="1">
      <c r="A9063" s="137" t="s">
        <v>43899</v>
      </c>
      <c r="B9063" s="138" t="s">
        <v>43900</v>
      </c>
      <c r="C9063" s="138" t="s">
        <v>43901</v>
      </c>
      <c r="D9063" s="138" t="s">
        <v>43902</v>
      </c>
      <c r="E9063" s="138" t="s">
        <v>43903</v>
      </c>
      <c r="F9063" s="139">
        <v>2.84</v>
      </c>
      <c r="G9063" s="137" t="s">
        <v>247</v>
      </c>
      <c r="H9063" s="137" t="s">
        <v>1806</v>
      </c>
      <c r="I9063" s="138" t="s">
        <v>5636</v>
      </c>
    </row>
    <row r="9064" spans="1:9" hidden="1">
      <c r="A9064" s="137" t="s">
        <v>43904</v>
      </c>
      <c r="B9064" s="138" t="s">
        <v>43905</v>
      </c>
      <c r="C9064" s="138" t="s">
        <v>43906</v>
      </c>
      <c r="D9064" s="138" t="s">
        <v>43907</v>
      </c>
      <c r="E9064" s="138" t="s">
        <v>43908</v>
      </c>
      <c r="F9064" s="139">
        <v>36.5</v>
      </c>
      <c r="G9064" s="137" t="s">
        <v>247</v>
      </c>
      <c r="H9064" s="137" t="s">
        <v>1806</v>
      </c>
      <c r="I9064" s="138" t="s">
        <v>1096</v>
      </c>
    </row>
    <row r="9065" spans="1:9" hidden="1">
      <c r="A9065" s="137" t="s">
        <v>43909</v>
      </c>
      <c r="B9065" s="138" t="s">
        <v>43910</v>
      </c>
      <c r="C9065" s="138" t="s">
        <v>43911</v>
      </c>
      <c r="D9065" s="138" t="s">
        <v>43912</v>
      </c>
      <c r="E9065" s="138" t="s">
        <v>43913</v>
      </c>
      <c r="F9065" s="139">
        <v>0</v>
      </c>
      <c r="G9065" s="137" t="s">
        <v>247</v>
      </c>
      <c r="H9065" s="137" t="s">
        <v>1806</v>
      </c>
      <c r="I9065" s="138" t="s">
        <v>1096</v>
      </c>
    </row>
    <row r="9066" spans="1:9" hidden="1">
      <c r="A9066" s="137" t="s">
        <v>43914</v>
      </c>
      <c r="B9066" s="138" t="s">
        <v>43915</v>
      </c>
      <c r="C9066" s="138" t="s">
        <v>43916</v>
      </c>
      <c r="D9066" s="138" t="s">
        <v>43917</v>
      </c>
      <c r="E9066" s="138" t="s">
        <v>43918</v>
      </c>
      <c r="F9066" s="139">
        <v>24.47</v>
      </c>
      <c r="G9066" s="137" t="s">
        <v>247</v>
      </c>
      <c r="H9066" s="137" t="s">
        <v>1806</v>
      </c>
      <c r="I9066" s="138" t="s">
        <v>1080</v>
      </c>
    </row>
    <row r="9067" spans="1:9" hidden="1">
      <c r="A9067" s="137" t="s">
        <v>43919</v>
      </c>
      <c r="B9067" s="138" t="s">
        <v>43920</v>
      </c>
      <c r="C9067" s="138" t="s">
        <v>43921</v>
      </c>
      <c r="D9067" s="138" t="s">
        <v>43922</v>
      </c>
      <c r="E9067" s="138" t="s">
        <v>43923</v>
      </c>
      <c r="F9067" s="139">
        <v>13.77</v>
      </c>
      <c r="G9067" s="137" t="s">
        <v>247</v>
      </c>
      <c r="H9067" s="137" t="s">
        <v>1806</v>
      </c>
      <c r="I9067" s="138" t="s">
        <v>1110</v>
      </c>
    </row>
    <row r="9068" spans="1:9" hidden="1">
      <c r="A9068" s="137" t="s">
        <v>43924</v>
      </c>
      <c r="B9068" s="138" t="s">
        <v>43925</v>
      </c>
      <c r="C9068" s="138" t="s">
        <v>43926</v>
      </c>
      <c r="D9068" s="138" t="s">
        <v>43927</v>
      </c>
      <c r="E9068" s="138" t="s">
        <v>43928</v>
      </c>
      <c r="F9068" s="139">
        <v>15.56</v>
      </c>
      <c r="G9068" s="137" t="s">
        <v>247</v>
      </c>
      <c r="H9068" s="137" t="s">
        <v>1806</v>
      </c>
      <c r="I9068" s="138" t="s">
        <v>1096</v>
      </c>
    </row>
    <row r="9069" spans="1:9" hidden="1">
      <c r="A9069" s="137" t="s">
        <v>43929</v>
      </c>
      <c r="B9069" s="138" t="s">
        <v>43930</v>
      </c>
      <c r="C9069" s="138" t="s">
        <v>43931</v>
      </c>
      <c r="D9069" s="138" t="s">
        <v>43932</v>
      </c>
      <c r="E9069" s="138" t="s">
        <v>43933</v>
      </c>
      <c r="F9069" s="139">
        <v>0</v>
      </c>
      <c r="G9069" s="137" t="s">
        <v>247</v>
      </c>
      <c r="H9069" s="137" t="s">
        <v>1806</v>
      </c>
      <c r="I9069" s="138" t="s">
        <v>1083</v>
      </c>
    </row>
    <row r="9070" spans="1:9" hidden="1">
      <c r="A9070" s="137" t="s">
        <v>43934</v>
      </c>
      <c r="B9070" s="138" t="s">
        <v>43935</v>
      </c>
      <c r="C9070" s="138" t="s">
        <v>43936</v>
      </c>
      <c r="D9070" s="138" t="s">
        <v>43937</v>
      </c>
      <c r="E9070" s="138" t="s">
        <v>43938</v>
      </c>
      <c r="F9070" s="139">
        <v>0</v>
      </c>
      <c r="G9070" s="137" t="s">
        <v>247</v>
      </c>
      <c r="H9070" s="137" t="s">
        <v>1806</v>
      </c>
      <c r="I9070" s="138" t="s">
        <v>1080</v>
      </c>
    </row>
    <row r="9071" spans="1:9" hidden="1">
      <c r="A9071" s="137" t="s">
        <v>43939</v>
      </c>
      <c r="B9071" s="138" t="s">
        <v>43940</v>
      </c>
      <c r="C9071" s="138" t="s">
        <v>43941</v>
      </c>
      <c r="D9071" s="138" t="s">
        <v>43942</v>
      </c>
      <c r="E9071" s="138" t="s">
        <v>43943</v>
      </c>
      <c r="F9071" s="139">
        <v>0</v>
      </c>
      <c r="G9071" s="137" t="s">
        <v>247</v>
      </c>
      <c r="H9071" s="137" t="s">
        <v>1806</v>
      </c>
      <c r="I9071" s="138" t="s">
        <v>1080</v>
      </c>
    </row>
    <row r="9072" spans="1:9" hidden="1">
      <c r="A9072" s="137" t="s">
        <v>43944</v>
      </c>
      <c r="B9072" s="138" t="s">
        <v>43945</v>
      </c>
      <c r="C9072" s="138" t="s">
        <v>43946</v>
      </c>
      <c r="D9072" s="138" t="s">
        <v>43947</v>
      </c>
      <c r="E9072" s="138" t="s">
        <v>43948</v>
      </c>
      <c r="F9072" s="139">
        <v>0</v>
      </c>
      <c r="G9072" s="137" t="s">
        <v>247</v>
      </c>
      <c r="H9072" s="137" t="s">
        <v>1806</v>
      </c>
      <c r="I9072" s="138" t="s">
        <v>1080</v>
      </c>
    </row>
    <row r="9073" spans="1:9" hidden="1">
      <c r="A9073" s="137" t="s">
        <v>43949</v>
      </c>
      <c r="B9073" s="138" t="s">
        <v>43945</v>
      </c>
      <c r="C9073" s="138" t="s">
        <v>43950</v>
      </c>
      <c r="D9073" s="138" t="s">
        <v>43951</v>
      </c>
      <c r="E9073" s="138" t="s">
        <v>43948</v>
      </c>
      <c r="F9073" s="139">
        <v>0</v>
      </c>
      <c r="G9073" s="137" t="s">
        <v>247</v>
      </c>
      <c r="H9073" s="137" t="s">
        <v>1806</v>
      </c>
      <c r="I9073" s="138" t="s">
        <v>1080</v>
      </c>
    </row>
    <row r="9074" spans="1:9" hidden="1">
      <c r="A9074" s="137" t="s">
        <v>43952</v>
      </c>
      <c r="B9074" s="138" t="s">
        <v>43953</v>
      </c>
      <c r="C9074" s="138" t="s">
        <v>43954</v>
      </c>
      <c r="D9074" s="138" t="s">
        <v>43955</v>
      </c>
      <c r="E9074" s="138" t="s">
        <v>1756</v>
      </c>
      <c r="F9074" s="139">
        <v>0</v>
      </c>
      <c r="G9074" s="137" t="s">
        <v>247</v>
      </c>
      <c r="H9074" s="137" t="s">
        <v>1806</v>
      </c>
      <c r="I9074" s="138" t="s">
        <v>1756</v>
      </c>
    </row>
    <row r="9075" spans="1:9" hidden="1">
      <c r="A9075" s="137" t="s">
        <v>43956</v>
      </c>
      <c r="B9075" s="138" t="s">
        <v>43957</v>
      </c>
      <c r="C9075" s="138" t="s">
        <v>43958</v>
      </c>
      <c r="D9075" s="138" t="s">
        <v>43959</v>
      </c>
      <c r="E9075" s="138" t="s">
        <v>43960</v>
      </c>
      <c r="F9075" s="139">
        <v>9.9749999999999996</v>
      </c>
      <c r="G9075" s="137" t="s">
        <v>247</v>
      </c>
      <c r="H9075" s="137" t="s">
        <v>1806</v>
      </c>
      <c r="I9075" s="138" t="s">
        <v>1110</v>
      </c>
    </row>
    <row r="9076" spans="1:9" hidden="1">
      <c r="A9076" s="137" t="s">
        <v>43961</v>
      </c>
      <c r="B9076" s="138" t="s">
        <v>43962</v>
      </c>
      <c r="C9076" s="138" t="s">
        <v>43963</v>
      </c>
      <c r="D9076" s="138" t="s">
        <v>43964</v>
      </c>
      <c r="E9076" s="138" t="s">
        <v>43965</v>
      </c>
      <c r="F9076" s="139">
        <v>55.45</v>
      </c>
      <c r="G9076" s="137" t="s">
        <v>247</v>
      </c>
      <c r="H9076" s="137" t="s">
        <v>1806</v>
      </c>
      <c r="I9076" s="138" t="s">
        <v>1096</v>
      </c>
    </row>
    <row r="9077" spans="1:9" hidden="1">
      <c r="A9077" s="137" t="s">
        <v>43966</v>
      </c>
      <c r="B9077" s="138" t="s">
        <v>43967</v>
      </c>
      <c r="C9077" s="138" t="s">
        <v>43968</v>
      </c>
      <c r="D9077" s="138" t="s">
        <v>43969</v>
      </c>
      <c r="E9077" s="138" t="s">
        <v>43970</v>
      </c>
      <c r="F9077" s="139">
        <v>29.58</v>
      </c>
      <c r="G9077" s="137" t="s">
        <v>247</v>
      </c>
      <c r="H9077" s="137" t="s">
        <v>1806</v>
      </c>
      <c r="I9077" s="138" t="s">
        <v>5636</v>
      </c>
    </row>
    <row r="9078" spans="1:9" hidden="1">
      <c r="A9078" s="137" t="s">
        <v>43971</v>
      </c>
      <c r="B9078" s="138" t="s">
        <v>969</v>
      </c>
      <c r="C9078" s="138" t="s">
        <v>19</v>
      </c>
      <c r="D9078" s="138" t="s">
        <v>814</v>
      </c>
      <c r="E9078" s="138" t="s">
        <v>1175</v>
      </c>
      <c r="F9078" s="139">
        <v>29.56</v>
      </c>
      <c r="G9078" s="137" t="s">
        <v>247</v>
      </c>
      <c r="H9078" s="137" t="s">
        <v>1806</v>
      </c>
      <c r="I9078" s="138" t="s">
        <v>1096</v>
      </c>
    </row>
    <row r="9079" spans="1:9" hidden="1">
      <c r="A9079" s="137" t="s">
        <v>43972</v>
      </c>
      <c r="B9079" s="138" t="s">
        <v>43973</v>
      </c>
      <c r="C9079" s="138" t="s">
        <v>43974</v>
      </c>
      <c r="D9079" s="138" t="s">
        <v>43975</v>
      </c>
      <c r="E9079" s="138" t="s">
        <v>43976</v>
      </c>
      <c r="F9079" s="139">
        <v>26.5</v>
      </c>
      <c r="G9079" s="137" t="s">
        <v>247</v>
      </c>
      <c r="H9079" s="137" t="s">
        <v>1806</v>
      </c>
      <c r="I9079" s="138" t="s">
        <v>1756</v>
      </c>
    </row>
    <row r="9080" spans="1:9" hidden="1">
      <c r="A9080" s="137" t="s">
        <v>43977</v>
      </c>
      <c r="B9080" s="138" t="s">
        <v>43978</v>
      </c>
      <c r="C9080" s="138" t="s">
        <v>43979</v>
      </c>
      <c r="D9080" s="138" t="s">
        <v>43980</v>
      </c>
      <c r="E9080" s="138" t="s">
        <v>43981</v>
      </c>
      <c r="F9080" s="139">
        <v>27.44</v>
      </c>
      <c r="G9080" s="137" t="s">
        <v>247</v>
      </c>
      <c r="H9080" s="137" t="s">
        <v>1806</v>
      </c>
      <c r="I9080" s="138" t="s">
        <v>1756</v>
      </c>
    </row>
    <row r="9081" spans="1:9" hidden="1">
      <c r="A9081" s="137" t="s">
        <v>43982</v>
      </c>
      <c r="B9081" s="138" t="s">
        <v>43983</v>
      </c>
      <c r="C9081" s="138" t="s">
        <v>43984</v>
      </c>
      <c r="D9081" s="138" t="s">
        <v>43985</v>
      </c>
      <c r="E9081" s="138" t="s">
        <v>43986</v>
      </c>
      <c r="F9081" s="139">
        <v>26.22</v>
      </c>
      <c r="G9081" s="137" t="s">
        <v>247</v>
      </c>
      <c r="H9081" s="137" t="s">
        <v>1806</v>
      </c>
      <c r="I9081" s="138" t="s">
        <v>1756</v>
      </c>
    </row>
    <row r="9082" spans="1:9" hidden="1">
      <c r="A9082" s="137" t="s">
        <v>43987</v>
      </c>
      <c r="B9082" s="138" t="s">
        <v>43988</v>
      </c>
      <c r="C9082" s="138" t="s">
        <v>43989</v>
      </c>
      <c r="D9082" s="138" t="s">
        <v>43990</v>
      </c>
      <c r="E9082" s="138" t="s">
        <v>43991</v>
      </c>
      <c r="F9082" s="139">
        <v>25.04</v>
      </c>
      <c r="G9082" s="137" t="s">
        <v>247</v>
      </c>
      <c r="H9082" s="137" t="s">
        <v>1806</v>
      </c>
      <c r="I9082" s="138" t="s">
        <v>1756</v>
      </c>
    </row>
    <row r="9083" spans="1:9" hidden="1">
      <c r="A9083" s="137" t="s">
        <v>43992</v>
      </c>
      <c r="B9083" s="138" t="s">
        <v>43993</v>
      </c>
      <c r="C9083" s="138" t="s">
        <v>43994</v>
      </c>
      <c r="D9083" s="138" t="s">
        <v>43995</v>
      </c>
      <c r="E9083" s="138" t="s">
        <v>43996</v>
      </c>
      <c r="F9083" s="139">
        <v>0</v>
      </c>
      <c r="G9083" s="137" t="s">
        <v>247</v>
      </c>
      <c r="H9083" s="137" t="s">
        <v>1806</v>
      </c>
      <c r="I9083" s="138" t="s">
        <v>1110</v>
      </c>
    </row>
    <row r="9084" spans="1:9" hidden="1">
      <c r="A9084" s="137" t="s">
        <v>43997</v>
      </c>
      <c r="B9084" s="138" t="s">
        <v>43998</v>
      </c>
      <c r="C9084" s="138" t="s">
        <v>43999</v>
      </c>
      <c r="D9084" s="138" t="s">
        <v>44000</v>
      </c>
      <c r="E9084" s="138" t="s">
        <v>44001</v>
      </c>
      <c r="F9084" s="139">
        <v>0</v>
      </c>
      <c r="G9084" s="137" t="s">
        <v>247</v>
      </c>
      <c r="H9084" s="137" t="s">
        <v>1806</v>
      </c>
      <c r="I9084" s="138" t="s">
        <v>1080</v>
      </c>
    </row>
    <row r="9085" spans="1:9" hidden="1">
      <c r="A9085" s="137" t="s">
        <v>44002</v>
      </c>
      <c r="B9085" s="138" t="s">
        <v>44003</v>
      </c>
      <c r="C9085" s="138" t="s">
        <v>44004</v>
      </c>
      <c r="D9085" s="138" t="s">
        <v>44005</v>
      </c>
      <c r="E9085" s="138" t="s">
        <v>44006</v>
      </c>
      <c r="F9085" s="139">
        <v>53.76</v>
      </c>
      <c r="G9085" s="137" t="s">
        <v>247</v>
      </c>
      <c r="H9085" s="137" t="s">
        <v>1806</v>
      </c>
      <c r="I9085" s="138" t="s">
        <v>1083</v>
      </c>
    </row>
    <row r="9086" spans="1:9" hidden="1">
      <c r="A9086" s="137" t="s">
        <v>44007</v>
      </c>
      <c r="B9086" s="138" t="s">
        <v>44008</v>
      </c>
      <c r="C9086" s="138" t="s">
        <v>44009</v>
      </c>
      <c r="D9086" s="138" t="s">
        <v>44010</v>
      </c>
      <c r="E9086" s="138" t="s">
        <v>44011</v>
      </c>
      <c r="F9086" s="139">
        <v>0</v>
      </c>
      <c r="G9086" s="137" t="s">
        <v>247</v>
      </c>
      <c r="H9086" s="137" t="s">
        <v>1806</v>
      </c>
      <c r="I9086" s="138" t="s">
        <v>1080</v>
      </c>
    </row>
    <row r="9087" spans="1:9" hidden="1">
      <c r="A9087" s="137" t="s">
        <v>44012</v>
      </c>
      <c r="B9087" s="138" t="s">
        <v>44013</v>
      </c>
      <c r="C9087" s="138" t="s">
        <v>44014</v>
      </c>
      <c r="D9087" s="138" t="s">
        <v>44015</v>
      </c>
      <c r="E9087" s="138" t="s">
        <v>44016</v>
      </c>
      <c r="F9087" s="139">
        <v>0</v>
      </c>
      <c r="G9087" s="137" t="s">
        <v>247</v>
      </c>
      <c r="H9087" s="137" t="s">
        <v>1806</v>
      </c>
      <c r="I9087" s="138" t="s">
        <v>1096</v>
      </c>
    </row>
    <row r="9088" spans="1:9" hidden="1">
      <c r="A9088" s="137" t="s">
        <v>44017</v>
      </c>
      <c r="B9088" s="138" t="s">
        <v>44018</v>
      </c>
      <c r="C9088" s="138" t="s">
        <v>44019</v>
      </c>
      <c r="D9088" s="138" t="s">
        <v>44020</v>
      </c>
      <c r="E9088" s="138" t="s">
        <v>44021</v>
      </c>
      <c r="F9088" s="139">
        <v>0</v>
      </c>
      <c r="G9088" s="137" t="s">
        <v>247</v>
      </c>
      <c r="H9088" s="137" t="s">
        <v>1806</v>
      </c>
      <c r="I9088" s="138" t="s">
        <v>1096</v>
      </c>
    </row>
    <row r="9089" spans="1:9" hidden="1">
      <c r="A9089" s="137" t="s">
        <v>44022</v>
      </c>
      <c r="B9089" s="138" t="s">
        <v>630</v>
      </c>
      <c r="C9089" s="138" t="s">
        <v>632</v>
      </c>
      <c r="D9089" s="138" t="s">
        <v>631</v>
      </c>
      <c r="E9089" s="138" t="s">
        <v>1234</v>
      </c>
      <c r="F9089" s="139">
        <v>102.52</v>
      </c>
      <c r="G9089" s="137" t="s">
        <v>247</v>
      </c>
      <c r="H9089" s="137" t="s">
        <v>1806</v>
      </c>
      <c r="I9089" s="138" t="s">
        <v>1096</v>
      </c>
    </row>
    <row r="9090" spans="1:9" hidden="1">
      <c r="A9090" s="137" t="s">
        <v>44023</v>
      </c>
      <c r="B9090" s="138" t="s">
        <v>1558</v>
      </c>
      <c r="C9090" s="138" t="s">
        <v>1560</v>
      </c>
      <c r="D9090" s="138" t="s">
        <v>1559</v>
      </c>
      <c r="E9090" s="138" t="s">
        <v>44024</v>
      </c>
      <c r="F9090" s="139">
        <v>97.01</v>
      </c>
      <c r="G9090" s="137" t="s">
        <v>247</v>
      </c>
      <c r="H9090" s="137" t="s">
        <v>1806</v>
      </c>
      <c r="I9090" s="138" t="s">
        <v>1096</v>
      </c>
    </row>
    <row r="9091" spans="1:9" hidden="1">
      <c r="A9091" s="137" t="s">
        <v>44025</v>
      </c>
      <c r="B9091" s="138" t="s">
        <v>44026</v>
      </c>
      <c r="C9091" s="138" t="s">
        <v>44027</v>
      </c>
      <c r="D9091" s="138" t="s">
        <v>44028</v>
      </c>
      <c r="E9091" s="138" t="s">
        <v>44029</v>
      </c>
      <c r="F9091" s="139">
        <v>0</v>
      </c>
      <c r="G9091" s="137" t="s">
        <v>247</v>
      </c>
      <c r="H9091" s="137" t="s">
        <v>1806</v>
      </c>
      <c r="I9091" s="138" t="s">
        <v>1096</v>
      </c>
    </row>
    <row r="9092" spans="1:9" hidden="1">
      <c r="A9092" s="137" t="s">
        <v>44030</v>
      </c>
      <c r="B9092" s="138" t="s">
        <v>44031</v>
      </c>
      <c r="C9092" s="138" t="s">
        <v>44032</v>
      </c>
      <c r="D9092" s="138" t="s">
        <v>44033</v>
      </c>
      <c r="E9092" s="138" t="s">
        <v>44034</v>
      </c>
      <c r="F9092" s="139">
        <v>0</v>
      </c>
      <c r="G9092" s="137" t="s">
        <v>247</v>
      </c>
      <c r="H9092" s="137" t="s">
        <v>1806</v>
      </c>
      <c r="I9092" s="138" t="s">
        <v>1096</v>
      </c>
    </row>
    <row r="9093" spans="1:9" hidden="1">
      <c r="A9093" s="137" t="s">
        <v>44035</v>
      </c>
      <c r="B9093" s="138" t="s">
        <v>44036</v>
      </c>
      <c r="C9093" s="138" t="s">
        <v>44037</v>
      </c>
      <c r="D9093" s="138" t="s">
        <v>44038</v>
      </c>
      <c r="E9093" s="138" t="s">
        <v>44039</v>
      </c>
      <c r="F9093" s="139">
        <v>88.32</v>
      </c>
      <c r="G9093" s="137" t="s">
        <v>247</v>
      </c>
      <c r="H9093" s="137" t="s">
        <v>1806</v>
      </c>
      <c r="I9093" s="138" t="s">
        <v>1080</v>
      </c>
    </row>
    <row r="9094" spans="1:9" hidden="1">
      <c r="A9094" s="137" t="s">
        <v>44040</v>
      </c>
      <c r="B9094" s="138" t="s">
        <v>44041</v>
      </c>
      <c r="C9094" s="138" t="s">
        <v>44042</v>
      </c>
      <c r="D9094" s="138" t="s">
        <v>44038</v>
      </c>
      <c r="E9094" s="138" t="s">
        <v>44043</v>
      </c>
      <c r="F9094" s="139">
        <v>204.0564</v>
      </c>
      <c r="G9094" s="137" t="s">
        <v>247</v>
      </c>
      <c r="H9094" s="137" t="s">
        <v>1806</v>
      </c>
      <c r="I9094" s="138" t="s">
        <v>1080</v>
      </c>
    </row>
    <row r="9095" spans="1:9" hidden="1">
      <c r="A9095" s="137" t="s">
        <v>44044</v>
      </c>
      <c r="B9095" s="138" t="s">
        <v>44045</v>
      </c>
      <c r="C9095" s="138" t="s">
        <v>44046</v>
      </c>
      <c r="D9095" s="138" t="s">
        <v>44038</v>
      </c>
      <c r="E9095" s="138" t="s">
        <v>44047</v>
      </c>
      <c r="F9095" s="139">
        <v>96.92</v>
      </c>
      <c r="G9095" s="137" t="s">
        <v>247</v>
      </c>
      <c r="H9095" s="137" t="s">
        <v>1806</v>
      </c>
      <c r="I9095" s="138" t="s">
        <v>1080</v>
      </c>
    </row>
    <row r="9096" spans="1:9" hidden="1">
      <c r="A9096" s="137" t="s">
        <v>44048</v>
      </c>
      <c r="B9096" s="138" t="s">
        <v>44049</v>
      </c>
      <c r="C9096" s="138" t="s">
        <v>44050</v>
      </c>
      <c r="D9096" s="138" t="s">
        <v>44038</v>
      </c>
      <c r="E9096" s="138" t="s">
        <v>44051</v>
      </c>
      <c r="F9096" s="139">
        <v>18.95</v>
      </c>
      <c r="G9096" s="137" t="s">
        <v>247</v>
      </c>
      <c r="H9096" s="137" t="s">
        <v>1806</v>
      </c>
      <c r="I9096" s="138" t="s">
        <v>1080</v>
      </c>
    </row>
    <row r="9097" spans="1:9" hidden="1">
      <c r="A9097" s="137" t="s">
        <v>44052</v>
      </c>
      <c r="B9097" s="138" t="s">
        <v>44053</v>
      </c>
      <c r="C9097" s="138" t="s">
        <v>44054</v>
      </c>
      <c r="D9097" s="138" t="s">
        <v>44055</v>
      </c>
      <c r="E9097" s="138" t="s">
        <v>44056</v>
      </c>
      <c r="F9097" s="139">
        <v>299.10000000000002</v>
      </c>
      <c r="G9097" s="137" t="s">
        <v>247</v>
      </c>
      <c r="H9097" s="137" t="s">
        <v>1806</v>
      </c>
      <c r="I9097" s="138" t="s">
        <v>1110</v>
      </c>
    </row>
    <row r="9098" spans="1:9" hidden="1">
      <c r="A9098" s="137" t="s">
        <v>44057</v>
      </c>
      <c r="B9098" s="138" t="s">
        <v>44058</v>
      </c>
      <c r="C9098" s="138" t="s">
        <v>44059</v>
      </c>
      <c r="D9098" s="138" t="s">
        <v>44060</v>
      </c>
      <c r="E9098" s="138" t="s">
        <v>44061</v>
      </c>
      <c r="F9098" s="139">
        <v>0</v>
      </c>
      <c r="G9098" s="137" t="s">
        <v>247</v>
      </c>
      <c r="H9098" s="137" t="s">
        <v>1806</v>
      </c>
      <c r="I9098" s="138" t="s">
        <v>1110</v>
      </c>
    </row>
    <row r="9099" spans="1:9" hidden="1">
      <c r="A9099" s="137" t="s">
        <v>44062</v>
      </c>
      <c r="B9099" s="138" t="s">
        <v>44063</v>
      </c>
      <c r="C9099" s="138" t="s">
        <v>44064</v>
      </c>
      <c r="D9099" s="138" t="s">
        <v>44065</v>
      </c>
      <c r="E9099" s="138" t="s">
        <v>44066</v>
      </c>
      <c r="F9099" s="139">
        <v>42.53</v>
      </c>
      <c r="G9099" s="137" t="s">
        <v>247</v>
      </c>
      <c r="H9099" s="137" t="s">
        <v>1806</v>
      </c>
      <c r="I9099" s="138" t="s">
        <v>1110</v>
      </c>
    </row>
    <row r="9100" spans="1:9" hidden="1">
      <c r="A9100" s="137" t="s">
        <v>44067</v>
      </c>
      <c r="B9100" s="138" t="s">
        <v>44068</v>
      </c>
      <c r="C9100" s="138" t="s">
        <v>44069</v>
      </c>
      <c r="D9100" s="138" t="s">
        <v>44070</v>
      </c>
      <c r="E9100" s="138" t="s">
        <v>1756</v>
      </c>
      <c r="F9100" s="139">
        <v>0</v>
      </c>
      <c r="G9100" s="137" t="s">
        <v>247</v>
      </c>
      <c r="H9100" s="137" t="s">
        <v>1806</v>
      </c>
      <c r="I9100" s="138" t="s">
        <v>1756</v>
      </c>
    </row>
    <row r="9101" spans="1:9" hidden="1">
      <c r="A9101" s="137" t="s">
        <v>44071</v>
      </c>
      <c r="B9101" s="138" t="s">
        <v>44072</v>
      </c>
      <c r="C9101" s="138" t="s">
        <v>44073</v>
      </c>
      <c r="D9101" s="138" t="s">
        <v>44074</v>
      </c>
      <c r="E9101" s="138" t="s">
        <v>44075</v>
      </c>
      <c r="F9101" s="139">
        <v>100.56</v>
      </c>
      <c r="G9101" s="137" t="s">
        <v>247</v>
      </c>
      <c r="H9101" s="137" t="s">
        <v>1806</v>
      </c>
      <c r="I9101" s="138" t="s">
        <v>5636</v>
      </c>
    </row>
    <row r="9102" spans="1:9" hidden="1">
      <c r="A9102" s="137" t="s">
        <v>44076</v>
      </c>
      <c r="B9102" s="138" t="s">
        <v>44077</v>
      </c>
      <c r="C9102" s="138" t="s">
        <v>44078</v>
      </c>
      <c r="D9102" s="138" t="s">
        <v>44079</v>
      </c>
      <c r="E9102" s="138" t="s">
        <v>44080</v>
      </c>
      <c r="F9102" s="139">
        <v>0</v>
      </c>
      <c r="G9102" s="137" t="s">
        <v>247</v>
      </c>
      <c r="H9102" s="137" t="s">
        <v>1806</v>
      </c>
      <c r="I9102" s="138" t="s">
        <v>1110</v>
      </c>
    </row>
    <row r="9103" spans="1:9" hidden="1">
      <c r="A9103" s="137" t="s">
        <v>44081</v>
      </c>
      <c r="B9103" s="138" t="s">
        <v>44082</v>
      </c>
      <c r="C9103" s="138" t="s">
        <v>44083</v>
      </c>
      <c r="D9103" s="138" t="s">
        <v>44084</v>
      </c>
      <c r="E9103" s="138" t="s">
        <v>44085</v>
      </c>
      <c r="F9103" s="139">
        <v>0</v>
      </c>
      <c r="G9103" s="137" t="s">
        <v>247</v>
      </c>
      <c r="H9103" s="137" t="s">
        <v>1806</v>
      </c>
      <c r="I9103" s="138" t="s">
        <v>5636</v>
      </c>
    </row>
    <row r="9104" spans="1:9" hidden="1">
      <c r="A9104" s="137" t="s">
        <v>44086</v>
      </c>
      <c r="B9104" s="138" t="s">
        <v>44087</v>
      </c>
      <c r="C9104" s="138" t="s">
        <v>44088</v>
      </c>
      <c r="D9104" s="138" t="s">
        <v>44089</v>
      </c>
      <c r="E9104" s="138" t="s">
        <v>44090</v>
      </c>
      <c r="F9104" s="139">
        <v>0</v>
      </c>
      <c r="G9104" s="137" t="s">
        <v>247</v>
      </c>
      <c r="H9104" s="137" t="s">
        <v>1806</v>
      </c>
      <c r="I9104" s="138" t="s">
        <v>5636</v>
      </c>
    </row>
    <row r="9105" spans="1:9" hidden="1">
      <c r="A9105" s="137" t="s">
        <v>44091</v>
      </c>
      <c r="B9105" s="138" t="s">
        <v>44092</v>
      </c>
      <c r="C9105" s="138" t="s">
        <v>44093</v>
      </c>
      <c r="D9105" s="138" t="s">
        <v>44094</v>
      </c>
      <c r="E9105" s="138" t="s">
        <v>44095</v>
      </c>
      <c r="F9105" s="139">
        <v>0</v>
      </c>
      <c r="G9105" s="137" t="s">
        <v>247</v>
      </c>
      <c r="H9105" s="137" t="s">
        <v>1806</v>
      </c>
      <c r="I9105" s="138" t="s">
        <v>1756</v>
      </c>
    </row>
    <row r="9106" spans="1:9" hidden="1">
      <c r="A9106" s="137" t="s">
        <v>44096</v>
      </c>
      <c r="B9106" s="138" t="s">
        <v>44097</v>
      </c>
      <c r="C9106" s="138" t="s">
        <v>44098</v>
      </c>
      <c r="D9106" s="138" t="s">
        <v>44099</v>
      </c>
      <c r="E9106" s="138" t="s">
        <v>44100</v>
      </c>
      <c r="F9106" s="139">
        <v>0</v>
      </c>
      <c r="G9106" s="137" t="s">
        <v>247</v>
      </c>
      <c r="H9106" s="137" t="s">
        <v>1806</v>
      </c>
      <c r="I9106" s="138" t="s">
        <v>1110</v>
      </c>
    </row>
    <row r="9107" spans="1:9" hidden="1">
      <c r="A9107" s="137" t="s">
        <v>44101</v>
      </c>
      <c r="B9107" s="138" t="s">
        <v>44102</v>
      </c>
      <c r="C9107" s="138" t="s">
        <v>44103</v>
      </c>
      <c r="D9107" s="138" t="s">
        <v>44104</v>
      </c>
      <c r="E9107" s="138" t="s">
        <v>44105</v>
      </c>
      <c r="F9107" s="139">
        <v>0</v>
      </c>
      <c r="G9107" s="137" t="s">
        <v>247</v>
      </c>
      <c r="H9107" s="137" t="s">
        <v>1806</v>
      </c>
      <c r="I9107" s="138" t="s">
        <v>1110</v>
      </c>
    </row>
    <row r="9108" spans="1:9" hidden="1">
      <c r="A9108" s="137" t="s">
        <v>44106</v>
      </c>
      <c r="B9108" s="138" t="s">
        <v>44107</v>
      </c>
      <c r="C9108" s="138" t="s">
        <v>44108</v>
      </c>
      <c r="D9108" s="138" t="s">
        <v>44109</v>
      </c>
      <c r="E9108" s="138" t="s">
        <v>44110</v>
      </c>
      <c r="F9108" s="139">
        <v>81.2</v>
      </c>
      <c r="G9108" s="137" t="s">
        <v>247</v>
      </c>
      <c r="H9108" s="137" t="s">
        <v>1806</v>
      </c>
      <c r="I9108" s="138" t="s">
        <v>1110</v>
      </c>
    </row>
    <row r="9109" spans="1:9" hidden="1">
      <c r="A9109" s="137" t="s">
        <v>44111</v>
      </c>
      <c r="B9109" s="138" t="s">
        <v>44112</v>
      </c>
      <c r="C9109" s="138" t="s">
        <v>44113</v>
      </c>
      <c r="D9109" s="138" t="s">
        <v>44114</v>
      </c>
      <c r="E9109" s="138" t="s">
        <v>44115</v>
      </c>
      <c r="F9109" s="139">
        <v>0</v>
      </c>
      <c r="G9109" s="137" t="s">
        <v>247</v>
      </c>
      <c r="H9109" s="137" t="s">
        <v>1806</v>
      </c>
      <c r="I9109" s="138" t="s">
        <v>1096</v>
      </c>
    </row>
    <row r="9110" spans="1:9" hidden="1">
      <c r="A9110" s="137" t="s">
        <v>44116</v>
      </c>
      <c r="B9110" s="138" t="s">
        <v>44117</v>
      </c>
      <c r="C9110" s="138" t="s">
        <v>44118</v>
      </c>
      <c r="D9110" s="138" t="s">
        <v>44119</v>
      </c>
      <c r="E9110" s="138" t="s">
        <v>44120</v>
      </c>
      <c r="F9110" s="139">
        <v>0</v>
      </c>
      <c r="G9110" s="137" t="s">
        <v>247</v>
      </c>
      <c r="H9110" s="137" t="s">
        <v>1806</v>
      </c>
      <c r="I9110" s="138" t="s">
        <v>5636</v>
      </c>
    </row>
    <row r="9111" spans="1:9" hidden="1">
      <c r="A9111" s="137" t="s">
        <v>44121</v>
      </c>
      <c r="B9111" s="138" t="s">
        <v>44122</v>
      </c>
      <c r="C9111" s="138" t="s">
        <v>44123</v>
      </c>
      <c r="D9111" s="138" t="s">
        <v>44124</v>
      </c>
      <c r="E9111" s="138" t="s">
        <v>44125</v>
      </c>
      <c r="F9111" s="139">
        <v>38.39</v>
      </c>
      <c r="G9111" s="137" t="s">
        <v>247</v>
      </c>
      <c r="H9111" s="137" t="s">
        <v>1806</v>
      </c>
      <c r="I9111" s="138" t="s">
        <v>1110</v>
      </c>
    </row>
    <row r="9112" spans="1:9" hidden="1">
      <c r="A9112" s="137" t="s">
        <v>44126</v>
      </c>
      <c r="B9112" s="138" t="s">
        <v>44127</v>
      </c>
      <c r="C9112" s="138" t="s">
        <v>44128</v>
      </c>
      <c r="D9112" s="138" t="s">
        <v>44129</v>
      </c>
      <c r="E9112" s="138" t="s">
        <v>44130</v>
      </c>
      <c r="F9112" s="139">
        <v>0</v>
      </c>
      <c r="G9112" s="137" t="s">
        <v>247</v>
      </c>
      <c r="H9112" s="137" t="s">
        <v>1806</v>
      </c>
      <c r="I9112" s="138" t="s">
        <v>1110</v>
      </c>
    </row>
    <row r="9113" spans="1:9" hidden="1">
      <c r="A9113" s="137" t="s">
        <v>44131</v>
      </c>
      <c r="B9113" s="138" t="s">
        <v>44132</v>
      </c>
      <c r="C9113" s="138" t="s">
        <v>44133</v>
      </c>
      <c r="D9113" s="138" t="s">
        <v>44134</v>
      </c>
      <c r="E9113" s="138" t="s">
        <v>44135</v>
      </c>
      <c r="F9113" s="139">
        <v>436.3</v>
      </c>
      <c r="G9113" s="137" t="s">
        <v>247</v>
      </c>
      <c r="H9113" s="137" t="s">
        <v>1806</v>
      </c>
      <c r="I9113" s="138" t="s">
        <v>1110</v>
      </c>
    </row>
    <row r="9114" spans="1:9" hidden="1">
      <c r="A9114" s="137" t="s">
        <v>44136</v>
      </c>
      <c r="B9114" s="138" t="s">
        <v>44137</v>
      </c>
      <c r="C9114" s="138" t="s">
        <v>44138</v>
      </c>
      <c r="D9114" s="138" t="s">
        <v>44139</v>
      </c>
      <c r="E9114" s="138" t="s">
        <v>44140</v>
      </c>
      <c r="F9114" s="139">
        <v>0</v>
      </c>
      <c r="G9114" s="137" t="s">
        <v>247</v>
      </c>
      <c r="H9114" s="137" t="s">
        <v>1806</v>
      </c>
      <c r="I9114" s="138" t="s">
        <v>1110</v>
      </c>
    </row>
    <row r="9115" spans="1:9" hidden="1">
      <c r="A9115" s="137" t="s">
        <v>44141</v>
      </c>
      <c r="B9115" s="138" t="s">
        <v>44142</v>
      </c>
      <c r="C9115" s="138" t="s">
        <v>44143</v>
      </c>
      <c r="D9115" s="138" t="s">
        <v>44144</v>
      </c>
      <c r="E9115" s="138" t="s">
        <v>44145</v>
      </c>
      <c r="F9115" s="139">
        <v>148.21</v>
      </c>
      <c r="G9115" s="137" t="s">
        <v>247</v>
      </c>
      <c r="H9115" s="137" t="s">
        <v>1806</v>
      </c>
      <c r="I9115" s="138" t="s">
        <v>1096</v>
      </c>
    </row>
    <row r="9116" spans="1:9" hidden="1">
      <c r="A9116" s="137" t="s">
        <v>44146</v>
      </c>
      <c r="B9116" s="138" t="s">
        <v>44147</v>
      </c>
      <c r="C9116" s="138" t="s">
        <v>44148</v>
      </c>
      <c r="D9116" s="138" t="s">
        <v>42922</v>
      </c>
      <c r="E9116" s="138" t="s">
        <v>44149</v>
      </c>
      <c r="F9116" s="139">
        <v>0</v>
      </c>
      <c r="G9116" s="137" t="s">
        <v>247</v>
      </c>
      <c r="H9116" s="137" t="s">
        <v>1806</v>
      </c>
      <c r="I9116" s="138" t="s">
        <v>1096</v>
      </c>
    </row>
    <row r="9117" spans="1:9" hidden="1">
      <c r="A9117" s="137" t="s">
        <v>44150</v>
      </c>
      <c r="B9117" s="138" t="s">
        <v>44151</v>
      </c>
      <c r="C9117" s="138" t="s">
        <v>44152</v>
      </c>
      <c r="D9117" s="138" t="s">
        <v>44153</v>
      </c>
      <c r="E9117" s="138" t="s">
        <v>44154</v>
      </c>
      <c r="F9117" s="139">
        <v>0</v>
      </c>
      <c r="G9117" s="137" t="s">
        <v>247</v>
      </c>
      <c r="H9117" s="137" t="s">
        <v>1806</v>
      </c>
      <c r="I9117" s="138" t="s">
        <v>1080</v>
      </c>
    </row>
    <row r="9118" spans="1:9" hidden="1">
      <c r="A9118" s="137" t="s">
        <v>44155</v>
      </c>
      <c r="B9118" s="138" t="s">
        <v>44156</v>
      </c>
      <c r="C9118" s="138" t="s">
        <v>44157</v>
      </c>
      <c r="D9118" s="138" t="s">
        <v>44158</v>
      </c>
      <c r="E9118" s="138" t="s">
        <v>44159</v>
      </c>
      <c r="F9118" s="139">
        <v>0</v>
      </c>
      <c r="G9118" s="137" t="s">
        <v>247</v>
      </c>
      <c r="H9118" s="137" t="s">
        <v>1806</v>
      </c>
      <c r="I9118" s="138" t="s">
        <v>1080</v>
      </c>
    </row>
    <row r="9119" spans="1:9" hidden="1">
      <c r="A9119" s="137" t="s">
        <v>44160</v>
      </c>
      <c r="B9119" s="138" t="s">
        <v>44161</v>
      </c>
      <c r="C9119" s="138" t="s">
        <v>44162</v>
      </c>
      <c r="D9119" s="138" t="s">
        <v>44163</v>
      </c>
      <c r="E9119" s="138" t="s">
        <v>44164</v>
      </c>
      <c r="F9119" s="139">
        <v>0</v>
      </c>
      <c r="G9119" s="137" t="s">
        <v>247</v>
      </c>
      <c r="H9119" s="137" t="s">
        <v>1806</v>
      </c>
      <c r="I9119" s="138" t="s">
        <v>1110</v>
      </c>
    </row>
    <row r="9120" spans="1:9" hidden="1">
      <c r="A9120" s="137" t="s">
        <v>44165</v>
      </c>
      <c r="B9120" s="138" t="s">
        <v>44166</v>
      </c>
      <c r="C9120" s="138" t="s">
        <v>44167</v>
      </c>
      <c r="D9120" s="138" t="s">
        <v>44168</v>
      </c>
      <c r="E9120" s="138" t="s">
        <v>44169</v>
      </c>
      <c r="F9120" s="139">
        <v>11.87</v>
      </c>
      <c r="G9120" s="137" t="s">
        <v>247</v>
      </c>
      <c r="H9120" s="137" t="s">
        <v>1806</v>
      </c>
      <c r="I9120" s="138" t="s">
        <v>5636</v>
      </c>
    </row>
    <row r="9121" spans="1:9" hidden="1">
      <c r="A9121" s="137" t="s">
        <v>44170</v>
      </c>
      <c r="B9121" s="138" t="s">
        <v>44171</v>
      </c>
      <c r="C9121" s="138" t="s">
        <v>44172</v>
      </c>
      <c r="D9121" s="138" t="s">
        <v>44173</v>
      </c>
      <c r="E9121" s="138" t="s">
        <v>44174</v>
      </c>
      <c r="F9121" s="139">
        <v>6.96</v>
      </c>
      <c r="G9121" s="137" t="s">
        <v>247</v>
      </c>
      <c r="H9121" s="137" t="s">
        <v>1806</v>
      </c>
      <c r="I9121" s="138" t="s">
        <v>5636</v>
      </c>
    </row>
    <row r="9122" spans="1:9" hidden="1">
      <c r="A9122" s="137" t="s">
        <v>44175</v>
      </c>
      <c r="B9122" s="138" t="s">
        <v>44176</v>
      </c>
      <c r="C9122" s="138" t="s">
        <v>44177</v>
      </c>
      <c r="D9122" s="138" t="s">
        <v>44178</v>
      </c>
      <c r="E9122" s="138" t="s">
        <v>44179</v>
      </c>
      <c r="F9122" s="139">
        <v>0</v>
      </c>
      <c r="G9122" s="137" t="s">
        <v>247</v>
      </c>
      <c r="H9122" s="137" t="s">
        <v>1806</v>
      </c>
      <c r="I9122" s="138" t="s">
        <v>1096</v>
      </c>
    </row>
    <row r="9123" spans="1:9" hidden="1">
      <c r="A9123" s="137" t="s">
        <v>44180</v>
      </c>
      <c r="B9123" s="138" t="s">
        <v>44181</v>
      </c>
      <c r="C9123" s="138" t="s">
        <v>44182</v>
      </c>
      <c r="D9123" s="138" t="s">
        <v>44183</v>
      </c>
      <c r="E9123" s="138" t="s">
        <v>44184</v>
      </c>
      <c r="F9123" s="139">
        <v>16.850000000000001</v>
      </c>
      <c r="G9123" s="137" t="s">
        <v>247</v>
      </c>
      <c r="H9123" s="137" t="s">
        <v>1806</v>
      </c>
      <c r="I9123" s="138" t="s">
        <v>5636</v>
      </c>
    </row>
    <row r="9124" spans="1:9" hidden="1">
      <c r="A9124" s="137" t="s">
        <v>44185</v>
      </c>
      <c r="B9124" s="138" t="s">
        <v>44186</v>
      </c>
      <c r="C9124" s="138" t="s">
        <v>44187</v>
      </c>
      <c r="D9124" s="138" t="s">
        <v>44188</v>
      </c>
      <c r="E9124" s="138" t="s">
        <v>44189</v>
      </c>
      <c r="F9124" s="139">
        <v>25</v>
      </c>
      <c r="G9124" s="137" t="s">
        <v>247</v>
      </c>
      <c r="H9124" s="137" t="s">
        <v>1806</v>
      </c>
      <c r="I9124" s="138" t="s">
        <v>1756</v>
      </c>
    </row>
    <row r="9125" spans="1:9" hidden="1">
      <c r="A9125" s="137" t="s">
        <v>44190</v>
      </c>
      <c r="B9125" s="138" t="s">
        <v>44191</v>
      </c>
      <c r="C9125" s="138" t="s">
        <v>44192</v>
      </c>
      <c r="D9125" s="138" t="s">
        <v>44193</v>
      </c>
      <c r="E9125" s="138" t="s">
        <v>44194</v>
      </c>
      <c r="F9125" s="139">
        <v>76.09</v>
      </c>
      <c r="G9125" s="137" t="s">
        <v>247</v>
      </c>
      <c r="H9125" s="137" t="s">
        <v>1806</v>
      </c>
      <c r="I9125" s="138" t="s">
        <v>1110</v>
      </c>
    </row>
    <row r="9126" spans="1:9" hidden="1">
      <c r="A9126" s="137" t="s">
        <v>44195</v>
      </c>
      <c r="B9126" s="138" t="s">
        <v>44196</v>
      </c>
      <c r="C9126" s="138" t="s">
        <v>44197</v>
      </c>
      <c r="D9126" s="138" t="s">
        <v>44198</v>
      </c>
      <c r="E9126" s="138" t="s">
        <v>44199</v>
      </c>
      <c r="F9126" s="139">
        <v>0</v>
      </c>
      <c r="G9126" s="137" t="s">
        <v>247</v>
      </c>
      <c r="H9126" s="137" t="s">
        <v>1806</v>
      </c>
      <c r="I9126" s="138" t="s">
        <v>1756</v>
      </c>
    </row>
    <row r="9127" spans="1:9" hidden="1">
      <c r="A9127" s="137" t="s">
        <v>44200</v>
      </c>
      <c r="B9127" s="138" t="s">
        <v>44201</v>
      </c>
      <c r="C9127" s="138" t="s">
        <v>44202</v>
      </c>
      <c r="D9127" s="138" t="s">
        <v>44203</v>
      </c>
      <c r="E9127" s="138" t="s">
        <v>44204</v>
      </c>
      <c r="F9127" s="139">
        <v>0</v>
      </c>
      <c r="G9127" s="137" t="s">
        <v>247</v>
      </c>
      <c r="H9127" s="137" t="s">
        <v>1806</v>
      </c>
      <c r="I9127" s="138" t="s">
        <v>1096</v>
      </c>
    </row>
    <row r="9128" spans="1:9" hidden="1">
      <c r="A9128" s="137" t="s">
        <v>44205</v>
      </c>
      <c r="B9128" s="138" t="s">
        <v>44206</v>
      </c>
      <c r="C9128" s="138" t="s">
        <v>44207</v>
      </c>
      <c r="D9128" s="138" t="s">
        <v>44208</v>
      </c>
      <c r="E9128" s="138" t="s">
        <v>44209</v>
      </c>
      <c r="F9128" s="139">
        <v>26.99</v>
      </c>
      <c r="G9128" s="137" t="s">
        <v>247</v>
      </c>
      <c r="H9128" s="137" t="s">
        <v>1806</v>
      </c>
      <c r="I9128" s="138" t="s">
        <v>1756</v>
      </c>
    </row>
    <row r="9129" spans="1:9" hidden="1">
      <c r="A9129" s="137" t="s">
        <v>44210</v>
      </c>
      <c r="B9129" s="138" t="s">
        <v>44211</v>
      </c>
      <c r="C9129" s="138" t="s">
        <v>44212</v>
      </c>
      <c r="D9129" s="138" t="s">
        <v>44213</v>
      </c>
      <c r="E9129" s="138" t="s">
        <v>1756</v>
      </c>
      <c r="F9129" s="139">
        <v>0</v>
      </c>
      <c r="G9129" s="137" t="s">
        <v>247</v>
      </c>
      <c r="H9129" s="137" t="s">
        <v>1806</v>
      </c>
      <c r="I9129" s="138" t="s">
        <v>1756</v>
      </c>
    </row>
    <row r="9130" spans="1:9" hidden="1">
      <c r="A9130" s="137" t="s">
        <v>44214</v>
      </c>
      <c r="B9130" s="138" t="s">
        <v>44215</v>
      </c>
      <c r="C9130" s="138" t="s">
        <v>44216</v>
      </c>
      <c r="D9130" s="138" t="s">
        <v>44217</v>
      </c>
      <c r="E9130" s="138" t="s">
        <v>44218</v>
      </c>
      <c r="F9130" s="139">
        <v>97.1</v>
      </c>
      <c r="G9130" s="137" t="s">
        <v>247</v>
      </c>
      <c r="H9130" s="137" t="s">
        <v>1806</v>
      </c>
      <c r="I9130" s="138" t="s">
        <v>1096</v>
      </c>
    </row>
    <row r="9131" spans="1:9" hidden="1">
      <c r="A9131" s="137" t="s">
        <v>44219</v>
      </c>
      <c r="B9131" s="138" t="s">
        <v>44220</v>
      </c>
      <c r="C9131" s="138" t="s">
        <v>44221</v>
      </c>
      <c r="D9131" s="138" t="s">
        <v>44222</v>
      </c>
      <c r="E9131" s="138" t="s">
        <v>44223</v>
      </c>
      <c r="F9131" s="139">
        <v>49.4</v>
      </c>
      <c r="G9131" s="137" t="s">
        <v>247</v>
      </c>
      <c r="H9131" s="137" t="s">
        <v>1806</v>
      </c>
      <c r="I9131" s="138" t="s">
        <v>1110</v>
      </c>
    </row>
    <row r="9132" spans="1:9" hidden="1">
      <c r="A9132" s="137" t="s">
        <v>44224</v>
      </c>
      <c r="B9132" s="138" t="s">
        <v>44225</v>
      </c>
      <c r="C9132" s="138" t="s">
        <v>44226</v>
      </c>
      <c r="D9132" s="138" t="s">
        <v>44227</v>
      </c>
      <c r="E9132" s="138" t="s">
        <v>44228</v>
      </c>
      <c r="F9132" s="139">
        <v>0</v>
      </c>
      <c r="G9132" s="137" t="s">
        <v>247</v>
      </c>
      <c r="H9132" s="137" t="s">
        <v>1806</v>
      </c>
      <c r="I9132" s="138" t="s">
        <v>1096</v>
      </c>
    </row>
    <row r="9133" spans="1:9" hidden="1">
      <c r="A9133" s="137" t="s">
        <v>44229</v>
      </c>
      <c r="B9133" s="138" t="s">
        <v>44230</v>
      </c>
      <c r="C9133" s="138" t="s">
        <v>44231</v>
      </c>
      <c r="D9133" s="138" t="s">
        <v>44232</v>
      </c>
      <c r="E9133" s="138" t="s">
        <v>44233</v>
      </c>
      <c r="F9133" s="139">
        <v>13.8</v>
      </c>
      <c r="G9133" s="137" t="s">
        <v>247</v>
      </c>
      <c r="H9133" s="137" t="s">
        <v>1806</v>
      </c>
      <c r="I9133" s="138" t="s">
        <v>1110</v>
      </c>
    </row>
    <row r="9134" spans="1:9" hidden="1">
      <c r="A9134" s="137" t="s">
        <v>44234</v>
      </c>
      <c r="B9134" s="138" t="s">
        <v>44235</v>
      </c>
      <c r="C9134" s="138" t="s">
        <v>44236</v>
      </c>
      <c r="D9134" s="138" t="s">
        <v>44237</v>
      </c>
      <c r="E9134" s="138" t="s">
        <v>44238</v>
      </c>
      <c r="F9134" s="139">
        <v>0</v>
      </c>
      <c r="G9134" s="137" t="s">
        <v>247</v>
      </c>
      <c r="H9134" s="137" t="s">
        <v>1806</v>
      </c>
      <c r="I9134" s="138" t="s">
        <v>1756</v>
      </c>
    </row>
    <row r="9135" spans="1:9" hidden="1">
      <c r="A9135" s="137" t="s">
        <v>44239</v>
      </c>
      <c r="B9135" s="138" t="s">
        <v>44240</v>
      </c>
      <c r="C9135" s="138" t="s">
        <v>44241</v>
      </c>
      <c r="D9135" s="138" t="s">
        <v>44242</v>
      </c>
      <c r="E9135" s="138" t="s">
        <v>44243</v>
      </c>
      <c r="F9135" s="139">
        <v>21.774999999999999</v>
      </c>
      <c r="G9135" s="137" t="s">
        <v>247</v>
      </c>
      <c r="H9135" s="137" t="s">
        <v>1806</v>
      </c>
      <c r="I9135" s="138" t="s">
        <v>1756</v>
      </c>
    </row>
    <row r="9136" spans="1:9" hidden="1">
      <c r="A9136" s="137" t="s">
        <v>44244</v>
      </c>
      <c r="B9136" s="138" t="s">
        <v>1040</v>
      </c>
      <c r="C9136" s="138" t="s">
        <v>947</v>
      </c>
      <c r="D9136" s="138" t="s">
        <v>44245</v>
      </c>
      <c r="E9136" s="138" t="s">
        <v>1271</v>
      </c>
      <c r="F9136" s="139">
        <v>288.85000000000002</v>
      </c>
      <c r="G9136" s="137" t="s">
        <v>247</v>
      </c>
      <c r="H9136" s="137" t="s">
        <v>1806</v>
      </c>
      <c r="I9136" s="138" t="s">
        <v>1096</v>
      </c>
    </row>
    <row r="9137" spans="1:9" hidden="1">
      <c r="A9137" s="137" t="s">
        <v>44246</v>
      </c>
      <c r="B9137" s="138" t="s">
        <v>44247</v>
      </c>
      <c r="C9137" s="138" t="s">
        <v>44248</v>
      </c>
      <c r="D9137" s="138" t="s">
        <v>44249</v>
      </c>
      <c r="E9137" s="138" t="s">
        <v>44250</v>
      </c>
      <c r="F9137" s="139">
        <v>0</v>
      </c>
      <c r="G9137" s="137" t="s">
        <v>247</v>
      </c>
      <c r="H9137" s="137" t="s">
        <v>1806</v>
      </c>
      <c r="I9137" s="138" t="s">
        <v>5636</v>
      </c>
    </row>
    <row r="9138" spans="1:9" hidden="1">
      <c r="A9138" s="137" t="s">
        <v>44251</v>
      </c>
      <c r="B9138" s="138" t="s">
        <v>44252</v>
      </c>
      <c r="C9138" s="138" t="s">
        <v>44253</v>
      </c>
      <c r="D9138" s="138" t="s">
        <v>44254</v>
      </c>
      <c r="E9138" s="138" t="s">
        <v>44255</v>
      </c>
      <c r="F9138" s="139">
        <v>110.68</v>
      </c>
      <c r="G9138" s="137" t="s">
        <v>247</v>
      </c>
      <c r="H9138" s="137" t="s">
        <v>1806</v>
      </c>
      <c r="I9138" s="138" t="s">
        <v>1110</v>
      </c>
    </row>
    <row r="9139" spans="1:9" hidden="1">
      <c r="A9139" s="137" t="s">
        <v>44256</v>
      </c>
      <c r="B9139" s="138" t="s">
        <v>44257</v>
      </c>
      <c r="C9139" s="138" t="s">
        <v>44258</v>
      </c>
      <c r="D9139" s="138" t="s">
        <v>44259</v>
      </c>
      <c r="E9139" s="138" t="s">
        <v>44260</v>
      </c>
      <c r="F9139" s="139">
        <v>0</v>
      </c>
      <c r="G9139" s="137" t="s">
        <v>247</v>
      </c>
      <c r="H9139" s="137" t="s">
        <v>1806</v>
      </c>
      <c r="I9139" s="138" t="s">
        <v>1110</v>
      </c>
    </row>
    <row r="9140" spans="1:9" hidden="1">
      <c r="A9140" s="137" t="s">
        <v>44261</v>
      </c>
      <c r="B9140" s="138" t="s">
        <v>44262</v>
      </c>
      <c r="C9140" s="138" t="s">
        <v>44263</v>
      </c>
      <c r="D9140" s="138" t="s">
        <v>44264</v>
      </c>
      <c r="E9140" s="138" t="s">
        <v>44265</v>
      </c>
      <c r="F9140" s="139">
        <v>11.76</v>
      </c>
      <c r="G9140" s="137" t="s">
        <v>247</v>
      </c>
      <c r="H9140" s="137" t="s">
        <v>1806</v>
      </c>
      <c r="I9140" s="138" t="s">
        <v>5636</v>
      </c>
    </row>
    <row r="9141" spans="1:9" hidden="1">
      <c r="A9141" s="137" t="s">
        <v>44266</v>
      </c>
      <c r="B9141" s="138" t="s">
        <v>44267</v>
      </c>
      <c r="C9141" s="138" t="s">
        <v>44268</v>
      </c>
      <c r="D9141" s="138" t="s">
        <v>44269</v>
      </c>
      <c r="E9141" s="138" t="s">
        <v>44270</v>
      </c>
      <c r="F9141" s="139">
        <v>11.66</v>
      </c>
      <c r="G9141" s="137" t="s">
        <v>247</v>
      </c>
      <c r="H9141" s="137" t="s">
        <v>1806</v>
      </c>
      <c r="I9141" s="138" t="s">
        <v>1110</v>
      </c>
    </row>
    <row r="9142" spans="1:9" hidden="1">
      <c r="A9142" s="137" t="s">
        <v>44271</v>
      </c>
      <c r="B9142" s="138" t="s">
        <v>44272</v>
      </c>
      <c r="C9142" s="138" t="s">
        <v>44273</v>
      </c>
      <c r="D9142" s="138" t="s">
        <v>44274</v>
      </c>
      <c r="E9142" s="138" t="s">
        <v>44275</v>
      </c>
      <c r="F9142" s="139">
        <v>35.64</v>
      </c>
      <c r="G9142" s="137" t="s">
        <v>247</v>
      </c>
      <c r="H9142" s="137" t="s">
        <v>1806</v>
      </c>
      <c r="I9142" s="138" t="s">
        <v>1110</v>
      </c>
    </row>
    <row r="9143" spans="1:9" hidden="1">
      <c r="A9143" s="137" t="s">
        <v>44276</v>
      </c>
      <c r="B9143" s="138" t="s">
        <v>44277</v>
      </c>
      <c r="C9143" s="138" t="s">
        <v>44278</v>
      </c>
      <c r="D9143" s="138" t="s">
        <v>44279</v>
      </c>
      <c r="E9143" s="138" t="s">
        <v>44280</v>
      </c>
      <c r="F9143" s="139">
        <v>26.64</v>
      </c>
      <c r="G9143" s="137" t="s">
        <v>247</v>
      </c>
      <c r="H9143" s="137" t="s">
        <v>1806</v>
      </c>
      <c r="I9143" s="138" t="s">
        <v>1756</v>
      </c>
    </row>
    <row r="9144" spans="1:9" hidden="1">
      <c r="A9144" s="137" t="s">
        <v>44281</v>
      </c>
      <c r="B9144" s="138" t="s">
        <v>44282</v>
      </c>
      <c r="C9144" s="138" t="s">
        <v>44283</v>
      </c>
      <c r="D9144" s="138" t="s">
        <v>44284</v>
      </c>
      <c r="E9144" s="138" t="s">
        <v>44285</v>
      </c>
      <c r="F9144" s="139">
        <v>0</v>
      </c>
      <c r="G9144" s="137" t="s">
        <v>247</v>
      </c>
      <c r="H9144" s="137" t="s">
        <v>1806</v>
      </c>
      <c r="I9144" s="138" t="s">
        <v>1096</v>
      </c>
    </row>
    <row r="9145" spans="1:9" hidden="1">
      <c r="A9145" s="137" t="s">
        <v>44286</v>
      </c>
      <c r="B9145" s="138" t="s">
        <v>44287</v>
      </c>
      <c r="C9145" s="138" t="s">
        <v>44288</v>
      </c>
      <c r="D9145" s="138" t="s">
        <v>44289</v>
      </c>
      <c r="E9145" s="138" t="s">
        <v>44290</v>
      </c>
      <c r="F9145" s="139">
        <v>0</v>
      </c>
      <c r="G9145" s="137" t="s">
        <v>247</v>
      </c>
      <c r="H9145" s="137" t="s">
        <v>1806</v>
      </c>
      <c r="I9145" s="138" t="s">
        <v>1110</v>
      </c>
    </row>
    <row r="9146" spans="1:9" hidden="1">
      <c r="A9146" s="137" t="s">
        <v>44291</v>
      </c>
      <c r="B9146" s="138" t="s">
        <v>44292</v>
      </c>
      <c r="C9146" s="138" t="s">
        <v>44293</v>
      </c>
      <c r="D9146" s="138" t="s">
        <v>44294</v>
      </c>
      <c r="E9146" s="138" t="s">
        <v>44295</v>
      </c>
      <c r="F9146" s="139">
        <v>83.83</v>
      </c>
      <c r="G9146" s="137" t="s">
        <v>247</v>
      </c>
      <c r="H9146" s="137" t="s">
        <v>1806</v>
      </c>
      <c r="I9146" s="138" t="s">
        <v>1096</v>
      </c>
    </row>
    <row r="9147" spans="1:9" hidden="1">
      <c r="A9147" s="137" t="s">
        <v>44296</v>
      </c>
      <c r="B9147" s="138" t="s">
        <v>44297</v>
      </c>
      <c r="C9147" s="138" t="s">
        <v>44298</v>
      </c>
      <c r="D9147" s="138" t="s">
        <v>44299</v>
      </c>
      <c r="E9147" s="138" t="s">
        <v>44300</v>
      </c>
      <c r="F9147" s="139">
        <v>0</v>
      </c>
      <c r="G9147" s="137" t="s">
        <v>247</v>
      </c>
      <c r="H9147" s="137" t="s">
        <v>1806</v>
      </c>
      <c r="I9147" s="138" t="s">
        <v>5636</v>
      </c>
    </row>
    <row r="9148" spans="1:9" hidden="1">
      <c r="A9148" s="137" t="s">
        <v>44301</v>
      </c>
      <c r="B9148" s="138" t="s">
        <v>44302</v>
      </c>
      <c r="C9148" s="138" t="s">
        <v>44303</v>
      </c>
      <c r="D9148" s="138" t="s">
        <v>44304</v>
      </c>
      <c r="E9148" s="138" t="s">
        <v>44305</v>
      </c>
      <c r="F9148" s="139">
        <v>16.309999999999999</v>
      </c>
      <c r="G9148" s="137" t="s">
        <v>247</v>
      </c>
      <c r="H9148" s="137" t="s">
        <v>1806</v>
      </c>
      <c r="I9148" s="138" t="s">
        <v>1110</v>
      </c>
    </row>
    <row r="9149" spans="1:9" hidden="1">
      <c r="A9149" s="137" t="s">
        <v>44306</v>
      </c>
      <c r="B9149" s="138" t="s">
        <v>44307</v>
      </c>
      <c r="C9149" s="138" t="s">
        <v>44308</v>
      </c>
      <c r="D9149" s="138" t="s">
        <v>44309</v>
      </c>
      <c r="E9149" s="138" t="s">
        <v>1756</v>
      </c>
      <c r="F9149" s="139">
        <v>125.68</v>
      </c>
      <c r="G9149" s="137" t="s">
        <v>247</v>
      </c>
      <c r="H9149" s="137" t="s">
        <v>1806</v>
      </c>
      <c r="I9149" s="138" t="s">
        <v>1756</v>
      </c>
    </row>
    <row r="9150" spans="1:9" hidden="1">
      <c r="A9150" s="137" t="s">
        <v>44310</v>
      </c>
      <c r="B9150" s="138" t="s">
        <v>44311</v>
      </c>
      <c r="C9150" s="138" t="s">
        <v>44312</v>
      </c>
      <c r="D9150" s="138" t="s">
        <v>44313</v>
      </c>
      <c r="E9150" s="138" t="s">
        <v>44314</v>
      </c>
      <c r="F9150" s="139">
        <v>0</v>
      </c>
      <c r="G9150" s="137" t="s">
        <v>247</v>
      </c>
      <c r="H9150" s="137" t="s">
        <v>1806</v>
      </c>
      <c r="I9150" s="138" t="s">
        <v>1096</v>
      </c>
    </row>
    <row r="9151" spans="1:9" hidden="1">
      <c r="A9151" s="137" t="s">
        <v>44315</v>
      </c>
      <c r="B9151" s="138" t="s">
        <v>44316</v>
      </c>
      <c r="C9151" s="138" t="s">
        <v>44317</v>
      </c>
      <c r="D9151" s="138" t="s">
        <v>44318</v>
      </c>
      <c r="E9151" s="138" t="s">
        <v>1756</v>
      </c>
      <c r="F9151" s="139">
        <v>0</v>
      </c>
      <c r="G9151" s="137" t="s">
        <v>247</v>
      </c>
      <c r="H9151" s="137" t="s">
        <v>1806</v>
      </c>
      <c r="I9151" s="138" t="s">
        <v>1756</v>
      </c>
    </row>
    <row r="9152" spans="1:9" hidden="1">
      <c r="A9152" s="137" t="s">
        <v>44319</v>
      </c>
      <c r="B9152" s="138" t="s">
        <v>44320</v>
      </c>
      <c r="C9152" s="138" t="s">
        <v>44321</v>
      </c>
      <c r="D9152" s="138" t="s">
        <v>44322</v>
      </c>
      <c r="E9152" s="138" t="s">
        <v>44323</v>
      </c>
      <c r="F9152" s="139">
        <v>176.06</v>
      </c>
      <c r="G9152" s="137" t="s">
        <v>247</v>
      </c>
      <c r="H9152" s="137" t="s">
        <v>1806</v>
      </c>
      <c r="I9152" s="138" t="s">
        <v>1096</v>
      </c>
    </row>
    <row r="9153" spans="1:9" hidden="1">
      <c r="A9153" s="137" t="s">
        <v>44324</v>
      </c>
      <c r="B9153" s="138" t="s">
        <v>44325</v>
      </c>
      <c r="C9153" s="138" t="s">
        <v>44326</v>
      </c>
      <c r="D9153" s="138" t="s">
        <v>44327</v>
      </c>
      <c r="E9153" s="138" t="s">
        <v>44328</v>
      </c>
      <c r="F9153" s="139">
        <v>104.6</v>
      </c>
      <c r="G9153" s="137" t="s">
        <v>247</v>
      </c>
      <c r="H9153" s="137" t="s">
        <v>1806</v>
      </c>
      <c r="I9153" s="138" t="s">
        <v>1110</v>
      </c>
    </row>
    <row r="9154" spans="1:9" hidden="1">
      <c r="A9154" s="137" t="s">
        <v>44329</v>
      </c>
      <c r="B9154" s="138" t="s">
        <v>44330</v>
      </c>
      <c r="C9154" s="138" t="s">
        <v>44331</v>
      </c>
      <c r="D9154" s="138" t="s">
        <v>44332</v>
      </c>
      <c r="E9154" s="138" t="s">
        <v>44333</v>
      </c>
      <c r="F9154" s="139">
        <v>27.1937</v>
      </c>
      <c r="G9154" s="137" t="s">
        <v>247</v>
      </c>
      <c r="H9154" s="137" t="s">
        <v>1806</v>
      </c>
      <c r="I9154" s="138" t="s">
        <v>1756</v>
      </c>
    </row>
    <row r="9155" spans="1:9" hidden="1">
      <c r="A9155" s="137" t="s">
        <v>44334</v>
      </c>
      <c r="B9155" s="138" t="s">
        <v>44335</v>
      </c>
      <c r="C9155" s="138" t="s">
        <v>44336</v>
      </c>
      <c r="D9155" s="138" t="s">
        <v>36680</v>
      </c>
      <c r="E9155" s="138" t="s">
        <v>44337</v>
      </c>
      <c r="F9155" s="139">
        <v>252.45</v>
      </c>
      <c r="G9155" s="137" t="s">
        <v>247</v>
      </c>
      <c r="H9155" s="137" t="s">
        <v>1806</v>
      </c>
      <c r="I9155" s="138" t="s">
        <v>1096</v>
      </c>
    </row>
    <row r="9156" spans="1:9" hidden="1">
      <c r="A9156" s="137" t="s">
        <v>44338</v>
      </c>
      <c r="B9156" s="138" t="s">
        <v>44339</v>
      </c>
      <c r="C9156" s="138" t="s">
        <v>44340</v>
      </c>
      <c r="D9156" s="138" t="s">
        <v>44341</v>
      </c>
      <c r="E9156" s="138" t="s">
        <v>44342</v>
      </c>
      <c r="F9156" s="139">
        <v>300.24</v>
      </c>
      <c r="G9156" s="137" t="s">
        <v>247</v>
      </c>
      <c r="H9156" s="137" t="s">
        <v>1806</v>
      </c>
      <c r="I9156" s="138" t="s">
        <v>1110</v>
      </c>
    </row>
    <row r="9157" spans="1:9" hidden="1">
      <c r="A9157" s="137" t="s">
        <v>44343</v>
      </c>
      <c r="B9157" s="138" t="s">
        <v>44344</v>
      </c>
      <c r="C9157" s="138" t="s">
        <v>44345</v>
      </c>
      <c r="D9157" s="138" t="s">
        <v>44346</v>
      </c>
      <c r="E9157" s="138" t="s">
        <v>44347</v>
      </c>
      <c r="F9157" s="139">
        <v>0</v>
      </c>
      <c r="G9157" s="137" t="s">
        <v>247</v>
      </c>
      <c r="H9157" s="137" t="s">
        <v>1806</v>
      </c>
      <c r="I9157" s="138" t="s">
        <v>5636</v>
      </c>
    </row>
    <row r="9158" spans="1:9" hidden="1">
      <c r="A9158" s="137" t="s">
        <v>44348</v>
      </c>
      <c r="B9158" s="138" t="s">
        <v>44349</v>
      </c>
      <c r="C9158" s="138" t="s">
        <v>44350</v>
      </c>
      <c r="D9158" s="138" t="s">
        <v>44351</v>
      </c>
      <c r="E9158" s="138" t="s">
        <v>44352</v>
      </c>
      <c r="F9158" s="139">
        <v>79.56</v>
      </c>
      <c r="G9158" s="137" t="s">
        <v>247</v>
      </c>
      <c r="H9158" s="137" t="s">
        <v>1806</v>
      </c>
      <c r="I9158" s="138" t="s">
        <v>1110</v>
      </c>
    </row>
    <row r="9159" spans="1:9" hidden="1">
      <c r="A9159" s="137" t="s">
        <v>44353</v>
      </c>
      <c r="B9159" s="138" t="s">
        <v>44354</v>
      </c>
      <c r="C9159" s="138" t="s">
        <v>44355</v>
      </c>
      <c r="D9159" s="138" t="s">
        <v>44356</v>
      </c>
      <c r="E9159" s="138" t="s">
        <v>44357</v>
      </c>
      <c r="F9159" s="139">
        <v>530.5</v>
      </c>
      <c r="G9159" s="137" t="s">
        <v>247</v>
      </c>
      <c r="H9159" s="137" t="s">
        <v>1806</v>
      </c>
      <c r="I9159" s="138" t="s">
        <v>1096</v>
      </c>
    </row>
    <row r="9160" spans="1:9" hidden="1">
      <c r="A9160" s="137" t="s">
        <v>44358</v>
      </c>
      <c r="B9160" s="138" t="s">
        <v>633</v>
      </c>
      <c r="C9160" s="138" t="s">
        <v>635</v>
      </c>
      <c r="D9160" s="138" t="s">
        <v>44359</v>
      </c>
      <c r="E9160" s="138" t="s">
        <v>1343</v>
      </c>
      <c r="F9160" s="139">
        <v>0</v>
      </c>
      <c r="G9160" s="137" t="s">
        <v>247</v>
      </c>
      <c r="H9160" s="137" t="s">
        <v>1806</v>
      </c>
      <c r="I9160" s="138" t="s">
        <v>1096</v>
      </c>
    </row>
    <row r="9161" spans="1:9" hidden="1">
      <c r="A9161" s="137" t="s">
        <v>44360</v>
      </c>
      <c r="B9161" s="138" t="s">
        <v>44361</v>
      </c>
      <c r="C9161" s="138" t="s">
        <v>44362</v>
      </c>
      <c r="D9161" s="138" t="s">
        <v>44363</v>
      </c>
      <c r="E9161" s="138" t="s">
        <v>44364</v>
      </c>
      <c r="F9161" s="139">
        <v>54.01</v>
      </c>
      <c r="G9161" s="137" t="s">
        <v>247</v>
      </c>
      <c r="H9161" s="137" t="s">
        <v>1806</v>
      </c>
      <c r="I9161" s="138" t="s">
        <v>1110</v>
      </c>
    </row>
    <row r="9162" spans="1:9" hidden="1">
      <c r="A9162" s="137" t="s">
        <v>44365</v>
      </c>
      <c r="B9162" s="138" t="s">
        <v>44366</v>
      </c>
      <c r="C9162" s="138" t="s">
        <v>44367</v>
      </c>
      <c r="D9162" s="138" t="s">
        <v>44368</v>
      </c>
      <c r="E9162" s="138" t="s">
        <v>44369</v>
      </c>
      <c r="F9162" s="139">
        <v>25.8</v>
      </c>
      <c r="G9162" s="137" t="s">
        <v>247</v>
      </c>
      <c r="H9162" s="137" t="s">
        <v>1806</v>
      </c>
      <c r="I9162" s="138" t="s">
        <v>1756</v>
      </c>
    </row>
    <row r="9163" spans="1:9" hidden="1">
      <c r="A9163" s="137" t="s">
        <v>44370</v>
      </c>
      <c r="B9163" s="138" t="s">
        <v>44371</v>
      </c>
      <c r="C9163" s="138" t="s">
        <v>44372</v>
      </c>
      <c r="D9163" s="138" t="s">
        <v>44373</v>
      </c>
      <c r="E9163" s="138" t="s">
        <v>44374</v>
      </c>
      <c r="F9163" s="139">
        <v>38.53</v>
      </c>
      <c r="G9163" s="137" t="s">
        <v>247</v>
      </c>
      <c r="H9163" s="137" t="s">
        <v>1806</v>
      </c>
      <c r="I9163" s="138" t="s">
        <v>1096</v>
      </c>
    </row>
    <row r="9164" spans="1:9" hidden="1">
      <c r="A9164" s="137" t="s">
        <v>44375</v>
      </c>
      <c r="B9164" s="138" t="s">
        <v>44376</v>
      </c>
      <c r="C9164" s="138" t="s">
        <v>44377</v>
      </c>
      <c r="D9164" s="138" t="s">
        <v>44378</v>
      </c>
      <c r="E9164" s="138" t="s">
        <v>44379</v>
      </c>
      <c r="F9164" s="139">
        <v>37.74</v>
      </c>
      <c r="G9164" s="137" t="s">
        <v>247</v>
      </c>
      <c r="H9164" s="137" t="s">
        <v>1806</v>
      </c>
      <c r="I9164" s="138" t="s">
        <v>1110</v>
      </c>
    </row>
    <row r="9165" spans="1:9" hidden="1">
      <c r="A9165" s="137" t="s">
        <v>44380</v>
      </c>
      <c r="B9165" s="138" t="s">
        <v>44381</v>
      </c>
      <c r="C9165" s="138" t="s">
        <v>44382</v>
      </c>
      <c r="D9165" s="138" t="s">
        <v>44383</v>
      </c>
      <c r="E9165" s="138" t="s">
        <v>44384</v>
      </c>
      <c r="F9165" s="139">
        <v>94</v>
      </c>
      <c r="G9165" s="137" t="s">
        <v>247</v>
      </c>
      <c r="H9165" s="137" t="s">
        <v>1806</v>
      </c>
      <c r="I9165" s="138" t="s">
        <v>1096</v>
      </c>
    </row>
    <row r="9166" spans="1:9" hidden="1">
      <c r="A9166" s="137" t="s">
        <v>44385</v>
      </c>
      <c r="B9166" s="138" t="s">
        <v>44386</v>
      </c>
      <c r="C9166" s="138" t="s">
        <v>44387</v>
      </c>
      <c r="D9166" s="138" t="s">
        <v>44388</v>
      </c>
      <c r="E9166" s="138" t="s">
        <v>44389</v>
      </c>
      <c r="F9166" s="139">
        <v>26.76</v>
      </c>
      <c r="G9166" s="137" t="s">
        <v>247</v>
      </c>
      <c r="H9166" s="137" t="s">
        <v>1806</v>
      </c>
      <c r="I9166" s="138" t="s">
        <v>1756</v>
      </c>
    </row>
    <row r="9167" spans="1:9" hidden="1">
      <c r="A9167" s="137" t="s">
        <v>44390</v>
      </c>
      <c r="B9167" s="138" t="s">
        <v>44391</v>
      </c>
      <c r="C9167" s="138" t="s">
        <v>44392</v>
      </c>
      <c r="D9167" s="138" t="s">
        <v>44393</v>
      </c>
      <c r="E9167" s="138" t="s">
        <v>44394</v>
      </c>
      <c r="F9167" s="139">
        <v>21.23</v>
      </c>
      <c r="G9167" s="137" t="s">
        <v>247</v>
      </c>
      <c r="H9167" s="137" t="s">
        <v>1806</v>
      </c>
      <c r="I9167" s="138" t="s">
        <v>1096</v>
      </c>
    </row>
    <row r="9168" spans="1:9" hidden="1">
      <c r="A9168" s="137" t="s">
        <v>44395</v>
      </c>
      <c r="B9168" s="138" t="s">
        <v>44396</v>
      </c>
      <c r="C9168" s="138" t="s">
        <v>44397</v>
      </c>
      <c r="D9168" s="138" t="s">
        <v>44398</v>
      </c>
      <c r="E9168" s="138" t="s">
        <v>44399</v>
      </c>
      <c r="F9168" s="139">
        <v>150.56</v>
      </c>
      <c r="G9168" s="137" t="s">
        <v>247</v>
      </c>
      <c r="H9168" s="137" t="s">
        <v>1806</v>
      </c>
      <c r="I9168" s="138" t="s">
        <v>1110</v>
      </c>
    </row>
    <row r="9169" spans="1:9" hidden="1">
      <c r="A9169" s="137" t="s">
        <v>44400</v>
      </c>
      <c r="B9169" s="138" t="s">
        <v>44401</v>
      </c>
      <c r="C9169" s="138" t="s">
        <v>44402</v>
      </c>
      <c r="D9169" s="138" t="s">
        <v>44403</v>
      </c>
      <c r="E9169" s="138" t="s">
        <v>44404</v>
      </c>
      <c r="F9169" s="139">
        <v>1522.02</v>
      </c>
      <c r="G9169" s="137" t="s">
        <v>247</v>
      </c>
      <c r="H9169" s="137" t="s">
        <v>1806</v>
      </c>
      <c r="I9169" s="138" t="s">
        <v>1110</v>
      </c>
    </row>
    <row r="9170" spans="1:9" hidden="1">
      <c r="A9170" s="137" t="s">
        <v>44405</v>
      </c>
      <c r="B9170" s="138" t="s">
        <v>44406</v>
      </c>
      <c r="C9170" s="138" t="s">
        <v>44407</v>
      </c>
      <c r="D9170" s="138" t="s">
        <v>44403</v>
      </c>
      <c r="E9170" s="138" t="s">
        <v>44408</v>
      </c>
      <c r="F9170" s="139">
        <v>1523.51</v>
      </c>
      <c r="G9170" s="137" t="s">
        <v>247</v>
      </c>
      <c r="H9170" s="137" t="s">
        <v>1806</v>
      </c>
      <c r="I9170" s="138" t="s">
        <v>1110</v>
      </c>
    </row>
    <row r="9171" spans="1:9" hidden="1">
      <c r="A9171" s="137" t="s">
        <v>44409</v>
      </c>
      <c r="B9171" s="138" t="s">
        <v>44410</v>
      </c>
      <c r="C9171" s="138" t="s">
        <v>44032</v>
      </c>
      <c r="D9171" s="138" t="s">
        <v>44033</v>
      </c>
      <c r="E9171" s="138" t="s">
        <v>44034</v>
      </c>
      <c r="F9171" s="139">
        <v>0</v>
      </c>
      <c r="G9171" s="137" t="s">
        <v>247</v>
      </c>
      <c r="H9171" s="137" t="s">
        <v>1806</v>
      </c>
      <c r="I9171" s="138" t="s">
        <v>1096</v>
      </c>
    </row>
    <row r="9172" spans="1:9" hidden="1">
      <c r="A9172" s="137" t="s">
        <v>44411</v>
      </c>
      <c r="B9172" s="138" t="s">
        <v>44412</v>
      </c>
      <c r="C9172" s="138" t="s">
        <v>44413</v>
      </c>
      <c r="D9172" s="138" t="s">
        <v>44414</v>
      </c>
      <c r="E9172" s="138" t="s">
        <v>44415</v>
      </c>
      <c r="F9172" s="139">
        <v>0</v>
      </c>
      <c r="G9172" s="137" t="s">
        <v>247</v>
      </c>
      <c r="H9172" s="137" t="s">
        <v>1806</v>
      </c>
      <c r="I9172" s="138" t="s">
        <v>1110</v>
      </c>
    </row>
    <row r="9173" spans="1:9" hidden="1">
      <c r="A9173" s="137" t="s">
        <v>44416</v>
      </c>
      <c r="B9173" s="138" t="s">
        <v>44417</v>
      </c>
      <c r="C9173" s="138" t="s">
        <v>44418</v>
      </c>
      <c r="D9173" s="138" t="s">
        <v>44419</v>
      </c>
      <c r="E9173" s="138" t="s">
        <v>44420</v>
      </c>
      <c r="F9173" s="139">
        <v>172.27</v>
      </c>
      <c r="G9173" s="137" t="s">
        <v>247</v>
      </c>
      <c r="H9173" s="137" t="s">
        <v>1806</v>
      </c>
      <c r="I9173" s="138" t="s">
        <v>1096</v>
      </c>
    </row>
    <row r="9174" spans="1:9" hidden="1">
      <c r="A9174" s="137" t="s">
        <v>44421</v>
      </c>
      <c r="B9174" s="138" t="s">
        <v>44422</v>
      </c>
      <c r="C9174" s="138" t="s">
        <v>44423</v>
      </c>
      <c r="D9174" s="138" t="s">
        <v>44424</v>
      </c>
      <c r="E9174" s="138" t="s">
        <v>44425</v>
      </c>
      <c r="F9174" s="139">
        <v>25.19</v>
      </c>
      <c r="G9174" s="137" t="s">
        <v>247</v>
      </c>
      <c r="H9174" s="137" t="s">
        <v>1806</v>
      </c>
      <c r="I9174" s="138" t="s">
        <v>1096</v>
      </c>
    </row>
    <row r="9175" spans="1:9" hidden="1">
      <c r="A9175" s="137" t="s">
        <v>44426</v>
      </c>
      <c r="B9175" s="138" t="s">
        <v>1561</v>
      </c>
      <c r="C9175" s="138" t="s">
        <v>1563</v>
      </c>
      <c r="D9175" s="138" t="s">
        <v>1562</v>
      </c>
      <c r="E9175" s="138" t="s">
        <v>44427</v>
      </c>
      <c r="F9175" s="139">
        <v>41.63</v>
      </c>
      <c r="G9175" s="137" t="s">
        <v>247</v>
      </c>
      <c r="H9175" s="137" t="s">
        <v>1806</v>
      </c>
      <c r="I9175" s="138" t="s">
        <v>1096</v>
      </c>
    </row>
    <row r="9176" spans="1:9" hidden="1">
      <c r="A9176" s="137" t="s">
        <v>44428</v>
      </c>
      <c r="B9176" s="138" t="s">
        <v>44429</v>
      </c>
      <c r="C9176" s="138" t="s">
        <v>44430</v>
      </c>
      <c r="D9176" s="138" t="s">
        <v>11697</v>
      </c>
      <c r="E9176" s="138" t="s">
        <v>44431</v>
      </c>
      <c r="F9176" s="139">
        <v>0</v>
      </c>
      <c r="G9176" s="137" t="s">
        <v>247</v>
      </c>
      <c r="H9176" s="137" t="s">
        <v>1806</v>
      </c>
      <c r="I9176" s="138" t="s">
        <v>1096</v>
      </c>
    </row>
    <row r="9177" spans="1:9" hidden="1">
      <c r="A9177" s="137" t="s">
        <v>44432</v>
      </c>
      <c r="B9177" s="138" t="s">
        <v>44433</v>
      </c>
      <c r="C9177" s="138" t="s">
        <v>44434</v>
      </c>
      <c r="D9177" s="138" t="s">
        <v>44435</v>
      </c>
      <c r="E9177" s="138" t="s">
        <v>44436</v>
      </c>
      <c r="F9177" s="139">
        <v>6.45</v>
      </c>
      <c r="G9177" s="137" t="s">
        <v>247</v>
      </c>
      <c r="H9177" s="137" t="s">
        <v>1806</v>
      </c>
      <c r="I9177" s="138" t="s">
        <v>5636</v>
      </c>
    </row>
    <row r="9178" spans="1:9" hidden="1">
      <c r="A9178" s="137" t="s">
        <v>44437</v>
      </c>
      <c r="B9178" s="138" t="s">
        <v>44438</v>
      </c>
      <c r="C9178" s="138" t="s">
        <v>44439</v>
      </c>
      <c r="D9178" s="138" t="s">
        <v>44440</v>
      </c>
      <c r="E9178" s="138" t="s">
        <v>44441</v>
      </c>
      <c r="F9178" s="139">
        <v>3033.53</v>
      </c>
      <c r="G9178" s="137" t="s">
        <v>247</v>
      </c>
      <c r="H9178" s="137" t="s">
        <v>1806</v>
      </c>
      <c r="I9178" s="138" t="s">
        <v>1110</v>
      </c>
    </row>
    <row r="9179" spans="1:9" hidden="1">
      <c r="A9179" s="137" t="s">
        <v>44442</v>
      </c>
      <c r="B9179" s="138" t="s">
        <v>44443</v>
      </c>
      <c r="C9179" s="138" t="s">
        <v>44444</v>
      </c>
      <c r="D9179" s="138" t="s">
        <v>44445</v>
      </c>
      <c r="E9179" s="138" t="s">
        <v>44446</v>
      </c>
      <c r="F9179" s="139">
        <v>2.9</v>
      </c>
      <c r="G9179" s="137" t="s">
        <v>247</v>
      </c>
      <c r="H9179" s="137" t="s">
        <v>1806</v>
      </c>
      <c r="I9179" s="138" t="s">
        <v>1096</v>
      </c>
    </row>
    <row r="9180" spans="1:9" hidden="1">
      <c r="A9180" s="137" t="s">
        <v>44447</v>
      </c>
      <c r="B9180" s="138" t="s">
        <v>44448</v>
      </c>
      <c r="C9180" s="138" t="s">
        <v>44449</v>
      </c>
      <c r="D9180" s="138" t="s">
        <v>44450</v>
      </c>
      <c r="E9180" s="138" t="s">
        <v>44451</v>
      </c>
      <c r="F9180" s="139">
        <v>0</v>
      </c>
      <c r="G9180" s="137" t="s">
        <v>247</v>
      </c>
      <c r="H9180" s="137" t="s">
        <v>1806</v>
      </c>
      <c r="I9180" s="138" t="s">
        <v>1110</v>
      </c>
    </row>
    <row r="9181" spans="1:9" hidden="1">
      <c r="A9181" s="137" t="s">
        <v>44452</v>
      </c>
      <c r="B9181" s="138" t="s">
        <v>44453</v>
      </c>
      <c r="C9181" s="138" t="s">
        <v>44454</v>
      </c>
      <c r="D9181" s="138" t="s">
        <v>44455</v>
      </c>
      <c r="E9181" s="138" t="s">
        <v>44456</v>
      </c>
      <c r="F9181" s="139">
        <v>320.81</v>
      </c>
      <c r="G9181" s="137" t="s">
        <v>247</v>
      </c>
      <c r="H9181" s="137" t="s">
        <v>1806</v>
      </c>
      <c r="I9181" s="138" t="s">
        <v>1110</v>
      </c>
    </row>
    <row r="9182" spans="1:9" hidden="1">
      <c r="A9182" s="137" t="s">
        <v>44457</v>
      </c>
      <c r="B9182" s="138" t="s">
        <v>44458</v>
      </c>
      <c r="C9182" s="138" t="s">
        <v>44459</v>
      </c>
      <c r="D9182" s="138" t="s">
        <v>44460</v>
      </c>
      <c r="E9182" s="138" t="s">
        <v>44461</v>
      </c>
      <c r="F9182" s="139">
        <v>80.150000000000006</v>
      </c>
      <c r="G9182" s="137" t="s">
        <v>247</v>
      </c>
      <c r="H9182" s="137" t="s">
        <v>1806</v>
      </c>
      <c r="I9182" s="138" t="s">
        <v>1096</v>
      </c>
    </row>
    <row r="9183" spans="1:9" hidden="1">
      <c r="A9183" s="137" t="s">
        <v>44462</v>
      </c>
      <c r="B9183" s="138" t="s">
        <v>44463</v>
      </c>
      <c r="C9183" s="138" t="s">
        <v>44464</v>
      </c>
      <c r="D9183" s="138" t="s">
        <v>38686</v>
      </c>
      <c r="E9183" s="138" t="s">
        <v>44465</v>
      </c>
      <c r="F9183" s="139">
        <v>13.09</v>
      </c>
      <c r="G9183" s="137" t="s">
        <v>247</v>
      </c>
      <c r="H9183" s="137" t="s">
        <v>1806</v>
      </c>
      <c r="I9183" s="138" t="s">
        <v>1096</v>
      </c>
    </row>
    <row r="9184" spans="1:9" hidden="1">
      <c r="A9184" s="137" t="s">
        <v>44466</v>
      </c>
      <c r="B9184" s="138" t="s">
        <v>44467</v>
      </c>
      <c r="C9184" s="138" t="s">
        <v>44468</v>
      </c>
      <c r="D9184" s="138" t="s">
        <v>44469</v>
      </c>
      <c r="E9184" s="138" t="s">
        <v>44470</v>
      </c>
      <c r="F9184" s="139">
        <v>0</v>
      </c>
      <c r="G9184" s="137" t="s">
        <v>247</v>
      </c>
      <c r="H9184" s="137" t="s">
        <v>1806</v>
      </c>
      <c r="I9184" s="138" t="s">
        <v>1110</v>
      </c>
    </row>
    <row r="9185" spans="1:9" hidden="1">
      <c r="A9185" s="137" t="s">
        <v>44471</v>
      </c>
      <c r="B9185" s="138" t="s">
        <v>44472</v>
      </c>
      <c r="C9185" s="138" t="s">
        <v>44473</v>
      </c>
      <c r="D9185" s="138" t="s">
        <v>44474</v>
      </c>
      <c r="E9185" s="138" t="s">
        <v>44475</v>
      </c>
      <c r="F9185" s="139">
        <v>0</v>
      </c>
      <c r="G9185" s="137" t="s">
        <v>247</v>
      </c>
      <c r="H9185" s="137" t="s">
        <v>1806</v>
      </c>
      <c r="I9185" s="138" t="s">
        <v>1096</v>
      </c>
    </row>
    <row r="9186" spans="1:9" hidden="1">
      <c r="A9186" s="137" t="s">
        <v>44476</v>
      </c>
      <c r="B9186" s="138" t="s">
        <v>44477</v>
      </c>
      <c r="C9186" s="138" t="s">
        <v>44478</v>
      </c>
      <c r="D9186" s="138" t="s">
        <v>44479</v>
      </c>
      <c r="E9186" s="138" t="s">
        <v>44480</v>
      </c>
      <c r="F9186" s="139">
        <v>0</v>
      </c>
      <c r="G9186" s="137" t="s">
        <v>247</v>
      </c>
      <c r="H9186" s="137" t="s">
        <v>1806</v>
      </c>
      <c r="I9186" s="138" t="s">
        <v>1096</v>
      </c>
    </row>
    <row r="9187" spans="1:9" hidden="1">
      <c r="A9187" s="137" t="s">
        <v>44481</v>
      </c>
      <c r="B9187" s="138" t="s">
        <v>44482</v>
      </c>
      <c r="C9187" s="138" t="s">
        <v>44483</v>
      </c>
      <c r="D9187" s="138" t="s">
        <v>44484</v>
      </c>
      <c r="E9187" s="138" t="s">
        <v>44485</v>
      </c>
      <c r="F9187" s="139">
        <v>0</v>
      </c>
      <c r="G9187" s="137" t="s">
        <v>247</v>
      </c>
      <c r="H9187" s="137" t="s">
        <v>1806</v>
      </c>
      <c r="I9187" s="138" t="s">
        <v>1096</v>
      </c>
    </row>
    <row r="9188" spans="1:9" hidden="1">
      <c r="A9188" s="137" t="s">
        <v>44486</v>
      </c>
      <c r="B9188" s="138" t="s">
        <v>44487</v>
      </c>
      <c r="C9188" s="138" t="s">
        <v>44488</v>
      </c>
      <c r="D9188" s="138" t="s">
        <v>44489</v>
      </c>
      <c r="E9188" s="138" t="s">
        <v>44490</v>
      </c>
      <c r="F9188" s="139">
        <v>84.8</v>
      </c>
      <c r="G9188" s="137" t="s">
        <v>247</v>
      </c>
      <c r="H9188" s="137" t="s">
        <v>1806</v>
      </c>
      <c r="I9188" s="138" t="s">
        <v>1096</v>
      </c>
    </row>
    <row r="9189" spans="1:9" hidden="1">
      <c r="A9189" s="137" t="s">
        <v>44491</v>
      </c>
      <c r="B9189" s="138" t="s">
        <v>44492</v>
      </c>
      <c r="C9189" s="138" t="s">
        <v>44493</v>
      </c>
      <c r="D9189" s="138" t="s">
        <v>44494</v>
      </c>
      <c r="E9189" s="138" t="s">
        <v>44495</v>
      </c>
      <c r="F9189" s="139">
        <v>0</v>
      </c>
      <c r="G9189" s="137" t="s">
        <v>247</v>
      </c>
      <c r="H9189" s="137" t="s">
        <v>1806</v>
      </c>
      <c r="I9189" s="138" t="s">
        <v>1096</v>
      </c>
    </row>
    <row r="9190" spans="1:9" hidden="1">
      <c r="A9190" s="137" t="s">
        <v>44496</v>
      </c>
      <c r="B9190" s="138" t="s">
        <v>44497</v>
      </c>
      <c r="C9190" s="138" t="s">
        <v>44498</v>
      </c>
      <c r="D9190" s="138" t="s">
        <v>44499</v>
      </c>
      <c r="E9190" s="138" t="s">
        <v>44500</v>
      </c>
      <c r="F9190" s="139">
        <v>23.1</v>
      </c>
      <c r="G9190" s="137" t="s">
        <v>247</v>
      </c>
      <c r="H9190" s="137" t="s">
        <v>1806</v>
      </c>
      <c r="I9190" s="138" t="s">
        <v>1756</v>
      </c>
    </row>
    <row r="9191" spans="1:9" hidden="1">
      <c r="A9191" s="137" t="s">
        <v>44501</v>
      </c>
      <c r="B9191" s="138" t="s">
        <v>1002</v>
      </c>
      <c r="C9191" s="138" t="s">
        <v>925</v>
      </c>
      <c r="D9191" s="138" t="s">
        <v>858</v>
      </c>
      <c r="E9191" s="138" t="s">
        <v>1218</v>
      </c>
      <c r="F9191" s="139">
        <v>96.69</v>
      </c>
      <c r="G9191" s="137" t="s">
        <v>247</v>
      </c>
      <c r="H9191" s="137" t="s">
        <v>1806</v>
      </c>
      <c r="I9191" s="138" t="s">
        <v>1096</v>
      </c>
    </row>
    <row r="9192" spans="1:9" hidden="1">
      <c r="A9192" s="137" t="s">
        <v>44502</v>
      </c>
      <c r="B9192" s="138" t="s">
        <v>44503</v>
      </c>
      <c r="C9192" s="138" t="s">
        <v>44504</v>
      </c>
      <c r="D9192" s="138" t="s">
        <v>44505</v>
      </c>
      <c r="E9192" s="138" t="s">
        <v>44506</v>
      </c>
      <c r="F9192" s="139">
        <v>61.93</v>
      </c>
      <c r="G9192" s="137" t="s">
        <v>247</v>
      </c>
      <c r="H9192" s="137" t="s">
        <v>1806</v>
      </c>
      <c r="I9192" s="138" t="s">
        <v>1096</v>
      </c>
    </row>
    <row r="9193" spans="1:9" hidden="1">
      <c r="A9193" s="137" t="s">
        <v>44507</v>
      </c>
      <c r="B9193" s="138" t="s">
        <v>44508</v>
      </c>
      <c r="C9193" s="138" t="s">
        <v>44509</v>
      </c>
      <c r="D9193" s="138" t="s">
        <v>44510</v>
      </c>
      <c r="E9193" s="138" t="s">
        <v>44511</v>
      </c>
      <c r="F9193" s="139">
        <v>26.34</v>
      </c>
      <c r="G9193" s="137" t="s">
        <v>247</v>
      </c>
      <c r="H9193" s="137" t="s">
        <v>1806</v>
      </c>
      <c r="I9193" s="138" t="s">
        <v>1756</v>
      </c>
    </row>
    <row r="9194" spans="1:9" hidden="1">
      <c r="A9194" s="137" t="s">
        <v>44512</v>
      </c>
      <c r="B9194" s="138" t="s">
        <v>44513</v>
      </c>
      <c r="C9194" s="138" t="s">
        <v>44514</v>
      </c>
      <c r="D9194" s="138" t="s">
        <v>44515</v>
      </c>
      <c r="E9194" s="138" t="s">
        <v>1756</v>
      </c>
      <c r="F9194" s="139">
        <v>0</v>
      </c>
      <c r="G9194" s="137" t="s">
        <v>247</v>
      </c>
      <c r="H9194" s="137" t="s">
        <v>1806</v>
      </c>
      <c r="I9194" s="138" t="s">
        <v>1756</v>
      </c>
    </row>
    <row r="9195" spans="1:9" hidden="1">
      <c r="A9195" s="137" t="s">
        <v>44516</v>
      </c>
      <c r="B9195" s="138" t="s">
        <v>44517</v>
      </c>
      <c r="C9195" s="138" t="s">
        <v>44518</v>
      </c>
      <c r="D9195" s="138" t="s">
        <v>44519</v>
      </c>
      <c r="E9195" s="138" t="s">
        <v>44520</v>
      </c>
      <c r="F9195" s="139">
        <v>26.16</v>
      </c>
      <c r="G9195" s="137" t="s">
        <v>247</v>
      </c>
      <c r="H9195" s="137" t="s">
        <v>1806</v>
      </c>
      <c r="I9195" s="138" t="s">
        <v>1756</v>
      </c>
    </row>
    <row r="9196" spans="1:9" hidden="1">
      <c r="A9196" s="137" t="s">
        <v>44521</v>
      </c>
      <c r="B9196" s="138" t="s">
        <v>44522</v>
      </c>
      <c r="C9196" s="138" t="s">
        <v>44523</v>
      </c>
      <c r="D9196" s="138" t="s">
        <v>44524</v>
      </c>
      <c r="E9196" s="138" t="s">
        <v>44525</v>
      </c>
      <c r="F9196" s="139">
        <v>0</v>
      </c>
      <c r="G9196" s="137" t="s">
        <v>247</v>
      </c>
      <c r="H9196" s="137" t="s">
        <v>1806</v>
      </c>
      <c r="I9196" s="138" t="s">
        <v>1756</v>
      </c>
    </row>
    <row r="9197" spans="1:9" hidden="1">
      <c r="A9197" s="137" t="s">
        <v>44526</v>
      </c>
      <c r="B9197" s="138" t="s">
        <v>44527</v>
      </c>
      <c r="C9197" s="138" t="s">
        <v>44528</v>
      </c>
      <c r="D9197" s="138" t="s">
        <v>44529</v>
      </c>
      <c r="E9197" s="138" t="s">
        <v>44530</v>
      </c>
      <c r="F9197" s="139">
        <v>27.57</v>
      </c>
      <c r="G9197" s="137" t="s">
        <v>247</v>
      </c>
      <c r="H9197" s="137" t="s">
        <v>1806</v>
      </c>
      <c r="I9197" s="138" t="s">
        <v>1756</v>
      </c>
    </row>
    <row r="9198" spans="1:9" hidden="1">
      <c r="A9198" s="137" t="s">
        <v>44531</v>
      </c>
      <c r="B9198" s="138" t="s">
        <v>44532</v>
      </c>
      <c r="C9198" s="138" t="s">
        <v>44533</v>
      </c>
      <c r="D9198" s="138" t="s">
        <v>44534</v>
      </c>
      <c r="E9198" s="138" t="s">
        <v>44535</v>
      </c>
      <c r="F9198" s="139">
        <v>32.67</v>
      </c>
      <c r="G9198" s="137" t="s">
        <v>247</v>
      </c>
      <c r="H9198" s="137" t="s">
        <v>1806</v>
      </c>
      <c r="I9198" s="138" t="s">
        <v>1096</v>
      </c>
    </row>
    <row r="9199" spans="1:9" hidden="1">
      <c r="A9199" s="137" t="s">
        <v>44536</v>
      </c>
      <c r="B9199" s="138" t="s">
        <v>44537</v>
      </c>
      <c r="C9199" s="138" t="s">
        <v>44538</v>
      </c>
      <c r="D9199" s="138" t="s">
        <v>44539</v>
      </c>
      <c r="E9199" s="138" t="s">
        <v>44540</v>
      </c>
      <c r="F9199" s="139">
        <v>0</v>
      </c>
      <c r="G9199" s="137" t="s">
        <v>247</v>
      </c>
      <c r="H9199" s="137" t="s">
        <v>1806</v>
      </c>
      <c r="I9199" s="138" t="s">
        <v>1096</v>
      </c>
    </row>
    <row r="9200" spans="1:9" hidden="1">
      <c r="A9200" s="137" t="s">
        <v>44541</v>
      </c>
      <c r="B9200" s="138" t="s">
        <v>44542</v>
      </c>
      <c r="C9200" s="138" t="s">
        <v>44543</v>
      </c>
      <c r="D9200" s="138" t="s">
        <v>44544</v>
      </c>
      <c r="E9200" s="138" t="s">
        <v>44540</v>
      </c>
      <c r="F9200" s="139">
        <v>0</v>
      </c>
      <c r="G9200" s="137" t="s">
        <v>247</v>
      </c>
      <c r="H9200" s="137" t="s">
        <v>1806</v>
      </c>
      <c r="I9200" s="138" t="s">
        <v>1096</v>
      </c>
    </row>
    <row r="9201" spans="1:9" hidden="1">
      <c r="A9201" s="137" t="s">
        <v>44545</v>
      </c>
      <c r="B9201" s="138" t="s">
        <v>44546</v>
      </c>
      <c r="C9201" s="138" t="s">
        <v>44547</v>
      </c>
      <c r="D9201" s="138" t="s">
        <v>44548</v>
      </c>
      <c r="E9201" s="138" t="s">
        <v>44549</v>
      </c>
      <c r="F9201" s="139">
        <v>271.29000000000002</v>
      </c>
      <c r="G9201" s="137" t="s">
        <v>247</v>
      </c>
      <c r="H9201" s="137" t="s">
        <v>1806</v>
      </c>
      <c r="I9201" s="138" t="s">
        <v>1096</v>
      </c>
    </row>
    <row r="9202" spans="1:9" hidden="1">
      <c r="A9202" s="137" t="s">
        <v>44550</v>
      </c>
      <c r="B9202" s="138" t="s">
        <v>44551</v>
      </c>
      <c r="C9202" s="138" t="s">
        <v>44552</v>
      </c>
      <c r="D9202" s="138" t="s">
        <v>44553</v>
      </c>
      <c r="E9202" s="138" t="s">
        <v>44554</v>
      </c>
      <c r="F9202" s="139">
        <v>147.99</v>
      </c>
      <c r="G9202" s="137" t="s">
        <v>247</v>
      </c>
      <c r="H9202" s="137" t="s">
        <v>1806</v>
      </c>
      <c r="I9202" s="138" t="s">
        <v>1096</v>
      </c>
    </row>
    <row r="9203" spans="1:9" hidden="1">
      <c r="A9203" s="137" t="s">
        <v>44555</v>
      </c>
      <c r="B9203" s="138" t="s">
        <v>44556</v>
      </c>
      <c r="C9203" s="138" t="s">
        <v>44557</v>
      </c>
      <c r="D9203" s="138" t="s">
        <v>44558</v>
      </c>
      <c r="E9203" s="138" t="s">
        <v>44559</v>
      </c>
      <c r="F9203" s="139">
        <v>103.31</v>
      </c>
      <c r="G9203" s="137" t="s">
        <v>247</v>
      </c>
      <c r="H9203" s="137" t="s">
        <v>1806</v>
      </c>
      <c r="I9203" s="138" t="s">
        <v>1096</v>
      </c>
    </row>
    <row r="9204" spans="1:9" hidden="1">
      <c r="A9204" s="137" t="s">
        <v>44560</v>
      </c>
      <c r="B9204" s="138" t="s">
        <v>44561</v>
      </c>
      <c r="C9204" s="138" t="s">
        <v>44562</v>
      </c>
      <c r="D9204" s="138" t="s">
        <v>44563</v>
      </c>
      <c r="E9204" s="138" t="s">
        <v>44564</v>
      </c>
      <c r="F9204" s="139">
        <v>156.91</v>
      </c>
      <c r="G9204" s="137" t="s">
        <v>247</v>
      </c>
      <c r="H9204" s="137" t="s">
        <v>1806</v>
      </c>
      <c r="I9204" s="138" t="s">
        <v>1096</v>
      </c>
    </row>
    <row r="9205" spans="1:9" hidden="1">
      <c r="A9205" s="137" t="s">
        <v>44565</v>
      </c>
      <c r="B9205" s="138" t="s">
        <v>44566</v>
      </c>
      <c r="C9205" s="138" t="s">
        <v>44567</v>
      </c>
      <c r="D9205" s="138" t="s">
        <v>44568</v>
      </c>
      <c r="E9205" s="138" t="s">
        <v>44569</v>
      </c>
      <c r="F9205" s="139">
        <v>94.35</v>
      </c>
      <c r="G9205" s="137" t="s">
        <v>247</v>
      </c>
      <c r="H9205" s="137" t="s">
        <v>1806</v>
      </c>
      <c r="I9205" s="138" t="s">
        <v>1096</v>
      </c>
    </row>
    <row r="9206" spans="1:9" hidden="1">
      <c r="A9206" s="137" t="s">
        <v>44570</v>
      </c>
      <c r="B9206" s="138" t="s">
        <v>1564</v>
      </c>
      <c r="C9206" s="138" t="s">
        <v>1566</v>
      </c>
      <c r="D9206" s="138" t="s">
        <v>1565</v>
      </c>
      <c r="E9206" s="138" t="s">
        <v>44571</v>
      </c>
      <c r="F9206" s="139">
        <v>248.85</v>
      </c>
      <c r="G9206" s="137" t="s">
        <v>247</v>
      </c>
      <c r="H9206" s="137" t="s">
        <v>1806</v>
      </c>
      <c r="I9206" s="138" t="s">
        <v>1110</v>
      </c>
    </row>
    <row r="9207" spans="1:9" hidden="1">
      <c r="A9207" s="137" t="s">
        <v>44572</v>
      </c>
      <c r="B9207" s="138" t="s">
        <v>44573</v>
      </c>
      <c r="C9207" s="138" t="s">
        <v>44574</v>
      </c>
      <c r="D9207" s="138" t="s">
        <v>44575</v>
      </c>
      <c r="E9207" s="138" t="s">
        <v>44576</v>
      </c>
      <c r="F9207" s="139">
        <v>14.52</v>
      </c>
      <c r="G9207" s="137" t="s">
        <v>247</v>
      </c>
      <c r="H9207" s="137" t="s">
        <v>1806</v>
      </c>
      <c r="I9207" s="138" t="s">
        <v>5636</v>
      </c>
    </row>
    <row r="9208" spans="1:9" hidden="1">
      <c r="A9208" s="137" t="s">
        <v>44577</v>
      </c>
      <c r="B9208" s="138" t="s">
        <v>44578</v>
      </c>
      <c r="C9208" s="138" t="s">
        <v>44579</v>
      </c>
      <c r="D9208" s="138" t="s">
        <v>44580</v>
      </c>
      <c r="E9208" s="138" t="s">
        <v>44581</v>
      </c>
      <c r="F9208" s="139">
        <v>105.83</v>
      </c>
      <c r="G9208" s="137" t="s">
        <v>247</v>
      </c>
      <c r="H9208" s="137" t="s">
        <v>1806</v>
      </c>
      <c r="I9208" s="138" t="s">
        <v>1096</v>
      </c>
    </row>
    <row r="9209" spans="1:9" hidden="1">
      <c r="A9209" s="137" t="s">
        <v>44582</v>
      </c>
      <c r="B9209" s="138" t="s">
        <v>44583</v>
      </c>
      <c r="C9209" s="138" t="s">
        <v>44584</v>
      </c>
      <c r="D9209" s="138" t="s">
        <v>44585</v>
      </c>
      <c r="E9209" s="138" t="s">
        <v>44586</v>
      </c>
      <c r="F9209" s="139">
        <v>20.29</v>
      </c>
      <c r="G9209" s="137" t="s">
        <v>247</v>
      </c>
      <c r="H9209" s="137" t="s">
        <v>1806</v>
      </c>
      <c r="I9209" s="138" t="s">
        <v>1110</v>
      </c>
    </row>
    <row r="9210" spans="1:9" hidden="1">
      <c r="A9210" s="137" t="s">
        <v>44587</v>
      </c>
      <c r="B9210" s="138" t="s">
        <v>44588</v>
      </c>
      <c r="C9210" s="138" t="s">
        <v>44589</v>
      </c>
      <c r="D9210" s="138" t="s">
        <v>44590</v>
      </c>
      <c r="E9210" s="138" t="s">
        <v>44591</v>
      </c>
      <c r="F9210" s="139">
        <v>80.87</v>
      </c>
      <c r="G9210" s="137" t="s">
        <v>247</v>
      </c>
      <c r="H9210" s="137" t="s">
        <v>1806</v>
      </c>
      <c r="I9210" s="138" t="s">
        <v>5636</v>
      </c>
    </row>
    <row r="9211" spans="1:9" hidden="1">
      <c r="A9211" s="137" t="s">
        <v>44592</v>
      </c>
      <c r="B9211" s="138" t="s">
        <v>44593</v>
      </c>
      <c r="C9211" s="138" t="s">
        <v>44594</v>
      </c>
      <c r="D9211" s="138" t="s">
        <v>44595</v>
      </c>
      <c r="E9211" s="138" t="s">
        <v>44596</v>
      </c>
      <c r="F9211" s="139">
        <v>0</v>
      </c>
      <c r="G9211" s="137" t="s">
        <v>247</v>
      </c>
      <c r="H9211" s="137" t="s">
        <v>1806</v>
      </c>
      <c r="I9211" s="138" t="s">
        <v>1080</v>
      </c>
    </row>
    <row r="9212" spans="1:9" hidden="1">
      <c r="A9212" s="137" t="s">
        <v>44597</v>
      </c>
      <c r="B9212" s="138" t="s">
        <v>44598</v>
      </c>
      <c r="C9212" s="138" t="s">
        <v>44599</v>
      </c>
      <c r="D9212" s="138" t="s">
        <v>44600</v>
      </c>
      <c r="E9212" s="138" t="s">
        <v>44601</v>
      </c>
      <c r="F9212" s="139">
        <v>0</v>
      </c>
      <c r="G9212" s="137" t="s">
        <v>247</v>
      </c>
      <c r="H9212" s="137" t="s">
        <v>1806</v>
      </c>
      <c r="I9212" s="138" t="s">
        <v>1756</v>
      </c>
    </row>
    <row r="9213" spans="1:9" hidden="1">
      <c r="A9213" s="137" t="s">
        <v>44602</v>
      </c>
      <c r="B9213" s="138" t="s">
        <v>44603</v>
      </c>
      <c r="C9213" s="138" t="s">
        <v>44604</v>
      </c>
      <c r="D9213" s="138" t="s">
        <v>44605</v>
      </c>
      <c r="E9213" s="138" t="s">
        <v>44606</v>
      </c>
      <c r="F9213" s="139">
        <v>4.34</v>
      </c>
      <c r="G9213" s="137" t="s">
        <v>247</v>
      </c>
      <c r="H9213" s="137" t="s">
        <v>1806</v>
      </c>
      <c r="I9213" s="138" t="s">
        <v>1110</v>
      </c>
    </row>
    <row r="9214" spans="1:9" hidden="1">
      <c r="A9214" s="137" t="s">
        <v>44607</v>
      </c>
      <c r="B9214" s="138" t="s">
        <v>44608</v>
      </c>
      <c r="C9214" s="138" t="s">
        <v>44609</v>
      </c>
      <c r="D9214" s="138" t="s">
        <v>44610</v>
      </c>
      <c r="E9214" s="138" t="s">
        <v>44611</v>
      </c>
      <c r="F9214" s="139">
        <v>0</v>
      </c>
      <c r="G9214" s="137" t="s">
        <v>247</v>
      </c>
      <c r="H9214" s="137" t="s">
        <v>1806</v>
      </c>
      <c r="I9214" s="138" t="s">
        <v>1756</v>
      </c>
    </row>
    <row r="9215" spans="1:9" hidden="1">
      <c r="A9215" s="137" t="s">
        <v>44612</v>
      </c>
      <c r="B9215" s="138" t="s">
        <v>44613</v>
      </c>
      <c r="C9215" s="138" t="s">
        <v>44614</v>
      </c>
      <c r="D9215" s="138" t="s">
        <v>44615</v>
      </c>
      <c r="E9215" s="138" t="s">
        <v>44616</v>
      </c>
      <c r="F9215" s="139">
        <v>117.53</v>
      </c>
      <c r="G9215" s="137" t="s">
        <v>247</v>
      </c>
      <c r="H9215" s="137" t="s">
        <v>1806</v>
      </c>
      <c r="I9215" s="138" t="s">
        <v>1110</v>
      </c>
    </row>
    <row r="9216" spans="1:9" hidden="1">
      <c r="A9216" s="137" t="s">
        <v>44617</v>
      </c>
      <c r="B9216" s="138" t="s">
        <v>44618</v>
      </c>
      <c r="C9216" s="138" t="s">
        <v>44619</v>
      </c>
      <c r="D9216" s="138" t="s">
        <v>44620</v>
      </c>
      <c r="E9216" s="138" t="s">
        <v>44621</v>
      </c>
      <c r="F9216" s="139">
        <v>18.66</v>
      </c>
      <c r="G9216" s="137" t="s">
        <v>247</v>
      </c>
      <c r="H9216" s="137" t="s">
        <v>1806</v>
      </c>
      <c r="I9216" s="138" t="s">
        <v>1110</v>
      </c>
    </row>
    <row r="9217" spans="1:9" hidden="1">
      <c r="A9217" s="137" t="s">
        <v>44622</v>
      </c>
      <c r="B9217" s="138" t="s">
        <v>44623</v>
      </c>
      <c r="C9217" s="138" t="s">
        <v>44624</v>
      </c>
      <c r="D9217" s="138" t="s">
        <v>44625</v>
      </c>
      <c r="E9217" s="138" t="s">
        <v>44626</v>
      </c>
      <c r="F9217" s="139">
        <v>0</v>
      </c>
      <c r="G9217" s="137" t="s">
        <v>247</v>
      </c>
      <c r="H9217" s="137" t="s">
        <v>1806</v>
      </c>
      <c r="I9217" s="138" t="s">
        <v>1756</v>
      </c>
    </row>
    <row r="9218" spans="1:9" hidden="1">
      <c r="A9218" s="137" t="s">
        <v>44627</v>
      </c>
      <c r="B9218" s="138" t="s">
        <v>44628</v>
      </c>
      <c r="C9218" s="138" t="s">
        <v>44629</v>
      </c>
      <c r="D9218" s="138" t="s">
        <v>44630</v>
      </c>
      <c r="E9218" s="138" t="s">
        <v>44631</v>
      </c>
      <c r="F9218" s="139">
        <v>0</v>
      </c>
      <c r="G9218" s="137" t="s">
        <v>247</v>
      </c>
      <c r="H9218" s="137" t="s">
        <v>1806</v>
      </c>
      <c r="I9218" s="138" t="s">
        <v>1096</v>
      </c>
    </row>
    <row r="9219" spans="1:9" hidden="1">
      <c r="A9219" s="137" t="s">
        <v>44632</v>
      </c>
      <c r="B9219" s="138" t="s">
        <v>44633</v>
      </c>
      <c r="C9219" s="138" t="s">
        <v>44634</v>
      </c>
      <c r="D9219" s="138" t="s">
        <v>44635</v>
      </c>
      <c r="E9219" s="138" t="s">
        <v>1756</v>
      </c>
      <c r="F9219" s="139">
        <v>0</v>
      </c>
      <c r="G9219" s="137" t="s">
        <v>247</v>
      </c>
      <c r="H9219" s="137" t="s">
        <v>1806</v>
      </c>
      <c r="I9219" s="138" t="s">
        <v>1756</v>
      </c>
    </row>
    <row r="9220" spans="1:9" hidden="1">
      <c r="A9220" s="137" t="s">
        <v>44636</v>
      </c>
      <c r="B9220" s="138" t="s">
        <v>44637</v>
      </c>
      <c r="C9220" s="138" t="s">
        <v>44638</v>
      </c>
      <c r="D9220" s="138" t="s">
        <v>44639</v>
      </c>
      <c r="E9220" s="138" t="s">
        <v>44640</v>
      </c>
      <c r="F9220" s="139">
        <v>0</v>
      </c>
      <c r="G9220" s="137" t="s">
        <v>247</v>
      </c>
      <c r="H9220" s="137" t="s">
        <v>1806</v>
      </c>
      <c r="I9220" s="138" t="s">
        <v>1096</v>
      </c>
    </row>
    <row r="9221" spans="1:9" hidden="1">
      <c r="A9221" s="137" t="s">
        <v>44641</v>
      </c>
      <c r="B9221" s="138" t="s">
        <v>44642</v>
      </c>
      <c r="C9221" s="138" t="s">
        <v>44643</v>
      </c>
      <c r="D9221" s="138" t="s">
        <v>44644</v>
      </c>
      <c r="E9221" s="138" t="s">
        <v>44645</v>
      </c>
      <c r="F9221" s="139">
        <v>7.43</v>
      </c>
      <c r="G9221" s="137" t="s">
        <v>247</v>
      </c>
      <c r="H9221" s="137" t="s">
        <v>1806</v>
      </c>
      <c r="I9221" s="138" t="s">
        <v>1096</v>
      </c>
    </row>
    <row r="9222" spans="1:9" hidden="1">
      <c r="A9222" s="137" t="s">
        <v>44646</v>
      </c>
      <c r="B9222" s="138" t="s">
        <v>44647</v>
      </c>
      <c r="C9222" s="138" t="s">
        <v>44648</v>
      </c>
      <c r="D9222" s="138" t="s">
        <v>44649</v>
      </c>
      <c r="E9222" s="138" t="s">
        <v>44650</v>
      </c>
      <c r="F9222" s="139">
        <v>0</v>
      </c>
      <c r="G9222" s="137" t="s">
        <v>247</v>
      </c>
      <c r="H9222" s="137" t="s">
        <v>1806</v>
      </c>
      <c r="I9222" s="138" t="s">
        <v>1756</v>
      </c>
    </row>
    <row r="9223" spans="1:9" hidden="1">
      <c r="A9223" s="137" t="s">
        <v>44651</v>
      </c>
      <c r="B9223" s="138" t="s">
        <v>44652</v>
      </c>
      <c r="C9223" s="138" t="s">
        <v>44653</v>
      </c>
      <c r="D9223" s="138" t="s">
        <v>44644</v>
      </c>
      <c r="E9223" s="138" t="s">
        <v>44654</v>
      </c>
      <c r="F9223" s="139">
        <v>0</v>
      </c>
      <c r="G9223" s="137" t="s">
        <v>247</v>
      </c>
      <c r="H9223" s="137" t="s">
        <v>1806</v>
      </c>
      <c r="I9223" s="138" t="s">
        <v>1756</v>
      </c>
    </row>
    <row r="9224" spans="1:9" hidden="1">
      <c r="A9224" s="137" t="s">
        <v>44655</v>
      </c>
      <c r="B9224" s="138" t="s">
        <v>44656</v>
      </c>
      <c r="C9224" s="138" t="s">
        <v>44657</v>
      </c>
      <c r="D9224" s="138" t="s">
        <v>44644</v>
      </c>
      <c r="E9224" s="138" t="s">
        <v>44658</v>
      </c>
      <c r="F9224" s="139">
        <v>0</v>
      </c>
      <c r="G9224" s="137" t="s">
        <v>247</v>
      </c>
      <c r="H9224" s="137" t="s">
        <v>4410</v>
      </c>
      <c r="I9224" s="138" t="s">
        <v>1756</v>
      </c>
    </row>
    <row r="9225" spans="1:9" hidden="1">
      <c r="A9225" s="137" t="s">
        <v>44659</v>
      </c>
      <c r="B9225" s="138" t="s">
        <v>44660</v>
      </c>
      <c r="C9225" s="138" t="s">
        <v>44661</v>
      </c>
      <c r="D9225" s="138" t="s">
        <v>44662</v>
      </c>
      <c r="E9225" s="138" t="s">
        <v>44663</v>
      </c>
      <c r="F9225" s="139">
        <v>306.05</v>
      </c>
      <c r="G9225" s="137" t="s">
        <v>247</v>
      </c>
      <c r="H9225" s="137" t="s">
        <v>1806</v>
      </c>
      <c r="I9225" s="138" t="s">
        <v>1110</v>
      </c>
    </row>
    <row r="9226" spans="1:9" hidden="1">
      <c r="A9226" s="137" t="s">
        <v>44664</v>
      </c>
      <c r="B9226" s="138" t="s">
        <v>44665</v>
      </c>
      <c r="C9226" s="138" t="s">
        <v>44666</v>
      </c>
      <c r="D9226" s="138" t="s">
        <v>44667</v>
      </c>
      <c r="E9226" s="138" t="s">
        <v>44668</v>
      </c>
      <c r="F9226" s="139">
        <v>0</v>
      </c>
      <c r="G9226" s="137" t="s">
        <v>247</v>
      </c>
      <c r="H9226" s="137" t="s">
        <v>1806</v>
      </c>
      <c r="I9226" s="138" t="s">
        <v>5636</v>
      </c>
    </row>
    <row r="9227" spans="1:9" hidden="1">
      <c r="A9227" s="137" t="s">
        <v>44669</v>
      </c>
      <c r="B9227" s="138" t="s">
        <v>44670</v>
      </c>
      <c r="C9227" s="138" t="s">
        <v>44671</v>
      </c>
      <c r="D9227" s="138" t="s">
        <v>44672</v>
      </c>
      <c r="E9227" s="138" t="s">
        <v>44673</v>
      </c>
      <c r="F9227" s="139">
        <v>0</v>
      </c>
      <c r="G9227" s="137" t="s">
        <v>247</v>
      </c>
      <c r="H9227" s="137" t="s">
        <v>1806</v>
      </c>
      <c r="I9227" s="138" t="s">
        <v>1096</v>
      </c>
    </row>
    <row r="9228" spans="1:9" hidden="1">
      <c r="A9228" s="137" t="s">
        <v>44674</v>
      </c>
      <c r="B9228" s="138" t="s">
        <v>44675</v>
      </c>
      <c r="C9228" s="138" t="s">
        <v>44676</v>
      </c>
      <c r="D9228" s="138" t="s">
        <v>44677</v>
      </c>
      <c r="E9228" s="138" t="s">
        <v>44678</v>
      </c>
      <c r="F9228" s="139">
        <v>281.56</v>
      </c>
      <c r="G9228" s="137" t="s">
        <v>247</v>
      </c>
      <c r="H9228" s="137" t="s">
        <v>1806</v>
      </c>
      <c r="I9228" s="138" t="s">
        <v>1096</v>
      </c>
    </row>
    <row r="9229" spans="1:9" hidden="1">
      <c r="A9229" s="137" t="s">
        <v>44679</v>
      </c>
      <c r="B9229" s="138" t="s">
        <v>44680</v>
      </c>
      <c r="C9229" s="138" t="s">
        <v>44681</v>
      </c>
      <c r="D9229" s="138" t="s">
        <v>44682</v>
      </c>
      <c r="E9229" s="138" t="s">
        <v>44683</v>
      </c>
      <c r="F9229" s="139">
        <v>0</v>
      </c>
      <c r="G9229" s="137" t="s">
        <v>247</v>
      </c>
      <c r="H9229" s="137" t="s">
        <v>1806</v>
      </c>
      <c r="I9229" s="138" t="s">
        <v>1096</v>
      </c>
    </row>
    <row r="9230" spans="1:9" hidden="1">
      <c r="A9230" s="137" t="s">
        <v>44684</v>
      </c>
      <c r="B9230" s="138" t="s">
        <v>44685</v>
      </c>
      <c r="C9230" s="138" t="s">
        <v>44686</v>
      </c>
      <c r="D9230" s="138" t="s">
        <v>44687</v>
      </c>
      <c r="E9230" s="138" t="s">
        <v>44688</v>
      </c>
      <c r="F9230" s="139">
        <v>0</v>
      </c>
      <c r="G9230" s="137" t="s">
        <v>247</v>
      </c>
      <c r="H9230" s="137" t="s">
        <v>1806</v>
      </c>
      <c r="I9230" s="138" t="s">
        <v>1096</v>
      </c>
    </row>
    <row r="9231" spans="1:9" hidden="1">
      <c r="A9231" s="137" t="s">
        <v>44689</v>
      </c>
      <c r="B9231" s="138" t="s">
        <v>44690</v>
      </c>
      <c r="C9231" s="138" t="s">
        <v>44691</v>
      </c>
      <c r="D9231" s="138" t="s">
        <v>44692</v>
      </c>
      <c r="E9231" s="138" t="s">
        <v>44693</v>
      </c>
      <c r="F9231" s="139">
        <v>27.14</v>
      </c>
      <c r="G9231" s="137" t="s">
        <v>247</v>
      </c>
      <c r="H9231" s="137" t="s">
        <v>1806</v>
      </c>
      <c r="I9231" s="138" t="s">
        <v>1110</v>
      </c>
    </row>
    <row r="9232" spans="1:9" hidden="1">
      <c r="A9232" s="137" t="s">
        <v>44694</v>
      </c>
      <c r="B9232" s="138" t="s">
        <v>44695</v>
      </c>
      <c r="C9232" s="138" t="s">
        <v>44696</v>
      </c>
      <c r="D9232" s="138" t="s">
        <v>44697</v>
      </c>
      <c r="E9232" s="138" t="s">
        <v>44698</v>
      </c>
      <c r="F9232" s="139">
        <v>0</v>
      </c>
      <c r="G9232" s="137" t="s">
        <v>247</v>
      </c>
      <c r="H9232" s="137" t="s">
        <v>1806</v>
      </c>
      <c r="I9232" s="138" t="s">
        <v>1096</v>
      </c>
    </row>
    <row r="9233" spans="1:9" hidden="1">
      <c r="A9233" s="137" t="s">
        <v>44699</v>
      </c>
      <c r="B9233" s="138" t="s">
        <v>44700</v>
      </c>
      <c r="C9233" s="138" t="s">
        <v>44701</v>
      </c>
      <c r="D9233" s="138" t="s">
        <v>44702</v>
      </c>
      <c r="E9233" s="138" t="s">
        <v>44703</v>
      </c>
      <c r="F9233" s="139">
        <v>0</v>
      </c>
      <c r="G9233" s="137" t="s">
        <v>247</v>
      </c>
      <c r="H9233" s="137" t="s">
        <v>1806</v>
      </c>
      <c r="I9233" s="138" t="s">
        <v>1110</v>
      </c>
    </row>
    <row r="9234" spans="1:9" hidden="1">
      <c r="A9234" s="137" t="s">
        <v>44704</v>
      </c>
      <c r="B9234" s="138" t="s">
        <v>44705</v>
      </c>
      <c r="C9234" s="138" t="s">
        <v>44706</v>
      </c>
      <c r="D9234" s="138" t="s">
        <v>44707</v>
      </c>
      <c r="E9234" s="138" t="s">
        <v>44708</v>
      </c>
      <c r="F9234" s="139">
        <v>0</v>
      </c>
      <c r="G9234" s="137" t="s">
        <v>247</v>
      </c>
      <c r="H9234" s="137" t="s">
        <v>1806</v>
      </c>
      <c r="I9234" s="138" t="s">
        <v>1110</v>
      </c>
    </row>
    <row r="9235" spans="1:9" hidden="1">
      <c r="A9235" s="137" t="s">
        <v>44709</v>
      </c>
      <c r="B9235" s="138" t="s">
        <v>44710</v>
      </c>
      <c r="C9235" s="138" t="s">
        <v>73</v>
      </c>
      <c r="D9235" s="138" t="s">
        <v>44711</v>
      </c>
      <c r="E9235" s="138" t="s">
        <v>1107</v>
      </c>
      <c r="F9235" s="139">
        <v>0</v>
      </c>
      <c r="G9235" s="137" t="s">
        <v>247</v>
      </c>
      <c r="H9235" s="137" t="s">
        <v>1806</v>
      </c>
      <c r="I9235" s="138" t="s">
        <v>1096</v>
      </c>
    </row>
    <row r="9236" spans="1:9" hidden="1">
      <c r="A9236" s="137" t="s">
        <v>44712</v>
      </c>
      <c r="B9236" s="138" t="s">
        <v>44713</v>
      </c>
      <c r="C9236" s="138" t="s">
        <v>44714</v>
      </c>
      <c r="D9236" s="138" t="s">
        <v>44715</v>
      </c>
      <c r="E9236" s="138" t="s">
        <v>44716</v>
      </c>
      <c r="F9236" s="139">
        <v>0</v>
      </c>
      <c r="G9236" s="137" t="s">
        <v>247</v>
      </c>
      <c r="H9236" s="137" t="s">
        <v>1806</v>
      </c>
      <c r="I9236" s="138" t="s">
        <v>1096</v>
      </c>
    </row>
    <row r="9237" spans="1:9" hidden="1">
      <c r="A9237" s="137" t="s">
        <v>44717</v>
      </c>
      <c r="B9237" s="138" t="s">
        <v>44718</v>
      </c>
      <c r="C9237" s="138" t="s">
        <v>44719</v>
      </c>
      <c r="D9237" s="138" t="s">
        <v>44720</v>
      </c>
      <c r="E9237" s="138" t="s">
        <v>44721</v>
      </c>
      <c r="F9237" s="139">
        <v>0</v>
      </c>
      <c r="G9237" s="137" t="s">
        <v>247</v>
      </c>
      <c r="H9237" s="137" t="s">
        <v>1806</v>
      </c>
      <c r="I9237" s="138" t="s">
        <v>1756</v>
      </c>
    </row>
    <row r="9238" spans="1:9" hidden="1">
      <c r="A9238" s="137" t="s">
        <v>44722</v>
      </c>
      <c r="B9238" s="138" t="s">
        <v>636</v>
      </c>
      <c r="C9238" s="138" t="s">
        <v>73</v>
      </c>
      <c r="D9238" s="138" t="s">
        <v>44711</v>
      </c>
      <c r="E9238" s="138" t="s">
        <v>1107</v>
      </c>
      <c r="F9238" s="139">
        <v>54.03</v>
      </c>
      <c r="G9238" s="137" t="s">
        <v>247</v>
      </c>
      <c r="H9238" s="137" t="s">
        <v>1806</v>
      </c>
      <c r="I9238" s="138" t="s">
        <v>1096</v>
      </c>
    </row>
    <row r="9239" spans="1:9" hidden="1">
      <c r="A9239" s="137" t="s">
        <v>44723</v>
      </c>
      <c r="B9239" s="138" t="s">
        <v>44724</v>
      </c>
      <c r="C9239" s="138" t="s">
        <v>44725</v>
      </c>
      <c r="D9239" s="138" t="s">
        <v>44726</v>
      </c>
      <c r="E9239" s="138" t="s">
        <v>44727</v>
      </c>
      <c r="F9239" s="139">
        <v>27.49</v>
      </c>
      <c r="G9239" s="137" t="s">
        <v>247</v>
      </c>
      <c r="H9239" s="137" t="s">
        <v>1806</v>
      </c>
      <c r="I9239" s="138" t="s">
        <v>1756</v>
      </c>
    </row>
    <row r="9240" spans="1:9" hidden="1">
      <c r="A9240" s="137" t="s">
        <v>44728</v>
      </c>
      <c r="B9240" s="138" t="s">
        <v>1028</v>
      </c>
      <c r="C9240" s="138" t="s">
        <v>954</v>
      </c>
      <c r="D9240" s="138" t="s">
        <v>888</v>
      </c>
      <c r="E9240" s="138" t="s">
        <v>1253</v>
      </c>
      <c r="F9240" s="139">
        <v>380.16</v>
      </c>
      <c r="G9240" s="137" t="s">
        <v>247</v>
      </c>
      <c r="H9240" s="137" t="s">
        <v>1806</v>
      </c>
      <c r="I9240" s="138" t="s">
        <v>1110</v>
      </c>
    </row>
    <row r="9241" spans="1:9" hidden="1">
      <c r="A9241" s="137" t="s">
        <v>44729</v>
      </c>
      <c r="B9241" s="138" t="s">
        <v>44730</v>
      </c>
      <c r="C9241" s="138" t="s">
        <v>44731</v>
      </c>
      <c r="D9241" s="138" t="s">
        <v>44732</v>
      </c>
      <c r="E9241" s="138" t="s">
        <v>44733</v>
      </c>
      <c r="F9241" s="139">
        <v>0</v>
      </c>
      <c r="G9241" s="137" t="s">
        <v>247</v>
      </c>
      <c r="H9241" s="137" t="s">
        <v>1806</v>
      </c>
      <c r="I9241" s="138" t="s">
        <v>1096</v>
      </c>
    </row>
    <row r="9242" spans="1:9" hidden="1">
      <c r="A9242" s="137" t="s">
        <v>44734</v>
      </c>
      <c r="B9242" s="138" t="s">
        <v>44735</v>
      </c>
      <c r="C9242" s="138" t="s">
        <v>44736</v>
      </c>
      <c r="D9242" s="138" t="s">
        <v>44737</v>
      </c>
      <c r="E9242" s="138" t="s">
        <v>1756</v>
      </c>
      <c r="F9242" s="139">
        <v>0</v>
      </c>
      <c r="G9242" s="137" t="s">
        <v>247</v>
      </c>
      <c r="H9242" s="137" t="s">
        <v>1806</v>
      </c>
      <c r="I9242" s="138" t="s">
        <v>1756</v>
      </c>
    </row>
    <row r="9243" spans="1:9" hidden="1">
      <c r="A9243" s="137" t="s">
        <v>44738</v>
      </c>
      <c r="B9243" s="138" t="s">
        <v>44739</v>
      </c>
      <c r="C9243" s="138" t="s">
        <v>44740</v>
      </c>
      <c r="D9243" s="138" t="s">
        <v>44741</v>
      </c>
      <c r="E9243" s="138" t="s">
        <v>44742</v>
      </c>
      <c r="F9243" s="139">
        <v>0</v>
      </c>
      <c r="G9243" s="137" t="s">
        <v>247</v>
      </c>
      <c r="H9243" s="137" t="s">
        <v>1806</v>
      </c>
      <c r="I9243" s="138" t="s">
        <v>5636</v>
      </c>
    </row>
    <row r="9244" spans="1:9" hidden="1">
      <c r="A9244" s="137" t="s">
        <v>44743</v>
      </c>
      <c r="B9244" s="138" t="s">
        <v>1567</v>
      </c>
      <c r="C9244" s="138" t="s">
        <v>1568</v>
      </c>
      <c r="D9244" s="138" t="s">
        <v>44744</v>
      </c>
      <c r="E9244" s="138" t="s">
        <v>44745</v>
      </c>
      <c r="F9244" s="139">
        <v>63.25</v>
      </c>
      <c r="G9244" s="137" t="s">
        <v>247</v>
      </c>
      <c r="H9244" s="137" t="s">
        <v>1806</v>
      </c>
      <c r="I9244" s="138" t="s">
        <v>1110</v>
      </c>
    </row>
    <row r="9245" spans="1:9" hidden="1">
      <c r="A9245" s="137" t="s">
        <v>44746</v>
      </c>
      <c r="B9245" s="138" t="s">
        <v>44747</v>
      </c>
      <c r="C9245" s="138" t="s">
        <v>44748</v>
      </c>
      <c r="D9245" s="138" t="s">
        <v>44749</v>
      </c>
      <c r="E9245" s="138" t="s">
        <v>44750</v>
      </c>
      <c r="F9245" s="139">
        <v>0</v>
      </c>
      <c r="G9245" s="137" t="s">
        <v>247</v>
      </c>
      <c r="H9245" s="137" t="s">
        <v>1806</v>
      </c>
      <c r="I9245" s="138" t="s">
        <v>1096</v>
      </c>
    </row>
    <row r="9246" spans="1:9" hidden="1">
      <c r="A9246" s="137" t="s">
        <v>44751</v>
      </c>
      <c r="B9246" s="138" t="s">
        <v>44752</v>
      </c>
      <c r="C9246" s="138" t="s">
        <v>44753</v>
      </c>
      <c r="D9246" s="138" t="s">
        <v>44754</v>
      </c>
      <c r="E9246" s="138" t="s">
        <v>44755</v>
      </c>
      <c r="F9246" s="139">
        <v>0</v>
      </c>
      <c r="G9246" s="137" t="s">
        <v>247</v>
      </c>
      <c r="H9246" s="137" t="s">
        <v>1806</v>
      </c>
      <c r="I9246" s="138" t="s">
        <v>1110</v>
      </c>
    </row>
    <row r="9247" spans="1:9" hidden="1">
      <c r="A9247" s="137" t="s">
        <v>44756</v>
      </c>
      <c r="B9247" s="138" t="s">
        <v>44757</v>
      </c>
      <c r="C9247" s="138" t="s">
        <v>44758</v>
      </c>
      <c r="D9247" s="138" t="s">
        <v>44759</v>
      </c>
      <c r="E9247" s="138" t="s">
        <v>44760</v>
      </c>
      <c r="F9247" s="139">
        <v>0</v>
      </c>
      <c r="G9247" s="137" t="s">
        <v>247</v>
      </c>
      <c r="H9247" s="137" t="s">
        <v>1806</v>
      </c>
      <c r="I9247" s="138" t="s">
        <v>1096</v>
      </c>
    </row>
    <row r="9248" spans="1:9" hidden="1">
      <c r="A9248" s="137" t="s">
        <v>44761</v>
      </c>
      <c r="B9248" s="138" t="s">
        <v>44762</v>
      </c>
      <c r="C9248" s="138" t="s">
        <v>44763</v>
      </c>
      <c r="D9248" s="138" t="s">
        <v>44764</v>
      </c>
      <c r="E9248" s="138" t="s">
        <v>44765</v>
      </c>
      <c r="F9248" s="139">
        <v>0</v>
      </c>
      <c r="G9248" s="137" t="s">
        <v>247</v>
      </c>
      <c r="H9248" s="137" t="s">
        <v>1806</v>
      </c>
      <c r="I9248" s="138" t="s">
        <v>5636</v>
      </c>
    </row>
    <row r="9249" spans="1:9" hidden="1">
      <c r="A9249" s="137" t="s">
        <v>44766</v>
      </c>
      <c r="B9249" s="138" t="s">
        <v>44767</v>
      </c>
      <c r="C9249" s="138" t="s">
        <v>44768</v>
      </c>
      <c r="D9249" s="138" t="s">
        <v>44769</v>
      </c>
      <c r="E9249" s="138" t="s">
        <v>44770</v>
      </c>
      <c r="F9249" s="139">
        <v>0</v>
      </c>
      <c r="G9249" s="137" t="s">
        <v>247</v>
      </c>
      <c r="H9249" s="137" t="s">
        <v>1806</v>
      </c>
      <c r="I9249" s="138" t="s">
        <v>5636</v>
      </c>
    </row>
    <row r="9250" spans="1:9" hidden="1">
      <c r="A9250" s="137" t="s">
        <v>44771</v>
      </c>
      <c r="B9250" s="138" t="s">
        <v>44772</v>
      </c>
      <c r="C9250" s="138" t="s">
        <v>44773</v>
      </c>
      <c r="D9250" s="138" t="s">
        <v>44774</v>
      </c>
      <c r="E9250" s="138" t="s">
        <v>44775</v>
      </c>
      <c r="F9250" s="139">
        <v>22.57</v>
      </c>
      <c r="G9250" s="137" t="s">
        <v>247</v>
      </c>
      <c r="H9250" s="137" t="s">
        <v>1806</v>
      </c>
      <c r="I9250" s="138" t="s">
        <v>1096</v>
      </c>
    </row>
    <row r="9251" spans="1:9" hidden="1">
      <c r="A9251" s="137" t="s">
        <v>44776</v>
      </c>
      <c r="B9251" s="138" t="s">
        <v>44777</v>
      </c>
      <c r="C9251" s="138" t="s">
        <v>44778</v>
      </c>
      <c r="D9251" s="138" t="s">
        <v>44779</v>
      </c>
      <c r="E9251" s="138" t="s">
        <v>44780</v>
      </c>
      <c r="F9251" s="139">
        <v>0</v>
      </c>
      <c r="G9251" s="137" t="s">
        <v>247</v>
      </c>
      <c r="H9251" s="137" t="s">
        <v>1806</v>
      </c>
      <c r="I9251" s="138" t="s">
        <v>5636</v>
      </c>
    </row>
    <row r="9252" spans="1:9" hidden="1">
      <c r="A9252" s="137" t="s">
        <v>44781</v>
      </c>
      <c r="B9252" s="138" t="s">
        <v>44782</v>
      </c>
      <c r="C9252" s="138" t="s">
        <v>44783</v>
      </c>
      <c r="D9252" s="138" t="s">
        <v>44784</v>
      </c>
      <c r="E9252" s="138" t="s">
        <v>44785</v>
      </c>
      <c r="F9252" s="139">
        <v>0</v>
      </c>
      <c r="G9252" s="137" t="s">
        <v>247</v>
      </c>
      <c r="H9252" s="137" t="s">
        <v>1806</v>
      </c>
      <c r="I9252" s="138" t="s">
        <v>1096</v>
      </c>
    </row>
    <row r="9253" spans="1:9" hidden="1">
      <c r="A9253" s="137" t="s">
        <v>44786</v>
      </c>
      <c r="B9253" s="138" t="s">
        <v>44787</v>
      </c>
      <c r="C9253" s="138" t="s">
        <v>44788</v>
      </c>
      <c r="D9253" s="138" t="s">
        <v>44789</v>
      </c>
      <c r="E9253" s="138" t="s">
        <v>44790</v>
      </c>
      <c r="F9253" s="139">
        <v>0</v>
      </c>
      <c r="G9253" s="137" t="s">
        <v>247</v>
      </c>
      <c r="H9253" s="137" t="s">
        <v>1806</v>
      </c>
      <c r="I9253" s="138" t="s">
        <v>1096</v>
      </c>
    </row>
    <row r="9254" spans="1:9" hidden="1">
      <c r="A9254" s="137" t="s">
        <v>44791</v>
      </c>
      <c r="B9254" s="138" t="s">
        <v>44792</v>
      </c>
      <c r="C9254" s="138" t="s">
        <v>44793</v>
      </c>
      <c r="D9254" s="138" t="s">
        <v>44794</v>
      </c>
      <c r="E9254" s="138" t="s">
        <v>44795</v>
      </c>
      <c r="F9254" s="139">
        <v>25.33</v>
      </c>
      <c r="G9254" s="137" t="s">
        <v>247</v>
      </c>
      <c r="H9254" s="137" t="s">
        <v>1806</v>
      </c>
      <c r="I9254" s="138" t="s">
        <v>1756</v>
      </c>
    </row>
    <row r="9255" spans="1:9" hidden="1">
      <c r="A9255" s="137" t="s">
        <v>44796</v>
      </c>
      <c r="B9255" s="138" t="s">
        <v>44797</v>
      </c>
      <c r="C9255" s="138" t="s">
        <v>44798</v>
      </c>
      <c r="D9255" s="138" t="s">
        <v>44799</v>
      </c>
      <c r="E9255" s="138" t="s">
        <v>44800</v>
      </c>
      <c r="F9255" s="139">
        <v>42.92</v>
      </c>
      <c r="G9255" s="137" t="s">
        <v>247</v>
      </c>
      <c r="H9255" s="137" t="s">
        <v>1806</v>
      </c>
      <c r="I9255" s="138" t="s">
        <v>1096</v>
      </c>
    </row>
    <row r="9256" spans="1:9" hidden="1">
      <c r="A9256" s="137" t="s">
        <v>44801</v>
      </c>
      <c r="B9256" s="138" t="s">
        <v>44802</v>
      </c>
      <c r="C9256" s="138" t="s">
        <v>44803</v>
      </c>
      <c r="D9256" s="138" t="s">
        <v>44804</v>
      </c>
      <c r="E9256" s="138" t="s">
        <v>1756</v>
      </c>
      <c r="F9256" s="139">
        <v>0</v>
      </c>
      <c r="G9256" s="137" t="s">
        <v>247</v>
      </c>
      <c r="H9256" s="137" t="s">
        <v>1806</v>
      </c>
      <c r="I9256" s="138" t="s">
        <v>1756</v>
      </c>
    </row>
    <row r="9257" spans="1:9" hidden="1">
      <c r="A9257" s="137" t="s">
        <v>44805</v>
      </c>
      <c r="B9257" s="138" t="s">
        <v>44806</v>
      </c>
      <c r="C9257" s="138" t="s">
        <v>44807</v>
      </c>
      <c r="D9257" s="138" t="s">
        <v>44808</v>
      </c>
      <c r="E9257" s="138" t="s">
        <v>44809</v>
      </c>
      <c r="F9257" s="139">
        <v>0</v>
      </c>
      <c r="G9257" s="137" t="s">
        <v>247</v>
      </c>
      <c r="H9257" s="137" t="s">
        <v>1806</v>
      </c>
      <c r="I9257" s="138" t="s">
        <v>1096</v>
      </c>
    </row>
    <row r="9258" spans="1:9" hidden="1">
      <c r="A9258" s="137" t="s">
        <v>44810</v>
      </c>
      <c r="B9258" s="138" t="s">
        <v>44811</v>
      </c>
      <c r="C9258" s="138" t="s">
        <v>44812</v>
      </c>
      <c r="D9258" s="138" t="s">
        <v>44813</v>
      </c>
      <c r="E9258" s="138" t="s">
        <v>44814</v>
      </c>
      <c r="F9258" s="139">
        <v>5.87</v>
      </c>
      <c r="G9258" s="137" t="s">
        <v>247</v>
      </c>
      <c r="H9258" s="137" t="s">
        <v>1806</v>
      </c>
      <c r="I9258" s="138" t="s">
        <v>5636</v>
      </c>
    </row>
    <row r="9259" spans="1:9" hidden="1">
      <c r="A9259" s="137" t="s">
        <v>44815</v>
      </c>
      <c r="B9259" s="138" t="s">
        <v>44816</v>
      </c>
      <c r="C9259" s="138" t="s">
        <v>44817</v>
      </c>
      <c r="D9259" s="138" t="s">
        <v>44818</v>
      </c>
      <c r="E9259" s="138" t="s">
        <v>44819</v>
      </c>
      <c r="F9259" s="139">
        <v>26.07</v>
      </c>
      <c r="G9259" s="137" t="s">
        <v>247</v>
      </c>
      <c r="H9259" s="137" t="s">
        <v>1806</v>
      </c>
      <c r="I9259" s="138" t="s">
        <v>1756</v>
      </c>
    </row>
    <row r="9260" spans="1:9" hidden="1">
      <c r="A9260" s="137" t="s">
        <v>44820</v>
      </c>
      <c r="B9260" s="138" t="s">
        <v>44821</v>
      </c>
      <c r="C9260" s="138" t="s">
        <v>44822</v>
      </c>
      <c r="D9260" s="138" t="s">
        <v>44823</v>
      </c>
      <c r="E9260" s="138" t="s">
        <v>44824</v>
      </c>
      <c r="F9260" s="139">
        <v>60.76</v>
      </c>
      <c r="G9260" s="137" t="s">
        <v>247</v>
      </c>
      <c r="H9260" s="137" t="s">
        <v>1806</v>
      </c>
      <c r="I9260" s="138" t="s">
        <v>1110</v>
      </c>
    </row>
    <row r="9261" spans="1:9" hidden="1">
      <c r="A9261" s="137" t="s">
        <v>44825</v>
      </c>
      <c r="B9261" s="138" t="s">
        <v>1569</v>
      </c>
      <c r="C9261" s="138" t="s">
        <v>1571</v>
      </c>
      <c r="D9261" s="138" t="s">
        <v>1570</v>
      </c>
      <c r="E9261" s="138" t="s">
        <v>44826</v>
      </c>
      <c r="F9261" s="139">
        <v>13.91</v>
      </c>
      <c r="G9261" s="137" t="s">
        <v>247</v>
      </c>
      <c r="H9261" s="137" t="s">
        <v>1806</v>
      </c>
      <c r="I9261" s="138" t="s">
        <v>1110</v>
      </c>
    </row>
    <row r="9262" spans="1:9" hidden="1">
      <c r="A9262" s="137" t="s">
        <v>44827</v>
      </c>
      <c r="B9262" s="138" t="s">
        <v>44828</v>
      </c>
      <c r="C9262" s="138" t="s">
        <v>44829</v>
      </c>
      <c r="D9262" s="138" t="s">
        <v>44830</v>
      </c>
      <c r="E9262" s="138" t="s">
        <v>44831</v>
      </c>
      <c r="F9262" s="139">
        <v>25.395</v>
      </c>
      <c r="G9262" s="137" t="s">
        <v>247</v>
      </c>
      <c r="H9262" s="137" t="s">
        <v>1806</v>
      </c>
      <c r="I9262" s="138" t="s">
        <v>1756</v>
      </c>
    </row>
    <row r="9263" spans="1:9" hidden="1">
      <c r="A9263" s="137" t="s">
        <v>44832</v>
      </c>
      <c r="B9263" s="138" t="s">
        <v>44833</v>
      </c>
      <c r="C9263" s="138" t="s">
        <v>44834</v>
      </c>
      <c r="D9263" s="138" t="s">
        <v>44835</v>
      </c>
      <c r="E9263" s="138" t="s">
        <v>44836</v>
      </c>
      <c r="F9263" s="139">
        <v>249.48</v>
      </c>
      <c r="G9263" s="137" t="s">
        <v>247</v>
      </c>
      <c r="H9263" s="137" t="s">
        <v>1806</v>
      </c>
      <c r="I9263" s="138" t="s">
        <v>1110</v>
      </c>
    </row>
    <row r="9264" spans="1:9" hidden="1">
      <c r="A9264" s="137" t="s">
        <v>44837</v>
      </c>
      <c r="B9264" s="138" t="s">
        <v>44838</v>
      </c>
      <c r="C9264" s="138" t="s">
        <v>44839</v>
      </c>
      <c r="D9264" s="138" t="s">
        <v>44840</v>
      </c>
      <c r="E9264" s="138" t="s">
        <v>44841</v>
      </c>
      <c r="F9264" s="139">
        <v>0</v>
      </c>
      <c r="G9264" s="137" t="s">
        <v>247</v>
      </c>
      <c r="H9264" s="137" t="s">
        <v>1806</v>
      </c>
      <c r="I9264" s="138" t="s">
        <v>1756</v>
      </c>
    </row>
    <row r="9265" spans="1:9" hidden="1">
      <c r="A9265" s="137" t="s">
        <v>44842</v>
      </c>
      <c r="B9265" s="138" t="s">
        <v>44843</v>
      </c>
      <c r="C9265" s="138" t="s">
        <v>44844</v>
      </c>
      <c r="D9265" s="138" t="s">
        <v>44845</v>
      </c>
      <c r="E9265" s="138" t="s">
        <v>44846</v>
      </c>
      <c r="F9265" s="139">
        <v>246.92</v>
      </c>
      <c r="G9265" s="137" t="s">
        <v>247</v>
      </c>
      <c r="H9265" s="137" t="s">
        <v>1806</v>
      </c>
      <c r="I9265" s="138" t="s">
        <v>1096</v>
      </c>
    </row>
    <row r="9266" spans="1:9" hidden="1">
      <c r="A9266" s="137" t="s">
        <v>44847</v>
      </c>
      <c r="B9266" s="138" t="s">
        <v>44848</v>
      </c>
      <c r="C9266" s="138" t="s">
        <v>44849</v>
      </c>
      <c r="D9266" s="138" t="s">
        <v>44850</v>
      </c>
      <c r="E9266" s="138" t="s">
        <v>44851</v>
      </c>
      <c r="F9266" s="139">
        <v>0</v>
      </c>
      <c r="G9266" s="137" t="s">
        <v>247</v>
      </c>
      <c r="H9266" s="137" t="s">
        <v>1806</v>
      </c>
      <c r="I9266" s="138" t="s">
        <v>1096</v>
      </c>
    </row>
    <row r="9267" spans="1:9" hidden="1">
      <c r="A9267" s="137" t="s">
        <v>44852</v>
      </c>
      <c r="B9267" s="138" t="s">
        <v>44853</v>
      </c>
      <c r="C9267" s="138" t="s">
        <v>44854</v>
      </c>
      <c r="D9267" s="138" t="s">
        <v>44855</v>
      </c>
      <c r="E9267" s="138" t="s">
        <v>44856</v>
      </c>
      <c r="F9267" s="139">
        <v>0</v>
      </c>
      <c r="G9267" s="137" t="s">
        <v>247</v>
      </c>
      <c r="H9267" s="137" t="s">
        <v>1806</v>
      </c>
      <c r="I9267" s="138" t="s">
        <v>1756</v>
      </c>
    </row>
    <row r="9268" spans="1:9" hidden="1">
      <c r="A9268" s="137" t="s">
        <v>44857</v>
      </c>
      <c r="B9268" s="138" t="s">
        <v>44858</v>
      </c>
      <c r="C9268" s="138" t="s">
        <v>44859</v>
      </c>
      <c r="D9268" s="138" t="s">
        <v>44860</v>
      </c>
      <c r="E9268" s="138" t="s">
        <v>44861</v>
      </c>
      <c r="F9268" s="139">
        <v>0</v>
      </c>
      <c r="G9268" s="137" t="s">
        <v>247</v>
      </c>
      <c r="H9268" s="137" t="s">
        <v>1806</v>
      </c>
      <c r="I9268" s="138" t="s">
        <v>5636</v>
      </c>
    </row>
    <row r="9269" spans="1:9" hidden="1">
      <c r="A9269" s="137" t="s">
        <v>44862</v>
      </c>
      <c r="B9269" s="138" t="s">
        <v>44863</v>
      </c>
      <c r="C9269" s="138" t="s">
        <v>44864</v>
      </c>
      <c r="D9269" s="138" t="s">
        <v>44865</v>
      </c>
      <c r="E9269" s="138" t="s">
        <v>44866</v>
      </c>
      <c r="F9269" s="139">
        <v>68.7</v>
      </c>
      <c r="G9269" s="137" t="s">
        <v>247</v>
      </c>
      <c r="H9269" s="137" t="s">
        <v>1806</v>
      </c>
      <c r="I9269" s="138" t="s">
        <v>1096</v>
      </c>
    </row>
    <row r="9270" spans="1:9" hidden="1">
      <c r="A9270" s="137" t="s">
        <v>44867</v>
      </c>
      <c r="B9270" s="138" t="s">
        <v>44868</v>
      </c>
      <c r="C9270" s="138" t="s">
        <v>44869</v>
      </c>
      <c r="D9270" s="138" t="s">
        <v>44870</v>
      </c>
      <c r="E9270" s="138" t="s">
        <v>44871</v>
      </c>
      <c r="F9270" s="139">
        <v>44.3</v>
      </c>
      <c r="G9270" s="137" t="s">
        <v>247</v>
      </c>
      <c r="H9270" s="137" t="s">
        <v>1806</v>
      </c>
      <c r="I9270" s="138" t="s">
        <v>1110</v>
      </c>
    </row>
    <row r="9271" spans="1:9" hidden="1">
      <c r="A9271" s="137" t="s">
        <v>44872</v>
      </c>
      <c r="B9271" s="138" t="s">
        <v>44873</v>
      </c>
      <c r="C9271" s="138" t="s">
        <v>44874</v>
      </c>
      <c r="D9271" s="138" t="s">
        <v>44875</v>
      </c>
      <c r="E9271" s="138" t="s">
        <v>44876</v>
      </c>
      <c r="F9271" s="139">
        <v>35.479999999999997</v>
      </c>
      <c r="G9271" s="137" t="s">
        <v>247</v>
      </c>
      <c r="H9271" s="137" t="s">
        <v>1806</v>
      </c>
      <c r="I9271" s="138" t="s">
        <v>1096</v>
      </c>
    </row>
    <row r="9272" spans="1:9" hidden="1">
      <c r="A9272" s="137" t="s">
        <v>44877</v>
      </c>
      <c r="B9272" s="138" t="s">
        <v>44878</v>
      </c>
      <c r="C9272" s="138" t="s">
        <v>44879</v>
      </c>
      <c r="D9272" s="138" t="s">
        <v>44880</v>
      </c>
      <c r="E9272" s="138" t="s">
        <v>44881</v>
      </c>
      <c r="F9272" s="139">
        <v>32.979999999999997</v>
      </c>
      <c r="G9272" s="137" t="s">
        <v>247</v>
      </c>
      <c r="H9272" s="137" t="s">
        <v>1806</v>
      </c>
      <c r="I9272" s="138" t="s">
        <v>1110</v>
      </c>
    </row>
    <row r="9273" spans="1:9" hidden="1">
      <c r="A9273" s="137" t="s">
        <v>44882</v>
      </c>
      <c r="B9273" s="138" t="s">
        <v>44883</v>
      </c>
      <c r="C9273" s="138" t="s">
        <v>44884</v>
      </c>
      <c r="D9273" s="138" t="s">
        <v>44885</v>
      </c>
      <c r="E9273" s="138" t="s">
        <v>44886</v>
      </c>
      <c r="F9273" s="139">
        <v>137.29</v>
      </c>
      <c r="G9273" s="137" t="s">
        <v>247</v>
      </c>
      <c r="H9273" s="137" t="s">
        <v>1806</v>
      </c>
      <c r="I9273" s="138" t="s">
        <v>1110</v>
      </c>
    </row>
    <row r="9274" spans="1:9" hidden="1">
      <c r="A9274" s="137" t="s">
        <v>44887</v>
      </c>
      <c r="B9274" s="138" t="s">
        <v>44888</v>
      </c>
      <c r="C9274" s="138" t="s">
        <v>44889</v>
      </c>
      <c r="D9274" s="138" t="s">
        <v>44890</v>
      </c>
      <c r="E9274" s="138" t="s">
        <v>1756</v>
      </c>
      <c r="F9274" s="139">
        <v>0</v>
      </c>
      <c r="G9274" s="137" t="s">
        <v>247</v>
      </c>
      <c r="H9274" s="137" t="s">
        <v>1806</v>
      </c>
      <c r="I9274" s="138" t="s">
        <v>1756</v>
      </c>
    </row>
    <row r="9275" spans="1:9" hidden="1">
      <c r="A9275" s="137" t="s">
        <v>44891</v>
      </c>
      <c r="B9275" s="138" t="s">
        <v>44892</v>
      </c>
      <c r="C9275" s="138" t="s">
        <v>44893</v>
      </c>
      <c r="D9275" s="138" t="s">
        <v>44894</v>
      </c>
      <c r="E9275" s="138" t="s">
        <v>44895</v>
      </c>
      <c r="F9275" s="139">
        <v>121.58</v>
      </c>
      <c r="G9275" s="137" t="s">
        <v>247</v>
      </c>
      <c r="H9275" s="137" t="s">
        <v>1806</v>
      </c>
      <c r="I9275" s="138" t="s">
        <v>1096</v>
      </c>
    </row>
    <row r="9276" spans="1:9" hidden="1">
      <c r="A9276" s="137" t="s">
        <v>44896</v>
      </c>
      <c r="B9276" s="138" t="s">
        <v>44897</v>
      </c>
      <c r="C9276" s="138" t="s">
        <v>44898</v>
      </c>
      <c r="D9276" s="138" t="s">
        <v>44899</v>
      </c>
      <c r="E9276" s="138" t="s">
        <v>44900</v>
      </c>
      <c r="F9276" s="139">
        <v>22.03</v>
      </c>
      <c r="G9276" s="137" t="s">
        <v>247</v>
      </c>
      <c r="H9276" s="137" t="s">
        <v>1806</v>
      </c>
      <c r="I9276" s="138" t="s">
        <v>1110</v>
      </c>
    </row>
    <row r="9277" spans="1:9" hidden="1">
      <c r="A9277" s="137" t="s">
        <v>44901</v>
      </c>
      <c r="B9277" s="138" t="s">
        <v>44902</v>
      </c>
      <c r="C9277" s="138" t="s">
        <v>44903</v>
      </c>
      <c r="D9277" s="138" t="s">
        <v>44904</v>
      </c>
      <c r="E9277" s="138" t="s">
        <v>44905</v>
      </c>
      <c r="F9277" s="139">
        <v>0</v>
      </c>
      <c r="G9277" s="137" t="s">
        <v>247</v>
      </c>
      <c r="H9277" s="137" t="s">
        <v>1806</v>
      </c>
      <c r="I9277" s="138" t="s">
        <v>1110</v>
      </c>
    </row>
    <row r="9278" spans="1:9" hidden="1">
      <c r="A9278" s="137" t="s">
        <v>44906</v>
      </c>
      <c r="B9278" s="138" t="s">
        <v>44907</v>
      </c>
      <c r="C9278" s="138" t="s">
        <v>44908</v>
      </c>
      <c r="D9278" s="138" t="s">
        <v>44909</v>
      </c>
      <c r="E9278" s="138" t="s">
        <v>1756</v>
      </c>
      <c r="F9278" s="139">
        <v>0</v>
      </c>
      <c r="G9278" s="137" t="s">
        <v>247</v>
      </c>
      <c r="H9278" s="137" t="s">
        <v>1806</v>
      </c>
      <c r="I9278" s="138" t="s">
        <v>1756</v>
      </c>
    </row>
    <row r="9279" spans="1:9" hidden="1">
      <c r="A9279" s="137" t="s">
        <v>44910</v>
      </c>
      <c r="B9279" s="138" t="s">
        <v>44911</v>
      </c>
      <c r="C9279" s="138" t="s">
        <v>44912</v>
      </c>
      <c r="D9279" s="138" t="s">
        <v>44913</v>
      </c>
      <c r="E9279" s="138" t="s">
        <v>44914</v>
      </c>
      <c r="F9279" s="139">
        <v>107.58</v>
      </c>
      <c r="G9279" s="137" t="s">
        <v>247</v>
      </c>
      <c r="H9279" s="137" t="s">
        <v>1806</v>
      </c>
      <c r="I9279" s="138" t="s">
        <v>1096</v>
      </c>
    </row>
    <row r="9280" spans="1:9" hidden="1">
      <c r="A9280" s="137" t="s">
        <v>44915</v>
      </c>
      <c r="B9280" s="138" t="s">
        <v>44916</v>
      </c>
      <c r="C9280" s="138" t="s">
        <v>44917</v>
      </c>
      <c r="D9280" s="138" t="s">
        <v>44918</v>
      </c>
      <c r="E9280" s="138" t="s">
        <v>44919</v>
      </c>
      <c r="F9280" s="139">
        <v>0</v>
      </c>
      <c r="G9280" s="137" t="s">
        <v>247</v>
      </c>
      <c r="H9280" s="137" t="s">
        <v>1806</v>
      </c>
      <c r="I9280" s="138" t="s">
        <v>1756</v>
      </c>
    </row>
    <row r="9281" spans="1:9" hidden="1">
      <c r="A9281" s="137" t="s">
        <v>44920</v>
      </c>
      <c r="B9281" s="138" t="s">
        <v>44921</v>
      </c>
      <c r="C9281" s="138" t="s">
        <v>44922</v>
      </c>
      <c r="D9281" s="138" t="s">
        <v>18452</v>
      </c>
      <c r="E9281" s="138" t="s">
        <v>44923</v>
      </c>
      <c r="F9281" s="139">
        <v>56.64</v>
      </c>
      <c r="G9281" s="137" t="s">
        <v>247</v>
      </c>
      <c r="H9281" s="137" t="s">
        <v>1806</v>
      </c>
      <c r="I9281" s="138" t="s">
        <v>1096</v>
      </c>
    </row>
    <row r="9282" spans="1:9" hidden="1">
      <c r="A9282" s="137" t="s">
        <v>44924</v>
      </c>
      <c r="B9282" s="138" t="s">
        <v>44925</v>
      </c>
      <c r="C9282" s="138" t="s">
        <v>44926</v>
      </c>
      <c r="D9282" s="138" t="s">
        <v>44927</v>
      </c>
      <c r="E9282" s="138" t="s">
        <v>44928</v>
      </c>
      <c r="F9282" s="139">
        <v>12.74</v>
      </c>
      <c r="G9282" s="137" t="s">
        <v>247</v>
      </c>
      <c r="H9282" s="137" t="s">
        <v>1806</v>
      </c>
      <c r="I9282" s="138" t="s">
        <v>1110</v>
      </c>
    </row>
    <row r="9283" spans="1:9" hidden="1">
      <c r="A9283" s="137" t="s">
        <v>44929</v>
      </c>
      <c r="B9283" s="138" t="s">
        <v>44930</v>
      </c>
      <c r="C9283" s="138" t="s">
        <v>44931</v>
      </c>
      <c r="D9283" s="138" t="s">
        <v>44932</v>
      </c>
      <c r="E9283" s="138" t="s">
        <v>44933</v>
      </c>
      <c r="F9283" s="139">
        <v>10.81</v>
      </c>
      <c r="G9283" s="137" t="s">
        <v>247</v>
      </c>
      <c r="H9283" s="137" t="s">
        <v>1806</v>
      </c>
      <c r="I9283" s="138" t="s">
        <v>1110</v>
      </c>
    </row>
    <row r="9284" spans="1:9" hidden="1">
      <c r="A9284" s="137" t="s">
        <v>44934</v>
      </c>
      <c r="B9284" s="138" t="s">
        <v>44935</v>
      </c>
      <c r="C9284" s="138" t="s">
        <v>44936</v>
      </c>
      <c r="D9284" s="138" t="s">
        <v>44937</v>
      </c>
      <c r="E9284" s="138" t="s">
        <v>44938</v>
      </c>
      <c r="F9284" s="139">
        <v>0</v>
      </c>
      <c r="G9284" s="137" t="s">
        <v>247</v>
      </c>
      <c r="H9284" s="137" t="s">
        <v>1806</v>
      </c>
      <c r="I9284" s="138" t="s">
        <v>1110</v>
      </c>
    </row>
    <row r="9285" spans="1:9" hidden="1">
      <c r="A9285" s="137" t="s">
        <v>44939</v>
      </c>
      <c r="B9285" s="138" t="s">
        <v>44940</v>
      </c>
      <c r="C9285" s="138" t="s">
        <v>44941</v>
      </c>
      <c r="D9285" s="138" t="s">
        <v>44942</v>
      </c>
      <c r="E9285" s="138" t="s">
        <v>44943</v>
      </c>
      <c r="F9285" s="139">
        <v>105.66</v>
      </c>
      <c r="G9285" s="137" t="s">
        <v>247</v>
      </c>
      <c r="H9285" s="137" t="s">
        <v>1806</v>
      </c>
      <c r="I9285" s="138" t="s">
        <v>1096</v>
      </c>
    </row>
    <row r="9286" spans="1:9" hidden="1">
      <c r="A9286" s="137" t="s">
        <v>44944</v>
      </c>
      <c r="B9286" s="138" t="s">
        <v>44945</v>
      </c>
      <c r="C9286" s="138" t="s">
        <v>44946</v>
      </c>
      <c r="D9286" s="138" t="s">
        <v>44947</v>
      </c>
      <c r="E9286" s="138" t="s">
        <v>44948</v>
      </c>
      <c r="F9286" s="139">
        <v>13.12</v>
      </c>
      <c r="G9286" s="137" t="s">
        <v>247</v>
      </c>
      <c r="H9286" s="137" t="s">
        <v>1806</v>
      </c>
      <c r="I9286" s="138" t="s">
        <v>1110</v>
      </c>
    </row>
    <row r="9287" spans="1:9" hidden="1">
      <c r="A9287" s="137" t="s">
        <v>44949</v>
      </c>
      <c r="B9287" s="138" t="s">
        <v>44950</v>
      </c>
      <c r="C9287" s="138" t="s">
        <v>44951</v>
      </c>
      <c r="D9287" s="138" t="s">
        <v>44952</v>
      </c>
      <c r="E9287" s="138" t="s">
        <v>44953</v>
      </c>
      <c r="F9287" s="139">
        <v>0</v>
      </c>
      <c r="G9287" s="137" t="s">
        <v>247</v>
      </c>
      <c r="H9287" s="137" t="s">
        <v>1806</v>
      </c>
      <c r="I9287" s="138" t="s">
        <v>1756</v>
      </c>
    </row>
    <row r="9288" spans="1:9" hidden="1">
      <c r="A9288" s="137" t="s">
        <v>44954</v>
      </c>
      <c r="B9288" s="138" t="s">
        <v>44955</v>
      </c>
      <c r="C9288" s="138" t="s">
        <v>44956</v>
      </c>
      <c r="D9288" s="138" t="s">
        <v>44957</v>
      </c>
      <c r="E9288" s="138" t="s">
        <v>44958</v>
      </c>
      <c r="F9288" s="139">
        <v>238.61</v>
      </c>
      <c r="G9288" s="137" t="s">
        <v>247</v>
      </c>
      <c r="H9288" s="137" t="s">
        <v>1806</v>
      </c>
      <c r="I9288" s="138" t="s">
        <v>1110</v>
      </c>
    </row>
    <row r="9289" spans="1:9" hidden="1">
      <c r="A9289" s="137" t="s">
        <v>44959</v>
      </c>
      <c r="B9289" s="138" t="s">
        <v>44960</v>
      </c>
      <c r="C9289" s="138" t="s">
        <v>44961</v>
      </c>
      <c r="D9289" s="138" t="s">
        <v>44962</v>
      </c>
      <c r="E9289" s="138" t="s">
        <v>44963</v>
      </c>
      <c r="F9289" s="139">
        <v>85.47</v>
      </c>
      <c r="G9289" s="137" t="s">
        <v>247</v>
      </c>
      <c r="H9289" s="137" t="s">
        <v>1806</v>
      </c>
      <c r="I9289" s="138" t="s">
        <v>1096</v>
      </c>
    </row>
    <row r="9290" spans="1:9" hidden="1">
      <c r="A9290" s="137" t="s">
        <v>44964</v>
      </c>
      <c r="B9290" s="138" t="s">
        <v>44965</v>
      </c>
      <c r="C9290" s="138" t="s">
        <v>44966</v>
      </c>
      <c r="D9290" s="138" t="s">
        <v>44967</v>
      </c>
      <c r="E9290" s="138" t="s">
        <v>44968</v>
      </c>
      <c r="F9290" s="139">
        <v>68.89</v>
      </c>
      <c r="G9290" s="137" t="s">
        <v>247</v>
      </c>
      <c r="H9290" s="137" t="s">
        <v>1806</v>
      </c>
      <c r="I9290" s="138" t="s">
        <v>1096</v>
      </c>
    </row>
    <row r="9291" spans="1:9" hidden="1">
      <c r="A9291" s="137" t="s">
        <v>44969</v>
      </c>
      <c r="B9291" s="138" t="s">
        <v>44970</v>
      </c>
      <c r="C9291" s="138" t="s">
        <v>44971</v>
      </c>
      <c r="D9291" s="138" t="s">
        <v>44972</v>
      </c>
      <c r="E9291" s="138" t="s">
        <v>44973</v>
      </c>
      <c r="F9291" s="139">
        <v>13.2</v>
      </c>
      <c r="G9291" s="137" t="s">
        <v>247</v>
      </c>
      <c r="H9291" s="137" t="s">
        <v>1806</v>
      </c>
      <c r="I9291" s="138" t="s">
        <v>1110</v>
      </c>
    </row>
    <row r="9292" spans="1:9" hidden="1">
      <c r="A9292" s="137" t="s">
        <v>44974</v>
      </c>
      <c r="B9292" s="138" t="s">
        <v>44975</v>
      </c>
      <c r="C9292" s="138" t="s">
        <v>44976</v>
      </c>
      <c r="D9292" s="138" t="s">
        <v>44977</v>
      </c>
      <c r="E9292" s="138" t="s">
        <v>44978</v>
      </c>
      <c r="F9292" s="139">
        <v>137.12</v>
      </c>
      <c r="G9292" s="137" t="s">
        <v>247</v>
      </c>
      <c r="H9292" s="137" t="s">
        <v>1806</v>
      </c>
      <c r="I9292" s="138" t="s">
        <v>1110</v>
      </c>
    </row>
    <row r="9293" spans="1:9" hidden="1">
      <c r="A9293" s="137" t="s">
        <v>44979</v>
      </c>
      <c r="B9293" s="138" t="s">
        <v>44980</v>
      </c>
      <c r="C9293" s="138" t="s">
        <v>44981</v>
      </c>
      <c r="D9293" s="138" t="s">
        <v>44982</v>
      </c>
      <c r="E9293" s="138" t="s">
        <v>44983</v>
      </c>
      <c r="F9293" s="139">
        <v>0</v>
      </c>
      <c r="G9293" s="137" t="s">
        <v>247</v>
      </c>
      <c r="H9293" s="137" t="s">
        <v>1806</v>
      </c>
      <c r="I9293" s="138" t="s">
        <v>1096</v>
      </c>
    </row>
    <row r="9294" spans="1:9" hidden="1">
      <c r="A9294" s="137" t="s">
        <v>44984</v>
      </c>
      <c r="B9294" s="138" t="s">
        <v>44985</v>
      </c>
      <c r="C9294" s="138" t="s">
        <v>44986</v>
      </c>
      <c r="D9294" s="138" t="s">
        <v>44987</v>
      </c>
      <c r="E9294" s="138" t="s">
        <v>44988</v>
      </c>
      <c r="F9294" s="139">
        <v>1179.55</v>
      </c>
      <c r="G9294" s="137" t="s">
        <v>247</v>
      </c>
      <c r="H9294" s="137" t="s">
        <v>1806</v>
      </c>
      <c r="I9294" s="138" t="s">
        <v>1096</v>
      </c>
    </row>
    <row r="9295" spans="1:9" hidden="1">
      <c r="A9295" s="137" t="s">
        <v>44989</v>
      </c>
      <c r="B9295" s="138" t="s">
        <v>44990</v>
      </c>
      <c r="C9295" s="138" t="s">
        <v>44991</v>
      </c>
      <c r="D9295" s="138" t="s">
        <v>44992</v>
      </c>
      <c r="E9295" s="138" t="s">
        <v>44993</v>
      </c>
      <c r="F9295" s="139">
        <v>0</v>
      </c>
      <c r="G9295" s="137" t="s">
        <v>247</v>
      </c>
      <c r="H9295" s="137" t="s">
        <v>1806</v>
      </c>
      <c r="I9295" s="138" t="s">
        <v>5636</v>
      </c>
    </row>
    <row r="9296" spans="1:9" hidden="1">
      <c r="A9296" s="137" t="s">
        <v>44994</v>
      </c>
      <c r="B9296" s="138" t="s">
        <v>44995</v>
      </c>
      <c r="C9296" s="138" t="s">
        <v>44996</v>
      </c>
      <c r="D9296" s="138" t="s">
        <v>44997</v>
      </c>
      <c r="E9296" s="138" t="s">
        <v>44998</v>
      </c>
      <c r="F9296" s="139">
        <v>130.19</v>
      </c>
      <c r="G9296" s="137" t="s">
        <v>247</v>
      </c>
      <c r="H9296" s="137" t="s">
        <v>1806</v>
      </c>
      <c r="I9296" s="138" t="s">
        <v>1096</v>
      </c>
    </row>
    <row r="9297" spans="1:9" hidden="1">
      <c r="A9297" s="137" t="s">
        <v>44999</v>
      </c>
      <c r="B9297" s="138" t="s">
        <v>45000</v>
      </c>
      <c r="C9297" s="138" t="s">
        <v>45001</v>
      </c>
      <c r="D9297" s="138" t="s">
        <v>45002</v>
      </c>
      <c r="E9297" s="138" t="s">
        <v>45003</v>
      </c>
      <c r="F9297" s="139">
        <v>151.58000000000001</v>
      </c>
      <c r="G9297" s="137" t="s">
        <v>247</v>
      </c>
      <c r="H9297" s="137" t="s">
        <v>1806</v>
      </c>
      <c r="I9297" s="138" t="s">
        <v>1096</v>
      </c>
    </row>
    <row r="9298" spans="1:9" hidden="1">
      <c r="A9298" s="137" t="s">
        <v>45004</v>
      </c>
      <c r="B9298" s="138" t="s">
        <v>45005</v>
      </c>
      <c r="C9298" s="138" t="s">
        <v>45006</v>
      </c>
      <c r="D9298" s="138" t="s">
        <v>45007</v>
      </c>
      <c r="E9298" s="138" t="s">
        <v>45008</v>
      </c>
      <c r="F9298" s="139">
        <v>19.64</v>
      </c>
      <c r="G9298" s="137" t="s">
        <v>247</v>
      </c>
      <c r="H9298" s="137" t="s">
        <v>1806</v>
      </c>
      <c r="I9298" s="138" t="s">
        <v>1096</v>
      </c>
    </row>
    <row r="9299" spans="1:9" hidden="1">
      <c r="A9299" s="137" t="s">
        <v>45009</v>
      </c>
      <c r="B9299" s="138" t="s">
        <v>45010</v>
      </c>
      <c r="C9299" s="138" t="s">
        <v>45011</v>
      </c>
      <c r="D9299" s="138" t="s">
        <v>45012</v>
      </c>
      <c r="E9299" s="138" t="s">
        <v>45013</v>
      </c>
      <c r="F9299" s="139">
        <v>117.96</v>
      </c>
      <c r="G9299" s="137" t="s">
        <v>247</v>
      </c>
      <c r="H9299" s="137" t="s">
        <v>1806</v>
      </c>
      <c r="I9299" s="138" t="s">
        <v>1096</v>
      </c>
    </row>
    <row r="9300" spans="1:9" hidden="1">
      <c r="A9300" s="137" t="s">
        <v>45014</v>
      </c>
      <c r="B9300" s="138" t="s">
        <v>45015</v>
      </c>
      <c r="C9300" s="138" t="s">
        <v>45016</v>
      </c>
      <c r="D9300" s="138" t="s">
        <v>45017</v>
      </c>
      <c r="E9300" s="138" t="s">
        <v>45018</v>
      </c>
      <c r="F9300" s="139">
        <v>0</v>
      </c>
      <c r="G9300" s="137" t="s">
        <v>247</v>
      </c>
      <c r="H9300" s="137" t="s">
        <v>1806</v>
      </c>
      <c r="I9300" s="138" t="s">
        <v>1756</v>
      </c>
    </row>
    <row r="9301" spans="1:9" hidden="1">
      <c r="A9301" s="137" t="s">
        <v>45019</v>
      </c>
      <c r="B9301" s="138" t="s">
        <v>45020</v>
      </c>
      <c r="C9301" s="138" t="s">
        <v>45021</v>
      </c>
      <c r="D9301" s="138" t="s">
        <v>45022</v>
      </c>
      <c r="E9301" s="138" t="s">
        <v>45023</v>
      </c>
      <c r="F9301" s="139">
        <v>0</v>
      </c>
      <c r="G9301" s="137" t="s">
        <v>247</v>
      </c>
      <c r="H9301" s="137" t="s">
        <v>1806</v>
      </c>
      <c r="I9301" s="138" t="s">
        <v>1096</v>
      </c>
    </row>
    <row r="9302" spans="1:9" hidden="1">
      <c r="A9302" s="137" t="s">
        <v>45024</v>
      </c>
      <c r="B9302" s="138" t="s">
        <v>45025</v>
      </c>
      <c r="C9302" s="138" t="s">
        <v>45026</v>
      </c>
      <c r="D9302" s="138" t="s">
        <v>45027</v>
      </c>
      <c r="E9302" s="138" t="s">
        <v>45028</v>
      </c>
      <c r="F9302" s="139">
        <v>0</v>
      </c>
      <c r="G9302" s="137" t="s">
        <v>247</v>
      </c>
      <c r="H9302" s="137" t="s">
        <v>1806</v>
      </c>
      <c r="I9302" s="138" t="s">
        <v>1096</v>
      </c>
    </row>
    <row r="9303" spans="1:9" hidden="1">
      <c r="A9303" s="137" t="s">
        <v>45029</v>
      </c>
      <c r="B9303" s="138" t="s">
        <v>45030</v>
      </c>
      <c r="C9303" s="138" t="s">
        <v>45031</v>
      </c>
      <c r="D9303" s="138" t="s">
        <v>45032</v>
      </c>
      <c r="E9303" s="138" t="s">
        <v>45033</v>
      </c>
      <c r="F9303" s="139">
        <v>0</v>
      </c>
      <c r="G9303" s="137" t="s">
        <v>247</v>
      </c>
      <c r="H9303" s="137" t="s">
        <v>1806</v>
      </c>
      <c r="I9303" s="138" t="s">
        <v>1110</v>
      </c>
    </row>
    <row r="9304" spans="1:9" hidden="1">
      <c r="A9304" s="137" t="s">
        <v>45034</v>
      </c>
      <c r="B9304" s="138" t="s">
        <v>45035</v>
      </c>
      <c r="C9304" s="138" t="s">
        <v>45036</v>
      </c>
      <c r="D9304" s="138" t="s">
        <v>45037</v>
      </c>
      <c r="E9304" s="138" t="s">
        <v>45038</v>
      </c>
      <c r="F9304" s="139">
        <v>0</v>
      </c>
      <c r="G9304" s="137" t="s">
        <v>247</v>
      </c>
      <c r="H9304" s="137" t="s">
        <v>1806</v>
      </c>
      <c r="I9304" s="138" t="s">
        <v>1096</v>
      </c>
    </row>
    <row r="9305" spans="1:9" hidden="1">
      <c r="A9305" s="137" t="s">
        <v>45039</v>
      </c>
      <c r="B9305" s="138" t="s">
        <v>45040</v>
      </c>
      <c r="C9305" s="138" t="s">
        <v>45041</v>
      </c>
      <c r="D9305" s="138" t="s">
        <v>45042</v>
      </c>
      <c r="E9305" s="138" t="s">
        <v>45043</v>
      </c>
      <c r="F9305" s="139">
        <v>17.79</v>
      </c>
      <c r="G9305" s="137" t="s">
        <v>247</v>
      </c>
      <c r="H9305" s="137" t="s">
        <v>1806</v>
      </c>
      <c r="I9305" s="138" t="s">
        <v>1110</v>
      </c>
    </row>
    <row r="9306" spans="1:9" hidden="1">
      <c r="A9306" s="137" t="s">
        <v>45044</v>
      </c>
      <c r="B9306" s="138" t="s">
        <v>45045</v>
      </c>
      <c r="C9306" s="138" t="s">
        <v>45046</v>
      </c>
      <c r="D9306" s="138" t="s">
        <v>45047</v>
      </c>
      <c r="E9306" s="138" t="s">
        <v>45048</v>
      </c>
      <c r="F9306" s="139">
        <v>25.59</v>
      </c>
      <c r="G9306" s="137" t="s">
        <v>247</v>
      </c>
      <c r="H9306" s="137" t="s">
        <v>1806</v>
      </c>
      <c r="I9306" s="138" t="s">
        <v>1756</v>
      </c>
    </row>
    <row r="9307" spans="1:9" hidden="1">
      <c r="A9307" s="137" t="s">
        <v>45049</v>
      </c>
      <c r="B9307" s="138" t="s">
        <v>45050</v>
      </c>
      <c r="C9307" s="138" t="s">
        <v>45051</v>
      </c>
      <c r="D9307" s="138" t="s">
        <v>22196</v>
      </c>
      <c r="E9307" s="138" t="s">
        <v>45052</v>
      </c>
      <c r="F9307" s="139">
        <v>29.5</v>
      </c>
      <c r="G9307" s="137" t="s">
        <v>247</v>
      </c>
      <c r="H9307" s="137" t="s">
        <v>2660</v>
      </c>
      <c r="I9307" s="138" t="s">
        <v>1091</v>
      </c>
    </row>
    <row r="9308" spans="1:9" hidden="1">
      <c r="A9308" s="137" t="s">
        <v>45053</v>
      </c>
      <c r="B9308" s="138" t="s">
        <v>45054</v>
      </c>
      <c r="C9308" s="138" t="s">
        <v>45055</v>
      </c>
      <c r="D9308" s="138" t="s">
        <v>45056</v>
      </c>
      <c r="E9308" s="138" t="s">
        <v>45057</v>
      </c>
      <c r="F9308" s="139">
        <v>74.27</v>
      </c>
      <c r="G9308" s="137" t="s">
        <v>247</v>
      </c>
      <c r="H9308" s="137" t="s">
        <v>1806</v>
      </c>
      <c r="I9308" s="138" t="s">
        <v>5636</v>
      </c>
    </row>
    <row r="9309" spans="1:9" hidden="1">
      <c r="A9309" s="137" t="s">
        <v>45058</v>
      </c>
      <c r="B9309" s="138" t="s">
        <v>45059</v>
      </c>
      <c r="C9309" s="138" t="s">
        <v>45060</v>
      </c>
      <c r="D9309" s="138" t="s">
        <v>45061</v>
      </c>
      <c r="E9309" s="138" t="s">
        <v>45062</v>
      </c>
      <c r="F9309" s="139">
        <v>42.81</v>
      </c>
      <c r="G9309" s="137" t="s">
        <v>247</v>
      </c>
      <c r="H9309" s="137" t="s">
        <v>1806</v>
      </c>
      <c r="I9309" s="138" t="s">
        <v>1110</v>
      </c>
    </row>
    <row r="9310" spans="1:9" hidden="1">
      <c r="A9310" s="137" t="s">
        <v>45063</v>
      </c>
      <c r="B9310" s="138" t="s">
        <v>45064</v>
      </c>
      <c r="C9310" s="138" t="s">
        <v>45065</v>
      </c>
      <c r="D9310" s="138" t="s">
        <v>45066</v>
      </c>
      <c r="E9310" s="138" t="s">
        <v>45067</v>
      </c>
      <c r="F9310" s="139">
        <v>0</v>
      </c>
      <c r="G9310" s="137" t="s">
        <v>247</v>
      </c>
      <c r="H9310" s="137" t="s">
        <v>1806</v>
      </c>
      <c r="I9310" s="138" t="s">
        <v>1756</v>
      </c>
    </row>
    <row r="9311" spans="1:9" hidden="1">
      <c r="A9311" s="137" t="s">
        <v>45068</v>
      </c>
      <c r="B9311" s="138" t="s">
        <v>45069</v>
      </c>
      <c r="C9311" s="138" t="s">
        <v>45070</v>
      </c>
      <c r="D9311" s="138" t="s">
        <v>4614</v>
      </c>
      <c r="E9311" s="138" t="s">
        <v>45071</v>
      </c>
      <c r="F9311" s="139">
        <v>12.05</v>
      </c>
      <c r="G9311" s="137" t="s">
        <v>247</v>
      </c>
      <c r="H9311" s="137" t="s">
        <v>1806</v>
      </c>
      <c r="I9311" s="138" t="s">
        <v>1096</v>
      </c>
    </row>
    <row r="9312" spans="1:9" hidden="1">
      <c r="A9312" s="137" t="s">
        <v>45072</v>
      </c>
      <c r="B9312" s="138" t="s">
        <v>45073</v>
      </c>
      <c r="C9312" s="138" t="s">
        <v>45074</v>
      </c>
      <c r="D9312" s="138" t="s">
        <v>18128</v>
      </c>
      <c r="E9312" s="138" t="s">
        <v>45075</v>
      </c>
      <c r="F9312" s="139">
        <v>0</v>
      </c>
      <c r="G9312" s="137" t="s">
        <v>247</v>
      </c>
      <c r="H9312" s="137" t="s">
        <v>1806</v>
      </c>
      <c r="I9312" s="138" t="s">
        <v>1096</v>
      </c>
    </row>
    <row r="9313" spans="1:9" hidden="1">
      <c r="A9313" s="137" t="s">
        <v>45076</v>
      </c>
      <c r="B9313" s="138" t="s">
        <v>45077</v>
      </c>
      <c r="C9313" s="138" t="s">
        <v>45078</v>
      </c>
      <c r="D9313" s="138" t="s">
        <v>45079</v>
      </c>
      <c r="E9313" s="138" t="s">
        <v>45080</v>
      </c>
      <c r="F9313" s="139">
        <v>25.85</v>
      </c>
      <c r="G9313" s="137" t="s">
        <v>247</v>
      </c>
      <c r="H9313" s="137" t="s">
        <v>1806</v>
      </c>
      <c r="I9313" s="138" t="s">
        <v>1756</v>
      </c>
    </row>
    <row r="9314" spans="1:9" hidden="1">
      <c r="A9314" s="137" t="s">
        <v>45081</v>
      </c>
      <c r="B9314" s="138" t="s">
        <v>45082</v>
      </c>
      <c r="C9314" s="138" t="s">
        <v>45083</v>
      </c>
      <c r="D9314" s="138" t="s">
        <v>430</v>
      </c>
      <c r="E9314" s="138" t="s">
        <v>45084</v>
      </c>
      <c r="F9314" s="139">
        <v>0</v>
      </c>
      <c r="G9314" s="137" t="s">
        <v>247</v>
      </c>
      <c r="H9314" s="137" t="s">
        <v>1806</v>
      </c>
      <c r="I9314" s="138" t="s">
        <v>1096</v>
      </c>
    </row>
    <row r="9315" spans="1:9" hidden="1">
      <c r="A9315" s="137" t="s">
        <v>45085</v>
      </c>
      <c r="B9315" s="138" t="s">
        <v>638</v>
      </c>
      <c r="C9315" s="138" t="s">
        <v>640</v>
      </c>
      <c r="D9315" s="138" t="s">
        <v>639</v>
      </c>
      <c r="E9315" s="138" t="s">
        <v>1120</v>
      </c>
      <c r="F9315" s="139">
        <v>0</v>
      </c>
      <c r="G9315" s="137" t="s">
        <v>247</v>
      </c>
      <c r="H9315" s="137" t="s">
        <v>1806</v>
      </c>
      <c r="I9315" s="138" t="s">
        <v>1096</v>
      </c>
    </row>
    <row r="9316" spans="1:9" hidden="1">
      <c r="A9316" s="137" t="s">
        <v>45086</v>
      </c>
      <c r="B9316" s="138" t="s">
        <v>45087</v>
      </c>
      <c r="C9316" s="138" t="s">
        <v>45088</v>
      </c>
      <c r="D9316" s="138" t="s">
        <v>45089</v>
      </c>
      <c r="E9316" s="138" t="s">
        <v>1756</v>
      </c>
      <c r="F9316" s="139">
        <v>0</v>
      </c>
      <c r="G9316" s="137" t="s">
        <v>247</v>
      </c>
      <c r="H9316" s="137" t="s">
        <v>1806</v>
      </c>
      <c r="I9316" s="138" t="s">
        <v>1756</v>
      </c>
    </row>
    <row r="9317" spans="1:9" hidden="1">
      <c r="A9317" s="137" t="s">
        <v>45090</v>
      </c>
      <c r="B9317" s="138" t="s">
        <v>45091</v>
      </c>
      <c r="C9317" s="138" t="s">
        <v>45092</v>
      </c>
      <c r="D9317" s="138" t="s">
        <v>45093</v>
      </c>
      <c r="E9317" s="138" t="s">
        <v>45094</v>
      </c>
      <c r="F9317" s="139">
        <v>0</v>
      </c>
      <c r="G9317" s="137" t="s">
        <v>247</v>
      </c>
      <c r="H9317" s="137" t="s">
        <v>1806</v>
      </c>
      <c r="I9317" s="138" t="s">
        <v>1096</v>
      </c>
    </row>
    <row r="9318" spans="1:9" hidden="1">
      <c r="A9318" s="137" t="s">
        <v>45095</v>
      </c>
      <c r="B9318" s="138" t="s">
        <v>45096</v>
      </c>
      <c r="C9318" s="138" t="s">
        <v>45097</v>
      </c>
      <c r="D9318" s="138" t="s">
        <v>45098</v>
      </c>
      <c r="E9318" s="138" t="s">
        <v>45099</v>
      </c>
      <c r="F9318" s="139">
        <v>0</v>
      </c>
      <c r="G9318" s="137" t="s">
        <v>247</v>
      </c>
      <c r="H9318" s="137" t="s">
        <v>1806</v>
      </c>
      <c r="I9318" s="138" t="s">
        <v>1110</v>
      </c>
    </row>
    <row r="9319" spans="1:9" hidden="1">
      <c r="A9319" s="137" t="s">
        <v>45100</v>
      </c>
      <c r="B9319" s="138" t="s">
        <v>45096</v>
      </c>
      <c r="C9319" s="138" t="s">
        <v>45101</v>
      </c>
      <c r="D9319" s="138" t="s">
        <v>45102</v>
      </c>
      <c r="E9319" s="138" t="s">
        <v>45099</v>
      </c>
      <c r="F9319" s="139">
        <v>119.82</v>
      </c>
      <c r="G9319" s="137" t="s">
        <v>247</v>
      </c>
      <c r="H9319" s="137" t="s">
        <v>1806</v>
      </c>
      <c r="I9319" s="138" t="s">
        <v>1110</v>
      </c>
    </row>
    <row r="9320" spans="1:9" hidden="1">
      <c r="A9320" s="137" t="s">
        <v>45103</v>
      </c>
      <c r="B9320" s="138" t="s">
        <v>45104</v>
      </c>
      <c r="C9320" s="138" t="s">
        <v>45105</v>
      </c>
      <c r="D9320" s="138" t="s">
        <v>45106</v>
      </c>
      <c r="E9320" s="138" t="s">
        <v>45107</v>
      </c>
      <c r="F9320" s="139">
        <v>0</v>
      </c>
      <c r="G9320" s="137" t="s">
        <v>247</v>
      </c>
      <c r="H9320" s="137" t="s">
        <v>2660</v>
      </c>
      <c r="I9320" s="138" t="s">
        <v>1091</v>
      </c>
    </row>
    <row r="9321" spans="1:9" hidden="1">
      <c r="A9321" s="137" t="s">
        <v>45108</v>
      </c>
      <c r="B9321" s="138" t="s">
        <v>45109</v>
      </c>
      <c r="C9321" s="138" t="s">
        <v>45110</v>
      </c>
      <c r="D9321" s="138" t="s">
        <v>45111</v>
      </c>
      <c r="E9321" s="138" t="s">
        <v>45112</v>
      </c>
      <c r="F9321" s="139">
        <v>15.81</v>
      </c>
      <c r="G9321" s="137" t="s">
        <v>247</v>
      </c>
      <c r="H9321" s="137" t="s">
        <v>1806</v>
      </c>
      <c r="I9321" s="138" t="s">
        <v>1096</v>
      </c>
    </row>
    <row r="9322" spans="1:9" hidden="1">
      <c r="A9322" s="137" t="s">
        <v>45113</v>
      </c>
      <c r="B9322" s="138" t="s">
        <v>45114</v>
      </c>
      <c r="C9322" s="138" t="s">
        <v>45115</v>
      </c>
      <c r="D9322" s="138" t="s">
        <v>45116</v>
      </c>
      <c r="E9322" s="138" t="s">
        <v>45117</v>
      </c>
      <c r="F9322" s="139">
        <v>73.77</v>
      </c>
      <c r="G9322" s="137" t="s">
        <v>247</v>
      </c>
      <c r="H9322" s="137" t="s">
        <v>1806</v>
      </c>
      <c r="I9322" s="138" t="s">
        <v>1096</v>
      </c>
    </row>
    <row r="9323" spans="1:9" hidden="1">
      <c r="A9323" s="137" t="s">
        <v>45118</v>
      </c>
      <c r="B9323" s="138" t="s">
        <v>45119</v>
      </c>
      <c r="C9323" s="138" t="s">
        <v>45120</v>
      </c>
      <c r="D9323" s="138" t="s">
        <v>45121</v>
      </c>
      <c r="E9323" s="138" t="s">
        <v>45122</v>
      </c>
      <c r="F9323" s="139">
        <v>4.63</v>
      </c>
      <c r="G9323" s="137" t="s">
        <v>247</v>
      </c>
      <c r="H9323" s="137" t="s">
        <v>1806</v>
      </c>
      <c r="I9323" s="138" t="s">
        <v>1096</v>
      </c>
    </row>
    <row r="9324" spans="1:9" hidden="1">
      <c r="A9324" s="137" t="s">
        <v>45123</v>
      </c>
      <c r="B9324" s="138" t="s">
        <v>45124</v>
      </c>
      <c r="C9324" s="138" t="s">
        <v>45125</v>
      </c>
      <c r="D9324" s="138" t="s">
        <v>45126</v>
      </c>
      <c r="E9324" s="138" t="s">
        <v>45127</v>
      </c>
      <c r="F9324" s="139">
        <v>0</v>
      </c>
      <c r="G9324" s="137" t="s">
        <v>247</v>
      </c>
      <c r="H9324" s="137" t="s">
        <v>1806</v>
      </c>
      <c r="I9324" s="138" t="s">
        <v>1096</v>
      </c>
    </row>
    <row r="9325" spans="1:9" hidden="1">
      <c r="A9325" s="137" t="s">
        <v>45128</v>
      </c>
      <c r="B9325" s="138" t="s">
        <v>45129</v>
      </c>
      <c r="C9325" s="138" t="s">
        <v>45130</v>
      </c>
      <c r="D9325" s="138" t="s">
        <v>6973</v>
      </c>
      <c r="E9325" s="138" t="s">
        <v>45131</v>
      </c>
      <c r="F9325" s="139">
        <v>18.829999999999998</v>
      </c>
      <c r="G9325" s="137" t="s">
        <v>247</v>
      </c>
      <c r="H9325" s="137" t="s">
        <v>1806</v>
      </c>
      <c r="I9325" s="138" t="s">
        <v>1096</v>
      </c>
    </row>
    <row r="9326" spans="1:9" hidden="1">
      <c r="A9326" s="137" t="s">
        <v>45132</v>
      </c>
      <c r="B9326" s="138" t="s">
        <v>45133</v>
      </c>
      <c r="C9326" s="138" t="s">
        <v>45134</v>
      </c>
      <c r="D9326" s="138" t="s">
        <v>45135</v>
      </c>
      <c r="E9326" s="138" t="s">
        <v>1756</v>
      </c>
      <c r="F9326" s="139">
        <v>0</v>
      </c>
      <c r="G9326" s="137" t="s">
        <v>247</v>
      </c>
      <c r="H9326" s="137" t="s">
        <v>1806</v>
      </c>
      <c r="I9326" s="138" t="s">
        <v>1756</v>
      </c>
    </row>
    <row r="9327" spans="1:9" hidden="1">
      <c r="A9327" s="137" t="s">
        <v>45136</v>
      </c>
      <c r="B9327" s="138" t="s">
        <v>45137</v>
      </c>
      <c r="C9327" s="138" t="s">
        <v>45138</v>
      </c>
      <c r="D9327" s="138" t="s">
        <v>45139</v>
      </c>
      <c r="E9327" s="138" t="s">
        <v>45140</v>
      </c>
      <c r="F9327" s="139">
        <v>0</v>
      </c>
      <c r="G9327" s="137" t="s">
        <v>247</v>
      </c>
      <c r="H9327" s="137" t="s">
        <v>1806</v>
      </c>
      <c r="I9327" s="138" t="s">
        <v>1096</v>
      </c>
    </row>
    <row r="9328" spans="1:9" hidden="1">
      <c r="A9328" s="137" t="s">
        <v>45141</v>
      </c>
      <c r="B9328" s="138" t="s">
        <v>45142</v>
      </c>
      <c r="C9328" s="138" t="s">
        <v>45143</v>
      </c>
      <c r="D9328" s="138" t="s">
        <v>45144</v>
      </c>
      <c r="E9328" s="138" t="s">
        <v>45145</v>
      </c>
      <c r="F9328" s="139">
        <v>0</v>
      </c>
      <c r="G9328" s="137" t="s">
        <v>247</v>
      </c>
      <c r="H9328" s="137" t="s">
        <v>1806</v>
      </c>
      <c r="I9328" s="138" t="s">
        <v>1096</v>
      </c>
    </row>
    <row r="9329" spans="1:9" hidden="1">
      <c r="A9329" s="137" t="s">
        <v>45146</v>
      </c>
      <c r="B9329" s="138" t="s">
        <v>45147</v>
      </c>
      <c r="C9329" s="138" t="s">
        <v>45148</v>
      </c>
      <c r="D9329" s="138" t="s">
        <v>45149</v>
      </c>
      <c r="E9329" s="138" t="s">
        <v>45150</v>
      </c>
      <c r="F9329" s="139">
        <v>17.13</v>
      </c>
      <c r="G9329" s="137" t="s">
        <v>247</v>
      </c>
      <c r="H9329" s="137" t="s">
        <v>1806</v>
      </c>
      <c r="I9329" s="138" t="s">
        <v>1096</v>
      </c>
    </row>
    <row r="9330" spans="1:9" hidden="1">
      <c r="A9330" s="137" t="s">
        <v>45151</v>
      </c>
      <c r="B9330" s="138" t="s">
        <v>45152</v>
      </c>
      <c r="C9330" s="138" t="s">
        <v>45153</v>
      </c>
      <c r="D9330" s="138" t="s">
        <v>5359</v>
      </c>
      <c r="E9330" s="138" t="s">
        <v>45154</v>
      </c>
      <c r="F9330" s="139">
        <v>6.01</v>
      </c>
      <c r="G9330" s="137" t="s">
        <v>247</v>
      </c>
      <c r="H9330" s="137" t="s">
        <v>1806</v>
      </c>
      <c r="I9330" s="138" t="s">
        <v>1096</v>
      </c>
    </row>
    <row r="9331" spans="1:9" hidden="1">
      <c r="A9331" s="137" t="s">
        <v>45155</v>
      </c>
      <c r="B9331" s="138" t="s">
        <v>45156</v>
      </c>
      <c r="C9331" s="138" t="s">
        <v>45157</v>
      </c>
      <c r="D9331" s="138" t="s">
        <v>45158</v>
      </c>
      <c r="E9331" s="138" t="s">
        <v>45159</v>
      </c>
      <c r="F9331" s="139">
        <v>28.51</v>
      </c>
      <c r="G9331" s="137" t="s">
        <v>247</v>
      </c>
      <c r="H9331" s="137" t="s">
        <v>1806</v>
      </c>
      <c r="I9331" s="138" t="s">
        <v>1096</v>
      </c>
    </row>
    <row r="9332" spans="1:9" hidden="1">
      <c r="A9332" s="137" t="s">
        <v>45160</v>
      </c>
      <c r="B9332" s="138" t="s">
        <v>45161</v>
      </c>
      <c r="C9332" s="138" t="s">
        <v>45162</v>
      </c>
      <c r="D9332" s="138" t="s">
        <v>45163</v>
      </c>
      <c r="E9332" s="138" t="s">
        <v>45164</v>
      </c>
      <c r="F9332" s="139">
        <v>0</v>
      </c>
      <c r="G9332" s="137" t="s">
        <v>247</v>
      </c>
      <c r="H9332" s="137" t="s">
        <v>1806</v>
      </c>
      <c r="I9332" s="138" t="s">
        <v>1096</v>
      </c>
    </row>
    <row r="9333" spans="1:9" hidden="1">
      <c r="A9333" s="137" t="s">
        <v>45165</v>
      </c>
      <c r="B9333" s="138" t="s">
        <v>45166</v>
      </c>
      <c r="C9333" s="138" t="s">
        <v>45167</v>
      </c>
      <c r="D9333" s="138" t="s">
        <v>45168</v>
      </c>
      <c r="E9333" s="138" t="s">
        <v>45169</v>
      </c>
      <c r="F9333" s="139">
        <v>25.34</v>
      </c>
      <c r="G9333" s="137" t="s">
        <v>247</v>
      </c>
      <c r="H9333" s="137" t="s">
        <v>1806</v>
      </c>
      <c r="I9333" s="138" t="s">
        <v>1756</v>
      </c>
    </row>
    <row r="9334" spans="1:9" hidden="1">
      <c r="A9334" s="137" t="s">
        <v>45170</v>
      </c>
      <c r="B9334" s="138" t="s">
        <v>997</v>
      </c>
      <c r="C9334" s="138" t="s">
        <v>923</v>
      </c>
      <c r="D9334" s="138" t="s">
        <v>852</v>
      </c>
      <c r="E9334" s="138" t="s">
        <v>1211</v>
      </c>
      <c r="F9334" s="139">
        <v>25.27</v>
      </c>
      <c r="G9334" s="137" t="s">
        <v>247</v>
      </c>
      <c r="H9334" s="137" t="s">
        <v>1806</v>
      </c>
      <c r="I9334" s="138" t="s">
        <v>1096</v>
      </c>
    </row>
    <row r="9335" spans="1:9" hidden="1">
      <c r="A9335" s="137" t="s">
        <v>45171</v>
      </c>
      <c r="B9335" s="138" t="s">
        <v>45172</v>
      </c>
      <c r="C9335" s="138" t="s">
        <v>45173</v>
      </c>
      <c r="D9335" s="138" t="s">
        <v>45174</v>
      </c>
      <c r="E9335" s="138" t="s">
        <v>45175</v>
      </c>
      <c r="F9335" s="139">
        <v>26.56</v>
      </c>
      <c r="G9335" s="137" t="s">
        <v>247</v>
      </c>
      <c r="H9335" s="137" t="s">
        <v>1806</v>
      </c>
      <c r="I9335" s="138" t="s">
        <v>1756</v>
      </c>
    </row>
    <row r="9336" spans="1:9" hidden="1">
      <c r="A9336" s="137" t="s">
        <v>45176</v>
      </c>
      <c r="B9336" s="138" t="s">
        <v>45177</v>
      </c>
      <c r="C9336" s="138" t="s">
        <v>45178</v>
      </c>
      <c r="D9336" s="138" t="s">
        <v>45179</v>
      </c>
      <c r="E9336" s="138" t="s">
        <v>45180</v>
      </c>
      <c r="F9336" s="139">
        <v>27.4</v>
      </c>
      <c r="G9336" s="137" t="s">
        <v>247</v>
      </c>
      <c r="H9336" s="137" t="s">
        <v>1806</v>
      </c>
      <c r="I9336" s="138" t="s">
        <v>1756</v>
      </c>
    </row>
    <row r="9337" spans="1:9" hidden="1">
      <c r="A9337" s="137" t="s">
        <v>45181</v>
      </c>
      <c r="B9337" s="138" t="s">
        <v>45182</v>
      </c>
      <c r="C9337" s="138" t="s">
        <v>45183</v>
      </c>
      <c r="D9337" s="138" t="s">
        <v>45184</v>
      </c>
      <c r="E9337" s="138" t="s">
        <v>45185</v>
      </c>
      <c r="F9337" s="139">
        <v>27.68</v>
      </c>
      <c r="G9337" s="137" t="s">
        <v>247</v>
      </c>
      <c r="H9337" s="137" t="s">
        <v>1806</v>
      </c>
      <c r="I9337" s="138" t="s">
        <v>1756</v>
      </c>
    </row>
    <row r="9338" spans="1:9" hidden="1">
      <c r="A9338" s="137" t="s">
        <v>45186</v>
      </c>
      <c r="B9338" s="138" t="s">
        <v>45187</v>
      </c>
      <c r="C9338" s="138" t="s">
        <v>45188</v>
      </c>
      <c r="D9338" s="138" t="s">
        <v>45184</v>
      </c>
      <c r="E9338" s="138" t="s">
        <v>45189</v>
      </c>
      <c r="F9338" s="139">
        <v>26.15</v>
      </c>
      <c r="G9338" s="137" t="s">
        <v>247</v>
      </c>
      <c r="H9338" s="137" t="s">
        <v>1806</v>
      </c>
      <c r="I9338" s="138" t="s">
        <v>1756</v>
      </c>
    </row>
    <row r="9339" spans="1:9" hidden="1">
      <c r="A9339" s="137" t="s">
        <v>45190</v>
      </c>
      <c r="B9339" s="138" t="s">
        <v>45191</v>
      </c>
      <c r="C9339" s="138" t="s">
        <v>45192</v>
      </c>
      <c r="D9339" s="138" t="s">
        <v>45193</v>
      </c>
      <c r="E9339" s="138" t="s">
        <v>45194</v>
      </c>
      <c r="F9339" s="139">
        <v>25.87</v>
      </c>
      <c r="G9339" s="137" t="s">
        <v>247</v>
      </c>
      <c r="H9339" s="137" t="s">
        <v>1806</v>
      </c>
      <c r="I9339" s="138" t="s">
        <v>1756</v>
      </c>
    </row>
    <row r="9340" spans="1:9" hidden="1">
      <c r="A9340" s="137" t="s">
        <v>45195</v>
      </c>
      <c r="B9340" s="138" t="s">
        <v>45196</v>
      </c>
      <c r="C9340" s="138" t="s">
        <v>45197</v>
      </c>
      <c r="D9340" s="138" t="s">
        <v>45198</v>
      </c>
      <c r="E9340" s="138" t="s">
        <v>45199</v>
      </c>
      <c r="F9340" s="139">
        <v>0</v>
      </c>
      <c r="G9340" s="137" t="s">
        <v>247</v>
      </c>
      <c r="H9340" s="137" t="s">
        <v>1806</v>
      </c>
      <c r="I9340" s="138" t="s">
        <v>1756</v>
      </c>
    </row>
    <row r="9341" spans="1:9" hidden="1">
      <c r="A9341" s="137" t="s">
        <v>45200</v>
      </c>
      <c r="B9341" s="138" t="s">
        <v>45201</v>
      </c>
      <c r="C9341" s="138" t="s">
        <v>45202</v>
      </c>
      <c r="D9341" s="138" t="s">
        <v>45203</v>
      </c>
      <c r="E9341" s="138" t="s">
        <v>45204</v>
      </c>
      <c r="F9341" s="139">
        <v>27.1</v>
      </c>
      <c r="G9341" s="137" t="s">
        <v>247</v>
      </c>
      <c r="H9341" s="137" t="s">
        <v>1806</v>
      </c>
      <c r="I9341" s="138" t="s">
        <v>1756</v>
      </c>
    </row>
    <row r="9342" spans="1:9" hidden="1">
      <c r="A9342" s="137" t="s">
        <v>45205</v>
      </c>
      <c r="B9342" s="138" t="s">
        <v>45206</v>
      </c>
      <c r="C9342" s="138" t="s">
        <v>45207</v>
      </c>
      <c r="D9342" s="138" t="s">
        <v>45208</v>
      </c>
      <c r="E9342" s="138" t="s">
        <v>45209</v>
      </c>
      <c r="F9342" s="139">
        <v>26.65</v>
      </c>
      <c r="G9342" s="137" t="s">
        <v>247</v>
      </c>
      <c r="H9342" s="137" t="s">
        <v>1806</v>
      </c>
      <c r="I9342" s="138" t="s">
        <v>1756</v>
      </c>
    </row>
    <row r="9343" spans="1:9" hidden="1">
      <c r="A9343" s="137" t="s">
        <v>45210</v>
      </c>
      <c r="B9343" s="138" t="s">
        <v>45211</v>
      </c>
      <c r="C9343" s="138" t="s">
        <v>45212</v>
      </c>
      <c r="D9343" s="138" t="s">
        <v>45213</v>
      </c>
      <c r="E9343" s="138" t="s">
        <v>45214</v>
      </c>
      <c r="F9343" s="139">
        <v>36.35</v>
      </c>
      <c r="G9343" s="137" t="s">
        <v>247</v>
      </c>
      <c r="H9343" s="137" t="s">
        <v>1806</v>
      </c>
      <c r="I9343" s="138" t="s">
        <v>1096</v>
      </c>
    </row>
    <row r="9344" spans="1:9" hidden="1">
      <c r="A9344" s="137" t="s">
        <v>45215</v>
      </c>
      <c r="B9344" s="138" t="s">
        <v>45216</v>
      </c>
      <c r="C9344" s="138" t="s">
        <v>45217</v>
      </c>
      <c r="D9344" s="138" t="s">
        <v>45218</v>
      </c>
      <c r="E9344" s="138" t="s">
        <v>45219</v>
      </c>
      <c r="F9344" s="139">
        <v>25.54</v>
      </c>
      <c r="G9344" s="137" t="s">
        <v>247</v>
      </c>
      <c r="H9344" s="137" t="s">
        <v>1806</v>
      </c>
      <c r="I9344" s="138" t="s">
        <v>1756</v>
      </c>
    </row>
    <row r="9345" spans="1:9" hidden="1">
      <c r="A9345" s="137" t="s">
        <v>45220</v>
      </c>
      <c r="B9345" s="138" t="s">
        <v>45221</v>
      </c>
      <c r="C9345" s="138" t="s">
        <v>45222</v>
      </c>
      <c r="D9345" s="138" t="s">
        <v>45223</v>
      </c>
      <c r="E9345" s="138" t="s">
        <v>45224</v>
      </c>
      <c r="F9345" s="139">
        <v>0</v>
      </c>
      <c r="G9345" s="137" t="s">
        <v>247</v>
      </c>
      <c r="H9345" s="137" t="s">
        <v>1806</v>
      </c>
      <c r="I9345" s="138" t="s">
        <v>1110</v>
      </c>
    </row>
    <row r="9346" spans="1:9" hidden="1">
      <c r="A9346" s="137" t="s">
        <v>45225</v>
      </c>
      <c r="B9346" s="138" t="s">
        <v>45226</v>
      </c>
      <c r="C9346" s="138" t="s">
        <v>45227</v>
      </c>
      <c r="D9346" s="138" t="s">
        <v>45228</v>
      </c>
      <c r="E9346" s="138" t="s">
        <v>45229</v>
      </c>
      <c r="F9346" s="139">
        <v>40.43</v>
      </c>
      <c r="G9346" s="137" t="s">
        <v>247</v>
      </c>
      <c r="H9346" s="137" t="s">
        <v>1806</v>
      </c>
      <c r="I9346" s="138" t="s">
        <v>1110</v>
      </c>
    </row>
    <row r="9347" spans="1:9" hidden="1">
      <c r="A9347" s="137" t="s">
        <v>45230</v>
      </c>
      <c r="B9347" s="138" t="s">
        <v>45231</v>
      </c>
      <c r="C9347" s="138" t="s">
        <v>45232</v>
      </c>
      <c r="D9347" s="138" t="s">
        <v>45233</v>
      </c>
      <c r="E9347" s="138" t="s">
        <v>45234</v>
      </c>
      <c r="F9347" s="139">
        <v>0</v>
      </c>
      <c r="G9347" s="137" t="s">
        <v>247</v>
      </c>
      <c r="H9347" s="137" t="s">
        <v>1806</v>
      </c>
      <c r="I9347" s="138" t="s">
        <v>1756</v>
      </c>
    </row>
    <row r="9348" spans="1:9" hidden="1">
      <c r="A9348" s="137" t="s">
        <v>45235</v>
      </c>
      <c r="B9348" s="138" t="s">
        <v>45236</v>
      </c>
      <c r="C9348" s="138" t="s">
        <v>45237</v>
      </c>
      <c r="D9348" s="138" t="s">
        <v>45238</v>
      </c>
      <c r="E9348" s="138" t="s">
        <v>45239</v>
      </c>
      <c r="F9348" s="139">
        <v>0</v>
      </c>
      <c r="G9348" s="137" t="s">
        <v>247</v>
      </c>
      <c r="H9348" s="137" t="s">
        <v>1806</v>
      </c>
      <c r="I9348" s="138" t="s">
        <v>1080</v>
      </c>
    </row>
    <row r="9349" spans="1:9" hidden="1">
      <c r="A9349" s="137" t="s">
        <v>45240</v>
      </c>
      <c r="B9349" s="138" t="s">
        <v>45241</v>
      </c>
      <c r="C9349" s="138" t="s">
        <v>45242</v>
      </c>
      <c r="D9349" s="138" t="s">
        <v>45243</v>
      </c>
      <c r="E9349" s="138" t="s">
        <v>45244</v>
      </c>
      <c r="F9349" s="139">
        <v>0</v>
      </c>
      <c r="G9349" s="137" t="s">
        <v>247</v>
      </c>
      <c r="H9349" s="137" t="s">
        <v>1806</v>
      </c>
      <c r="I9349" s="138" t="s">
        <v>1080</v>
      </c>
    </row>
    <row r="9350" spans="1:9" hidden="1">
      <c r="A9350" s="137" t="s">
        <v>45245</v>
      </c>
      <c r="B9350" s="138" t="s">
        <v>45246</v>
      </c>
      <c r="C9350" s="138" t="s">
        <v>45247</v>
      </c>
      <c r="D9350" s="138" t="s">
        <v>45248</v>
      </c>
      <c r="E9350" s="138" t="s">
        <v>45249</v>
      </c>
      <c r="F9350" s="139">
        <v>0</v>
      </c>
      <c r="G9350" s="137" t="s">
        <v>247</v>
      </c>
      <c r="H9350" s="137" t="s">
        <v>1806</v>
      </c>
      <c r="I9350" s="138" t="s">
        <v>1080</v>
      </c>
    </row>
    <row r="9351" spans="1:9" hidden="1">
      <c r="A9351" s="137" t="s">
        <v>45250</v>
      </c>
      <c r="B9351" s="138" t="s">
        <v>45251</v>
      </c>
      <c r="C9351" s="138" t="s">
        <v>45252</v>
      </c>
      <c r="D9351" s="138" t="s">
        <v>45253</v>
      </c>
      <c r="E9351" s="138" t="s">
        <v>45254</v>
      </c>
      <c r="F9351" s="139">
        <v>0</v>
      </c>
      <c r="G9351" s="137" t="s">
        <v>247</v>
      </c>
      <c r="H9351" s="137" t="s">
        <v>1806</v>
      </c>
      <c r="I9351" s="138" t="s">
        <v>1080</v>
      </c>
    </row>
    <row r="9352" spans="1:9" hidden="1">
      <c r="A9352" s="137" t="s">
        <v>45255</v>
      </c>
      <c r="B9352" s="138" t="s">
        <v>45256</v>
      </c>
      <c r="C9352" s="138" t="s">
        <v>45257</v>
      </c>
      <c r="D9352" s="138" t="s">
        <v>45258</v>
      </c>
      <c r="E9352" s="138" t="s">
        <v>45259</v>
      </c>
      <c r="F9352" s="139">
        <v>0</v>
      </c>
      <c r="G9352" s="137" t="s">
        <v>247</v>
      </c>
      <c r="H9352" s="137" t="s">
        <v>1806</v>
      </c>
      <c r="I9352" s="138" t="s">
        <v>1080</v>
      </c>
    </row>
    <row r="9353" spans="1:9" hidden="1">
      <c r="A9353" s="137" t="s">
        <v>45260</v>
      </c>
      <c r="B9353" s="138" t="s">
        <v>45261</v>
      </c>
      <c r="C9353" s="138" t="s">
        <v>45262</v>
      </c>
      <c r="D9353" s="138" t="s">
        <v>45263</v>
      </c>
      <c r="E9353" s="138" t="s">
        <v>45264</v>
      </c>
      <c r="F9353" s="139">
        <v>0</v>
      </c>
      <c r="G9353" s="137" t="s">
        <v>247</v>
      </c>
      <c r="H9353" s="137" t="s">
        <v>1806</v>
      </c>
      <c r="I9353" s="138" t="s">
        <v>1080</v>
      </c>
    </row>
    <row r="9354" spans="1:9" hidden="1">
      <c r="A9354" s="137" t="s">
        <v>45265</v>
      </c>
      <c r="B9354" s="138" t="s">
        <v>45266</v>
      </c>
      <c r="C9354" s="138" t="s">
        <v>45267</v>
      </c>
      <c r="D9354" s="138" t="s">
        <v>45268</v>
      </c>
      <c r="E9354" s="138" t="s">
        <v>45269</v>
      </c>
      <c r="F9354" s="139">
        <v>0</v>
      </c>
      <c r="G9354" s="137" t="s">
        <v>247</v>
      </c>
      <c r="H9354" s="137" t="s">
        <v>1806</v>
      </c>
      <c r="I9354" s="138" t="s">
        <v>1080</v>
      </c>
    </row>
    <row r="9355" spans="1:9" hidden="1">
      <c r="A9355" s="137" t="s">
        <v>45270</v>
      </c>
      <c r="B9355" s="138" t="s">
        <v>45271</v>
      </c>
      <c r="C9355" s="138" t="s">
        <v>45272</v>
      </c>
      <c r="D9355" s="138" t="s">
        <v>45273</v>
      </c>
      <c r="E9355" s="138" t="s">
        <v>45274</v>
      </c>
      <c r="F9355" s="139">
        <v>0</v>
      </c>
      <c r="G9355" s="137" t="s">
        <v>247</v>
      </c>
      <c r="H9355" s="137" t="s">
        <v>1806</v>
      </c>
      <c r="I9355" s="138" t="s">
        <v>1080</v>
      </c>
    </row>
    <row r="9356" spans="1:9" hidden="1">
      <c r="A9356" s="137" t="s">
        <v>45275</v>
      </c>
      <c r="B9356" s="138" t="s">
        <v>45276</v>
      </c>
      <c r="C9356" s="138" t="s">
        <v>45277</v>
      </c>
      <c r="D9356" s="138" t="s">
        <v>45278</v>
      </c>
      <c r="E9356" s="138" t="s">
        <v>45279</v>
      </c>
      <c r="F9356" s="139">
        <v>0</v>
      </c>
      <c r="G9356" s="137" t="s">
        <v>247</v>
      </c>
      <c r="H9356" s="137" t="s">
        <v>1806</v>
      </c>
      <c r="I9356" s="138" t="s">
        <v>1080</v>
      </c>
    </row>
    <row r="9357" spans="1:9" hidden="1">
      <c r="A9357" s="137" t="s">
        <v>45280</v>
      </c>
      <c r="B9357" s="138" t="s">
        <v>45281</v>
      </c>
      <c r="C9357" s="138" t="s">
        <v>45282</v>
      </c>
      <c r="D9357" s="138" t="s">
        <v>45283</v>
      </c>
      <c r="E9357" s="138" t="s">
        <v>45284</v>
      </c>
      <c r="F9357" s="139">
        <v>0</v>
      </c>
      <c r="G9357" s="137" t="s">
        <v>247</v>
      </c>
      <c r="H9357" s="137" t="s">
        <v>1806</v>
      </c>
      <c r="I9357" s="138" t="s">
        <v>1080</v>
      </c>
    </row>
    <row r="9358" spans="1:9" hidden="1">
      <c r="A9358" s="137" t="s">
        <v>45285</v>
      </c>
      <c r="B9358" s="138" t="s">
        <v>45286</v>
      </c>
      <c r="C9358" s="138" t="s">
        <v>45287</v>
      </c>
      <c r="D9358" s="138" t="s">
        <v>45288</v>
      </c>
      <c r="E9358" s="138" t="s">
        <v>45289</v>
      </c>
      <c r="F9358" s="139">
        <v>0</v>
      </c>
      <c r="G9358" s="137" t="s">
        <v>247</v>
      </c>
      <c r="H9358" s="137" t="s">
        <v>1806</v>
      </c>
      <c r="I9358" s="138" t="s">
        <v>1080</v>
      </c>
    </row>
    <row r="9359" spans="1:9" hidden="1">
      <c r="A9359" s="137" t="s">
        <v>45290</v>
      </c>
      <c r="B9359" s="138" t="s">
        <v>45291</v>
      </c>
      <c r="C9359" s="138" t="s">
        <v>45292</v>
      </c>
      <c r="D9359" s="138" t="s">
        <v>45293</v>
      </c>
      <c r="E9359" s="138" t="s">
        <v>45294</v>
      </c>
      <c r="F9359" s="139">
        <v>0</v>
      </c>
      <c r="G9359" s="137" t="s">
        <v>247</v>
      </c>
      <c r="H9359" s="137" t="s">
        <v>1806</v>
      </c>
      <c r="I9359" s="138" t="s">
        <v>1080</v>
      </c>
    </row>
    <row r="9360" spans="1:9" hidden="1">
      <c r="A9360" s="137" t="s">
        <v>45295</v>
      </c>
      <c r="B9360" s="138" t="s">
        <v>45296</v>
      </c>
      <c r="C9360" s="138" t="s">
        <v>45297</v>
      </c>
      <c r="D9360" s="138" t="s">
        <v>45298</v>
      </c>
      <c r="E9360" s="138" t="s">
        <v>45299</v>
      </c>
      <c r="F9360" s="139">
        <v>0</v>
      </c>
      <c r="G9360" s="137" t="s">
        <v>247</v>
      </c>
      <c r="H9360" s="137" t="s">
        <v>1806</v>
      </c>
      <c r="I9360" s="138" t="s">
        <v>1080</v>
      </c>
    </row>
    <row r="9361" spans="1:9" hidden="1">
      <c r="A9361" s="137" t="s">
        <v>45300</v>
      </c>
      <c r="B9361" s="138" t="s">
        <v>45301</v>
      </c>
      <c r="C9361" s="138" t="s">
        <v>45302</v>
      </c>
      <c r="D9361" s="138" t="s">
        <v>45303</v>
      </c>
      <c r="E9361" s="138" t="s">
        <v>45304</v>
      </c>
      <c r="F9361" s="139">
        <v>0</v>
      </c>
      <c r="G9361" s="137" t="s">
        <v>247</v>
      </c>
      <c r="H9361" s="137" t="s">
        <v>1806</v>
      </c>
      <c r="I9361" s="138" t="s">
        <v>1080</v>
      </c>
    </row>
    <row r="9362" spans="1:9" hidden="1">
      <c r="A9362" s="137" t="s">
        <v>45305</v>
      </c>
      <c r="B9362" s="138" t="s">
        <v>45306</v>
      </c>
      <c r="C9362" s="138" t="s">
        <v>45307</v>
      </c>
      <c r="D9362" s="138" t="s">
        <v>45308</v>
      </c>
      <c r="E9362" s="138" t="s">
        <v>45309</v>
      </c>
      <c r="F9362" s="139">
        <v>0</v>
      </c>
      <c r="G9362" s="137" t="s">
        <v>247</v>
      </c>
      <c r="H9362" s="137" t="s">
        <v>1806</v>
      </c>
      <c r="I9362" s="138" t="s">
        <v>1080</v>
      </c>
    </row>
    <row r="9363" spans="1:9" hidden="1">
      <c r="A9363" s="137" t="s">
        <v>45310</v>
      </c>
      <c r="B9363" s="138" t="s">
        <v>45311</v>
      </c>
      <c r="C9363" s="138" t="s">
        <v>45312</v>
      </c>
      <c r="D9363" s="138" t="s">
        <v>45313</v>
      </c>
      <c r="E9363" s="138" t="s">
        <v>45314</v>
      </c>
      <c r="F9363" s="139">
        <v>0</v>
      </c>
      <c r="G9363" s="137" t="s">
        <v>247</v>
      </c>
      <c r="H9363" s="137" t="s">
        <v>1806</v>
      </c>
      <c r="I9363" s="138" t="s">
        <v>5636</v>
      </c>
    </row>
    <row r="9364" spans="1:9" hidden="1">
      <c r="A9364" s="137" t="s">
        <v>45315</v>
      </c>
      <c r="B9364" s="138" t="s">
        <v>45316</v>
      </c>
      <c r="C9364" s="138" t="s">
        <v>45317</v>
      </c>
      <c r="D9364" s="138" t="s">
        <v>45318</v>
      </c>
      <c r="E9364" s="138" t="s">
        <v>1756</v>
      </c>
      <c r="F9364" s="139">
        <v>0</v>
      </c>
      <c r="G9364" s="137" t="s">
        <v>247</v>
      </c>
      <c r="H9364" s="137" t="s">
        <v>1806</v>
      </c>
      <c r="I9364" s="138" t="s">
        <v>1756</v>
      </c>
    </row>
    <row r="9365" spans="1:9" hidden="1">
      <c r="A9365" s="137" t="s">
        <v>45319</v>
      </c>
      <c r="B9365" s="138" t="s">
        <v>45320</v>
      </c>
      <c r="C9365" s="138" t="s">
        <v>45321</v>
      </c>
      <c r="D9365" s="138" t="s">
        <v>45322</v>
      </c>
      <c r="E9365" s="138" t="s">
        <v>1756</v>
      </c>
      <c r="F9365" s="139">
        <v>0</v>
      </c>
      <c r="G9365" s="137" t="s">
        <v>247</v>
      </c>
      <c r="H9365" s="137" t="s">
        <v>1806</v>
      </c>
      <c r="I9365" s="138" t="s">
        <v>1756</v>
      </c>
    </row>
    <row r="9366" spans="1:9" hidden="1">
      <c r="A9366" s="137" t="s">
        <v>45323</v>
      </c>
      <c r="B9366" s="138" t="s">
        <v>45324</v>
      </c>
      <c r="C9366" s="138" t="s">
        <v>45325</v>
      </c>
      <c r="D9366" s="138" t="s">
        <v>45326</v>
      </c>
      <c r="E9366" s="138" t="s">
        <v>45327</v>
      </c>
      <c r="F9366" s="139">
        <v>90.73</v>
      </c>
      <c r="G9366" s="137" t="s">
        <v>247</v>
      </c>
      <c r="H9366" s="137" t="s">
        <v>1806</v>
      </c>
      <c r="I9366" s="138" t="s">
        <v>1096</v>
      </c>
    </row>
    <row r="9367" spans="1:9" hidden="1">
      <c r="A9367" s="137" t="s">
        <v>45328</v>
      </c>
      <c r="B9367" s="138" t="s">
        <v>45329</v>
      </c>
      <c r="C9367" s="138" t="s">
        <v>45330</v>
      </c>
      <c r="D9367" s="138" t="s">
        <v>45331</v>
      </c>
      <c r="E9367" s="138" t="s">
        <v>45332</v>
      </c>
      <c r="F9367" s="139">
        <v>0</v>
      </c>
      <c r="G9367" s="137" t="s">
        <v>247</v>
      </c>
      <c r="H9367" s="137" t="s">
        <v>1806</v>
      </c>
      <c r="I9367" s="138" t="s">
        <v>1096</v>
      </c>
    </row>
    <row r="9368" spans="1:9" hidden="1">
      <c r="A9368" s="137" t="s">
        <v>45333</v>
      </c>
      <c r="B9368" s="138" t="s">
        <v>45334</v>
      </c>
      <c r="C9368" s="138" t="s">
        <v>45335</v>
      </c>
      <c r="D9368" s="138" t="s">
        <v>45336</v>
      </c>
      <c r="E9368" s="138" t="s">
        <v>45337</v>
      </c>
      <c r="F9368" s="139">
        <v>0</v>
      </c>
      <c r="G9368" s="137" t="s">
        <v>247</v>
      </c>
      <c r="H9368" s="137" t="s">
        <v>1806</v>
      </c>
      <c r="I9368" s="138" t="s">
        <v>1110</v>
      </c>
    </row>
    <row r="9369" spans="1:9" hidden="1">
      <c r="A9369" s="137" t="s">
        <v>45338</v>
      </c>
      <c r="B9369" s="138" t="s">
        <v>45339</v>
      </c>
      <c r="C9369" s="138" t="s">
        <v>45340</v>
      </c>
      <c r="D9369" s="138" t="s">
        <v>45341</v>
      </c>
      <c r="E9369" s="138" t="s">
        <v>45342</v>
      </c>
      <c r="F9369" s="139">
        <v>276.39999999999998</v>
      </c>
      <c r="G9369" s="137" t="s">
        <v>247</v>
      </c>
      <c r="H9369" s="137" t="s">
        <v>1806</v>
      </c>
      <c r="I9369" s="138" t="s">
        <v>1096</v>
      </c>
    </row>
    <row r="9370" spans="1:9" hidden="1">
      <c r="A9370" s="137" t="s">
        <v>45343</v>
      </c>
      <c r="B9370" s="138" t="s">
        <v>45344</v>
      </c>
      <c r="C9370" s="138" t="s">
        <v>45345</v>
      </c>
      <c r="D9370" s="138" t="s">
        <v>45346</v>
      </c>
      <c r="E9370" s="138" t="s">
        <v>45347</v>
      </c>
      <c r="F9370" s="139">
        <v>0</v>
      </c>
      <c r="G9370" s="137" t="s">
        <v>247</v>
      </c>
      <c r="H9370" s="137" t="s">
        <v>1806</v>
      </c>
      <c r="I9370" s="138" t="s">
        <v>1110</v>
      </c>
    </row>
    <row r="9371" spans="1:9" hidden="1">
      <c r="A9371" s="137" t="s">
        <v>45348</v>
      </c>
      <c r="B9371" s="138" t="s">
        <v>45349</v>
      </c>
      <c r="C9371" s="138" t="s">
        <v>45350</v>
      </c>
      <c r="D9371" s="138" t="s">
        <v>45351</v>
      </c>
      <c r="E9371" s="138" t="s">
        <v>45352</v>
      </c>
      <c r="F9371" s="139">
        <v>208.5</v>
      </c>
      <c r="G9371" s="137" t="s">
        <v>247</v>
      </c>
      <c r="H9371" s="137" t="s">
        <v>1806</v>
      </c>
      <c r="I9371" s="138" t="s">
        <v>1110</v>
      </c>
    </row>
    <row r="9372" spans="1:9" hidden="1">
      <c r="A9372" s="137" t="s">
        <v>45353</v>
      </c>
      <c r="B9372" s="138" t="s">
        <v>45354</v>
      </c>
      <c r="C9372" s="138" t="s">
        <v>45355</v>
      </c>
      <c r="D9372" s="138" t="s">
        <v>45356</v>
      </c>
      <c r="E9372" s="138" t="s">
        <v>45357</v>
      </c>
      <c r="F9372" s="139">
        <v>0</v>
      </c>
      <c r="G9372" s="137" t="s">
        <v>247</v>
      </c>
      <c r="H9372" s="137" t="s">
        <v>1806</v>
      </c>
      <c r="I9372" s="138" t="s">
        <v>5636</v>
      </c>
    </row>
    <row r="9373" spans="1:9" hidden="1">
      <c r="A9373" s="137" t="s">
        <v>45358</v>
      </c>
      <c r="B9373" s="138" t="s">
        <v>45359</v>
      </c>
      <c r="C9373" s="138" t="s">
        <v>45360</v>
      </c>
      <c r="D9373" s="138" t="s">
        <v>45361</v>
      </c>
      <c r="E9373" s="138" t="s">
        <v>45362</v>
      </c>
      <c r="F9373" s="139">
        <v>0</v>
      </c>
      <c r="G9373" s="137" t="s">
        <v>247</v>
      </c>
      <c r="H9373" s="137" t="s">
        <v>1806</v>
      </c>
      <c r="I9373" s="138" t="s">
        <v>1096</v>
      </c>
    </row>
    <row r="9374" spans="1:9" hidden="1">
      <c r="A9374" s="137" t="s">
        <v>45363</v>
      </c>
      <c r="B9374" s="138" t="s">
        <v>45364</v>
      </c>
      <c r="C9374" s="138" t="s">
        <v>45365</v>
      </c>
      <c r="D9374" s="138" t="s">
        <v>45366</v>
      </c>
      <c r="E9374" s="138" t="s">
        <v>45367</v>
      </c>
      <c r="F9374" s="139">
        <v>63.4</v>
      </c>
      <c r="G9374" s="137" t="s">
        <v>247</v>
      </c>
      <c r="H9374" s="137" t="s">
        <v>1806</v>
      </c>
      <c r="I9374" s="138" t="s">
        <v>1096</v>
      </c>
    </row>
    <row r="9375" spans="1:9" hidden="1">
      <c r="A9375" s="137" t="s">
        <v>45368</v>
      </c>
      <c r="B9375" s="138" t="s">
        <v>45369</v>
      </c>
      <c r="C9375" s="138" t="s">
        <v>45370</v>
      </c>
      <c r="D9375" s="138" t="s">
        <v>45371</v>
      </c>
      <c r="E9375" s="138" t="s">
        <v>45372</v>
      </c>
      <c r="F9375" s="139">
        <v>25.37</v>
      </c>
      <c r="G9375" s="137" t="s">
        <v>247</v>
      </c>
      <c r="H9375" s="137" t="s">
        <v>1806</v>
      </c>
      <c r="I9375" s="138" t="s">
        <v>1756</v>
      </c>
    </row>
    <row r="9376" spans="1:9" hidden="1">
      <c r="A9376" s="137" t="s">
        <v>45373</v>
      </c>
      <c r="B9376" s="138" t="s">
        <v>45374</v>
      </c>
      <c r="C9376" s="138" t="s">
        <v>45375</v>
      </c>
      <c r="D9376" s="138" t="s">
        <v>45376</v>
      </c>
      <c r="E9376" s="138" t="s">
        <v>45377</v>
      </c>
      <c r="F9376" s="139">
        <v>0</v>
      </c>
      <c r="G9376" s="137" t="s">
        <v>247</v>
      </c>
      <c r="H9376" s="137" t="s">
        <v>1806</v>
      </c>
      <c r="I9376" s="138" t="s">
        <v>1096</v>
      </c>
    </row>
    <row r="9377" spans="1:9" hidden="1">
      <c r="A9377" s="137" t="s">
        <v>45378</v>
      </c>
      <c r="B9377" s="138" t="s">
        <v>45379</v>
      </c>
      <c r="C9377" s="138" t="s">
        <v>45380</v>
      </c>
      <c r="D9377" s="138" t="s">
        <v>45376</v>
      </c>
      <c r="E9377" s="138" t="s">
        <v>45381</v>
      </c>
      <c r="F9377" s="139">
        <v>196.41</v>
      </c>
      <c r="G9377" s="137" t="s">
        <v>247</v>
      </c>
      <c r="H9377" s="137" t="s">
        <v>1806</v>
      </c>
      <c r="I9377" s="138" t="s">
        <v>1096</v>
      </c>
    </row>
    <row r="9378" spans="1:9" hidden="1">
      <c r="A9378" s="137" t="s">
        <v>45382</v>
      </c>
      <c r="B9378" s="138" t="s">
        <v>45383</v>
      </c>
      <c r="C9378" s="138" t="s">
        <v>45384</v>
      </c>
      <c r="D9378" s="138" t="s">
        <v>45385</v>
      </c>
      <c r="E9378" s="138" t="s">
        <v>45386</v>
      </c>
      <c r="F9378" s="139">
        <v>0</v>
      </c>
      <c r="G9378" s="137" t="s">
        <v>247</v>
      </c>
      <c r="H9378" s="137" t="s">
        <v>1806</v>
      </c>
      <c r="I9378" s="138" t="s">
        <v>1096</v>
      </c>
    </row>
    <row r="9379" spans="1:9" hidden="1">
      <c r="A9379" s="137" t="s">
        <v>45387</v>
      </c>
      <c r="B9379" s="138" t="s">
        <v>45388</v>
      </c>
      <c r="C9379" s="138" t="s">
        <v>45389</v>
      </c>
      <c r="D9379" s="138" t="s">
        <v>45390</v>
      </c>
      <c r="E9379" s="138" t="s">
        <v>45391</v>
      </c>
      <c r="F9379" s="139">
        <v>0</v>
      </c>
      <c r="G9379" s="137" t="s">
        <v>247</v>
      </c>
      <c r="H9379" s="137" t="s">
        <v>1806</v>
      </c>
      <c r="I9379" s="138" t="s">
        <v>1110</v>
      </c>
    </row>
    <row r="9380" spans="1:9" hidden="1">
      <c r="A9380" s="137" t="s">
        <v>45392</v>
      </c>
      <c r="B9380" s="138" t="s">
        <v>1572</v>
      </c>
      <c r="C9380" s="138" t="s">
        <v>1574</v>
      </c>
      <c r="D9380" s="138" t="s">
        <v>1573</v>
      </c>
      <c r="E9380" s="138" t="s">
        <v>45393</v>
      </c>
      <c r="F9380" s="139">
        <v>98.1</v>
      </c>
      <c r="G9380" s="137" t="s">
        <v>247</v>
      </c>
      <c r="H9380" s="137" t="s">
        <v>1806</v>
      </c>
      <c r="I9380" s="138" t="s">
        <v>1096</v>
      </c>
    </row>
    <row r="9381" spans="1:9" hidden="1">
      <c r="A9381" s="137" t="s">
        <v>45394</v>
      </c>
      <c r="B9381" s="138" t="s">
        <v>45395</v>
      </c>
      <c r="C9381" s="138" t="s">
        <v>45396</v>
      </c>
      <c r="D9381" s="138" t="s">
        <v>45397</v>
      </c>
      <c r="E9381" s="138" t="s">
        <v>45398</v>
      </c>
      <c r="F9381" s="139">
        <v>4.2300000000000004</v>
      </c>
      <c r="G9381" s="137" t="s">
        <v>247</v>
      </c>
      <c r="H9381" s="137" t="s">
        <v>1806</v>
      </c>
      <c r="I9381" s="138" t="s">
        <v>1096</v>
      </c>
    </row>
    <row r="9382" spans="1:9" hidden="1">
      <c r="A9382" s="137" t="s">
        <v>45399</v>
      </c>
      <c r="B9382" s="138" t="s">
        <v>45400</v>
      </c>
      <c r="C9382" s="138" t="s">
        <v>45401</v>
      </c>
      <c r="D9382" s="138" t="s">
        <v>45402</v>
      </c>
      <c r="E9382" s="138" t="s">
        <v>45403</v>
      </c>
      <c r="F9382" s="139">
        <v>0</v>
      </c>
      <c r="G9382" s="137" t="s">
        <v>247</v>
      </c>
      <c r="H9382" s="137" t="s">
        <v>1806</v>
      </c>
      <c r="I9382" s="138" t="s">
        <v>1096</v>
      </c>
    </row>
    <row r="9383" spans="1:9" hidden="1">
      <c r="A9383" s="137" t="s">
        <v>45404</v>
      </c>
      <c r="B9383" s="138" t="s">
        <v>45405</v>
      </c>
      <c r="C9383" s="138" t="s">
        <v>45406</v>
      </c>
      <c r="D9383" s="138" t="s">
        <v>45407</v>
      </c>
      <c r="E9383" s="138" t="s">
        <v>45408</v>
      </c>
      <c r="F9383" s="139">
        <v>0</v>
      </c>
      <c r="G9383" s="137" t="s">
        <v>247</v>
      </c>
      <c r="H9383" s="137" t="s">
        <v>1806</v>
      </c>
      <c r="I9383" s="138" t="s">
        <v>1110</v>
      </c>
    </row>
    <row r="9384" spans="1:9" hidden="1">
      <c r="A9384" s="137" t="s">
        <v>45409</v>
      </c>
      <c r="B9384" s="138" t="s">
        <v>45410</v>
      </c>
      <c r="C9384" s="138" t="s">
        <v>45411</v>
      </c>
      <c r="D9384" s="138" t="s">
        <v>45412</v>
      </c>
      <c r="E9384" s="138" t="s">
        <v>45413</v>
      </c>
      <c r="F9384" s="139">
        <v>41.77</v>
      </c>
      <c r="G9384" s="137" t="s">
        <v>247</v>
      </c>
      <c r="H9384" s="137" t="s">
        <v>1806</v>
      </c>
      <c r="I9384" s="138" t="s">
        <v>1110</v>
      </c>
    </row>
    <row r="9385" spans="1:9" hidden="1">
      <c r="A9385" s="137" t="s">
        <v>45414</v>
      </c>
      <c r="B9385" s="138" t="s">
        <v>45415</v>
      </c>
      <c r="C9385" s="138" t="s">
        <v>45416</v>
      </c>
      <c r="D9385" s="138" t="s">
        <v>45417</v>
      </c>
      <c r="E9385" s="138" t="s">
        <v>45418</v>
      </c>
      <c r="F9385" s="139">
        <v>91.4</v>
      </c>
      <c r="G9385" s="137" t="s">
        <v>247</v>
      </c>
      <c r="H9385" s="137" t="s">
        <v>1806</v>
      </c>
      <c r="I9385" s="138" t="s">
        <v>1096</v>
      </c>
    </row>
    <row r="9386" spans="1:9" hidden="1">
      <c r="A9386" s="137" t="s">
        <v>45419</v>
      </c>
      <c r="B9386" s="138" t="s">
        <v>45420</v>
      </c>
      <c r="C9386" s="138" t="s">
        <v>45421</v>
      </c>
      <c r="D9386" s="138" t="s">
        <v>45422</v>
      </c>
      <c r="E9386" s="138" t="s">
        <v>45423</v>
      </c>
      <c r="F9386" s="139">
        <v>530.77</v>
      </c>
      <c r="G9386" s="137" t="s">
        <v>247</v>
      </c>
      <c r="H9386" s="137" t="s">
        <v>1806</v>
      </c>
      <c r="I9386" s="138" t="s">
        <v>1096</v>
      </c>
    </row>
    <row r="9387" spans="1:9" hidden="1">
      <c r="A9387" s="137" t="s">
        <v>45424</v>
      </c>
      <c r="B9387" s="138" t="s">
        <v>45425</v>
      </c>
      <c r="C9387" s="138" t="s">
        <v>45426</v>
      </c>
      <c r="D9387" s="138" t="s">
        <v>45427</v>
      </c>
      <c r="E9387" s="138" t="s">
        <v>45428</v>
      </c>
      <c r="F9387" s="139">
        <v>4.22</v>
      </c>
      <c r="G9387" s="137" t="s">
        <v>247</v>
      </c>
      <c r="H9387" s="137" t="s">
        <v>1806</v>
      </c>
      <c r="I9387" s="138" t="s">
        <v>1110</v>
      </c>
    </row>
    <row r="9388" spans="1:9" hidden="1">
      <c r="A9388" s="137" t="s">
        <v>45429</v>
      </c>
      <c r="B9388" s="138" t="s">
        <v>45430</v>
      </c>
      <c r="C9388" s="138" t="s">
        <v>45431</v>
      </c>
      <c r="D9388" s="138" t="s">
        <v>45432</v>
      </c>
      <c r="E9388" s="138" t="s">
        <v>45433</v>
      </c>
      <c r="F9388" s="139">
        <v>4.1399999999999997</v>
      </c>
      <c r="G9388" s="137" t="s">
        <v>247</v>
      </c>
      <c r="H9388" s="137" t="s">
        <v>1806</v>
      </c>
      <c r="I9388" s="138" t="s">
        <v>1110</v>
      </c>
    </row>
    <row r="9389" spans="1:9" hidden="1">
      <c r="A9389" s="137" t="s">
        <v>45434</v>
      </c>
      <c r="B9389" s="138" t="s">
        <v>45435</v>
      </c>
      <c r="C9389" s="138" t="s">
        <v>45436</v>
      </c>
      <c r="D9389" s="138" t="s">
        <v>45437</v>
      </c>
      <c r="E9389" s="138" t="s">
        <v>1756</v>
      </c>
      <c r="F9389" s="139">
        <v>0</v>
      </c>
      <c r="G9389" s="137" t="s">
        <v>247</v>
      </c>
      <c r="H9389" s="137" t="s">
        <v>1806</v>
      </c>
      <c r="I9389" s="138" t="s">
        <v>1756</v>
      </c>
    </row>
    <row r="9390" spans="1:9" hidden="1">
      <c r="A9390" s="137" t="s">
        <v>45438</v>
      </c>
      <c r="B9390" s="138" t="s">
        <v>45439</v>
      </c>
      <c r="C9390" s="138" t="s">
        <v>45440</v>
      </c>
      <c r="D9390" s="138" t="s">
        <v>45441</v>
      </c>
      <c r="E9390" s="138" t="s">
        <v>45442</v>
      </c>
      <c r="F9390" s="139">
        <v>120.53</v>
      </c>
      <c r="G9390" s="137" t="s">
        <v>247</v>
      </c>
      <c r="H9390" s="137" t="s">
        <v>1806</v>
      </c>
      <c r="I9390" s="138" t="s">
        <v>1110</v>
      </c>
    </row>
    <row r="9391" spans="1:9" hidden="1">
      <c r="A9391" s="137" t="s">
        <v>45443</v>
      </c>
      <c r="B9391" s="138" t="s">
        <v>45444</v>
      </c>
      <c r="C9391" s="138" t="s">
        <v>45445</v>
      </c>
      <c r="D9391" s="138" t="s">
        <v>45446</v>
      </c>
      <c r="E9391" s="138" t="s">
        <v>45447</v>
      </c>
      <c r="F9391" s="139">
        <v>277.36</v>
      </c>
      <c r="G9391" s="137" t="s">
        <v>247</v>
      </c>
      <c r="H9391" s="137" t="s">
        <v>1806</v>
      </c>
      <c r="I9391" s="138" t="s">
        <v>1110</v>
      </c>
    </row>
    <row r="9392" spans="1:9" hidden="1">
      <c r="A9392" s="137" t="s">
        <v>45448</v>
      </c>
      <c r="B9392" s="138" t="s">
        <v>45449</v>
      </c>
      <c r="C9392" s="138" t="s">
        <v>45450</v>
      </c>
      <c r="D9392" s="138" t="s">
        <v>45451</v>
      </c>
      <c r="E9392" s="138" t="s">
        <v>1756</v>
      </c>
      <c r="F9392" s="139">
        <v>0</v>
      </c>
      <c r="G9392" s="137" t="s">
        <v>247</v>
      </c>
      <c r="H9392" s="137" t="s">
        <v>1806</v>
      </c>
      <c r="I9392" s="138" t="s">
        <v>1756</v>
      </c>
    </row>
    <row r="9393" spans="1:9" hidden="1">
      <c r="A9393" s="137" t="s">
        <v>45452</v>
      </c>
      <c r="B9393" s="138" t="s">
        <v>45453</v>
      </c>
      <c r="C9393" s="138" t="s">
        <v>45454</v>
      </c>
      <c r="D9393" s="138" t="s">
        <v>45455</v>
      </c>
      <c r="E9393" s="138" t="s">
        <v>45456</v>
      </c>
      <c r="F9393" s="139">
        <v>274.35000000000002</v>
      </c>
      <c r="G9393" s="137" t="s">
        <v>247</v>
      </c>
      <c r="H9393" s="137" t="s">
        <v>1806</v>
      </c>
      <c r="I9393" s="138" t="s">
        <v>1110</v>
      </c>
    </row>
    <row r="9394" spans="1:9" hidden="1">
      <c r="A9394" s="137" t="s">
        <v>45457</v>
      </c>
      <c r="B9394" s="138" t="s">
        <v>45458</v>
      </c>
      <c r="C9394" s="138" t="s">
        <v>45459</v>
      </c>
      <c r="D9394" s="138" t="s">
        <v>45460</v>
      </c>
      <c r="E9394" s="138" t="s">
        <v>45461</v>
      </c>
      <c r="F9394" s="139">
        <v>0</v>
      </c>
      <c r="G9394" s="137" t="s">
        <v>247</v>
      </c>
      <c r="H9394" s="137" t="s">
        <v>1806</v>
      </c>
      <c r="I9394" s="138" t="s">
        <v>1756</v>
      </c>
    </row>
    <row r="9395" spans="1:9" hidden="1">
      <c r="A9395" s="137" t="s">
        <v>45462</v>
      </c>
      <c r="B9395" s="138" t="s">
        <v>45463</v>
      </c>
      <c r="C9395" s="138" t="s">
        <v>45464</v>
      </c>
      <c r="D9395" s="138" t="s">
        <v>45465</v>
      </c>
      <c r="E9395" s="138" t="s">
        <v>45466</v>
      </c>
      <c r="F9395" s="139">
        <v>15.83</v>
      </c>
      <c r="G9395" s="137" t="s">
        <v>247</v>
      </c>
      <c r="H9395" s="137" t="s">
        <v>1806</v>
      </c>
      <c r="I9395" s="138" t="s">
        <v>1096</v>
      </c>
    </row>
    <row r="9396" spans="1:9" hidden="1">
      <c r="A9396" s="137" t="s">
        <v>45467</v>
      </c>
      <c r="B9396" s="138" t="s">
        <v>45468</v>
      </c>
      <c r="C9396" s="138" t="s">
        <v>45469</v>
      </c>
      <c r="D9396" s="138" t="s">
        <v>45470</v>
      </c>
      <c r="E9396" s="138" t="s">
        <v>45471</v>
      </c>
      <c r="F9396" s="139">
        <v>0</v>
      </c>
      <c r="G9396" s="137" t="s">
        <v>247</v>
      </c>
      <c r="H9396" s="137" t="s">
        <v>1806</v>
      </c>
      <c r="I9396" s="138" t="s">
        <v>1110</v>
      </c>
    </row>
    <row r="9397" spans="1:9" hidden="1">
      <c r="A9397" s="137" t="s">
        <v>45472</v>
      </c>
      <c r="B9397" s="138" t="s">
        <v>45473</v>
      </c>
      <c r="C9397" s="138" t="s">
        <v>45474</v>
      </c>
      <c r="D9397" s="138" t="s">
        <v>45475</v>
      </c>
      <c r="E9397" s="138" t="s">
        <v>45476</v>
      </c>
      <c r="F9397" s="139">
        <v>0</v>
      </c>
      <c r="G9397" s="137" t="s">
        <v>247</v>
      </c>
      <c r="H9397" s="137" t="s">
        <v>1806</v>
      </c>
      <c r="I9397" s="138" t="s">
        <v>1096</v>
      </c>
    </row>
    <row r="9398" spans="1:9" hidden="1">
      <c r="A9398" s="137" t="s">
        <v>45477</v>
      </c>
      <c r="B9398" s="138" t="s">
        <v>45478</v>
      </c>
      <c r="C9398" s="138" t="s">
        <v>45479</v>
      </c>
      <c r="D9398" s="138" t="s">
        <v>45480</v>
      </c>
      <c r="E9398" s="138" t="s">
        <v>45481</v>
      </c>
      <c r="F9398" s="139">
        <v>74.260000000000005</v>
      </c>
      <c r="G9398" s="137" t="s">
        <v>247</v>
      </c>
      <c r="H9398" s="137" t="s">
        <v>1806</v>
      </c>
      <c r="I9398" s="138" t="s">
        <v>1096</v>
      </c>
    </row>
    <row r="9399" spans="1:9" hidden="1">
      <c r="A9399" s="137" t="s">
        <v>45482</v>
      </c>
      <c r="B9399" s="138" t="s">
        <v>45483</v>
      </c>
      <c r="C9399" s="138" t="s">
        <v>45484</v>
      </c>
      <c r="D9399" s="138" t="s">
        <v>45485</v>
      </c>
      <c r="E9399" s="138" t="s">
        <v>45486</v>
      </c>
      <c r="F9399" s="139">
        <v>87.33</v>
      </c>
      <c r="G9399" s="137" t="s">
        <v>247</v>
      </c>
      <c r="H9399" s="137" t="s">
        <v>1806</v>
      </c>
      <c r="I9399" s="138" t="s">
        <v>1110</v>
      </c>
    </row>
    <row r="9400" spans="1:9" hidden="1">
      <c r="A9400" s="137" t="s">
        <v>45487</v>
      </c>
      <c r="B9400" s="138" t="s">
        <v>1008</v>
      </c>
      <c r="C9400" s="138" t="s">
        <v>929</v>
      </c>
      <c r="D9400" s="138" t="s">
        <v>864</v>
      </c>
      <c r="E9400" s="138" t="s">
        <v>1227</v>
      </c>
      <c r="F9400" s="139">
        <v>577.6</v>
      </c>
      <c r="G9400" s="137" t="s">
        <v>247</v>
      </c>
      <c r="H9400" s="137" t="s">
        <v>1806</v>
      </c>
      <c r="I9400" s="138" t="s">
        <v>1096</v>
      </c>
    </row>
    <row r="9401" spans="1:9" hidden="1">
      <c r="A9401" s="137" t="s">
        <v>45488</v>
      </c>
      <c r="B9401" s="138" t="s">
        <v>45489</v>
      </c>
      <c r="C9401" s="138" t="s">
        <v>45490</v>
      </c>
      <c r="D9401" s="138" t="s">
        <v>45491</v>
      </c>
      <c r="E9401" s="138" t="s">
        <v>45492</v>
      </c>
      <c r="F9401" s="139">
        <v>24.16</v>
      </c>
      <c r="G9401" s="137" t="s">
        <v>247</v>
      </c>
      <c r="H9401" s="137" t="s">
        <v>1806</v>
      </c>
      <c r="I9401" s="138" t="s">
        <v>1096</v>
      </c>
    </row>
    <row r="9402" spans="1:9" hidden="1">
      <c r="A9402" s="137" t="s">
        <v>45493</v>
      </c>
      <c r="B9402" s="138" t="s">
        <v>45494</v>
      </c>
      <c r="C9402" s="138" t="s">
        <v>45495</v>
      </c>
      <c r="D9402" s="138" t="s">
        <v>45496</v>
      </c>
      <c r="E9402" s="138" t="s">
        <v>45497</v>
      </c>
      <c r="F9402" s="139">
        <v>0</v>
      </c>
      <c r="G9402" s="137" t="s">
        <v>247</v>
      </c>
      <c r="H9402" s="137" t="s">
        <v>1806</v>
      </c>
      <c r="I9402" s="138" t="s">
        <v>1096</v>
      </c>
    </row>
    <row r="9403" spans="1:9" hidden="1">
      <c r="A9403" s="137" t="s">
        <v>45498</v>
      </c>
      <c r="B9403" s="138" t="s">
        <v>641</v>
      </c>
      <c r="C9403" s="138" t="s">
        <v>75</v>
      </c>
      <c r="D9403" s="138" t="s">
        <v>45499</v>
      </c>
      <c r="E9403" s="138" t="s">
        <v>1104</v>
      </c>
      <c r="F9403" s="139">
        <v>55.14</v>
      </c>
      <c r="G9403" s="137" t="s">
        <v>247</v>
      </c>
      <c r="H9403" s="137" t="s">
        <v>1806</v>
      </c>
      <c r="I9403" s="138" t="s">
        <v>1096</v>
      </c>
    </row>
    <row r="9404" spans="1:9" hidden="1">
      <c r="A9404" s="137" t="s">
        <v>45500</v>
      </c>
      <c r="B9404" s="138" t="s">
        <v>45501</v>
      </c>
      <c r="C9404" s="138" t="s">
        <v>45502</v>
      </c>
      <c r="D9404" s="138" t="s">
        <v>45503</v>
      </c>
      <c r="E9404" s="138" t="s">
        <v>45504</v>
      </c>
      <c r="F9404" s="139">
        <v>0</v>
      </c>
      <c r="G9404" s="137" t="s">
        <v>247</v>
      </c>
      <c r="H9404" s="137" t="s">
        <v>1806</v>
      </c>
      <c r="I9404" s="138" t="s">
        <v>5636</v>
      </c>
    </row>
    <row r="9405" spans="1:9" hidden="1">
      <c r="A9405" s="137" t="s">
        <v>45505</v>
      </c>
      <c r="B9405" s="138" t="s">
        <v>45506</v>
      </c>
      <c r="C9405" s="138" t="s">
        <v>45507</v>
      </c>
      <c r="D9405" s="138" t="s">
        <v>45508</v>
      </c>
      <c r="E9405" s="138" t="s">
        <v>45509</v>
      </c>
      <c r="F9405" s="139">
        <v>0</v>
      </c>
      <c r="G9405" s="137" t="s">
        <v>247</v>
      </c>
      <c r="H9405" s="137" t="s">
        <v>1806</v>
      </c>
      <c r="I9405" s="138" t="s">
        <v>5636</v>
      </c>
    </row>
    <row r="9406" spans="1:9" hidden="1">
      <c r="A9406" s="137" t="s">
        <v>45510</v>
      </c>
      <c r="B9406" s="138" t="s">
        <v>45511</v>
      </c>
      <c r="C9406" s="138" t="s">
        <v>45512</v>
      </c>
      <c r="D9406" s="138" t="s">
        <v>45513</v>
      </c>
      <c r="E9406" s="138" t="s">
        <v>45514</v>
      </c>
      <c r="F9406" s="139">
        <v>14.94</v>
      </c>
      <c r="G9406" s="137" t="s">
        <v>247</v>
      </c>
      <c r="H9406" s="137" t="s">
        <v>1806</v>
      </c>
      <c r="I9406" s="138" t="s">
        <v>1096</v>
      </c>
    </row>
    <row r="9407" spans="1:9" hidden="1">
      <c r="A9407" s="137" t="s">
        <v>45515</v>
      </c>
      <c r="B9407" s="138" t="s">
        <v>45516</v>
      </c>
      <c r="C9407" s="138" t="s">
        <v>45517</v>
      </c>
      <c r="D9407" s="138" t="s">
        <v>45518</v>
      </c>
      <c r="E9407" s="138" t="s">
        <v>45519</v>
      </c>
      <c r="F9407" s="139">
        <v>62.34</v>
      </c>
      <c r="G9407" s="137" t="s">
        <v>247</v>
      </c>
      <c r="H9407" s="137" t="s">
        <v>1806</v>
      </c>
      <c r="I9407" s="138" t="s">
        <v>1110</v>
      </c>
    </row>
    <row r="9408" spans="1:9" hidden="1">
      <c r="A9408" s="137" t="s">
        <v>45520</v>
      </c>
      <c r="B9408" s="138" t="s">
        <v>45521</v>
      </c>
      <c r="C9408" s="138" t="s">
        <v>45522</v>
      </c>
      <c r="D9408" s="138" t="s">
        <v>45523</v>
      </c>
      <c r="E9408" s="138" t="s">
        <v>45524</v>
      </c>
      <c r="F9408" s="139">
        <v>73.75</v>
      </c>
      <c r="G9408" s="137" t="s">
        <v>247</v>
      </c>
      <c r="H9408" s="137" t="s">
        <v>1806</v>
      </c>
      <c r="I9408" s="138" t="s">
        <v>1110</v>
      </c>
    </row>
    <row r="9409" spans="1:9" hidden="1">
      <c r="A9409" s="137" t="s">
        <v>45525</v>
      </c>
      <c r="B9409" s="138" t="s">
        <v>1013</v>
      </c>
      <c r="C9409" s="138" t="s">
        <v>932</v>
      </c>
      <c r="D9409" s="138" t="s">
        <v>869</v>
      </c>
      <c r="E9409" s="138" t="s">
        <v>1236</v>
      </c>
      <c r="F9409" s="139">
        <v>166.01</v>
      </c>
      <c r="G9409" s="137" t="s">
        <v>247</v>
      </c>
      <c r="H9409" s="137" t="s">
        <v>1806</v>
      </c>
      <c r="I9409" s="138" t="s">
        <v>1096</v>
      </c>
    </row>
    <row r="9410" spans="1:9" hidden="1">
      <c r="A9410" s="137" t="s">
        <v>45526</v>
      </c>
      <c r="B9410" s="138" t="s">
        <v>45527</v>
      </c>
      <c r="C9410" s="138" t="s">
        <v>45528</v>
      </c>
      <c r="D9410" s="138" t="s">
        <v>45529</v>
      </c>
      <c r="E9410" s="138" t="s">
        <v>45530</v>
      </c>
      <c r="F9410" s="139">
        <v>1707.54</v>
      </c>
      <c r="G9410" s="137" t="s">
        <v>247</v>
      </c>
      <c r="H9410" s="137" t="s">
        <v>1806</v>
      </c>
      <c r="I9410" s="138" t="s">
        <v>1110</v>
      </c>
    </row>
    <row r="9411" spans="1:9" hidden="1">
      <c r="A9411" s="137" t="s">
        <v>45531</v>
      </c>
      <c r="B9411" s="138" t="s">
        <v>45532</v>
      </c>
      <c r="C9411" s="138" t="s">
        <v>45533</v>
      </c>
      <c r="D9411" s="138" t="s">
        <v>45534</v>
      </c>
      <c r="E9411" s="138" t="s">
        <v>45535</v>
      </c>
      <c r="F9411" s="139">
        <v>76.5</v>
      </c>
      <c r="G9411" s="137" t="s">
        <v>247</v>
      </c>
      <c r="H9411" s="137" t="s">
        <v>1806</v>
      </c>
      <c r="I9411" s="138" t="s">
        <v>1096</v>
      </c>
    </row>
    <row r="9412" spans="1:9" hidden="1">
      <c r="A9412" s="137" t="s">
        <v>45536</v>
      </c>
      <c r="B9412" s="138" t="s">
        <v>45537</v>
      </c>
      <c r="C9412" s="138" t="s">
        <v>45538</v>
      </c>
      <c r="D9412" s="138" t="s">
        <v>45539</v>
      </c>
      <c r="E9412" s="138" t="s">
        <v>45540</v>
      </c>
      <c r="F9412" s="139">
        <v>38.92</v>
      </c>
      <c r="G9412" s="137" t="s">
        <v>247</v>
      </c>
      <c r="H9412" s="137" t="s">
        <v>1806</v>
      </c>
      <c r="I9412" s="138" t="s">
        <v>1096</v>
      </c>
    </row>
    <row r="9413" spans="1:9" hidden="1">
      <c r="A9413" s="137" t="s">
        <v>45541</v>
      </c>
      <c r="B9413" s="138" t="s">
        <v>45542</v>
      </c>
      <c r="C9413" s="138" t="s">
        <v>45543</v>
      </c>
      <c r="D9413" s="138" t="s">
        <v>45544</v>
      </c>
      <c r="E9413" s="138" t="s">
        <v>45545</v>
      </c>
      <c r="F9413" s="139">
        <v>816.49</v>
      </c>
      <c r="G9413" s="137" t="s">
        <v>247</v>
      </c>
      <c r="H9413" s="137" t="s">
        <v>1806</v>
      </c>
      <c r="I9413" s="138" t="s">
        <v>1096</v>
      </c>
    </row>
    <row r="9414" spans="1:9" hidden="1">
      <c r="A9414" s="137" t="s">
        <v>45546</v>
      </c>
      <c r="B9414" s="138" t="s">
        <v>45547</v>
      </c>
      <c r="C9414" s="138" t="s">
        <v>45548</v>
      </c>
      <c r="D9414" s="138" t="s">
        <v>45549</v>
      </c>
      <c r="E9414" s="138" t="s">
        <v>45550</v>
      </c>
      <c r="F9414" s="139">
        <v>90.59</v>
      </c>
      <c r="G9414" s="137" t="s">
        <v>247</v>
      </c>
      <c r="H9414" s="137" t="s">
        <v>1806</v>
      </c>
      <c r="I9414" s="138" t="s">
        <v>1096</v>
      </c>
    </row>
    <row r="9415" spans="1:9" hidden="1">
      <c r="A9415" s="137" t="s">
        <v>45551</v>
      </c>
      <c r="B9415" s="138" t="s">
        <v>45552</v>
      </c>
      <c r="C9415" s="138" t="s">
        <v>45553</v>
      </c>
      <c r="D9415" s="138" t="s">
        <v>45554</v>
      </c>
      <c r="E9415" s="138" t="s">
        <v>45555</v>
      </c>
      <c r="F9415" s="139">
        <v>25.5</v>
      </c>
      <c r="G9415" s="137" t="s">
        <v>247</v>
      </c>
      <c r="H9415" s="137" t="s">
        <v>1806</v>
      </c>
      <c r="I9415" s="138" t="s">
        <v>1756</v>
      </c>
    </row>
    <row r="9416" spans="1:9" hidden="1">
      <c r="A9416" s="137" t="s">
        <v>45556</v>
      </c>
      <c r="B9416" s="138" t="s">
        <v>45557</v>
      </c>
      <c r="C9416" s="138" t="s">
        <v>45558</v>
      </c>
      <c r="D9416" s="138" t="s">
        <v>45559</v>
      </c>
      <c r="E9416" s="138" t="s">
        <v>45560</v>
      </c>
      <c r="F9416" s="139">
        <v>39.81</v>
      </c>
      <c r="G9416" s="137" t="s">
        <v>247</v>
      </c>
      <c r="H9416" s="137" t="s">
        <v>1806</v>
      </c>
      <c r="I9416" s="138" t="s">
        <v>1096</v>
      </c>
    </row>
    <row r="9417" spans="1:9" hidden="1">
      <c r="A9417" s="137" t="s">
        <v>45561</v>
      </c>
      <c r="B9417" s="138" t="s">
        <v>45562</v>
      </c>
      <c r="C9417" s="138" t="s">
        <v>45563</v>
      </c>
      <c r="D9417" s="138" t="s">
        <v>45564</v>
      </c>
      <c r="E9417" s="138" t="s">
        <v>45565</v>
      </c>
      <c r="F9417" s="139">
        <v>0</v>
      </c>
      <c r="G9417" s="137" t="s">
        <v>247</v>
      </c>
      <c r="H9417" s="137" t="s">
        <v>1806</v>
      </c>
      <c r="I9417" s="138" t="s">
        <v>1110</v>
      </c>
    </row>
    <row r="9418" spans="1:9" hidden="1">
      <c r="A9418" s="137" t="s">
        <v>45566</v>
      </c>
      <c r="B9418" s="138" t="s">
        <v>45567</v>
      </c>
      <c r="C9418" s="138" t="s">
        <v>45568</v>
      </c>
      <c r="D9418" s="138" t="s">
        <v>45569</v>
      </c>
      <c r="E9418" s="138" t="s">
        <v>45570</v>
      </c>
      <c r="F9418" s="139">
        <v>0</v>
      </c>
      <c r="G9418" s="137" t="s">
        <v>247</v>
      </c>
      <c r="H9418" s="137" t="s">
        <v>1806</v>
      </c>
      <c r="I9418" s="138" t="s">
        <v>1096</v>
      </c>
    </row>
    <row r="9419" spans="1:9" hidden="1">
      <c r="A9419" s="137" t="s">
        <v>45571</v>
      </c>
      <c r="B9419" s="138" t="s">
        <v>45572</v>
      </c>
      <c r="C9419" s="138" t="s">
        <v>45573</v>
      </c>
      <c r="D9419" s="138" t="s">
        <v>45574</v>
      </c>
      <c r="E9419" s="138" t="s">
        <v>45575</v>
      </c>
      <c r="F9419" s="139">
        <v>0</v>
      </c>
      <c r="G9419" s="137" t="s">
        <v>247</v>
      </c>
      <c r="H9419" s="137" t="s">
        <v>1806</v>
      </c>
      <c r="I9419" s="138" t="s">
        <v>1096</v>
      </c>
    </row>
    <row r="9420" spans="1:9" hidden="1">
      <c r="A9420" s="137" t="s">
        <v>45576</v>
      </c>
      <c r="B9420" s="138" t="s">
        <v>45577</v>
      </c>
      <c r="C9420" s="138" t="s">
        <v>45578</v>
      </c>
      <c r="D9420" s="138" t="s">
        <v>45579</v>
      </c>
      <c r="E9420" s="138" t="s">
        <v>45580</v>
      </c>
      <c r="F9420" s="139">
        <v>0</v>
      </c>
      <c r="G9420" s="137" t="s">
        <v>247</v>
      </c>
      <c r="H9420" s="137" t="s">
        <v>1806</v>
      </c>
      <c r="I9420" s="138" t="s">
        <v>1096</v>
      </c>
    </row>
    <row r="9421" spans="1:9" hidden="1">
      <c r="A9421" s="137" t="s">
        <v>45581</v>
      </c>
      <c r="B9421" s="138" t="s">
        <v>45582</v>
      </c>
      <c r="C9421" s="138" t="s">
        <v>45583</v>
      </c>
      <c r="D9421" s="138" t="s">
        <v>45584</v>
      </c>
      <c r="E9421" s="138" t="s">
        <v>1756</v>
      </c>
      <c r="F9421" s="139">
        <v>0</v>
      </c>
      <c r="G9421" s="137" t="s">
        <v>247</v>
      </c>
      <c r="H9421" s="137" t="s">
        <v>1806</v>
      </c>
      <c r="I9421" s="138" t="s">
        <v>1756</v>
      </c>
    </row>
    <row r="9422" spans="1:9" hidden="1">
      <c r="A9422" s="137" t="s">
        <v>45585</v>
      </c>
      <c r="B9422" s="138" t="s">
        <v>45586</v>
      </c>
      <c r="C9422" s="138" t="s">
        <v>45587</v>
      </c>
      <c r="D9422" s="138" t="s">
        <v>4693</v>
      </c>
      <c r="E9422" s="138" t="s">
        <v>45588</v>
      </c>
      <c r="F9422" s="139">
        <v>4.25</v>
      </c>
      <c r="G9422" s="137" t="s">
        <v>247</v>
      </c>
      <c r="H9422" s="137" t="s">
        <v>1806</v>
      </c>
      <c r="I9422" s="138" t="s">
        <v>1096</v>
      </c>
    </row>
    <row r="9423" spans="1:9" hidden="1">
      <c r="A9423" s="137" t="s">
        <v>45589</v>
      </c>
      <c r="B9423" s="138" t="s">
        <v>45590</v>
      </c>
      <c r="C9423" s="138" t="s">
        <v>45591</v>
      </c>
      <c r="D9423" s="138" t="s">
        <v>4698</v>
      </c>
      <c r="E9423" s="138" t="s">
        <v>45592</v>
      </c>
      <c r="F9423" s="139">
        <v>0</v>
      </c>
      <c r="G9423" s="137" t="s">
        <v>247</v>
      </c>
      <c r="H9423" s="137" t="s">
        <v>1806</v>
      </c>
      <c r="I9423" s="138" t="s">
        <v>6595</v>
      </c>
    </row>
    <row r="9424" spans="1:9" hidden="1">
      <c r="A9424" s="137" t="s">
        <v>45593</v>
      </c>
      <c r="B9424" s="138" t="s">
        <v>45594</v>
      </c>
      <c r="C9424" s="138" t="s">
        <v>45595</v>
      </c>
      <c r="D9424" s="138" t="s">
        <v>45596</v>
      </c>
      <c r="E9424" s="138" t="s">
        <v>45597</v>
      </c>
      <c r="F9424" s="139">
        <v>28.98</v>
      </c>
      <c r="G9424" s="137" t="s">
        <v>247</v>
      </c>
      <c r="H9424" s="137" t="s">
        <v>1806</v>
      </c>
      <c r="I9424" s="138" t="s">
        <v>1110</v>
      </c>
    </row>
    <row r="9425" spans="1:9" hidden="1">
      <c r="A9425" s="137" t="s">
        <v>45598</v>
      </c>
      <c r="B9425" s="138" t="s">
        <v>45599</v>
      </c>
      <c r="C9425" s="138" t="s">
        <v>45600</v>
      </c>
      <c r="D9425" s="138" t="s">
        <v>45601</v>
      </c>
      <c r="E9425" s="138" t="s">
        <v>45602</v>
      </c>
      <c r="F9425" s="139">
        <v>0</v>
      </c>
      <c r="G9425" s="137" t="s">
        <v>247</v>
      </c>
      <c r="H9425" s="137" t="s">
        <v>1806</v>
      </c>
      <c r="I9425" s="138" t="s">
        <v>1096</v>
      </c>
    </row>
    <row r="9426" spans="1:9" hidden="1">
      <c r="A9426" s="137" t="s">
        <v>45603</v>
      </c>
      <c r="B9426" s="138" t="s">
        <v>45604</v>
      </c>
      <c r="C9426" s="138" t="s">
        <v>45605</v>
      </c>
      <c r="D9426" s="138" t="s">
        <v>45606</v>
      </c>
      <c r="E9426" s="138" t="s">
        <v>45607</v>
      </c>
      <c r="F9426" s="139">
        <v>0</v>
      </c>
      <c r="G9426" s="137" t="s">
        <v>247</v>
      </c>
      <c r="H9426" s="137" t="s">
        <v>1806</v>
      </c>
      <c r="I9426" s="138" t="s">
        <v>1110</v>
      </c>
    </row>
    <row r="9427" spans="1:9" hidden="1">
      <c r="A9427" s="137" t="s">
        <v>45608</v>
      </c>
      <c r="B9427" s="138" t="s">
        <v>45609</v>
      </c>
      <c r="C9427" s="138" t="s">
        <v>45610</v>
      </c>
      <c r="D9427" s="138" t="s">
        <v>45611</v>
      </c>
      <c r="E9427" s="138" t="s">
        <v>45612</v>
      </c>
      <c r="F9427" s="139">
        <v>26.355</v>
      </c>
      <c r="G9427" s="137" t="s">
        <v>247</v>
      </c>
      <c r="H9427" s="137" t="s">
        <v>1806</v>
      </c>
      <c r="I9427" s="138" t="s">
        <v>1756</v>
      </c>
    </row>
    <row r="9428" spans="1:9" hidden="1">
      <c r="A9428" s="137" t="s">
        <v>45613</v>
      </c>
      <c r="B9428" s="138" t="s">
        <v>643</v>
      </c>
      <c r="C9428" s="138" t="s">
        <v>645</v>
      </c>
      <c r="D9428" s="138" t="s">
        <v>45614</v>
      </c>
      <c r="E9428" s="138" t="s">
        <v>1327</v>
      </c>
      <c r="F9428" s="139">
        <v>59.15</v>
      </c>
      <c r="G9428" s="137" t="s">
        <v>247</v>
      </c>
      <c r="H9428" s="137" t="s">
        <v>1806</v>
      </c>
      <c r="I9428" s="138" t="s">
        <v>1096</v>
      </c>
    </row>
    <row r="9429" spans="1:9" hidden="1">
      <c r="A9429" s="137" t="s">
        <v>45615</v>
      </c>
      <c r="B9429" s="138" t="s">
        <v>45616</v>
      </c>
      <c r="C9429" s="138" t="s">
        <v>45617</v>
      </c>
      <c r="D9429" s="138" t="s">
        <v>45614</v>
      </c>
      <c r="E9429" s="138" t="s">
        <v>45618</v>
      </c>
      <c r="F9429" s="139">
        <v>0</v>
      </c>
      <c r="G9429" s="137" t="s">
        <v>247</v>
      </c>
      <c r="H9429" s="137" t="s">
        <v>1806</v>
      </c>
      <c r="I9429" s="138" t="s">
        <v>1096</v>
      </c>
    </row>
    <row r="9430" spans="1:9" hidden="1">
      <c r="A9430" s="137" t="s">
        <v>45619</v>
      </c>
      <c r="B9430" s="138" t="s">
        <v>45620</v>
      </c>
      <c r="C9430" s="138" t="s">
        <v>45621</v>
      </c>
      <c r="D9430" s="138" t="s">
        <v>18207</v>
      </c>
      <c r="E9430" s="138" t="s">
        <v>45622</v>
      </c>
      <c r="F9430" s="139">
        <v>0</v>
      </c>
      <c r="G9430" s="137" t="s">
        <v>247</v>
      </c>
      <c r="H9430" s="137" t="s">
        <v>1806</v>
      </c>
      <c r="I9430" s="138" t="s">
        <v>1096</v>
      </c>
    </row>
    <row r="9431" spans="1:9" hidden="1">
      <c r="A9431" s="137" t="s">
        <v>45623</v>
      </c>
      <c r="B9431" s="138" t="s">
        <v>1575</v>
      </c>
      <c r="C9431" s="138" t="s">
        <v>1576</v>
      </c>
      <c r="D9431" s="138" t="s">
        <v>45624</v>
      </c>
      <c r="E9431" s="138" t="s">
        <v>45625</v>
      </c>
      <c r="F9431" s="139">
        <v>11.81</v>
      </c>
      <c r="G9431" s="137" t="s">
        <v>247</v>
      </c>
      <c r="H9431" s="137" t="s">
        <v>1806</v>
      </c>
      <c r="I9431" s="138" t="s">
        <v>1096</v>
      </c>
    </row>
    <row r="9432" spans="1:9" hidden="1">
      <c r="A9432" s="137" t="s">
        <v>45626</v>
      </c>
      <c r="B9432" s="138" t="s">
        <v>45627</v>
      </c>
      <c r="C9432" s="138" t="s">
        <v>45628</v>
      </c>
      <c r="D9432" s="138" t="s">
        <v>45629</v>
      </c>
      <c r="E9432" s="138" t="s">
        <v>45630</v>
      </c>
      <c r="F9432" s="139">
        <v>134.01</v>
      </c>
      <c r="G9432" s="137" t="s">
        <v>247</v>
      </c>
      <c r="H9432" s="137" t="s">
        <v>1806</v>
      </c>
      <c r="I9432" s="138" t="s">
        <v>1096</v>
      </c>
    </row>
    <row r="9433" spans="1:9" hidden="1">
      <c r="A9433" s="137" t="s">
        <v>45631</v>
      </c>
      <c r="B9433" s="138" t="s">
        <v>646</v>
      </c>
      <c r="C9433" s="138" t="s">
        <v>648</v>
      </c>
      <c r="D9433" s="138" t="s">
        <v>647</v>
      </c>
      <c r="E9433" s="138" t="s">
        <v>1342</v>
      </c>
      <c r="F9433" s="139">
        <v>308.85000000000002</v>
      </c>
      <c r="G9433" s="137" t="s">
        <v>247</v>
      </c>
      <c r="H9433" s="137" t="s">
        <v>1806</v>
      </c>
      <c r="I9433" s="138" t="s">
        <v>1110</v>
      </c>
    </row>
    <row r="9434" spans="1:9" hidden="1">
      <c r="A9434" s="137" t="s">
        <v>45632</v>
      </c>
      <c r="B9434" s="138" t="s">
        <v>45633</v>
      </c>
      <c r="C9434" s="138" t="s">
        <v>45634</v>
      </c>
      <c r="D9434" s="138" t="s">
        <v>45635</v>
      </c>
      <c r="E9434" s="138" t="s">
        <v>45636</v>
      </c>
      <c r="F9434" s="139">
        <v>0</v>
      </c>
      <c r="G9434" s="137" t="s">
        <v>247</v>
      </c>
      <c r="H9434" s="137" t="s">
        <v>1806</v>
      </c>
      <c r="I9434" s="138" t="s">
        <v>1096</v>
      </c>
    </row>
    <row r="9435" spans="1:9" hidden="1">
      <c r="A9435" s="137" t="s">
        <v>45637</v>
      </c>
      <c r="B9435" s="138" t="s">
        <v>45638</v>
      </c>
      <c r="C9435" s="138" t="s">
        <v>45639</v>
      </c>
      <c r="D9435" s="138" t="s">
        <v>3922</v>
      </c>
      <c r="E9435" s="138" t="s">
        <v>45640</v>
      </c>
      <c r="F9435" s="139">
        <v>0</v>
      </c>
      <c r="G9435" s="137" t="s">
        <v>247</v>
      </c>
      <c r="H9435" s="137" t="s">
        <v>1806</v>
      </c>
      <c r="I9435" s="138" t="s">
        <v>1110</v>
      </c>
    </row>
    <row r="9436" spans="1:9" hidden="1">
      <c r="A9436" s="137" t="s">
        <v>45641</v>
      </c>
      <c r="B9436" s="138" t="s">
        <v>45642</v>
      </c>
      <c r="C9436" s="138" t="s">
        <v>45643</v>
      </c>
      <c r="D9436" s="138" t="s">
        <v>45644</v>
      </c>
      <c r="E9436" s="138" t="s">
        <v>45645</v>
      </c>
      <c r="F9436" s="139">
        <v>44.96</v>
      </c>
      <c r="G9436" s="137" t="s">
        <v>247</v>
      </c>
      <c r="H9436" s="137" t="s">
        <v>1806</v>
      </c>
      <c r="I9436" s="138" t="s">
        <v>1096</v>
      </c>
    </row>
    <row r="9437" spans="1:9" hidden="1">
      <c r="A9437" s="137" t="s">
        <v>45646</v>
      </c>
      <c r="B9437" s="138" t="s">
        <v>45647</v>
      </c>
      <c r="C9437" s="138" t="s">
        <v>45648</v>
      </c>
      <c r="D9437" s="138" t="s">
        <v>45649</v>
      </c>
      <c r="E9437" s="138" t="s">
        <v>45650</v>
      </c>
      <c r="F9437" s="139">
        <v>69.209999999999994</v>
      </c>
      <c r="G9437" s="137" t="s">
        <v>247</v>
      </c>
      <c r="H9437" s="137" t="s">
        <v>1806</v>
      </c>
      <c r="I9437" s="138" t="s">
        <v>1096</v>
      </c>
    </row>
    <row r="9438" spans="1:9" hidden="1">
      <c r="A9438" s="137" t="s">
        <v>45651</v>
      </c>
      <c r="B9438" s="138" t="s">
        <v>45652</v>
      </c>
      <c r="C9438" s="138" t="s">
        <v>45653</v>
      </c>
      <c r="D9438" s="138" t="s">
        <v>45654</v>
      </c>
      <c r="E9438" s="138" t="s">
        <v>45655</v>
      </c>
      <c r="F9438" s="139">
        <v>0</v>
      </c>
      <c r="G9438" s="137" t="s">
        <v>247</v>
      </c>
      <c r="H9438" s="137" t="s">
        <v>1806</v>
      </c>
      <c r="I9438" s="138" t="s">
        <v>1110</v>
      </c>
    </row>
    <row r="9439" spans="1:9" hidden="1">
      <c r="A9439" s="137" t="s">
        <v>45656</v>
      </c>
      <c r="B9439" s="138" t="s">
        <v>45657</v>
      </c>
      <c r="C9439" s="138" t="s">
        <v>45658</v>
      </c>
      <c r="D9439" s="138" t="s">
        <v>45659</v>
      </c>
      <c r="E9439" s="138" t="s">
        <v>45660</v>
      </c>
      <c r="F9439" s="139">
        <v>0</v>
      </c>
      <c r="G9439" s="137" t="s">
        <v>247</v>
      </c>
      <c r="H9439" s="137" t="s">
        <v>1806</v>
      </c>
      <c r="I9439" s="138" t="s">
        <v>1096</v>
      </c>
    </row>
    <row r="9440" spans="1:9" hidden="1">
      <c r="A9440" s="137" t="s">
        <v>45661</v>
      </c>
      <c r="B9440" s="138" t="s">
        <v>45662</v>
      </c>
      <c r="C9440" s="138" t="s">
        <v>45663</v>
      </c>
      <c r="D9440" s="138" t="s">
        <v>45664</v>
      </c>
      <c r="E9440" s="138" t="s">
        <v>45665</v>
      </c>
      <c r="F9440" s="139">
        <v>26.45</v>
      </c>
      <c r="G9440" s="137" t="s">
        <v>247</v>
      </c>
      <c r="H9440" s="137" t="s">
        <v>1806</v>
      </c>
      <c r="I9440" s="138" t="s">
        <v>1756</v>
      </c>
    </row>
    <row r="9441" spans="1:9" hidden="1">
      <c r="A9441" s="137" t="s">
        <v>45666</v>
      </c>
      <c r="B9441" s="138" t="s">
        <v>45667</v>
      </c>
      <c r="C9441" s="138" t="s">
        <v>45668</v>
      </c>
      <c r="D9441" s="138" t="s">
        <v>45669</v>
      </c>
      <c r="E9441" s="138" t="s">
        <v>45670</v>
      </c>
      <c r="F9441" s="139">
        <v>186.55</v>
      </c>
      <c r="G9441" s="137" t="s">
        <v>247</v>
      </c>
      <c r="H9441" s="137" t="s">
        <v>1806</v>
      </c>
      <c r="I9441" s="138" t="s">
        <v>1096</v>
      </c>
    </row>
    <row r="9442" spans="1:9" hidden="1">
      <c r="A9442" s="137" t="s">
        <v>45671</v>
      </c>
      <c r="B9442" s="138" t="s">
        <v>45672</v>
      </c>
      <c r="C9442" s="138" t="s">
        <v>45673</v>
      </c>
      <c r="D9442" s="138" t="s">
        <v>45674</v>
      </c>
      <c r="E9442" s="138" t="s">
        <v>45675</v>
      </c>
      <c r="F9442" s="139">
        <v>0</v>
      </c>
      <c r="G9442" s="137" t="s">
        <v>247</v>
      </c>
      <c r="H9442" s="137" t="s">
        <v>1806</v>
      </c>
      <c r="I9442" s="138" t="s">
        <v>1096</v>
      </c>
    </row>
    <row r="9443" spans="1:9" hidden="1">
      <c r="A9443" s="137" t="s">
        <v>45676</v>
      </c>
      <c r="B9443" s="138" t="s">
        <v>45677</v>
      </c>
      <c r="C9443" s="138" t="s">
        <v>45678</v>
      </c>
      <c r="D9443" s="138" t="s">
        <v>45679</v>
      </c>
      <c r="E9443" s="138" t="s">
        <v>45680</v>
      </c>
      <c r="F9443" s="139">
        <v>0</v>
      </c>
      <c r="G9443" s="137" t="s">
        <v>247</v>
      </c>
      <c r="H9443" s="137" t="s">
        <v>1806</v>
      </c>
      <c r="I9443" s="138" t="s">
        <v>1756</v>
      </c>
    </row>
    <row r="9444" spans="1:9" hidden="1">
      <c r="A9444" s="137" t="s">
        <v>45681</v>
      </c>
      <c r="B9444" s="138" t="s">
        <v>45682</v>
      </c>
      <c r="C9444" s="138" t="s">
        <v>45683</v>
      </c>
      <c r="D9444" s="138" t="s">
        <v>45684</v>
      </c>
      <c r="E9444" s="138" t="s">
        <v>45685</v>
      </c>
      <c r="F9444" s="139">
        <v>0</v>
      </c>
      <c r="G9444" s="137" t="s">
        <v>247</v>
      </c>
      <c r="H9444" s="137" t="s">
        <v>1806</v>
      </c>
      <c r="I9444" s="138" t="s">
        <v>1756</v>
      </c>
    </row>
    <row r="9445" spans="1:9" hidden="1">
      <c r="A9445" s="137" t="s">
        <v>45686</v>
      </c>
      <c r="B9445" s="138" t="s">
        <v>45687</v>
      </c>
      <c r="C9445" s="138" t="s">
        <v>45688</v>
      </c>
      <c r="D9445" s="138" t="s">
        <v>45689</v>
      </c>
      <c r="E9445" s="138" t="s">
        <v>45690</v>
      </c>
      <c r="F9445" s="139">
        <v>89.14</v>
      </c>
      <c r="G9445" s="137" t="s">
        <v>247</v>
      </c>
      <c r="H9445" s="137" t="s">
        <v>1806</v>
      </c>
      <c r="I9445" s="138" t="s">
        <v>1083</v>
      </c>
    </row>
    <row r="9446" spans="1:9" hidden="1">
      <c r="A9446" s="137" t="s">
        <v>45691</v>
      </c>
      <c r="B9446" s="138" t="s">
        <v>45692</v>
      </c>
      <c r="C9446" s="138" t="s">
        <v>45693</v>
      </c>
      <c r="D9446" s="138" t="s">
        <v>45694</v>
      </c>
      <c r="E9446" s="138" t="s">
        <v>45695</v>
      </c>
      <c r="F9446" s="139">
        <v>43</v>
      </c>
      <c r="G9446" s="137" t="s">
        <v>247</v>
      </c>
      <c r="H9446" s="137" t="s">
        <v>1806</v>
      </c>
      <c r="I9446" s="138" t="s">
        <v>1096</v>
      </c>
    </row>
    <row r="9447" spans="1:9" hidden="1">
      <c r="A9447" s="137" t="s">
        <v>45696</v>
      </c>
      <c r="B9447" s="138" t="s">
        <v>45697</v>
      </c>
      <c r="C9447" s="138" t="s">
        <v>45698</v>
      </c>
      <c r="D9447" s="138" t="s">
        <v>45699</v>
      </c>
      <c r="E9447" s="138" t="s">
        <v>45700</v>
      </c>
      <c r="F9447" s="139">
        <v>45.34</v>
      </c>
      <c r="G9447" s="137" t="s">
        <v>247</v>
      </c>
      <c r="H9447" s="137" t="s">
        <v>1806</v>
      </c>
      <c r="I9447" s="138" t="s">
        <v>1110</v>
      </c>
    </row>
    <row r="9448" spans="1:9" hidden="1">
      <c r="A9448" s="137" t="s">
        <v>45701</v>
      </c>
      <c r="B9448" s="138" t="s">
        <v>45702</v>
      </c>
      <c r="C9448" s="138" t="s">
        <v>45703</v>
      </c>
      <c r="D9448" s="138" t="s">
        <v>45704</v>
      </c>
      <c r="E9448" s="138" t="s">
        <v>45705</v>
      </c>
      <c r="F9448" s="139">
        <v>115.64</v>
      </c>
      <c r="G9448" s="137" t="s">
        <v>247</v>
      </c>
      <c r="H9448" s="137" t="s">
        <v>1806</v>
      </c>
      <c r="I9448" s="138" t="s">
        <v>1110</v>
      </c>
    </row>
    <row r="9449" spans="1:9" hidden="1">
      <c r="A9449" s="137" t="s">
        <v>45706</v>
      </c>
      <c r="B9449" s="138" t="s">
        <v>45707</v>
      </c>
      <c r="C9449" s="138" t="s">
        <v>45708</v>
      </c>
      <c r="D9449" s="138" t="s">
        <v>45709</v>
      </c>
      <c r="E9449" s="138" t="s">
        <v>45710</v>
      </c>
      <c r="F9449" s="139">
        <v>31.36</v>
      </c>
      <c r="G9449" s="137" t="s">
        <v>247</v>
      </c>
      <c r="H9449" s="137" t="s">
        <v>1806</v>
      </c>
      <c r="I9449" s="138" t="s">
        <v>1096</v>
      </c>
    </row>
    <row r="9450" spans="1:9" hidden="1">
      <c r="A9450" s="137" t="s">
        <v>45711</v>
      </c>
      <c r="B9450" s="138" t="s">
        <v>45712</v>
      </c>
      <c r="C9450" s="138" t="s">
        <v>45713</v>
      </c>
      <c r="D9450" s="138" t="s">
        <v>45714</v>
      </c>
      <c r="E9450" s="138" t="s">
        <v>45715</v>
      </c>
      <c r="F9450" s="139">
        <v>95.28</v>
      </c>
      <c r="G9450" s="137" t="s">
        <v>247</v>
      </c>
      <c r="H9450" s="137" t="s">
        <v>1806</v>
      </c>
      <c r="I9450" s="138" t="s">
        <v>1110</v>
      </c>
    </row>
    <row r="9451" spans="1:9" hidden="1">
      <c r="A9451" s="137" t="s">
        <v>45716</v>
      </c>
      <c r="B9451" s="138" t="s">
        <v>45717</v>
      </c>
      <c r="C9451" s="138" t="s">
        <v>45718</v>
      </c>
      <c r="D9451" s="138" t="s">
        <v>45719</v>
      </c>
      <c r="E9451" s="138" t="s">
        <v>45720</v>
      </c>
      <c r="F9451" s="139">
        <v>181.8</v>
      </c>
      <c r="G9451" s="137" t="s">
        <v>247</v>
      </c>
      <c r="H9451" s="137" t="s">
        <v>1806</v>
      </c>
      <c r="I9451" s="138" t="s">
        <v>1096</v>
      </c>
    </row>
    <row r="9452" spans="1:9" hidden="1">
      <c r="A9452" s="137" t="s">
        <v>45721</v>
      </c>
      <c r="B9452" s="138" t="s">
        <v>45722</v>
      </c>
      <c r="C9452" s="138" t="s">
        <v>45723</v>
      </c>
      <c r="D9452" s="138" t="s">
        <v>45724</v>
      </c>
      <c r="E9452" s="138" t="s">
        <v>45725</v>
      </c>
      <c r="F9452" s="139">
        <v>0</v>
      </c>
      <c r="G9452" s="137" t="s">
        <v>247</v>
      </c>
      <c r="H9452" s="137" t="s">
        <v>1806</v>
      </c>
      <c r="I9452" s="138" t="s">
        <v>1096</v>
      </c>
    </row>
    <row r="9453" spans="1:9" hidden="1">
      <c r="A9453" s="137" t="s">
        <v>45726</v>
      </c>
      <c r="B9453" s="138" t="s">
        <v>45727</v>
      </c>
      <c r="C9453" s="138" t="s">
        <v>45728</v>
      </c>
      <c r="D9453" s="138" t="s">
        <v>45729</v>
      </c>
      <c r="E9453" s="138" t="s">
        <v>45730</v>
      </c>
      <c r="F9453" s="139">
        <v>22.23</v>
      </c>
      <c r="G9453" s="137" t="s">
        <v>247</v>
      </c>
      <c r="H9453" s="137" t="s">
        <v>1806</v>
      </c>
      <c r="I9453" s="138" t="s">
        <v>1756</v>
      </c>
    </row>
    <row r="9454" spans="1:9" hidden="1">
      <c r="A9454" s="137" t="s">
        <v>45731</v>
      </c>
      <c r="B9454" s="138" t="s">
        <v>1003</v>
      </c>
      <c r="C9454" s="138" t="s">
        <v>953</v>
      </c>
      <c r="D9454" s="138" t="s">
        <v>859</v>
      </c>
      <c r="E9454" s="138" t="s">
        <v>1219</v>
      </c>
      <c r="F9454" s="139">
        <v>164.88</v>
      </c>
      <c r="G9454" s="137" t="s">
        <v>247</v>
      </c>
      <c r="H9454" s="137" t="s">
        <v>1806</v>
      </c>
      <c r="I9454" s="138" t="s">
        <v>1110</v>
      </c>
    </row>
    <row r="9455" spans="1:9" hidden="1">
      <c r="A9455" s="137" t="s">
        <v>45732</v>
      </c>
      <c r="B9455" s="138" t="s">
        <v>45733</v>
      </c>
      <c r="C9455" s="138" t="s">
        <v>45734</v>
      </c>
      <c r="D9455" s="138" t="s">
        <v>45735</v>
      </c>
      <c r="E9455" s="138" t="s">
        <v>45736</v>
      </c>
      <c r="F9455" s="139">
        <v>0</v>
      </c>
      <c r="G9455" s="137" t="s">
        <v>247</v>
      </c>
      <c r="H9455" s="137" t="s">
        <v>1806</v>
      </c>
      <c r="I9455" s="138" t="s">
        <v>1110</v>
      </c>
    </row>
    <row r="9456" spans="1:9" hidden="1">
      <c r="A9456" s="137" t="s">
        <v>45737</v>
      </c>
      <c r="B9456" s="138" t="s">
        <v>45738</v>
      </c>
      <c r="C9456" s="138" t="s">
        <v>45739</v>
      </c>
      <c r="D9456" s="138" t="s">
        <v>45740</v>
      </c>
      <c r="E9456" s="138" t="s">
        <v>45741</v>
      </c>
      <c r="F9456" s="139">
        <v>63.97</v>
      </c>
      <c r="G9456" s="137" t="s">
        <v>247</v>
      </c>
      <c r="H9456" s="137" t="s">
        <v>1806</v>
      </c>
      <c r="I9456" s="138" t="s">
        <v>1096</v>
      </c>
    </row>
    <row r="9457" spans="1:9" hidden="1">
      <c r="A9457" s="137" t="s">
        <v>45742</v>
      </c>
      <c r="B9457" s="138" t="s">
        <v>45743</v>
      </c>
      <c r="C9457" s="138" t="s">
        <v>45744</v>
      </c>
      <c r="D9457" s="138" t="s">
        <v>45745</v>
      </c>
      <c r="E9457" s="138" t="s">
        <v>45746</v>
      </c>
      <c r="F9457" s="139">
        <v>27.96</v>
      </c>
      <c r="G9457" s="137" t="s">
        <v>247</v>
      </c>
      <c r="H9457" s="137" t="s">
        <v>1806</v>
      </c>
      <c r="I9457" s="138" t="s">
        <v>1756</v>
      </c>
    </row>
    <row r="9458" spans="1:9" hidden="1">
      <c r="A9458" s="137" t="s">
        <v>45747</v>
      </c>
      <c r="B9458" s="138" t="s">
        <v>45748</v>
      </c>
      <c r="C9458" s="138" t="s">
        <v>45749</v>
      </c>
      <c r="D9458" s="138" t="s">
        <v>45750</v>
      </c>
      <c r="E9458" s="138" t="s">
        <v>45751</v>
      </c>
      <c r="F9458" s="139">
        <v>0</v>
      </c>
      <c r="G9458" s="137" t="s">
        <v>247</v>
      </c>
      <c r="H9458" s="137" t="s">
        <v>1806</v>
      </c>
      <c r="I9458" s="138" t="s">
        <v>1096</v>
      </c>
    </row>
    <row r="9459" spans="1:9" hidden="1">
      <c r="A9459" s="137" t="s">
        <v>45752</v>
      </c>
      <c r="B9459" s="138" t="s">
        <v>45753</v>
      </c>
      <c r="C9459" s="138" t="s">
        <v>45754</v>
      </c>
      <c r="D9459" s="138" t="s">
        <v>19972</v>
      </c>
      <c r="E9459" s="138" t="s">
        <v>45755</v>
      </c>
      <c r="F9459" s="139">
        <v>111.67</v>
      </c>
      <c r="G9459" s="137" t="s">
        <v>247</v>
      </c>
      <c r="H9459" s="137" t="s">
        <v>1806</v>
      </c>
      <c r="I9459" s="138" t="s">
        <v>1096</v>
      </c>
    </row>
    <row r="9460" spans="1:9" hidden="1">
      <c r="A9460" s="137" t="s">
        <v>45756</v>
      </c>
      <c r="B9460" s="138" t="s">
        <v>45757</v>
      </c>
      <c r="C9460" s="138" t="s">
        <v>45758</v>
      </c>
      <c r="D9460" s="138" t="s">
        <v>4789</v>
      </c>
      <c r="E9460" s="138" t="s">
        <v>45759</v>
      </c>
      <c r="F9460" s="139">
        <v>0</v>
      </c>
      <c r="G9460" s="137" t="s">
        <v>247</v>
      </c>
      <c r="H9460" s="137" t="s">
        <v>1806</v>
      </c>
      <c r="I9460" s="138" t="s">
        <v>1096</v>
      </c>
    </row>
    <row r="9461" spans="1:9" hidden="1">
      <c r="A9461" s="137" t="s">
        <v>45760</v>
      </c>
      <c r="B9461" s="138" t="s">
        <v>45761</v>
      </c>
      <c r="C9461" s="138" t="s">
        <v>45762</v>
      </c>
      <c r="D9461" s="138" t="s">
        <v>45763</v>
      </c>
      <c r="E9461" s="138" t="s">
        <v>45759</v>
      </c>
      <c r="F9461" s="139">
        <v>0</v>
      </c>
      <c r="G9461" s="137" t="s">
        <v>247</v>
      </c>
      <c r="H9461" s="137" t="s">
        <v>1806</v>
      </c>
      <c r="I9461" s="138" t="s">
        <v>1096</v>
      </c>
    </row>
    <row r="9462" spans="1:9" hidden="1">
      <c r="A9462" s="137" t="s">
        <v>45764</v>
      </c>
      <c r="B9462" s="138" t="s">
        <v>45765</v>
      </c>
      <c r="C9462" s="138" t="s">
        <v>45766</v>
      </c>
      <c r="D9462" s="138" t="s">
        <v>45767</v>
      </c>
      <c r="E9462" s="138" t="s">
        <v>45768</v>
      </c>
      <c r="F9462" s="139">
        <v>41.84</v>
      </c>
      <c r="G9462" s="137" t="s">
        <v>247</v>
      </c>
      <c r="H9462" s="137" t="s">
        <v>1806</v>
      </c>
      <c r="I9462" s="138" t="s">
        <v>1110</v>
      </c>
    </row>
    <row r="9463" spans="1:9" hidden="1">
      <c r="A9463" s="137" t="s">
        <v>45769</v>
      </c>
      <c r="B9463" s="138" t="s">
        <v>649</v>
      </c>
      <c r="C9463" s="138" t="s">
        <v>651</v>
      </c>
      <c r="D9463" s="138" t="s">
        <v>650</v>
      </c>
      <c r="E9463" s="138" t="s">
        <v>1248</v>
      </c>
      <c r="F9463" s="139">
        <v>71.92</v>
      </c>
      <c r="G9463" s="137" t="s">
        <v>247</v>
      </c>
      <c r="H9463" s="137" t="s">
        <v>1806</v>
      </c>
      <c r="I9463" s="138" t="s">
        <v>1110</v>
      </c>
    </row>
    <row r="9464" spans="1:9" hidden="1">
      <c r="A9464" s="137" t="s">
        <v>45770</v>
      </c>
      <c r="B9464" s="138" t="s">
        <v>45771</v>
      </c>
      <c r="C9464" s="138" t="s">
        <v>45772</v>
      </c>
      <c r="D9464" s="138" t="s">
        <v>45773</v>
      </c>
      <c r="E9464" s="138" t="s">
        <v>45774</v>
      </c>
      <c r="F9464" s="139">
        <v>0</v>
      </c>
      <c r="G9464" s="137" t="s">
        <v>247</v>
      </c>
      <c r="H9464" s="137" t="s">
        <v>1806</v>
      </c>
      <c r="I9464" s="138" t="s">
        <v>1096</v>
      </c>
    </row>
    <row r="9465" spans="1:9" hidden="1">
      <c r="A9465" s="137" t="s">
        <v>45775</v>
      </c>
      <c r="B9465" s="138" t="s">
        <v>45776</v>
      </c>
      <c r="C9465" s="138" t="s">
        <v>45777</v>
      </c>
      <c r="D9465" s="138" t="s">
        <v>45778</v>
      </c>
      <c r="E9465" s="138" t="s">
        <v>45779</v>
      </c>
      <c r="F9465" s="139">
        <v>0</v>
      </c>
      <c r="G9465" s="137" t="s">
        <v>247</v>
      </c>
      <c r="H9465" s="137" t="s">
        <v>1806</v>
      </c>
      <c r="I9465" s="138" t="s">
        <v>1756</v>
      </c>
    </row>
    <row r="9466" spans="1:9" hidden="1">
      <c r="A9466" s="137" t="s">
        <v>45780</v>
      </c>
      <c r="B9466" s="138" t="s">
        <v>45781</v>
      </c>
      <c r="C9466" s="138" t="s">
        <v>45782</v>
      </c>
      <c r="D9466" s="138" t="s">
        <v>45783</v>
      </c>
      <c r="E9466" s="138" t="s">
        <v>45784</v>
      </c>
      <c r="F9466" s="139">
        <v>0</v>
      </c>
      <c r="G9466" s="137" t="s">
        <v>247</v>
      </c>
      <c r="H9466" s="137" t="s">
        <v>1806</v>
      </c>
      <c r="I9466" s="138" t="s">
        <v>1096</v>
      </c>
    </row>
    <row r="9467" spans="1:9" hidden="1">
      <c r="A9467" s="137" t="s">
        <v>45785</v>
      </c>
      <c r="B9467" s="138" t="s">
        <v>45786</v>
      </c>
      <c r="C9467" s="138" t="s">
        <v>45787</v>
      </c>
      <c r="D9467" s="138" t="s">
        <v>45788</v>
      </c>
      <c r="E9467" s="138" t="s">
        <v>45789</v>
      </c>
      <c r="F9467" s="139">
        <v>64.22</v>
      </c>
      <c r="G9467" s="137" t="s">
        <v>247</v>
      </c>
      <c r="H9467" s="137" t="s">
        <v>1806</v>
      </c>
      <c r="I9467" s="138" t="s">
        <v>1096</v>
      </c>
    </row>
    <row r="9468" spans="1:9" hidden="1">
      <c r="A9468" s="137" t="s">
        <v>45790</v>
      </c>
      <c r="B9468" s="138" t="s">
        <v>45791</v>
      </c>
      <c r="C9468" s="138" t="s">
        <v>45792</v>
      </c>
      <c r="D9468" s="138" t="s">
        <v>45793</v>
      </c>
      <c r="E9468" s="138" t="s">
        <v>45794</v>
      </c>
      <c r="F9468" s="139">
        <v>0</v>
      </c>
      <c r="G9468" s="137" t="s">
        <v>247</v>
      </c>
      <c r="H9468" s="137" t="s">
        <v>1806</v>
      </c>
      <c r="I9468" s="138" t="s">
        <v>1756</v>
      </c>
    </row>
    <row r="9469" spans="1:9" hidden="1">
      <c r="A9469" s="137" t="s">
        <v>45795</v>
      </c>
      <c r="B9469" s="138" t="s">
        <v>45796</v>
      </c>
      <c r="C9469" s="138" t="s">
        <v>45797</v>
      </c>
      <c r="D9469" s="138" t="s">
        <v>45798</v>
      </c>
      <c r="E9469" s="138" t="s">
        <v>45799</v>
      </c>
      <c r="F9469" s="139">
        <v>1768</v>
      </c>
      <c r="G9469" s="137" t="s">
        <v>247</v>
      </c>
      <c r="H9469" s="137" t="s">
        <v>1806</v>
      </c>
      <c r="I9469" s="138" t="s">
        <v>1096</v>
      </c>
    </row>
    <row r="9470" spans="1:9" hidden="1">
      <c r="A9470" s="137" t="s">
        <v>45800</v>
      </c>
      <c r="B9470" s="138" t="s">
        <v>45801</v>
      </c>
      <c r="C9470" s="138" t="s">
        <v>45802</v>
      </c>
      <c r="D9470" s="138" t="s">
        <v>45803</v>
      </c>
      <c r="E9470" s="138" t="s">
        <v>45804</v>
      </c>
      <c r="F9470" s="139">
        <v>18.48</v>
      </c>
      <c r="G9470" s="137" t="s">
        <v>247</v>
      </c>
      <c r="H9470" s="137" t="s">
        <v>1806</v>
      </c>
      <c r="I9470" s="138" t="s">
        <v>1096</v>
      </c>
    </row>
    <row r="9471" spans="1:9" hidden="1">
      <c r="A9471" s="137" t="s">
        <v>45805</v>
      </c>
      <c r="B9471" s="138" t="s">
        <v>45806</v>
      </c>
      <c r="C9471" s="138" t="s">
        <v>45807</v>
      </c>
      <c r="D9471" s="138" t="s">
        <v>45808</v>
      </c>
      <c r="E9471" s="138" t="s">
        <v>45809</v>
      </c>
      <c r="F9471" s="139">
        <v>105.97</v>
      </c>
      <c r="G9471" s="137" t="s">
        <v>247</v>
      </c>
      <c r="H9471" s="137" t="s">
        <v>1806</v>
      </c>
      <c r="I9471" s="138" t="s">
        <v>1110</v>
      </c>
    </row>
    <row r="9472" spans="1:9" hidden="1">
      <c r="A9472" s="137" t="s">
        <v>45810</v>
      </c>
      <c r="B9472" s="138" t="s">
        <v>45811</v>
      </c>
      <c r="C9472" s="138" t="s">
        <v>45812</v>
      </c>
      <c r="D9472" s="138" t="s">
        <v>45813</v>
      </c>
      <c r="E9472" s="138" t="s">
        <v>45814</v>
      </c>
      <c r="F9472" s="139">
        <v>0</v>
      </c>
      <c r="G9472" s="137" t="s">
        <v>247</v>
      </c>
      <c r="H9472" s="137" t="s">
        <v>1806</v>
      </c>
      <c r="I9472" s="138" t="s">
        <v>1110</v>
      </c>
    </row>
    <row r="9473" spans="1:9" hidden="1">
      <c r="A9473" s="137" t="s">
        <v>45815</v>
      </c>
      <c r="B9473" s="138" t="s">
        <v>45816</v>
      </c>
      <c r="C9473" s="138" t="s">
        <v>45817</v>
      </c>
      <c r="D9473" s="138" t="s">
        <v>45818</v>
      </c>
      <c r="E9473" s="138" t="s">
        <v>45819</v>
      </c>
      <c r="F9473" s="139">
        <v>0</v>
      </c>
      <c r="G9473" s="137" t="s">
        <v>247</v>
      </c>
      <c r="H9473" s="137" t="s">
        <v>1806</v>
      </c>
      <c r="I9473" s="138" t="s">
        <v>1096</v>
      </c>
    </row>
    <row r="9474" spans="1:9" hidden="1">
      <c r="A9474" s="137" t="s">
        <v>45820</v>
      </c>
      <c r="B9474" s="138" t="s">
        <v>45821</v>
      </c>
      <c r="C9474" s="138" t="s">
        <v>45822</v>
      </c>
      <c r="D9474" s="138" t="s">
        <v>45823</v>
      </c>
      <c r="E9474" s="138" t="s">
        <v>45824</v>
      </c>
      <c r="F9474" s="139">
        <v>0</v>
      </c>
      <c r="G9474" s="137" t="s">
        <v>247</v>
      </c>
      <c r="H9474" s="137" t="s">
        <v>1806</v>
      </c>
      <c r="I9474" s="138" t="s">
        <v>1096</v>
      </c>
    </row>
    <row r="9475" spans="1:9" hidden="1">
      <c r="A9475" s="137" t="s">
        <v>45825</v>
      </c>
      <c r="B9475" s="138" t="s">
        <v>45826</v>
      </c>
      <c r="C9475" s="138" t="s">
        <v>45827</v>
      </c>
      <c r="D9475" s="138" t="s">
        <v>45828</v>
      </c>
      <c r="E9475" s="138" t="s">
        <v>45829</v>
      </c>
      <c r="F9475" s="139">
        <v>0</v>
      </c>
      <c r="G9475" s="137" t="s">
        <v>247</v>
      </c>
      <c r="H9475" s="137" t="s">
        <v>1806</v>
      </c>
      <c r="I9475" s="138" t="s">
        <v>1110</v>
      </c>
    </row>
    <row r="9476" spans="1:9" hidden="1">
      <c r="A9476" s="137" t="s">
        <v>45830</v>
      </c>
      <c r="B9476" s="138" t="s">
        <v>45831</v>
      </c>
      <c r="C9476" s="138" t="s">
        <v>45832</v>
      </c>
      <c r="D9476" s="138" t="s">
        <v>45833</v>
      </c>
      <c r="E9476" s="138" t="s">
        <v>45834</v>
      </c>
      <c r="F9476" s="139">
        <v>0</v>
      </c>
      <c r="G9476" s="137" t="s">
        <v>247</v>
      </c>
      <c r="H9476" s="137" t="s">
        <v>1806</v>
      </c>
      <c r="I9476" s="138" t="s">
        <v>1756</v>
      </c>
    </row>
    <row r="9477" spans="1:9" hidden="1">
      <c r="A9477" s="137" t="s">
        <v>45835</v>
      </c>
      <c r="B9477" s="138" t="s">
        <v>45836</v>
      </c>
      <c r="C9477" s="138" t="s">
        <v>45837</v>
      </c>
      <c r="D9477" s="138" t="s">
        <v>45838</v>
      </c>
      <c r="E9477" s="138" t="s">
        <v>45839</v>
      </c>
      <c r="F9477" s="139">
        <v>9.85</v>
      </c>
      <c r="G9477" s="137" t="s">
        <v>247</v>
      </c>
      <c r="H9477" s="137" t="s">
        <v>1806</v>
      </c>
      <c r="I9477" s="138" t="s">
        <v>1096</v>
      </c>
    </row>
    <row r="9478" spans="1:9" hidden="1">
      <c r="A9478" s="137" t="s">
        <v>45840</v>
      </c>
      <c r="B9478" s="138" t="s">
        <v>45841</v>
      </c>
      <c r="C9478" s="138" t="s">
        <v>45842</v>
      </c>
      <c r="D9478" s="138" t="s">
        <v>45843</v>
      </c>
      <c r="E9478" s="138" t="s">
        <v>45844</v>
      </c>
      <c r="F9478" s="139">
        <v>0</v>
      </c>
      <c r="G9478" s="137" t="s">
        <v>247</v>
      </c>
      <c r="H9478" s="137" t="s">
        <v>1806</v>
      </c>
      <c r="I9478" s="138" t="s">
        <v>5636</v>
      </c>
    </row>
    <row r="9479" spans="1:9" hidden="1">
      <c r="A9479" s="137" t="s">
        <v>45845</v>
      </c>
      <c r="B9479" s="138" t="s">
        <v>45846</v>
      </c>
      <c r="C9479" s="138" t="s">
        <v>45847</v>
      </c>
      <c r="D9479" s="138" t="s">
        <v>45848</v>
      </c>
      <c r="E9479" s="138" t="s">
        <v>45849</v>
      </c>
      <c r="F9479" s="139">
        <v>0</v>
      </c>
      <c r="G9479" s="137" t="s">
        <v>247</v>
      </c>
      <c r="H9479" s="137" t="s">
        <v>1806</v>
      </c>
      <c r="I9479" s="138" t="s">
        <v>1096</v>
      </c>
    </row>
    <row r="9480" spans="1:9" hidden="1">
      <c r="A9480" s="137" t="s">
        <v>45850</v>
      </c>
      <c r="B9480" s="138" t="s">
        <v>45851</v>
      </c>
      <c r="C9480" s="138" t="s">
        <v>45852</v>
      </c>
      <c r="D9480" s="138" t="s">
        <v>45853</v>
      </c>
      <c r="E9480" s="138" t="s">
        <v>45854</v>
      </c>
      <c r="F9480" s="139">
        <v>0</v>
      </c>
      <c r="G9480" s="137" t="s">
        <v>247</v>
      </c>
      <c r="H9480" s="137" t="s">
        <v>1806</v>
      </c>
      <c r="I9480" s="138" t="s">
        <v>1080</v>
      </c>
    </row>
    <row r="9481" spans="1:9" hidden="1">
      <c r="A9481" s="137" t="s">
        <v>45855</v>
      </c>
      <c r="B9481" s="138" t="s">
        <v>45856</v>
      </c>
      <c r="C9481" s="138" t="s">
        <v>45857</v>
      </c>
      <c r="D9481" s="138" t="s">
        <v>45858</v>
      </c>
      <c r="E9481" s="138" t="s">
        <v>45859</v>
      </c>
      <c r="F9481" s="139">
        <v>91.29</v>
      </c>
      <c r="G9481" s="137" t="s">
        <v>247</v>
      </c>
      <c r="H9481" s="137" t="s">
        <v>1806</v>
      </c>
      <c r="I9481" s="138" t="s">
        <v>1096</v>
      </c>
    </row>
    <row r="9482" spans="1:9" hidden="1">
      <c r="A9482" s="137" t="s">
        <v>45860</v>
      </c>
      <c r="B9482" s="138" t="s">
        <v>45861</v>
      </c>
      <c r="C9482" s="138" t="s">
        <v>45862</v>
      </c>
      <c r="D9482" s="138" t="s">
        <v>45863</v>
      </c>
      <c r="E9482" s="138" t="s">
        <v>45864</v>
      </c>
      <c r="F9482" s="139">
        <v>50.2</v>
      </c>
      <c r="G9482" s="137" t="s">
        <v>247</v>
      </c>
      <c r="H9482" s="137" t="s">
        <v>1806</v>
      </c>
      <c r="I9482" s="138" t="s">
        <v>1096</v>
      </c>
    </row>
    <row r="9483" spans="1:9" hidden="1">
      <c r="A9483" s="137" t="s">
        <v>45865</v>
      </c>
      <c r="B9483" s="138" t="s">
        <v>45866</v>
      </c>
      <c r="C9483" s="138" t="s">
        <v>45867</v>
      </c>
      <c r="D9483" s="138" t="s">
        <v>45868</v>
      </c>
      <c r="E9483" s="138" t="s">
        <v>45869</v>
      </c>
      <c r="F9483" s="139">
        <v>0</v>
      </c>
      <c r="G9483" s="137" t="s">
        <v>247</v>
      </c>
      <c r="H9483" s="137" t="s">
        <v>1806</v>
      </c>
      <c r="I9483" s="138" t="s">
        <v>1096</v>
      </c>
    </row>
    <row r="9484" spans="1:9" hidden="1">
      <c r="A9484" s="137" t="s">
        <v>45870</v>
      </c>
      <c r="B9484" s="138" t="s">
        <v>45871</v>
      </c>
      <c r="C9484" s="138" t="s">
        <v>45872</v>
      </c>
      <c r="D9484" s="138" t="s">
        <v>45873</v>
      </c>
      <c r="E9484" s="138" t="s">
        <v>45874</v>
      </c>
      <c r="F9484" s="139">
        <v>66.38</v>
      </c>
      <c r="G9484" s="137" t="s">
        <v>247</v>
      </c>
      <c r="H9484" s="137" t="s">
        <v>1806</v>
      </c>
      <c r="I9484" s="138" t="s">
        <v>1096</v>
      </c>
    </row>
    <row r="9485" spans="1:9" hidden="1">
      <c r="A9485" s="137" t="s">
        <v>45875</v>
      </c>
      <c r="B9485" s="138" t="s">
        <v>45876</v>
      </c>
      <c r="C9485" s="138" t="s">
        <v>45877</v>
      </c>
      <c r="D9485" s="138" t="s">
        <v>45878</v>
      </c>
      <c r="E9485" s="138" t="s">
        <v>45879</v>
      </c>
      <c r="F9485" s="139">
        <v>23.18</v>
      </c>
      <c r="G9485" s="137" t="s">
        <v>247</v>
      </c>
      <c r="H9485" s="137" t="s">
        <v>1806</v>
      </c>
      <c r="I9485" s="138" t="s">
        <v>1756</v>
      </c>
    </row>
    <row r="9486" spans="1:9" hidden="1">
      <c r="A9486" s="137" t="s">
        <v>45880</v>
      </c>
      <c r="B9486" s="138" t="s">
        <v>45881</v>
      </c>
      <c r="C9486" s="138" t="s">
        <v>45882</v>
      </c>
      <c r="D9486" s="138" t="s">
        <v>45883</v>
      </c>
      <c r="E9486" s="138" t="s">
        <v>45884</v>
      </c>
      <c r="F9486" s="139">
        <v>24.67</v>
      </c>
      <c r="G9486" s="137" t="s">
        <v>247</v>
      </c>
      <c r="H9486" s="137" t="s">
        <v>1806</v>
      </c>
      <c r="I9486" s="138" t="s">
        <v>1756</v>
      </c>
    </row>
    <row r="9487" spans="1:9" hidden="1">
      <c r="A9487" s="137" t="s">
        <v>45885</v>
      </c>
      <c r="B9487" s="138" t="s">
        <v>45886</v>
      </c>
      <c r="C9487" s="138" t="s">
        <v>45887</v>
      </c>
      <c r="D9487" s="138" t="s">
        <v>45888</v>
      </c>
      <c r="E9487" s="138" t="s">
        <v>45889</v>
      </c>
      <c r="F9487" s="139">
        <v>26.72</v>
      </c>
      <c r="G9487" s="137" t="s">
        <v>247</v>
      </c>
      <c r="H9487" s="137" t="s">
        <v>1806</v>
      </c>
      <c r="I9487" s="138" t="s">
        <v>1756</v>
      </c>
    </row>
    <row r="9488" spans="1:9" hidden="1">
      <c r="A9488" s="137" t="s">
        <v>45890</v>
      </c>
      <c r="B9488" s="138" t="s">
        <v>45891</v>
      </c>
      <c r="C9488" s="138" t="s">
        <v>45892</v>
      </c>
      <c r="D9488" s="138" t="s">
        <v>45893</v>
      </c>
      <c r="E9488" s="138" t="s">
        <v>45894</v>
      </c>
      <c r="F9488" s="139">
        <v>25.73</v>
      </c>
      <c r="G9488" s="137" t="s">
        <v>247</v>
      </c>
      <c r="H9488" s="137" t="s">
        <v>1806</v>
      </c>
      <c r="I9488" s="138" t="s">
        <v>1756</v>
      </c>
    </row>
    <row r="9489" spans="1:9" hidden="1">
      <c r="A9489" s="137" t="s">
        <v>45895</v>
      </c>
      <c r="B9489" s="138" t="s">
        <v>45896</v>
      </c>
      <c r="C9489" s="138" t="s">
        <v>45897</v>
      </c>
      <c r="D9489" s="138" t="s">
        <v>45898</v>
      </c>
      <c r="E9489" s="138" t="s">
        <v>45899</v>
      </c>
      <c r="F9489" s="139">
        <v>25.61</v>
      </c>
      <c r="G9489" s="137" t="s">
        <v>247</v>
      </c>
      <c r="H9489" s="137" t="s">
        <v>1806</v>
      </c>
      <c r="I9489" s="138" t="s">
        <v>1756</v>
      </c>
    </row>
    <row r="9490" spans="1:9" hidden="1">
      <c r="A9490" s="137" t="s">
        <v>45900</v>
      </c>
      <c r="B9490" s="138" t="s">
        <v>45901</v>
      </c>
      <c r="C9490" s="138" t="s">
        <v>45902</v>
      </c>
      <c r="D9490" s="138" t="s">
        <v>45903</v>
      </c>
      <c r="E9490" s="138" t="s">
        <v>45904</v>
      </c>
      <c r="F9490" s="139">
        <v>16.89</v>
      </c>
      <c r="G9490" s="137" t="s">
        <v>247</v>
      </c>
      <c r="H9490" s="137" t="s">
        <v>1806</v>
      </c>
      <c r="I9490" s="138" t="s">
        <v>5636</v>
      </c>
    </row>
    <row r="9491" spans="1:9" hidden="1">
      <c r="A9491" s="137" t="s">
        <v>45905</v>
      </c>
      <c r="B9491" s="138" t="s">
        <v>45906</v>
      </c>
      <c r="C9491" s="138" t="s">
        <v>45907</v>
      </c>
      <c r="D9491" s="138" t="s">
        <v>45908</v>
      </c>
      <c r="E9491" s="138" t="s">
        <v>45909</v>
      </c>
      <c r="F9491" s="139">
        <v>57.7</v>
      </c>
      <c r="G9491" s="137" t="s">
        <v>247</v>
      </c>
      <c r="H9491" s="137" t="s">
        <v>1806</v>
      </c>
      <c r="I9491" s="138" t="s">
        <v>1096</v>
      </c>
    </row>
    <row r="9492" spans="1:9" hidden="1">
      <c r="A9492" s="137" t="s">
        <v>45910</v>
      </c>
      <c r="B9492" s="138" t="s">
        <v>45911</v>
      </c>
      <c r="C9492" s="138" t="s">
        <v>45912</v>
      </c>
      <c r="D9492" s="138" t="s">
        <v>45913</v>
      </c>
      <c r="E9492" s="138" t="s">
        <v>45914</v>
      </c>
      <c r="F9492" s="139">
        <v>0</v>
      </c>
      <c r="G9492" s="137" t="s">
        <v>247</v>
      </c>
      <c r="H9492" s="137" t="s">
        <v>1806</v>
      </c>
      <c r="I9492" s="138" t="s">
        <v>1756</v>
      </c>
    </row>
    <row r="9493" spans="1:9" hidden="1">
      <c r="A9493" s="137" t="s">
        <v>45915</v>
      </c>
      <c r="B9493" s="138" t="s">
        <v>45916</v>
      </c>
      <c r="C9493" s="138" t="s">
        <v>45917</v>
      </c>
      <c r="D9493" s="138" t="s">
        <v>45918</v>
      </c>
      <c r="E9493" s="138" t="s">
        <v>45919</v>
      </c>
      <c r="F9493" s="139">
        <v>0</v>
      </c>
      <c r="G9493" s="137" t="s">
        <v>247</v>
      </c>
      <c r="H9493" s="137" t="s">
        <v>1806</v>
      </c>
      <c r="I9493" s="138" t="s">
        <v>1110</v>
      </c>
    </row>
    <row r="9494" spans="1:9" hidden="1">
      <c r="A9494" s="137" t="s">
        <v>45920</v>
      </c>
      <c r="B9494" s="138" t="s">
        <v>45921</v>
      </c>
      <c r="C9494" s="138" t="s">
        <v>45922</v>
      </c>
      <c r="D9494" s="138" t="s">
        <v>45923</v>
      </c>
      <c r="E9494" s="138" t="s">
        <v>45924</v>
      </c>
      <c r="F9494" s="139">
        <v>0</v>
      </c>
      <c r="G9494" s="137" t="s">
        <v>247</v>
      </c>
      <c r="H9494" s="137" t="s">
        <v>1806</v>
      </c>
      <c r="I9494" s="138" t="s">
        <v>1110</v>
      </c>
    </row>
    <row r="9495" spans="1:9" hidden="1">
      <c r="A9495" s="137" t="s">
        <v>45925</v>
      </c>
      <c r="B9495" s="138" t="s">
        <v>45926</v>
      </c>
      <c r="C9495" s="138" t="s">
        <v>45927</v>
      </c>
      <c r="D9495" s="138" t="s">
        <v>45928</v>
      </c>
      <c r="E9495" s="138" t="s">
        <v>45929</v>
      </c>
      <c r="F9495" s="139">
        <v>0</v>
      </c>
      <c r="G9495" s="137" t="s">
        <v>247</v>
      </c>
      <c r="H9495" s="137" t="s">
        <v>1806</v>
      </c>
      <c r="I9495" s="138" t="s">
        <v>1096</v>
      </c>
    </row>
    <row r="9496" spans="1:9" hidden="1">
      <c r="A9496" s="137" t="s">
        <v>45930</v>
      </c>
      <c r="B9496" s="138" t="s">
        <v>45931</v>
      </c>
      <c r="C9496" s="138" t="s">
        <v>45932</v>
      </c>
      <c r="D9496" s="138" t="s">
        <v>45933</v>
      </c>
      <c r="E9496" s="138" t="s">
        <v>45934</v>
      </c>
      <c r="F9496" s="139">
        <v>98.68</v>
      </c>
      <c r="G9496" s="137" t="s">
        <v>247</v>
      </c>
      <c r="H9496" s="137" t="s">
        <v>1806</v>
      </c>
      <c r="I9496" s="138" t="s">
        <v>1096</v>
      </c>
    </row>
    <row r="9497" spans="1:9" hidden="1">
      <c r="A9497" s="137" t="s">
        <v>45935</v>
      </c>
      <c r="B9497" s="138" t="s">
        <v>1577</v>
      </c>
      <c r="C9497" s="138" t="s">
        <v>74</v>
      </c>
      <c r="D9497" s="138" t="s">
        <v>45936</v>
      </c>
      <c r="E9497" s="138" t="s">
        <v>45937</v>
      </c>
      <c r="F9497" s="139">
        <v>29.61</v>
      </c>
      <c r="G9497" s="137" t="s">
        <v>247</v>
      </c>
      <c r="H9497" s="137" t="s">
        <v>1806</v>
      </c>
      <c r="I9497" s="138" t="s">
        <v>1110</v>
      </c>
    </row>
    <row r="9498" spans="1:9" hidden="1">
      <c r="A9498" s="137" t="s">
        <v>45938</v>
      </c>
      <c r="B9498" s="138" t="s">
        <v>45939</v>
      </c>
      <c r="C9498" s="138" t="s">
        <v>45940</v>
      </c>
      <c r="D9498" s="138" t="s">
        <v>45941</v>
      </c>
      <c r="E9498" s="138" t="s">
        <v>45942</v>
      </c>
      <c r="F9498" s="139">
        <v>27.18</v>
      </c>
      <c r="G9498" s="137" t="s">
        <v>247</v>
      </c>
      <c r="H9498" s="137" t="s">
        <v>1806</v>
      </c>
      <c r="I9498" s="138" t="s">
        <v>1096</v>
      </c>
    </row>
    <row r="9499" spans="1:9" hidden="1">
      <c r="A9499" s="137" t="s">
        <v>45943</v>
      </c>
      <c r="B9499" s="138" t="s">
        <v>45944</v>
      </c>
      <c r="C9499" s="138" t="s">
        <v>45945</v>
      </c>
      <c r="D9499" s="138" t="s">
        <v>45946</v>
      </c>
      <c r="E9499" s="138" t="s">
        <v>45947</v>
      </c>
      <c r="F9499" s="139">
        <v>0</v>
      </c>
      <c r="G9499" s="137" t="s">
        <v>247</v>
      </c>
      <c r="H9499" s="137" t="s">
        <v>1806</v>
      </c>
      <c r="I9499" s="138" t="s">
        <v>1096</v>
      </c>
    </row>
    <row r="9500" spans="1:9" hidden="1">
      <c r="A9500" s="137" t="s">
        <v>45948</v>
      </c>
      <c r="B9500" s="138" t="s">
        <v>45949</v>
      </c>
      <c r="C9500" s="138" t="s">
        <v>45950</v>
      </c>
      <c r="D9500" s="138" t="s">
        <v>45951</v>
      </c>
      <c r="E9500" s="138" t="s">
        <v>45952</v>
      </c>
      <c r="F9500" s="139">
        <v>155.46</v>
      </c>
      <c r="G9500" s="137" t="s">
        <v>247</v>
      </c>
      <c r="H9500" s="137" t="s">
        <v>1806</v>
      </c>
      <c r="I9500" s="138" t="s">
        <v>1096</v>
      </c>
    </row>
    <row r="9501" spans="1:9" hidden="1">
      <c r="A9501" s="137" t="s">
        <v>45953</v>
      </c>
      <c r="B9501" s="138" t="s">
        <v>45954</v>
      </c>
      <c r="C9501" s="138" t="s">
        <v>45955</v>
      </c>
      <c r="D9501" s="138" t="s">
        <v>45956</v>
      </c>
      <c r="E9501" s="138" t="s">
        <v>45957</v>
      </c>
      <c r="F9501" s="139">
        <v>0</v>
      </c>
      <c r="G9501" s="137" t="s">
        <v>247</v>
      </c>
      <c r="H9501" s="137" t="s">
        <v>1806</v>
      </c>
      <c r="I9501" s="138" t="s">
        <v>1756</v>
      </c>
    </row>
    <row r="9502" spans="1:9" hidden="1">
      <c r="A9502" s="137" t="s">
        <v>45958</v>
      </c>
      <c r="B9502" s="138" t="s">
        <v>45959</v>
      </c>
      <c r="C9502" s="138" t="s">
        <v>45960</v>
      </c>
      <c r="D9502" s="138" t="s">
        <v>45961</v>
      </c>
      <c r="E9502" s="138" t="s">
        <v>45962</v>
      </c>
      <c r="F9502" s="139">
        <v>0</v>
      </c>
      <c r="G9502" s="137" t="s">
        <v>247</v>
      </c>
      <c r="H9502" s="137" t="s">
        <v>1806</v>
      </c>
      <c r="I9502" s="138" t="s">
        <v>1110</v>
      </c>
    </row>
    <row r="9503" spans="1:9" hidden="1">
      <c r="A9503" s="137" t="s">
        <v>45963</v>
      </c>
      <c r="B9503" s="138" t="s">
        <v>45964</v>
      </c>
      <c r="C9503" s="138" t="s">
        <v>45965</v>
      </c>
      <c r="D9503" s="138" t="s">
        <v>45966</v>
      </c>
      <c r="E9503" s="138" t="s">
        <v>45967</v>
      </c>
      <c r="F9503" s="139">
        <v>38.75</v>
      </c>
      <c r="G9503" s="137" t="s">
        <v>247</v>
      </c>
      <c r="H9503" s="137" t="s">
        <v>1806</v>
      </c>
      <c r="I9503" s="138" t="s">
        <v>5636</v>
      </c>
    </row>
    <row r="9504" spans="1:9" hidden="1">
      <c r="A9504" s="137" t="s">
        <v>45968</v>
      </c>
      <c r="B9504" s="138" t="s">
        <v>45969</v>
      </c>
      <c r="C9504" s="138" t="s">
        <v>45970</v>
      </c>
      <c r="D9504" s="138" t="s">
        <v>45971</v>
      </c>
      <c r="E9504" s="138" t="s">
        <v>45972</v>
      </c>
      <c r="F9504" s="139">
        <v>81.52</v>
      </c>
      <c r="G9504" s="137" t="s">
        <v>247</v>
      </c>
      <c r="H9504" s="137" t="s">
        <v>1806</v>
      </c>
      <c r="I9504" s="138" t="s">
        <v>1096</v>
      </c>
    </row>
    <row r="9505" spans="1:9" hidden="1">
      <c r="A9505" s="137" t="s">
        <v>45973</v>
      </c>
      <c r="B9505" s="138" t="s">
        <v>1020</v>
      </c>
      <c r="C9505" s="138" t="s">
        <v>937</v>
      </c>
      <c r="D9505" s="138" t="s">
        <v>877</v>
      </c>
      <c r="E9505" s="138" t="s">
        <v>1244</v>
      </c>
      <c r="F9505" s="139">
        <v>140.53</v>
      </c>
      <c r="G9505" s="137" t="s">
        <v>247</v>
      </c>
      <c r="H9505" s="137" t="s">
        <v>1806</v>
      </c>
      <c r="I9505" s="138" t="s">
        <v>1096</v>
      </c>
    </row>
    <row r="9506" spans="1:9" hidden="1">
      <c r="A9506" s="137" t="s">
        <v>45974</v>
      </c>
      <c r="B9506" s="138" t="s">
        <v>45975</v>
      </c>
      <c r="C9506" s="138" t="s">
        <v>45976</v>
      </c>
      <c r="D9506" s="138" t="s">
        <v>45977</v>
      </c>
      <c r="E9506" s="138" t="s">
        <v>45978</v>
      </c>
      <c r="F9506" s="139">
        <v>0</v>
      </c>
      <c r="G9506" s="137" t="s">
        <v>247</v>
      </c>
      <c r="H9506" s="137" t="s">
        <v>1806</v>
      </c>
      <c r="I9506" s="138" t="s">
        <v>1110</v>
      </c>
    </row>
    <row r="9507" spans="1:9" hidden="1">
      <c r="A9507" s="137" t="s">
        <v>45979</v>
      </c>
      <c r="B9507" s="138" t="s">
        <v>45980</v>
      </c>
      <c r="C9507" s="138" t="s">
        <v>45981</v>
      </c>
      <c r="D9507" s="138" t="s">
        <v>45982</v>
      </c>
      <c r="E9507" s="138" t="s">
        <v>45983</v>
      </c>
      <c r="F9507" s="139">
        <v>0</v>
      </c>
      <c r="G9507" s="137" t="s">
        <v>247</v>
      </c>
      <c r="H9507" s="137" t="s">
        <v>1806</v>
      </c>
      <c r="I9507" s="138" t="s">
        <v>1096</v>
      </c>
    </row>
    <row r="9508" spans="1:9" hidden="1">
      <c r="A9508" s="137" t="s">
        <v>45984</v>
      </c>
      <c r="B9508" s="138" t="s">
        <v>45985</v>
      </c>
      <c r="C9508" s="138" t="s">
        <v>45986</v>
      </c>
      <c r="D9508" s="138" t="s">
        <v>45987</v>
      </c>
      <c r="E9508" s="138" t="s">
        <v>45988</v>
      </c>
      <c r="F9508" s="139">
        <v>97.16</v>
      </c>
      <c r="G9508" s="137" t="s">
        <v>247</v>
      </c>
      <c r="H9508" s="137" t="s">
        <v>1806</v>
      </c>
      <c r="I9508" s="138" t="s">
        <v>1096</v>
      </c>
    </row>
    <row r="9509" spans="1:9" hidden="1">
      <c r="A9509" s="137" t="s">
        <v>45989</v>
      </c>
      <c r="B9509" s="138" t="s">
        <v>45990</v>
      </c>
      <c r="C9509" s="138" t="s">
        <v>45991</v>
      </c>
      <c r="D9509" s="138" t="s">
        <v>45992</v>
      </c>
      <c r="E9509" s="138" t="s">
        <v>45993</v>
      </c>
      <c r="F9509" s="139">
        <v>0</v>
      </c>
      <c r="G9509" s="137" t="s">
        <v>247</v>
      </c>
      <c r="H9509" s="137" t="s">
        <v>1806</v>
      </c>
      <c r="I9509" s="138" t="s">
        <v>1756</v>
      </c>
    </row>
    <row r="9510" spans="1:9" hidden="1">
      <c r="A9510" s="137" t="s">
        <v>45994</v>
      </c>
      <c r="B9510" s="138" t="s">
        <v>45995</v>
      </c>
      <c r="C9510" s="138" t="s">
        <v>45996</v>
      </c>
      <c r="D9510" s="138" t="s">
        <v>45997</v>
      </c>
      <c r="E9510" s="138" t="s">
        <v>45998</v>
      </c>
      <c r="F9510" s="139">
        <v>0</v>
      </c>
      <c r="G9510" s="137" t="s">
        <v>247</v>
      </c>
      <c r="H9510" s="137" t="s">
        <v>1806</v>
      </c>
      <c r="I9510" s="138" t="s">
        <v>45999</v>
      </c>
    </row>
    <row r="9511" spans="1:9" hidden="1">
      <c r="A9511" s="137" t="s">
        <v>46000</v>
      </c>
      <c r="B9511" s="138" t="s">
        <v>46001</v>
      </c>
      <c r="C9511" s="138" t="s">
        <v>46002</v>
      </c>
      <c r="D9511" s="138" t="s">
        <v>46003</v>
      </c>
      <c r="E9511" s="138" t="s">
        <v>46004</v>
      </c>
      <c r="F9511" s="139">
        <v>16.18</v>
      </c>
      <c r="G9511" s="137" t="s">
        <v>247</v>
      </c>
      <c r="H9511" s="137" t="s">
        <v>1806</v>
      </c>
      <c r="I9511" s="138" t="s">
        <v>5636</v>
      </c>
    </row>
    <row r="9512" spans="1:9" hidden="1">
      <c r="A9512" s="137" t="s">
        <v>46005</v>
      </c>
      <c r="B9512" s="138" t="s">
        <v>46006</v>
      </c>
      <c r="C9512" s="138" t="s">
        <v>46007</v>
      </c>
      <c r="D9512" s="138" t="s">
        <v>46008</v>
      </c>
      <c r="E9512" s="138" t="s">
        <v>46009</v>
      </c>
      <c r="F9512" s="139">
        <v>0</v>
      </c>
      <c r="G9512" s="137" t="s">
        <v>247</v>
      </c>
      <c r="H9512" s="137" t="s">
        <v>1806</v>
      </c>
      <c r="I9512" s="138" t="s">
        <v>1096</v>
      </c>
    </row>
    <row r="9513" spans="1:9" hidden="1">
      <c r="A9513" s="137" t="s">
        <v>46010</v>
      </c>
      <c r="B9513" s="138" t="s">
        <v>46011</v>
      </c>
      <c r="C9513" s="138" t="s">
        <v>46012</v>
      </c>
      <c r="D9513" s="138" t="s">
        <v>46013</v>
      </c>
      <c r="E9513" s="138" t="s">
        <v>46014</v>
      </c>
      <c r="F9513" s="139">
        <v>3.16</v>
      </c>
      <c r="G9513" s="137" t="s">
        <v>247</v>
      </c>
      <c r="H9513" s="137" t="s">
        <v>1806</v>
      </c>
      <c r="I9513" s="138" t="s">
        <v>1096</v>
      </c>
    </row>
    <row r="9514" spans="1:9" hidden="1">
      <c r="A9514" s="137" t="s">
        <v>46015</v>
      </c>
      <c r="B9514" s="138" t="s">
        <v>46016</v>
      </c>
      <c r="C9514" s="138" t="s">
        <v>46017</v>
      </c>
      <c r="D9514" s="138" t="s">
        <v>46018</v>
      </c>
      <c r="E9514" s="138" t="s">
        <v>46019</v>
      </c>
      <c r="F9514" s="139">
        <v>0</v>
      </c>
      <c r="G9514" s="137" t="s">
        <v>247</v>
      </c>
      <c r="H9514" s="137" t="s">
        <v>1806</v>
      </c>
      <c r="I9514" s="138" t="s">
        <v>1756</v>
      </c>
    </row>
    <row r="9515" spans="1:9" hidden="1">
      <c r="A9515" s="137" t="s">
        <v>46020</v>
      </c>
      <c r="B9515" s="138" t="s">
        <v>46021</v>
      </c>
      <c r="C9515" s="138" t="s">
        <v>46022</v>
      </c>
      <c r="D9515" s="138" t="s">
        <v>46023</v>
      </c>
      <c r="E9515" s="138" t="s">
        <v>46024</v>
      </c>
      <c r="F9515" s="139">
        <v>0</v>
      </c>
      <c r="G9515" s="137" t="s">
        <v>247</v>
      </c>
      <c r="H9515" s="137" t="s">
        <v>1806</v>
      </c>
      <c r="I9515" s="138" t="s">
        <v>6595</v>
      </c>
    </row>
    <row r="9516" spans="1:9" hidden="1">
      <c r="A9516" s="137" t="s">
        <v>46025</v>
      </c>
      <c r="B9516" s="138" t="s">
        <v>46026</v>
      </c>
      <c r="C9516" s="138" t="s">
        <v>46027</v>
      </c>
      <c r="D9516" s="138" t="s">
        <v>46028</v>
      </c>
      <c r="E9516" s="138" t="s">
        <v>46029</v>
      </c>
      <c r="F9516" s="139">
        <v>66.34</v>
      </c>
      <c r="G9516" s="137" t="s">
        <v>247</v>
      </c>
      <c r="H9516" s="137" t="s">
        <v>1806</v>
      </c>
      <c r="I9516" s="138" t="s">
        <v>1096</v>
      </c>
    </row>
    <row r="9517" spans="1:9" hidden="1">
      <c r="A9517" s="137" t="s">
        <v>46030</v>
      </c>
      <c r="B9517" s="138" t="s">
        <v>46031</v>
      </c>
      <c r="C9517" s="138" t="s">
        <v>46032</v>
      </c>
      <c r="D9517" s="138" t="s">
        <v>46033</v>
      </c>
      <c r="E9517" s="138" t="s">
        <v>46034</v>
      </c>
      <c r="F9517" s="139">
        <v>19.43</v>
      </c>
      <c r="G9517" s="137" t="s">
        <v>247</v>
      </c>
      <c r="H9517" s="137" t="s">
        <v>1806</v>
      </c>
      <c r="I9517" s="138" t="s">
        <v>1096</v>
      </c>
    </row>
    <row r="9518" spans="1:9" hidden="1">
      <c r="A9518" s="137" t="s">
        <v>46035</v>
      </c>
      <c r="B9518" s="138" t="s">
        <v>46036</v>
      </c>
      <c r="C9518" s="138" t="s">
        <v>46037</v>
      </c>
      <c r="D9518" s="138" t="s">
        <v>4868</v>
      </c>
      <c r="E9518" s="138" t="s">
        <v>46038</v>
      </c>
      <c r="F9518" s="139">
        <v>7.75</v>
      </c>
      <c r="G9518" s="137" t="s">
        <v>247</v>
      </c>
      <c r="H9518" s="137" t="s">
        <v>1806</v>
      </c>
      <c r="I9518" s="138" t="s">
        <v>1096</v>
      </c>
    </row>
    <row r="9519" spans="1:9" hidden="1">
      <c r="A9519" s="137" t="s">
        <v>46039</v>
      </c>
      <c r="B9519" s="138" t="s">
        <v>46040</v>
      </c>
      <c r="C9519" s="138" t="s">
        <v>46041</v>
      </c>
      <c r="D9519" s="138" t="s">
        <v>4868</v>
      </c>
      <c r="E9519" s="138" t="s">
        <v>46042</v>
      </c>
      <c r="F9519" s="139">
        <v>7.6</v>
      </c>
      <c r="G9519" s="137" t="s">
        <v>247</v>
      </c>
      <c r="H9519" s="137" t="s">
        <v>1806</v>
      </c>
      <c r="I9519" s="138" t="s">
        <v>1096</v>
      </c>
    </row>
    <row r="9520" spans="1:9" hidden="1">
      <c r="A9520" s="137" t="s">
        <v>46043</v>
      </c>
      <c r="B9520" s="138" t="s">
        <v>46044</v>
      </c>
      <c r="C9520" s="138" t="s">
        <v>46045</v>
      </c>
      <c r="D9520" s="138" t="s">
        <v>46046</v>
      </c>
      <c r="E9520" s="138" t="s">
        <v>46047</v>
      </c>
      <c r="F9520" s="139">
        <v>9.84</v>
      </c>
      <c r="G9520" s="137" t="s">
        <v>247</v>
      </c>
      <c r="H9520" s="137" t="s">
        <v>1806</v>
      </c>
      <c r="I9520" s="138" t="s">
        <v>1096</v>
      </c>
    </row>
    <row r="9521" spans="1:9" hidden="1">
      <c r="A9521" s="137" t="s">
        <v>46048</v>
      </c>
      <c r="B9521" s="138" t="s">
        <v>46049</v>
      </c>
      <c r="C9521" s="138" t="s">
        <v>46050</v>
      </c>
      <c r="D9521" s="138" t="s">
        <v>46051</v>
      </c>
      <c r="E9521" s="138" t="s">
        <v>46052</v>
      </c>
      <c r="F9521" s="139">
        <v>81.69</v>
      </c>
      <c r="G9521" s="137" t="s">
        <v>247</v>
      </c>
      <c r="H9521" s="137" t="s">
        <v>1806</v>
      </c>
      <c r="I9521" s="138" t="s">
        <v>1096</v>
      </c>
    </row>
    <row r="9522" spans="1:9" hidden="1">
      <c r="A9522" s="137" t="s">
        <v>46053</v>
      </c>
      <c r="B9522" s="138" t="s">
        <v>46054</v>
      </c>
      <c r="C9522" s="138" t="s">
        <v>46055</v>
      </c>
      <c r="D9522" s="138" t="s">
        <v>46056</v>
      </c>
      <c r="E9522" s="138" t="s">
        <v>46057</v>
      </c>
      <c r="F9522" s="139">
        <v>73.41</v>
      </c>
      <c r="G9522" s="137" t="s">
        <v>247</v>
      </c>
      <c r="H9522" s="137" t="s">
        <v>1806</v>
      </c>
      <c r="I9522" s="138" t="s">
        <v>1110</v>
      </c>
    </row>
    <row r="9523" spans="1:9" hidden="1">
      <c r="A9523" s="137" t="s">
        <v>46058</v>
      </c>
      <c r="B9523" s="138" t="s">
        <v>46059</v>
      </c>
      <c r="C9523" s="138" t="s">
        <v>46060</v>
      </c>
      <c r="D9523" s="138" t="s">
        <v>46061</v>
      </c>
      <c r="E9523" s="138" t="s">
        <v>46062</v>
      </c>
      <c r="F9523" s="139">
        <v>7.02</v>
      </c>
      <c r="G9523" s="137" t="s">
        <v>247</v>
      </c>
      <c r="H9523" s="137" t="s">
        <v>1806</v>
      </c>
      <c r="I9523" s="138" t="s">
        <v>5636</v>
      </c>
    </row>
    <row r="9524" spans="1:9" hidden="1">
      <c r="A9524" s="137" t="s">
        <v>46063</v>
      </c>
      <c r="B9524" s="138" t="s">
        <v>46064</v>
      </c>
      <c r="C9524" s="138" t="s">
        <v>46065</v>
      </c>
      <c r="D9524" s="138" t="s">
        <v>46066</v>
      </c>
      <c r="E9524" s="138" t="s">
        <v>46067</v>
      </c>
      <c r="F9524" s="139">
        <v>0</v>
      </c>
      <c r="G9524" s="137" t="s">
        <v>247</v>
      </c>
      <c r="H9524" s="137" t="s">
        <v>1806</v>
      </c>
      <c r="I9524" s="138" t="s">
        <v>1110</v>
      </c>
    </row>
    <row r="9525" spans="1:9" hidden="1">
      <c r="A9525" s="137" t="s">
        <v>46068</v>
      </c>
      <c r="B9525" s="138" t="s">
        <v>46064</v>
      </c>
      <c r="C9525" s="138" t="s">
        <v>46069</v>
      </c>
      <c r="D9525" s="138" t="s">
        <v>46070</v>
      </c>
      <c r="E9525" s="138" t="s">
        <v>46067</v>
      </c>
      <c r="F9525" s="139">
        <v>0</v>
      </c>
      <c r="G9525" s="137" t="s">
        <v>247</v>
      </c>
      <c r="H9525" s="137" t="s">
        <v>1806</v>
      </c>
      <c r="I9525" s="138" t="s">
        <v>1110</v>
      </c>
    </row>
    <row r="9526" spans="1:9" hidden="1">
      <c r="A9526" s="137" t="s">
        <v>46071</v>
      </c>
      <c r="B9526" s="138" t="s">
        <v>46072</v>
      </c>
      <c r="C9526" s="138" t="s">
        <v>46073</v>
      </c>
      <c r="D9526" s="138" t="s">
        <v>46074</v>
      </c>
      <c r="E9526" s="138" t="s">
        <v>46075</v>
      </c>
      <c r="F9526" s="139">
        <v>0</v>
      </c>
      <c r="G9526" s="137" t="s">
        <v>247</v>
      </c>
      <c r="H9526" s="137" t="s">
        <v>1806</v>
      </c>
      <c r="I9526" s="138" t="s">
        <v>1096</v>
      </c>
    </row>
    <row r="9527" spans="1:9" hidden="1">
      <c r="A9527" s="137" t="s">
        <v>46076</v>
      </c>
      <c r="B9527" s="138" t="s">
        <v>46077</v>
      </c>
      <c r="C9527" s="138" t="s">
        <v>46078</v>
      </c>
      <c r="D9527" s="138" t="s">
        <v>46079</v>
      </c>
      <c r="E9527" s="138" t="s">
        <v>46080</v>
      </c>
      <c r="F9527" s="139">
        <v>566.41999999999996</v>
      </c>
      <c r="G9527" s="137" t="s">
        <v>247</v>
      </c>
      <c r="H9527" s="137" t="s">
        <v>1806</v>
      </c>
      <c r="I9527" s="138" t="s">
        <v>1110</v>
      </c>
    </row>
    <row r="9528" spans="1:9" hidden="1">
      <c r="A9528" s="137" t="s">
        <v>46081</v>
      </c>
      <c r="B9528" s="138" t="s">
        <v>46082</v>
      </c>
      <c r="C9528" s="138" t="s">
        <v>46083</v>
      </c>
      <c r="D9528" s="138" t="s">
        <v>46084</v>
      </c>
      <c r="E9528" s="138" t="s">
        <v>46085</v>
      </c>
      <c r="F9528" s="139">
        <v>0</v>
      </c>
      <c r="G9528" s="137" t="s">
        <v>247</v>
      </c>
      <c r="H9528" s="137" t="s">
        <v>1806</v>
      </c>
      <c r="I9528" s="138" t="s">
        <v>1096</v>
      </c>
    </row>
    <row r="9529" spans="1:9" hidden="1">
      <c r="A9529" s="137" t="s">
        <v>46086</v>
      </c>
      <c r="B9529" s="138" t="s">
        <v>46087</v>
      </c>
      <c r="C9529" s="138" t="s">
        <v>46088</v>
      </c>
      <c r="D9529" s="138" t="s">
        <v>46089</v>
      </c>
      <c r="E9529" s="138" t="s">
        <v>46090</v>
      </c>
      <c r="F9529" s="139">
        <v>0</v>
      </c>
      <c r="G9529" s="137" t="s">
        <v>247</v>
      </c>
      <c r="H9529" s="137" t="s">
        <v>1806</v>
      </c>
      <c r="I9529" s="138" t="s">
        <v>1096</v>
      </c>
    </row>
    <row r="9530" spans="1:9" hidden="1">
      <c r="A9530" s="137" t="s">
        <v>46091</v>
      </c>
      <c r="B9530" s="138" t="s">
        <v>46092</v>
      </c>
      <c r="C9530" s="138" t="s">
        <v>46093</v>
      </c>
      <c r="D9530" s="138" t="s">
        <v>46094</v>
      </c>
      <c r="E9530" s="138" t="s">
        <v>46095</v>
      </c>
      <c r="F9530" s="139">
        <v>74.989999999999995</v>
      </c>
      <c r="G9530" s="137" t="s">
        <v>247</v>
      </c>
      <c r="H9530" s="137" t="s">
        <v>1806</v>
      </c>
      <c r="I9530" s="138" t="s">
        <v>1096</v>
      </c>
    </row>
    <row r="9531" spans="1:9" hidden="1">
      <c r="A9531" s="137" t="s">
        <v>46096</v>
      </c>
      <c r="B9531" s="138" t="s">
        <v>46097</v>
      </c>
      <c r="C9531" s="138" t="s">
        <v>46098</v>
      </c>
      <c r="D9531" s="138" t="s">
        <v>46099</v>
      </c>
      <c r="E9531" s="138" t="s">
        <v>46100</v>
      </c>
      <c r="F9531" s="139">
        <v>0</v>
      </c>
      <c r="G9531" s="137" t="s">
        <v>247</v>
      </c>
      <c r="H9531" s="137" t="s">
        <v>1806</v>
      </c>
      <c r="I9531" s="138" t="s">
        <v>1096</v>
      </c>
    </row>
    <row r="9532" spans="1:9" hidden="1">
      <c r="A9532" s="137" t="s">
        <v>46101</v>
      </c>
      <c r="B9532" s="138" t="s">
        <v>46102</v>
      </c>
      <c r="C9532" s="138" t="s">
        <v>46103</v>
      </c>
      <c r="D9532" s="138" t="s">
        <v>46104</v>
      </c>
      <c r="E9532" s="138" t="s">
        <v>46105</v>
      </c>
      <c r="F9532" s="139">
        <v>52.65</v>
      </c>
      <c r="G9532" s="137" t="s">
        <v>247</v>
      </c>
      <c r="H9532" s="137" t="s">
        <v>1806</v>
      </c>
      <c r="I9532" s="138" t="s">
        <v>1110</v>
      </c>
    </row>
    <row r="9533" spans="1:9" hidden="1">
      <c r="A9533" s="137" t="s">
        <v>46106</v>
      </c>
      <c r="B9533" s="138" t="s">
        <v>46107</v>
      </c>
      <c r="C9533" s="138" t="s">
        <v>46108</v>
      </c>
      <c r="D9533" s="138" t="s">
        <v>46109</v>
      </c>
      <c r="E9533" s="138" t="s">
        <v>46110</v>
      </c>
      <c r="F9533" s="139">
        <v>0</v>
      </c>
      <c r="G9533" s="137" t="s">
        <v>247</v>
      </c>
      <c r="H9533" s="137" t="s">
        <v>1806</v>
      </c>
      <c r="I9533" s="138" t="s">
        <v>1096</v>
      </c>
    </row>
    <row r="9534" spans="1:9" hidden="1">
      <c r="A9534" s="137" t="s">
        <v>46111</v>
      </c>
      <c r="B9534" s="138" t="s">
        <v>46112</v>
      </c>
      <c r="C9534" s="138" t="s">
        <v>46113</v>
      </c>
      <c r="D9534" s="138" t="s">
        <v>46114</v>
      </c>
      <c r="E9534" s="138" t="s">
        <v>46115</v>
      </c>
      <c r="F9534" s="139">
        <v>49.09</v>
      </c>
      <c r="G9534" s="137" t="s">
        <v>247</v>
      </c>
      <c r="H9534" s="137" t="s">
        <v>1806</v>
      </c>
      <c r="I9534" s="138" t="s">
        <v>5908</v>
      </c>
    </row>
    <row r="9535" spans="1:9" hidden="1">
      <c r="A9535" s="137" t="s">
        <v>46116</v>
      </c>
      <c r="B9535" s="138" t="s">
        <v>46117</v>
      </c>
      <c r="C9535" s="138" t="s">
        <v>46118</v>
      </c>
      <c r="D9535" s="138" t="s">
        <v>46119</v>
      </c>
      <c r="E9535" s="138" t="s">
        <v>46120</v>
      </c>
      <c r="F9535" s="139">
        <v>0</v>
      </c>
      <c r="G9535" s="137" t="s">
        <v>247</v>
      </c>
      <c r="H9535" s="137" t="s">
        <v>2660</v>
      </c>
      <c r="I9535" s="138" t="s">
        <v>1091</v>
      </c>
    </row>
    <row r="9536" spans="1:9" hidden="1">
      <c r="A9536" s="137" t="s">
        <v>46121</v>
      </c>
      <c r="B9536" s="138" t="s">
        <v>46122</v>
      </c>
      <c r="C9536" s="138" t="s">
        <v>46123</v>
      </c>
      <c r="D9536" s="138" t="s">
        <v>46124</v>
      </c>
      <c r="E9536" s="138" t="s">
        <v>46125</v>
      </c>
      <c r="F9536" s="139">
        <v>0</v>
      </c>
      <c r="G9536" s="137" t="s">
        <v>247</v>
      </c>
      <c r="H9536" s="137" t="s">
        <v>1806</v>
      </c>
      <c r="I9536" s="138" t="s">
        <v>1096</v>
      </c>
    </row>
    <row r="9537" spans="1:9" hidden="1">
      <c r="A9537" s="137" t="s">
        <v>46126</v>
      </c>
      <c r="B9537" s="138" t="s">
        <v>46127</v>
      </c>
      <c r="C9537" s="138" t="s">
        <v>46128</v>
      </c>
      <c r="D9537" s="138" t="s">
        <v>46129</v>
      </c>
      <c r="E9537" s="138" t="s">
        <v>46130</v>
      </c>
      <c r="F9537" s="139">
        <v>0</v>
      </c>
      <c r="G9537" s="137" t="s">
        <v>247</v>
      </c>
      <c r="H9537" s="137" t="s">
        <v>1806</v>
      </c>
      <c r="I9537" s="138" t="s">
        <v>1096</v>
      </c>
    </row>
    <row r="9538" spans="1:9" hidden="1">
      <c r="A9538" s="137" t="s">
        <v>46131</v>
      </c>
      <c r="B9538" s="138" t="s">
        <v>46132</v>
      </c>
      <c r="C9538" s="138" t="s">
        <v>46133</v>
      </c>
      <c r="D9538" s="138" t="s">
        <v>46134</v>
      </c>
      <c r="E9538" s="138" t="s">
        <v>46135</v>
      </c>
      <c r="F9538" s="139">
        <v>0</v>
      </c>
      <c r="G9538" s="137" t="s">
        <v>247</v>
      </c>
      <c r="H9538" s="137" t="s">
        <v>1806</v>
      </c>
      <c r="I9538" s="138" t="s">
        <v>1096</v>
      </c>
    </row>
    <row r="9539" spans="1:9" hidden="1">
      <c r="A9539" s="137" t="s">
        <v>46136</v>
      </c>
      <c r="B9539" s="138" t="s">
        <v>995</v>
      </c>
      <c r="C9539" s="138" t="s">
        <v>20</v>
      </c>
      <c r="D9539" s="138" t="s">
        <v>847</v>
      </c>
      <c r="E9539" s="138" t="s">
        <v>1207</v>
      </c>
      <c r="F9539" s="139">
        <v>90.07</v>
      </c>
      <c r="G9539" s="137" t="s">
        <v>247</v>
      </c>
      <c r="H9539" s="137" t="s">
        <v>1806</v>
      </c>
      <c r="I9539" s="138" t="s">
        <v>1096</v>
      </c>
    </row>
    <row r="9540" spans="1:9" hidden="1">
      <c r="A9540" s="137" t="s">
        <v>46137</v>
      </c>
      <c r="B9540" s="138" t="s">
        <v>46138</v>
      </c>
      <c r="C9540" s="138" t="s">
        <v>46139</v>
      </c>
      <c r="D9540" s="138" t="s">
        <v>46140</v>
      </c>
      <c r="E9540" s="138" t="s">
        <v>46141</v>
      </c>
      <c r="F9540" s="139">
        <v>0</v>
      </c>
      <c r="G9540" s="137" t="s">
        <v>247</v>
      </c>
      <c r="H9540" s="137" t="s">
        <v>1806</v>
      </c>
      <c r="I9540" s="138" t="s">
        <v>1096</v>
      </c>
    </row>
    <row r="9541" spans="1:9" hidden="1">
      <c r="A9541" s="137" t="s">
        <v>46142</v>
      </c>
      <c r="B9541" s="138" t="s">
        <v>46143</v>
      </c>
      <c r="C9541" s="138" t="s">
        <v>46144</v>
      </c>
      <c r="D9541" s="138" t="s">
        <v>46145</v>
      </c>
      <c r="E9541" s="138" t="s">
        <v>46146</v>
      </c>
      <c r="F9541" s="139">
        <v>4.3899999999999997</v>
      </c>
      <c r="G9541" s="137" t="s">
        <v>247</v>
      </c>
      <c r="H9541" s="137" t="s">
        <v>1806</v>
      </c>
      <c r="I9541" s="138" t="s">
        <v>1110</v>
      </c>
    </row>
    <row r="9542" spans="1:9" hidden="1">
      <c r="A9542" s="137" t="s">
        <v>46147</v>
      </c>
      <c r="B9542" s="138" t="s">
        <v>46148</v>
      </c>
      <c r="C9542" s="138" t="s">
        <v>46149</v>
      </c>
      <c r="D9542" s="138" t="s">
        <v>46150</v>
      </c>
      <c r="E9542" s="138" t="s">
        <v>46151</v>
      </c>
      <c r="F9542" s="139">
        <v>0</v>
      </c>
      <c r="G9542" s="137" t="s">
        <v>247</v>
      </c>
      <c r="H9542" s="137" t="s">
        <v>1806</v>
      </c>
      <c r="I9542" s="138" t="s">
        <v>1756</v>
      </c>
    </row>
    <row r="9543" spans="1:9" hidden="1">
      <c r="A9543" s="137" t="s">
        <v>46152</v>
      </c>
      <c r="B9543" s="138" t="s">
        <v>46153</v>
      </c>
      <c r="C9543" s="138" t="s">
        <v>46154</v>
      </c>
      <c r="D9543" s="138" t="s">
        <v>46155</v>
      </c>
      <c r="E9543" s="138" t="s">
        <v>46156</v>
      </c>
      <c r="F9543" s="139">
        <v>0</v>
      </c>
      <c r="G9543" s="137" t="s">
        <v>247</v>
      </c>
      <c r="H9543" s="137" t="s">
        <v>1806</v>
      </c>
      <c r="I9543" s="138" t="s">
        <v>5636</v>
      </c>
    </row>
    <row r="9544" spans="1:9" hidden="1">
      <c r="A9544" s="137" t="s">
        <v>46157</v>
      </c>
      <c r="B9544" s="138" t="s">
        <v>46158</v>
      </c>
      <c r="C9544" s="138" t="s">
        <v>46159</v>
      </c>
      <c r="D9544" s="138" t="s">
        <v>9146</v>
      </c>
      <c r="E9544" s="138" t="s">
        <v>46160</v>
      </c>
      <c r="F9544" s="139">
        <v>17.97</v>
      </c>
      <c r="G9544" s="137" t="s">
        <v>247</v>
      </c>
      <c r="H9544" s="137" t="s">
        <v>1806</v>
      </c>
      <c r="I9544" s="138" t="s">
        <v>1096</v>
      </c>
    </row>
    <row r="9545" spans="1:9" hidden="1">
      <c r="A9545" s="137" t="s">
        <v>46161</v>
      </c>
      <c r="B9545" s="138" t="s">
        <v>46162</v>
      </c>
      <c r="C9545" s="138" t="s">
        <v>46163</v>
      </c>
      <c r="D9545" s="138" t="s">
        <v>46164</v>
      </c>
      <c r="E9545" s="138" t="s">
        <v>46165</v>
      </c>
      <c r="F9545" s="139">
        <v>0</v>
      </c>
      <c r="G9545" s="137" t="s">
        <v>247</v>
      </c>
      <c r="H9545" s="137" t="s">
        <v>1806</v>
      </c>
      <c r="I9545" s="138" t="s">
        <v>1096</v>
      </c>
    </row>
    <row r="9546" spans="1:9" hidden="1">
      <c r="A9546" s="137" t="s">
        <v>46166</v>
      </c>
      <c r="B9546" s="138" t="s">
        <v>46167</v>
      </c>
      <c r="C9546" s="138" t="s">
        <v>46168</v>
      </c>
      <c r="D9546" s="138" t="s">
        <v>11545</v>
      </c>
      <c r="E9546" s="138" t="s">
        <v>46169</v>
      </c>
      <c r="F9546" s="139">
        <v>11.86</v>
      </c>
      <c r="G9546" s="137" t="s">
        <v>247</v>
      </c>
      <c r="H9546" s="137" t="s">
        <v>1806</v>
      </c>
      <c r="I9546" s="138" t="s">
        <v>1096</v>
      </c>
    </row>
    <row r="9547" spans="1:9" hidden="1">
      <c r="A9547" s="137" t="s">
        <v>46170</v>
      </c>
      <c r="B9547" s="138" t="s">
        <v>46171</v>
      </c>
      <c r="C9547" s="138" t="s">
        <v>46172</v>
      </c>
      <c r="D9547" s="138" t="s">
        <v>10810</v>
      </c>
      <c r="E9547" s="138" t="s">
        <v>46173</v>
      </c>
      <c r="F9547" s="139">
        <v>23.23</v>
      </c>
      <c r="G9547" s="137" t="s">
        <v>247</v>
      </c>
      <c r="H9547" s="137" t="s">
        <v>1806</v>
      </c>
      <c r="I9547" s="138" t="s">
        <v>1096</v>
      </c>
    </row>
    <row r="9548" spans="1:9" hidden="1">
      <c r="A9548" s="137" t="s">
        <v>46174</v>
      </c>
      <c r="B9548" s="138" t="s">
        <v>46175</v>
      </c>
      <c r="C9548" s="138" t="s">
        <v>46176</v>
      </c>
      <c r="D9548" s="138" t="s">
        <v>19976</v>
      </c>
      <c r="E9548" s="138" t="s">
        <v>46177</v>
      </c>
      <c r="F9548" s="139">
        <v>34.57</v>
      </c>
      <c r="G9548" s="137" t="s">
        <v>247</v>
      </c>
      <c r="H9548" s="137" t="s">
        <v>1806</v>
      </c>
      <c r="I9548" s="138" t="s">
        <v>1096</v>
      </c>
    </row>
    <row r="9549" spans="1:9" hidden="1">
      <c r="A9549" s="137" t="s">
        <v>46178</v>
      </c>
      <c r="B9549" s="138" t="s">
        <v>46179</v>
      </c>
      <c r="C9549" s="138" t="s">
        <v>46180</v>
      </c>
      <c r="D9549" s="138" t="s">
        <v>10302</v>
      </c>
      <c r="E9549" s="138" t="s">
        <v>46181</v>
      </c>
      <c r="F9549" s="139">
        <v>44.26</v>
      </c>
      <c r="G9549" s="137" t="s">
        <v>247</v>
      </c>
      <c r="H9549" s="137" t="s">
        <v>1806</v>
      </c>
      <c r="I9549" s="138" t="s">
        <v>1096</v>
      </c>
    </row>
    <row r="9550" spans="1:9" hidden="1">
      <c r="A9550" s="137" t="s">
        <v>46182</v>
      </c>
      <c r="B9550" s="138" t="s">
        <v>46183</v>
      </c>
      <c r="C9550" s="138" t="s">
        <v>46184</v>
      </c>
      <c r="D9550" s="138" t="s">
        <v>11843</v>
      </c>
      <c r="E9550" s="138" t="s">
        <v>46185</v>
      </c>
      <c r="F9550" s="139">
        <v>29.59</v>
      </c>
      <c r="G9550" s="137" t="s">
        <v>247</v>
      </c>
      <c r="H9550" s="137" t="s">
        <v>1806</v>
      </c>
      <c r="I9550" s="138" t="s">
        <v>1096</v>
      </c>
    </row>
    <row r="9551" spans="1:9" hidden="1">
      <c r="A9551" s="137" t="s">
        <v>46186</v>
      </c>
      <c r="B9551" s="138" t="s">
        <v>46187</v>
      </c>
      <c r="C9551" s="138" t="s">
        <v>46188</v>
      </c>
      <c r="D9551" s="138" t="s">
        <v>46189</v>
      </c>
      <c r="E9551" s="138" t="s">
        <v>46190</v>
      </c>
      <c r="F9551" s="139">
        <v>0</v>
      </c>
      <c r="G9551" s="137" t="s">
        <v>247</v>
      </c>
      <c r="H9551" s="137" t="s">
        <v>1806</v>
      </c>
      <c r="I9551" s="138" t="s">
        <v>1096</v>
      </c>
    </row>
    <row r="9552" spans="1:9" hidden="1">
      <c r="A9552" s="137" t="s">
        <v>46191</v>
      </c>
      <c r="B9552" s="138" t="s">
        <v>46192</v>
      </c>
      <c r="C9552" s="138" t="s">
        <v>46193</v>
      </c>
      <c r="D9552" s="138" t="s">
        <v>19355</v>
      </c>
      <c r="E9552" s="138" t="s">
        <v>46194</v>
      </c>
      <c r="F9552" s="139">
        <v>5.57</v>
      </c>
      <c r="G9552" s="137" t="s">
        <v>247</v>
      </c>
      <c r="H9552" s="137" t="s">
        <v>1806</v>
      </c>
      <c r="I9552" s="138" t="s">
        <v>1096</v>
      </c>
    </row>
    <row r="9553" spans="1:9" hidden="1">
      <c r="A9553" s="137" t="s">
        <v>46195</v>
      </c>
      <c r="B9553" s="138" t="s">
        <v>46196</v>
      </c>
      <c r="C9553" s="138" t="s">
        <v>46197</v>
      </c>
      <c r="D9553" s="138" t="s">
        <v>46198</v>
      </c>
      <c r="E9553" s="138" t="s">
        <v>1756</v>
      </c>
      <c r="F9553" s="139">
        <v>0</v>
      </c>
      <c r="G9553" s="137" t="s">
        <v>247</v>
      </c>
      <c r="H9553" s="137" t="s">
        <v>1806</v>
      </c>
      <c r="I9553" s="138" t="s">
        <v>1756</v>
      </c>
    </row>
    <row r="9554" spans="1:9" hidden="1">
      <c r="A9554" s="137" t="s">
        <v>46199</v>
      </c>
      <c r="B9554" s="138" t="s">
        <v>46200</v>
      </c>
      <c r="C9554" s="138" t="s">
        <v>46201</v>
      </c>
      <c r="D9554" s="138" t="s">
        <v>46202</v>
      </c>
      <c r="E9554" s="138" t="s">
        <v>1756</v>
      </c>
      <c r="F9554" s="139">
        <v>0</v>
      </c>
      <c r="G9554" s="137" t="s">
        <v>247</v>
      </c>
      <c r="H9554" s="137" t="s">
        <v>1806</v>
      </c>
      <c r="I9554" s="138" t="s">
        <v>1756</v>
      </c>
    </row>
    <row r="9555" spans="1:9" hidden="1">
      <c r="A9555" s="137" t="s">
        <v>46203</v>
      </c>
      <c r="B9555" s="138" t="s">
        <v>46204</v>
      </c>
      <c r="C9555" s="138" t="s">
        <v>46205</v>
      </c>
      <c r="D9555" s="138" t="s">
        <v>46206</v>
      </c>
      <c r="E9555" s="138" t="s">
        <v>46207</v>
      </c>
      <c r="F9555" s="139">
        <v>1153.07</v>
      </c>
      <c r="G9555" s="137" t="s">
        <v>247</v>
      </c>
      <c r="H9555" s="137" t="s">
        <v>1806</v>
      </c>
      <c r="I9555" s="138" t="s">
        <v>1096</v>
      </c>
    </row>
    <row r="9556" spans="1:9" hidden="1">
      <c r="A9556" s="137" t="s">
        <v>46208</v>
      </c>
      <c r="B9556" s="138" t="s">
        <v>46209</v>
      </c>
      <c r="C9556" s="138" t="s">
        <v>46210</v>
      </c>
      <c r="D9556" s="138" t="s">
        <v>46211</v>
      </c>
      <c r="E9556" s="138" t="s">
        <v>46212</v>
      </c>
      <c r="F9556" s="139">
        <v>0</v>
      </c>
      <c r="G9556" s="137" t="s">
        <v>247</v>
      </c>
      <c r="H9556" s="137" t="s">
        <v>1806</v>
      </c>
      <c r="I9556" s="138" t="s">
        <v>6595</v>
      </c>
    </row>
    <row r="9557" spans="1:9" hidden="1">
      <c r="A9557" s="137" t="s">
        <v>46213</v>
      </c>
      <c r="B9557" s="138" t="s">
        <v>46214</v>
      </c>
      <c r="C9557" s="138" t="s">
        <v>46215</v>
      </c>
      <c r="D9557" s="138" t="s">
        <v>46216</v>
      </c>
      <c r="E9557" s="138" t="s">
        <v>46217</v>
      </c>
      <c r="F9557" s="139">
        <v>0</v>
      </c>
      <c r="G9557" s="137" t="s">
        <v>247</v>
      </c>
      <c r="H9557" s="137" t="s">
        <v>1806</v>
      </c>
      <c r="I9557" s="138" t="s">
        <v>1096</v>
      </c>
    </row>
    <row r="9558" spans="1:9" hidden="1">
      <c r="A9558" s="137" t="s">
        <v>46218</v>
      </c>
      <c r="B9558" s="138" t="s">
        <v>46219</v>
      </c>
      <c r="C9558" s="138" t="s">
        <v>46220</v>
      </c>
      <c r="D9558" s="138" t="s">
        <v>46221</v>
      </c>
      <c r="E9558" s="138" t="s">
        <v>46222</v>
      </c>
      <c r="F9558" s="139">
        <v>89.31</v>
      </c>
      <c r="G9558" s="137" t="s">
        <v>247</v>
      </c>
      <c r="H9558" s="137" t="s">
        <v>1806</v>
      </c>
      <c r="I9558" s="138" t="s">
        <v>1096</v>
      </c>
    </row>
    <row r="9559" spans="1:9" hidden="1">
      <c r="A9559" s="137" t="s">
        <v>46223</v>
      </c>
      <c r="B9559" s="138" t="s">
        <v>46224</v>
      </c>
      <c r="C9559" s="138" t="s">
        <v>46225</v>
      </c>
      <c r="D9559" s="138" t="s">
        <v>46226</v>
      </c>
      <c r="E9559" s="138" t="s">
        <v>46227</v>
      </c>
      <c r="F9559" s="139">
        <v>0</v>
      </c>
      <c r="G9559" s="137" t="s">
        <v>247</v>
      </c>
      <c r="H9559" s="137" t="s">
        <v>1806</v>
      </c>
      <c r="I9559" s="138" t="s">
        <v>1096</v>
      </c>
    </row>
    <row r="9560" spans="1:9" hidden="1">
      <c r="A9560" s="137" t="s">
        <v>46228</v>
      </c>
      <c r="B9560" s="138" t="s">
        <v>46229</v>
      </c>
      <c r="C9560" s="138" t="s">
        <v>46230</v>
      </c>
      <c r="D9560" s="138" t="s">
        <v>46231</v>
      </c>
      <c r="E9560" s="138" t="s">
        <v>46232</v>
      </c>
      <c r="F9560" s="139">
        <v>83.44</v>
      </c>
      <c r="G9560" s="137" t="s">
        <v>247</v>
      </c>
      <c r="H9560" s="137" t="s">
        <v>1806</v>
      </c>
      <c r="I9560" s="138" t="s">
        <v>1110</v>
      </c>
    </row>
    <row r="9561" spans="1:9" hidden="1">
      <c r="A9561" s="137" t="s">
        <v>46233</v>
      </c>
      <c r="B9561" s="138" t="s">
        <v>1033</v>
      </c>
      <c r="C9561" s="138" t="s">
        <v>956</v>
      </c>
      <c r="D9561" s="138" t="s">
        <v>895</v>
      </c>
      <c r="E9561" s="138" t="s">
        <v>1261</v>
      </c>
      <c r="F9561" s="139">
        <v>46.71</v>
      </c>
      <c r="G9561" s="137" t="s">
        <v>247</v>
      </c>
      <c r="H9561" s="137" t="s">
        <v>1806</v>
      </c>
      <c r="I9561" s="138" t="s">
        <v>1110</v>
      </c>
    </row>
    <row r="9562" spans="1:9" hidden="1">
      <c r="A9562" s="137" t="s">
        <v>46234</v>
      </c>
      <c r="B9562" s="138" t="s">
        <v>46235</v>
      </c>
      <c r="C9562" s="138" t="s">
        <v>46236</v>
      </c>
      <c r="D9562" s="138" t="s">
        <v>46237</v>
      </c>
      <c r="E9562" s="138" t="s">
        <v>46238</v>
      </c>
      <c r="F9562" s="139">
        <v>305.8</v>
      </c>
      <c r="G9562" s="137" t="s">
        <v>247</v>
      </c>
      <c r="H9562" s="137" t="s">
        <v>1806</v>
      </c>
      <c r="I9562" s="138" t="s">
        <v>1110</v>
      </c>
    </row>
    <row r="9563" spans="1:9" hidden="1">
      <c r="A9563" s="137" t="s">
        <v>46239</v>
      </c>
      <c r="B9563" s="138" t="s">
        <v>46240</v>
      </c>
      <c r="C9563" s="138" t="s">
        <v>46241</v>
      </c>
      <c r="D9563" s="138" t="s">
        <v>46242</v>
      </c>
      <c r="E9563" s="138" t="s">
        <v>46243</v>
      </c>
      <c r="F9563" s="139">
        <v>26.28</v>
      </c>
      <c r="G9563" s="137" t="s">
        <v>247</v>
      </c>
      <c r="H9563" s="137" t="s">
        <v>1806</v>
      </c>
      <c r="I9563" s="138" t="s">
        <v>1756</v>
      </c>
    </row>
    <row r="9564" spans="1:9" hidden="1">
      <c r="A9564" s="137" t="s">
        <v>46244</v>
      </c>
      <c r="B9564" s="138" t="s">
        <v>46245</v>
      </c>
      <c r="C9564" s="138" t="s">
        <v>46246</v>
      </c>
      <c r="D9564" s="138" t="s">
        <v>46247</v>
      </c>
      <c r="E9564" s="138" t="s">
        <v>46248</v>
      </c>
      <c r="F9564" s="139">
        <v>27.92</v>
      </c>
      <c r="G9564" s="137" t="s">
        <v>247</v>
      </c>
      <c r="H9564" s="137" t="s">
        <v>1806</v>
      </c>
      <c r="I9564" s="138" t="s">
        <v>1756</v>
      </c>
    </row>
    <row r="9565" spans="1:9" hidden="1">
      <c r="A9565" s="137" t="s">
        <v>46249</v>
      </c>
      <c r="B9565" s="138" t="s">
        <v>46250</v>
      </c>
      <c r="C9565" s="138" t="s">
        <v>46251</v>
      </c>
      <c r="D9565" s="138" t="s">
        <v>46252</v>
      </c>
      <c r="E9565" s="138" t="s">
        <v>46253</v>
      </c>
      <c r="F9565" s="139">
        <v>28.33</v>
      </c>
      <c r="G9565" s="137" t="s">
        <v>247</v>
      </c>
      <c r="H9565" s="137" t="s">
        <v>1806</v>
      </c>
      <c r="I9565" s="138" t="s">
        <v>1756</v>
      </c>
    </row>
    <row r="9566" spans="1:9" hidden="1">
      <c r="A9566" s="137" t="s">
        <v>46254</v>
      </c>
      <c r="B9566" s="138" t="s">
        <v>653</v>
      </c>
      <c r="C9566" s="138" t="s">
        <v>655</v>
      </c>
      <c r="D9566" s="138" t="s">
        <v>654</v>
      </c>
      <c r="E9566" s="138" t="s">
        <v>1213</v>
      </c>
      <c r="F9566" s="139">
        <v>52.52</v>
      </c>
      <c r="G9566" s="137" t="s">
        <v>247</v>
      </c>
      <c r="H9566" s="137" t="s">
        <v>1806</v>
      </c>
      <c r="I9566" s="138" t="s">
        <v>1096</v>
      </c>
    </row>
    <row r="9567" spans="1:9" hidden="1">
      <c r="A9567" s="137" t="s">
        <v>46255</v>
      </c>
      <c r="B9567" s="138" t="s">
        <v>46256</v>
      </c>
      <c r="C9567" s="138" t="s">
        <v>46257</v>
      </c>
      <c r="D9567" s="138" t="s">
        <v>46258</v>
      </c>
      <c r="E9567" s="138" t="s">
        <v>46259</v>
      </c>
      <c r="F9567" s="139">
        <v>25.35</v>
      </c>
      <c r="G9567" s="137" t="s">
        <v>247</v>
      </c>
      <c r="H9567" s="137" t="s">
        <v>1806</v>
      </c>
      <c r="I9567" s="138" t="s">
        <v>1096</v>
      </c>
    </row>
    <row r="9568" spans="1:9" hidden="1">
      <c r="A9568" s="137" t="s">
        <v>46260</v>
      </c>
      <c r="B9568" s="138" t="s">
        <v>46261</v>
      </c>
      <c r="C9568" s="138" t="s">
        <v>46262</v>
      </c>
      <c r="D9568" s="138" t="s">
        <v>46263</v>
      </c>
      <c r="E9568" s="138" t="s">
        <v>46264</v>
      </c>
      <c r="F9568" s="139">
        <v>24.67</v>
      </c>
      <c r="G9568" s="137" t="s">
        <v>247</v>
      </c>
      <c r="H9568" s="137" t="s">
        <v>1806</v>
      </c>
      <c r="I9568" s="138" t="s">
        <v>1756</v>
      </c>
    </row>
    <row r="9569" spans="1:9" hidden="1">
      <c r="A9569" s="137" t="s">
        <v>46265</v>
      </c>
      <c r="B9569" s="138" t="s">
        <v>46266</v>
      </c>
      <c r="C9569" s="138" t="s">
        <v>46267</v>
      </c>
      <c r="D9569" s="138" t="s">
        <v>46268</v>
      </c>
      <c r="E9569" s="138" t="s">
        <v>46269</v>
      </c>
      <c r="F9569" s="139">
        <v>0</v>
      </c>
      <c r="G9569" s="137" t="s">
        <v>247</v>
      </c>
      <c r="H9569" s="137" t="s">
        <v>1806</v>
      </c>
      <c r="I9569" s="138" t="s">
        <v>1096</v>
      </c>
    </row>
    <row r="9570" spans="1:9" hidden="1">
      <c r="A9570" s="137" t="s">
        <v>46270</v>
      </c>
      <c r="B9570" s="138" t="s">
        <v>46271</v>
      </c>
      <c r="C9570" s="138" t="s">
        <v>46272</v>
      </c>
      <c r="D9570" s="138" t="s">
        <v>46273</v>
      </c>
      <c r="E9570" s="138" t="s">
        <v>46274</v>
      </c>
      <c r="F9570" s="139">
        <v>139.29</v>
      </c>
      <c r="G9570" s="137" t="s">
        <v>247</v>
      </c>
      <c r="H9570" s="137" t="s">
        <v>1806</v>
      </c>
      <c r="I9570" s="138" t="s">
        <v>1110</v>
      </c>
    </row>
    <row r="9571" spans="1:9" hidden="1">
      <c r="A9571" s="137" t="s">
        <v>46275</v>
      </c>
      <c r="B9571" s="138" t="s">
        <v>46276</v>
      </c>
      <c r="C9571" s="138" t="s">
        <v>46277</v>
      </c>
      <c r="D9571" s="138" t="s">
        <v>46278</v>
      </c>
      <c r="E9571" s="138" t="s">
        <v>46279</v>
      </c>
      <c r="F9571" s="139">
        <v>0</v>
      </c>
      <c r="G9571" s="137" t="s">
        <v>247</v>
      </c>
      <c r="H9571" s="137" t="s">
        <v>1806</v>
      </c>
      <c r="I9571" s="138" t="s">
        <v>1096</v>
      </c>
    </row>
    <row r="9572" spans="1:9" hidden="1">
      <c r="A9572" s="137" t="s">
        <v>46280</v>
      </c>
      <c r="B9572" s="138" t="s">
        <v>46281</v>
      </c>
      <c r="C9572" s="138" t="s">
        <v>46282</v>
      </c>
      <c r="D9572" s="138" t="s">
        <v>46283</v>
      </c>
      <c r="E9572" s="138" t="s">
        <v>46284</v>
      </c>
      <c r="F9572" s="139">
        <v>0</v>
      </c>
      <c r="G9572" s="137" t="s">
        <v>247</v>
      </c>
      <c r="H9572" s="137" t="s">
        <v>1806</v>
      </c>
      <c r="I9572" s="138" t="s">
        <v>1080</v>
      </c>
    </row>
    <row r="9573" spans="1:9" hidden="1">
      <c r="A9573" s="137" t="s">
        <v>46285</v>
      </c>
      <c r="B9573" s="138" t="s">
        <v>46286</v>
      </c>
      <c r="C9573" s="138" t="s">
        <v>46287</v>
      </c>
      <c r="D9573" s="138" t="s">
        <v>46288</v>
      </c>
      <c r="E9573" s="138" t="s">
        <v>46289</v>
      </c>
      <c r="F9573" s="139">
        <v>0</v>
      </c>
      <c r="G9573" s="137" t="s">
        <v>247</v>
      </c>
      <c r="H9573" s="137" t="s">
        <v>1806</v>
      </c>
      <c r="I9573" s="138" t="s">
        <v>1080</v>
      </c>
    </row>
    <row r="9574" spans="1:9" hidden="1">
      <c r="A9574" s="137" t="s">
        <v>46290</v>
      </c>
      <c r="B9574" s="138" t="s">
        <v>46291</v>
      </c>
      <c r="C9574" s="138" t="s">
        <v>46292</v>
      </c>
      <c r="D9574" s="138" t="s">
        <v>46293</v>
      </c>
      <c r="E9574" s="138" t="s">
        <v>46294</v>
      </c>
      <c r="F9574" s="139">
        <v>0</v>
      </c>
      <c r="G9574" s="137" t="s">
        <v>247</v>
      </c>
      <c r="H9574" s="137" t="s">
        <v>1806</v>
      </c>
      <c r="I9574" s="138" t="s">
        <v>1080</v>
      </c>
    </row>
    <row r="9575" spans="1:9" hidden="1">
      <c r="A9575" s="137" t="s">
        <v>46295</v>
      </c>
      <c r="B9575" s="138" t="s">
        <v>46296</v>
      </c>
      <c r="C9575" s="138" t="s">
        <v>46297</v>
      </c>
      <c r="D9575" s="138" t="s">
        <v>46298</v>
      </c>
      <c r="E9575" s="138" t="s">
        <v>46299</v>
      </c>
      <c r="F9575" s="139">
        <v>0</v>
      </c>
      <c r="G9575" s="137" t="s">
        <v>247</v>
      </c>
      <c r="H9575" s="137" t="s">
        <v>1806</v>
      </c>
      <c r="I9575" s="138" t="s">
        <v>1080</v>
      </c>
    </row>
    <row r="9576" spans="1:9" hidden="1">
      <c r="A9576" s="137" t="s">
        <v>46300</v>
      </c>
      <c r="B9576" s="138" t="s">
        <v>46301</v>
      </c>
      <c r="C9576" s="138" t="s">
        <v>46302</v>
      </c>
      <c r="D9576" s="138" t="s">
        <v>46303</v>
      </c>
      <c r="E9576" s="138" t="s">
        <v>46304</v>
      </c>
      <c r="F9576" s="139">
        <v>0</v>
      </c>
      <c r="G9576" s="137" t="s">
        <v>247</v>
      </c>
      <c r="H9576" s="137" t="s">
        <v>1806</v>
      </c>
      <c r="I9576" s="138" t="s">
        <v>1080</v>
      </c>
    </row>
    <row r="9577" spans="1:9" hidden="1">
      <c r="A9577" s="137" t="s">
        <v>46305</v>
      </c>
      <c r="B9577" s="138" t="s">
        <v>46306</v>
      </c>
      <c r="C9577" s="138" t="s">
        <v>46307</v>
      </c>
      <c r="D9577" s="138" t="s">
        <v>46308</v>
      </c>
      <c r="E9577" s="138" t="s">
        <v>46309</v>
      </c>
      <c r="F9577" s="139">
        <v>0</v>
      </c>
      <c r="G9577" s="137" t="s">
        <v>247</v>
      </c>
      <c r="H9577" s="137" t="s">
        <v>1806</v>
      </c>
      <c r="I9577" s="138" t="s">
        <v>1080</v>
      </c>
    </row>
    <row r="9578" spans="1:9" hidden="1">
      <c r="A9578" s="137" t="s">
        <v>46310</v>
      </c>
      <c r="B9578" s="138" t="s">
        <v>46311</v>
      </c>
      <c r="C9578" s="138" t="s">
        <v>46312</v>
      </c>
      <c r="D9578" s="138" t="s">
        <v>46313</v>
      </c>
      <c r="E9578" s="138" t="s">
        <v>46314</v>
      </c>
      <c r="F9578" s="139">
        <v>0</v>
      </c>
      <c r="G9578" s="137" t="s">
        <v>247</v>
      </c>
      <c r="H9578" s="137" t="s">
        <v>1806</v>
      </c>
      <c r="I9578" s="138" t="s">
        <v>1080</v>
      </c>
    </row>
    <row r="9579" spans="1:9" hidden="1">
      <c r="A9579" s="137" t="s">
        <v>46315</v>
      </c>
      <c r="B9579" s="138" t="s">
        <v>46316</v>
      </c>
      <c r="C9579" s="138" t="s">
        <v>46317</v>
      </c>
      <c r="D9579" s="138" t="s">
        <v>46318</v>
      </c>
      <c r="E9579" s="138" t="s">
        <v>46319</v>
      </c>
      <c r="F9579" s="139">
        <v>0</v>
      </c>
      <c r="G9579" s="137" t="s">
        <v>247</v>
      </c>
      <c r="H9579" s="137" t="s">
        <v>1806</v>
      </c>
      <c r="I9579" s="138" t="s">
        <v>1080</v>
      </c>
    </row>
    <row r="9580" spans="1:9" hidden="1">
      <c r="A9580" s="137" t="s">
        <v>46320</v>
      </c>
      <c r="B9580" s="138" t="s">
        <v>46321</v>
      </c>
      <c r="C9580" s="138" t="s">
        <v>46322</v>
      </c>
      <c r="D9580" s="138" t="s">
        <v>46323</v>
      </c>
      <c r="E9580" s="138" t="s">
        <v>46324</v>
      </c>
      <c r="F9580" s="139">
        <v>0</v>
      </c>
      <c r="G9580" s="137" t="s">
        <v>247</v>
      </c>
      <c r="H9580" s="137" t="s">
        <v>1806</v>
      </c>
      <c r="I9580" s="138" t="s">
        <v>1096</v>
      </c>
    </row>
    <row r="9581" spans="1:9" hidden="1">
      <c r="A9581" s="137" t="s">
        <v>46325</v>
      </c>
      <c r="B9581" s="138" t="s">
        <v>46326</v>
      </c>
      <c r="C9581" s="138" t="s">
        <v>46327</v>
      </c>
      <c r="D9581" s="138" t="s">
        <v>46328</v>
      </c>
      <c r="E9581" s="138" t="s">
        <v>46329</v>
      </c>
      <c r="F9581" s="139">
        <v>0</v>
      </c>
      <c r="G9581" s="137" t="s">
        <v>247</v>
      </c>
      <c r="H9581" s="137" t="s">
        <v>1806</v>
      </c>
      <c r="I9581" s="138" t="s">
        <v>5636</v>
      </c>
    </row>
    <row r="9582" spans="1:9" hidden="1">
      <c r="A9582" s="137" t="s">
        <v>46330</v>
      </c>
      <c r="B9582" s="138" t="s">
        <v>46331</v>
      </c>
      <c r="C9582" s="138" t="s">
        <v>46332</v>
      </c>
      <c r="D9582" s="138" t="s">
        <v>46333</v>
      </c>
      <c r="E9582" s="138" t="s">
        <v>46334</v>
      </c>
      <c r="F9582" s="139">
        <v>0</v>
      </c>
      <c r="G9582" s="137" t="s">
        <v>247</v>
      </c>
      <c r="H9582" s="137" t="s">
        <v>1806</v>
      </c>
      <c r="I9582" s="138" t="s">
        <v>1096</v>
      </c>
    </row>
    <row r="9583" spans="1:9" hidden="1">
      <c r="A9583" s="137" t="s">
        <v>46335</v>
      </c>
      <c r="B9583" s="138" t="s">
        <v>46336</v>
      </c>
      <c r="C9583" s="138" t="s">
        <v>46337</v>
      </c>
      <c r="D9583" s="138" t="s">
        <v>46338</v>
      </c>
      <c r="E9583" s="138" t="s">
        <v>46339</v>
      </c>
      <c r="F9583" s="139">
        <v>0</v>
      </c>
      <c r="G9583" s="137" t="s">
        <v>247</v>
      </c>
      <c r="H9583" s="137" t="s">
        <v>1806</v>
      </c>
      <c r="I9583" s="138" t="s">
        <v>1096</v>
      </c>
    </row>
    <row r="9584" spans="1:9" hidden="1">
      <c r="A9584" s="137" t="s">
        <v>46340</v>
      </c>
      <c r="B9584" s="138" t="s">
        <v>656</v>
      </c>
      <c r="C9584" s="138" t="s">
        <v>658</v>
      </c>
      <c r="D9584" s="138" t="s">
        <v>657</v>
      </c>
      <c r="E9584" s="138" t="s">
        <v>1313</v>
      </c>
      <c r="F9584" s="139">
        <v>231</v>
      </c>
      <c r="G9584" s="137" t="s">
        <v>247</v>
      </c>
      <c r="H9584" s="137" t="s">
        <v>1806</v>
      </c>
      <c r="I9584" s="138" t="s">
        <v>1096</v>
      </c>
    </row>
    <row r="9585" spans="1:9" hidden="1">
      <c r="A9585" s="137" t="s">
        <v>46341</v>
      </c>
      <c r="B9585" s="138" t="s">
        <v>46342</v>
      </c>
      <c r="C9585" s="138" t="s">
        <v>46343</v>
      </c>
      <c r="D9585" s="138" t="s">
        <v>46344</v>
      </c>
      <c r="E9585" s="138" t="s">
        <v>46345</v>
      </c>
      <c r="F9585" s="139">
        <v>0</v>
      </c>
      <c r="G9585" s="137" t="s">
        <v>247</v>
      </c>
      <c r="H9585" s="137" t="s">
        <v>1806</v>
      </c>
      <c r="I9585" s="138" t="s">
        <v>1096</v>
      </c>
    </row>
    <row r="9586" spans="1:9" hidden="1">
      <c r="A9586" s="137" t="s">
        <v>46346</v>
      </c>
      <c r="B9586" s="138" t="s">
        <v>46347</v>
      </c>
      <c r="C9586" s="138" t="s">
        <v>46348</v>
      </c>
      <c r="D9586" s="138" t="s">
        <v>46349</v>
      </c>
      <c r="E9586" s="138" t="s">
        <v>46350</v>
      </c>
      <c r="F9586" s="139">
        <v>0</v>
      </c>
      <c r="G9586" s="137" t="s">
        <v>247</v>
      </c>
      <c r="H9586" s="137" t="s">
        <v>1806</v>
      </c>
      <c r="I9586" s="138" t="s">
        <v>1110</v>
      </c>
    </row>
    <row r="9587" spans="1:9" hidden="1">
      <c r="A9587" s="137" t="s">
        <v>46351</v>
      </c>
      <c r="B9587" s="138" t="s">
        <v>46352</v>
      </c>
      <c r="C9587" s="138" t="s">
        <v>46353</v>
      </c>
      <c r="D9587" s="138" t="s">
        <v>764</v>
      </c>
      <c r="E9587" s="138" t="s">
        <v>46354</v>
      </c>
      <c r="F9587" s="139">
        <v>0</v>
      </c>
      <c r="G9587" s="137" t="s">
        <v>247</v>
      </c>
      <c r="H9587" s="137" t="s">
        <v>1806</v>
      </c>
      <c r="I9587" s="138" t="s">
        <v>1756</v>
      </c>
    </row>
    <row r="9588" spans="1:9" hidden="1">
      <c r="A9588" s="137" t="s">
        <v>46355</v>
      </c>
      <c r="B9588" s="138" t="s">
        <v>46356</v>
      </c>
      <c r="C9588" s="138" t="s">
        <v>46357</v>
      </c>
      <c r="D9588" s="138" t="s">
        <v>46358</v>
      </c>
      <c r="E9588" s="138" t="s">
        <v>46359</v>
      </c>
      <c r="F9588" s="139">
        <v>0</v>
      </c>
      <c r="G9588" s="137" t="s">
        <v>247</v>
      </c>
      <c r="H9588" s="137" t="s">
        <v>1806</v>
      </c>
      <c r="I9588" s="138" t="s">
        <v>1096</v>
      </c>
    </row>
    <row r="9589" spans="1:9" hidden="1">
      <c r="A9589" s="137" t="s">
        <v>46360</v>
      </c>
      <c r="B9589" s="138" t="s">
        <v>659</v>
      </c>
      <c r="C9589" s="138" t="s">
        <v>661</v>
      </c>
      <c r="D9589" s="138" t="s">
        <v>660</v>
      </c>
      <c r="E9589" s="138" t="s">
        <v>1314</v>
      </c>
      <c r="F9589" s="139">
        <v>48.02</v>
      </c>
      <c r="G9589" s="137" t="s">
        <v>247</v>
      </c>
      <c r="H9589" s="137" t="s">
        <v>1806</v>
      </c>
      <c r="I9589" s="138" t="s">
        <v>1096</v>
      </c>
    </row>
    <row r="9590" spans="1:9" hidden="1">
      <c r="A9590" s="137" t="s">
        <v>46361</v>
      </c>
      <c r="B9590" s="138" t="s">
        <v>46362</v>
      </c>
      <c r="C9590" s="138" t="s">
        <v>46363</v>
      </c>
      <c r="D9590" s="138" t="s">
        <v>46364</v>
      </c>
      <c r="E9590" s="138" t="s">
        <v>46365</v>
      </c>
      <c r="F9590" s="139">
        <v>42.39</v>
      </c>
      <c r="G9590" s="137" t="s">
        <v>247</v>
      </c>
      <c r="H9590" s="137" t="s">
        <v>1806</v>
      </c>
      <c r="I9590" s="138" t="s">
        <v>1096</v>
      </c>
    </row>
    <row r="9591" spans="1:9" hidden="1">
      <c r="A9591" s="137" t="s">
        <v>46366</v>
      </c>
      <c r="B9591" s="138" t="s">
        <v>46367</v>
      </c>
      <c r="C9591" s="138" t="s">
        <v>46368</v>
      </c>
      <c r="D9591" s="138" t="s">
        <v>46369</v>
      </c>
      <c r="E9591" s="138" t="s">
        <v>46370</v>
      </c>
      <c r="F9591" s="139">
        <v>65.89</v>
      </c>
      <c r="G9591" s="137" t="s">
        <v>247</v>
      </c>
      <c r="H9591" s="137" t="s">
        <v>1806</v>
      </c>
      <c r="I9591" s="138" t="s">
        <v>1110</v>
      </c>
    </row>
    <row r="9592" spans="1:9" hidden="1">
      <c r="A9592" s="137" t="s">
        <v>46371</v>
      </c>
      <c r="B9592" s="138" t="s">
        <v>46372</v>
      </c>
      <c r="C9592" s="138" t="s">
        <v>46373</v>
      </c>
      <c r="D9592" s="138" t="s">
        <v>46374</v>
      </c>
      <c r="E9592" s="138" t="s">
        <v>46375</v>
      </c>
      <c r="F9592" s="139">
        <v>64.790000000000006</v>
      </c>
      <c r="G9592" s="137" t="s">
        <v>247</v>
      </c>
      <c r="H9592" s="137" t="s">
        <v>1806</v>
      </c>
      <c r="I9592" s="138" t="s">
        <v>1110</v>
      </c>
    </row>
    <row r="9593" spans="1:9" hidden="1">
      <c r="A9593" s="137" t="s">
        <v>46376</v>
      </c>
      <c r="B9593" s="138" t="s">
        <v>46377</v>
      </c>
      <c r="C9593" s="138" t="s">
        <v>46378</v>
      </c>
      <c r="D9593" s="138" t="s">
        <v>46379</v>
      </c>
      <c r="E9593" s="138" t="s">
        <v>46380</v>
      </c>
      <c r="F9593" s="139">
        <v>0</v>
      </c>
      <c r="G9593" s="137" t="s">
        <v>247</v>
      </c>
      <c r="H9593" s="137" t="s">
        <v>1806</v>
      </c>
      <c r="I9593" s="138" t="s">
        <v>1110</v>
      </c>
    </row>
    <row r="9594" spans="1:9" hidden="1">
      <c r="A9594" s="137" t="s">
        <v>46381</v>
      </c>
      <c r="B9594" s="138" t="s">
        <v>46382</v>
      </c>
      <c r="C9594" s="138" t="s">
        <v>46383</v>
      </c>
      <c r="D9594" s="138" t="s">
        <v>46384</v>
      </c>
      <c r="E9594" s="138" t="s">
        <v>46385</v>
      </c>
      <c r="F9594" s="139">
        <v>0</v>
      </c>
      <c r="G9594" s="137" t="s">
        <v>247</v>
      </c>
      <c r="H9594" s="137" t="s">
        <v>1806</v>
      </c>
      <c r="I9594" s="138" t="s">
        <v>1096</v>
      </c>
    </row>
    <row r="9595" spans="1:9" hidden="1">
      <c r="A9595" s="137" t="s">
        <v>46386</v>
      </c>
      <c r="B9595" s="138" t="s">
        <v>46387</v>
      </c>
      <c r="C9595" s="138" t="s">
        <v>46388</v>
      </c>
      <c r="D9595" s="138" t="s">
        <v>46389</v>
      </c>
      <c r="E9595" s="138" t="s">
        <v>46390</v>
      </c>
      <c r="F9595" s="139">
        <v>0</v>
      </c>
      <c r="G9595" s="137" t="s">
        <v>247</v>
      </c>
      <c r="H9595" s="137" t="s">
        <v>1806</v>
      </c>
      <c r="I9595" s="138" t="s">
        <v>1096</v>
      </c>
    </row>
    <row r="9596" spans="1:9" hidden="1">
      <c r="A9596" s="137" t="s">
        <v>46391</v>
      </c>
      <c r="B9596" s="138" t="s">
        <v>46392</v>
      </c>
      <c r="C9596" s="138" t="s">
        <v>46393</v>
      </c>
      <c r="D9596" s="138" t="s">
        <v>46394</v>
      </c>
      <c r="E9596" s="138" t="s">
        <v>46395</v>
      </c>
      <c r="F9596" s="139">
        <v>0</v>
      </c>
      <c r="G9596" s="137" t="s">
        <v>247</v>
      </c>
      <c r="H9596" s="137" t="s">
        <v>1806</v>
      </c>
      <c r="I9596" s="138" t="s">
        <v>1096</v>
      </c>
    </row>
    <row r="9597" spans="1:9" hidden="1">
      <c r="A9597" s="137" t="s">
        <v>46396</v>
      </c>
      <c r="B9597" s="138" t="s">
        <v>46397</v>
      </c>
      <c r="C9597" s="138" t="s">
        <v>46398</v>
      </c>
      <c r="D9597" s="138" t="s">
        <v>46399</v>
      </c>
      <c r="E9597" s="138" t="s">
        <v>46400</v>
      </c>
      <c r="F9597" s="139">
        <v>0</v>
      </c>
      <c r="G9597" s="137" t="s">
        <v>247</v>
      </c>
      <c r="H9597" s="137" t="s">
        <v>1806</v>
      </c>
      <c r="I9597" s="138" t="s">
        <v>1096</v>
      </c>
    </row>
    <row r="9598" spans="1:9" hidden="1">
      <c r="A9598" s="137" t="s">
        <v>46401</v>
      </c>
      <c r="B9598" s="138" t="s">
        <v>46402</v>
      </c>
      <c r="C9598" s="138" t="s">
        <v>46403</v>
      </c>
      <c r="D9598" s="138" t="s">
        <v>46404</v>
      </c>
      <c r="E9598" s="138" t="s">
        <v>46405</v>
      </c>
      <c r="F9598" s="139">
        <v>18.190000000000001</v>
      </c>
      <c r="G9598" s="137" t="s">
        <v>247</v>
      </c>
      <c r="H9598" s="137" t="s">
        <v>1806</v>
      </c>
      <c r="I9598" s="138" t="s">
        <v>5636</v>
      </c>
    </row>
    <row r="9599" spans="1:9" hidden="1">
      <c r="A9599" s="137" t="s">
        <v>46406</v>
      </c>
      <c r="B9599" s="138" t="s">
        <v>46407</v>
      </c>
      <c r="C9599" s="138" t="s">
        <v>46408</v>
      </c>
      <c r="D9599" s="138" t="s">
        <v>46409</v>
      </c>
      <c r="E9599" s="138" t="s">
        <v>46410</v>
      </c>
      <c r="F9599" s="139">
        <v>0</v>
      </c>
      <c r="G9599" s="137" t="s">
        <v>247</v>
      </c>
      <c r="H9599" s="137" t="s">
        <v>1806</v>
      </c>
      <c r="I9599" s="138" t="s">
        <v>1096</v>
      </c>
    </row>
    <row r="9600" spans="1:9" hidden="1">
      <c r="A9600" s="137" t="s">
        <v>46411</v>
      </c>
      <c r="B9600" s="138" t="s">
        <v>993</v>
      </c>
      <c r="C9600" s="138" t="s">
        <v>921</v>
      </c>
      <c r="D9600" s="138" t="s">
        <v>845</v>
      </c>
      <c r="E9600" s="138" t="s">
        <v>1205</v>
      </c>
      <c r="F9600" s="139">
        <v>76.2</v>
      </c>
      <c r="G9600" s="137" t="s">
        <v>247</v>
      </c>
      <c r="H9600" s="137" t="s">
        <v>1806</v>
      </c>
      <c r="I9600" s="138" t="s">
        <v>1096</v>
      </c>
    </row>
    <row r="9601" spans="1:9" hidden="1">
      <c r="A9601" s="137" t="s">
        <v>46412</v>
      </c>
      <c r="B9601" s="138" t="s">
        <v>46413</v>
      </c>
      <c r="C9601" s="138" t="s">
        <v>46414</v>
      </c>
      <c r="D9601" s="138" t="s">
        <v>46415</v>
      </c>
      <c r="E9601" s="138" t="s">
        <v>46416</v>
      </c>
      <c r="F9601" s="139">
        <v>16.2</v>
      </c>
      <c r="G9601" s="137" t="s">
        <v>247</v>
      </c>
      <c r="H9601" s="137" t="s">
        <v>1806</v>
      </c>
      <c r="I9601" s="138" t="s">
        <v>1110</v>
      </c>
    </row>
    <row r="9602" spans="1:9" hidden="1">
      <c r="A9602" s="137" t="s">
        <v>46417</v>
      </c>
      <c r="B9602" s="138" t="s">
        <v>46418</v>
      </c>
      <c r="C9602" s="138" t="s">
        <v>46419</v>
      </c>
      <c r="D9602" s="138" t="s">
        <v>46420</v>
      </c>
      <c r="E9602" s="138" t="s">
        <v>1756</v>
      </c>
      <c r="F9602" s="139">
        <v>0</v>
      </c>
      <c r="G9602" s="137" t="s">
        <v>247</v>
      </c>
      <c r="H9602" s="137" t="s">
        <v>1806</v>
      </c>
      <c r="I9602" s="138" t="s">
        <v>1756</v>
      </c>
    </row>
    <row r="9603" spans="1:9" hidden="1">
      <c r="A9603" s="137" t="s">
        <v>46421</v>
      </c>
      <c r="B9603" s="138" t="s">
        <v>46422</v>
      </c>
      <c r="C9603" s="138" t="s">
        <v>46423</v>
      </c>
      <c r="D9603" s="138" t="s">
        <v>46424</v>
      </c>
      <c r="E9603" s="138" t="s">
        <v>46425</v>
      </c>
      <c r="F9603" s="139">
        <v>0</v>
      </c>
      <c r="G9603" s="137" t="s">
        <v>247</v>
      </c>
      <c r="H9603" s="137" t="s">
        <v>1806</v>
      </c>
      <c r="I9603" s="138" t="s">
        <v>1096</v>
      </c>
    </row>
    <row r="9604" spans="1:9" hidden="1">
      <c r="A9604" s="137" t="s">
        <v>46426</v>
      </c>
      <c r="B9604" s="138" t="s">
        <v>46427</v>
      </c>
      <c r="C9604" s="138" t="s">
        <v>46428</v>
      </c>
      <c r="D9604" s="138" t="s">
        <v>46424</v>
      </c>
      <c r="E9604" s="138" t="s">
        <v>46429</v>
      </c>
      <c r="F9604" s="139">
        <v>0</v>
      </c>
      <c r="G9604" s="137" t="s">
        <v>247</v>
      </c>
      <c r="H9604" s="137" t="s">
        <v>1806</v>
      </c>
      <c r="I9604" s="138" t="s">
        <v>1756</v>
      </c>
    </row>
    <row r="9605" spans="1:9" hidden="1">
      <c r="A9605" s="137" t="s">
        <v>46430</v>
      </c>
      <c r="B9605" s="138" t="s">
        <v>46431</v>
      </c>
      <c r="C9605" s="138" t="s">
        <v>46432</v>
      </c>
      <c r="D9605" s="138" t="s">
        <v>46433</v>
      </c>
      <c r="E9605" s="138" t="s">
        <v>46434</v>
      </c>
      <c r="F9605" s="139">
        <v>0</v>
      </c>
      <c r="G9605" s="137" t="s">
        <v>247</v>
      </c>
      <c r="H9605" s="137" t="s">
        <v>1806</v>
      </c>
      <c r="I9605" s="138" t="s">
        <v>1756</v>
      </c>
    </row>
    <row r="9606" spans="1:9" hidden="1">
      <c r="A9606" s="137" t="s">
        <v>46435</v>
      </c>
      <c r="B9606" s="138" t="s">
        <v>46436</v>
      </c>
      <c r="C9606" s="138" t="s">
        <v>46437</v>
      </c>
      <c r="D9606" s="138" t="s">
        <v>46438</v>
      </c>
      <c r="E9606" s="138" t="s">
        <v>46439</v>
      </c>
      <c r="F9606" s="139">
        <v>0</v>
      </c>
      <c r="G9606" s="137" t="s">
        <v>247</v>
      </c>
      <c r="H9606" s="137" t="s">
        <v>1806</v>
      </c>
      <c r="I9606" s="138" t="s">
        <v>1080</v>
      </c>
    </row>
    <row r="9607" spans="1:9" hidden="1">
      <c r="A9607" s="137" t="s">
        <v>46440</v>
      </c>
      <c r="B9607" s="138" t="s">
        <v>46441</v>
      </c>
      <c r="C9607" s="138" t="s">
        <v>46442</v>
      </c>
      <c r="D9607" s="138" t="s">
        <v>46443</v>
      </c>
      <c r="E9607" s="138" t="s">
        <v>46444</v>
      </c>
      <c r="F9607" s="139">
        <v>0</v>
      </c>
      <c r="G9607" s="137" t="s">
        <v>247</v>
      </c>
      <c r="H9607" s="137" t="s">
        <v>1806</v>
      </c>
      <c r="I9607" s="138" t="s">
        <v>1096</v>
      </c>
    </row>
    <row r="9608" spans="1:9" hidden="1">
      <c r="A9608" s="137" t="s">
        <v>46445</v>
      </c>
      <c r="B9608" s="138" t="s">
        <v>46446</v>
      </c>
      <c r="C9608" s="138" t="s">
        <v>46447</v>
      </c>
      <c r="D9608" s="138" t="s">
        <v>46448</v>
      </c>
      <c r="E9608" s="138" t="s">
        <v>46449</v>
      </c>
      <c r="F9608" s="139">
        <v>43.9</v>
      </c>
      <c r="G9608" s="137" t="s">
        <v>247</v>
      </c>
      <c r="H9608" s="137" t="s">
        <v>1806</v>
      </c>
      <c r="I9608" s="138" t="s">
        <v>1110</v>
      </c>
    </row>
    <row r="9609" spans="1:9" hidden="1">
      <c r="A9609" s="137" t="s">
        <v>46450</v>
      </c>
      <c r="B9609" s="138" t="s">
        <v>46451</v>
      </c>
      <c r="C9609" s="138" t="s">
        <v>46452</v>
      </c>
      <c r="D9609" s="138" t="s">
        <v>46453</v>
      </c>
      <c r="E9609" s="138" t="s">
        <v>46454</v>
      </c>
      <c r="F9609" s="139">
        <v>38.82</v>
      </c>
      <c r="G9609" s="137" t="s">
        <v>247</v>
      </c>
      <c r="H9609" s="137" t="s">
        <v>1806</v>
      </c>
      <c r="I9609" s="138" t="s">
        <v>1096</v>
      </c>
    </row>
    <row r="9610" spans="1:9" hidden="1">
      <c r="A9610" s="137" t="s">
        <v>46455</v>
      </c>
      <c r="B9610" s="138" t="s">
        <v>46456</v>
      </c>
      <c r="C9610" s="138" t="s">
        <v>46457</v>
      </c>
      <c r="D9610" s="138" t="s">
        <v>46458</v>
      </c>
      <c r="E9610" s="138" t="s">
        <v>46459</v>
      </c>
      <c r="F9610" s="139">
        <v>25.98</v>
      </c>
      <c r="G9610" s="137" t="s">
        <v>247</v>
      </c>
      <c r="H9610" s="137" t="s">
        <v>1806</v>
      </c>
      <c r="I9610" s="138" t="s">
        <v>1756</v>
      </c>
    </row>
    <row r="9611" spans="1:9" hidden="1">
      <c r="A9611" s="137" t="s">
        <v>46460</v>
      </c>
      <c r="B9611" s="138" t="s">
        <v>46461</v>
      </c>
      <c r="C9611" s="138" t="s">
        <v>46462</v>
      </c>
      <c r="D9611" s="138" t="s">
        <v>46463</v>
      </c>
      <c r="E9611" s="138" t="s">
        <v>46464</v>
      </c>
      <c r="F9611" s="139">
        <v>0</v>
      </c>
      <c r="G9611" s="137" t="s">
        <v>247</v>
      </c>
      <c r="H9611" s="137" t="s">
        <v>1806</v>
      </c>
      <c r="I9611" s="138" t="s">
        <v>5636</v>
      </c>
    </row>
    <row r="9612" spans="1:9" hidden="1">
      <c r="A9612" s="137" t="s">
        <v>46465</v>
      </c>
      <c r="B9612" s="138" t="s">
        <v>46466</v>
      </c>
      <c r="C9612" s="138" t="s">
        <v>46467</v>
      </c>
      <c r="D9612" s="138" t="s">
        <v>46463</v>
      </c>
      <c r="E9612" s="138" t="s">
        <v>46468</v>
      </c>
      <c r="F9612" s="139">
        <v>0</v>
      </c>
      <c r="G9612" s="137" t="s">
        <v>247</v>
      </c>
      <c r="H9612" s="137" t="s">
        <v>1806</v>
      </c>
      <c r="I9612" s="138" t="s">
        <v>5636</v>
      </c>
    </row>
    <row r="9613" spans="1:9" hidden="1">
      <c r="A9613" s="137" t="s">
        <v>46469</v>
      </c>
      <c r="B9613" s="138" t="s">
        <v>46470</v>
      </c>
      <c r="C9613" s="138" t="s">
        <v>46471</v>
      </c>
      <c r="D9613" s="138" t="s">
        <v>16936</v>
      </c>
      <c r="E9613" s="138" t="s">
        <v>46472</v>
      </c>
      <c r="F9613" s="139">
        <v>0</v>
      </c>
      <c r="G9613" s="137" t="s">
        <v>247</v>
      </c>
      <c r="H9613" s="137" t="s">
        <v>2660</v>
      </c>
      <c r="I9613" s="138" t="s">
        <v>1091</v>
      </c>
    </row>
    <row r="9614" spans="1:9" hidden="1">
      <c r="A9614" s="137" t="s">
        <v>46473</v>
      </c>
      <c r="B9614" s="138" t="s">
        <v>46474</v>
      </c>
      <c r="C9614" s="138" t="s">
        <v>46475</v>
      </c>
      <c r="D9614" s="138" t="s">
        <v>46476</v>
      </c>
      <c r="E9614" s="138" t="s">
        <v>46477</v>
      </c>
      <c r="F9614" s="139">
        <v>0</v>
      </c>
      <c r="G9614" s="137" t="s">
        <v>247</v>
      </c>
      <c r="H9614" s="137" t="s">
        <v>2660</v>
      </c>
      <c r="I9614" s="138" t="s">
        <v>1091</v>
      </c>
    </row>
    <row r="9615" spans="1:9" hidden="1">
      <c r="A9615" s="137" t="s">
        <v>46478</v>
      </c>
      <c r="B9615" s="138" t="s">
        <v>46479</v>
      </c>
      <c r="C9615" s="138" t="s">
        <v>46480</v>
      </c>
      <c r="D9615" s="138" t="s">
        <v>46481</v>
      </c>
      <c r="E9615" s="138" t="s">
        <v>46482</v>
      </c>
      <c r="F9615" s="139">
        <v>0</v>
      </c>
      <c r="G9615" s="137" t="s">
        <v>247</v>
      </c>
      <c r="H9615" s="137" t="s">
        <v>1806</v>
      </c>
      <c r="I9615" s="138" t="s">
        <v>1110</v>
      </c>
    </row>
    <row r="9616" spans="1:9" hidden="1">
      <c r="A9616" s="137" t="s">
        <v>46483</v>
      </c>
      <c r="B9616" s="138" t="s">
        <v>46484</v>
      </c>
      <c r="C9616" s="138" t="s">
        <v>46485</v>
      </c>
      <c r="D9616" s="138" t="s">
        <v>46486</v>
      </c>
      <c r="E9616" s="138" t="s">
        <v>1756</v>
      </c>
      <c r="F9616" s="139">
        <v>0</v>
      </c>
      <c r="G9616" s="137" t="s">
        <v>247</v>
      </c>
      <c r="H9616" s="137" t="s">
        <v>1806</v>
      </c>
      <c r="I9616" s="138" t="s">
        <v>1756</v>
      </c>
    </row>
    <row r="9617" spans="1:9" hidden="1">
      <c r="A9617" s="137" t="s">
        <v>46487</v>
      </c>
      <c r="B9617" s="138" t="s">
        <v>46488</v>
      </c>
      <c r="C9617" s="138" t="s">
        <v>46489</v>
      </c>
      <c r="D9617" s="138" t="s">
        <v>4766</v>
      </c>
      <c r="E9617" s="138" t="s">
        <v>46490</v>
      </c>
      <c r="F9617" s="139">
        <v>2.37</v>
      </c>
      <c r="G9617" s="137" t="s">
        <v>247</v>
      </c>
      <c r="H9617" s="137" t="s">
        <v>1806</v>
      </c>
      <c r="I9617" s="138" t="s">
        <v>1096</v>
      </c>
    </row>
    <row r="9618" spans="1:9" hidden="1">
      <c r="A9618" s="137" t="s">
        <v>46491</v>
      </c>
      <c r="B9618" s="138" t="s">
        <v>46492</v>
      </c>
      <c r="C9618" s="138" t="s">
        <v>46493</v>
      </c>
      <c r="D9618" s="138" t="s">
        <v>46494</v>
      </c>
      <c r="E9618" s="138" t="s">
        <v>46490</v>
      </c>
      <c r="F9618" s="139">
        <v>0</v>
      </c>
      <c r="G9618" s="137" t="s">
        <v>247</v>
      </c>
      <c r="H9618" s="137" t="s">
        <v>1806</v>
      </c>
      <c r="I9618" s="138" t="s">
        <v>1096</v>
      </c>
    </row>
    <row r="9619" spans="1:9" hidden="1">
      <c r="A9619" s="137" t="s">
        <v>46495</v>
      </c>
      <c r="B9619" s="138" t="s">
        <v>46496</v>
      </c>
      <c r="C9619" s="138" t="s">
        <v>46497</v>
      </c>
      <c r="D9619" s="138" t="s">
        <v>46498</v>
      </c>
      <c r="E9619" s="138" t="s">
        <v>46499</v>
      </c>
      <c r="F9619" s="139">
        <v>0</v>
      </c>
      <c r="G9619" s="137" t="s">
        <v>247</v>
      </c>
      <c r="H9619" s="137" t="s">
        <v>1806</v>
      </c>
      <c r="I9619" s="138" t="s">
        <v>1096</v>
      </c>
    </row>
    <row r="9620" spans="1:9" hidden="1">
      <c r="A9620" s="137" t="s">
        <v>46500</v>
      </c>
      <c r="B9620" s="138" t="s">
        <v>46501</v>
      </c>
      <c r="C9620" s="138" t="s">
        <v>46502</v>
      </c>
      <c r="D9620" s="138" t="s">
        <v>46503</v>
      </c>
      <c r="E9620" s="138" t="s">
        <v>1756</v>
      </c>
      <c r="F9620" s="139">
        <v>77.69</v>
      </c>
      <c r="G9620" s="137" t="s">
        <v>247</v>
      </c>
      <c r="H9620" s="137" t="s">
        <v>1806</v>
      </c>
      <c r="I9620" s="138" t="s">
        <v>1756</v>
      </c>
    </row>
    <row r="9621" spans="1:9" hidden="1">
      <c r="A9621" s="137" t="s">
        <v>46504</v>
      </c>
      <c r="B9621" s="138" t="s">
        <v>46505</v>
      </c>
      <c r="C9621" s="138" t="s">
        <v>46502</v>
      </c>
      <c r="D9621" s="138" t="s">
        <v>5246</v>
      </c>
      <c r="E9621" s="138" t="s">
        <v>46506</v>
      </c>
      <c r="F9621" s="139">
        <v>15.06</v>
      </c>
      <c r="G9621" s="137" t="s">
        <v>247</v>
      </c>
      <c r="H9621" s="137" t="s">
        <v>1806</v>
      </c>
      <c r="I9621" s="138" t="s">
        <v>1096</v>
      </c>
    </row>
    <row r="9622" spans="1:9" hidden="1">
      <c r="A9622" s="137" t="s">
        <v>46507</v>
      </c>
      <c r="B9622" s="138" t="s">
        <v>46508</v>
      </c>
      <c r="C9622" s="138" t="s">
        <v>46509</v>
      </c>
      <c r="D9622" s="138" t="s">
        <v>4818</v>
      </c>
      <c r="E9622" s="138" t="s">
        <v>46510</v>
      </c>
      <c r="F9622" s="139">
        <v>2.48</v>
      </c>
      <c r="G9622" s="137" t="s">
        <v>247</v>
      </c>
      <c r="H9622" s="137" t="s">
        <v>1806</v>
      </c>
      <c r="I9622" s="138" t="s">
        <v>1096</v>
      </c>
    </row>
    <row r="9623" spans="1:9" hidden="1">
      <c r="A9623" s="137" t="s">
        <v>46511</v>
      </c>
      <c r="B9623" s="138" t="s">
        <v>46512</v>
      </c>
      <c r="C9623" s="138" t="s">
        <v>46513</v>
      </c>
      <c r="D9623" s="138" t="s">
        <v>46514</v>
      </c>
      <c r="E9623" s="138" t="s">
        <v>1756</v>
      </c>
      <c r="F9623" s="139">
        <v>0</v>
      </c>
      <c r="G9623" s="137" t="s">
        <v>247</v>
      </c>
      <c r="H9623" s="137" t="s">
        <v>1806</v>
      </c>
      <c r="I9623" s="138" t="s">
        <v>1756</v>
      </c>
    </row>
    <row r="9624" spans="1:9" hidden="1">
      <c r="A9624" s="137" t="s">
        <v>46515</v>
      </c>
      <c r="B9624" s="138" t="s">
        <v>46516</v>
      </c>
      <c r="C9624" s="138" t="s">
        <v>46517</v>
      </c>
      <c r="D9624" s="138" t="s">
        <v>5369</v>
      </c>
      <c r="E9624" s="138" t="s">
        <v>46518</v>
      </c>
      <c r="F9624" s="139">
        <v>11.4</v>
      </c>
      <c r="G9624" s="137" t="s">
        <v>247</v>
      </c>
      <c r="H9624" s="137" t="s">
        <v>1806</v>
      </c>
      <c r="I9624" s="138" t="s">
        <v>1096</v>
      </c>
    </row>
    <row r="9625" spans="1:9" hidden="1">
      <c r="A9625" s="137" t="s">
        <v>46519</v>
      </c>
      <c r="B9625" s="138" t="s">
        <v>46520</v>
      </c>
      <c r="C9625" s="138" t="s">
        <v>46521</v>
      </c>
      <c r="D9625" s="138" t="s">
        <v>4794</v>
      </c>
      <c r="E9625" s="138" t="s">
        <v>46522</v>
      </c>
      <c r="F9625" s="139">
        <v>12.53</v>
      </c>
      <c r="G9625" s="137" t="s">
        <v>247</v>
      </c>
      <c r="H9625" s="137" t="s">
        <v>1806</v>
      </c>
      <c r="I9625" s="138" t="s">
        <v>1096</v>
      </c>
    </row>
    <row r="9626" spans="1:9" hidden="1">
      <c r="A9626" s="137" t="s">
        <v>46523</v>
      </c>
      <c r="B9626" s="138" t="s">
        <v>46524</v>
      </c>
      <c r="C9626" s="138" t="s">
        <v>46525</v>
      </c>
      <c r="D9626" s="138" t="s">
        <v>46526</v>
      </c>
      <c r="E9626" s="138" t="s">
        <v>46527</v>
      </c>
      <c r="F9626" s="139">
        <v>0</v>
      </c>
      <c r="G9626" s="137" t="s">
        <v>247</v>
      </c>
      <c r="H9626" s="137" t="s">
        <v>1806</v>
      </c>
      <c r="I9626" s="138" t="s">
        <v>1096</v>
      </c>
    </row>
    <row r="9627" spans="1:9" hidden="1">
      <c r="A9627" s="137" t="s">
        <v>46528</v>
      </c>
      <c r="B9627" s="138" t="s">
        <v>46529</v>
      </c>
      <c r="C9627" s="138" t="s">
        <v>46530</v>
      </c>
      <c r="D9627" s="138" t="s">
        <v>46531</v>
      </c>
      <c r="E9627" s="138" t="s">
        <v>46532</v>
      </c>
      <c r="F9627" s="139">
        <v>12.57</v>
      </c>
      <c r="G9627" s="137" t="s">
        <v>247</v>
      </c>
      <c r="H9627" s="137" t="s">
        <v>1806</v>
      </c>
      <c r="I9627" s="138" t="s">
        <v>1096</v>
      </c>
    </row>
    <row r="9628" spans="1:9" hidden="1">
      <c r="A9628" s="137" t="s">
        <v>46533</v>
      </c>
      <c r="B9628" s="138" t="s">
        <v>46534</v>
      </c>
      <c r="C9628" s="138" t="s">
        <v>46535</v>
      </c>
      <c r="D9628" s="138" t="s">
        <v>46536</v>
      </c>
      <c r="E9628" s="138" t="s">
        <v>46537</v>
      </c>
      <c r="F9628" s="139">
        <v>0</v>
      </c>
      <c r="G9628" s="137" t="s">
        <v>247</v>
      </c>
      <c r="H9628" s="137" t="s">
        <v>1806</v>
      </c>
      <c r="I9628" s="138" t="s">
        <v>1096</v>
      </c>
    </row>
    <row r="9629" spans="1:9" hidden="1">
      <c r="A9629" s="137" t="s">
        <v>46538</v>
      </c>
      <c r="B9629" s="138" t="s">
        <v>46539</v>
      </c>
      <c r="C9629" s="138" t="s">
        <v>46540</v>
      </c>
      <c r="D9629" s="138" t="s">
        <v>46541</v>
      </c>
      <c r="E9629" s="138" t="s">
        <v>46542</v>
      </c>
      <c r="F9629" s="139">
        <v>37.630000000000003</v>
      </c>
      <c r="G9629" s="137" t="s">
        <v>247</v>
      </c>
      <c r="H9629" s="137" t="s">
        <v>1806</v>
      </c>
      <c r="I9629" s="138" t="s">
        <v>1096</v>
      </c>
    </row>
    <row r="9630" spans="1:9" hidden="1">
      <c r="A9630" s="137" t="s">
        <v>46543</v>
      </c>
      <c r="B9630" s="138" t="s">
        <v>46544</v>
      </c>
      <c r="C9630" s="138" t="s">
        <v>46545</v>
      </c>
      <c r="D9630" s="138" t="s">
        <v>46546</v>
      </c>
      <c r="E9630" s="138" t="s">
        <v>46547</v>
      </c>
      <c r="F9630" s="139">
        <v>0</v>
      </c>
      <c r="G9630" s="137" t="s">
        <v>247</v>
      </c>
      <c r="H9630" s="137" t="s">
        <v>1806</v>
      </c>
      <c r="I9630" s="138" t="s">
        <v>5636</v>
      </c>
    </row>
    <row r="9631" spans="1:9" hidden="1">
      <c r="A9631" s="137" t="s">
        <v>46548</v>
      </c>
      <c r="B9631" s="138" t="s">
        <v>46549</v>
      </c>
      <c r="C9631" s="138" t="s">
        <v>46550</v>
      </c>
      <c r="D9631" s="138" t="s">
        <v>46551</v>
      </c>
      <c r="E9631" s="138" t="s">
        <v>46552</v>
      </c>
      <c r="F9631" s="139">
        <v>52.98</v>
      </c>
      <c r="G9631" s="137" t="s">
        <v>247</v>
      </c>
      <c r="H9631" s="137" t="s">
        <v>1806</v>
      </c>
      <c r="I9631" s="138" t="s">
        <v>1096</v>
      </c>
    </row>
    <row r="9632" spans="1:9" hidden="1">
      <c r="A9632" s="137" t="s">
        <v>46553</v>
      </c>
      <c r="B9632" s="138" t="s">
        <v>46554</v>
      </c>
      <c r="C9632" s="138" t="s">
        <v>46555</v>
      </c>
      <c r="D9632" s="138" t="s">
        <v>46556</v>
      </c>
      <c r="E9632" s="138" t="s">
        <v>46557</v>
      </c>
      <c r="F9632" s="139">
        <v>0</v>
      </c>
      <c r="G9632" s="137" t="s">
        <v>247</v>
      </c>
      <c r="H9632" s="137" t="s">
        <v>1806</v>
      </c>
      <c r="I9632" s="138" t="s">
        <v>1110</v>
      </c>
    </row>
    <row r="9633" spans="1:9" hidden="1">
      <c r="A9633" s="137" t="s">
        <v>46558</v>
      </c>
      <c r="B9633" s="138" t="s">
        <v>46559</v>
      </c>
      <c r="C9633" s="138" t="s">
        <v>46560</v>
      </c>
      <c r="D9633" s="138" t="s">
        <v>46561</v>
      </c>
      <c r="E9633" s="138" t="s">
        <v>46562</v>
      </c>
      <c r="F9633" s="139">
        <v>39.94</v>
      </c>
      <c r="G9633" s="137" t="s">
        <v>247</v>
      </c>
      <c r="H9633" s="137" t="s">
        <v>1806</v>
      </c>
      <c r="I9633" s="138" t="s">
        <v>1096</v>
      </c>
    </row>
    <row r="9634" spans="1:9" hidden="1">
      <c r="A9634" s="137" t="s">
        <v>46563</v>
      </c>
      <c r="B9634" s="138" t="s">
        <v>46564</v>
      </c>
      <c r="C9634" s="138" t="s">
        <v>46565</v>
      </c>
      <c r="D9634" s="138" t="s">
        <v>46566</v>
      </c>
      <c r="E9634" s="138" t="s">
        <v>46567</v>
      </c>
      <c r="F9634" s="139">
        <v>0</v>
      </c>
      <c r="G9634" s="137" t="s">
        <v>247</v>
      </c>
      <c r="H9634" s="137" t="s">
        <v>1806</v>
      </c>
      <c r="I9634" s="138" t="s">
        <v>1096</v>
      </c>
    </row>
    <row r="9635" spans="1:9" hidden="1">
      <c r="A9635" s="137" t="s">
        <v>46568</v>
      </c>
      <c r="B9635" s="138" t="s">
        <v>46569</v>
      </c>
      <c r="C9635" s="138" t="s">
        <v>46570</v>
      </c>
      <c r="D9635" s="138" t="s">
        <v>46571</v>
      </c>
      <c r="E9635" s="138" t="s">
        <v>46572</v>
      </c>
      <c r="F9635" s="139">
        <v>76.7</v>
      </c>
      <c r="G9635" s="137" t="s">
        <v>247</v>
      </c>
      <c r="H9635" s="137" t="s">
        <v>1806</v>
      </c>
      <c r="I9635" s="138" t="s">
        <v>1096</v>
      </c>
    </row>
    <row r="9636" spans="1:9" hidden="1">
      <c r="A9636" s="137" t="s">
        <v>46573</v>
      </c>
      <c r="B9636" s="138" t="s">
        <v>46574</v>
      </c>
      <c r="C9636" s="138" t="s">
        <v>46575</v>
      </c>
      <c r="D9636" s="138" t="s">
        <v>46576</v>
      </c>
      <c r="E9636" s="138" t="s">
        <v>46577</v>
      </c>
      <c r="F9636" s="139">
        <v>181.61</v>
      </c>
      <c r="G9636" s="137" t="s">
        <v>247</v>
      </c>
      <c r="H9636" s="137" t="s">
        <v>1806</v>
      </c>
      <c r="I9636" s="138" t="s">
        <v>1096</v>
      </c>
    </row>
    <row r="9637" spans="1:9" hidden="1">
      <c r="A9637" s="137" t="s">
        <v>46578</v>
      </c>
      <c r="B9637" s="138" t="s">
        <v>46579</v>
      </c>
      <c r="C9637" s="138" t="s">
        <v>46580</v>
      </c>
      <c r="D9637" s="138" t="s">
        <v>46581</v>
      </c>
      <c r="E9637" s="138" t="s">
        <v>46582</v>
      </c>
      <c r="F9637" s="139">
        <v>0</v>
      </c>
      <c r="G9637" s="137" t="s">
        <v>247</v>
      </c>
      <c r="H9637" s="137" t="s">
        <v>1806</v>
      </c>
      <c r="I9637" s="138" t="s">
        <v>1096</v>
      </c>
    </row>
    <row r="9638" spans="1:9" hidden="1">
      <c r="A9638" s="137" t="s">
        <v>46583</v>
      </c>
      <c r="B9638" s="138" t="s">
        <v>46584</v>
      </c>
      <c r="C9638" s="138" t="s">
        <v>46585</v>
      </c>
      <c r="D9638" s="138" t="s">
        <v>46586</v>
      </c>
      <c r="E9638" s="138" t="s">
        <v>1756</v>
      </c>
      <c r="F9638" s="139">
        <v>0</v>
      </c>
      <c r="G9638" s="137" t="s">
        <v>247</v>
      </c>
      <c r="H9638" s="137" t="s">
        <v>1806</v>
      </c>
      <c r="I9638" s="138" t="s">
        <v>1756</v>
      </c>
    </row>
    <row r="9639" spans="1:9" hidden="1">
      <c r="A9639" s="137" t="s">
        <v>46587</v>
      </c>
      <c r="B9639" s="138" t="s">
        <v>46588</v>
      </c>
      <c r="C9639" s="138" t="s">
        <v>46589</v>
      </c>
      <c r="D9639" s="138" t="s">
        <v>46590</v>
      </c>
      <c r="E9639" s="138" t="s">
        <v>46591</v>
      </c>
      <c r="F9639" s="139">
        <v>286.92</v>
      </c>
      <c r="G9639" s="137" t="s">
        <v>247</v>
      </c>
      <c r="H9639" s="137" t="s">
        <v>1806</v>
      </c>
      <c r="I9639" s="138" t="s">
        <v>1096</v>
      </c>
    </row>
    <row r="9640" spans="1:9" hidden="1">
      <c r="A9640" s="137" t="s">
        <v>46592</v>
      </c>
      <c r="B9640" s="138" t="s">
        <v>46593</v>
      </c>
      <c r="C9640" s="138" t="s">
        <v>46594</v>
      </c>
      <c r="D9640" s="138" t="s">
        <v>46595</v>
      </c>
      <c r="E9640" s="138" t="s">
        <v>46596</v>
      </c>
      <c r="F9640" s="139">
        <v>0</v>
      </c>
      <c r="G9640" s="137" t="s">
        <v>247</v>
      </c>
      <c r="H9640" s="137" t="s">
        <v>1806</v>
      </c>
      <c r="I9640" s="138" t="s">
        <v>1096</v>
      </c>
    </row>
    <row r="9641" spans="1:9" hidden="1">
      <c r="A9641" s="137" t="s">
        <v>46597</v>
      </c>
      <c r="B9641" s="138" t="s">
        <v>46598</v>
      </c>
      <c r="C9641" s="138" t="s">
        <v>46599</v>
      </c>
      <c r="D9641" s="138" t="s">
        <v>46600</v>
      </c>
      <c r="E9641" s="138" t="s">
        <v>46601</v>
      </c>
      <c r="F9641" s="139">
        <v>92.72</v>
      </c>
      <c r="G9641" s="137" t="s">
        <v>247</v>
      </c>
      <c r="H9641" s="137" t="s">
        <v>1806</v>
      </c>
      <c r="I9641" s="138" t="s">
        <v>1110</v>
      </c>
    </row>
    <row r="9642" spans="1:9" hidden="1">
      <c r="A9642" s="137" t="s">
        <v>46602</v>
      </c>
      <c r="B9642" s="138" t="s">
        <v>46603</v>
      </c>
      <c r="C9642" s="138" t="s">
        <v>46604</v>
      </c>
      <c r="D9642" s="138" t="s">
        <v>46605</v>
      </c>
      <c r="E9642" s="138" t="s">
        <v>46606</v>
      </c>
      <c r="F9642" s="139">
        <v>6.44</v>
      </c>
      <c r="G9642" s="137" t="s">
        <v>247</v>
      </c>
      <c r="H9642" s="137" t="s">
        <v>1806</v>
      </c>
      <c r="I9642" s="138" t="s">
        <v>5636</v>
      </c>
    </row>
    <row r="9643" spans="1:9" hidden="1">
      <c r="A9643" s="137" t="s">
        <v>46607</v>
      </c>
      <c r="B9643" s="138" t="s">
        <v>46608</v>
      </c>
      <c r="C9643" s="138" t="s">
        <v>46609</v>
      </c>
      <c r="D9643" s="138" t="s">
        <v>46610</v>
      </c>
      <c r="E9643" s="138" t="s">
        <v>46611</v>
      </c>
      <c r="F9643" s="139">
        <v>0</v>
      </c>
      <c r="G9643" s="137" t="s">
        <v>247</v>
      </c>
      <c r="H9643" s="137" t="s">
        <v>1806</v>
      </c>
      <c r="I9643" s="138" t="s">
        <v>1096</v>
      </c>
    </row>
    <row r="9644" spans="1:9" hidden="1">
      <c r="A9644" s="137" t="s">
        <v>46612</v>
      </c>
      <c r="B9644" s="138" t="s">
        <v>662</v>
      </c>
      <c r="C9644" s="138" t="s">
        <v>46</v>
      </c>
      <c r="D9644" s="138" t="s">
        <v>46613</v>
      </c>
      <c r="E9644" s="138" t="s">
        <v>1123</v>
      </c>
      <c r="F9644" s="139">
        <v>0</v>
      </c>
      <c r="G9644" s="137" t="s">
        <v>247</v>
      </c>
      <c r="H9644" s="137" t="s">
        <v>1806</v>
      </c>
      <c r="I9644" s="138" t="s">
        <v>1096</v>
      </c>
    </row>
    <row r="9645" spans="1:9" hidden="1">
      <c r="A9645" s="137" t="s">
        <v>46614</v>
      </c>
      <c r="B9645" s="138" t="s">
        <v>46615</v>
      </c>
      <c r="C9645" s="138" t="s">
        <v>46616</v>
      </c>
      <c r="D9645" s="138" t="s">
        <v>46617</v>
      </c>
      <c r="E9645" s="138" t="s">
        <v>46618</v>
      </c>
      <c r="F9645" s="139">
        <v>0</v>
      </c>
      <c r="G9645" s="137" t="s">
        <v>247</v>
      </c>
      <c r="H9645" s="137" t="s">
        <v>1806</v>
      </c>
      <c r="I9645" s="138" t="s">
        <v>1756</v>
      </c>
    </row>
    <row r="9646" spans="1:9" hidden="1">
      <c r="A9646" s="137" t="s">
        <v>46619</v>
      </c>
      <c r="B9646" s="138" t="s">
        <v>46620</v>
      </c>
      <c r="C9646" s="138" t="s">
        <v>46621</v>
      </c>
      <c r="D9646" s="138" t="s">
        <v>46622</v>
      </c>
      <c r="E9646" s="138" t="s">
        <v>46623</v>
      </c>
      <c r="F9646" s="139">
        <v>31.61</v>
      </c>
      <c r="G9646" s="137" t="s">
        <v>247</v>
      </c>
      <c r="H9646" s="137" t="s">
        <v>1806</v>
      </c>
      <c r="I9646" s="138" t="s">
        <v>1096</v>
      </c>
    </row>
    <row r="9647" spans="1:9" hidden="1">
      <c r="A9647" s="137" t="s">
        <v>46624</v>
      </c>
      <c r="B9647" s="138" t="s">
        <v>46625</v>
      </c>
      <c r="C9647" s="138" t="s">
        <v>46626</v>
      </c>
      <c r="D9647" s="138" t="s">
        <v>46627</v>
      </c>
      <c r="E9647" s="138" t="s">
        <v>46628</v>
      </c>
      <c r="F9647" s="139">
        <v>0</v>
      </c>
      <c r="G9647" s="137" t="s">
        <v>247</v>
      </c>
      <c r="H9647" s="137" t="s">
        <v>1806</v>
      </c>
      <c r="I9647" s="138" t="s">
        <v>1096</v>
      </c>
    </row>
    <row r="9648" spans="1:9" hidden="1">
      <c r="A9648" s="137" t="s">
        <v>46629</v>
      </c>
      <c r="B9648" s="138" t="s">
        <v>46630</v>
      </c>
      <c r="C9648" s="138" t="s">
        <v>46631</v>
      </c>
      <c r="D9648" s="138" t="s">
        <v>46632</v>
      </c>
      <c r="E9648" s="138" t="s">
        <v>46633</v>
      </c>
      <c r="F9648" s="139">
        <v>28.81</v>
      </c>
      <c r="G9648" s="137" t="s">
        <v>247</v>
      </c>
      <c r="H9648" s="137" t="s">
        <v>1806</v>
      </c>
      <c r="I9648" s="138" t="s">
        <v>1096</v>
      </c>
    </row>
    <row r="9649" spans="1:9" hidden="1">
      <c r="A9649" s="137" t="s">
        <v>46634</v>
      </c>
      <c r="B9649" s="138" t="s">
        <v>46635</v>
      </c>
      <c r="C9649" s="138" t="s">
        <v>46636</v>
      </c>
      <c r="D9649" s="138" t="s">
        <v>46637</v>
      </c>
      <c r="E9649" s="138" t="s">
        <v>46638</v>
      </c>
      <c r="F9649" s="139">
        <v>0</v>
      </c>
      <c r="G9649" s="137" t="s">
        <v>247</v>
      </c>
      <c r="H9649" s="137" t="s">
        <v>1806</v>
      </c>
      <c r="I9649" s="138" t="s">
        <v>5636</v>
      </c>
    </row>
    <row r="9650" spans="1:9" hidden="1">
      <c r="A9650" s="137" t="s">
        <v>46639</v>
      </c>
      <c r="B9650" s="138" t="s">
        <v>46640</v>
      </c>
      <c r="C9650" s="138" t="s">
        <v>46641</v>
      </c>
      <c r="D9650" s="138" t="s">
        <v>46642</v>
      </c>
      <c r="E9650" s="138" t="s">
        <v>46643</v>
      </c>
      <c r="F9650" s="139">
        <v>326.14</v>
      </c>
      <c r="G9650" s="137" t="s">
        <v>247</v>
      </c>
      <c r="H9650" s="137" t="s">
        <v>1806</v>
      </c>
      <c r="I9650" s="138" t="s">
        <v>1110</v>
      </c>
    </row>
    <row r="9651" spans="1:9" hidden="1">
      <c r="A9651" s="137" t="s">
        <v>46644</v>
      </c>
      <c r="B9651" s="138" t="s">
        <v>46645</v>
      </c>
      <c r="C9651" s="138" t="s">
        <v>46646</v>
      </c>
      <c r="D9651" s="138" t="s">
        <v>46647</v>
      </c>
      <c r="E9651" s="138" t="s">
        <v>46648</v>
      </c>
      <c r="F9651" s="139">
        <v>829.14</v>
      </c>
      <c r="G9651" s="137" t="s">
        <v>247</v>
      </c>
      <c r="H9651" s="137" t="s">
        <v>1806</v>
      </c>
      <c r="I9651" s="138" t="s">
        <v>1110</v>
      </c>
    </row>
    <row r="9652" spans="1:9" hidden="1">
      <c r="A9652" s="137" t="s">
        <v>46649</v>
      </c>
      <c r="B9652" s="138" t="s">
        <v>46650</v>
      </c>
      <c r="C9652" s="138" t="s">
        <v>46651</v>
      </c>
      <c r="D9652" s="138" t="s">
        <v>46652</v>
      </c>
      <c r="E9652" s="138" t="s">
        <v>46653</v>
      </c>
      <c r="F9652" s="139">
        <v>0</v>
      </c>
      <c r="G9652" s="137" t="s">
        <v>247</v>
      </c>
      <c r="H9652" s="137" t="s">
        <v>1806</v>
      </c>
      <c r="I9652" s="138" t="s">
        <v>1096</v>
      </c>
    </row>
    <row r="9653" spans="1:9" hidden="1">
      <c r="A9653" s="137" t="s">
        <v>46654</v>
      </c>
      <c r="B9653" s="138" t="s">
        <v>46655</v>
      </c>
      <c r="C9653" s="138" t="s">
        <v>46656</v>
      </c>
      <c r="D9653" s="138" t="s">
        <v>46657</v>
      </c>
      <c r="E9653" s="138" t="s">
        <v>46658</v>
      </c>
      <c r="F9653" s="139">
        <v>300.07</v>
      </c>
      <c r="G9653" s="137" t="s">
        <v>247</v>
      </c>
      <c r="H9653" s="137" t="s">
        <v>1806</v>
      </c>
      <c r="I9653" s="138" t="s">
        <v>1110</v>
      </c>
    </row>
    <row r="9654" spans="1:9" hidden="1">
      <c r="A9654" s="137" t="s">
        <v>46659</v>
      </c>
      <c r="B9654" s="138" t="s">
        <v>46660</v>
      </c>
      <c r="C9654" s="138" t="s">
        <v>46661</v>
      </c>
      <c r="D9654" s="138" t="s">
        <v>46662</v>
      </c>
      <c r="E9654" s="138" t="s">
        <v>46663</v>
      </c>
      <c r="F9654" s="139">
        <v>0</v>
      </c>
      <c r="G9654" s="137" t="s">
        <v>247</v>
      </c>
      <c r="H9654" s="137" t="s">
        <v>1806</v>
      </c>
      <c r="I9654" s="138" t="s">
        <v>1096</v>
      </c>
    </row>
    <row r="9655" spans="1:9" hidden="1">
      <c r="A9655" s="137" t="s">
        <v>46664</v>
      </c>
      <c r="B9655" s="138" t="s">
        <v>46665</v>
      </c>
      <c r="C9655" s="138" t="s">
        <v>46661</v>
      </c>
      <c r="D9655" s="138" t="s">
        <v>46666</v>
      </c>
      <c r="E9655" s="138" t="s">
        <v>46667</v>
      </c>
      <c r="F9655" s="139">
        <v>0</v>
      </c>
      <c r="G9655" s="137" t="s">
        <v>247</v>
      </c>
      <c r="H9655" s="137" t="s">
        <v>1806</v>
      </c>
      <c r="I9655" s="138" t="s">
        <v>1096</v>
      </c>
    </row>
    <row r="9656" spans="1:9" hidden="1">
      <c r="A9656" s="137" t="s">
        <v>46668</v>
      </c>
      <c r="B9656" s="138" t="s">
        <v>46669</v>
      </c>
      <c r="C9656" s="138" t="s">
        <v>46670</v>
      </c>
      <c r="D9656" s="138" t="s">
        <v>46671</v>
      </c>
      <c r="E9656" s="138" t="s">
        <v>1756</v>
      </c>
      <c r="F9656" s="139">
        <v>0</v>
      </c>
      <c r="G9656" s="137" t="s">
        <v>247</v>
      </c>
      <c r="H9656" s="137" t="s">
        <v>1806</v>
      </c>
      <c r="I9656" s="138" t="s">
        <v>1756</v>
      </c>
    </row>
    <row r="9657" spans="1:9" hidden="1">
      <c r="A9657" s="137" t="s">
        <v>46672</v>
      </c>
      <c r="B9657" s="138" t="s">
        <v>46673</v>
      </c>
      <c r="C9657" s="138" t="s">
        <v>46674</v>
      </c>
      <c r="D9657" s="138" t="s">
        <v>46675</v>
      </c>
      <c r="E9657" s="138" t="s">
        <v>46676</v>
      </c>
      <c r="F9657" s="139">
        <v>0</v>
      </c>
      <c r="G9657" s="137" t="s">
        <v>247</v>
      </c>
      <c r="H9657" s="137" t="s">
        <v>1806</v>
      </c>
      <c r="I9657" s="138" t="s">
        <v>1096</v>
      </c>
    </row>
    <row r="9658" spans="1:9" hidden="1">
      <c r="A9658" s="137" t="s">
        <v>46677</v>
      </c>
      <c r="B9658" s="138" t="s">
        <v>46678</v>
      </c>
      <c r="C9658" s="138" t="s">
        <v>46679</v>
      </c>
      <c r="D9658" s="138" t="s">
        <v>46680</v>
      </c>
      <c r="E9658" s="138" t="s">
        <v>1756</v>
      </c>
      <c r="F9658" s="139">
        <v>0</v>
      </c>
      <c r="G9658" s="137" t="s">
        <v>247</v>
      </c>
      <c r="H9658" s="137" t="s">
        <v>1806</v>
      </c>
      <c r="I9658" s="138" t="s">
        <v>1756</v>
      </c>
    </row>
    <row r="9659" spans="1:9" hidden="1">
      <c r="A9659" s="137" t="s">
        <v>46681</v>
      </c>
      <c r="B9659" s="138" t="s">
        <v>46682</v>
      </c>
      <c r="C9659" s="138" t="s">
        <v>46683</v>
      </c>
      <c r="D9659" s="138" t="s">
        <v>46684</v>
      </c>
      <c r="E9659" s="138" t="s">
        <v>46685</v>
      </c>
      <c r="F9659" s="139">
        <v>0</v>
      </c>
      <c r="G9659" s="137" t="s">
        <v>247</v>
      </c>
      <c r="H9659" s="137" t="s">
        <v>1806</v>
      </c>
      <c r="I9659" s="138" t="s">
        <v>1110</v>
      </c>
    </row>
    <row r="9660" spans="1:9" hidden="1">
      <c r="A9660" s="137" t="s">
        <v>46686</v>
      </c>
      <c r="B9660" s="138" t="s">
        <v>46687</v>
      </c>
      <c r="C9660" s="138" t="s">
        <v>46688</v>
      </c>
      <c r="D9660" s="138" t="s">
        <v>46689</v>
      </c>
      <c r="E9660" s="138" t="s">
        <v>46690</v>
      </c>
      <c r="F9660" s="139">
        <v>21.95</v>
      </c>
      <c r="G9660" s="137" t="s">
        <v>247</v>
      </c>
      <c r="H9660" s="137" t="s">
        <v>1806</v>
      </c>
      <c r="I9660" s="138" t="s">
        <v>1110</v>
      </c>
    </row>
    <row r="9661" spans="1:9" hidden="1">
      <c r="A9661" s="137" t="s">
        <v>46691</v>
      </c>
      <c r="B9661" s="138" t="s">
        <v>46692</v>
      </c>
      <c r="C9661" s="138" t="s">
        <v>46693</v>
      </c>
      <c r="D9661" s="138" t="s">
        <v>46694</v>
      </c>
      <c r="E9661" s="138" t="s">
        <v>46695</v>
      </c>
      <c r="F9661" s="139">
        <v>0</v>
      </c>
      <c r="G9661" s="137" t="s">
        <v>247</v>
      </c>
      <c r="H9661" s="137" t="s">
        <v>1806</v>
      </c>
      <c r="I9661" s="138" t="s">
        <v>5636</v>
      </c>
    </row>
    <row r="9662" spans="1:9" hidden="1">
      <c r="A9662" s="137" t="s">
        <v>46696</v>
      </c>
      <c r="B9662" s="138" t="s">
        <v>46697</v>
      </c>
      <c r="C9662" s="138" t="s">
        <v>46698</v>
      </c>
      <c r="D9662" s="138" t="s">
        <v>46699</v>
      </c>
      <c r="E9662" s="138" t="s">
        <v>46700</v>
      </c>
      <c r="F9662" s="139">
        <v>0</v>
      </c>
      <c r="G9662" s="137" t="s">
        <v>247</v>
      </c>
      <c r="H9662" s="137" t="s">
        <v>1806</v>
      </c>
      <c r="I9662" s="138" t="s">
        <v>5636</v>
      </c>
    </row>
    <row r="9663" spans="1:9" hidden="1">
      <c r="A9663" s="137" t="s">
        <v>46701</v>
      </c>
      <c r="B9663" s="138" t="s">
        <v>46702</v>
      </c>
      <c r="C9663" s="138" t="s">
        <v>46703</v>
      </c>
      <c r="D9663" s="138" t="s">
        <v>46704</v>
      </c>
      <c r="E9663" s="138" t="s">
        <v>46705</v>
      </c>
      <c r="F9663" s="139">
        <v>0</v>
      </c>
      <c r="G9663" s="137" t="s">
        <v>247</v>
      </c>
      <c r="H9663" s="137" t="s">
        <v>1806</v>
      </c>
      <c r="I9663" s="138" t="s">
        <v>1110</v>
      </c>
    </row>
    <row r="9664" spans="1:9" hidden="1">
      <c r="A9664" s="137" t="s">
        <v>46706</v>
      </c>
      <c r="B9664" s="138" t="s">
        <v>46707</v>
      </c>
      <c r="C9664" s="138" t="s">
        <v>46708</v>
      </c>
      <c r="D9664" s="138" t="s">
        <v>46709</v>
      </c>
      <c r="E9664" s="138" t="s">
        <v>1756</v>
      </c>
      <c r="F9664" s="139">
        <v>0</v>
      </c>
      <c r="G9664" s="137" t="s">
        <v>247</v>
      </c>
      <c r="H9664" s="137" t="s">
        <v>1806</v>
      </c>
      <c r="I9664" s="138" t="s">
        <v>1756</v>
      </c>
    </row>
    <row r="9665" spans="1:9" hidden="1">
      <c r="A9665" s="137" t="s">
        <v>46710</v>
      </c>
      <c r="B9665" s="138" t="s">
        <v>46711</v>
      </c>
      <c r="C9665" s="138" t="s">
        <v>46712</v>
      </c>
      <c r="D9665" s="138" t="s">
        <v>46713</v>
      </c>
      <c r="E9665" s="138" t="s">
        <v>46714</v>
      </c>
      <c r="F9665" s="139">
        <v>0</v>
      </c>
      <c r="G9665" s="137" t="s">
        <v>247</v>
      </c>
      <c r="H9665" s="137" t="s">
        <v>1806</v>
      </c>
      <c r="I9665" s="138" t="s">
        <v>1110</v>
      </c>
    </row>
    <row r="9666" spans="1:9" hidden="1">
      <c r="A9666" s="137" t="s">
        <v>46715</v>
      </c>
      <c r="B9666" s="138" t="s">
        <v>46716</v>
      </c>
      <c r="C9666" s="138" t="s">
        <v>46717</v>
      </c>
      <c r="D9666" s="138" t="s">
        <v>46718</v>
      </c>
      <c r="E9666" s="138" t="s">
        <v>46719</v>
      </c>
      <c r="F9666" s="139">
        <v>0</v>
      </c>
      <c r="G9666" s="137" t="s">
        <v>247</v>
      </c>
      <c r="H9666" s="137" t="s">
        <v>1806</v>
      </c>
      <c r="I9666" s="138" t="s">
        <v>1110</v>
      </c>
    </row>
    <row r="9667" spans="1:9" hidden="1">
      <c r="A9667" s="137" t="s">
        <v>46720</v>
      </c>
      <c r="B9667" s="138" t="s">
        <v>46721</v>
      </c>
      <c r="C9667" s="138" t="s">
        <v>46722</v>
      </c>
      <c r="D9667" s="138" t="s">
        <v>46723</v>
      </c>
      <c r="E9667" s="138" t="s">
        <v>46724</v>
      </c>
      <c r="F9667" s="139">
        <v>112.92</v>
      </c>
      <c r="G9667" s="137" t="s">
        <v>247</v>
      </c>
      <c r="H9667" s="137" t="s">
        <v>1806</v>
      </c>
      <c r="I9667" s="138" t="s">
        <v>1110</v>
      </c>
    </row>
    <row r="9668" spans="1:9" hidden="1">
      <c r="A9668" s="137" t="s">
        <v>46725</v>
      </c>
      <c r="B9668" s="138" t="s">
        <v>46726</v>
      </c>
      <c r="C9668" s="138" t="s">
        <v>46727</v>
      </c>
      <c r="D9668" s="138" t="s">
        <v>46728</v>
      </c>
      <c r="E9668" s="138" t="s">
        <v>46729</v>
      </c>
      <c r="F9668" s="139">
        <v>173.87</v>
      </c>
      <c r="G9668" s="137" t="s">
        <v>247</v>
      </c>
      <c r="H9668" s="137" t="s">
        <v>1806</v>
      </c>
      <c r="I9668" s="138" t="s">
        <v>1096</v>
      </c>
    </row>
    <row r="9669" spans="1:9" hidden="1">
      <c r="A9669" s="137" t="s">
        <v>46730</v>
      </c>
      <c r="B9669" s="138" t="s">
        <v>46731</v>
      </c>
      <c r="C9669" s="138" t="s">
        <v>46732</v>
      </c>
      <c r="D9669" s="138" t="s">
        <v>46733</v>
      </c>
      <c r="E9669" s="138" t="s">
        <v>46734</v>
      </c>
      <c r="F9669" s="139">
        <v>72.349999999999994</v>
      </c>
      <c r="G9669" s="137" t="s">
        <v>247</v>
      </c>
      <c r="H9669" s="137" t="s">
        <v>1806</v>
      </c>
      <c r="I9669" s="138" t="s">
        <v>1096</v>
      </c>
    </row>
    <row r="9670" spans="1:9" hidden="1">
      <c r="A9670" s="137" t="s">
        <v>46735</v>
      </c>
      <c r="B9670" s="138" t="s">
        <v>46736</v>
      </c>
      <c r="C9670" s="138" t="s">
        <v>46737</v>
      </c>
      <c r="D9670" s="138" t="s">
        <v>46738</v>
      </c>
      <c r="E9670" s="138" t="s">
        <v>46739</v>
      </c>
      <c r="F9670" s="139">
        <v>0</v>
      </c>
      <c r="G9670" s="137" t="s">
        <v>247</v>
      </c>
      <c r="H9670" s="137" t="s">
        <v>1806</v>
      </c>
      <c r="I9670" s="138" t="s">
        <v>1110</v>
      </c>
    </row>
    <row r="9671" spans="1:9" hidden="1">
      <c r="A9671" s="137" t="s">
        <v>46740</v>
      </c>
      <c r="B9671" s="138" t="s">
        <v>46736</v>
      </c>
      <c r="C9671" s="138" t="s">
        <v>46741</v>
      </c>
      <c r="D9671" s="138" t="s">
        <v>46742</v>
      </c>
      <c r="E9671" s="138" t="s">
        <v>46739</v>
      </c>
      <c r="F9671" s="139">
        <v>0</v>
      </c>
      <c r="G9671" s="137" t="s">
        <v>247</v>
      </c>
      <c r="H9671" s="137" t="s">
        <v>1806</v>
      </c>
      <c r="I9671" s="138" t="s">
        <v>1756</v>
      </c>
    </row>
    <row r="9672" spans="1:9" hidden="1">
      <c r="A9672" s="137" t="s">
        <v>46743</v>
      </c>
      <c r="B9672" s="138" t="s">
        <v>46744</v>
      </c>
      <c r="C9672" s="138" t="s">
        <v>46745</v>
      </c>
      <c r="D9672" s="138" t="s">
        <v>46746</v>
      </c>
      <c r="E9672" s="138" t="s">
        <v>46747</v>
      </c>
      <c r="F9672" s="139">
        <v>198.88</v>
      </c>
      <c r="G9672" s="137" t="s">
        <v>247</v>
      </c>
      <c r="H9672" s="137" t="s">
        <v>1806</v>
      </c>
      <c r="I9672" s="138" t="s">
        <v>1096</v>
      </c>
    </row>
    <row r="9673" spans="1:9" hidden="1">
      <c r="A9673" s="137" t="s">
        <v>46748</v>
      </c>
      <c r="B9673" s="138" t="s">
        <v>46749</v>
      </c>
      <c r="C9673" s="138" t="s">
        <v>46750</v>
      </c>
      <c r="D9673" s="138" t="s">
        <v>46751</v>
      </c>
      <c r="E9673" s="138" t="s">
        <v>46752</v>
      </c>
      <c r="F9673" s="139">
        <v>0</v>
      </c>
      <c r="G9673" s="137" t="s">
        <v>247</v>
      </c>
      <c r="H9673" s="137" t="s">
        <v>1806</v>
      </c>
      <c r="I9673" s="138" t="s">
        <v>5636</v>
      </c>
    </row>
    <row r="9674" spans="1:9" hidden="1">
      <c r="A9674" s="137" t="s">
        <v>46753</v>
      </c>
      <c r="B9674" s="138" t="s">
        <v>46754</v>
      </c>
      <c r="C9674" s="138" t="s">
        <v>46750</v>
      </c>
      <c r="D9674" s="138" t="s">
        <v>46751</v>
      </c>
      <c r="E9674" s="138" t="s">
        <v>46752</v>
      </c>
      <c r="F9674" s="139">
        <v>0</v>
      </c>
      <c r="G9674" s="137" t="s">
        <v>247</v>
      </c>
      <c r="H9674" s="137" t="s">
        <v>1806</v>
      </c>
      <c r="I9674" s="138" t="s">
        <v>5636</v>
      </c>
    </row>
    <row r="9675" spans="1:9" hidden="1">
      <c r="A9675" s="137" t="s">
        <v>46755</v>
      </c>
      <c r="B9675" s="138" t="s">
        <v>46756</v>
      </c>
      <c r="C9675" s="138" t="s">
        <v>46757</v>
      </c>
      <c r="D9675" s="138" t="s">
        <v>46758</v>
      </c>
      <c r="E9675" s="138" t="s">
        <v>46759</v>
      </c>
      <c r="F9675" s="139">
        <v>0</v>
      </c>
      <c r="G9675" s="137" t="s">
        <v>247</v>
      </c>
      <c r="H9675" s="137" t="s">
        <v>1806</v>
      </c>
      <c r="I9675" s="138" t="s">
        <v>1080</v>
      </c>
    </row>
    <row r="9676" spans="1:9" hidden="1">
      <c r="A9676" s="137" t="s">
        <v>46760</v>
      </c>
      <c r="B9676" s="138" t="s">
        <v>46761</v>
      </c>
      <c r="C9676" s="138" t="s">
        <v>46762</v>
      </c>
      <c r="D9676" s="138" t="s">
        <v>46763</v>
      </c>
      <c r="E9676" s="138" t="s">
        <v>46764</v>
      </c>
      <c r="F9676" s="139">
        <v>0</v>
      </c>
      <c r="G9676" s="137" t="s">
        <v>247</v>
      </c>
      <c r="H9676" s="137" t="s">
        <v>1806</v>
      </c>
      <c r="I9676" s="138" t="s">
        <v>1080</v>
      </c>
    </row>
    <row r="9677" spans="1:9" hidden="1">
      <c r="A9677" s="137" t="s">
        <v>46765</v>
      </c>
      <c r="B9677" s="138" t="s">
        <v>46766</v>
      </c>
      <c r="C9677" s="138" t="s">
        <v>46767</v>
      </c>
      <c r="D9677" s="138" t="s">
        <v>46768</v>
      </c>
      <c r="E9677" s="138" t="s">
        <v>46769</v>
      </c>
      <c r="F9677" s="139">
        <v>0</v>
      </c>
      <c r="G9677" s="137" t="s">
        <v>247</v>
      </c>
      <c r="H9677" s="137" t="s">
        <v>1806</v>
      </c>
      <c r="I9677" s="138" t="s">
        <v>1080</v>
      </c>
    </row>
    <row r="9678" spans="1:9" hidden="1">
      <c r="A9678" s="137" t="s">
        <v>46770</v>
      </c>
      <c r="B9678" s="138" t="s">
        <v>46771</v>
      </c>
      <c r="C9678" s="138" t="s">
        <v>46772</v>
      </c>
      <c r="D9678" s="138" t="s">
        <v>46773</v>
      </c>
      <c r="E9678" s="138" t="s">
        <v>46774</v>
      </c>
      <c r="F9678" s="139">
        <v>0</v>
      </c>
      <c r="G9678" s="137" t="s">
        <v>247</v>
      </c>
      <c r="H9678" s="137" t="s">
        <v>1806</v>
      </c>
      <c r="I9678" s="138" t="s">
        <v>1080</v>
      </c>
    </row>
    <row r="9679" spans="1:9" hidden="1">
      <c r="A9679" s="137" t="s">
        <v>46775</v>
      </c>
      <c r="B9679" s="138" t="s">
        <v>46776</v>
      </c>
      <c r="C9679" s="138" t="s">
        <v>46777</v>
      </c>
      <c r="D9679" s="138" t="s">
        <v>46778</v>
      </c>
      <c r="E9679" s="138" t="s">
        <v>46779</v>
      </c>
      <c r="F9679" s="139">
        <v>0</v>
      </c>
      <c r="G9679" s="137" t="s">
        <v>247</v>
      </c>
      <c r="H9679" s="137" t="s">
        <v>1806</v>
      </c>
      <c r="I9679" s="138" t="s">
        <v>1080</v>
      </c>
    </row>
    <row r="9680" spans="1:9" hidden="1">
      <c r="A9680" s="137" t="s">
        <v>46780</v>
      </c>
      <c r="B9680" s="138" t="s">
        <v>46781</v>
      </c>
      <c r="C9680" s="138" t="s">
        <v>46782</v>
      </c>
      <c r="D9680" s="138" t="s">
        <v>46763</v>
      </c>
      <c r="E9680" s="138" t="s">
        <v>46783</v>
      </c>
      <c r="F9680" s="139">
        <v>0</v>
      </c>
      <c r="G9680" s="137" t="s">
        <v>247</v>
      </c>
      <c r="H9680" s="137" t="s">
        <v>1806</v>
      </c>
      <c r="I9680" s="138" t="s">
        <v>1080</v>
      </c>
    </row>
    <row r="9681" spans="1:9" hidden="1">
      <c r="A9681" s="137" t="s">
        <v>46784</v>
      </c>
      <c r="B9681" s="138" t="s">
        <v>46785</v>
      </c>
      <c r="C9681" s="138" t="s">
        <v>46786</v>
      </c>
      <c r="D9681" s="138" t="s">
        <v>46787</v>
      </c>
      <c r="E9681" s="138" t="s">
        <v>46788</v>
      </c>
      <c r="F9681" s="139">
        <v>0</v>
      </c>
      <c r="G9681" s="137" t="s">
        <v>247</v>
      </c>
      <c r="H9681" s="137" t="s">
        <v>1806</v>
      </c>
      <c r="I9681" s="138" t="s">
        <v>1110</v>
      </c>
    </row>
    <row r="9682" spans="1:9" hidden="1">
      <c r="A9682" s="137" t="s">
        <v>46789</v>
      </c>
      <c r="B9682" s="138" t="s">
        <v>46790</v>
      </c>
      <c r="C9682" s="138" t="s">
        <v>46791</v>
      </c>
      <c r="D9682" s="138" t="s">
        <v>46792</v>
      </c>
      <c r="E9682" s="138" t="s">
        <v>46793</v>
      </c>
      <c r="F9682" s="139">
        <v>3.53</v>
      </c>
      <c r="G9682" s="137" t="s">
        <v>247</v>
      </c>
      <c r="H9682" s="137" t="s">
        <v>1806</v>
      </c>
      <c r="I9682" s="138" t="s">
        <v>1110</v>
      </c>
    </row>
    <row r="9683" spans="1:9" hidden="1">
      <c r="A9683" s="137" t="s">
        <v>46794</v>
      </c>
      <c r="B9683" s="138" t="s">
        <v>46795</v>
      </c>
      <c r="C9683" s="138" t="s">
        <v>46796</v>
      </c>
      <c r="D9683" s="138" t="s">
        <v>46797</v>
      </c>
      <c r="E9683" s="138" t="s">
        <v>46798</v>
      </c>
      <c r="F9683" s="139">
        <v>22.96</v>
      </c>
      <c r="G9683" s="137" t="s">
        <v>247</v>
      </c>
      <c r="H9683" s="137" t="s">
        <v>1806</v>
      </c>
      <c r="I9683" s="138" t="s">
        <v>1110</v>
      </c>
    </row>
    <row r="9684" spans="1:9" hidden="1">
      <c r="A9684" s="137" t="s">
        <v>46799</v>
      </c>
      <c r="B9684" s="138" t="s">
        <v>46800</v>
      </c>
      <c r="C9684" s="138" t="s">
        <v>46801</v>
      </c>
      <c r="D9684" s="138" t="s">
        <v>46802</v>
      </c>
      <c r="E9684" s="138" t="s">
        <v>46803</v>
      </c>
      <c r="F9684" s="139">
        <v>0</v>
      </c>
      <c r="G9684" s="137" t="s">
        <v>247</v>
      </c>
      <c r="H9684" s="137" t="s">
        <v>1806</v>
      </c>
      <c r="I9684" s="138" t="s">
        <v>1110</v>
      </c>
    </row>
    <row r="9685" spans="1:9" hidden="1">
      <c r="A9685" s="137" t="s">
        <v>46804</v>
      </c>
      <c r="B9685" s="138" t="s">
        <v>46805</v>
      </c>
      <c r="C9685" s="138" t="s">
        <v>46806</v>
      </c>
      <c r="D9685" s="138" t="s">
        <v>46807</v>
      </c>
      <c r="E9685" s="138" t="s">
        <v>46808</v>
      </c>
      <c r="F9685" s="139">
        <v>7.27</v>
      </c>
      <c r="G9685" s="137" t="s">
        <v>247</v>
      </c>
      <c r="H9685" s="137" t="s">
        <v>1806</v>
      </c>
      <c r="I9685" s="138" t="s">
        <v>1110</v>
      </c>
    </row>
    <row r="9686" spans="1:9" hidden="1">
      <c r="A9686" s="137" t="s">
        <v>46809</v>
      </c>
      <c r="B9686" s="138" t="s">
        <v>46810</v>
      </c>
      <c r="C9686" s="138" t="s">
        <v>46811</v>
      </c>
      <c r="D9686" s="138" t="s">
        <v>46812</v>
      </c>
      <c r="E9686" s="138" t="s">
        <v>1756</v>
      </c>
      <c r="F9686" s="139">
        <v>0</v>
      </c>
      <c r="G9686" s="137" t="s">
        <v>247</v>
      </c>
      <c r="H9686" s="137" t="s">
        <v>1806</v>
      </c>
      <c r="I9686" s="138" t="s">
        <v>1756</v>
      </c>
    </row>
    <row r="9687" spans="1:9" hidden="1">
      <c r="A9687" s="137" t="s">
        <v>46813</v>
      </c>
      <c r="B9687" s="138" t="s">
        <v>46814</v>
      </c>
      <c r="C9687" s="138" t="s">
        <v>46815</v>
      </c>
      <c r="D9687" s="138" t="s">
        <v>46816</v>
      </c>
      <c r="E9687" s="138" t="s">
        <v>46817</v>
      </c>
      <c r="F9687" s="139">
        <v>0</v>
      </c>
      <c r="G9687" s="137" t="s">
        <v>247</v>
      </c>
      <c r="H9687" s="137" t="s">
        <v>1806</v>
      </c>
      <c r="I9687" s="138" t="s">
        <v>1080</v>
      </c>
    </row>
    <row r="9688" spans="1:9" hidden="1">
      <c r="A9688" s="137" t="s">
        <v>46818</v>
      </c>
      <c r="B9688" s="138" t="s">
        <v>46819</v>
      </c>
      <c r="C9688" s="138" t="s">
        <v>46820</v>
      </c>
      <c r="D9688" s="138" t="s">
        <v>46816</v>
      </c>
      <c r="E9688" s="138" t="s">
        <v>46821</v>
      </c>
      <c r="F9688" s="139">
        <v>0</v>
      </c>
      <c r="G9688" s="137" t="s">
        <v>247</v>
      </c>
      <c r="H9688" s="137" t="s">
        <v>1806</v>
      </c>
      <c r="I9688" s="138" t="s">
        <v>1080</v>
      </c>
    </row>
    <row r="9689" spans="1:9" hidden="1">
      <c r="A9689" s="137" t="s">
        <v>46822</v>
      </c>
      <c r="B9689" s="138" t="s">
        <v>46819</v>
      </c>
      <c r="C9689" s="138" t="s">
        <v>46823</v>
      </c>
      <c r="D9689" s="138" t="s">
        <v>46824</v>
      </c>
      <c r="E9689" s="138" t="s">
        <v>46821</v>
      </c>
      <c r="F9689" s="139">
        <v>0</v>
      </c>
      <c r="G9689" s="137" t="s">
        <v>247</v>
      </c>
      <c r="H9689" s="137" t="s">
        <v>1806</v>
      </c>
      <c r="I9689" s="138" t="s">
        <v>1080</v>
      </c>
    </row>
    <row r="9690" spans="1:9" hidden="1">
      <c r="A9690" s="137" t="s">
        <v>46825</v>
      </c>
      <c r="B9690" s="138" t="s">
        <v>46826</v>
      </c>
      <c r="C9690" s="138" t="s">
        <v>46827</v>
      </c>
      <c r="D9690" s="138" t="s">
        <v>46816</v>
      </c>
      <c r="E9690" s="138" t="s">
        <v>46828</v>
      </c>
      <c r="F9690" s="139">
        <v>0</v>
      </c>
      <c r="G9690" s="137" t="s">
        <v>247</v>
      </c>
      <c r="H9690" s="137" t="s">
        <v>1806</v>
      </c>
      <c r="I9690" s="138" t="s">
        <v>1080</v>
      </c>
    </row>
    <row r="9691" spans="1:9" hidden="1">
      <c r="A9691" s="137" t="s">
        <v>46829</v>
      </c>
      <c r="B9691" s="138" t="s">
        <v>46830</v>
      </c>
      <c r="C9691" s="138" t="s">
        <v>46831</v>
      </c>
      <c r="D9691" s="138" t="s">
        <v>46832</v>
      </c>
      <c r="E9691" s="138" t="s">
        <v>46833</v>
      </c>
      <c r="F9691" s="139">
        <v>28.7347</v>
      </c>
      <c r="G9691" s="137" t="s">
        <v>247</v>
      </c>
      <c r="H9691" s="137" t="s">
        <v>1806</v>
      </c>
      <c r="I9691" s="138" t="s">
        <v>1080</v>
      </c>
    </row>
    <row r="9692" spans="1:9" hidden="1">
      <c r="A9692" s="137" t="s">
        <v>46834</v>
      </c>
      <c r="B9692" s="138" t="s">
        <v>46835</v>
      </c>
      <c r="C9692" s="138" t="s">
        <v>46836</v>
      </c>
      <c r="D9692" s="138" t="s">
        <v>46837</v>
      </c>
      <c r="E9692" s="138" t="s">
        <v>46838</v>
      </c>
      <c r="F9692" s="139">
        <v>34.394799999999996</v>
      </c>
      <c r="G9692" s="137" t="s">
        <v>247</v>
      </c>
      <c r="H9692" s="137" t="s">
        <v>1806</v>
      </c>
      <c r="I9692" s="138" t="s">
        <v>1080</v>
      </c>
    </row>
    <row r="9693" spans="1:9" hidden="1">
      <c r="A9693" s="137" t="s">
        <v>46839</v>
      </c>
      <c r="B9693" s="138" t="s">
        <v>46840</v>
      </c>
      <c r="C9693" s="138" t="s">
        <v>46841</v>
      </c>
      <c r="D9693" s="138" t="s">
        <v>46816</v>
      </c>
      <c r="E9693" s="138" t="s">
        <v>46842</v>
      </c>
      <c r="F9693" s="139">
        <v>0</v>
      </c>
      <c r="G9693" s="137" t="s">
        <v>247</v>
      </c>
      <c r="H9693" s="137" t="s">
        <v>1806</v>
      </c>
      <c r="I9693" s="138" t="s">
        <v>1080</v>
      </c>
    </row>
    <row r="9694" spans="1:9" hidden="1">
      <c r="A9694" s="137" t="s">
        <v>46843</v>
      </c>
      <c r="B9694" s="138" t="s">
        <v>46844</v>
      </c>
      <c r="C9694" s="138" t="s">
        <v>46845</v>
      </c>
      <c r="D9694" s="138" t="s">
        <v>46846</v>
      </c>
      <c r="E9694" s="138" t="s">
        <v>46847</v>
      </c>
      <c r="F9694" s="139">
        <v>28.03</v>
      </c>
      <c r="G9694" s="137" t="s">
        <v>247</v>
      </c>
      <c r="H9694" s="137" t="s">
        <v>1806</v>
      </c>
      <c r="I9694" s="138" t="s">
        <v>1080</v>
      </c>
    </row>
    <row r="9695" spans="1:9" hidden="1">
      <c r="A9695" s="137" t="s">
        <v>46848</v>
      </c>
      <c r="B9695" s="138" t="s">
        <v>46849</v>
      </c>
      <c r="C9695" s="138" t="s">
        <v>46850</v>
      </c>
      <c r="D9695" s="138" t="s">
        <v>46816</v>
      </c>
      <c r="E9695" s="138" t="s">
        <v>46851</v>
      </c>
      <c r="F9695" s="139">
        <v>0</v>
      </c>
      <c r="G9695" s="137" t="s">
        <v>247</v>
      </c>
      <c r="H9695" s="137" t="s">
        <v>1806</v>
      </c>
      <c r="I9695" s="138" t="s">
        <v>1080</v>
      </c>
    </row>
    <row r="9696" spans="1:9" hidden="1">
      <c r="A9696" s="137" t="s">
        <v>46852</v>
      </c>
      <c r="B9696" s="138" t="s">
        <v>46849</v>
      </c>
      <c r="C9696" s="138" t="s">
        <v>46853</v>
      </c>
      <c r="D9696" s="138" t="s">
        <v>46837</v>
      </c>
      <c r="E9696" s="138" t="s">
        <v>46851</v>
      </c>
      <c r="F9696" s="139">
        <v>33.82</v>
      </c>
      <c r="G9696" s="137" t="s">
        <v>247</v>
      </c>
      <c r="H9696" s="137" t="s">
        <v>1806</v>
      </c>
      <c r="I9696" s="138" t="s">
        <v>1080</v>
      </c>
    </row>
    <row r="9697" spans="1:9" hidden="1">
      <c r="A9697" s="137" t="s">
        <v>46854</v>
      </c>
      <c r="B9697" s="138" t="s">
        <v>46855</v>
      </c>
      <c r="C9697" s="138" t="s">
        <v>46856</v>
      </c>
      <c r="D9697" s="138" t="s">
        <v>46857</v>
      </c>
      <c r="E9697" s="138" t="s">
        <v>46858</v>
      </c>
      <c r="F9697" s="139">
        <v>0</v>
      </c>
      <c r="G9697" s="137" t="s">
        <v>247</v>
      </c>
      <c r="H9697" s="137" t="s">
        <v>1806</v>
      </c>
      <c r="I9697" s="138" t="s">
        <v>1110</v>
      </c>
    </row>
    <row r="9698" spans="1:9" hidden="1">
      <c r="A9698" s="137" t="s">
        <v>46859</v>
      </c>
      <c r="B9698" s="138" t="s">
        <v>46860</v>
      </c>
      <c r="C9698" s="138" t="s">
        <v>46861</v>
      </c>
      <c r="D9698" s="138" t="s">
        <v>46862</v>
      </c>
      <c r="E9698" s="138" t="s">
        <v>1756</v>
      </c>
      <c r="F9698" s="139">
        <v>0</v>
      </c>
      <c r="G9698" s="137" t="s">
        <v>247</v>
      </c>
      <c r="H9698" s="137" t="s">
        <v>1806</v>
      </c>
      <c r="I9698" s="138" t="s">
        <v>1756</v>
      </c>
    </row>
    <row r="9699" spans="1:9" hidden="1">
      <c r="A9699" s="137" t="s">
        <v>46863</v>
      </c>
      <c r="B9699" s="138" t="s">
        <v>46864</v>
      </c>
      <c r="C9699" s="138" t="s">
        <v>46861</v>
      </c>
      <c r="D9699" s="138" t="s">
        <v>46865</v>
      </c>
      <c r="E9699" s="138" t="s">
        <v>46866</v>
      </c>
      <c r="F9699" s="139">
        <v>0</v>
      </c>
      <c r="G9699" s="137" t="s">
        <v>247</v>
      </c>
      <c r="H9699" s="137" t="s">
        <v>1806</v>
      </c>
      <c r="I9699" s="138" t="s">
        <v>1096</v>
      </c>
    </row>
    <row r="9700" spans="1:9" hidden="1">
      <c r="A9700" s="137" t="s">
        <v>46867</v>
      </c>
      <c r="B9700" s="138" t="s">
        <v>46868</v>
      </c>
      <c r="C9700" s="138" t="s">
        <v>46869</v>
      </c>
      <c r="D9700" s="138" t="s">
        <v>46870</v>
      </c>
      <c r="E9700" s="138" t="s">
        <v>46871</v>
      </c>
      <c r="F9700" s="139">
        <v>66.599999999999994</v>
      </c>
      <c r="G9700" s="137" t="s">
        <v>247</v>
      </c>
      <c r="H9700" s="137" t="s">
        <v>1806</v>
      </c>
      <c r="I9700" s="138" t="s">
        <v>1096</v>
      </c>
    </row>
    <row r="9701" spans="1:9" hidden="1">
      <c r="A9701" s="137" t="s">
        <v>46872</v>
      </c>
      <c r="B9701" s="138" t="s">
        <v>46873</v>
      </c>
      <c r="C9701" s="138" t="s">
        <v>46874</v>
      </c>
      <c r="D9701" s="138" t="s">
        <v>46875</v>
      </c>
      <c r="E9701" s="138" t="s">
        <v>46876</v>
      </c>
      <c r="F9701" s="139">
        <v>115.22</v>
      </c>
      <c r="G9701" s="137" t="s">
        <v>247</v>
      </c>
      <c r="H9701" s="137" t="s">
        <v>1806</v>
      </c>
      <c r="I9701" s="138" t="s">
        <v>1096</v>
      </c>
    </row>
    <row r="9702" spans="1:9" hidden="1">
      <c r="A9702" s="137" t="s">
        <v>46877</v>
      </c>
      <c r="B9702" s="138" t="s">
        <v>46878</v>
      </c>
      <c r="C9702" s="138" t="s">
        <v>46879</v>
      </c>
      <c r="D9702" s="138" t="s">
        <v>46880</v>
      </c>
      <c r="E9702" s="138" t="s">
        <v>46881</v>
      </c>
      <c r="F9702" s="139">
        <v>26.47</v>
      </c>
      <c r="G9702" s="137" t="s">
        <v>247</v>
      </c>
      <c r="H9702" s="137" t="s">
        <v>1806</v>
      </c>
      <c r="I9702" s="138" t="s">
        <v>1756</v>
      </c>
    </row>
    <row r="9703" spans="1:9" hidden="1">
      <c r="A9703" s="137" t="s">
        <v>46882</v>
      </c>
      <c r="B9703" s="138" t="s">
        <v>46883</v>
      </c>
      <c r="C9703" s="138" t="s">
        <v>46688</v>
      </c>
      <c r="D9703" s="138" t="s">
        <v>46884</v>
      </c>
      <c r="E9703" s="138" t="s">
        <v>46690</v>
      </c>
      <c r="F9703" s="139">
        <v>23.54</v>
      </c>
      <c r="G9703" s="137" t="s">
        <v>247</v>
      </c>
      <c r="H9703" s="137" t="s">
        <v>1806</v>
      </c>
      <c r="I9703" s="138" t="s">
        <v>1110</v>
      </c>
    </row>
    <row r="9704" spans="1:9" hidden="1">
      <c r="A9704" s="137" t="s">
        <v>46885</v>
      </c>
      <c r="B9704" s="138" t="s">
        <v>46886</v>
      </c>
      <c r="C9704" s="138" t="s">
        <v>46887</v>
      </c>
      <c r="D9704" s="138" t="s">
        <v>46888</v>
      </c>
      <c r="E9704" s="138" t="s">
        <v>46889</v>
      </c>
      <c r="F9704" s="139">
        <v>0</v>
      </c>
      <c r="G9704" s="137" t="s">
        <v>247</v>
      </c>
      <c r="H9704" s="137" t="s">
        <v>1806</v>
      </c>
      <c r="I9704" s="138" t="s">
        <v>1096</v>
      </c>
    </row>
    <row r="9705" spans="1:9" hidden="1">
      <c r="A9705" s="137" t="s">
        <v>46890</v>
      </c>
      <c r="B9705" s="138" t="s">
        <v>46891</v>
      </c>
      <c r="C9705" s="138" t="s">
        <v>46892</v>
      </c>
      <c r="D9705" s="138" t="s">
        <v>46893</v>
      </c>
      <c r="E9705" s="138" t="s">
        <v>46894</v>
      </c>
      <c r="F9705" s="139">
        <v>202.13</v>
      </c>
      <c r="G9705" s="137" t="s">
        <v>247</v>
      </c>
      <c r="H9705" s="137" t="s">
        <v>1806</v>
      </c>
      <c r="I9705" s="138" t="s">
        <v>1096</v>
      </c>
    </row>
    <row r="9706" spans="1:9" hidden="1">
      <c r="A9706" s="137" t="s">
        <v>46895</v>
      </c>
      <c r="B9706" s="138" t="s">
        <v>46896</v>
      </c>
      <c r="C9706" s="138" t="s">
        <v>46897</v>
      </c>
      <c r="D9706" s="138" t="s">
        <v>407</v>
      </c>
      <c r="E9706" s="138" t="s">
        <v>46898</v>
      </c>
      <c r="F9706" s="139">
        <v>0</v>
      </c>
      <c r="G9706" s="137" t="s">
        <v>247</v>
      </c>
      <c r="H9706" s="137" t="s">
        <v>1806</v>
      </c>
      <c r="I9706" s="138" t="s">
        <v>6595</v>
      </c>
    </row>
    <row r="9707" spans="1:9" hidden="1">
      <c r="A9707" s="137" t="s">
        <v>46899</v>
      </c>
      <c r="B9707" s="138" t="s">
        <v>46900</v>
      </c>
      <c r="C9707" s="138" t="s">
        <v>46901</v>
      </c>
      <c r="D9707" s="138" t="s">
        <v>46902</v>
      </c>
      <c r="E9707" s="138" t="s">
        <v>46903</v>
      </c>
      <c r="F9707" s="139">
        <v>105</v>
      </c>
      <c r="G9707" s="137" t="s">
        <v>247</v>
      </c>
      <c r="H9707" s="137" t="s">
        <v>1806</v>
      </c>
      <c r="I9707" s="138" t="s">
        <v>1096</v>
      </c>
    </row>
    <row r="9708" spans="1:9" hidden="1">
      <c r="A9708" s="137" t="s">
        <v>46904</v>
      </c>
      <c r="B9708" s="138" t="s">
        <v>46905</v>
      </c>
      <c r="C9708" s="138" t="s">
        <v>46906</v>
      </c>
      <c r="D9708" s="138" t="s">
        <v>46907</v>
      </c>
      <c r="E9708" s="138" t="s">
        <v>46908</v>
      </c>
      <c r="F9708" s="139">
        <v>78.84</v>
      </c>
      <c r="G9708" s="137" t="s">
        <v>247</v>
      </c>
      <c r="H9708" s="137" t="s">
        <v>1806</v>
      </c>
      <c r="I9708" s="138" t="s">
        <v>1096</v>
      </c>
    </row>
    <row r="9709" spans="1:9" hidden="1">
      <c r="A9709" s="137" t="s">
        <v>46909</v>
      </c>
      <c r="B9709" s="138" t="s">
        <v>46910</v>
      </c>
      <c r="C9709" s="138" t="s">
        <v>46911</v>
      </c>
      <c r="D9709" s="138" t="s">
        <v>46912</v>
      </c>
      <c r="E9709" s="138" t="s">
        <v>46913</v>
      </c>
      <c r="F9709" s="139">
        <v>90.13</v>
      </c>
      <c r="G9709" s="137" t="s">
        <v>247</v>
      </c>
      <c r="H9709" s="137" t="s">
        <v>1806</v>
      </c>
      <c r="I9709" s="138" t="s">
        <v>1110</v>
      </c>
    </row>
    <row r="9710" spans="1:9" hidden="1">
      <c r="A9710" s="137" t="s">
        <v>46914</v>
      </c>
      <c r="B9710" s="138" t="s">
        <v>46915</v>
      </c>
      <c r="C9710" s="138" t="s">
        <v>46916</v>
      </c>
      <c r="D9710" s="138" t="s">
        <v>46917</v>
      </c>
      <c r="E9710" s="138" t="s">
        <v>46918</v>
      </c>
      <c r="F9710" s="139">
        <v>91.3</v>
      </c>
      <c r="G9710" s="137" t="s">
        <v>247</v>
      </c>
      <c r="H9710" s="137" t="s">
        <v>1806</v>
      </c>
      <c r="I9710" s="138" t="s">
        <v>1096</v>
      </c>
    </row>
    <row r="9711" spans="1:9" hidden="1">
      <c r="A9711" s="137" t="s">
        <v>46919</v>
      </c>
      <c r="B9711" s="138" t="s">
        <v>46920</v>
      </c>
      <c r="C9711" s="138" t="s">
        <v>46921</v>
      </c>
      <c r="D9711" s="138" t="s">
        <v>46922</v>
      </c>
      <c r="E9711" s="138" t="s">
        <v>46923</v>
      </c>
      <c r="F9711" s="139">
        <v>46.07</v>
      </c>
      <c r="G9711" s="137" t="s">
        <v>247</v>
      </c>
      <c r="H9711" s="137" t="s">
        <v>1806</v>
      </c>
      <c r="I9711" s="138" t="s">
        <v>1110</v>
      </c>
    </row>
    <row r="9712" spans="1:9" hidden="1">
      <c r="A9712" s="137" t="s">
        <v>46924</v>
      </c>
      <c r="B9712" s="138" t="s">
        <v>46925</v>
      </c>
      <c r="C9712" s="138" t="s">
        <v>46926</v>
      </c>
      <c r="D9712" s="138" t="s">
        <v>46927</v>
      </c>
      <c r="E9712" s="138" t="s">
        <v>46928</v>
      </c>
      <c r="F9712" s="139">
        <v>180.25</v>
      </c>
      <c r="G9712" s="137" t="s">
        <v>247</v>
      </c>
      <c r="H9712" s="137" t="s">
        <v>1806</v>
      </c>
      <c r="I9712" s="138" t="s">
        <v>1096</v>
      </c>
    </row>
    <row r="9713" spans="1:9" hidden="1">
      <c r="A9713" s="137" t="s">
        <v>46929</v>
      </c>
      <c r="B9713" s="138" t="s">
        <v>46930</v>
      </c>
      <c r="C9713" s="138" t="s">
        <v>46931</v>
      </c>
      <c r="D9713" s="138" t="s">
        <v>46932</v>
      </c>
      <c r="E9713" s="138" t="s">
        <v>46933</v>
      </c>
      <c r="F9713" s="139">
        <v>0</v>
      </c>
      <c r="G9713" s="137" t="s">
        <v>247</v>
      </c>
      <c r="H9713" s="137" t="s">
        <v>1806</v>
      </c>
      <c r="I9713" s="138" t="s">
        <v>1096</v>
      </c>
    </row>
    <row r="9714" spans="1:9" hidden="1">
      <c r="A9714" s="137" t="s">
        <v>46934</v>
      </c>
      <c r="B9714" s="138" t="s">
        <v>46935</v>
      </c>
      <c r="C9714" s="138" t="s">
        <v>46936</v>
      </c>
      <c r="D9714" s="138" t="s">
        <v>46937</v>
      </c>
      <c r="E9714" s="138" t="s">
        <v>46938</v>
      </c>
      <c r="F9714" s="139">
        <v>0</v>
      </c>
      <c r="G9714" s="137" t="s">
        <v>247</v>
      </c>
      <c r="H9714" s="137" t="s">
        <v>1806</v>
      </c>
      <c r="I9714" s="138" t="s">
        <v>1756</v>
      </c>
    </row>
    <row r="9715" spans="1:9" hidden="1">
      <c r="A9715" s="137" t="s">
        <v>46939</v>
      </c>
      <c r="B9715" s="138" t="s">
        <v>46940</v>
      </c>
      <c r="C9715" s="138" t="s">
        <v>46941</v>
      </c>
      <c r="D9715" s="138" t="s">
        <v>46937</v>
      </c>
      <c r="E9715" s="138" t="s">
        <v>46942</v>
      </c>
      <c r="F9715" s="139">
        <v>59.69</v>
      </c>
      <c r="G9715" s="137" t="s">
        <v>247</v>
      </c>
      <c r="H9715" s="137" t="s">
        <v>1806</v>
      </c>
      <c r="I9715" s="138" t="s">
        <v>1096</v>
      </c>
    </row>
    <row r="9716" spans="1:9" hidden="1">
      <c r="A9716" s="137" t="s">
        <v>46943</v>
      </c>
      <c r="B9716" s="138" t="s">
        <v>46944</v>
      </c>
      <c r="C9716" s="138" t="s">
        <v>46945</v>
      </c>
      <c r="D9716" s="138" t="s">
        <v>46946</v>
      </c>
      <c r="E9716" s="138" t="s">
        <v>46947</v>
      </c>
      <c r="F9716" s="139">
        <v>25.72</v>
      </c>
      <c r="G9716" s="137" t="s">
        <v>247</v>
      </c>
      <c r="H9716" s="137" t="s">
        <v>1806</v>
      </c>
      <c r="I9716" s="138" t="s">
        <v>1096</v>
      </c>
    </row>
    <row r="9717" spans="1:9" hidden="1">
      <c r="A9717" s="137" t="s">
        <v>46948</v>
      </c>
      <c r="B9717" s="138" t="s">
        <v>46949</v>
      </c>
      <c r="C9717" s="138" t="s">
        <v>46950</v>
      </c>
      <c r="D9717" s="138" t="s">
        <v>46951</v>
      </c>
      <c r="E9717" s="138" t="s">
        <v>46952</v>
      </c>
      <c r="F9717" s="139">
        <v>0</v>
      </c>
      <c r="G9717" s="137" t="s">
        <v>247</v>
      </c>
      <c r="H9717" s="137" t="s">
        <v>1806</v>
      </c>
      <c r="I9717" s="138" t="s">
        <v>1096</v>
      </c>
    </row>
    <row r="9718" spans="1:9" hidden="1">
      <c r="A9718" s="137" t="s">
        <v>46953</v>
      </c>
      <c r="B9718" s="138" t="s">
        <v>46954</v>
      </c>
      <c r="C9718" s="138" t="s">
        <v>46955</v>
      </c>
      <c r="D9718" s="138" t="s">
        <v>46956</v>
      </c>
      <c r="E9718" s="138" t="s">
        <v>46957</v>
      </c>
      <c r="F9718" s="139">
        <v>23.7</v>
      </c>
      <c r="G9718" s="137" t="s">
        <v>247</v>
      </c>
      <c r="H9718" s="137" t="s">
        <v>1806</v>
      </c>
      <c r="I9718" s="138" t="s">
        <v>1110</v>
      </c>
    </row>
    <row r="9719" spans="1:9" hidden="1">
      <c r="A9719" s="137" t="s">
        <v>46958</v>
      </c>
      <c r="B9719" s="138" t="s">
        <v>46959</v>
      </c>
      <c r="C9719" s="138" t="s">
        <v>46960</v>
      </c>
      <c r="D9719" s="138" t="s">
        <v>46961</v>
      </c>
      <c r="E9719" s="138" t="s">
        <v>46962</v>
      </c>
      <c r="F9719" s="139">
        <v>44.79</v>
      </c>
      <c r="G9719" s="137" t="s">
        <v>247</v>
      </c>
      <c r="H9719" s="137" t="s">
        <v>1806</v>
      </c>
      <c r="I9719" s="138" t="s">
        <v>1110</v>
      </c>
    </row>
    <row r="9720" spans="1:9" hidden="1">
      <c r="A9720" s="137" t="s">
        <v>46963</v>
      </c>
      <c r="B9720" s="138" t="s">
        <v>46964</v>
      </c>
      <c r="C9720" s="138" t="s">
        <v>46965</v>
      </c>
      <c r="D9720" s="138" t="s">
        <v>46966</v>
      </c>
      <c r="E9720" s="138" t="s">
        <v>46967</v>
      </c>
      <c r="F9720" s="139">
        <v>0</v>
      </c>
      <c r="G9720" s="137" t="s">
        <v>247</v>
      </c>
      <c r="H9720" s="137" t="s">
        <v>1806</v>
      </c>
      <c r="I9720" s="138" t="s">
        <v>1110</v>
      </c>
    </row>
    <row r="9721" spans="1:9" hidden="1">
      <c r="A9721" s="137" t="s">
        <v>46968</v>
      </c>
      <c r="B9721" s="138" t="s">
        <v>46969</v>
      </c>
      <c r="C9721" s="138" t="s">
        <v>46970</v>
      </c>
      <c r="D9721" s="138" t="s">
        <v>44904</v>
      </c>
      <c r="E9721" s="138" t="s">
        <v>46971</v>
      </c>
      <c r="F9721" s="139">
        <v>0</v>
      </c>
      <c r="G9721" s="137" t="s">
        <v>247</v>
      </c>
      <c r="H9721" s="137" t="s">
        <v>1806</v>
      </c>
      <c r="I9721" s="138" t="s">
        <v>1756</v>
      </c>
    </row>
    <row r="9722" spans="1:9" hidden="1">
      <c r="A9722" s="137" t="s">
        <v>46972</v>
      </c>
      <c r="B9722" s="138" t="s">
        <v>46973</v>
      </c>
      <c r="C9722" s="138" t="s">
        <v>46974</v>
      </c>
      <c r="D9722" s="138" t="s">
        <v>46975</v>
      </c>
      <c r="E9722" s="138" t="s">
        <v>46976</v>
      </c>
      <c r="F9722" s="139">
        <v>0</v>
      </c>
      <c r="G9722" s="137" t="s">
        <v>247</v>
      </c>
      <c r="H9722" s="137" t="s">
        <v>1806</v>
      </c>
      <c r="I9722" s="138" t="s">
        <v>1756</v>
      </c>
    </row>
    <row r="9723" spans="1:9" hidden="1">
      <c r="A9723" s="137" t="s">
        <v>46977</v>
      </c>
      <c r="B9723" s="138" t="s">
        <v>46978</v>
      </c>
      <c r="C9723" s="138" t="s">
        <v>46979</v>
      </c>
      <c r="D9723" s="138" t="s">
        <v>46980</v>
      </c>
      <c r="E9723" s="138" t="s">
        <v>46981</v>
      </c>
      <c r="F9723" s="139">
        <v>0</v>
      </c>
      <c r="G9723" s="137" t="s">
        <v>247</v>
      </c>
      <c r="H9723" s="137" t="s">
        <v>1806</v>
      </c>
      <c r="I9723" s="138" t="s">
        <v>1080</v>
      </c>
    </row>
    <row r="9724" spans="1:9" hidden="1">
      <c r="A9724" s="137" t="s">
        <v>46982</v>
      </c>
      <c r="B9724" s="138" t="s">
        <v>46983</v>
      </c>
      <c r="C9724" s="138" t="s">
        <v>46984</v>
      </c>
      <c r="D9724" s="138" t="s">
        <v>46985</v>
      </c>
      <c r="E9724" s="138" t="s">
        <v>46986</v>
      </c>
      <c r="F9724" s="139">
        <v>0</v>
      </c>
      <c r="G9724" s="137" t="s">
        <v>247</v>
      </c>
      <c r="H9724" s="137" t="s">
        <v>1806</v>
      </c>
      <c r="I9724" s="138" t="s">
        <v>1080</v>
      </c>
    </row>
    <row r="9725" spans="1:9" hidden="1">
      <c r="A9725" s="137" t="s">
        <v>46987</v>
      </c>
      <c r="B9725" s="138" t="s">
        <v>46988</v>
      </c>
      <c r="C9725" s="138" t="s">
        <v>46989</v>
      </c>
      <c r="D9725" s="138" t="s">
        <v>46990</v>
      </c>
      <c r="E9725" s="138" t="s">
        <v>46991</v>
      </c>
      <c r="F9725" s="139">
        <v>0</v>
      </c>
      <c r="G9725" s="137" t="s">
        <v>247</v>
      </c>
      <c r="H9725" s="137" t="s">
        <v>1806</v>
      </c>
      <c r="I9725" s="138" t="s">
        <v>1080</v>
      </c>
    </row>
    <row r="9726" spans="1:9" hidden="1">
      <c r="A9726" s="137" t="s">
        <v>46992</v>
      </c>
      <c r="B9726" s="138" t="s">
        <v>46993</v>
      </c>
      <c r="C9726" s="138" t="s">
        <v>46994</v>
      </c>
      <c r="D9726" s="138" t="s">
        <v>46995</v>
      </c>
      <c r="E9726" s="138" t="s">
        <v>46996</v>
      </c>
      <c r="F9726" s="139">
        <v>0</v>
      </c>
      <c r="G9726" s="137" t="s">
        <v>247</v>
      </c>
      <c r="H9726" s="137" t="s">
        <v>1806</v>
      </c>
      <c r="I9726" s="138" t="s">
        <v>1080</v>
      </c>
    </row>
    <row r="9727" spans="1:9" hidden="1">
      <c r="A9727" s="137" t="s">
        <v>46997</v>
      </c>
      <c r="B9727" s="138" t="s">
        <v>46998</v>
      </c>
      <c r="C9727" s="138" t="s">
        <v>46999</v>
      </c>
      <c r="D9727" s="138" t="s">
        <v>47000</v>
      </c>
      <c r="E9727" s="138" t="s">
        <v>47001</v>
      </c>
      <c r="F9727" s="139">
        <v>0</v>
      </c>
      <c r="G9727" s="137" t="s">
        <v>247</v>
      </c>
      <c r="H9727" s="137" t="s">
        <v>1806</v>
      </c>
      <c r="I9727" s="138" t="s">
        <v>1080</v>
      </c>
    </row>
    <row r="9728" spans="1:9" hidden="1">
      <c r="A9728" s="137" t="s">
        <v>47002</v>
      </c>
      <c r="B9728" s="138" t="s">
        <v>47003</v>
      </c>
      <c r="C9728" s="138" t="s">
        <v>47004</v>
      </c>
      <c r="D9728" s="138" t="s">
        <v>47005</v>
      </c>
      <c r="E9728" s="138" t="s">
        <v>47006</v>
      </c>
      <c r="F9728" s="139">
        <v>0</v>
      </c>
      <c r="G9728" s="137" t="s">
        <v>247</v>
      </c>
      <c r="H9728" s="137" t="s">
        <v>1806</v>
      </c>
      <c r="I9728" s="138" t="s">
        <v>1080</v>
      </c>
    </row>
    <row r="9729" spans="1:9" hidden="1">
      <c r="A9729" s="137" t="s">
        <v>47007</v>
      </c>
      <c r="B9729" s="138" t="s">
        <v>47008</v>
      </c>
      <c r="C9729" s="138" t="s">
        <v>47009</v>
      </c>
      <c r="D9729" s="138" t="s">
        <v>47005</v>
      </c>
      <c r="E9729" s="138" t="s">
        <v>47010</v>
      </c>
      <c r="F9729" s="139">
        <v>0</v>
      </c>
      <c r="G9729" s="137" t="s">
        <v>247</v>
      </c>
      <c r="H9729" s="137" t="s">
        <v>1806</v>
      </c>
      <c r="I9729" s="138" t="s">
        <v>1080</v>
      </c>
    </row>
    <row r="9730" spans="1:9" hidden="1">
      <c r="A9730" s="137" t="s">
        <v>47011</v>
      </c>
      <c r="B9730" s="138" t="s">
        <v>47012</v>
      </c>
      <c r="C9730" s="138" t="s">
        <v>47013</v>
      </c>
      <c r="D9730" s="138" t="s">
        <v>47014</v>
      </c>
      <c r="E9730" s="138" t="s">
        <v>47015</v>
      </c>
      <c r="F9730" s="139">
        <v>0</v>
      </c>
      <c r="G9730" s="137" t="s">
        <v>247</v>
      </c>
      <c r="H9730" s="137" t="s">
        <v>1806</v>
      </c>
      <c r="I9730" s="138" t="s">
        <v>1080</v>
      </c>
    </row>
    <row r="9731" spans="1:9" hidden="1">
      <c r="A9731" s="137" t="s">
        <v>47016</v>
      </c>
      <c r="B9731" s="138" t="s">
        <v>47017</v>
      </c>
      <c r="C9731" s="138" t="s">
        <v>47018</v>
      </c>
      <c r="D9731" s="138" t="s">
        <v>47019</v>
      </c>
      <c r="E9731" s="138" t="s">
        <v>47020</v>
      </c>
      <c r="F9731" s="139">
        <v>0</v>
      </c>
      <c r="G9731" s="137" t="s">
        <v>247</v>
      </c>
      <c r="H9731" s="137" t="s">
        <v>1806</v>
      </c>
      <c r="I9731" s="138" t="s">
        <v>1080</v>
      </c>
    </row>
    <row r="9732" spans="1:9" hidden="1">
      <c r="A9732" s="137" t="s">
        <v>47021</v>
      </c>
      <c r="B9732" s="138" t="s">
        <v>47022</v>
      </c>
      <c r="C9732" s="138" t="s">
        <v>47023</v>
      </c>
      <c r="D9732" s="138" t="s">
        <v>47024</v>
      </c>
      <c r="E9732" s="138" t="s">
        <v>47025</v>
      </c>
      <c r="F9732" s="139">
        <v>0</v>
      </c>
      <c r="G9732" s="137" t="s">
        <v>247</v>
      </c>
      <c r="H9732" s="137" t="s">
        <v>1806</v>
      </c>
      <c r="I9732" s="138" t="s">
        <v>1080</v>
      </c>
    </row>
    <row r="9733" spans="1:9" hidden="1">
      <c r="A9733" s="137" t="s">
        <v>47026</v>
      </c>
      <c r="B9733" s="138" t="s">
        <v>47027</v>
      </c>
      <c r="C9733" s="138" t="s">
        <v>47028</v>
      </c>
      <c r="D9733" s="138" t="s">
        <v>47029</v>
      </c>
      <c r="E9733" s="138" t="s">
        <v>47030</v>
      </c>
      <c r="F9733" s="139">
        <v>0</v>
      </c>
      <c r="G9733" s="137" t="s">
        <v>247</v>
      </c>
      <c r="H9733" s="137" t="s">
        <v>1806</v>
      </c>
      <c r="I9733" s="138" t="s">
        <v>1096</v>
      </c>
    </row>
    <row r="9734" spans="1:9" hidden="1">
      <c r="A9734" s="137" t="s">
        <v>47031</v>
      </c>
      <c r="B9734" s="138" t="s">
        <v>47032</v>
      </c>
      <c r="C9734" s="138" t="s">
        <v>47033</v>
      </c>
      <c r="D9734" s="138" t="s">
        <v>47034</v>
      </c>
      <c r="E9734" s="138" t="s">
        <v>47035</v>
      </c>
      <c r="F9734" s="139">
        <v>427.08</v>
      </c>
      <c r="G9734" s="137" t="s">
        <v>247</v>
      </c>
      <c r="H9734" s="137" t="s">
        <v>1806</v>
      </c>
      <c r="I9734" s="138" t="s">
        <v>1110</v>
      </c>
    </row>
    <row r="9735" spans="1:9" hidden="1">
      <c r="A9735" s="137" t="s">
        <v>47036</v>
      </c>
      <c r="B9735" s="138" t="s">
        <v>47037</v>
      </c>
      <c r="C9735" s="138" t="s">
        <v>47038</v>
      </c>
      <c r="D9735" s="138" t="s">
        <v>47039</v>
      </c>
      <c r="E9735" s="138" t="s">
        <v>47040</v>
      </c>
      <c r="F9735" s="139">
        <v>0</v>
      </c>
      <c r="G9735" s="137" t="s">
        <v>247</v>
      </c>
      <c r="H9735" s="137" t="s">
        <v>1806</v>
      </c>
      <c r="I9735" s="138" t="s">
        <v>1096</v>
      </c>
    </row>
    <row r="9736" spans="1:9" hidden="1">
      <c r="A9736" s="137" t="s">
        <v>47041</v>
      </c>
      <c r="B9736" s="138" t="s">
        <v>47042</v>
      </c>
      <c r="C9736" s="138" t="s">
        <v>47043</v>
      </c>
      <c r="D9736" s="138" t="s">
        <v>47044</v>
      </c>
      <c r="E9736" s="138" t="s">
        <v>47045</v>
      </c>
      <c r="F9736" s="139">
        <v>0</v>
      </c>
      <c r="G9736" s="137" t="s">
        <v>247</v>
      </c>
      <c r="H9736" s="137" t="s">
        <v>1806</v>
      </c>
      <c r="I9736" s="138" t="s">
        <v>1096</v>
      </c>
    </row>
    <row r="9737" spans="1:9" hidden="1">
      <c r="A9737" s="137" t="s">
        <v>47046</v>
      </c>
      <c r="B9737" s="138" t="s">
        <v>47047</v>
      </c>
      <c r="C9737" s="138" t="s">
        <v>47048</v>
      </c>
      <c r="D9737" s="138" t="s">
        <v>47049</v>
      </c>
      <c r="E9737" s="138" t="s">
        <v>47050</v>
      </c>
      <c r="F9737" s="139">
        <v>40.76</v>
      </c>
      <c r="G9737" s="137" t="s">
        <v>247</v>
      </c>
      <c r="H9737" s="137" t="s">
        <v>1806</v>
      </c>
      <c r="I9737" s="138" t="s">
        <v>1110</v>
      </c>
    </row>
    <row r="9738" spans="1:9" hidden="1">
      <c r="A9738" s="137" t="s">
        <v>47051</v>
      </c>
      <c r="B9738" s="138" t="s">
        <v>47052</v>
      </c>
      <c r="C9738" s="138" t="s">
        <v>47053</v>
      </c>
      <c r="D9738" s="138" t="s">
        <v>47054</v>
      </c>
      <c r="E9738" s="138" t="s">
        <v>47055</v>
      </c>
      <c r="F9738" s="139">
        <v>22.04</v>
      </c>
      <c r="G9738" s="137" t="s">
        <v>247</v>
      </c>
      <c r="H9738" s="137" t="s">
        <v>1806</v>
      </c>
      <c r="I9738" s="138" t="s">
        <v>1110</v>
      </c>
    </row>
    <row r="9739" spans="1:9" hidden="1">
      <c r="A9739" s="137" t="s">
        <v>47056</v>
      </c>
      <c r="B9739" s="138" t="s">
        <v>47057</v>
      </c>
      <c r="C9739" s="138" t="s">
        <v>47058</v>
      </c>
      <c r="D9739" s="138" t="s">
        <v>47059</v>
      </c>
      <c r="E9739" s="138" t="s">
        <v>47060</v>
      </c>
      <c r="F9739" s="139">
        <v>0</v>
      </c>
      <c r="G9739" s="137" t="s">
        <v>247</v>
      </c>
      <c r="H9739" s="137" t="s">
        <v>1806</v>
      </c>
      <c r="I9739" s="138" t="s">
        <v>1096</v>
      </c>
    </row>
    <row r="9740" spans="1:9" hidden="1">
      <c r="A9740" s="137" t="s">
        <v>47061</v>
      </c>
      <c r="B9740" s="138" t="s">
        <v>47062</v>
      </c>
      <c r="C9740" s="138" t="s">
        <v>47063</v>
      </c>
      <c r="D9740" s="138" t="s">
        <v>47064</v>
      </c>
      <c r="E9740" s="138" t="s">
        <v>47065</v>
      </c>
      <c r="F9740" s="139">
        <v>157.19999999999999</v>
      </c>
      <c r="G9740" s="137" t="s">
        <v>247</v>
      </c>
      <c r="H9740" s="137" t="s">
        <v>1806</v>
      </c>
      <c r="I9740" s="138" t="s">
        <v>1096</v>
      </c>
    </row>
    <row r="9741" spans="1:9" hidden="1">
      <c r="A9741" s="137" t="s">
        <v>47066</v>
      </c>
      <c r="B9741" s="138" t="s">
        <v>47067</v>
      </c>
      <c r="C9741" s="138" t="s">
        <v>47068</v>
      </c>
      <c r="D9741" s="138" t="s">
        <v>47069</v>
      </c>
      <c r="E9741" s="138" t="s">
        <v>47070</v>
      </c>
      <c r="F9741" s="139">
        <v>0</v>
      </c>
      <c r="G9741" s="137" t="s">
        <v>247</v>
      </c>
      <c r="H9741" s="137" t="s">
        <v>1806</v>
      </c>
      <c r="I9741" s="138" t="s">
        <v>1756</v>
      </c>
    </row>
    <row r="9742" spans="1:9" hidden="1">
      <c r="A9742" s="137" t="s">
        <v>47071</v>
      </c>
      <c r="B9742" s="138" t="s">
        <v>47072</v>
      </c>
      <c r="C9742" s="138" t="s">
        <v>47073</v>
      </c>
      <c r="D9742" s="138" t="s">
        <v>47074</v>
      </c>
      <c r="E9742" s="138" t="s">
        <v>47075</v>
      </c>
      <c r="F9742" s="139">
        <v>26.54</v>
      </c>
      <c r="G9742" s="137" t="s">
        <v>247</v>
      </c>
      <c r="H9742" s="137" t="s">
        <v>1806</v>
      </c>
      <c r="I9742" s="138" t="s">
        <v>1756</v>
      </c>
    </row>
    <row r="9743" spans="1:9" hidden="1">
      <c r="A9743" s="137" t="s">
        <v>47076</v>
      </c>
      <c r="B9743" s="138" t="s">
        <v>47077</v>
      </c>
      <c r="C9743" s="138" t="s">
        <v>47078</v>
      </c>
      <c r="D9743" s="138" t="s">
        <v>47079</v>
      </c>
      <c r="E9743" s="138" t="s">
        <v>47080</v>
      </c>
      <c r="F9743" s="139">
        <v>19.1099</v>
      </c>
      <c r="G9743" s="137" t="s">
        <v>247</v>
      </c>
      <c r="H9743" s="137" t="s">
        <v>1806</v>
      </c>
      <c r="I9743" s="138" t="s">
        <v>1756</v>
      </c>
    </row>
    <row r="9744" spans="1:9" hidden="1">
      <c r="A9744" s="137" t="s">
        <v>47081</v>
      </c>
      <c r="B9744" s="138" t="s">
        <v>47082</v>
      </c>
      <c r="C9744" s="138" t="s">
        <v>47083</v>
      </c>
      <c r="D9744" s="138" t="s">
        <v>47084</v>
      </c>
      <c r="E9744" s="138" t="s">
        <v>47085</v>
      </c>
      <c r="F9744" s="139">
        <v>0</v>
      </c>
      <c r="G9744" s="137" t="s">
        <v>247</v>
      </c>
      <c r="H9744" s="137" t="s">
        <v>1806</v>
      </c>
      <c r="I9744" s="138" t="s">
        <v>1096</v>
      </c>
    </row>
    <row r="9745" spans="1:9" hidden="1">
      <c r="A9745" s="137" t="s">
        <v>47086</v>
      </c>
      <c r="B9745" s="138" t="s">
        <v>47087</v>
      </c>
      <c r="C9745" s="138" t="s">
        <v>47088</v>
      </c>
      <c r="D9745" s="138" t="s">
        <v>47089</v>
      </c>
      <c r="E9745" s="138" t="s">
        <v>47090</v>
      </c>
      <c r="F9745" s="139">
        <v>0</v>
      </c>
      <c r="G9745" s="137" t="s">
        <v>247</v>
      </c>
      <c r="H9745" s="137" t="s">
        <v>1806</v>
      </c>
      <c r="I9745" s="138" t="s">
        <v>1080</v>
      </c>
    </row>
    <row r="9746" spans="1:9" hidden="1">
      <c r="A9746" s="137" t="s">
        <v>47091</v>
      </c>
      <c r="B9746" s="138" t="s">
        <v>47092</v>
      </c>
      <c r="C9746" s="138" t="s">
        <v>47093</v>
      </c>
      <c r="D9746" s="138" t="s">
        <v>47094</v>
      </c>
      <c r="E9746" s="138" t="s">
        <v>47095</v>
      </c>
      <c r="F9746" s="139">
        <v>0</v>
      </c>
      <c r="G9746" s="137" t="s">
        <v>247</v>
      </c>
      <c r="H9746" s="137" t="s">
        <v>1806</v>
      </c>
      <c r="I9746" s="138" t="s">
        <v>1080</v>
      </c>
    </row>
    <row r="9747" spans="1:9" hidden="1">
      <c r="A9747" s="137" t="s">
        <v>47096</v>
      </c>
      <c r="B9747" s="138" t="s">
        <v>47097</v>
      </c>
      <c r="C9747" s="138" t="s">
        <v>47098</v>
      </c>
      <c r="D9747" s="138" t="s">
        <v>47099</v>
      </c>
      <c r="E9747" s="138" t="s">
        <v>47100</v>
      </c>
      <c r="F9747" s="139">
        <v>0</v>
      </c>
      <c r="G9747" s="137" t="s">
        <v>247</v>
      </c>
      <c r="H9747" s="137" t="s">
        <v>1806</v>
      </c>
      <c r="I9747" s="138" t="s">
        <v>1080</v>
      </c>
    </row>
    <row r="9748" spans="1:9" hidden="1">
      <c r="A9748" s="137" t="s">
        <v>47101</v>
      </c>
      <c r="B9748" s="138" t="s">
        <v>47102</v>
      </c>
      <c r="C9748" s="138" t="s">
        <v>47103</v>
      </c>
      <c r="D9748" s="138" t="s">
        <v>47104</v>
      </c>
      <c r="E9748" s="138" t="s">
        <v>47105</v>
      </c>
      <c r="F9748" s="139">
        <v>0</v>
      </c>
      <c r="G9748" s="137" t="s">
        <v>247</v>
      </c>
      <c r="H9748" s="137" t="s">
        <v>1806</v>
      </c>
      <c r="I9748" s="138" t="s">
        <v>1080</v>
      </c>
    </row>
    <row r="9749" spans="1:9" hidden="1">
      <c r="A9749" s="137" t="s">
        <v>47106</v>
      </c>
      <c r="B9749" s="138" t="s">
        <v>47107</v>
      </c>
      <c r="C9749" s="138" t="s">
        <v>47108</v>
      </c>
      <c r="D9749" s="138" t="s">
        <v>47109</v>
      </c>
      <c r="E9749" s="138" t="s">
        <v>47110</v>
      </c>
      <c r="F9749" s="139">
        <v>0</v>
      </c>
      <c r="G9749" s="137" t="s">
        <v>247</v>
      </c>
      <c r="H9749" s="137" t="s">
        <v>1806</v>
      </c>
      <c r="I9749" s="138" t="s">
        <v>1080</v>
      </c>
    </row>
    <row r="9750" spans="1:9" hidden="1">
      <c r="A9750" s="137" t="s">
        <v>47111</v>
      </c>
      <c r="B9750" s="138" t="s">
        <v>47112</v>
      </c>
      <c r="C9750" s="138" t="s">
        <v>47113</v>
      </c>
      <c r="D9750" s="138" t="s">
        <v>47114</v>
      </c>
      <c r="E9750" s="138" t="s">
        <v>47115</v>
      </c>
      <c r="F9750" s="139">
        <v>0</v>
      </c>
      <c r="G9750" s="137" t="s">
        <v>247</v>
      </c>
      <c r="H9750" s="137" t="s">
        <v>1806</v>
      </c>
      <c r="I9750" s="138" t="s">
        <v>1080</v>
      </c>
    </row>
    <row r="9751" spans="1:9" hidden="1">
      <c r="A9751" s="137" t="s">
        <v>47116</v>
      </c>
      <c r="B9751" s="138" t="s">
        <v>47117</v>
      </c>
      <c r="C9751" s="138" t="s">
        <v>47118</v>
      </c>
      <c r="D9751" s="138" t="s">
        <v>47119</v>
      </c>
      <c r="E9751" s="138" t="s">
        <v>47120</v>
      </c>
      <c r="F9751" s="139">
        <v>0</v>
      </c>
      <c r="G9751" s="137" t="s">
        <v>247</v>
      </c>
      <c r="H9751" s="137" t="s">
        <v>1806</v>
      </c>
      <c r="I9751" s="138" t="s">
        <v>1080</v>
      </c>
    </row>
    <row r="9752" spans="1:9" hidden="1">
      <c r="A9752" s="137" t="s">
        <v>47121</v>
      </c>
      <c r="B9752" s="138" t="s">
        <v>47122</v>
      </c>
      <c r="C9752" s="138" t="s">
        <v>47123</v>
      </c>
      <c r="D9752" s="138" t="s">
        <v>47124</v>
      </c>
      <c r="E9752" s="138" t="s">
        <v>47125</v>
      </c>
      <c r="F9752" s="139">
        <v>0</v>
      </c>
      <c r="G9752" s="137" t="s">
        <v>247</v>
      </c>
      <c r="H9752" s="137" t="s">
        <v>1806</v>
      </c>
      <c r="I9752" s="138" t="s">
        <v>1080</v>
      </c>
    </row>
    <row r="9753" spans="1:9" hidden="1">
      <c r="A9753" s="137" t="s">
        <v>47126</v>
      </c>
      <c r="B9753" s="138" t="s">
        <v>47127</v>
      </c>
      <c r="C9753" s="138" t="s">
        <v>47128</v>
      </c>
      <c r="D9753" s="138" t="s">
        <v>47129</v>
      </c>
      <c r="E9753" s="138" t="s">
        <v>47130</v>
      </c>
      <c r="F9753" s="139">
        <v>0</v>
      </c>
      <c r="G9753" s="137" t="s">
        <v>247</v>
      </c>
      <c r="H9753" s="137" t="s">
        <v>1806</v>
      </c>
      <c r="I9753" s="138" t="s">
        <v>1080</v>
      </c>
    </row>
    <row r="9754" spans="1:9" hidden="1">
      <c r="A9754" s="137" t="s">
        <v>47131</v>
      </c>
      <c r="B9754" s="138" t="s">
        <v>47132</v>
      </c>
      <c r="C9754" s="138" t="s">
        <v>47133</v>
      </c>
      <c r="D9754" s="138" t="s">
        <v>47089</v>
      </c>
      <c r="E9754" s="138" t="s">
        <v>47134</v>
      </c>
      <c r="F9754" s="139">
        <v>0</v>
      </c>
      <c r="G9754" s="137" t="s">
        <v>247</v>
      </c>
      <c r="H9754" s="137" t="s">
        <v>1806</v>
      </c>
      <c r="I9754" s="138" t="s">
        <v>1080</v>
      </c>
    </row>
    <row r="9755" spans="1:9" hidden="1">
      <c r="A9755" s="137" t="s">
        <v>47135</v>
      </c>
      <c r="B9755" s="138" t="s">
        <v>47136</v>
      </c>
      <c r="C9755" s="138" t="s">
        <v>47137</v>
      </c>
      <c r="D9755" s="138" t="s">
        <v>47138</v>
      </c>
      <c r="E9755" s="138" t="s">
        <v>47139</v>
      </c>
      <c r="F9755" s="139">
        <v>0</v>
      </c>
      <c r="G9755" s="137" t="s">
        <v>247</v>
      </c>
      <c r="H9755" s="137" t="s">
        <v>1806</v>
      </c>
      <c r="I9755" s="138" t="s">
        <v>1080</v>
      </c>
    </row>
    <row r="9756" spans="1:9" hidden="1">
      <c r="A9756" s="137" t="s">
        <v>47140</v>
      </c>
      <c r="B9756" s="138" t="s">
        <v>47141</v>
      </c>
      <c r="C9756" s="138" t="s">
        <v>47142</v>
      </c>
      <c r="D9756" s="138" t="s">
        <v>47143</v>
      </c>
      <c r="E9756" s="138" t="s">
        <v>47144</v>
      </c>
      <c r="F9756" s="139">
        <v>0</v>
      </c>
      <c r="G9756" s="137" t="s">
        <v>247</v>
      </c>
      <c r="H9756" s="137" t="s">
        <v>1806</v>
      </c>
      <c r="I9756" s="138" t="s">
        <v>1080</v>
      </c>
    </row>
    <row r="9757" spans="1:9" hidden="1">
      <c r="A9757" s="137" t="s">
        <v>47145</v>
      </c>
      <c r="B9757" s="138" t="s">
        <v>47146</v>
      </c>
      <c r="C9757" s="138" t="s">
        <v>47147</v>
      </c>
      <c r="D9757" s="138" t="s">
        <v>47148</v>
      </c>
      <c r="E9757" s="138" t="s">
        <v>47149</v>
      </c>
      <c r="F9757" s="139">
        <v>0</v>
      </c>
      <c r="G9757" s="137" t="s">
        <v>247</v>
      </c>
      <c r="H9757" s="137" t="s">
        <v>1806</v>
      </c>
      <c r="I9757" s="138" t="s">
        <v>1080</v>
      </c>
    </row>
    <row r="9758" spans="1:9" hidden="1">
      <c r="A9758" s="137" t="s">
        <v>47150</v>
      </c>
      <c r="B9758" s="138" t="s">
        <v>970</v>
      </c>
      <c r="C9758" s="138" t="s">
        <v>912</v>
      </c>
      <c r="D9758" s="138" t="s">
        <v>815</v>
      </c>
      <c r="E9758" s="138" t="s">
        <v>1177</v>
      </c>
      <c r="F9758" s="139">
        <v>115.61</v>
      </c>
      <c r="G9758" s="137" t="s">
        <v>247</v>
      </c>
      <c r="H9758" s="137" t="s">
        <v>1806</v>
      </c>
      <c r="I9758" s="138" t="s">
        <v>1096</v>
      </c>
    </row>
    <row r="9759" spans="1:9" hidden="1">
      <c r="A9759" s="137" t="s">
        <v>47151</v>
      </c>
      <c r="B9759" s="138" t="s">
        <v>47152</v>
      </c>
      <c r="C9759" s="138" t="s">
        <v>47153</v>
      </c>
      <c r="D9759" s="138" t="s">
        <v>47154</v>
      </c>
      <c r="E9759" s="138" t="s">
        <v>47155</v>
      </c>
      <c r="F9759" s="139">
        <v>51.83</v>
      </c>
      <c r="G9759" s="137" t="s">
        <v>247</v>
      </c>
      <c r="H9759" s="137" t="s">
        <v>1806</v>
      </c>
      <c r="I9759" s="138" t="s">
        <v>1096</v>
      </c>
    </row>
    <row r="9760" spans="1:9" hidden="1">
      <c r="A9760" s="137" t="s">
        <v>47156</v>
      </c>
      <c r="B9760" s="138" t="s">
        <v>47157</v>
      </c>
      <c r="C9760" s="138" t="s">
        <v>47158</v>
      </c>
      <c r="D9760" s="138" t="s">
        <v>47159</v>
      </c>
      <c r="E9760" s="138" t="s">
        <v>47160</v>
      </c>
      <c r="F9760" s="139">
        <v>21</v>
      </c>
      <c r="G9760" s="137" t="s">
        <v>247</v>
      </c>
      <c r="H9760" s="137" t="s">
        <v>1806</v>
      </c>
      <c r="I9760" s="138" t="s">
        <v>1110</v>
      </c>
    </row>
    <row r="9761" spans="1:9" hidden="1">
      <c r="A9761" s="137" t="s">
        <v>47161</v>
      </c>
      <c r="B9761" s="138" t="s">
        <v>47162</v>
      </c>
      <c r="C9761" s="138" t="s">
        <v>47163</v>
      </c>
      <c r="D9761" s="138" t="s">
        <v>47159</v>
      </c>
      <c r="E9761" s="138" t="s">
        <v>47164</v>
      </c>
      <c r="F9761" s="139">
        <v>18.86</v>
      </c>
      <c r="G9761" s="137" t="s">
        <v>247</v>
      </c>
      <c r="H9761" s="137" t="s">
        <v>1806</v>
      </c>
      <c r="I9761" s="138" t="s">
        <v>1110</v>
      </c>
    </row>
    <row r="9762" spans="1:9" hidden="1">
      <c r="A9762" s="137" t="s">
        <v>47165</v>
      </c>
      <c r="B9762" s="138" t="s">
        <v>47166</v>
      </c>
      <c r="C9762" s="138" t="s">
        <v>47167</v>
      </c>
      <c r="D9762" s="138" t="s">
        <v>47168</v>
      </c>
      <c r="E9762" s="138" t="s">
        <v>47169</v>
      </c>
      <c r="F9762" s="139">
        <v>33.42</v>
      </c>
      <c r="G9762" s="137" t="s">
        <v>247</v>
      </c>
      <c r="H9762" s="137" t="s">
        <v>1806</v>
      </c>
      <c r="I9762" s="138" t="s">
        <v>1110</v>
      </c>
    </row>
    <row r="9763" spans="1:9" hidden="1">
      <c r="A9763" s="137" t="s">
        <v>47170</v>
      </c>
      <c r="B9763" s="138" t="s">
        <v>47171</v>
      </c>
      <c r="C9763" s="138" t="s">
        <v>47172</v>
      </c>
      <c r="D9763" s="138" t="s">
        <v>47168</v>
      </c>
      <c r="E9763" s="138" t="s">
        <v>47173</v>
      </c>
      <c r="F9763" s="139">
        <v>0</v>
      </c>
      <c r="G9763" s="137" t="s">
        <v>247</v>
      </c>
      <c r="H9763" s="137" t="s">
        <v>1806</v>
      </c>
      <c r="I9763" s="138" t="s">
        <v>1756</v>
      </c>
    </row>
    <row r="9764" spans="1:9" hidden="1">
      <c r="A9764" s="137" t="s">
        <v>47174</v>
      </c>
      <c r="B9764" s="138" t="s">
        <v>47175</v>
      </c>
      <c r="C9764" s="138" t="s">
        <v>47176</v>
      </c>
      <c r="D9764" s="138" t="s">
        <v>47177</v>
      </c>
      <c r="E9764" s="138" t="s">
        <v>47178</v>
      </c>
      <c r="F9764" s="139">
        <v>0</v>
      </c>
      <c r="G9764" s="137" t="s">
        <v>247</v>
      </c>
      <c r="H9764" s="137" t="s">
        <v>1806</v>
      </c>
      <c r="I9764" s="138" t="s">
        <v>1080</v>
      </c>
    </row>
    <row r="9765" spans="1:9" hidden="1">
      <c r="A9765" s="137" t="s">
        <v>47179</v>
      </c>
      <c r="B9765" s="138" t="s">
        <v>47180</v>
      </c>
      <c r="C9765" s="138" t="s">
        <v>47181</v>
      </c>
      <c r="D9765" s="138" t="s">
        <v>47182</v>
      </c>
      <c r="E9765" s="138" t="s">
        <v>47183</v>
      </c>
      <c r="F9765" s="139">
        <v>0</v>
      </c>
      <c r="G9765" s="137" t="s">
        <v>247</v>
      </c>
      <c r="H9765" s="137" t="s">
        <v>1806</v>
      </c>
      <c r="I9765" s="138" t="s">
        <v>1080</v>
      </c>
    </row>
    <row r="9766" spans="1:9" hidden="1">
      <c r="A9766" s="137" t="s">
        <v>47184</v>
      </c>
      <c r="B9766" s="138" t="s">
        <v>47185</v>
      </c>
      <c r="C9766" s="138" t="s">
        <v>47186</v>
      </c>
      <c r="D9766" s="138" t="s">
        <v>47187</v>
      </c>
      <c r="E9766" s="138" t="s">
        <v>47188</v>
      </c>
      <c r="F9766" s="139">
        <v>0</v>
      </c>
      <c r="G9766" s="137" t="s">
        <v>247</v>
      </c>
      <c r="H9766" s="137" t="s">
        <v>1806</v>
      </c>
      <c r="I9766" s="138" t="s">
        <v>1080</v>
      </c>
    </row>
    <row r="9767" spans="1:9" hidden="1">
      <c r="A9767" s="137" t="s">
        <v>47189</v>
      </c>
      <c r="B9767" s="138" t="s">
        <v>47190</v>
      </c>
      <c r="C9767" s="138" t="s">
        <v>47191</v>
      </c>
      <c r="D9767" s="138" t="s">
        <v>47192</v>
      </c>
      <c r="E9767" s="138" t="s">
        <v>47193</v>
      </c>
      <c r="F9767" s="139">
        <v>0</v>
      </c>
      <c r="G9767" s="137" t="s">
        <v>247</v>
      </c>
      <c r="H9767" s="137" t="s">
        <v>1806</v>
      </c>
      <c r="I9767" s="138" t="s">
        <v>1080</v>
      </c>
    </row>
    <row r="9768" spans="1:9" hidden="1">
      <c r="A9768" s="137" t="s">
        <v>47194</v>
      </c>
      <c r="B9768" s="138" t="s">
        <v>47195</v>
      </c>
      <c r="C9768" s="138" t="s">
        <v>47196</v>
      </c>
      <c r="D9768" s="138" t="s">
        <v>47197</v>
      </c>
      <c r="E9768" s="138" t="s">
        <v>47198</v>
      </c>
      <c r="F9768" s="139">
        <v>0</v>
      </c>
      <c r="G9768" s="137" t="s">
        <v>247</v>
      </c>
      <c r="H9768" s="137" t="s">
        <v>1806</v>
      </c>
      <c r="I9768" s="138" t="s">
        <v>1080</v>
      </c>
    </row>
    <row r="9769" spans="1:9" hidden="1">
      <c r="A9769" s="137" t="s">
        <v>47199</v>
      </c>
      <c r="B9769" s="138" t="s">
        <v>47200</v>
      </c>
      <c r="C9769" s="138" t="s">
        <v>47201</v>
      </c>
      <c r="D9769" s="138" t="s">
        <v>47202</v>
      </c>
      <c r="E9769" s="138" t="s">
        <v>47203</v>
      </c>
      <c r="F9769" s="139">
        <v>18.68</v>
      </c>
      <c r="G9769" s="137" t="s">
        <v>247</v>
      </c>
      <c r="H9769" s="137" t="s">
        <v>1806</v>
      </c>
      <c r="I9769" s="138" t="s">
        <v>1756</v>
      </c>
    </row>
    <row r="9770" spans="1:9" hidden="1">
      <c r="A9770" s="137" t="s">
        <v>47204</v>
      </c>
      <c r="B9770" s="138" t="s">
        <v>47205</v>
      </c>
      <c r="C9770" s="138" t="s">
        <v>47206</v>
      </c>
      <c r="D9770" s="138" t="s">
        <v>47207</v>
      </c>
      <c r="E9770" s="138" t="s">
        <v>47208</v>
      </c>
      <c r="F9770" s="139">
        <v>58.62</v>
      </c>
      <c r="G9770" s="137" t="s">
        <v>247</v>
      </c>
      <c r="H9770" s="137" t="s">
        <v>1806</v>
      </c>
      <c r="I9770" s="138" t="s">
        <v>1096</v>
      </c>
    </row>
    <row r="9771" spans="1:9" hidden="1">
      <c r="A9771" s="137" t="s">
        <v>47209</v>
      </c>
      <c r="B9771" s="138" t="s">
        <v>47210</v>
      </c>
      <c r="C9771" s="138" t="s">
        <v>47211</v>
      </c>
      <c r="D9771" s="138" t="s">
        <v>47212</v>
      </c>
      <c r="E9771" s="138" t="s">
        <v>47213</v>
      </c>
      <c r="F9771" s="139">
        <v>209.15</v>
      </c>
      <c r="G9771" s="137" t="s">
        <v>247</v>
      </c>
      <c r="H9771" s="137" t="s">
        <v>1806</v>
      </c>
      <c r="I9771" s="138" t="s">
        <v>1110</v>
      </c>
    </row>
    <row r="9772" spans="1:9" hidden="1">
      <c r="A9772" s="137" t="s">
        <v>47214</v>
      </c>
      <c r="B9772" s="138" t="s">
        <v>982</v>
      </c>
      <c r="C9772" s="138" t="s">
        <v>918</v>
      </c>
      <c r="D9772" s="138" t="s">
        <v>829</v>
      </c>
      <c r="E9772" s="138" t="s">
        <v>1192</v>
      </c>
      <c r="F9772" s="139">
        <v>191.38</v>
      </c>
      <c r="G9772" s="137" t="s">
        <v>247</v>
      </c>
      <c r="H9772" s="137" t="s">
        <v>1806</v>
      </c>
      <c r="I9772" s="138" t="s">
        <v>1096</v>
      </c>
    </row>
    <row r="9773" spans="1:9" hidden="1">
      <c r="A9773" s="137" t="s">
        <v>47215</v>
      </c>
      <c r="B9773" s="138" t="s">
        <v>47216</v>
      </c>
      <c r="C9773" s="138" t="s">
        <v>47217</v>
      </c>
      <c r="D9773" s="138" t="s">
        <v>47218</v>
      </c>
      <c r="E9773" s="138" t="s">
        <v>47219</v>
      </c>
      <c r="F9773" s="139">
        <v>95.02</v>
      </c>
      <c r="G9773" s="137" t="s">
        <v>247</v>
      </c>
      <c r="H9773" s="137" t="s">
        <v>1806</v>
      </c>
      <c r="I9773" s="138" t="s">
        <v>1110</v>
      </c>
    </row>
    <row r="9774" spans="1:9" hidden="1">
      <c r="A9774" s="137" t="s">
        <v>47220</v>
      </c>
      <c r="B9774" s="138" t="s">
        <v>1047</v>
      </c>
      <c r="C9774" s="138" t="s">
        <v>803</v>
      </c>
      <c r="D9774" s="138" t="s">
        <v>1579</v>
      </c>
      <c r="E9774" s="138" t="s">
        <v>1097</v>
      </c>
      <c r="F9774" s="139">
        <v>82.26</v>
      </c>
      <c r="G9774" s="137" t="s">
        <v>247</v>
      </c>
      <c r="H9774" s="137" t="s">
        <v>1806</v>
      </c>
      <c r="I9774" s="138" t="s">
        <v>1096</v>
      </c>
    </row>
    <row r="9775" spans="1:9" hidden="1">
      <c r="A9775" s="137" t="s">
        <v>47221</v>
      </c>
      <c r="B9775" s="138" t="s">
        <v>47222</v>
      </c>
      <c r="C9775" s="138" t="s">
        <v>47223</v>
      </c>
      <c r="D9775" s="138" t="s">
        <v>47224</v>
      </c>
      <c r="E9775" s="138" t="s">
        <v>47225</v>
      </c>
      <c r="F9775" s="139">
        <v>26.04</v>
      </c>
      <c r="G9775" s="137" t="s">
        <v>247</v>
      </c>
      <c r="H9775" s="137" t="s">
        <v>1806</v>
      </c>
      <c r="I9775" s="138" t="s">
        <v>1756</v>
      </c>
    </row>
    <row r="9776" spans="1:9" hidden="1">
      <c r="A9776" s="137" t="s">
        <v>47226</v>
      </c>
      <c r="B9776" s="138" t="s">
        <v>47227</v>
      </c>
      <c r="C9776" s="138" t="s">
        <v>47228</v>
      </c>
      <c r="D9776" s="138" t="s">
        <v>47229</v>
      </c>
      <c r="E9776" s="138" t="s">
        <v>47230</v>
      </c>
      <c r="F9776" s="139">
        <v>385.15</v>
      </c>
      <c r="G9776" s="137" t="s">
        <v>247</v>
      </c>
      <c r="H9776" s="137" t="s">
        <v>1806</v>
      </c>
      <c r="I9776" s="138" t="s">
        <v>1096</v>
      </c>
    </row>
    <row r="9777" spans="1:9" hidden="1">
      <c r="A9777" s="137" t="s">
        <v>47231</v>
      </c>
      <c r="B9777" s="138" t="s">
        <v>47232</v>
      </c>
      <c r="C9777" s="138" t="s">
        <v>47233</v>
      </c>
      <c r="D9777" s="138" t="s">
        <v>47234</v>
      </c>
      <c r="E9777" s="138" t="s">
        <v>47235</v>
      </c>
      <c r="F9777" s="139">
        <v>0</v>
      </c>
      <c r="G9777" s="137" t="s">
        <v>247</v>
      </c>
      <c r="H9777" s="137" t="s">
        <v>1806</v>
      </c>
      <c r="I9777" s="138" t="s">
        <v>1096</v>
      </c>
    </row>
    <row r="9778" spans="1:9" hidden="1">
      <c r="A9778" s="137" t="s">
        <v>47236</v>
      </c>
      <c r="B9778" s="138" t="s">
        <v>47237</v>
      </c>
      <c r="C9778" s="138" t="s">
        <v>47238</v>
      </c>
      <c r="D9778" s="138" t="s">
        <v>47239</v>
      </c>
      <c r="E9778" s="138" t="s">
        <v>47240</v>
      </c>
      <c r="F9778" s="139">
        <v>0</v>
      </c>
      <c r="G9778" s="137" t="s">
        <v>247</v>
      </c>
      <c r="H9778" s="137" t="s">
        <v>1806</v>
      </c>
      <c r="I9778" s="138" t="s">
        <v>1096</v>
      </c>
    </row>
    <row r="9779" spans="1:9" hidden="1">
      <c r="A9779" s="137" t="s">
        <v>47241</v>
      </c>
      <c r="B9779" s="138" t="s">
        <v>47242</v>
      </c>
      <c r="C9779" s="138" t="s">
        <v>47243</v>
      </c>
      <c r="D9779" s="138" t="s">
        <v>47244</v>
      </c>
      <c r="E9779" s="138" t="s">
        <v>47245</v>
      </c>
      <c r="F9779" s="139">
        <v>0</v>
      </c>
      <c r="G9779" s="137" t="s">
        <v>247</v>
      </c>
      <c r="H9779" s="137" t="s">
        <v>1806</v>
      </c>
      <c r="I9779" s="138" t="s">
        <v>1756</v>
      </c>
    </row>
    <row r="9780" spans="1:9" hidden="1">
      <c r="A9780" s="137" t="s">
        <v>47246</v>
      </c>
      <c r="B9780" s="138" t="s">
        <v>47247</v>
      </c>
      <c r="C9780" s="138" t="s">
        <v>47248</v>
      </c>
      <c r="D9780" s="138" t="s">
        <v>47249</v>
      </c>
      <c r="E9780" s="138" t="s">
        <v>47250</v>
      </c>
      <c r="F9780" s="139">
        <v>12.55</v>
      </c>
      <c r="G9780" s="137" t="s">
        <v>247</v>
      </c>
      <c r="H9780" s="137" t="s">
        <v>1806</v>
      </c>
      <c r="I9780" s="138" t="s">
        <v>1110</v>
      </c>
    </row>
    <row r="9781" spans="1:9" hidden="1">
      <c r="A9781" s="137" t="s">
        <v>47251</v>
      </c>
      <c r="B9781" s="138" t="s">
        <v>664</v>
      </c>
      <c r="C9781" s="138" t="s">
        <v>666</v>
      </c>
      <c r="D9781" s="138" t="s">
        <v>665</v>
      </c>
      <c r="E9781" s="138" t="s">
        <v>1340</v>
      </c>
      <c r="F9781" s="139">
        <v>106.88</v>
      </c>
      <c r="G9781" s="137" t="s">
        <v>247</v>
      </c>
      <c r="H9781" s="137" t="s">
        <v>1806</v>
      </c>
      <c r="I9781" s="138" t="s">
        <v>1096</v>
      </c>
    </row>
    <row r="9782" spans="1:9" hidden="1">
      <c r="A9782" s="137" t="s">
        <v>47252</v>
      </c>
      <c r="B9782" s="138" t="s">
        <v>47253</v>
      </c>
      <c r="C9782" s="138" t="s">
        <v>47254</v>
      </c>
      <c r="D9782" s="138" t="s">
        <v>47255</v>
      </c>
      <c r="E9782" s="138" t="s">
        <v>47256</v>
      </c>
      <c r="F9782" s="139">
        <v>43.52</v>
      </c>
      <c r="G9782" s="137" t="s">
        <v>247</v>
      </c>
      <c r="H9782" s="137" t="s">
        <v>1806</v>
      </c>
      <c r="I9782" s="138" t="s">
        <v>1096</v>
      </c>
    </row>
    <row r="9783" spans="1:9" hidden="1">
      <c r="A9783" s="137" t="s">
        <v>47257</v>
      </c>
      <c r="B9783" s="138" t="s">
        <v>47258</v>
      </c>
      <c r="C9783" s="138" t="s">
        <v>47259</v>
      </c>
      <c r="D9783" s="138" t="s">
        <v>47260</v>
      </c>
      <c r="E9783" s="138" t="s">
        <v>47261</v>
      </c>
      <c r="F9783" s="139">
        <v>0</v>
      </c>
      <c r="G9783" s="137" t="s">
        <v>247</v>
      </c>
      <c r="H9783" s="137" t="s">
        <v>1806</v>
      </c>
      <c r="I9783" s="138" t="s">
        <v>1756</v>
      </c>
    </row>
    <row r="9784" spans="1:9" hidden="1">
      <c r="A9784" s="137" t="s">
        <v>47262</v>
      </c>
      <c r="B9784" s="138" t="s">
        <v>47263</v>
      </c>
      <c r="C9784" s="138" t="s">
        <v>47264</v>
      </c>
      <c r="D9784" s="138" t="s">
        <v>47265</v>
      </c>
      <c r="E9784" s="138" t="s">
        <v>47266</v>
      </c>
      <c r="F9784" s="139">
        <v>0</v>
      </c>
      <c r="G9784" s="137" t="s">
        <v>247</v>
      </c>
      <c r="H9784" s="137" t="s">
        <v>1806</v>
      </c>
      <c r="I9784" s="138" t="s">
        <v>1756</v>
      </c>
    </row>
    <row r="9785" spans="1:9" hidden="1">
      <c r="A9785" s="137" t="s">
        <v>47267</v>
      </c>
      <c r="B9785" s="138" t="s">
        <v>47268</v>
      </c>
      <c r="C9785" s="138" t="s">
        <v>47269</v>
      </c>
      <c r="D9785" s="138" t="s">
        <v>47270</v>
      </c>
      <c r="E9785" s="138" t="s">
        <v>47271</v>
      </c>
      <c r="F9785" s="139">
        <v>0</v>
      </c>
      <c r="G9785" s="137" t="s">
        <v>247</v>
      </c>
      <c r="H9785" s="137" t="s">
        <v>1806</v>
      </c>
      <c r="I9785" s="138" t="s">
        <v>1096</v>
      </c>
    </row>
    <row r="9786" spans="1:9" hidden="1">
      <c r="A9786" s="137" t="s">
        <v>47272</v>
      </c>
      <c r="B9786" s="138" t="s">
        <v>47273</v>
      </c>
      <c r="C9786" s="138" t="s">
        <v>47274</v>
      </c>
      <c r="D9786" s="138" t="s">
        <v>47275</v>
      </c>
      <c r="E9786" s="138" t="s">
        <v>47276</v>
      </c>
      <c r="F9786" s="139">
        <v>22.56</v>
      </c>
      <c r="G9786" s="137" t="s">
        <v>247</v>
      </c>
      <c r="H9786" s="137" t="s">
        <v>1806</v>
      </c>
      <c r="I9786" s="138" t="s">
        <v>1110</v>
      </c>
    </row>
    <row r="9787" spans="1:9" hidden="1">
      <c r="A9787" s="137" t="s">
        <v>47277</v>
      </c>
      <c r="B9787" s="138" t="s">
        <v>47278</v>
      </c>
      <c r="C9787" s="138" t="s">
        <v>47279</v>
      </c>
      <c r="D9787" s="138" t="s">
        <v>47280</v>
      </c>
      <c r="E9787" s="138" t="s">
        <v>47281</v>
      </c>
      <c r="F9787" s="139">
        <v>104.9</v>
      </c>
      <c r="G9787" s="137" t="s">
        <v>247</v>
      </c>
      <c r="H9787" s="137" t="s">
        <v>1806</v>
      </c>
      <c r="I9787" s="138" t="s">
        <v>1756</v>
      </c>
    </row>
    <row r="9788" spans="1:9" hidden="1">
      <c r="A9788" s="137" t="s">
        <v>47282</v>
      </c>
      <c r="B9788" s="138" t="s">
        <v>47283</v>
      </c>
      <c r="C9788" s="138" t="s">
        <v>47284</v>
      </c>
      <c r="D9788" s="138" t="s">
        <v>47285</v>
      </c>
      <c r="E9788" s="138" t="s">
        <v>47286</v>
      </c>
      <c r="F9788" s="139">
        <v>40.200000000000003</v>
      </c>
      <c r="G9788" s="137" t="s">
        <v>247</v>
      </c>
      <c r="H9788" s="137" t="s">
        <v>1806</v>
      </c>
      <c r="I9788" s="138" t="s">
        <v>1096</v>
      </c>
    </row>
    <row r="9789" spans="1:9" hidden="1">
      <c r="A9789" s="137" t="s">
        <v>47287</v>
      </c>
      <c r="B9789" s="138" t="s">
        <v>47288</v>
      </c>
      <c r="C9789" s="138" t="s">
        <v>47289</v>
      </c>
      <c r="D9789" s="138" t="s">
        <v>47290</v>
      </c>
      <c r="E9789" s="138" t="s">
        <v>47291</v>
      </c>
      <c r="F9789" s="139">
        <v>84.97</v>
      </c>
      <c r="G9789" s="137" t="s">
        <v>247</v>
      </c>
      <c r="H9789" s="137" t="s">
        <v>1806</v>
      </c>
      <c r="I9789" s="138" t="s">
        <v>1096</v>
      </c>
    </row>
    <row r="9790" spans="1:9" hidden="1">
      <c r="A9790" s="137" t="s">
        <v>47292</v>
      </c>
      <c r="B9790" s="138" t="s">
        <v>47293</v>
      </c>
      <c r="C9790" s="138" t="s">
        <v>47294</v>
      </c>
      <c r="D9790" s="138" t="s">
        <v>47295</v>
      </c>
      <c r="E9790" s="138" t="s">
        <v>47296</v>
      </c>
      <c r="F9790" s="139">
        <v>28.55</v>
      </c>
      <c r="G9790" s="137" t="s">
        <v>247</v>
      </c>
      <c r="H9790" s="137" t="s">
        <v>1806</v>
      </c>
      <c r="I9790" s="138" t="s">
        <v>1756</v>
      </c>
    </row>
    <row r="9791" spans="1:9" hidden="1">
      <c r="A9791" s="137" t="s">
        <v>47297</v>
      </c>
      <c r="B9791" s="138" t="s">
        <v>47298</v>
      </c>
      <c r="C9791" s="138" t="s">
        <v>47299</v>
      </c>
      <c r="D9791" s="138" t="s">
        <v>47300</v>
      </c>
      <c r="E9791" s="138" t="s">
        <v>47301</v>
      </c>
      <c r="F9791" s="139">
        <v>0</v>
      </c>
      <c r="G9791" s="137" t="s">
        <v>247</v>
      </c>
      <c r="H9791" s="137" t="s">
        <v>1806</v>
      </c>
      <c r="I9791" s="138" t="s">
        <v>1110</v>
      </c>
    </row>
    <row r="9792" spans="1:9" hidden="1">
      <c r="A9792" s="137" t="s">
        <v>47302</v>
      </c>
      <c r="B9792" s="138" t="s">
        <v>47303</v>
      </c>
      <c r="C9792" s="138" t="s">
        <v>47304</v>
      </c>
      <c r="D9792" s="138" t="s">
        <v>47305</v>
      </c>
      <c r="E9792" s="138" t="s">
        <v>47306</v>
      </c>
      <c r="F9792" s="139">
        <v>109.85</v>
      </c>
      <c r="G9792" s="137" t="s">
        <v>247</v>
      </c>
      <c r="H9792" s="137" t="s">
        <v>1806</v>
      </c>
      <c r="I9792" s="138" t="s">
        <v>1096</v>
      </c>
    </row>
    <row r="9793" spans="1:9" hidden="1">
      <c r="A9793" s="137" t="s">
        <v>47307</v>
      </c>
      <c r="B9793" s="138" t="s">
        <v>47308</v>
      </c>
      <c r="C9793" s="138" t="s">
        <v>47309</v>
      </c>
      <c r="D9793" s="138" t="s">
        <v>47310</v>
      </c>
      <c r="E9793" s="138" t="s">
        <v>47311</v>
      </c>
      <c r="F9793" s="139">
        <v>0</v>
      </c>
      <c r="G9793" s="137" t="s">
        <v>247</v>
      </c>
      <c r="H9793" s="137" t="s">
        <v>1806</v>
      </c>
      <c r="I9793" s="138" t="s">
        <v>1110</v>
      </c>
    </row>
    <row r="9794" spans="1:9" hidden="1">
      <c r="A9794" s="137" t="s">
        <v>47312</v>
      </c>
      <c r="B9794" s="138" t="s">
        <v>47313</v>
      </c>
      <c r="C9794" s="138" t="s">
        <v>47314</v>
      </c>
      <c r="D9794" s="138" t="s">
        <v>47315</v>
      </c>
      <c r="E9794" s="138" t="s">
        <v>47316</v>
      </c>
      <c r="F9794" s="139">
        <v>0</v>
      </c>
      <c r="G9794" s="137" t="s">
        <v>247</v>
      </c>
      <c r="H9794" s="137" t="s">
        <v>1806</v>
      </c>
      <c r="I9794" s="138" t="s">
        <v>1096</v>
      </c>
    </row>
    <row r="9795" spans="1:9" hidden="1">
      <c r="A9795" s="137" t="s">
        <v>47317</v>
      </c>
      <c r="B9795" s="138" t="s">
        <v>1037</v>
      </c>
      <c r="C9795" s="138" t="s">
        <v>944</v>
      </c>
      <c r="D9795" s="138" t="s">
        <v>47260</v>
      </c>
      <c r="E9795" s="138" t="s">
        <v>1268</v>
      </c>
      <c r="F9795" s="139">
        <v>55.52</v>
      </c>
      <c r="G9795" s="137" t="s">
        <v>247</v>
      </c>
      <c r="H9795" s="137" t="s">
        <v>1806</v>
      </c>
      <c r="I9795" s="138" t="s">
        <v>1096</v>
      </c>
    </row>
    <row r="9796" spans="1:9" hidden="1">
      <c r="A9796" s="137" t="s">
        <v>47318</v>
      </c>
      <c r="B9796" s="138" t="s">
        <v>47319</v>
      </c>
      <c r="C9796" s="138" t="s">
        <v>47320</v>
      </c>
      <c r="D9796" s="138" t="s">
        <v>47321</v>
      </c>
      <c r="E9796" s="138" t="s">
        <v>47322</v>
      </c>
      <c r="F9796" s="139">
        <v>0</v>
      </c>
      <c r="G9796" s="137" t="s">
        <v>247</v>
      </c>
      <c r="H9796" s="137" t="s">
        <v>1806</v>
      </c>
      <c r="I9796" s="138" t="s">
        <v>5636</v>
      </c>
    </row>
    <row r="9797" spans="1:9" hidden="1">
      <c r="A9797" s="137" t="s">
        <v>47323</v>
      </c>
      <c r="B9797" s="138" t="s">
        <v>47324</v>
      </c>
      <c r="C9797" s="138" t="s">
        <v>47325</v>
      </c>
      <c r="D9797" s="138" t="s">
        <v>47326</v>
      </c>
      <c r="E9797" s="138" t="s">
        <v>47327</v>
      </c>
      <c r="F9797" s="139">
        <v>0</v>
      </c>
      <c r="G9797" s="137" t="s">
        <v>247</v>
      </c>
      <c r="H9797" s="137" t="s">
        <v>1806</v>
      </c>
      <c r="I9797" s="138" t="s">
        <v>1096</v>
      </c>
    </row>
    <row r="9798" spans="1:9" hidden="1">
      <c r="A9798" s="137" t="s">
        <v>47328</v>
      </c>
      <c r="B9798" s="138" t="s">
        <v>47329</v>
      </c>
      <c r="C9798" s="138" t="s">
        <v>47330</v>
      </c>
      <c r="D9798" s="138" t="s">
        <v>47331</v>
      </c>
      <c r="E9798" s="138" t="s">
        <v>47332</v>
      </c>
      <c r="F9798" s="139">
        <v>41.91</v>
      </c>
      <c r="G9798" s="137" t="s">
        <v>247</v>
      </c>
      <c r="H9798" s="137" t="s">
        <v>1806</v>
      </c>
      <c r="I9798" s="138" t="s">
        <v>1096</v>
      </c>
    </row>
    <row r="9799" spans="1:9" hidden="1">
      <c r="A9799" s="137" t="s">
        <v>47333</v>
      </c>
      <c r="B9799" s="138" t="s">
        <v>47334</v>
      </c>
      <c r="C9799" s="138" t="s">
        <v>47335</v>
      </c>
      <c r="D9799" s="138" t="s">
        <v>47336</v>
      </c>
      <c r="E9799" s="138" t="s">
        <v>47337</v>
      </c>
      <c r="F9799" s="139">
        <v>0</v>
      </c>
      <c r="G9799" s="137" t="s">
        <v>247</v>
      </c>
      <c r="H9799" s="137" t="s">
        <v>1806</v>
      </c>
      <c r="I9799" s="138" t="s">
        <v>1756</v>
      </c>
    </row>
    <row r="9800" spans="1:9" hidden="1">
      <c r="A9800" s="137" t="s">
        <v>47338</v>
      </c>
      <c r="B9800" s="138" t="s">
        <v>47339</v>
      </c>
      <c r="C9800" s="138" t="s">
        <v>47340</v>
      </c>
      <c r="D9800" s="138" t="s">
        <v>47341</v>
      </c>
      <c r="E9800" s="138" t="s">
        <v>47342</v>
      </c>
      <c r="F9800" s="139">
        <v>0</v>
      </c>
      <c r="G9800" s="137" t="s">
        <v>247</v>
      </c>
      <c r="H9800" s="137" t="s">
        <v>2660</v>
      </c>
      <c r="I9800" s="138" t="s">
        <v>1091</v>
      </c>
    </row>
    <row r="9801" spans="1:9" hidden="1">
      <c r="A9801" s="137" t="s">
        <v>47343</v>
      </c>
      <c r="B9801" s="138" t="s">
        <v>47344</v>
      </c>
      <c r="C9801" s="138" t="s">
        <v>47345</v>
      </c>
      <c r="D9801" s="138" t="s">
        <v>47346</v>
      </c>
      <c r="E9801" s="138" t="s">
        <v>47347</v>
      </c>
      <c r="F9801" s="139">
        <v>0</v>
      </c>
      <c r="G9801" s="137" t="s">
        <v>247</v>
      </c>
      <c r="H9801" s="137" t="s">
        <v>1806</v>
      </c>
      <c r="I9801" s="138" t="s">
        <v>1096</v>
      </c>
    </row>
    <row r="9802" spans="1:9" hidden="1">
      <c r="A9802" s="137" t="s">
        <v>47348</v>
      </c>
      <c r="B9802" s="138" t="s">
        <v>47349</v>
      </c>
      <c r="C9802" s="138" t="s">
        <v>47350</v>
      </c>
      <c r="D9802" s="138" t="s">
        <v>47351</v>
      </c>
      <c r="E9802" s="138" t="s">
        <v>47352</v>
      </c>
      <c r="F9802" s="139">
        <v>48.5</v>
      </c>
      <c r="G9802" s="137" t="s">
        <v>247</v>
      </c>
      <c r="H9802" s="137" t="s">
        <v>1806</v>
      </c>
      <c r="I9802" s="138" t="s">
        <v>1096</v>
      </c>
    </row>
    <row r="9803" spans="1:9" hidden="1">
      <c r="A9803" s="137" t="s">
        <v>47353</v>
      </c>
      <c r="B9803" s="138" t="s">
        <v>47354</v>
      </c>
      <c r="C9803" s="138" t="s">
        <v>47355</v>
      </c>
      <c r="D9803" s="138" t="s">
        <v>47356</v>
      </c>
      <c r="E9803" s="138" t="s">
        <v>47357</v>
      </c>
      <c r="F9803" s="139">
        <v>0</v>
      </c>
      <c r="G9803" s="137" t="s">
        <v>247</v>
      </c>
      <c r="H9803" s="137" t="s">
        <v>1806</v>
      </c>
      <c r="I9803" s="138" t="s">
        <v>1096</v>
      </c>
    </row>
    <row r="9804" spans="1:9" hidden="1">
      <c r="A9804" s="137" t="s">
        <v>47358</v>
      </c>
      <c r="B9804" s="138" t="s">
        <v>667</v>
      </c>
      <c r="C9804" s="138" t="s">
        <v>45</v>
      </c>
      <c r="D9804" s="138" t="s">
        <v>668</v>
      </c>
      <c r="E9804" s="138" t="s">
        <v>1125</v>
      </c>
      <c r="F9804" s="139">
        <v>0</v>
      </c>
      <c r="G9804" s="137" t="s">
        <v>247</v>
      </c>
      <c r="H9804" s="137" t="s">
        <v>1806</v>
      </c>
      <c r="I9804" s="138" t="s">
        <v>1096</v>
      </c>
    </row>
    <row r="9805" spans="1:9" hidden="1">
      <c r="A9805" s="137" t="s">
        <v>47359</v>
      </c>
      <c r="B9805" s="138" t="s">
        <v>47360</v>
      </c>
      <c r="C9805" s="138" t="s">
        <v>47361</v>
      </c>
      <c r="D9805" s="138" t="s">
        <v>47362</v>
      </c>
      <c r="E9805" s="138" t="s">
        <v>47363</v>
      </c>
      <c r="F9805" s="139">
        <v>0</v>
      </c>
      <c r="G9805" s="137" t="s">
        <v>247</v>
      </c>
      <c r="H9805" s="137" t="s">
        <v>1806</v>
      </c>
      <c r="I9805" s="138" t="s">
        <v>1080</v>
      </c>
    </row>
    <row r="9806" spans="1:9" hidden="1">
      <c r="A9806" s="137" t="s">
        <v>47364</v>
      </c>
      <c r="B9806" s="138" t="s">
        <v>47365</v>
      </c>
      <c r="C9806" s="138" t="s">
        <v>47366</v>
      </c>
      <c r="D9806" s="138" t="s">
        <v>47367</v>
      </c>
      <c r="E9806" s="138" t="s">
        <v>47368</v>
      </c>
      <c r="F9806" s="139">
        <v>0</v>
      </c>
      <c r="G9806" s="137" t="s">
        <v>247</v>
      </c>
      <c r="H9806" s="137" t="s">
        <v>1806</v>
      </c>
      <c r="I9806" s="138" t="s">
        <v>1080</v>
      </c>
    </row>
    <row r="9807" spans="1:9" hidden="1">
      <c r="A9807" s="137" t="s">
        <v>47369</v>
      </c>
      <c r="B9807" s="138" t="s">
        <v>47370</v>
      </c>
      <c r="C9807" s="138" t="s">
        <v>47371</v>
      </c>
      <c r="D9807" s="138" t="s">
        <v>47372</v>
      </c>
      <c r="E9807" s="138" t="s">
        <v>47373</v>
      </c>
      <c r="F9807" s="139">
        <v>52.234999999999999</v>
      </c>
      <c r="G9807" s="137" t="s">
        <v>247</v>
      </c>
      <c r="H9807" s="137" t="s">
        <v>1806</v>
      </c>
      <c r="I9807" s="138" t="s">
        <v>1110</v>
      </c>
    </row>
    <row r="9808" spans="1:9" hidden="1">
      <c r="A9808" s="137" t="s">
        <v>47374</v>
      </c>
      <c r="B9808" s="138" t="s">
        <v>47375</v>
      </c>
      <c r="C9808" s="138" t="s">
        <v>47376</v>
      </c>
      <c r="D9808" s="138" t="s">
        <v>47377</v>
      </c>
      <c r="E9808" s="138" t="s">
        <v>47378</v>
      </c>
      <c r="F9808" s="139">
        <v>0</v>
      </c>
      <c r="G9808" s="137" t="s">
        <v>247</v>
      </c>
      <c r="H9808" s="137" t="s">
        <v>1806</v>
      </c>
      <c r="I9808" s="138" t="s">
        <v>1080</v>
      </c>
    </row>
    <row r="9809" spans="1:9" hidden="1">
      <c r="A9809" s="137" t="s">
        <v>47379</v>
      </c>
      <c r="B9809" s="138" t="s">
        <v>47380</v>
      </c>
      <c r="C9809" s="138" t="s">
        <v>47381</v>
      </c>
      <c r="D9809" s="138" t="s">
        <v>47382</v>
      </c>
      <c r="E9809" s="138" t="s">
        <v>47383</v>
      </c>
      <c r="F9809" s="139">
        <v>0</v>
      </c>
      <c r="G9809" s="137" t="s">
        <v>247</v>
      </c>
      <c r="H9809" s="137" t="s">
        <v>1806</v>
      </c>
      <c r="I9809" s="138" t="s">
        <v>1080</v>
      </c>
    </row>
    <row r="9810" spans="1:9" hidden="1">
      <c r="A9810" s="137" t="s">
        <v>47384</v>
      </c>
      <c r="B9810" s="138" t="s">
        <v>47385</v>
      </c>
      <c r="C9810" s="138" t="s">
        <v>47386</v>
      </c>
      <c r="D9810" s="138" t="s">
        <v>47387</v>
      </c>
      <c r="E9810" s="138" t="s">
        <v>47388</v>
      </c>
      <c r="F9810" s="139">
        <v>47.95</v>
      </c>
      <c r="G9810" s="137" t="s">
        <v>247</v>
      </c>
      <c r="H9810" s="137" t="s">
        <v>1806</v>
      </c>
      <c r="I9810" s="138" t="s">
        <v>5636</v>
      </c>
    </row>
    <row r="9811" spans="1:9" hidden="1">
      <c r="A9811" s="137" t="s">
        <v>47389</v>
      </c>
      <c r="B9811" s="138" t="s">
        <v>47390</v>
      </c>
      <c r="C9811" s="138" t="s">
        <v>47391</v>
      </c>
      <c r="D9811" s="138" t="s">
        <v>47392</v>
      </c>
      <c r="E9811" s="138" t="s">
        <v>47393</v>
      </c>
      <c r="F9811" s="139">
        <v>35.58</v>
      </c>
      <c r="G9811" s="137" t="s">
        <v>247</v>
      </c>
      <c r="H9811" s="137" t="s">
        <v>1806</v>
      </c>
      <c r="I9811" s="138" t="s">
        <v>1110</v>
      </c>
    </row>
    <row r="9812" spans="1:9" hidden="1">
      <c r="A9812" s="137" t="s">
        <v>47394</v>
      </c>
      <c r="B9812" s="138" t="s">
        <v>669</v>
      </c>
      <c r="C9812" s="138" t="s">
        <v>671</v>
      </c>
      <c r="D9812" s="138" t="s">
        <v>47395</v>
      </c>
      <c r="E9812" s="138" t="s">
        <v>1119</v>
      </c>
      <c r="F9812" s="139">
        <v>0</v>
      </c>
      <c r="G9812" s="137" t="s">
        <v>247</v>
      </c>
      <c r="H9812" s="137" t="s">
        <v>1806</v>
      </c>
      <c r="I9812" s="138" t="s">
        <v>1096</v>
      </c>
    </row>
    <row r="9813" spans="1:9" hidden="1">
      <c r="A9813" s="137" t="s">
        <v>47396</v>
      </c>
      <c r="B9813" s="138" t="s">
        <v>47397</v>
      </c>
      <c r="C9813" s="138" t="s">
        <v>47398</v>
      </c>
      <c r="D9813" s="138" t="s">
        <v>47399</v>
      </c>
      <c r="E9813" s="138" t="s">
        <v>47400</v>
      </c>
      <c r="F9813" s="139">
        <v>0</v>
      </c>
      <c r="G9813" s="137" t="s">
        <v>247</v>
      </c>
      <c r="H9813" s="137" t="s">
        <v>1806</v>
      </c>
      <c r="I9813" s="138" t="s">
        <v>1096</v>
      </c>
    </row>
    <row r="9814" spans="1:9" hidden="1">
      <c r="A9814" s="137" t="s">
        <v>47401</v>
      </c>
      <c r="B9814" s="138" t="s">
        <v>47402</v>
      </c>
      <c r="C9814" s="138" t="s">
        <v>47403</v>
      </c>
      <c r="D9814" s="138" t="s">
        <v>47404</v>
      </c>
      <c r="E9814" s="138" t="s">
        <v>47405</v>
      </c>
      <c r="F9814" s="139">
        <v>77.430000000000007</v>
      </c>
      <c r="G9814" s="137" t="s">
        <v>247</v>
      </c>
      <c r="H9814" s="137" t="s">
        <v>1806</v>
      </c>
      <c r="I9814" s="138" t="s">
        <v>1096</v>
      </c>
    </row>
    <row r="9815" spans="1:9" hidden="1">
      <c r="A9815" s="137" t="s">
        <v>47406</v>
      </c>
      <c r="B9815" s="138" t="s">
        <v>47407</v>
      </c>
      <c r="C9815" s="138" t="s">
        <v>47408</v>
      </c>
      <c r="D9815" s="138" t="s">
        <v>47409</v>
      </c>
      <c r="E9815" s="138" t="s">
        <v>1756</v>
      </c>
      <c r="F9815" s="139">
        <v>0</v>
      </c>
      <c r="G9815" s="137" t="s">
        <v>247</v>
      </c>
      <c r="H9815" s="137" t="s">
        <v>1806</v>
      </c>
      <c r="I9815" s="138" t="s">
        <v>1756</v>
      </c>
    </row>
    <row r="9816" spans="1:9" hidden="1">
      <c r="A9816" s="137" t="s">
        <v>47410</v>
      </c>
      <c r="B9816" s="138" t="s">
        <v>47411</v>
      </c>
      <c r="C9816" s="138" t="s">
        <v>47412</v>
      </c>
      <c r="D9816" s="138" t="s">
        <v>47413</v>
      </c>
      <c r="E9816" s="138" t="s">
        <v>47414</v>
      </c>
      <c r="F9816" s="139">
        <v>0</v>
      </c>
      <c r="G9816" s="137" t="s">
        <v>247</v>
      </c>
      <c r="H9816" s="137" t="s">
        <v>1806</v>
      </c>
      <c r="I9816" s="138" t="s">
        <v>1096</v>
      </c>
    </row>
    <row r="9817" spans="1:9" hidden="1">
      <c r="A9817" s="137" t="s">
        <v>47415</v>
      </c>
      <c r="B9817" s="138" t="s">
        <v>47416</v>
      </c>
      <c r="C9817" s="138" t="s">
        <v>47417</v>
      </c>
      <c r="D9817" s="138" t="s">
        <v>47418</v>
      </c>
      <c r="E9817" s="138" t="s">
        <v>47419</v>
      </c>
      <c r="F9817" s="139">
        <v>0</v>
      </c>
      <c r="G9817" s="137" t="s">
        <v>247</v>
      </c>
      <c r="H9817" s="137" t="s">
        <v>1806</v>
      </c>
      <c r="I9817" s="138" t="s">
        <v>1096</v>
      </c>
    </row>
    <row r="9818" spans="1:9" hidden="1">
      <c r="A9818" s="137" t="s">
        <v>47420</v>
      </c>
      <c r="B9818" s="138" t="s">
        <v>47421</v>
      </c>
      <c r="C9818" s="138" t="s">
        <v>47422</v>
      </c>
      <c r="D9818" s="138" t="s">
        <v>47423</v>
      </c>
      <c r="E9818" s="138" t="s">
        <v>47424</v>
      </c>
      <c r="F9818" s="139">
        <v>54.53</v>
      </c>
      <c r="G9818" s="137" t="s">
        <v>247</v>
      </c>
      <c r="H9818" s="137" t="s">
        <v>1806</v>
      </c>
      <c r="I9818" s="138" t="s">
        <v>1110</v>
      </c>
    </row>
    <row r="9819" spans="1:9" hidden="1">
      <c r="A9819" s="137" t="s">
        <v>47425</v>
      </c>
      <c r="B9819" s="138" t="s">
        <v>47426</v>
      </c>
      <c r="C9819" s="138" t="s">
        <v>47427</v>
      </c>
      <c r="D9819" s="138" t="s">
        <v>47428</v>
      </c>
      <c r="E9819" s="138" t="s">
        <v>47429</v>
      </c>
      <c r="F9819" s="139">
        <v>25.9</v>
      </c>
      <c r="G9819" s="137" t="s">
        <v>247</v>
      </c>
      <c r="H9819" s="137" t="s">
        <v>1806</v>
      </c>
      <c r="I9819" s="138" t="s">
        <v>1756</v>
      </c>
    </row>
    <row r="9820" spans="1:9" hidden="1">
      <c r="A9820" s="137" t="s">
        <v>47430</v>
      </c>
      <c r="B9820" s="138" t="s">
        <v>1038</v>
      </c>
      <c r="C9820" s="138" t="s">
        <v>945</v>
      </c>
      <c r="D9820" s="138" t="s">
        <v>901</v>
      </c>
      <c r="E9820" s="138" t="s">
        <v>1269</v>
      </c>
      <c r="F9820" s="139">
        <v>194.83</v>
      </c>
      <c r="G9820" s="137" t="s">
        <v>247</v>
      </c>
      <c r="H9820" s="137" t="s">
        <v>1806</v>
      </c>
      <c r="I9820" s="138" t="s">
        <v>1096</v>
      </c>
    </row>
    <row r="9821" spans="1:9" hidden="1">
      <c r="A9821" s="137" t="s">
        <v>47431</v>
      </c>
      <c r="B9821" s="138" t="s">
        <v>47432</v>
      </c>
      <c r="C9821" s="138" t="s">
        <v>47433</v>
      </c>
      <c r="D9821" s="138" t="s">
        <v>16058</v>
      </c>
      <c r="E9821" s="138" t="s">
        <v>47434</v>
      </c>
      <c r="F9821" s="139">
        <v>12.12</v>
      </c>
      <c r="G9821" s="137" t="s">
        <v>247</v>
      </c>
      <c r="H9821" s="137" t="s">
        <v>1806</v>
      </c>
      <c r="I9821" s="138" t="s">
        <v>1096</v>
      </c>
    </row>
    <row r="9822" spans="1:9" hidden="1">
      <c r="A9822" s="137" t="s">
        <v>47435</v>
      </c>
      <c r="B9822" s="138" t="s">
        <v>47436</v>
      </c>
      <c r="C9822" s="138" t="s">
        <v>47437</v>
      </c>
      <c r="D9822" s="138" t="s">
        <v>47438</v>
      </c>
      <c r="E9822" s="138" t="s">
        <v>47439</v>
      </c>
      <c r="F9822" s="139">
        <v>76.09</v>
      </c>
      <c r="G9822" s="137" t="s">
        <v>247</v>
      </c>
      <c r="H9822" s="137" t="s">
        <v>1806</v>
      </c>
      <c r="I9822" s="138" t="s">
        <v>1096</v>
      </c>
    </row>
    <row r="9823" spans="1:9" hidden="1">
      <c r="A9823" s="137" t="s">
        <v>47440</v>
      </c>
      <c r="B9823" s="138" t="s">
        <v>47441</v>
      </c>
      <c r="C9823" s="138" t="s">
        <v>47442</v>
      </c>
      <c r="D9823" s="138" t="s">
        <v>47443</v>
      </c>
      <c r="E9823" s="138" t="s">
        <v>47444</v>
      </c>
      <c r="F9823" s="139">
        <v>53.78</v>
      </c>
      <c r="G9823" s="137" t="s">
        <v>247</v>
      </c>
      <c r="H9823" s="137" t="s">
        <v>1806</v>
      </c>
      <c r="I9823" s="138" t="s">
        <v>1096</v>
      </c>
    </row>
    <row r="9824" spans="1:9" hidden="1">
      <c r="A9824" s="137" t="s">
        <v>47445</v>
      </c>
      <c r="B9824" s="138" t="s">
        <v>47446</v>
      </c>
      <c r="C9824" s="138" t="s">
        <v>47447</v>
      </c>
      <c r="D9824" s="138" t="s">
        <v>47448</v>
      </c>
      <c r="E9824" s="138" t="s">
        <v>47449</v>
      </c>
      <c r="F9824" s="139">
        <v>30.04</v>
      </c>
      <c r="G9824" s="137" t="s">
        <v>247</v>
      </c>
      <c r="H9824" s="137" t="s">
        <v>1806</v>
      </c>
      <c r="I9824" s="138" t="s">
        <v>1110</v>
      </c>
    </row>
    <row r="9825" spans="1:9" hidden="1">
      <c r="A9825" s="137" t="s">
        <v>47450</v>
      </c>
      <c r="B9825" s="138" t="s">
        <v>47451</v>
      </c>
      <c r="C9825" s="138" t="s">
        <v>47452</v>
      </c>
      <c r="D9825" s="138" t="s">
        <v>47453</v>
      </c>
      <c r="E9825" s="138" t="s">
        <v>1756</v>
      </c>
      <c r="F9825" s="139">
        <v>0</v>
      </c>
      <c r="G9825" s="137" t="s">
        <v>247</v>
      </c>
      <c r="H9825" s="137" t="s">
        <v>1806</v>
      </c>
      <c r="I9825" s="138" t="s">
        <v>1756</v>
      </c>
    </row>
    <row r="9826" spans="1:9" hidden="1">
      <c r="A9826" s="137" t="s">
        <v>47454</v>
      </c>
      <c r="B9826" s="138" t="s">
        <v>47455</v>
      </c>
      <c r="C9826" s="138" t="s">
        <v>47452</v>
      </c>
      <c r="D9826" s="138" t="s">
        <v>47456</v>
      </c>
      <c r="E9826" s="138" t="s">
        <v>47457</v>
      </c>
      <c r="F9826" s="139">
        <v>0</v>
      </c>
      <c r="G9826" s="137" t="s">
        <v>247</v>
      </c>
      <c r="H9826" s="137" t="s">
        <v>1806</v>
      </c>
      <c r="I9826" s="138" t="s">
        <v>1096</v>
      </c>
    </row>
    <row r="9827" spans="1:9" hidden="1">
      <c r="A9827" s="137" t="s">
        <v>47458</v>
      </c>
      <c r="B9827" s="138" t="s">
        <v>47459</v>
      </c>
      <c r="C9827" s="138" t="s">
        <v>47460</v>
      </c>
      <c r="D9827" s="138" t="s">
        <v>47461</v>
      </c>
      <c r="E9827" s="138" t="s">
        <v>47462</v>
      </c>
      <c r="F9827" s="139">
        <v>79.33</v>
      </c>
      <c r="G9827" s="137" t="s">
        <v>247</v>
      </c>
      <c r="H9827" s="137" t="s">
        <v>1806</v>
      </c>
      <c r="I9827" s="138" t="s">
        <v>1096</v>
      </c>
    </row>
    <row r="9828" spans="1:9" hidden="1">
      <c r="A9828" s="137" t="s">
        <v>47463</v>
      </c>
      <c r="B9828" s="138" t="s">
        <v>47464</v>
      </c>
      <c r="C9828" s="138" t="s">
        <v>47465</v>
      </c>
      <c r="D9828" s="138" t="s">
        <v>47466</v>
      </c>
      <c r="E9828" s="138" t="s">
        <v>47467</v>
      </c>
      <c r="F9828" s="139">
        <v>0</v>
      </c>
      <c r="G9828" s="137" t="s">
        <v>247</v>
      </c>
      <c r="H9828" s="137" t="s">
        <v>1806</v>
      </c>
      <c r="I9828" s="138" t="s">
        <v>5636</v>
      </c>
    </row>
    <row r="9829" spans="1:9" hidden="1">
      <c r="A9829" s="137" t="s">
        <v>47468</v>
      </c>
      <c r="B9829" s="138" t="s">
        <v>47469</v>
      </c>
      <c r="C9829" s="138" t="s">
        <v>47470</v>
      </c>
      <c r="D9829" s="138" t="s">
        <v>47471</v>
      </c>
      <c r="E9829" s="138" t="s">
        <v>47472</v>
      </c>
      <c r="F9829" s="139">
        <v>69.86</v>
      </c>
      <c r="G9829" s="137" t="s">
        <v>247</v>
      </c>
      <c r="H9829" s="137" t="s">
        <v>1806</v>
      </c>
      <c r="I9829" s="138" t="s">
        <v>1110</v>
      </c>
    </row>
    <row r="9830" spans="1:9" hidden="1">
      <c r="A9830" s="137" t="s">
        <v>47473</v>
      </c>
      <c r="B9830" s="138" t="s">
        <v>47474</v>
      </c>
      <c r="C9830" s="138" t="s">
        <v>47475</v>
      </c>
      <c r="D9830" s="138" t="s">
        <v>47476</v>
      </c>
      <c r="E9830" s="138" t="s">
        <v>47477</v>
      </c>
      <c r="F9830" s="139">
        <v>43.08</v>
      </c>
      <c r="G9830" s="137" t="s">
        <v>247</v>
      </c>
      <c r="H9830" s="137" t="s">
        <v>1806</v>
      </c>
      <c r="I9830" s="138" t="s">
        <v>1110</v>
      </c>
    </row>
    <row r="9831" spans="1:9" hidden="1">
      <c r="A9831" s="137" t="s">
        <v>47478</v>
      </c>
      <c r="B9831" s="138" t="s">
        <v>47479</v>
      </c>
      <c r="C9831" s="138" t="s">
        <v>47480</v>
      </c>
      <c r="D9831" s="138" t="s">
        <v>47481</v>
      </c>
      <c r="E9831" s="138" t="s">
        <v>47482</v>
      </c>
      <c r="F9831" s="139">
        <v>9.6</v>
      </c>
      <c r="G9831" s="137" t="s">
        <v>247</v>
      </c>
      <c r="H9831" s="137" t="s">
        <v>1806</v>
      </c>
      <c r="I9831" s="138" t="s">
        <v>5636</v>
      </c>
    </row>
    <row r="9832" spans="1:9" hidden="1">
      <c r="A9832" s="137" t="s">
        <v>47483</v>
      </c>
      <c r="B9832" s="138" t="s">
        <v>47484</v>
      </c>
      <c r="C9832" s="138" t="s">
        <v>47485</v>
      </c>
      <c r="D9832" s="138" t="s">
        <v>47486</v>
      </c>
      <c r="E9832" s="138" t="s">
        <v>47487</v>
      </c>
      <c r="F9832" s="139">
        <v>0</v>
      </c>
      <c r="G9832" s="137" t="s">
        <v>247</v>
      </c>
      <c r="H9832" s="137" t="s">
        <v>1806</v>
      </c>
      <c r="I9832" s="138" t="s">
        <v>1110</v>
      </c>
    </row>
    <row r="9833" spans="1:9" hidden="1">
      <c r="A9833" s="137" t="s">
        <v>47488</v>
      </c>
      <c r="B9833" s="138" t="s">
        <v>47489</v>
      </c>
      <c r="C9833" s="138" t="s">
        <v>47490</v>
      </c>
      <c r="D9833" s="138" t="s">
        <v>47491</v>
      </c>
      <c r="E9833" s="138" t="s">
        <v>1756</v>
      </c>
      <c r="F9833" s="139">
        <v>0</v>
      </c>
      <c r="G9833" s="137" t="s">
        <v>247</v>
      </c>
      <c r="H9833" s="137" t="s">
        <v>1806</v>
      </c>
      <c r="I9833" s="138" t="s">
        <v>1756</v>
      </c>
    </row>
    <row r="9834" spans="1:9" hidden="1">
      <c r="A9834" s="137" t="s">
        <v>47492</v>
      </c>
      <c r="B9834" s="138" t="s">
        <v>47493</v>
      </c>
      <c r="C9834" s="138" t="s">
        <v>47494</v>
      </c>
      <c r="D9834" s="138" t="s">
        <v>47495</v>
      </c>
      <c r="E9834" s="138" t="s">
        <v>47496</v>
      </c>
      <c r="F9834" s="139">
        <v>21.15</v>
      </c>
      <c r="G9834" s="137" t="s">
        <v>247</v>
      </c>
      <c r="H9834" s="137" t="s">
        <v>1806</v>
      </c>
      <c r="I9834" s="138" t="s">
        <v>1096</v>
      </c>
    </row>
    <row r="9835" spans="1:9" hidden="1">
      <c r="A9835" s="137" t="s">
        <v>47497</v>
      </c>
      <c r="B9835" s="138" t="s">
        <v>47498</v>
      </c>
      <c r="C9835" s="138" t="s">
        <v>47499</v>
      </c>
      <c r="D9835" s="138" t="s">
        <v>47500</v>
      </c>
      <c r="E9835" s="138" t="s">
        <v>47501</v>
      </c>
      <c r="F9835" s="139">
        <v>135.93</v>
      </c>
      <c r="G9835" s="137" t="s">
        <v>247</v>
      </c>
      <c r="H9835" s="137" t="s">
        <v>1806</v>
      </c>
      <c r="I9835" s="138" t="s">
        <v>1110</v>
      </c>
    </row>
    <row r="9836" spans="1:9" hidden="1">
      <c r="A9836" s="137" t="s">
        <v>47502</v>
      </c>
      <c r="B9836" s="138" t="s">
        <v>47503</v>
      </c>
      <c r="C9836" s="138" t="s">
        <v>47504</v>
      </c>
      <c r="D9836" s="138" t="s">
        <v>47505</v>
      </c>
      <c r="E9836" s="138" t="s">
        <v>47506</v>
      </c>
      <c r="F9836" s="139">
        <v>0</v>
      </c>
      <c r="G9836" s="137" t="s">
        <v>247</v>
      </c>
      <c r="H9836" s="137" t="s">
        <v>1806</v>
      </c>
      <c r="I9836" s="138" t="s">
        <v>1096</v>
      </c>
    </row>
    <row r="9837" spans="1:9" hidden="1">
      <c r="A9837" s="137" t="s">
        <v>47507</v>
      </c>
      <c r="B9837" s="138" t="s">
        <v>47508</v>
      </c>
      <c r="C9837" s="138" t="s">
        <v>47509</v>
      </c>
      <c r="D9837" s="138" t="s">
        <v>47510</v>
      </c>
      <c r="E9837" s="138" t="s">
        <v>47511</v>
      </c>
      <c r="F9837" s="139">
        <v>0</v>
      </c>
      <c r="G9837" s="137" t="s">
        <v>247</v>
      </c>
      <c r="H9837" s="137" t="s">
        <v>1806</v>
      </c>
      <c r="I9837" s="138" t="s">
        <v>5636</v>
      </c>
    </row>
    <row r="9838" spans="1:9" hidden="1">
      <c r="A9838" s="137" t="s">
        <v>47512</v>
      </c>
      <c r="B9838" s="138" t="s">
        <v>47513</v>
      </c>
      <c r="C9838" s="138" t="s">
        <v>47514</v>
      </c>
      <c r="D9838" s="138" t="s">
        <v>47515</v>
      </c>
      <c r="E9838" s="138" t="s">
        <v>47516</v>
      </c>
      <c r="F9838" s="139">
        <v>0</v>
      </c>
      <c r="G9838" s="137" t="s">
        <v>247</v>
      </c>
      <c r="H9838" s="137" t="s">
        <v>1806</v>
      </c>
      <c r="I9838" s="138" t="s">
        <v>1096</v>
      </c>
    </row>
    <row r="9839" spans="1:9" hidden="1">
      <c r="A9839" s="137" t="s">
        <v>47517</v>
      </c>
      <c r="B9839" s="138" t="s">
        <v>47518</v>
      </c>
      <c r="C9839" s="138" t="s">
        <v>47519</v>
      </c>
      <c r="D9839" s="138" t="s">
        <v>4886</v>
      </c>
      <c r="E9839" s="138" t="s">
        <v>47520</v>
      </c>
      <c r="F9839" s="139">
        <v>6.31</v>
      </c>
      <c r="G9839" s="137" t="s">
        <v>247</v>
      </c>
      <c r="H9839" s="137" t="s">
        <v>1806</v>
      </c>
      <c r="I9839" s="138" t="s">
        <v>1096</v>
      </c>
    </row>
    <row r="9840" spans="1:9" hidden="1">
      <c r="A9840" s="137" t="s">
        <v>47521</v>
      </c>
      <c r="B9840" s="138" t="s">
        <v>47522</v>
      </c>
      <c r="C9840" s="138" t="s">
        <v>47523</v>
      </c>
      <c r="D9840" s="138" t="s">
        <v>47524</v>
      </c>
      <c r="E9840" s="138" t="s">
        <v>47525</v>
      </c>
      <c r="F9840" s="139">
        <v>63.74</v>
      </c>
      <c r="G9840" s="137" t="s">
        <v>247</v>
      </c>
      <c r="H9840" s="137" t="s">
        <v>1806</v>
      </c>
      <c r="I9840" s="138" t="s">
        <v>1096</v>
      </c>
    </row>
    <row r="9841" spans="1:9" hidden="1">
      <c r="A9841" s="137" t="s">
        <v>47526</v>
      </c>
      <c r="B9841" s="138" t="s">
        <v>47527</v>
      </c>
      <c r="C9841" s="138" t="s">
        <v>47528</v>
      </c>
      <c r="D9841" s="138" t="s">
        <v>47529</v>
      </c>
      <c r="E9841" s="138" t="s">
        <v>47530</v>
      </c>
      <c r="F9841" s="139">
        <v>0</v>
      </c>
      <c r="G9841" s="137" t="s">
        <v>247</v>
      </c>
      <c r="H9841" s="137" t="s">
        <v>1806</v>
      </c>
      <c r="I9841" s="138" t="s">
        <v>6595</v>
      </c>
    </row>
    <row r="9842" spans="1:9" hidden="1">
      <c r="A9842" s="137" t="s">
        <v>47531</v>
      </c>
      <c r="B9842" s="138" t="s">
        <v>47532</v>
      </c>
      <c r="C9842" s="138" t="s">
        <v>47533</v>
      </c>
      <c r="D9842" s="138" t="s">
        <v>47534</v>
      </c>
      <c r="E9842" s="138" t="s">
        <v>47535</v>
      </c>
      <c r="F9842" s="139">
        <v>24.8</v>
      </c>
      <c r="G9842" s="137" t="s">
        <v>247</v>
      </c>
      <c r="H9842" s="137" t="s">
        <v>1806</v>
      </c>
      <c r="I9842" s="138" t="s">
        <v>1756</v>
      </c>
    </row>
    <row r="9843" spans="1:9" hidden="1">
      <c r="A9843" s="137" t="s">
        <v>47536</v>
      </c>
      <c r="B9843" s="138" t="s">
        <v>47537</v>
      </c>
      <c r="C9843" s="138" t="s">
        <v>47538</v>
      </c>
      <c r="D9843" s="138" t="s">
        <v>47539</v>
      </c>
      <c r="E9843" s="138" t="s">
        <v>47540</v>
      </c>
      <c r="F9843" s="139">
        <v>46.93</v>
      </c>
      <c r="G9843" s="137" t="s">
        <v>247</v>
      </c>
      <c r="H9843" s="137" t="s">
        <v>1806</v>
      </c>
      <c r="I9843" s="138" t="s">
        <v>1110</v>
      </c>
    </row>
    <row r="9844" spans="1:9" hidden="1">
      <c r="A9844" s="137" t="s">
        <v>47541</v>
      </c>
      <c r="B9844" s="138" t="s">
        <v>47542</v>
      </c>
      <c r="C9844" s="138" t="s">
        <v>47543</v>
      </c>
      <c r="D9844" s="138" t="s">
        <v>47544</v>
      </c>
      <c r="E9844" s="138" t="s">
        <v>47545</v>
      </c>
      <c r="F9844" s="139">
        <v>0</v>
      </c>
      <c r="G9844" s="137" t="s">
        <v>247</v>
      </c>
      <c r="H9844" s="137" t="s">
        <v>1806</v>
      </c>
      <c r="I9844" s="138" t="s">
        <v>1096</v>
      </c>
    </row>
    <row r="9845" spans="1:9" hidden="1">
      <c r="A9845" s="137" t="s">
        <v>47546</v>
      </c>
      <c r="B9845" s="138" t="s">
        <v>47547</v>
      </c>
      <c r="C9845" s="138" t="s">
        <v>47548</v>
      </c>
      <c r="D9845" s="138" t="s">
        <v>47549</v>
      </c>
      <c r="E9845" s="138" t="s">
        <v>47550</v>
      </c>
      <c r="F9845" s="139">
        <v>0</v>
      </c>
      <c r="G9845" s="137" t="s">
        <v>247</v>
      </c>
      <c r="H9845" s="137" t="s">
        <v>1806</v>
      </c>
      <c r="I9845" s="138" t="s">
        <v>1096</v>
      </c>
    </row>
    <row r="9846" spans="1:9" hidden="1">
      <c r="A9846" s="137" t="s">
        <v>47551</v>
      </c>
      <c r="B9846" s="138" t="s">
        <v>47552</v>
      </c>
      <c r="C9846" s="138" t="s">
        <v>47553</v>
      </c>
      <c r="D9846" s="138" t="s">
        <v>47554</v>
      </c>
      <c r="E9846" s="138" t="s">
        <v>47555</v>
      </c>
      <c r="F9846" s="139">
        <v>0</v>
      </c>
      <c r="G9846" s="137" t="s">
        <v>247</v>
      </c>
      <c r="H9846" s="137" t="s">
        <v>1806</v>
      </c>
      <c r="I9846" s="138" t="s">
        <v>1756</v>
      </c>
    </row>
    <row r="9847" spans="1:9" hidden="1">
      <c r="A9847" s="137" t="s">
        <v>47556</v>
      </c>
      <c r="B9847" s="138" t="s">
        <v>47557</v>
      </c>
      <c r="C9847" s="138" t="s">
        <v>47558</v>
      </c>
      <c r="D9847" s="138" t="s">
        <v>6988</v>
      </c>
      <c r="E9847" s="138" t="s">
        <v>47559</v>
      </c>
      <c r="F9847" s="139">
        <v>7.56</v>
      </c>
      <c r="G9847" s="137" t="s">
        <v>247</v>
      </c>
      <c r="H9847" s="137" t="s">
        <v>1806</v>
      </c>
      <c r="I9847" s="138" t="s">
        <v>1096</v>
      </c>
    </row>
    <row r="9848" spans="1:9" hidden="1">
      <c r="A9848" s="137" t="s">
        <v>47560</v>
      </c>
      <c r="B9848" s="138" t="s">
        <v>47561</v>
      </c>
      <c r="C9848" s="138" t="s">
        <v>47562</v>
      </c>
      <c r="D9848" s="138" t="s">
        <v>6988</v>
      </c>
      <c r="E9848" s="138" t="s">
        <v>47563</v>
      </c>
      <c r="F9848" s="139">
        <v>0</v>
      </c>
      <c r="G9848" s="137" t="s">
        <v>247</v>
      </c>
      <c r="H9848" s="137" t="s">
        <v>1806</v>
      </c>
      <c r="I9848" s="138" t="s">
        <v>1756</v>
      </c>
    </row>
    <row r="9849" spans="1:9" hidden="1">
      <c r="A9849" s="137" t="s">
        <v>47564</v>
      </c>
      <c r="B9849" s="138" t="s">
        <v>47565</v>
      </c>
      <c r="C9849" s="138" t="s">
        <v>47566</v>
      </c>
      <c r="D9849" s="138" t="s">
        <v>47567</v>
      </c>
      <c r="E9849" s="138" t="s">
        <v>47568</v>
      </c>
      <c r="F9849" s="139">
        <v>0</v>
      </c>
      <c r="G9849" s="137" t="s">
        <v>247</v>
      </c>
      <c r="H9849" s="137" t="s">
        <v>1806</v>
      </c>
      <c r="I9849" s="138" t="s">
        <v>1096</v>
      </c>
    </row>
    <row r="9850" spans="1:9" hidden="1">
      <c r="A9850" s="137" t="s">
        <v>47569</v>
      </c>
      <c r="B9850" s="138" t="s">
        <v>47570</v>
      </c>
      <c r="C9850" s="138" t="s">
        <v>47571</v>
      </c>
      <c r="D9850" s="138" t="s">
        <v>47572</v>
      </c>
      <c r="E9850" s="138" t="s">
        <v>47573</v>
      </c>
      <c r="F9850" s="139">
        <v>4.1399999999999997</v>
      </c>
      <c r="G9850" s="137" t="s">
        <v>247</v>
      </c>
      <c r="H9850" s="137" t="s">
        <v>1806</v>
      </c>
      <c r="I9850" s="138" t="s">
        <v>1096</v>
      </c>
    </row>
    <row r="9851" spans="1:9" hidden="1">
      <c r="A9851" s="137" t="s">
        <v>47574</v>
      </c>
      <c r="B9851" s="138" t="s">
        <v>47575</v>
      </c>
      <c r="C9851" s="138" t="s">
        <v>47576</v>
      </c>
      <c r="D9851" s="138" t="s">
        <v>47577</v>
      </c>
      <c r="E9851" s="138" t="s">
        <v>47573</v>
      </c>
      <c r="F9851" s="139">
        <v>0</v>
      </c>
      <c r="G9851" s="137" t="s">
        <v>247</v>
      </c>
      <c r="H9851" s="137" t="s">
        <v>1806</v>
      </c>
      <c r="I9851" s="138" t="s">
        <v>1096</v>
      </c>
    </row>
    <row r="9852" spans="1:9" hidden="1">
      <c r="A9852" s="137" t="s">
        <v>47578</v>
      </c>
      <c r="B9852" s="138" t="s">
        <v>47579</v>
      </c>
      <c r="C9852" s="138" t="s">
        <v>47580</v>
      </c>
      <c r="D9852" s="138" t="s">
        <v>47581</v>
      </c>
      <c r="E9852" s="138" t="s">
        <v>47582</v>
      </c>
      <c r="F9852" s="139">
        <v>19.440000000000001</v>
      </c>
      <c r="G9852" s="137" t="s">
        <v>247</v>
      </c>
      <c r="H9852" s="137" t="s">
        <v>1806</v>
      </c>
      <c r="I9852" s="138" t="s">
        <v>1756</v>
      </c>
    </row>
    <row r="9853" spans="1:9" hidden="1">
      <c r="A9853" s="137" t="s">
        <v>47583</v>
      </c>
      <c r="B9853" s="138" t="s">
        <v>47584</v>
      </c>
      <c r="C9853" s="138" t="s">
        <v>47585</v>
      </c>
      <c r="D9853" s="138" t="s">
        <v>47586</v>
      </c>
      <c r="E9853" s="138" t="s">
        <v>47587</v>
      </c>
      <c r="F9853" s="139">
        <v>59.12</v>
      </c>
      <c r="G9853" s="137" t="s">
        <v>247</v>
      </c>
      <c r="H9853" s="137" t="s">
        <v>1806</v>
      </c>
      <c r="I9853" s="138" t="s">
        <v>5636</v>
      </c>
    </row>
    <row r="9854" spans="1:9" hidden="1">
      <c r="A9854" s="137" t="s">
        <v>47588</v>
      </c>
      <c r="B9854" s="138" t="s">
        <v>47589</v>
      </c>
      <c r="C9854" s="138" t="s">
        <v>47590</v>
      </c>
      <c r="D9854" s="138" t="s">
        <v>47591</v>
      </c>
      <c r="E9854" s="138" t="s">
        <v>47592</v>
      </c>
      <c r="F9854" s="139">
        <v>26.81</v>
      </c>
      <c r="G9854" s="137" t="s">
        <v>247</v>
      </c>
      <c r="H9854" s="137" t="s">
        <v>1806</v>
      </c>
      <c r="I9854" s="138" t="s">
        <v>1756</v>
      </c>
    </row>
    <row r="9855" spans="1:9" hidden="1">
      <c r="A9855" s="137" t="s">
        <v>47593</v>
      </c>
      <c r="B9855" s="138" t="s">
        <v>47594</v>
      </c>
      <c r="C9855" s="138" t="s">
        <v>47595</v>
      </c>
      <c r="D9855" s="138" t="s">
        <v>47596</v>
      </c>
      <c r="E9855" s="138" t="s">
        <v>47597</v>
      </c>
      <c r="F9855" s="139">
        <v>26.26</v>
      </c>
      <c r="G9855" s="137" t="s">
        <v>247</v>
      </c>
      <c r="H9855" s="137" t="s">
        <v>1806</v>
      </c>
      <c r="I9855" s="138" t="s">
        <v>1756</v>
      </c>
    </row>
    <row r="9856" spans="1:9" hidden="1">
      <c r="A9856" s="137" t="s">
        <v>47598</v>
      </c>
      <c r="B9856" s="138" t="s">
        <v>47599</v>
      </c>
      <c r="C9856" s="138" t="s">
        <v>47600</v>
      </c>
      <c r="D9856" s="138" t="s">
        <v>47601</v>
      </c>
      <c r="E9856" s="138" t="s">
        <v>47602</v>
      </c>
      <c r="F9856" s="139">
        <v>104.13</v>
      </c>
      <c r="G9856" s="137" t="s">
        <v>247</v>
      </c>
      <c r="H9856" s="137" t="s">
        <v>1806</v>
      </c>
      <c r="I9856" s="138" t="s">
        <v>1096</v>
      </c>
    </row>
    <row r="9857" spans="1:9" hidden="1">
      <c r="A9857" s="137" t="s">
        <v>47603</v>
      </c>
      <c r="B9857" s="138" t="s">
        <v>47604</v>
      </c>
      <c r="C9857" s="138" t="s">
        <v>47605</v>
      </c>
      <c r="D9857" s="138" t="s">
        <v>47606</v>
      </c>
      <c r="E9857" s="138" t="s">
        <v>47607</v>
      </c>
      <c r="F9857" s="139">
        <v>18.48</v>
      </c>
      <c r="G9857" s="137" t="s">
        <v>247</v>
      </c>
      <c r="H9857" s="137" t="s">
        <v>1806</v>
      </c>
      <c r="I9857" s="138" t="s">
        <v>1096</v>
      </c>
    </row>
    <row r="9858" spans="1:9" hidden="1">
      <c r="A9858" s="137" t="s">
        <v>47608</v>
      </c>
      <c r="B9858" s="138" t="s">
        <v>47609</v>
      </c>
      <c r="C9858" s="138" t="s">
        <v>47610</v>
      </c>
      <c r="D9858" s="138" t="s">
        <v>47611</v>
      </c>
      <c r="E9858" s="138" t="s">
        <v>47612</v>
      </c>
      <c r="F9858" s="139">
        <v>284.51</v>
      </c>
      <c r="G9858" s="137" t="s">
        <v>247</v>
      </c>
      <c r="H9858" s="137" t="s">
        <v>1806</v>
      </c>
      <c r="I9858" s="138" t="s">
        <v>1096</v>
      </c>
    </row>
    <row r="9859" spans="1:9" hidden="1">
      <c r="A9859" s="137" t="s">
        <v>47613</v>
      </c>
      <c r="B9859" s="138" t="s">
        <v>47614</v>
      </c>
      <c r="C9859" s="138" t="s">
        <v>47615</v>
      </c>
      <c r="D9859" s="138" t="s">
        <v>47616</v>
      </c>
      <c r="E9859" s="138" t="s">
        <v>47617</v>
      </c>
      <c r="F9859" s="139">
        <v>0</v>
      </c>
      <c r="G9859" s="137" t="s">
        <v>247</v>
      </c>
      <c r="H9859" s="137" t="s">
        <v>1806</v>
      </c>
      <c r="I9859" s="138" t="s">
        <v>1756</v>
      </c>
    </row>
    <row r="9860" spans="1:9" hidden="1">
      <c r="A9860" s="137" t="s">
        <v>47618</v>
      </c>
      <c r="B9860" s="138" t="s">
        <v>47619</v>
      </c>
      <c r="C9860" s="138" t="s">
        <v>47620</v>
      </c>
      <c r="D9860" s="138" t="s">
        <v>47621</v>
      </c>
      <c r="E9860" s="138" t="s">
        <v>47622</v>
      </c>
      <c r="F9860" s="139">
        <v>0</v>
      </c>
      <c r="G9860" s="137" t="s">
        <v>247</v>
      </c>
      <c r="H9860" s="137" t="s">
        <v>1806</v>
      </c>
      <c r="I9860" s="138" t="s">
        <v>1096</v>
      </c>
    </row>
    <row r="9861" spans="1:9" hidden="1">
      <c r="A9861" s="137" t="s">
        <v>47623</v>
      </c>
      <c r="B9861" s="138" t="s">
        <v>47624</v>
      </c>
      <c r="C9861" s="138" t="s">
        <v>47625</v>
      </c>
      <c r="D9861" s="138" t="s">
        <v>47626</v>
      </c>
      <c r="E9861" s="138" t="s">
        <v>47627</v>
      </c>
      <c r="F9861" s="139">
        <v>13.98</v>
      </c>
      <c r="G9861" s="137" t="s">
        <v>247</v>
      </c>
      <c r="H9861" s="137" t="s">
        <v>1806</v>
      </c>
      <c r="I9861" s="138" t="s">
        <v>1110</v>
      </c>
    </row>
    <row r="9862" spans="1:9" hidden="1">
      <c r="A9862" s="137" t="s">
        <v>47628</v>
      </c>
      <c r="B9862" s="138" t="s">
        <v>47629</v>
      </c>
      <c r="C9862" s="138" t="s">
        <v>47630</v>
      </c>
      <c r="D9862" s="138" t="s">
        <v>47631</v>
      </c>
      <c r="E9862" s="138" t="s">
        <v>47632</v>
      </c>
      <c r="F9862" s="139">
        <v>165.63</v>
      </c>
      <c r="G9862" s="137" t="s">
        <v>247</v>
      </c>
      <c r="H9862" s="137" t="s">
        <v>1806</v>
      </c>
      <c r="I9862" s="138" t="s">
        <v>1096</v>
      </c>
    </row>
    <row r="9863" spans="1:9" hidden="1">
      <c r="A9863" s="137" t="s">
        <v>47633</v>
      </c>
      <c r="B9863" s="138" t="s">
        <v>47634</v>
      </c>
      <c r="C9863" s="138" t="s">
        <v>47635</v>
      </c>
      <c r="D9863" s="138" t="s">
        <v>47636</v>
      </c>
      <c r="E9863" s="138" t="s">
        <v>47637</v>
      </c>
      <c r="F9863" s="139">
        <v>770</v>
      </c>
      <c r="G9863" s="137" t="s">
        <v>247</v>
      </c>
      <c r="H9863" s="137" t="s">
        <v>1806</v>
      </c>
      <c r="I9863" s="138" t="s">
        <v>1110</v>
      </c>
    </row>
    <row r="9864" spans="1:9" hidden="1">
      <c r="A9864" s="137" t="s">
        <v>47638</v>
      </c>
      <c r="B9864" s="138" t="s">
        <v>47639</v>
      </c>
      <c r="C9864" s="138" t="s">
        <v>47640</v>
      </c>
      <c r="D9864" s="138" t="s">
        <v>47641</v>
      </c>
      <c r="E9864" s="138" t="s">
        <v>47642</v>
      </c>
      <c r="F9864" s="139">
        <v>20.69</v>
      </c>
      <c r="G9864" s="137" t="s">
        <v>247</v>
      </c>
      <c r="H9864" s="137" t="s">
        <v>1806</v>
      </c>
      <c r="I9864" s="138" t="s">
        <v>1096</v>
      </c>
    </row>
    <row r="9865" spans="1:9" hidden="1">
      <c r="A9865" s="137" t="s">
        <v>47643</v>
      </c>
      <c r="B9865" s="138" t="s">
        <v>47644</v>
      </c>
      <c r="C9865" s="138" t="s">
        <v>47645</v>
      </c>
      <c r="D9865" s="138" t="s">
        <v>47646</v>
      </c>
      <c r="E9865" s="138" t="s">
        <v>47647</v>
      </c>
      <c r="F9865" s="139">
        <v>24.56</v>
      </c>
      <c r="G9865" s="137" t="s">
        <v>247</v>
      </c>
      <c r="H9865" s="137" t="s">
        <v>1806</v>
      </c>
      <c r="I9865" s="138" t="s">
        <v>1756</v>
      </c>
    </row>
    <row r="9866" spans="1:9" hidden="1">
      <c r="A9866" s="137" t="s">
        <v>47648</v>
      </c>
      <c r="B9866" s="138" t="s">
        <v>47649</v>
      </c>
      <c r="C9866" s="138" t="s">
        <v>47650</v>
      </c>
      <c r="D9866" s="138" t="s">
        <v>47651</v>
      </c>
      <c r="E9866" s="138" t="s">
        <v>47652</v>
      </c>
      <c r="F9866" s="139">
        <v>0</v>
      </c>
      <c r="G9866" s="137" t="s">
        <v>247</v>
      </c>
      <c r="H9866" s="137" t="s">
        <v>1806</v>
      </c>
      <c r="I9866" s="138" t="s">
        <v>1096</v>
      </c>
    </row>
    <row r="9867" spans="1:9" hidden="1">
      <c r="A9867" s="137" t="s">
        <v>47653</v>
      </c>
      <c r="B9867" s="138" t="s">
        <v>47654</v>
      </c>
      <c r="C9867" s="138" t="s">
        <v>47655</v>
      </c>
      <c r="D9867" s="138" t="s">
        <v>47656</v>
      </c>
      <c r="E9867" s="138" t="s">
        <v>1756</v>
      </c>
      <c r="F9867" s="139">
        <v>0</v>
      </c>
      <c r="G9867" s="137" t="s">
        <v>247</v>
      </c>
      <c r="H9867" s="137" t="s">
        <v>1806</v>
      </c>
      <c r="I9867" s="138" t="s">
        <v>1756</v>
      </c>
    </row>
    <row r="9868" spans="1:9" hidden="1">
      <c r="A9868" s="137" t="s">
        <v>47657</v>
      </c>
      <c r="B9868" s="138" t="s">
        <v>47658</v>
      </c>
      <c r="C9868" s="138" t="s">
        <v>47659</v>
      </c>
      <c r="D9868" s="138" t="s">
        <v>47660</v>
      </c>
      <c r="E9868" s="138" t="s">
        <v>47661</v>
      </c>
      <c r="F9868" s="139">
        <v>67.430000000000007</v>
      </c>
      <c r="G9868" s="137" t="s">
        <v>247</v>
      </c>
      <c r="H9868" s="137" t="s">
        <v>1806</v>
      </c>
      <c r="I9868" s="138" t="s">
        <v>1096</v>
      </c>
    </row>
    <row r="9869" spans="1:9" hidden="1">
      <c r="A9869" s="137" t="s">
        <v>47662</v>
      </c>
      <c r="B9869" s="138" t="s">
        <v>47663</v>
      </c>
      <c r="C9869" s="138" t="s">
        <v>47664</v>
      </c>
      <c r="D9869" s="138" t="s">
        <v>47665</v>
      </c>
      <c r="E9869" s="138" t="s">
        <v>1756</v>
      </c>
      <c r="F9869" s="139">
        <v>0</v>
      </c>
      <c r="G9869" s="137" t="s">
        <v>247</v>
      </c>
      <c r="H9869" s="137" t="s">
        <v>1806</v>
      </c>
      <c r="I9869" s="138" t="s">
        <v>1756</v>
      </c>
    </row>
    <row r="9870" spans="1:9" hidden="1">
      <c r="A9870" s="137" t="s">
        <v>47666</v>
      </c>
      <c r="B9870" s="138" t="s">
        <v>47667</v>
      </c>
      <c r="C9870" s="138" t="s">
        <v>47668</v>
      </c>
      <c r="D9870" s="138" t="s">
        <v>47669</v>
      </c>
      <c r="E9870" s="138" t="s">
        <v>47670</v>
      </c>
      <c r="F9870" s="139">
        <v>53.59</v>
      </c>
      <c r="G9870" s="137" t="s">
        <v>247</v>
      </c>
      <c r="H9870" s="137" t="s">
        <v>1806</v>
      </c>
      <c r="I9870" s="138" t="s">
        <v>1096</v>
      </c>
    </row>
    <row r="9871" spans="1:9" hidden="1">
      <c r="A9871" s="137" t="s">
        <v>47671</v>
      </c>
      <c r="B9871" s="138" t="s">
        <v>47672</v>
      </c>
      <c r="C9871" s="138" t="s">
        <v>47673</v>
      </c>
      <c r="D9871" s="138" t="s">
        <v>40789</v>
      </c>
      <c r="E9871" s="138" t="s">
        <v>47674</v>
      </c>
      <c r="F9871" s="139">
        <v>11.58</v>
      </c>
      <c r="G9871" s="137" t="s">
        <v>247</v>
      </c>
      <c r="H9871" s="137" t="s">
        <v>1806</v>
      </c>
      <c r="I9871" s="138" t="s">
        <v>1110</v>
      </c>
    </row>
    <row r="9872" spans="1:9" hidden="1">
      <c r="A9872" s="137" t="s">
        <v>47675</v>
      </c>
      <c r="B9872" s="138" t="s">
        <v>47676</v>
      </c>
      <c r="C9872" s="138" t="s">
        <v>47677</v>
      </c>
      <c r="D9872" s="138" t="s">
        <v>47678</v>
      </c>
      <c r="E9872" s="138" t="s">
        <v>47679</v>
      </c>
      <c r="F9872" s="139">
        <v>210</v>
      </c>
      <c r="G9872" s="137" t="s">
        <v>247</v>
      </c>
      <c r="H9872" s="137" t="s">
        <v>1806</v>
      </c>
      <c r="I9872" s="138" t="s">
        <v>1110</v>
      </c>
    </row>
    <row r="9873" spans="1:9" hidden="1">
      <c r="A9873" s="137" t="s">
        <v>47680</v>
      </c>
      <c r="B9873" s="138" t="s">
        <v>47681</v>
      </c>
      <c r="C9873" s="138" t="s">
        <v>47682</v>
      </c>
      <c r="D9873" s="138" t="s">
        <v>47683</v>
      </c>
      <c r="E9873" s="138" t="s">
        <v>47684</v>
      </c>
      <c r="F9873" s="139">
        <v>0</v>
      </c>
      <c r="G9873" s="137" t="s">
        <v>247</v>
      </c>
      <c r="H9873" s="137" t="s">
        <v>1806</v>
      </c>
      <c r="I9873" s="138" t="s">
        <v>1096</v>
      </c>
    </row>
    <row r="9874" spans="1:9" hidden="1">
      <c r="A9874" s="137" t="s">
        <v>47685</v>
      </c>
      <c r="B9874" s="138" t="s">
        <v>47686</v>
      </c>
      <c r="C9874" s="138" t="s">
        <v>47687</v>
      </c>
      <c r="D9874" s="138" t="s">
        <v>47688</v>
      </c>
      <c r="E9874" s="138" t="s">
        <v>47689</v>
      </c>
      <c r="F9874" s="139">
        <v>39.07</v>
      </c>
      <c r="G9874" s="137" t="s">
        <v>247</v>
      </c>
      <c r="H9874" s="137" t="s">
        <v>1806</v>
      </c>
      <c r="I9874" s="138" t="s">
        <v>5636</v>
      </c>
    </row>
    <row r="9875" spans="1:9" hidden="1">
      <c r="A9875" s="137" t="s">
        <v>47690</v>
      </c>
      <c r="B9875" s="138" t="s">
        <v>47691</v>
      </c>
      <c r="C9875" s="138" t="s">
        <v>47692</v>
      </c>
      <c r="D9875" s="138" t="s">
        <v>47693</v>
      </c>
      <c r="E9875" s="138" t="s">
        <v>47694</v>
      </c>
      <c r="F9875" s="139">
        <v>45.87</v>
      </c>
      <c r="G9875" s="137" t="s">
        <v>247</v>
      </c>
      <c r="H9875" s="137" t="s">
        <v>1806</v>
      </c>
      <c r="I9875" s="138" t="s">
        <v>1096</v>
      </c>
    </row>
    <row r="9876" spans="1:9" hidden="1">
      <c r="A9876" s="137" t="s">
        <v>47695</v>
      </c>
      <c r="B9876" s="138" t="s">
        <v>47696</v>
      </c>
      <c r="C9876" s="138" t="s">
        <v>47697</v>
      </c>
      <c r="D9876" s="138" t="s">
        <v>47698</v>
      </c>
      <c r="E9876" s="138" t="s">
        <v>47699</v>
      </c>
      <c r="F9876" s="139">
        <v>219.15</v>
      </c>
      <c r="G9876" s="137" t="s">
        <v>247</v>
      </c>
      <c r="H9876" s="137" t="s">
        <v>1806</v>
      </c>
      <c r="I9876" s="138" t="s">
        <v>1096</v>
      </c>
    </row>
    <row r="9877" spans="1:9" hidden="1">
      <c r="A9877" s="137" t="s">
        <v>47700</v>
      </c>
      <c r="B9877" s="138" t="s">
        <v>47701</v>
      </c>
      <c r="C9877" s="138" t="s">
        <v>47702</v>
      </c>
      <c r="D9877" s="138" t="s">
        <v>47703</v>
      </c>
      <c r="E9877" s="138" t="s">
        <v>47704</v>
      </c>
      <c r="F9877" s="139">
        <v>0</v>
      </c>
      <c r="G9877" s="137" t="s">
        <v>247</v>
      </c>
      <c r="H9877" s="137" t="s">
        <v>2660</v>
      </c>
      <c r="I9877" s="138" t="s">
        <v>1091</v>
      </c>
    </row>
    <row r="9878" spans="1:9" hidden="1">
      <c r="A9878" s="137" t="s">
        <v>47705</v>
      </c>
      <c r="B9878" s="138" t="s">
        <v>47706</v>
      </c>
      <c r="C9878" s="138" t="s">
        <v>47707</v>
      </c>
      <c r="D9878" s="138" t="s">
        <v>47708</v>
      </c>
      <c r="E9878" s="138" t="s">
        <v>47709</v>
      </c>
      <c r="F9878" s="139">
        <v>0</v>
      </c>
      <c r="G9878" s="137" t="s">
        <v>247</v>
      </c>
      <c r="H9878" s="137" t="s">
        <v>1806</v>
      </c>
      <c r="I9878" s="138" t="s">
        <v>1110</v>
      </c>
    </row>
    <row r="9879" spans="1:9" hidden="1">
      <c r="A9879" s="137" t="s">
        <v>47710</v>
      </c>
      <c r="B9879" s="138" t="s">
        <v>47711</v>
      </c>
      <c r="C9879" s="138" t="s">
        <v>47712</v>
      </c>
      <c r="D9879" s="138" t="s">
        <v>47713</v>
      </c>
      <c r="E9879" s="138" t="s">
        <v>47714</v>
      </c>
      <c r="F9879" s="139">
        <v>64.33</v>
      </c>
      <c r="G9879" s="137" t="s">
        <v>247</v>
      </c>
      <c r="H9879" s="137" t="s">
        <v>1806</v>
      </c>
      <c r="I9879" s="138" t="s">
        <v>1096</v>
      </c>
    </row>
    <row r="9880" spans="1:9" hidden="1">
      <c r="A9880" s="137" t="s">
        <v>47715</v>
      </c>
      <c r="B9880" s="138" t="s">
        <v>47716</v>
      </c>
      <c r="C9880" s="138" t="s">
        <v>47717</v>
      </c>
      <c r="D9880" s="138" t="s">
        <v>47718</v>
      </c>
      <c r="E9880" s="138" t="s">
        <v>47719</v>
      </c>
      <c r="F9880" s="139">
        <v>90.49</v>
      </c>
      <c r="G9880" s="137" t="s">
        <v>247</v>
      </c>
      <c r="H9880" s="137" t="s">
        <v>1806</v>
      </c>
      <c r="I9880" s="138" t="s">
        <v>1096</v>
      </c>
    </row>
    <row r="9881" spans="1:9" hidden="1">
      <c r="A9881" s="137" t="s">
        <v>47720</v>
      </c>
      <c r="B9881" s="138" t="s">
        <v>47721</v>
      </c>
      <c r="C9881" s="138" t="s">
        <v>47722</v>
      </c>
      <c r="D9881" s="138" t="s">
        <v>47723</v>
      </c>
      <c r="E9881" s="138" t="s">
        <v>47724</v>
      </c>
      <c r="F9881" s="139">
        <v>0</v>
      </c>
      <c r="G9881" s="137" t="s">
        <v>247</v>
      </c>
      <c r="H9881" s="137" t="s">
        <v>1806</v>
      </c>
      <c r="I9881" s="138" t="s">
        <v>45999</v>
      </c>
    </row>
    <row r="9882" spans="1:9" hidden="1">
      <c r="A9882" s="137" t="s">
        <v>47725</v>
      </c>
      <c r="B9882" s="138" t="s">
        <v>47726</v>
      </c>
      <c r="C9882" s="138" t="s">
        <v>47727</v>
      </c>
      <c r="D9882" s="138" t="s">
        <v>47728</v>
      </c>
      <c r="E9882" s="138" t="s">
        <v>47729</v>
      </c>
      <c r="F9882" s="139">
        <v>0</v>
      </c>
      <c r="G9882" s="137" t="s">
        <v>247</v>
      </c>
      <c r="H9882" s="137" t="s">
        <v>1806</v>
      </c>
      <c r="I9882" s="138" t="s">
        <v>1096</v>
      </c>
    </row>
    <row r="9883" spans="1:9" hidden="1">
      <c r="A9883" s="137" t="s">
        <v>47730</v>
      </c>
      <c r="B9883" s="138" t="s">
        <v>47731</v>
      </c>
      <c r="C9883" s="138" t="s">
        <v>47732</v>
      </c>
      <c r="D9883" s="138" t="s">
        <v>47733</v>
      </c>
      <c r="E9883" s="138" t="s">
        <v>47734</v>
      </c>
      <c r="F9883" s="139">
        <v>3.48</v>
      </c>
      <c r="G9883" s="137" t="s">
        <v>247</v>
      </c>
      <c r="H9883" s="137" t="s">
        <v>1806</v>
      </c>
      <c r="I9883" s="138" t="s">
        <v>5636</v>
      </c>
    </row>
    <row r="9884" spans="1:9" hidden="1">
      <c r="A9884" s="137" t="s">
        <v>47735</v>
      </c>
      <c r="B9884" s="138" t="s">
        <v>47736</v>
      </c>
      <c r="C9884" s="138" t="s">
        <v>47737</v>
      </c>
      <c r="D9884" s="138" t="s">
        <v>47738</v>
      </c>
      <c r="E9884" s="138" t="s">
        <v>47739</v>
      </c>
      <c r="F9884" s="139">
        <v>19.37</v>
      </c>
      <c r="G9884" s="137" t="s">
        <v>247</v>
      </c>
      <c r="H9884" s="137" t="s">
        <v>1806</v>
      </c>
      <c r="I9884" s="138" t="s">
        <v>1096</v>
      </c>
    </row>
    <row r="9885" spans="1:9" hidden="1">
      <c r="A9885" s="137" t="s">
        <v>47740</v>
      </c>
      <c r="B9885" s="138" t="s">
        <v>47741</v>
      </c>
      <c r="C9885" s="138" t="s">
        <v>47742</v>
      </c>
      <c r="D9885" s="138" t="s">
        <v>47743</v>
      </c>
      <c r="E9885" s="138" t="s">
        <v>47744</v>
      </c>
      <c r="F9885" s="139">
        <v>94.62</v>
      </c>
      <c r="G9885" s="137" t="s">
        <v>247</v>
      </c>
      <c r="H9885" s="137" t="s">
        <v>1806</v>
      </c>
      <c r="I9885" s="138" t="s">
        <v>45999</v>
      </c>
    </row>
    <row r="9886" spans="1:9" hidden="1">
      <c r="A9886" s="137" t="s">
        <v>47745</v>
      </c>
      <c r="B9886" s="138" t="s">
        <v>47746</v>
      </c>
      <c r="C9886" s="138" t="s">
        <v>47747</v>
      </c>
      <c r="D9886" s="138" t="s">
        <v>47748</v>
      </c>
      <c r="E9886" s="138" t="s">
        <v>47749</v>
      </c>
      <c r="F9886" s="139">
        <v>0</v>
      </c>
      <c r="G9886" s="137" t="s">
        <v>247</v>
      </c>
      <c r="H9886" s="137" t="s">
        <v>1806</v>
      </c>
      <c r="I9886" s="138" t="s">
        <v>5636</v>
      </c>
    </row>
    <row r="9887" spans="1:9" hidden="1">
      <c r="A9887" s="137" t="s">
        <v>47750</v>
      </c>
      <c r="B9887" s="138" t="s">
        <v>47751</v>
      </c>
      <c r="C9887" s="138" t="s">
        <v>47752</v>
      </c>
      <c r="D9887" s="138" t="s">
        <v>47753</v>
      </c>
      <c r="E9887" s="138" t="s">
        <v>47754</v>
      </c>
      <c r="F9887" s="139">
        <v>0</v>
      </c>
      <c r="G9887" s="137" t="s">
        <v>247</v>
      </c>
      <c r="H9887" s="137" t="s">
        <v>1806</v>
      </c>
      <c r="I9887" s="138" t="s">
        <v>1080</v>
      </c>
    </row>
    <row r="9888" spans="1:9" hidden="1">
      <c r="A9888" s="137" t="s">
        <v>47755</v>
      </c>
      <c r="B9888" s="138" t="s">
        <v>47756</v>
      </c>
      <c r="C9888" s="138" t="s">
        <v>47757</v>
      </c>
      <c r="D9888" s="138" t="s">
        <v>47758</v>
      </c>
      <c r="E9888" s="138" t="s">
        <v>47759</v>
      </c>
      <c r="F9888" s="139">
        <v>20.190000000000001</v>
      </c>
      <c r="G9888" s="137" t="s">
        <v>247</v>
      </c>
      <c r="H9888" s="137" t="s">
        <v>1806</v>
      </c>
      <c r="I9888" s="138" t="s">
        <v>1083</v>
      </c>
    </row>
    <row r="9889" spans="1:9" hidden="1">
      <c r="A9889" s="137" t="s">
        <v>47760</v>
      </c>
      <c r="B9889" s="138" t="s">
        <v>47761</v>
      </c>
      <c r="C9889" s="138" t="s">
        <v>44152</v>
      </c>
      <c r="D9889" s="138" t="s">
        <v>47762</v>
      </c>
      <c r="E9889" s="138" t="s">
        <v>47763</v>
      </c>
      <c r="F9889" s="139">
        <v>0</v>
      </c>
      <c r="G9889" s="137" t="s">
        <v>247</v>
      </c>
      <c r="H9889" s="137" t="s">
        <v>1806</v>
      </c>
      <c r="I9889" s="138" t="s">
        <v>1080</v>
      </c>
    </row>
    <row r="9890" spans="1:9" hidden="1">
      <c r="A9890" s="137" t="s">
        <v>47764</v>
      </c>
      <c r="B9890" s="138" t="s">
        <v>47765</v>
      </c>
      <c r="C9890" s="138" t="s">
        <v>47766</v>
      </c>
      <c r="D9890" s="138" t="s">
        <v>47767</v>
      </c>
      <c r="E9890" s="138" t="s">
        <v>47768</v>
      </c>
      <c r="F9890" s="139">
        <v>38.56</v>
      </c>
      <c r="G9890" s="137" t="s">
        <v>247</v>
      </c>
      <c r="H9890" s="137" t="s">
        <v>1806</v>
      </c>
      <c r="I9890" s="138" t="s">
        <v>1110</v>
      </c>
    </row>
    <row r="9891" spans="1:9" hidden="1">
      <c r="A9891" s="137" t="s">
        <v>47769</v>
      </c>
      <c r="B9891" s="138" t="s">
        <v>47770</v>
      </c>
      <c r="C9891" s="138" t="s">
        <v>47771</v>
      </c>
      <c r="D9891" s="138" t="s">
        <v>47772</v>
      </c>
      <c r="E9891" s="138" t="s">
        <v>47773</v>
      </c>
      <c r="F9891" s="139">
        <v>23.86</v>
      </c>
      <c r="G9891" s="137" t="s">
        <v>247</v>
      </c>
      <c r="H9891" s="137" t="s">
        <v>1806</v>
      </c>
      <c r="I9891" s="138" t="s">
        <v>1110</v>
      </c>
    </row>
    <row r="9892" spans="1:9" hidden="1">
      <c r="A9892" s="137" t="s">
        <v>47774</v>
      </c>
      <c r="B9892" s="138" t="s">
        <v>47775</v>
      </c>
      <c r="C9892" s="138" t="s">
        <v>47776</v>
      </c>
      <c r="D9892" s="138" t="s">
        <v>47777</v>
      </c>
      <c r="E9892" s="138" t="s">
        <v>47778</v>
      </c>
      <c r="F9892" s="139">
        <v>85.32</v>
      </c>
      <c r="G9892" s="137" t="s">
        <v>247</v>
      </c>
      <c r="H9892" s="137" t="s">
        <v>1806</v>
      </c>
      <c r="I9892" s="138" t="s">
        <v>1110</v>
      </c>
    </row>
    <row r="9893" spans="1:9" hidden="1">
      <c r="A9893" s="137" t="s">
        <v>47779</v>
      </c>
      <c r="B9893" s="138" t="s">
        <v>47780</v>
      </c>
      <c r="C9893" s="138" t="s">
        <v>47781</v>
      </c>
      <c r="D9893" s="138" t="s">
        <v>47782</v>
      </c>
      <c r="E9893" s="138" t="s">
        <v>47783</v>
      </c>
      <c r="F9893" s="139">
        <v>83.82</v>
      </c>
      <c r="G9893" s="137" t="s">
        <v>247</v>
      </c>
      <c r="H9893" s="137" t="s">
        <v>1806</v>
      </c>
      <c r="I9893" s="138" t="s">
        <v>1110</v>
      </c>
    </row>
    <row r="9894" spans="1:9" hidden="1">
      <c r="A9894" s="137" t="s">
        <v>47784</v>
      </c>
      <c r="B9894" s="138" t="s">
        <v>47785</v>
      </c>
      <c r="C9894" s="138" t="s">
        <v>47786</v>
      </c>
      <c r="D9894" s="138" t="s">
        <v>47787</v>
      </c>
      <c r="E9894" s="138" t="s">
        <v>47788</v>
      </c>
      <c r="F9894" s="139">
        <v>0</v>
      </c>
      <c r="G9894" s="137" t="s">
        <v>247</v>
      </c>
      <c r="H9894" s="137" t="s">
        <v>1806</v>
      </c>
      <c r="I9894" s="138" t="s">
        <v>1756</v>
      </c>
    </row>
    <row r="9895" spans="1:9" hidden="1">
      <c r="A9895" s="137" t="s">
        <v>47789</v>
      </c>
      <c r="B9895" s="138" t="s">
        <v>47790</v>
      </c>
      <c r="C9895" s="138" t="s">
        <v>47791</v>
      </c>
      <c r="D9895" s="138" t="s">
        <v>47792</v>
      </c>
      <c r="E9895" s="138" t="s">
        <v>47793</v>
      </c>
      <c r="F9895" s="139">
        <v>100.86</v>
      </c>
      <c r="G9895" s="137" t="s">
        <v>247</v>
      </c>
      <c r="H9895" s="137" t="s">
        <v>1806</v>
      </c>
      <c r="I9895" s="138" t="s">
        <v>1096</v>
      </c>
    </row>
    <row r="9896" spans="1:9" hidden="1">
      <c r="A9896" s="137" t="s">
        <v>47794</v>
      </c>
      <c r="B9896" s="138" t="s">
        <v>994</v>
      </c>
      <c r="C9896" s="138" t="s">
        <v>922</v>
      </c>
      <c r="D9896" s="138" t="s">
        <v>846</v>
      </c>
      <c r="E9896" s="138" t="s">
        <v>1206</v>
      </c>
      <c r="F9896" s="139">
        <v>44.03</v>
      </c>
      <c r="G9896" s="137" t="s">
        <v>247</v>
      </c>
      <c r="H9896" s="137" t="s">
        <v>1806</v>
      </c>
      <c r="I9896" s="138" t="s">
        <v>1096</v>
      </c>
    </row>
    <row r="9897" spans="1:9" hidden="1">
      <c r="A9897" s="137" t="s">
        <v>47795</v>
      </c>
      <c r="B9897" s="138" t="s">
        <v>47796</v>
      </c>
      <c r="C9897" s="138" t="s">
        <v>47797</v>
      </c>
      <c r="D9897" s="138" t="s">
        <v>47798</v>
      </c>
      <c r="E9897" s="138" t="s">
        <v>47799</v>
      </c>
      <c r="F9897" s="139">
        <v>0.72670000000000001</v>
      </c>
      <c r="G9897" s="137" t="s">
        <v>247</v>
      </c>
      <c r="H9897" s="137" t="s">
        <v>1806</v>
      </c>
      <c r="I9897" s="138" t="s">
        <v>5636</v>
      </c>
    </row>
    <row r="9898" spans="1:9" hidden="1">
      <c r="A9898" s="137" t="s">
        <v>47800</v>
      </c>
      <c r="B9898" s="138" t="s">
        <v>47801</v>
      </c>
      <c r="C9898" s="138" t="s">
        <v>47802</v>
      </c>
      <c r="D9898" s="138" t="s">
        <v>47803</v>
      </c>
      <c r="E9898" s="138" t="s">
        <v>47804</v>
      </c>
      <c r="F9898" s="139">
        <v>41.88</v>
      </c>
      <c r="G9898" s="137" t="s">
        <v>247</v>
      </c>
      <c r="H9898" s="137" t="s">
        <v>1806</v>
      </c>
      <c r="I9898" s="138" t="s">
        <v>1110</v>
      </c>
    </row>
    <row r="9899" spans="1:9" hidden="1">
      <c r="A9899" s="137" t="s">
        <v>47805</v>
      </c>
      <c r="B9899" s="138" t="s">
        <v>47806</v>
      </c>
      <c r="C9899" s="138" t="s">
        <v>47807</v>
      </c>
      <c r="D9899" s="138" t="s">
        <v>47808</v>
      </c>
      <c r="E9899" s="138" t="s">
        <v>47809</v>
      </c>
      <c r="F9899" s="139">
        <v>108.32</v>
      </c>
      <c r="G9899" s="137" t="s">
        <v>247</v>
      </c>
      <c r="H9899" s="137" t="s">
        <v>1806</v>
      </c>
      <c r="I9899" s="138" t="s">
        <v>1096</v>
      </c>
    </row>
    <row r="9900" spans="1:9" hidden="1">
      <c r="A9900" s="137" t="s">
        <v>47810</v>
      </c>
      <c r="B9900" s="138" t="s">
        <v>47811</v>
      </c>
      <c r="C9900" s="138" t="s">
        <v>1582</v>
      </c>
      <c r="D9900" s="138" t="s">
        <v>1581</v>
      </c>
      <c r="E9900" s="138" t="s">
        <v>47812</v>
      </c>
      <c r="F9900" s="139">
        <v>0</v>
      </c>
      <c r="G9900" s="137" t="s">
        <v>247</v>
      </c>
      <c r="H9900" s="137" t="s">
        <v>1806</v>
      </c>
      <c r="I9900" s="138" t="s">
        <v>1096</v>
      </c>
    </row>
    <row r="9901" spans="1:9" hidden="1">
      <c r="A9901" s="137" t="s">
        <v>47813</v>
      </c>
      <c r="B9901" s="138" t="s">
        <v>1580</v>
      </c>
      <c r="C9901" s="138" t="s">
        <v>1582</v>
      </c>
      <c r="D9901" s="138" t="s">
        <v>1581</v>
      </c>
      <c r="E9901" s="138" t="s">
        <v>47812</v>
      </c>
      <c r="F9901" s="139">
        <v>16.02</v>
      </c>
      <c r="G9901" s="137" t="s">
        <v>247</v>
      </c>
      <c r="H9901" s="137" t="s">
        <v>1806</v>
      </c>
      <c r="I9901" s="138" t="s">
        <v>1096</v>
      </c>
    </row>
    <row r="9902" spans="1:9" hidden="1">
      <c r="A9902" s="137" t="s">
        <v>47814</v>
      </c>
      <c r="B9902" s="138" t="s">
        <v>47815</v>
      </c>
      <c r="C9902" s="138" t="s">
        <v>47816</v>
      </c>
      <c r="D9902" s="138" t="s">
        <v>47817</v>
      </c>
      <c r="E9902" s="138" t="s">
        <v>47818</v>
      </c>
      <c r="F9902" s="139">
        <v>0</v>
      </c>
      <c r="G9902" s="137" t="s">
        <v>247</v>
      </c>
      <c r="H9902" s="137" t="s">
        <v>1806</v>
      </c>
      <c r="I9902" s="138" t="s">
        <v>1096</v>
      </c>
    </row>
    <row r="9903" spans="1:9" hidden="1">
      <c r="A9903" s="137" t="s">
        <v>47819</v>
      </c>
      <c r="B9903" s="138" t="s">
        <v>47820</v>
      </c>
      <c r="C9903" s="138" t="s">
        <v>47821</v>
      </c>
      <c r="D9903" s="138" t="s">
        <v>47822</v>
      </c>
      <c r="E9903" s="138" t="s">
        <v>47823</v>
      </c>
      <c r="F9903" s="139">
        <v>233.29</v>
      </c>
      <c r="G9903" s="137" t="s">
        <v>247</v>
      </c>
      <c r="H9903" s="137" t="s">
        <v>1806</v>
      </c>
      <c r="I9903" s="138" t="s">
        <v>1110</v>
      </c>
    </row>
    <row r="9904" spans="1:9" hidden="1">
      <c r="A9904" s="137" t="s">
        <v>47824</v>
      </c>
      <c r="B9904" s="138" t="s">
        <v>47825</v>
      </c>
      <c r="C9904" s="138" t="s">
        <v>47826</v>
      </c>
      <c r="D9904" s="138" t="s">
        <v>47827</v>
      </c>
      <c r="E9904" s="138" t="s">
        <v>47828</v>
      </c>
      <c r="F9904" s="139">
        <v>347.37</v>
      </c>
      <c r="G9904" s="137" t="s">
        <v>247</v>
      </c>
      <c r="H9904" s="137" t="s">
        <v>1806</v>
      </c>
      <c r="I9904" s="138" t="s">
        <v>1096</v>
      </c>
    </row>
    <row r="9905" spans="1:9" hidden="1">
      <c r="A9905" s="137" t="s">
        <v>47829</v>
      </c>
      <c r="B9905" s="138" t="s">
        <v>47830</v>
      </c>
      <c r="C9905" s="138" t="s">
        <v>47831</v>
      </c>
      <c r="D9905" s="138" t="s">
        <v>47832</v>
      </c>
      <c r="E9905" s="138" t="s">
        <v>47833</v>
      </c>
      <c r="F9905" s="139">
        <v>438.39</v>
      </c>
      <c r="G9905" s="137" t="s">
        <v>247</v>
      </c>
      <c r="H9905" s="137" t="s">
        <v>1806</v>
      </c>
      <c r="I9905" s="138" t="s">
        <v>1096</v>
      </c>
    </row>
    <row r="9906" spans="1:9" hidden="1">
      <c r="A9906" s="137" t="s">
        <v>47834</v>
      </c>
      <c r="B9906" s="138" t="s">
        <v>47835</v>
      </c>
      <c r="C9906" s="138" t="s">
        <v>47836</v>
      </c>
      <c r="D9906" s="138" t="s">
        <v>47837</v>
      </c>
      <c r="E9906" s="138" t="s">
        <v>47838</v>
      </c>
      <c r="F9906" s="139">
        <v>0</v>
      </c>
      <c r="G9906" s="137" t="s">
        <v>247</v>
      </c>
      <c r="H9906" s="137" t="s">
        <v>1806</v>
      </c>
      <c r="I9906" s="138" t="s">
        <v>1096</v>
      </c>
    </row>
    <row r="9907" spans="1:9" hidden="1">
      <c r="A9907" s="137" t="s">
        <v>47839</v>
      </c>
      <c r="B9907" s="138" t="s">
        <v>47840</v>
      </c>
      <c r="C9907" s="138" t="s">
        <v>47841</v>
      </c>
      <c r="D9907" s="138" t="s">
        <v>47842</v>
      </c>
      <c r="E9907" s="138" t="s">
        <v>47843</v>
      </c>
      <c r="F9907" s="139">
        <v>30.78</v>
      </c>
      <c r="G9907" s="137" t="s">
        <v>247</v>
      </c>
      <c r="H9907" s="137" t="s">
        <v>1806</v>
      </c>
      <c r="I9907" s="138" t="s">
        <v>5636</v>
      </c>
    </row>
    <row r="9908" spans="1:9" hidden="1">
      <c r="A9908" s="137" t="s">
        <v>47844</v>
      </c>
      <c r="B9908" s="138" t="s">
        <v>47845</v>
      </c>
      <c r="C9908" s="138" t="s">
        <v>47846</v>
      </c>
      <c r="D9908" s="138" t="s">
        <v>47847</v>
      </c>
      <c r="E9908" s="138" t="s">
        <v>47848</v>
      </c>
      <c r="F9908" s="139">
        <v>46.55</v>
      </c>
      <c r="G9908" s="137" t="s">
        <v>247</v>
      </c>
      <c r="H9908" s="137" t="s">
        <v>1806</v>
      </c>
      <c r="I9908" s="138" t="s">
        <v>1110</v>
      </c>
    </row>
    <row r="9909" spans="1:9" hidden="1">
      <c r="A9909" s="137" t="s">
        <v>47849</v>
      </c>
      <c r="B9909" s="138" t="s">
        <v>47850</v>
      </c>
      <c r="C9909" s="138" t="s">
        <v>47851</v>
      </c>
      <c r="D9909" s="138" t="s">
        <v>47852</v>
      </c>
      <c r="E9909" s="138" t="s">
        <v>47853</v>
      </c>
      <c r="F9909" s="139">
        <v>0</v>
      </c>
      <c r="G9909" s="137" t="s">
        <v>247</v>
      </c>
      <c r="H9909" s="137" t="s">
        <v>2660</v>
      </c>
      <c r="I9909" s="138" t="s">
        <v>1091</v>
      </c>
    </row>
    <row r="9910" spans="1:9" hidden="1">
      <c r="A9910" s="137" t="s">
        <v>47854</v>
      </c>
      <c r="B9910" s="138" t="s">
        <v>47855</v>
      </c>
      <c r="C9910" s="138" t="s">
        <v>47856</v>
      </c>
      <c r="D9910" s="138" t="s">
        <v>47857</v>
      </c>
      <c r="E9910" s="138" t="s">
        <v>47858</v>
      </c>
      <c r="F9910" s="139">
        <v>77.489999999999995</v>
      </c>
      <c r="G9910" s="137" t="s">
        <v>247</v>
      </c>
      <c r="H9910" s="137" t="s">
        <v>1806</v>
      </c>
      <c r="I9910" s="138" t="s">
        <v>1096</v>
      </c>
    </row>
    <row r="9911" spans="1:9" hidden="1">
      <c r="A9911" s="137" t="s">
        <v>47859</v>
      </c>
      <c r="B9911" s="138" t="s">
        <v>47860</v>
      </c>
      <c r="C9911" s="138" t="s">
        <v>47861</v>
      </c>
      <c r="D9911" s="138" t="s">
        <v>47862</v>
      </c>
      <c r="E9911" s="138" t="s">
        <v>47863</v>
      </c>
      <c r="F9911" s="139">
        <v>25.29</v>
      </c>
      <c r="G9911" s="137" t="s">
        <v>247</v>
      </c>
      <c r="H9911" s="137" t="s">
        <v>1806</v>
      </c>
      <c r="I9911" s="138" t="s">
        <v>1756</v>
      </c>
    </row>
    <row r="9912" spans="1:9" hidden="1">
      <c r="A9912" s="137" t="s">
        <v>47864</v>
      </c>
      <c r="B9912" s="138" t="s">
        <v>47865</v>
      </c>
      <c r="C9912" s="138" t="s">
        <v>47866</v>
      </c>
      <c r="D9912" s="138" t="s">
        <v>47867</v>
      </c>
      <c r="E9912" s="138" t="s">
        <v>47868</v>
      </c>
      <c r="F9912" s="139">
        <v>169.55</v>
      </c>
      <c r="G9912" s="137" t="s">
        <v>247</v>
      </c>
      <c r="H9912" s="137" t="s">
        <v>1806</v>
      </c>
      <c r="I9912" s="138" t="s">
        <v>1096</v>
      </c>
    </row>
    <row r="9913" spans="1:9" hidden="1">
      <c r="A9913" s="137" t="s">
        <v>47869</v>
      </c>
      <c r="B9913" s="138" t="s">
        <v>47870</v>
      </c>
      <c r="C9913" s="138" t="s">
        <v>47871</v>
      </c>
      <c r="D9913" s="138" t="s">
        <v>47872</v>
      </c>
      <c r="E9913" s="138" t="s">
        <v>47873</v>
      </c>
      <c r="F9913" s="139">
        <v>0</v>
      </c>
      <c r="G9913" s="137" t="s">
        <v>247</v>
      </c>
      <c r="H9913" s="137" t="s">
        <v>1806</v>
      </c>
      <c r="I9913" s="138" t="s">
        <v>1096</v>
      </c>
    </row>
    <row r="9914" spans="1:9" hidden="1">
      <c r="A9914" s="137" t="s">
        <v>47874</v>
      </c>
      <c r="B9914" s="138" t="s">
        <v>47875</v>
      </c>
      <c r="C9914" s="138" t="s">
        <v>47876</v>
      </c>
      <c r="D9914" s="138" t="s">
        <v>47877</v>
      </c>
      <c r="E9914" s="138" t="s">
        <v>47878</v>
      </c>
      <c r="F9914" s="139">
        <v>137.74</v>
      </c>
      <c r="G9914" s="137" t="s">
        <v>247</v>
      </c>
      <c r="H9914" s="137" t="s">
        <v>1806</v>
      </c>
      <c r="I9914" s="138" t="s">
        <v>1110</v>
      </c>
    </row>
    <row r="9915" spans="1:9" hidden="1">
      <c r="A9915" s="137" t="s">
        <v>47879</v>
      </c>
      <c r="B9915" s="138" t="s">
        <v>47880</v>
      </c>
      <c r="C9915" s="138" t="s">
        <v>47881</v>
      </c>
      <c r="D9915" s="138" t="s">
        <v>47882</v>
      </c>
      <c r="E9915" s="138" t="s">
        <v>47883</v>
      </c>
      <c r="F9915" s="139">
        <v>40.74</v>
      </c>
      <c r="G9915" s="137" t="s">
        <v>247</v>
      </c>
      <c r="H9915" s="137" t="s">
        <v>1806</v>
      </c>
      <c r="I9915" s="138" t="s">
        <v>1110</v>
      </c>
    </row>
    <row r="9916" spans="1:9" hidden="1">
      <c r="A9916" s="137" t="s">
        <v>47884</v>
      </c>
      <c r="B9916" s="138" t="s">
        <v>47885</v>
      </c>
      <c r="C9916" s="138" t="s">
        <v>47886</v>
      </c>
      <c r="D9916" s="138" t="s">
        <v>4926</v>
      </c>
      <c r="E9916" s="138" t="s">
        <v>47887</v>
      </c>
      <c r="F9916" s="139">
        <v>0</v>
      </c>
      <c r="G9916" s="137" t="s">
        <v>247</v>
      </c>
      <c r="H9916" s="137" t="s">
        <v>1806</v>
      </c>
      <c r="I9916" s="138" t="s">
        <v>1756</v>
      </c>
    </row>
    <row r="9917" spans="1:9" hidden="1">
      <c r="A9917" s="137" t="s">
        <v>47888</v>
      </c>
      <c r="B9917" s="138" t="s">
        <v>47889</v>
      </c>
      <c r="C9917" s="138" t="s">
        <v>47890</v>
      </c>
      <c r="D9917" s="138" t="s">
        <v>47891</v>
      </c>
      <c r="E9917" s="138" t="s">
        <v>47892</v>
      </c>
      <c r="F9917" s="139">
        <v>24.43</v>
      </c>
      <c r="G9917" s="137" t="s">
        <v>247</v>
      </c>
      <c r="H9917" s="137" t="s">
        <v>1806</v>
      </c>
      <c r="I9917" s="138" t="s">
        <v>1080</v>
      </c>
    </row>
    <row r="9918" spans="1:9" hidden="1">
      <c r="A9918" s="137" t="s">
        <v>47893</v>
      </c>
      <c r="B9918" s="138" t="s">
        <v>47894</v>
      </c>
      <c r="C9918" s="138" t="s">
        <v>47895</v>
      </c>
      <c r="D9918" s="138" t="s">
        <v>47896</v>
      </c>
      <c r="E9918" s="138" t="s">
        <v>47897</v>
      </c>
      <c r="F9918" s="139">
        <v>144.72999999999999</v>
      </c>
      <c r="G9918" s="137" t="s">
        <v>247</v>
      </c>
      <c r="H9918" s="137" t="s">
        <v>1806</v>
      </c>
      <c r="I9918" s="138" t="s">
        <v>1096</v>
      </c>
    </row>
    <row r="9919" spans="1:9" hidden="1">
      <c r="A9919" s="137" t="s">
        <v>47898</v>
      </c>
      <c r="B9919" s="138" t="s">
        <v>47899</v>
      </c>
      <c r="C9919" s="138" t="s">
        <v>47900</v>
      </c>
      <c r="D9919" s="138" t="s">
        <v>47901</v>
      </c>
      <c r="E9919" s="138" t="s">
        <v>47902</v>
      </c>
      <c r="F9919" s="139">
        <v>32.78</v>
      </c>
      <c r="G9919" s="137" t="s">
        <v>247</v>
      </c>
      <c r="H9919" s="137" t="s">
        <v>1806</v>
      </c>
      <c r="I9919" s="138" t="s">
        <v>1096</v>
      </c>
    </row>
    <row r="9920" spans="1:9" hidden="1">
      <c r="A9920" s="137" t="s">
        <v>47903</v>
      </c>
      <c r="B9920" s="138" t="s">
        <v>672</v>
      </c>
      <c r="C9920" s="138" t="s">
        <v>674</v>
      </c>
      <c r="D9920" s="138" t="s">
        <v>673</v>
      </c>
      <c r="E9920" s="138" t="s">
        <v>1316</v>
      </c>
      <c r="F9920" s="139">
        <v>20</v>
      </c>
      <c r="G9920" s="137" t="s">
        <v>247</v>
      </c>
      <c r="H9920" s="137" t="s">
        <v>1806</v>
      </c>
      <c r="I9920" s="138" t="s">
        <v>1110</v>
      </c>
    </row>
    <row r="9921" spans="1:9" hidden="1">
      <c r="A9921" s="137" t="s">
        <v>47904</v>
      </c>
      <c r="B9921" s="138" t="s">
        <v>47905</v>
      </c>
      <c r="C9921" s="138" t="s">
        <v>47906</v>
      </c>
      <c r="D9921" s="138" t="s">
        <v>47907</v>
      </c>
      <c r="E9921" s="138" t="s">
        <v>47908</v>
      </c>
      <c r="F9921" s="139">
        <v>27.48</v>
      </c>
      <c r="G9921" s="137" t="s">
        <v>247</v>
      </c>
      <c r="H9921" s="137" t="s">
        <v>1806</v>
      </c>
      <c r="I9921" s="138" t="s">
        <v>1756</v>
      </c>
    </row>
    <row r="9922" spans="1:9" hidden="1">
      <c r="A9922" s="137" t="s">
        <v>47909</v>
      </c>
      <c r="B9922" s="138" t="s">
        <v>47910</v>
      </c>
      <c r="C9922" s="138" t="s">
        <v>47911</v>
      </c>
      <c r="D9922" s="138" t="s">
        <v>47912</v>
      </c>
      <c r="E9922" s="138" t="s">
        <v>47913</v>
      </c>
      <c r="F9922" s="139">
        <v>0</v>
      </c>
      <c r="G9922" s="137" t="s">
        <v>247</v>
      </c>
      <c r="H9922" s="137" t="s">
        <v>1806</v>
      </c>
      <c r="I9922" s="138" t="s">
        <v>1110</v>
      </c>
    </row>
    <row r="9923" spans="1:9" hidden="1">
      <c r="A9923" s="137" t="s">
        <v>47914</v>
      </c>
      <c r="B9923" s="138" t="s">
        <v>47915</v>
      </c>
      <c r="C9923" s="138" t="s">
        <v>47916</v>
      </c>
      <c r="D9923" s="138" t="s">
        <v>47917</v>
      </c>
      <c r="E9923" s="138" t="s">
        <v>47918</v>
      </c>
      <c r="F9923" s="139">
        <v>0</v>
      </c>
      <c r="G9923" s="137" t="s">
        <v>247</v>
      </c>
      <c r="H9923" s="137" t="s">
        <v>1806</v>
      </c>
      <c r="I9923" s="138" t="s">
        <v>1110</v>
      </c>
    </row>
    <row r="9924" spans="1:9" hidden="1">
      <c r="A9924" s="137" t="s">
        <v>47919</v>
      </c>
      <c r="B9924" s="138" t="s">
        <v>47920</v>
      </c>
      <c r="C9924" s="138" t="s">
        <v>47921</v>
      </c>
      <c r="D9924" s="138" t="s">
        <v>47922</v>
      </c>
      <c r="E9924" s="138" t="s">
        <v>47923</v>
      </c>
      <c r="F9924" s="139">
        <v>55.18</v>
      </c>
      <c r="G9924" s="137" t="s">
        <v>247</v>
      </c>
      <c r="H9924" s="137" t="s">
        <v>1806</v>
      </c>
      <c r="I9924" s="138" t="s">
        <v>1096</v>
      </c>
    </row>
    <row r="9925" spans="1:9" hidden="1">
      <c r="A9925" s="137" t="s">
        <v>47924</v>
      </c>
      <c r="B9925" s="138" t="s">
        <v>47925</v>
      </c>
      <c r="C9925" s="138" t="s">
        <v>47926</v>
      </c>
      <c r="D9925" s="138" t="s">
        <v>47927</v>
      </c>
      <c r="E9925" s="138" t="s">
        <v>47928</v>
      </c>
      <c r="F9925" s="139">
        <v>0</v>
      </c>
      <c r="G9925" s="137" t="s">
        <v>247</v>
      </c>
      <c r="H9925" s="137" t="s">
        <v>1806</v>
      </c>
      <c r="I9925" s="138" t="s">
        <v>1110</v>
      </c>
    </row>
    <row r="9926" spans="1:9" hidden="1">
      <c r="A9926" s="137" t="s">
        <v>47929</v>
      </c>
      <c r="B9926" s="138" t="s">
        <v>47930</v>
      </c>
      <c r="C9926" s="138" t="s">
        <v>47931</v>
      </c>
      <c r="D9926" s="138" t="s">
        <v>47932</v>
      </c>
      <c r="E9926" s="138" t="s">
        <v>47933</v>
      </c>
      <c r="F9926" s="139">
        <v>0</v>
      </c>
      <c r="G9926" s="137" t="s">
        <v>247</v>
      </c>
      <c r="H9926" s="137" t="s">
        <v>1806</v>
      </c>
      <c r="I9926" s="138" t="s">
        <v>1110</v>
      </c>
    </row>
    <row r="9927" spans="1:9" hidden="1">
      <c r="A9927" s="137" t="s">
        <v>47934</v>
      </c>
      <c r="B9927" s="138" t="s">
        <v>47935</v>
      </c>
      <c r="C9927" s="138" t="s">
        <v>47936</v>
      </c>
      <c r="D9927" s="138" t="s">
        <v>47937</v>
      </c>
      <c r="E9927" s="138" t="s">
        <v>47938</v>
      </c>
      <c r="F9927" s="139">
        <v>0</v>
      </c>
      <c r="G9927" s="137" t="s">
        <v>247</v>
      </c>
      <c r="H9927" s="137" t="s">
        <v>1806</v>
      </c>
      <c r="I9927" s="138" t="s">
        <v>1110</v>
      </c>
    </row>
    <row r="9928" spans="1:9" hidden="1">
      <c r="A9928" s="137" t="s">
        <v>47939</v>
      </c>
      <c r="B9928" s="138" t="s">
        <v>47940</v>
      </c>
      <c r="C9928" s="138" t="s">
        <v>47941</v>
      </c>
      <c r="D9928" s="138" t="s">
        <v>47942</v>
      </c>
      <c r="E9928" s="138" t="s">
        <v>47943</v>
      </c>
      <c r="F9928" s="139">
        <v>0</v>
      </c>
      <c r="G9928" s="137" t="s">
        <v>247</v>
      </c>
      <c r="H9928" s="137" t="s">
        <v>1806</v>
      </c>
      <c r="I9928" s="138" t="s">
        <v>1096</v>
      </c>
    </row>
    <row r="9929" spans="1:9" hidden="1">
      <c r="A9929" s="137" t="s">
        <v>47944</v>
      </c>
      <c r="B9929" s="138" t="s">
        <v>47945</v>
      </c>
      <c r="C9929" s="138" t="s">
        <v>47946</v>
      </c>
      <c r="D9929" s="138" t="s">
        <v>47947</v>
      </c>
      <c r="E9929" s="138" t="s">
        <v>47948</v>
      </c>
      <c r="F9929" s="139">
        <v>25.15</v>
      </c>
      <c r="G9929" s="137" t="s">
        <v>247</v>
      </c>
      <c r="H9929" s="137" t="s">
        <v>1806</v>
      </c>
      <c r="I9929" s="138" t="s">
        <v>1756</v>
      </c>
    </row>
    <row r="9930" spans="1:9" hidden="1">
      <c r="A9930" s="137" t="s">
        <v>47949</v>
      </c>
      <c r="B9930" s="138" t="s">
        <v>47950</v>
      </c>
      <c r="C9930" s="138" t="s">
        <v>47951</v>
      </c>
      <c r="D9930" s="138" t="s">
        <v>47952</v>
      </c>
      <c r="E9930" s="138" t="s">
        <v>47953</v>
      </c>
      <c r="F9930" s="139">
        <v>0</v>
      </c>
      <c r="G9930" s="137" t="s">
        <v>247</v>
      </c>
      <c r="H9930" s="137" t="s">
        <v>1806</v>
      </c>
      <c r="I9930" s="138" t="s">
        <v>1756</v>
      </c>
    </row>
    <row r="9931" spans="1:9" hidden="1">
      <c r="A9931" s="137" t="s">
        <v>47954</v>
      </c>
      <c r="B9931" s="138" t="s">
        <v>47955</v>
      </c>
      <c r="C9931" s="138" t="s">
        <v>47956</v>
      </c>
      <c r="D9931" s="138" t="s">
        <v>47957</v>
      </c>
      <c r="E9931" s="138" t="s">
        <v>47958</v>
      </c>
      <c r="F9931" s="139">
        <v>25.93</v>
      </c>
      <c r="G9931" s="137" t="s">
        <v>247</v>
      </c>
      <c r="H9931" s="137" t="s">
        <v>1806</v>
      </c>
      <c r="I9931" s="138" t="s">
        <v>1756</v>
      </c>
    </row>
    <row r="9932" spans="1:9" hidden="1">
      <c r="A9932" s="137" t="s">
        <v>47959</v>
      </c>
      <c r="B9932" s="138" t="s">
        <v>47960</v>
      </c>
      <c r="C9932" s="138" t="s">
        <v>47961</v>
      </c>
      <c r="D9932" s="138" t="s">
        <v>47962</v>
      </c>
      <c r="E9932" s="138" t="s">
        <v>47963</v>
      </c>
      <c r="F9932" s="139">
        <v>0</v>
      </c>
      <c r="G9932" s="137" t="s">
        <v>247</v>
      </c>
      <c r="H9932" s="137" t="s">
        <v>1806</v>
      </c>
      <c r="I9932" s="138" t="s">
        <v>1096</v>
      </c>
    </row>
    <row r="9933" spans="1:9" hidden="1">
      <c r="A9933" s="137" t="s">
        <v>47964</v>
      </c>
      <c r="B9933" s="138" t="s">
        <v>47965</v>
      </c>
      <c r="C9933" s="138" t="s">
        <v>47966</v>
      </c>
      <c r="D9933" s="138" t="s">
        <v>47967</v>
      </c>
      <c r="E9933" s="138" t="s">
        <v>1756</v>
      </c>
      <c r="F9933" s="139">
        <v>0</v>
      </c>
      <c r="G9933" s="137" t="s">
        <v>247</v>
      </c>
      <c r="H9933" s="137" t="s">
        <v>1806</v>
      </c>
      <c r="I9933" s="138" t="s">
        <v>1756</v>
      </c>
    </row>
    <row r="9934" spans="1:9" hidden="1">
      <c r="A9934" s="137" t="s">
        <v>47968</v>
      </c>
      <c r="B9934" s="138" t="s">
        <v>47969</v>
      </c>
      <c r="C9934" s="138" t="s">
        <v>47970</v>
      </c>
      <c r="D9934" s="138" t="s">
        <v>47971</v>
      </c>
      <c r="E9934" s="138" t="s">
        <v>47972</v>
      </c>
      <c r="F9934" s="139">
        <v>113.72</v>
      </c>
      <c r="G9934" s="137" t="s">
        <v>247</v>
      </c>
      <c r="H9934" s="137" t="s">
        <v>1806</v>
      </c>
      <c r="I9934" s="138" t="s">
        <v>1096</v>
      </c>
    </row>
    <row r="9935" spans="1:9" hidden="1">
      <c r="A9935" s="137" t="s">
        <v>47973</v>
      </c>
      <c r="B9935" s="138" t="s">
        <v>47974</v>
      </c>
      <c r="C9935" s="138" t="s">
        <v>47975</v>
      </c>
      <c r="D9935" s="138" t="s">
        <v>47976</v>
      </c>
      <c r="E9935" s="138" t="s">
        <v>47977</v>
      </c>
      <c r="F9935" s="139">
        <v>25.77</v>
      </c>
      <c r="G9935" s="137" t="s">
        <v>247</v>
      </c>
      <c r="H9935" s="137" t="s">
        <v>1806</v>
      </c>
      <c r="I9935" s="138" t="s">
        <v>1756</v>
      </c>
    </row>
    <row r="9936" spans="1:9" hidden="1">
      <c r="A9936" s="137" t="s">
        <v>47978</v>
      </c>
      <c r="B9936" s="138" t="s">
        <v>47979</v>
      </c>
      <c r="C9936" s="138" t="s">
        <v>47980</v>
      </c>
      <c r="D9936" s="138" t="s">
        <v>47981</v>
      </c>
      <c r="E9936" s="138" t="s">
        <v>47982</v>
      </c>
      <c r="F9936" s="139">
        <v>60.11</v>
      </c>
      <c r="G9936" s="137" t="s">
        <v>247</v>
      </c>
      <c r="H9936" s="137" t="s">
        <v>1806</v>
      </c>
      <c r="I9936" s="138" t="s">
        <v>1110</v>
      </c>
    </row>
    <row r="9937" spans="1:9" hidden="1">
      <c r="A9937" s="137" t="s">
        <v>47983</v>
      </c>
      <c r="B9937" s="138" t="s">
        <v>47984</v>
      </c>
      <c r="C9937" s="138" t="s">
        <v>47985</v>
      </c>
      <c r="D9937" s="138" t="s">
        <v>47986</v>
      </c>
      <c r="E9937" s="138" t="s">
        <v>47987</v>
      </c>
      <c r="F9937" s="139">
        <v>0</v>
      </c>
      <c r="G9937" s="137" t="s">
        <v>247</v>
      </c>
      <c r="H9937" s="137" t="s">
        <v>1806</v>
      </c>
      <c r="I9937" s="138" t="s">
        <v>1080</v>
      </c>
    </row>
    <row r="9938" spans="1:9" hidden="1">
      <c r="A9938" s="137" t="s">
        <v>47988</v>
      </c>
      <c r="B9938" s="138" t="s">
        <v>47989</v>
      </c>
      <c r="C9938" s="138" t="s">
        <v>47990</v>
      </c>
      <c r="D9938" s="138" t="s">
        <v>47991</v>
      </c>
      <c r="E9938" s="138" t="s">
        <v>47992</v>
      </c>
      <c r="F9938" s="139">
        <v>0</v>
      </c>
      <c r="G9938" s="137" t="s">
        <v>247</v>
      </c>
      <c r="H9938" s="137" t="s">
        <v>1806</v>
      </c>
      <c r="I9938" s="138" t="s">
        <v>1080</v>
      </c>
    </row>
    <row r="9939" spans="1:9" hidden="1">
      <c r="A9939" s="137" t="s">
        <v>47993</v>
      </c>
      <c r="B9939" s="138" t="s">
        <v>47994</v>
      </c>
      <c r="C9939" s="138" t="s">
        <v>47995</v>
      </c>
      <c r="D9939" s="138" t="s">
        <v>47996</v>
      </c>
      <c r="E9939" s="138" t="s">
        <v>47997</v>
      </c>
      <c r="F9939" s="139">
        <v>0</v>
      </c>
      <c r="G9939" s="137" t="s">
        <v>247</v>
      </c>
      <c r="H9939" s="137" t="s">
        <v>1806</v>
      </c>
      <c r="I9939" s="138" t="s">
        <v>1080</v>
      </c>
    </row>
    <row r="9940" spans="1:9" hidden="1">
      <c r="A9940" s="137" t="s">
        <v>47998</v>
      </c>
      <c r="B9940" s="138" t="s">
        <v>47999</v>
      </c>
      <c r="C9940" s="138" t="s">
        <v>48000</v>
      </c>
      <c r="D9940" s="138" t="s">
        <v>48001</v>
      </c>
      <c r="E9940" s="138" t="s">
        <v>48002</v>
      </c>
      <c r="F9940" s="139">
        <v>0</v>
      </c>
      <c r="G9940" s="137" t="s">
        <v>247</v>
      </c>
      <c r="H9940" s="137" t="s">
        <v>1806</v>
      </c>
      <c r="I9940" s="138" t="s">
        <v>1080</v>
      </c>
    </row>
    <row r="9941" spans="1:9" hidden="1">
      <c r="A9941" s="137" t="s">
        <v>48003</v>
      </c>
      <c r="B9941" s="138" t="s">
        <v>48004</v>
      </c>
      <c r="C9941" s="138" t="s">
        <v>48005</v>
      </c>
      <c r="D9941" s="138" t="s">
        <v>48006</v>
      </c>
      <c r="E9941" s="138" t="s">
        <v>48007</v>
      </c>
      <c r="F9941" s="139">
        <v>0</v>
      </c>
      <c r="G9941" s="137" t="s">
        <v>247</v>
      </c>
      <c r="H9941" s="137" t="s">
        <v>1806</v>
      </c>
      <c r="I9941" s="138" t="s">
        <v>1080</v>
      </c>
    </row>
    <row r="9942" spans="1:9" hidden="1">
      <c r="A9942" s="137" t="s">
        <v>48008</v>
      </c>
      <c r="B9942" s="138" t="s">
        <v>48009</v>
      </c>
      <c r="C9942" s="138" t="s">
        <v>48010</v>
      </c>
      <c r="D9942" s="138" t="s">
        <v>48011</v>
      </c>
      <c r="E9942" s="138" t="s">
        <v>48012</v>
      </c>
      <c r="F9942" s="139">
        <v>0</v>
      </c>
      <c r="G9942" s="137" t="s">
        <v>247</v>
      </c>
      <c r="H9942" s="137" t="s">
        <v>1806</v>
      </c>
      <c r="I9942" s="138" t="s">
        <v>5636</v>
      </c>
    </row>
    <row r="9943" spans="1:9" hidden="1">
      <c r="A9943" s="137" t="s">
        <v>48013</v>
      </c>
      <c r="B9943" s="138" t="s">
        <v>48014</v>
      </c>
      <c r="C9943" s="138" t="s">
        <v>48015</v>
      </c>
      <c r="D9943" s="138" t="s">
        <v>48016</v>
      </c>
      <c r="E9943" s="138" t="s">
        <v>48017</v>
      </c>
      <c r="F9943" s="139">
        <v>0</v>
      </c>
      <c r="G9943" s="137" t="s">
        <v>247</v>
      </c>
      <c r="H9943" s="137" t="s">
        <v>1806</v>
      </c>
      <c r="I9943" s="138" t="s">
        <v>1080</v>
      </c>
    </row>
    <row r="9944" spans="1:9" hidden="1">
      <c r="A9944" s="137" t="s">
        <v>48018</v>
      </c>
      <c r="B9944" s="138" t="s">
        <v>48019</v>
      </c>
      <c r="C9944" s="138" t="s">
        <v>48020</v>
      </c>
      <c r="D9944" s="138" t="s">
        <v>48021</v>
      </c>
      <c r="E9944" s="138" t="s">
        <v>48022</v>
      </c>
      <c r="F9944" s="139">
        <v>0</v>
      </c>
      <c r="G9944" s="137" t="s">
        <v>247</v>
      </c>
      <c r="H9944" s="137" t="s">
        <v>1806</v>
      </c>
      <c r="I9944" s="138" t="s">
        <v>1080</v>
      </c>
    </row>
    <row r="9945" spans="1:9" hidden="1">
      <c r="A9945" s="137" t="s">
        <v>48023</v>
      </c>
      <c r="B9945" s="138" t="s">
        <v>48024</v>
      </c>
      <c r="C9945" s="138" t="s">
        <v>48025</v>
      </c>
      <c r="D9945" s="138" t="s">
        <v>48026</v>
      </c>
      <c r="E9945" s="138" t="s">
        <v>48027</v>
      </c>
      <c r="F9945" s="139">
        <v>0</v>
      </c>
      <c r="G9945" s="137" t="s">
        <v>247</v>
      </c>
      <c r="H9945" s="137" t="s">
        <v>1806</v>
      </c>
      <c r="I9945" s="138" t="s">
        <v>1080</v>
      </c>
    </row>
    <row r="9946" spans="1:9" hidden="1">
      <c r="A9946" s="137" t="s">
        <v>48028</v>
      </c>
      <c r="B9946" s="138" t="s">
        <v>48029</v>
      </c>
      <c r="C9946" s="138" t="s">
        <v>48030</v>
      </c>
      <c r="D9946" s="138" t="s">
        <v>48031</v>
      </c>
      <c r="E9946" s="138" t="s">
        <v>48032</v>
      </c>
      <c r="F9946" s="139">
        <v>0</v>
      </c>
      <c r="G9946" s="137" t="s">
        <v>247</v>
      </c>
      <c r="H9946" s="137" t="s">
        <v>1806</v>
      </c>
      <c r="I9946" s="138" t="s">
        <v>5636</v>
      </c>
    </row>
    <row r="9947" spans="1:9" hidden="1">
      <c r="A9947" s="137" t="s">
        <v>48033</v>
      </c>
      <c r="B9947" s="138" t="s">
        <v>48034</v>
      </c>
      <c r="C9947" s="138" t="s">
        <v>48035</v>
      </c>
      <c r="D9947" s="138" t="s">
        <v>48036</v>
      </c>
      <c r="E9947" s="138" t="s">
        <v>48037</v>
      </c>
      <c r="F9947" s="139">
        <v>0</v>
      </c>
      <c r="G9947" s="137" t="s">
        <v>247</v>
      </c>
      <c r="H9947" s="137" t="s">
        <v>1806</v>
      </c>
      <c r="I9947" s="138" t="s">
        <v>1080</v>
      </c>
    </row>
    <row r="9948" spans="1:9" hidden="1">
      <c r="A9948" s="137" t="s">
        <v>48038</v>
      </c>
      <c r="B9948" s="138" t="s">
        <v>48039</v>
      </c>
      <c r="C9948" s="138" t="s">
        <v>48040</v>
      </c>
      <c r="D9948" s="138" t="s">
        <v>48041</v>
      </c>
      <c r="E9948" s="138" t="s">
        <v>48042</v>
      </c>
      <c r="F9948" s="139">
        <v>0</v>
      </c>
      <c r="G9948" s="137" t="s">
        <v>247</v>
      </c>
      <c r="H9948" s="137" t="s">
        <v>1806</v>
      </c>
      <c r="I9948" s="138" t="s">
        <v>5636</v>
      </c>
    </row>
    <row r="9949" spans="1:9" hidden="1">
      <c r="A9949" s="137" t="s">
        <v>48043</v>
      </c>
      <c r="B9949" s="138" t="s">
        <v>48044</v>
      </c>
      <c r="C9949" s="138" t="s">
        <v>48045</v>
      </c>
      <c r="D9949" s="138" t="s">
        <v>48011</v>
      </c>
      <c r="E9949" s="138" t="s">
        <v>48046</v>
      </c>
      <c r="F9949" s="139">
        <v>35.28</v>
      </c>
      <c r="G9949" s="137" t="s">
        <v>247</v>
      </c>
      <c r="H9949" s="137" t="s">
        <v>1806</v>
      </c>
      <c r="I9949" s="138" t="s">
        <v>5636</v>
      </c>
    </row>
    <row r="9950" spans="1:9" hidden="1">
      <c r="A9950" s="137" t="s">
        <v>48047</v>
      </c>
      <c r="B9950" s="138" t="s">
        <v>48048</v>
      </c>
      <c r="C9950" s="138" t="s">
        <v>48049</v>
      </c>
      <c r="D9950" s="138" t="s">
        <v>48050</v>
      </c>
      <c r="E9950" s="138" t="s">
        <v>48051</v>
      </c>
      <c r="F9950" s="139">
        <v>11.11</v>
      </c>
      <c r="G9950" s="137" t="s">
        <v>247</v>
      </c>
      <c r="H9950" s="137" t="s">
        <v>1806</v>
      </c>
      <c r="I9950" s="138" t="s">
        <v>1080</v>
      </c>
    </row>
    <row r="9951" spans="1:9" hidden="1">
      <c r="A9951" s="137" t="s">
        <v>48052</v>
      </c>
      <c r="B9951" s="138" t="s">
        <v>48053</v>
      </c>
      <c r="C9951" s="138" t="s">
        <v>48054</v>
      </c>
      <c r="D9951" s="138" t="s">
        <v>48055</v>
      </c>
      <c r="E9951" s="138" t="s">
        <v>48056</v>
      </c>
      <c r="F9951" s="139">
        <v>0</v>
      </c>
      <c r="G9951" s="137" t="s">
        <v>247</v>
      </c>
      <c r="H9951" s="137" t="s">
        <v>1806</v>
      </c>
      <c r="I9951" s="138" t="s">
        <v>1080</v>
      </c>
    </row>
    <row r="9952" spans="1:9" hidden="1">
      <c r="A9952" s="137" t="s">
        <v>48057</v>
      </c>
      <c r="B9952" s="138" t="s">
        <v>48058</v>
      </c>
      <c r="C9952" s="138" t="s">
        <v>48059</v>
      </c>
      <c r="D9952" s="138" t="s">
        <v>48060</v>
      </c>
      <c r="E9952" s="138" t="s">
        <v>48061</v>
      </c>
      <c r="F9952" s="139">
        <v>12.528499999999999</v>
      </c>
      <c r="G9952" s="137" t="s">
        <v>247</v>
      </c>
      <c r="H9952" s="137" t="s">
        <v>1806</v>
      </c>
      <c r="I9952" s="138" t="s">
        <v>5636</v>
      </c>
    </row>
    <row r="9953" spans="1:9" hidden="1">
      <c r="A9953" s="137" t="s">
        <v>48062</v>
      </c>
      <c r="B9953" s="138" t="s">
        <v>48063</v>
      </c>
      <c r="C9953" s="138" t="s">
        <v>48064</v>
      </c>
      <c r="D9953" s="138" t="s">
        <v>48065</v>
      </c>
      <c r="E9953" s="138" t="s">
        <v>48066</v>
      </c>
      <c r="F9953" s="139">
        <v>0</v>
      </c>
      <c r="G9953" s="137" t="s">
        <v>247</v>
      </c>
      <c r="H9953" s="137" t="s">
        <v>1806</v>
      </c>
      <c r="I9953" s="138" t="s">
        <v>5636</v>
      </c>
    </row>
    <row r="9954" spans="1:9" hidden="1">
      <c r="A9954" s="137" t="s">
        <v>48067</v>
      </c>
      <c r="B9954" s="138" t="s">
        <v>48068</v>
      </c>
      <c r="C9954" s="138" t="s">
        <v>48069</v>
      </c>
      <c r="D9954" s="138" t="s">
        <v>48070</v>
      </c>
      <c r="E9954" s="138" t="s">
        <v>48071</v>
      </c>
      <c r="F9954" s="139">
        <v>0</v>
      </c>
      <c r="G9954" s="137" t="s">
        <v>247</v>
      </c>
      <c r="H9954" s="137" t="s">
        <v>1806</v>
      </c>
      <c r="I9954" s="138" t="s">
        <v>1080</v>
      </c>
    </row>
    <row r="9955" spans="1:9" hidden="1">
      <c r="A9955" s="137" t="s">
        <v>48072</v>
      </c>
      <c r="B9955" s="138" t="s">
        <v>48073</v>
      </c>
      <c r="C9955" s="138" t="s">
        <v>48074</v>
      </c>
      <c r="D9955" s="138" t="s">
        <v>48075</v>
      </c>
      <c r="E9955" s="138" t="s">
        <v>48076</v>
      </c>
      <c r="F9955" s="139">
        <v>0</v>
      </c>
      <c r="G9955" s="137" t="s">
        <v>247</v>
      </c>
      <c r="H9955" s="137" t="s">
        <v>1806</v>
      </c>
      <c r="I9955" s="138" t="s">
        <v>5636</v>
      </c>
    </row>
    <row r="9956" spans="1:9" hidden="1">
      <c r="A9956" s="137" t="s">
        <v>48077</v>
      </c>
      <c r="B9956" s="138" t="s">
        <v>48078</v>
      </c>
      <c r="C9956" s="138" t="s">
        <v>48079</v>
      </c>
      <c r="D9956" s="138" t="s">
        <v>48080</v>
      </c>
      <c r="E9956" s="138" t="s">
        <v>48081</v>
      </c>
      <c r="F9956" s="139">
        <v>0</v>
      </c>
      <c r="G9956" s="137" t="s">
        <v>247</v>
      </c>
      <c r="H9956" s="137" t="s">
        <v>1806</v>
      </c>
      <c r="I9956" s="138" t="s">
        <v>5636</v>
      </c>
    </row>
    <row r="9957" spans="1:9" hidden="1">
      <c r="A9957" s="137" t="s">
        <v>48082</v>
      </c>
      <c r="B9957" s="138" t="s">
        <v>48078</v>
      </c>
      <c r="C9957" s="138" t="s">
        <v>48083</v>
      </c>
      <c r="D9957" s="138" t="s">
        <v>48084</v>
      </c>
      <c r="E9957" s="138" t="s">
        <v>48081</v>
      </c>
      <c r="F9957" s="139">
        <v>0</v>
      </c>
      <c r="G9957" s="137" t="s">
        <v>247</v>
      </c>
      <c r="H9957" s="137" t="s">
        <v>1806</v>
      </c>
      <c r="I9957" s="138" t="s">
        <v>5636</v>
      </c>
    </row>
    <row r="9958" spans="1:9" hidden="1">
      <c r="A9958" s="137" t="s">
        <v>48085</v>
      </c>
      <c r="B9958" s="138" t="s">
        <v>48086</v>
      </c>
      <c r="C9958" s="138" t="s">
        <v>48087</v>
      </c>
      <c r="D9958" s="138" t="s">
        <v>48088</v>
      </c>
      <c r="E9958" s="138" t="s">
        <v>48089</v>
      </c>
      <c r="F9958" s="139">
        <v>0</v>
      </c>
      <c r="G9958" s="137" t="s">
        <v>247</v>
      </c>
      <c r="H9958" s="137" t="s">
        <v>1806</v>
      </c>
      <c r="I9958" s="138" t="s">
        <v>5636</v>
      </c>
    </row>
    <row r="9959" spans="1:9" hidden="1">
      <c r="A9959" s="137" t="s">
        <v>48090</v>
      </c>
      <c r="B9959" s="138" t="s">
        <v>48086</v>
      </c>
      <c r="C9959" s="138" t="s">
        <v>48091</v>
      </c>
      <c r="D9959" s="138" t="s">
        <v>48092</v>
      </c>
      <c r="E9959" s="138" t="s">
        <v>48089</v>
      </c>
      <c r="F9959" s="139">
        <v>42.98</v>
      </c>
      <c r="G9959" s="137" t="s">
        <v>247</v>
      </c>
      <c r="H9959" s="137" t="s">
        <v>1806</v>
      </c>
      <c r="I9959" s="138" t="s">
        <v>5636</v>
      </c>
    </row>
    <row r="9960" spans="1:9" hidden="1">
      <c r="A9960" s="137" t="s">
        <v>48093</v>
      </c>
      <c r="B9960" s="138" t="s">
        <v>676</v>
      </c>
      <c r="C9960" s="138" t="s">
        <v>68</v>
      </c>
      <c r="D9960" s="138" t="s">
        <v>48094</v>
      </c>
      <c r="E9960" s="138" t="s">
        <v>1087</v>
      </c>
      <c r="F9960" s="139">
        <v>19.02</v>
      </c>
      <c r="G9960" s="137" t="s">
        <v>247</v>
      </c>
      <c r="H9960" s="137" t="s">
        <v>1806</v>
      </c>
      <c r="I9960" s="138" t="s">
        <v>1080</v>
      </c>
    </row>
    <row r="9961" spans="1:9" hidden="1">
      <c r="A9961" s="137" t="s">
        <v>48095</v>
      </c>
      <c r="B9961" s="138" t="s">
        <v>48096</v>
      </c>
      <c r="C9961" s="138" t="s">
        <v>48097</v>
      </c>
      <c r="D9961" s="138" t="s">
        <v>48098</v>
      </c>
      <c r="E9961" s="138" t="s">
        <v>48099</v>
      </c>
      <c r="F9961" s="139">
        <v>0</v>
      </c>
      <c r="G9961" s="137" t="s">
        <v>247</v>
      </c>
      <c r="H9961" s="137" t="s">
        <v>1806</v>
      </c>
      <c r="I9961" s="138" t="s">
        <v>5636</v>
      </c>
    </row>
    <row r="9962" spans="1:9" hidden="1">
      <c r="A9962" s="137" t="s">
        <v>48100</v>
      </c>
      <c r="B9962" s="138" t="s">
        <v>48101</v>
      </c>
      <c r="C9962" s="138" t="s">
        <v>48102</v>
      </c>
      <c r="D9962" s="138" t="s">
        <v>48103</v>
      </c>
      <c r="E9962" s="138" t="s">
        <v>48104</v>
      </c>
      <c r="F9962" s="139">
        <v>101.36499999999999</v>
      </c>
      <c r="G9962" s="137" t="s">
        <v>247</v>
      </c>
      <c r="H9962" s="137" t="s">
        <v>1806</v>
      </c>
      <c r="I9962" s="138" t="s">
        <v>1110</v>
      </c>
    </row>
    <row r="9963" spans="1:9" hidden="1">
      <c r="A9963" s="137" t="s">
        <v>48105</v>
      </c>
      <c r="B9963" s="138" t="s">
        <v>48106</v>
      </c>
      <c r="C9963" s="138" t="s">
        <v>48107</v>
      </c>
      <c r="D9963" s="138" t="s">
        <v>48108</v>
      </c>
      <c r="E9963" s="138" t="s">
        <v>48109</v>
      </c>
      <c r="F9963" s="139">
        <v>28.64</v>
      </c>
      <c r="G9963" s="137" t="s">
        <v>247</v>
      </c>
      <c r="H9963" s="137" t="s">
        <v>1806</v>
      </c>
      <c r="I9963" s="138" t="s">
        <v>1096</v>
      </c>
    </row>
    <row r="9964" spans="1:9" hidden="1">
      <c r="A9964" s="137" t="s">
        <v>48110</v>
      </c>
      <c r="B9964" s="138" t="s">
        <v>48111</v>
      </c>
      <c r="C9964" s="138" t="s">
        <v>48112</v>
      </c>
      <c r="D9964" s="138" t="s">
        <v>48113</v>
      </c>
      <c r="E9964" s="138" t="s">
        <v>48114</v>
      </c>
      <c r="F9964" s="139">
        <v>0</v>
      </c>
      <c r="G9964" s="137" t="s">
        <v>247</v>
      </c>
      <c r="H9964" s="137" t="s">
        <v>1806</v>
      </c>
      <c r="I9964" s="138" t="s">
        <v>1096</v>
      </c>
    </row>
    <row r="9965" spans="1:9" hidden="1">
      <c r="A9965" s="137" t="s">
        <v>48115</v>
      </c>
      <c r="B9965" s="138" t="s">
        <v>48116</v>
      </c>
      <c r="C9965" s="138" t="s">
        <v>48117</v>
      </c>
      <c r="D9965" s="138" t="s">
        <v>48118</v>
      </c>
      <c r="E9965" s="138" t="s">
        <v>48119</v>
      </c>
      <c r="F9965" s="139">
        <v>0</v>
      </c>
      <c r="G9965" s="137" t="s">
        <v>247</v>
      </c>
      <c r="H9965" s="137" t="s">
        <v>1806</v>
      </c>
      <c r="I9965" s="138" t="s">
        <v>1110</v>
      </c>
    </row>
    <row r="9966" spans="1:9" hidden="1">
      <c r="A9966" s="137" t="s">
        <v>48120</v>
      </c>
      <c r="B9966" s="138" t="s">
        <v>48121</v>
      </c>
      <c r="C9966" s="138" t="s">
        <v>48122</v>
      </c>
      <c r="D9966" s="138" t="s">
        <v>48123</v>
      </c>
      <c r="E9966" s="138" t="s">
        <v>48124</v>
      </c>
      <c r="F9966" s="139">
        <v>0</v>
      </c>
      <c r="G9966" s="137" t="s">
        <v>247</v>
      </c>
      <c r="H9966" s="137" t="s">
        <v>1806</v>
      </c>
      <c r="I9966" s="138" t="s">
        <v>1096</v>
      </c>
    </row>
    <row r="9967" spans="1:9" hidden="1">
      <c r="A9967" s="137" t="s">
        <v>48125</v>
      </c>
      <c r="B9967" s="138" t="s">
        <v>48126</v>
      </c>
      <c r="C9967" s="138" t="s">
        <v>48127</v>
      </c>
      <c r="D9967" s="138" t="s">
        <v>48128</v>
      </c>
      <c r="E9967" s="138" t="s">
        <v>48129</v>
      </c>
      <c r="F9967" s="139">
        <v>0</v>
      </c>
      <c r="G9967" s="137" t="s">
        <v>247</v>
      </c>
      <c r="H9967" s="137" t="s">
        <v>1806</v>
      </c>
      <c r="I9967" s="138" t="s">
        <v>1110</v>
      </c>
    </row>
    <row r="9968" spans="1:9" hidden="1">
      <c r="A9968" s="137" t="s">
        <v>48130</v>
      </c>
      <c r="B9968" s="138" t="s">
        <v>48131</v>
      </c>
      <c r="C9968" s="138" t="s">
        <v>48132</v>
      </c>
      <c r="D9968" s="138" t="s">
        <v>48133</v>
      </c>
      <c r="E9968" s="138" t="s">
        <v>48134</v>
      </c>
      <c r="F9968" s="139">
        <v>264.76</v>
      </c>
      <c r="G9968" s="137" t="s">
        <v>247</v>
      </c>
      <c r="H9968" s="137" t="s">
        <v>1806</v>
      </c>
      <c r="I9968" s="138" t="s">
        <v>1096</v>
      </c>
    </row>
    <row r="9969" spans="1:9" hidden="1">
      <c r="A9969" s="137" t="s">
        <v>48135</v>
      </c>
      <c r="B9969" s="138" t="s">
        <v>48136</v>
      </c>
      <c r="C9969" s="138" t="s">
        <v>48137</v>
      </c>
      <c r="D9969" s="138" t="s">
        <v>48138</v>
      </c>
      <c r="E9969" s="138" t="s">
        <v>48139</v>
      </c>
      <c r="F9969" s="139">
        <v>0</v>
      </c>
      <c r="G9969" s="137" t="s">
        <v>247</v>
      </c>
      <c r="H9969" s="137" t="s">
        <v>1806</v>
      </c>
      <c r="I9969" s="138" t="s">
        <v>5636</v>
      </c>
    </row>
    <row r="9970" spans="1:9" hidden="1">
      <c r="A9970" s="137" t="s">
        <v>48140</v>
      </c>
      <c r="B9970" s="138" t="s">
        <v>48141</v>
      </c>
      <c r="C9970" s="138" t="s">
        <v>48142</v>
      </c>
      <c r="D9970" s="138" t="s">
        <v>48143</v>
      </c>
      <c r="E9970" s="138" t="s">
        <v>48144</v>
      </c>
      <c r="F9970" s="139">
        <v>13.52</v>
      </c>
      <c r="G9970" s="137" t="s">
        <v>247</v>
      </c>
      <c r="H9970" s="137" t="s">
        <v>1806</v>
      </c>
      <c r="I9970" s="138" t="s">
        <v>5636</v>
      </c>
    </row>
    <row r="9971" spans="1:9" hidden="1">
      <c r="A9971" s="137" t="s">
        <v>48145</v>
      </c>
      <c r="B9971" s="138" t="s">
        <v>48146</v>
      </c>
      <c r="C9971" s="138" t="s">
        <v>48147</v>
      </c>
      <c r="D9971" s="138" t="s">
        <v>48148</v>
      </c>
      <c r="E9971" s="138" t="s">
        <v>48149</v>
      </c>
      <c r="F9971" s="139">
        <v>29.8</v>
      </c>
      <c r="G9971" s="137" t="s">
        <v>247</v>
      </c>
      <c r="H9971" s="137" t="s">
        <v>1806</v>
      </c>
      <c r="I9971" s="138" t="s">
        <v>1080</v>
      </c>
    </row>
    <row r="9972" spans="1:9" hidden="1">
      <c r="A9972" s="137" t="s">
        <v>48150</v>
      </c>
      <c r="B9972" s="138" t="s">
        <v>48151</v>
      </c>
      <c r="C9972" s="138" t="s">
        <v>48152</v>
      </c>
      <c r="D9972" s="138" t="s">
        <v>48153</v>
      </c>
      <c r="E9972" s="138" t="s">
        <v>48154</v>
      </c>
      <c r="F9972" s="139">
        <v>0</v>
      </c>
      <c r="G9972" s="137" t="s">
        <v>247</v>
      </c>
      <c r="H9972" s="137" t="s">
        <v>1806</v>
      </c>
      <c r="I9972" s="138" t="s">
        <v>1080</v>
      </c>
    </row>
    <row r="9973" spans="1:9" hidden="1">
      <c r="A9973" s="137" t="s">
        <v>48155</v>
      </c>
      <c r="B9973" s="138" t="s">
        <v>48151</v>
      </c>
      <c r="C9973" s="138" t="s">
        <v>48156</v>
      </c>
      <c r="D9973" s="138" t="s">
        <v>48153</v>
      </c>
      <c r="E9973" s="138" t="s">
        <v>48154</v>
      </c>
      <c r="F9973" s="139">
        <v>0</v>
      </c>
      <c r="G9973" s="137" t="s">
        <v>247</v>
      </c>
      <c r="H9973" s="137" t="s">
        <v>1806</v>
      </c>
      <c r="I9973" s="138" t="s">
        <v>1080</v>
      </c>
    </row>
    <row r="9974" spans="1:9" hidden="1">
      <c r="A9974" s="137" t="s">
        <v>48157</v>
      </c>
      <c r="B9974" s="138" t="s">
        <v>48158</v>
      </c>
      <c r="C9974" s="138" t="s">
        <v>48159</v>
      </c>
      <c r="D9974" s="138" t="s">
        <v>48160</v>
      </c>
      <c r="E9974" s="138" t="s">
        <v>48161</v>
      </c>
      <c r="F9974" s="139">
        <v>0</v>
      </c>
      <c r="G9974" s="137" t="s">
        <v>247</v>
      </c>
      <c r="H9974" s="137" t="s">
        <v>1806</v>
      </c>
      <c r="I9974" s="138" t="s">
        <v>1096</v>
      </c>
    </row>
    <row r="9975" spans="1:9" hidden="1">
      <c r="A9975" s="137" t="s">
        <v>48162</v>
      </c>
      <c r="B9975" s="138" t="s">
        <v>48163</v>
      </c>
      <c r="C9975" s="138" t="s">
        <v>48164</v>
      </c>
      <c r="D9975" s="138" t="s">
        <v>48165</v>
      </c>
      <c r="E9975" s="138" t="s">
        <v>48166</v>
      </c>
      <c r="F9975" s="139">
        <v>0</v>
      </c>
      <c r="G9975" s="137" t="s">
        <v>247</v>
      </c>
      <c r="H9975" s="137" t="s">
        <v>1806</v>
      </c>
      <c r="I9975" s="138" t="s">
        <v>1096</v>
      </c>
    </row>
    <row r="9976" spans="1:9" hidden="1">
      <c r="A9976" s="137" t="s">
        <v>48167</v>
      </c>
      <c r="B9976" s="138" t="s">
        <v>48168</v>
      </c>
      <c r="C9976" s="138" t="s">
        <v>48169</v>
      </c>
      <c r="D9976" s="138" t="s">
        <v>38706</v>
      </c>
      <c r="E9976" s="138" t="s">
        <v>48170</v>
      </c>
      <c r="F9976" s="139">
        <v>62.48</v>
      </c>
      <c r="G9976" s="137" t="s">
        <v>247</v>
      </c>
      <c r="H9976" s="137" t="s">
        <v>1806</v>
      </c>
      <c r="I9976" s="138" t="s">
        <v>1096</v>
      </c>
    </row>
    <row r="9977" spans="1:9" hidden="1">
      <c r="A9977" s="137" t="s">
        <v>48171</v>
      </c>
      <c r="B9977" s="138" t="s">
        <v>48172</v>
      </c>
      <c r="C9977" s="138" t="s">
        <v>48173</v>
      </c>
      <c r="D9977" s="138" t="s">
        <v>48174</v>
      </c>
      <c r="E9977" s="138" t="s">
        <v>48175</v>
      </c>
      <c r="F9977" s="139">
        <v>0</v>
      </c>
      <c r="G9977" s="137" t="s">
        <v>247</v>
      </c>
      <c r="H9977" s="137" t="s">
        <v>1806</v>
      </c>
      <c r="I9977" s="138" t="s">
        <v>1096</v>
      </c>
    </row>
    <row r="9978" spans="1:9" hidden="1">
      <c r="A9978" s="137" t="s">
        <v>48176</v>
      </c>
      <c r="B9978" s="138" t="s">
        <v>48177</v>
      </c>
      <c r="C9978" s="138" t="s">
        <v>48178</v>
      </c>
      <c r="D9978" s="138" t="s">
        <v>48179</v>
      </c>
      <c r="E9978" s="138" t="s">
        <v>48180</v>
      </c>
      <c r="F9978" s="139">
        <v>22.64</v>
      </c>
      <c r="G9978" s="137" t="s">
        <v>247</v>
      </c>
      <c r="H9978" s="137" t="s">
        <v>1806</v>
      </c>
      <c r="I9978" s="138" t="s">
        <v>1756</v>
      </c>
    </row>
    <row r="9979" spans="1:9" hidden="1">
      <c r="A9979" s="137" t="s">
        <v>48181</v>
      </c>
      <c r="B9979" s="138" t="s">
        <v>48182</v>
      </c>
      <c r="C9979" s="138" t="s">
        <v>48183</v>
      </c>
      <c r="D9979" s="138" t="s">
        <v>48184</v>
      </c>
      <c r="E9979" s="138" t="s">
        <v>48185</v>
      </c>
      <c r="F9979" s="139">
        <v>6.92</v>
      </c>
      <c r="G9979" s="137" t="s">
        <v>247</v>
      </c>
      <c r="H9979" s="137" t="s">
        <v>1806</v>
      </c>
      <c r="I9979" s="138" t="s">
        <v>1096</v>
      </c>
    </row>
    <row r="9980" spans="1:9" hidden="1">
      <c r="A9980" s="137" t="s">
        <v>48186</v>
      </c>
      <c r="B9980" s="138" t="s">
        <v>48187</v>
      </c>
      <c r="C9980" s="138" t="s">
        <v>48188</v>
      </c>
      <c r="D9980" s="138" t="s">
        <v>48189</v>
      </c>
      <c r="E9980" s="138" t="s">
        <v>1756</v>
      </c>
      <c r="F9980" s="139">
        <v>0</v>
      </c>
      <c r="G9980" s="137" t="s">
        <v>247</v>
      </c>
      <c r="H9980" s="137" t="s">
        <v>1806</v>
      </c>
      <c r="I9980" s="138" t="s">
        <v>1756</v>
      </c>
    </row>
    <row r="9981" spans="1:9" hidden="1">
      <c r="A9981" s="137" t="s">
        <v>48190</v>
      </c>
      <c r="B9981" s="138" t="s">
        <v>48191</v>
      </c>
      <c r="C9981" s="138" t="s">
        <v>48192</v>
      </c>
      <c r="D9981" s="138" t="s">
        <v>48193</v>
      </c>
      <c r="E9981" s="138" t="s">
        <v>48194</v>
      </c>
      <c r="F9981" s="139">
        <v>136.84</v>
      </c>
      <c r="G9981" s="137" t="s">
        <v>247</v>
      </c>
      <c r="H9981" s="137" t="s">
        <v>1806</v>
      </c>
      <c r="I9981" s="138" t="s">
        <v>1110</v>
      </c>
    </row>
    <row r="9982" spans="1:9" hidden="1">
      <c r="A9982" s="137" t="s">
        <v>48195</v>
      </c>
      <c r="B9982" s="138" t="s">
        <v>48196</v>
      </c>
      <c r="C9982" s="138" t="s">
        <v>48197</v>
      </c>
      <c r="D9982" s="138" t="s">
        <v>48198</v>
      </c>
      <c r="E9982" s="138" t="s">
        <v>48199</v>
      </c>
      <c r="F9982" s="139">
        <v>73.599999999999994</v>
      </c>
      <c r="G9982" s="137" t="s">
        <v>247</v>
      </c>
      <c r="H9982" s="137" t="s">
        <v>1806</v>
      </c>
      <c r="I9982" s="138" t="s">
        <v>1096</v>
      </c>
    </row>
    <row r="9983" spans="1:9" hidden="1">
      <c r="A9983" s="137" t="s">
        <v>48200</v>
      </c>
      <c r="B9983" s="138" t="s">
        <v>48201</v>
      </c>
      <c r="C9983" s="138" t="s">
        <v>48202</v>
      </c>
      <c r="D9983" s="138" t="s">
        <v>48203</v>
      </c>
      <c r="E9983" s="138" t="s">
        <v>48204</v>
      </c>
      <c r="F9983" s="139">
        <v>75.95</v>
      </c>
      <c r="G9983" s="137" t="s">
        <v>247</v>
      </c>
      <c r="H9983" s="137" t="s">
        <v>1806</v>
      </c>
      <c r="I9983" s="138" t="s">
        <v>1096</v>
      </c>
    </row>
    <row r="9984" spans="1:9" hidden="1">
      <c r="A9984" s="137" t="s">
        <v>48205</v>
      </c>
      <c r="B9984" s="138" t="s">
        <v>48206</v>
      </c>
      <c r="C9984" s="138" t="s">
        <v>48207</v>
      </c>
      <c r="D9984" s="138" t="s">
        <v>48208</v>
      </c>
      <c r="E9984" s="138" t="s">
        <v>48209</v>
      </c>
      <c r="F9984" s="139">
        <v>0</v>
      </c>
      <c r="G9984" s="137" t="s">
        <v>247</v>
      </c>
      <c r="H9984" s="137" t="s">
        <v>1806</v>
      </c>
      <c r="I9984" s="138" t="s">
        <v>1756</v>
      </c>
    </row>
    <row r="9985" spans="1:9" hidden="1">
      <c r="A9985" s="137" t="s">
        <v>48210</v>
      </c>
      <c r="B9985" s="138" t="s">
        <v>48211</v>
      </c>
      <c r="C9985" s="138" t="s">
        <v>48212</v>
      </c>
      <c r="D9985" s="138" t="s">
        <v>48213</v>
      </c>
      <c r="E9985" s="138" t="s">
        <v>48214</v>
      </c>
      <c r="F9985" s="139">
        <v>0</v>
      </c>
      <c r="G9985" s="137" t="s">
        <v>247</v>
      </c>
      <c r="H9985" s="137" t="s">
        <v>1806</v>
      </c>
      <c r="I9985" s="138" t="s">
        <v>1110</v>
      </c>
    </row>
    <row r="9986" spans="1:9" hidden="1">
      <c r="A9986" s="137" t="s">
        <v>48215</v>
      </c>
      <c r="B9986" s="138" t="s">
        <v>48216</v>
      </c>
      <c r="C9986" s="138" t="s">
        <v>48217</v>
      </c>
      <c r="D9986" s="138" t="s">
        <v>48218</v>
      </c>
      <c r="E9986" s="138" t="s">
        <v>48219</v>
      </c>
      <c r="F9986" s="139">
        <v>0</v>
      </c>
      <c r="G9986" s="137" t="s">
        <v>247</v>
      </c>
      <c r="H9986" s="137" t="s">
        <v>1806</v>
      </c>
      <c r="I9986" s="138" t="s">
        <v>1756</v>
      </c>
    </row>
    <row r="9987" spans="1:9" hidden="1">
      <c r="A9987" s="137" t="s">
        <v>48220</v>
      </c>
      <c r="B9987" s="138" t="s">
        <v>1583</v>
      </c>
      <c r="C9987" s="138" t="s">
        <v>1584</v>
      </c>
      <c r="D9987" s="138" t="s">
        <v>48221</v>
      </c>
      <c r="E9987" s="138" t="s">
        <v>48222</v>
      </c>
      <c r="F9987" s="139">
        <v>24.42</v>
      </c>
      <c r="G9987" s="137" t="s">
        <v>247</v>
      </c>
      <c r="H9987" s="137" t="s">
        <v>1806</v>
      </c>
      <c r="I9987" s="138" t="s">
        <v>1096</v>
      </c>
    </row>
    <row r="9988" spans="1:9" hidden="1">
      <c r="A9988" s="137" t="s">
        <v>48223</v>
      </c>
      <c r="B9988" s="138" t="s">
        <v>48224</v>
      </c>
      <c r="C9988" s="138" t="s">
        <v>48225</v>
      </c>
      <c r="D9988" s="138" t="s">
        <v>48226</v>
      </c>
      <c r="E9988" s="138" t="s">
        <v>48227</v>
      </c>
      <c r="F9988" s="139">
        <v>25.86</v>
      </c>
      <c r="G9988" s="137" t="s">
        <v>247</v>
      </c>
      <c r="H9988" s="137" t="s">
        <v>1806</v>
      </c>
      <c r="I9988" s="138" t="s">
        <v>1110</v>
      </c>
    </row>
    <row r="9989" spans="1:9" hidden="1">
      <c r="A9989" s="137" t="s">
        <v>48228</v>
      </c>
      <c r="B9989" s="138" t="s">
        <v>48229</v>
      </c>
      <c r="C9989" s="138" t="s">
        <v>48230</v>
      </c>
      <c r="D9989" s="138" t="s">
        <v>48226</v>
      </c>
      <c r="E9989" s="138" t="s">
        <v>48231</v>
      </c>
      <c r="F9989" s="139">
        <v>25.92</v>
      </c>
      <c r="G9989" s="137" t="s">
        <v>247</v>
      </c>
      <c r="H9989" s="137" t="s">
        <v>1806</v>
      </c>
      <c r="I9989" s="138" t="s">
        <v>1110</v>
      </c>
    </row>
    <row r="9990" spans="1:9" hidden="1">
      <c r="A9990" s="137" t="s">
        <v>48232</v>
      </c>
      <c r="B9990" s="138" t="s">
        <v>48233</v>
      </c>
      <c r="C9990" s="138" t="s">
        <v>48234</v>
      </c>
      <c r="D9990" s="138" t="s">
        <v>48235</v>
      </c>
      <c r="E9990" s="138" t="s">
        <v>48236</v>
      </c>
      <c r="F9990" s="139">
        <v>0</v>
      </c>
      <c r="G9990" s="137" t="s">
        <v>247</v>
      </c>
      <c r="H9990" s="137" t="s">
        <v>1806</v>
      </c>
      <c r="I9990" s="138" t="s">
        <v>1080</v>
      </c>
    </row>
    <row r="9991" spans="1:9" hidden="1">
      <c r="A9991" s="137" t="s">
        <v>48237</v>
      </c>
      <c r="B9991" s="138" t="s">
        <v>48238</v>
      </c>
      <c r="C9991" s="138" t="s">
        <v>48239</v>
      </c>
      <c r="D9991" s="138" t="s">
        <v>48240</v>
      </c>
      <c r="E9991" s="138" t="s">
        <v>48241</v>
      </c>
      <c r="F9991" s="139">
        <v>0</v>
      </c>
      <c r="G9991" s="137" t="s">
        <v>247</v>
      </c>
      <c r="H9991" s="137" t="s">
        <v>1806</v>
      </c>
      <c r="I9991" s="138" t="s">
        <v>1080</v>
      </c>
    </row>
    <row r="9992" spans="1:9" hidden="1">
      <c r="A9992" s="137" t="s">
        <v>48242</v>
      </c>
      <c r="B9992" s="138" t="s">
        <v>48243</v>
      </c>
      <c r="C9992" s="138" t="s">
        <v>48244</v>
      </c>
      <c r="D9992" s="138" t="s">
        <v>48245</v>
      </c>
      <c r="E9992" s="138" t="s">
        <v>48246</v>
      </c>
      <c r="F9992" s="139">
        <v>0</v>
      </c>
      <c r="G9992" s="137" t="s">
        <v>247</v>
      </c>
      <c r="H9992" s="137" t="s">
        <v>1806</v>
      </c>
      <c r="I9992" s="138" t="s">
        <v>1110</v>
      </c>
    </row>
    <row r="9993" spans="1:9" hidden="1">
      <c r="A9993" s="137" t="s">
        <v>48247</v>
      </c>
      <c r="B9993" s="138" t="s">
        <v>48248</v>
      </c>
      <c r="C9993" s="138" t="s">
        <v>48249</v>
      </c>
      <c r="D9993" s="138" t="s">
        <v>48250</v>
      </c>
      <c r="E9993" s="138" t="s">
        <v>48251</v>
      </c>
      <c r="F9993" s="139">
        <v>21.12</v>
      </c>
      <c r="G9993" s="137" t="s">
        <v>247</v>
      </c>
      <c r="H9993" s="137" t="s">
        <v>1806</v>
      </c>
      <c r="I9993" s="138" t="s">
        <v>1096</v>
      </c>
    </row>
    <row r="9994" spans="1:9" hidden="1">
      <c r="A9994" s="137" t="s">
        <v>48252</v>
      </c>
      <c r="B9994" s="138" t="s">
        <v>48253</v>
      </c>
      <c r="C9994" s="138" t="s">
        <v>48254</v>
      </c>
      <c r="D9994" s="138" t="s">
        <v>48255</v>
      </c>
      <c r="E9994" s="138" t="s">
        <v>48256</v>
      </c>
      <c r="F9994" s="139">
        <v>0</v>
      </c>
      <c r="G9994" s="137" t="s">
        <v>247</v>
      </c>
      <c r="H9994" s="137" t="s">
        <v>1806</v>
      </c>
      <c r="I9994" s="138" t="s">
        <v>5908</v>
      </c>
    </row>
    <row r="9995" spans="1:9" hidden="1">
      <c r="A9995" s="137" t="s">
        <v>48257</v>
      </c>
      <c r="B9995" s="138" t="s">
        <v>48258</v>
      </c>
      <c r="C9995" s="138" t="s">
        <v>48259</v>
      </c>
      <c r="D9995" s="138" t="s">
        <v>48260</v>
      </c>
      <c r="E9995" s="138" t="s">
        <v>48261</v>
      </c>
      <c r="F9995" s="139">
        <v>13.3</v>
      </c>
      <c r="G9995" s="137" t="s">
        <v>247</v>
      </c>
      <c r="H9995" s="137" t="s">
        <v>1806</v>
      </c>
      <c r="I9995" s="138" t="s">
        <v>1096</v>
      </c>
    </row>
    <row r="9996" spans="1:9" hidden="1">
      <c r="A9996" s="137" t="s">
        <v>48262</v>
      </c>
      <c r="B9996" s="138" t="s">
        <v>48263</v>
      </c>
      <c r="C9996" s="138" t="s">
        <v>48264</v>
      </c>
      <c r="D9996" s="138" t="s">
        <v>48265</v>
      </c>
      <c r="E9996" s="138" t="s">
        <v>48266</v>
      </c>
      <c r="F9996" s="139">
        <v>0</v>
      </c>
      <c r="G9996" s="137" t="s">
        <v>247</v>
      </c>
      <c r="H9996" s="137" t="s">
        <v>1806</v>
      </c>
      <c r="I9996" s="138" t="s">
        <v>1096</v>
      </c>
    </row>
    <row r="9997" spans="1:9" hidden="1">
      <c r="A9997" s="137" t="s">
        <v>48267</v>
      </c>
      <c r="B9997" s="138" t="s">
        <v>48268</v>
      </c>
      <c r="C9997" s="138" t="s">
        <v>48269</v>
      </c>
      <c r="D9997" s="138" t="s">
        <v>48270</v>
      </c>
      <c r="E9997" s="138" t="s">
        <v>48271</v>
      </c>
      <c r="F9997" s="139">
        <v>0</v>
      </c>
      <c r="G9997" s="137" t="s">
        <v>247</v>
      </c>
      <c r="H9997" s="137" t="s">
        <v>1806</v>
      </c>
      <c r="I9997" s="138" t="s">
        <v>1756</v>
      </c>
    </row>
    <row r="9998" spans="1:9" hidden="1">
      <c r="A9998" s="137" t="s">
        <v>48272</v>
      </c>
      <c r="B9998" s="138" t="s">
        <v>48273</v>
      </c>
      <c r="C9998" s="138" t="s">
        <v>48274</v>
      </c>
      <c r="D9998" s="138" t="s">
        <v>48275</v>
      </c>
      <c r="E9998" s="138" t="s">
        <v>48276</v>
      </c>
      <c r="F9998" s="139">
        <v>0</v>
      </c>
      <c r="G9998" s="137" t="s">
        <v>247</v>
      </c>
      <c r="H9998" s="137" t="s">
        <v>1806</v>
      </c>
      <c r="I9998" s="138" t="s">
        <v>45999</v>
      </c>
    </row>
    <row r="9999" spans="1:9" hidden="1">
      <c r="A9999" s="137" t="s">
        <v>48277</v>
      </c>
      <c r="B9999" s="138" t="s">
        <v>48278</v>
      </c>
      <c r="C9999" s="138" t="s">
        <v>48279</v>
      </c>
      <c r="D9999" s="138" t="s">
        <v>48280</v>
      </c>
      <c r="E9999" s="138" t="s">
        <v>48281</v>
      </c>
      <c r="F9999" s="139">
        <v>46.12</v>
      </c>
      <c r="G9999" s="137" t="s">
        <v>247</v>
      </c>
      <c r="H9999" s="137" t="s">
        <v>1806</v>
      </c>
      <c r="I9999" s="138" t="s">
        <v>1096</v>
      </c>
    </row>
    <row r="10000" spans="1:9" hidden="1">
      <c r="A10000" s="137" t="s">
        <v>48282</v>
      </c>
      <c r="B10000" s="138" t="s">
        <v>48283</v>
      </c>
      <c r="C10000" s="138" t="s">
        <v>48284</v>
      </c>
      <c r="D10000" s="138" t="s">
        <v>48285</v>
      </c>
      <c r="E10000" s="138" t="s">
        <v>48286</v>
      </c>
      <c r="F10000" s="139">
        <v>26.6</v>
      </c>
      <c r="G10000" s="137" t="s">
        <v>247</v>
      </c>
      <c r="H10000" s="137" t="s">
        <v>1806</v>
      </c>
      <c r="I10000" s="138" t="s">
        <v>1756</v>
      </c>
    </row>
    <row r="10001" spans="1:9" hidden="1">
      <c r="A10001" s="137" t="s">
        <v>48287</v>
      </c>
      <c r="B10001" s="138" t="s">
        <v>48288</v>
      </c>
      <c r="C10001" s="138" t="s">
        <v>48289</v>
      </c>
      <c r="D10001" s="138" t="s">
        <v>48290</v>
      </c>
      <c r="E10001" s="138" t="s">
        <v>48291</v>
      </c>
      <c r="F10001" s="139">
        <v>0</v>
      </c>
      <c r="G10001" s="137" t="s">
        <v>247</v>
      </c>
      <c r="H10001" s="137" t="s">
        <v>1806</v>
      </c>
      <c r="I10001" s="138" t="s">
        <v>1096</v>
      </c>
    </row>
    <row r="10002" spans="1:9" hidden="1">
      <c r="A10002" s="137" t="s">
        <v>48292</v>
      </c>
      <c r="B10002" s="138" t="s">
        <v>48293</v>
      </c>
      <c r="C10002" s="138" t="s">
        <v>48294</v>
      </c>
      <c r="D10002" s="138" t="s">
        <v>48295</v>
      </c>
      <c r="E10002" s="138" t="s">
        <v>48296</v>
      </c>
      <c r="F10002" s="139">
        <v>0</v>
      </c>
      <c r="G10002" s="137" t="s">
        <v>247</v>
      </c>
      <c r="H10002" s="137" t="s">
        <v>1806</v>
      </c>
      <c r="I10002" s="138" t="s">
        <v>1110</v>
      </c>
    </row>
    <row r="10003" spans="1:9" hidden="1">
      <c r="A10003" s="137" t="s">
        <v>48297</v>
      </c>
      <c r="B10003" s="138" t="s">
        <v>48298</v>
      </c>
      <c r="C10003" s="138" t="s">
        <v>48299</v>
      </c>
      <c r="D10003" s="138" t="s">
        <v>48300</v>
      </c>
      <c r="E10003" s="138" t="s">
        <v>48301</v>
      </c>
      <c r="F10003" s="139">
        <v>79.92</v>
      </c>
      <c r="G10003" s="137" t="s">
        <v>247</v>
      </c>
      <c r="H10003" s="137" t="s">
        <v>1806</v>
      </c>
      <c r="I10003" s="138" t="s">
        <v>5636</v>
      </c>
    </row>
    <row r="10004" spans="1:9" hidden="1">
      <c r="A10004" s="137" t="s">
        <v>48302</v>
      </c>
      <c r="B10004" s="138" t="s">
        <v>48303</v>
      </c>
      <c r="C10004" s="138" t="s">
        <v>48304</v>
      </c>
      <c r="D10004" s="138" t="s">
        <v>3922</v>
      </c>
      <c r="E10004" s="138" t="s">
        <v>48305</v>
      </c>
      <c r="F10004" s="139">
        <v>0</v>
      </c>
      <c r="G10004" s="137" t="s">
        <v>247</v>
      </c>
      <c r="H10004" s="137" t="s">
        <v>1806</v>
      </c>
      <c r="I10004" s="138" t="s">
        <v>1756</v>
      </c>
    </row>
    <row r="10005" spans="1:9" hidden="1">
      <c r="A10005" s="137" t="s">
        <v>48306</v>
      </c>
      <c r="B10005" s="138" t="s">
        <v>48307</v>
      </c>
      <c r="C10005" s="138" t="s">
        <v>48308</v>
      </c>
      <c r="D10005" s="138" t="s">
        <v>48309</v>
      </c>
      <c r="E10005" s="138" t="s">
        <v>1756</v>
      </c>
      <c r="F10005" s="139">
        <v>0</v>
      </c>
      <c r="G10005" s="137" t="s">
        <v>247</v>
      </c>
      <c r="H10005" s="137" t="s">
        <v>1806</v>
      </c>
      <c r="I10005" s="138" t="s">
        <v>1756</v>
      </c>
    </row>
    <row r="10006" spans="1:9" hidden="1">
      <c r="A10006" s="137" t="s">
        <v>48310</v>
      </c>
      <c r="B10006" s="138" t="s">
        <v>48311</v>
      </c>
      <c r="C10006" s="138" t="s">
        <v>48312</v>
      </c>
      <c r="D10006" s="138" t="s">
        <v>48313</v>
      </c>
      <c r="E10006" s="138" t="s">
        <v>48314</v>
      </c>
      <c r="F10006" s="139">
        <v>0</v>
      </c>
      <c r="G10006" s="137" t="s">
        <v>247</v>
      </c>
      <c r="H10006" s="137" t="s">
        <v>1806</v>
      </c>
      <c r="I10006" s="138" t="s">
        <v>1096</v>
      </c>
    </row>
    <row r="10007" spans="1:9" hidden="1">
      <c r="A10007" s="137" t="s">
        <v>48315</v>
      </c>
      <c r="B10007" s="138" t="s">
        <v>48316</v>
      </c>
      <c r="C10007" s="138" t="s">
        <v>48317</v>
      </c>
      <c r="D10007" s="138" t="s">
        <v>48318</v>
      </c>
      <c r="E10007" s="138" t="s">
        <v>48319</v>
      </c>
      <c r="F10007" s="139">
        <v>126.71</v>
      </c>
      <c r="G10007" s="137" t="s">
        <v>247</v>
      </c>
      <c r="H10007" s="137" t="s">
        <v>1806</v>
      </c>
      <c r="I10007" s="138" t="s">
        <v>5636</v>
      </c>
    </row>
    <row r="10008" spans="1:9" hidden="1">
      <c r="A10008" s="137" t="s">
        <v>48320</v>
      </c>
      <c r="B10008" s="138" t="s">
        <v>48321</v>
      </c>
      <c r="C10008" s="138" t="s">
        <v>48322</v>
      </c>
      <c r="D10008" s="138" t="s">
        <v>48323</v>
      </c>
      <c r="E10008" s="138" t="s">
        <v>48324</v>
      </c>
      <c r="F10008" s="139">
        <v>16.18</v>
      </c>
      <c r="G10008" s="137" t="s">
        <v>247</v>
      </c>
      <c r="H10008" s="137" t="s">
        <v>1806</v>
      </c>
      <c r="I10008" s="138" t="s">
        <v>1110</v>
      </c>
    </row>
    <row r="10009" spans="1:9" hidden="1">
      <c r="A10009" s="137" t="s">
        <v>48325</v>
      </c>
      <c r="B10009" s="138" t="s">
        <v>48326</v>
      </c>
      <c r="C10009" s="138" t="s">
        <v>48327</v>
      </c>
      <c r="D10009" s="138" t="s">
        <v>48328</v>
      </c>
      <c r="E10009" s="138" t="s">
        <v>48329</v>
      </c>
      <c r="F10009" s="139">
        <v>83.77</v>
      </c>
      <c r="G10009" s="137" t="s">
        <v>247</v>
      </c>
      <c r="H10009" s="137" t="s">
        <v>1806</v>
      </c>
      <c r="I10009" s="138" t="s">
        <v>1096</v>
      </c>
    </row>
    <row r="10010" spans="1:9" hidden="1">
      <c r="A10010" s="137" t="s">
        <v>48330</v>
      </c>
      <c r="B10010" s="138" t="s">
        <v>48331</v>
      </c>
      <c r="C10010" s="138" t="s">
        <v>48332</v>
      </c>
      <c r="D10010" s="138" t="s">
        <v>48333</v>
      </c>
      <c r="E10010" s="138" t="s">
        <v>48334</v>
      </c>
      <c r="F10010" s="139">
        <v>0</v>
      </c>
      <c r="G10010" s="137" t="s">
        <v>247</v>
      </c>
      <c r="H10010" s="137" t="s">
        <v>1806</v>
      </c>
      <c r="I10010" s="138" t="s">
        <v>1096</v>
      </c>
    </row>
    <row r="10011" spans="1:9" hidden="1">
      <c r="A10011" s="137" t="s">
        <v>48335</v>
      </c>
      <c r="B10011" s="138" t="s">
        <v>48336</v>
      </c>
      <c r="C10011" s="138" t="s">
        <v>48337</v>
      </c>
      <c r="D10011" s="138" t="s">
        <v>3782</v>
      </c>
      <c r="E10011" s="138" t="s">
        <v>48338</v>
      </c>
      <c r="F10011" s="139">
        <v>186.06</v>
      </c>
      <c r="G10011" s="137" t="s">
        <v>247</v>
      </c>
      <c r="H10011" s="137" t="s">
        <v>1806</v>
      </c>
      <c r="I10011" s="138" t="s">
        <v>1110</v>
      </c>
    </row>
    <row r="10012" spans="1:9" hidden="1">
      <c r="A10012" s="137" t="s">
        <v>48339</v>
      </c>
      <c r="B10012" s="138" t="s">
        <v>48340</v>
      </c>
      <c r="C10012" s="138" t="s">
        <v>48341</v>
      </c>
      <c r="D10012" s="138" t="s">
        <v>48342</v>
      </c>
      <c r="E10012" s="138" t="s">
        <v>48343</v>
      </c>
      <c r="F10012" s="139">
        <v>104.8</v>
      </c>
      <c r="G10012" s="137" t="s">
        <v>247</v>
      </c>
      <c r="H10012" s="137" t="s">
        <v>1806</v>
      </c>
      <c r="I10012" s="138" t="s">
        <v>1096</v>
      </c>
    </row>
    <row r="10013" spans="1:9" hidden="1">
      <c r="A10013" s="137" t="s">
        <v>48344</v>
      </c>
      <c r="B10013" s="138" t="s">
        <v>1585</v>
      </c>
      <c r="C10013" s="138" t="s">
        <v>1586</v>
      </c>
      <c r="D10013" s="138" t="s">
        <v>48345</v>
      </c>
      <c r="E10013" s="138" t="s">
        <v>48346</v>
      </c>
      <c r="F10013" s="139">
        <v>35.31</v>
      </c>
      <c r="G10013" s="137" t="s">
        <v>247</v>
      </c>
      <c r="H10013" s="137" t="s">
        <v>1806</v>
      </c>
      <c r="I10013" s="138" t="s">
        <v>1110</v>
      </c>
    </row>
    <row r="10014" spans="1:9" hidden="1">
      <c r="A10014" s="137" t="s">
        <v>48347</v>
      </c>
      <c r="B10014" s="138" t="s">
        <v>48348</v>
      </c>
      <c r="C10014" s="138" t="s">
        <v>48349</v>
      </c>
      <c r="D10014" s="138" t="s">
        <v>48350</v>
      </c>
      <c r="E10014" s="138" t="s">
        <v>48351</v>
      </c>
      <c r="F10014" s="139">
        <v>0</v>
      </c>
      <c r="G10014" s="137" t="s">
        <v>247</v>
      </c>
      <c r="H10014" s="137" t="s">
        <v>1806</v>
      </c>
      <c r="I10014" s="138" t="s">
        <v>1096</v>
      </c>
    </row>
    <row r="10015" spans="1:9" hidden="1">
      <c r="A10015" s="137" t="s">
        <v>48352</v>
      </c>
      <c r="B10015" s="138" t="s">
        <v>48353</v>
      </c>
      <c r="C10015" s="138" t="s">
        <v>48354</v>
      </c>
      <c r="D10015" s="138" t="s">
        <v>48355</v>
      </c>
      <c r="E10015" s="138" t="s">
        <v>48356</v>
      </c>
      <c r="F10015" s="139">
        <v>14.15</v>
      </c>
      <c r="G10015" s="137" t="s">
        <v>247</v>
      </c>
      <c r="H10015" s="137" t="s">
        <v>1806</v>
      </c>
      <c r="I10015" s="138" t="s">
        <v>1096</v>
      </c>
    </row>
    <row r="10016" spans="1:9" hidden="1">
      <c r="A10016" s="137" t="s">
        <v>48357</v>
      </c>
      <c r="B10016" s="138" t="s">
        <v>48358</v>
      </c>
      <c r="C10016" s="138" t="s">
        <v>48359</v>
      </c>
      <c r="D10016" s="138" t="s">
        <v>48360</v>
      </c>
      <c r="E10016" s="138" t="s">
        <v>48361</v>
      </c>
      <c r="F10016" s="139">
        <v>0</v>
      </c>
      <c r="G10016" s="137" t="s">
        <v>247</v>
      </c>
      <c r="H10016" s="137" t="s">
        <v>1806</v>
      </c>
      <c r="I10016" s="138" t="s">
        <v>1096</v>
      </c>
    </row>
    <row r="10017" spans="1:9" hidden="1">
      <c r="A10017" s="137" t="s">
        <v>48362</v>
      </c>
      <c r="B10017" s="138" t="s">
        <v>48363</v>
      </c>
      <c r="C10017" s="138" t="s">
        <v>48364</v>
      </c>
      <c r="D10017" s="138" t="s">
        <v>48365</v>
      </c>
      <c r="E10017" s="138" t="s">
        <v>48366</v>
      </c>
      <c r="F10017" s="139">
        <v>126.74</v>
      </c>
      <c r="G10017" s="137" t="s">
        <v>247</v>
      </c>
      <c r="H10017" s="137" t="s">
        <v>1806</v>
      </c>
      <c r="I10017" s="138" t="s">
        <v>1096</v>
      </c>
    </row>
    <row r="10018" spans="1:9" hidden="1">
      <c r="A10018" s="137" t="s">
        <v>48367</v>
      </c>
      <c r="B10018" s="138" t="s">
        <v>48368</v>
      </c>
      <c r="C10018" s="138" t="s">
        <v>48369</v>
      </c>
      <c r="D10018" s="138" t="s">
        <v>48370</v>
      </c>
      <c r="E10018" s="138" t="s">
        <v>48371</v>
      </c>
      <c r="F10018" s="139">
        <v>5.0519999999999996</v>
      </c>
      <c r="G10018" s="137" t="s">
        <v>247</v>
      </c>
      <c r="H10018" s="137" t="s">
        <v>2660</v>
      </c>
      <c r="I10018" s="138" t="s">
        <v>1091</v>
      </c>
    </row>
    <row r="10019" spans="1:9" hidden="1">
      <c r="A10019" s="137" t="s">
        <v>48372</v>
      </c>
      <c r="B10019" s="138" t="s">
        <v>48368</v>
      </c>
      <c r="C10019" s="138" t="s">
        <v>48373</v>
      </c>
      <c r="D10019" s="138" t="s">
        <v>48374</v>
      </c>
      <c r="E10019" s="138" t="s">
        <v>48371</v>
      </c>
      <c r="F10019" s="139">
        <v>0</v>
      </c>
      <c r="G10019" s="137" t="s">
        <v>247</v>
      </c>
      <c r="H10019" s="137" t="s">
        <v>1806</v>
      </c>
      <c r="I10019" s="138" t="s">
        <v>1756</v>
      </c>
    </row>
    <row r="10020" spans="1:9" hidden="1">
      <c r="A10020" s="137" t="s">
        <v>48375</v>
      </c>
      <c r="B10020" s="138" t="s">
        <v>48376</v>
      </c>
      <c r="C10020" s="138" t="s">
        <v>48377</v>
      </c>
      <c r="D10020" s="138" t="s">
        <v>48378</v>
      </c>
      <c r="E10020" s="138" t="s">
        <v>48379</v>
      </c>
      <c r="F10020" s="139">
        <v>22.5</v>
      </c>
      <c r="G10020" s="137" t="s">
        <v>247</v>
      </c>
      <c r="H10020" s="137" t="s">
        <v>2660</v>
      </c>
      <c r="I10020" s="138" t="s">
        <v>1091</v>
      </c>
    </row>
    <row r="10021" spans="1:9" hidden="1">
      <c r="A10021" s="137" t="s">
        <v>48380</v>
      </c>
      <c r="B10021" s="138" t="s">
        <v>48381</v>
      </c>
      <c r="C10021" s="138" t="s">
        <v>48382</v>
      </c>
      <c r="D10021" s="138" t="s">
        <v>48383</v>
      </c>
      <c r="E10021" s="138" t="s">
        <v>48384</v>
      </c>
      <c r="F10021" s="139">
        <v>149.44</v>
      </c>
      <c r="G10021" s="137" t="s">
        <v>247</v>
      </c>
      <c r="H10021" s="137" t="s">
        <v>1806</v>
      </c>
      <c r="I10021" s="138" t="s">
        <v>1096</v>
      </c>
    </row>
    <row r="10022" spans="1:9" hidden="1">
      <c r="A10022" s="137" t="s">
        <v>48385</v>
      </c>
      <c r="B10022" s="138" t="s">
        <v>48386</v>
      </c>
      <c r="C10022" s="138" t="s">
        <v>48387</v>
      </c>
      <c r="D10022" s="138" t="s">
        <v>48388</v>
      </c>
      <c r="E10022" s="138" t="s">
        <v>48389</v>
      </c>
      <c r="F10022" s="139">
        <v>6.59</v>
      </c>
      <c r="G10022" s="137" t="s">
        <v>247</v>
      </c>
      <c r="H10022" s="137" t="s">
        <v>1806</v>
      </c>
      <c r="I10022" s="138" t="s">
        <v>1096</v>
      </c>
    </row>
    <row r="10023" spans="1:9" hidden="1">
      <c r="A10023" s="137" t="s">
        <v>48390</v>
      </c>
      <c r="B10023" s="138" t="s">
        <v>48391</v>
      </c>
      <c r="C10023" s="138" t="s">
        <v>48304</v>
      </c>
      <c r="D10023" s="138" t="s">
        <v>48392</v>
      </c>
      <c r="E10023" s="138" t="s">
        <v>1756</v>
      </c>
      <c r="F10023" s="139">
        <v>0</v>
      </c>
      <c r="G10023" s="137" t="s">
        <v>247</v>
      </c>
      <c r="H10023" s="137" t="s">
        <v>1806</v>
      </c>
      <c r="I10023" s="138" t="s">
        <v>1756</v>
      </c>
    </row>
    <row r="10024" spans="1:9" hidden="1">
      <c r="A10024" s="137" t="s">
        <v>48393</v>
      </c>
      <c r="B10024" s="138" t="s">
        <v>48394</v>
      </c>
      <c r="C10024" s="138" t="s">
        <v>48395</v>
      </c>
      <c r="D10024" s="138" t="s">
        <v>48396</v>
      </c>
      <c r="E10024" s="138" t="s">
        <v>48397</v>
      </c>
      <c r="F10024" s="139">
        <v>64.37</v>
      </c>
      <c r="G10024" s="137" t="s">
        <v>247</v>
      </c>
      <c r="H10024" s="137" t="s">
        <v>1806</v>
      </c>
      <c r="I10024" s="138" t="s">
        <v>1096</v>
      </c>
    </row>
    <row r="10025" spans="1:9" hidden="1">
      <c r="A10025" s="137" t="s">
        <v>48398</v>
      </c>
      <c r="B10025" s="138" t="s">
        <v>48399</v>
      </c>
      <c r="C10025" s="138" t="s">
        <v>48400</v>
      </c>
      <c r="D10025" s="138" t="s">
        <v>48401</v>
      </c>
      <c r="E10025" s="138" t="s">
        <v>48402</v>
      </c>
      <c r="F10025" s="139">
        <v>25.89</v>
      </c>
      <c r="G10025" s="137" t="s">
        <v>247</v>
      </c>
      <c r="H10025" s="137" t="s">
        <v>1806</v>
      </c>
      <c r="I10025" s="138" t="s">
        <v>1096</v>
      </c>
    </row>
    <row r="10026" spans="1:9" hidden="1">
      <c r="A10026" s="137" t="s">
        <v>48403</v>
      </c>
      <c r="B10026" s="138" t="s">
        <v>48404</v>
      </c>
      <c r="C10026" s="138" t="s">
        <v>48405</v>
      </c>
      <c r="D10026" s="138" t="s">
        <v>48406</v>
      </c>
      <c r="E10026" s="138" t="s">
        <v>48407</v>
      </c>
      <c r="F10026" s="139">
        <v>0</v>
      </c>
      <c r="G10026" s="137" t="s">
        <v>247</v>
      </c>
      <c r="H10026" s="137" t="s">
        <v>1806</v>
      </c>
      <c r="I10026" s="138" t="s">
        <v>5636</v>
      </c>
    </row>
    <row r="10027" spans="1:9" hidden="1">
      <c r="A10027" s="137" t="s">
        <v>48408</v>
      </c>
      <c r="B10027" s="138" t="s">
        <v>48409</v>
      </c>
      <c r="C10027" s="138" t="s">
        <v>48410</v>
      </c>
      <c r="D10027" s="138" t="s">
        <v>48411</v>
      </c>
      <c r="E10027" s="138" t="s">
        <v>48412</v>
      </c>
      <c r="F10027" s="139">
        <v>0</v>
      </c>
      <c r="G10027" s="137" t="s">
        <v>247</v>
      </c>
      <c r="H10027" s="137" t="s">
        <v>1806</v>
      </c>
      <c r="I10027" s="138" t="s">
        <v>1110</v>
      </c>
    </row>
    <row r="10028" spans="1:9" hidden="1">
      <c r="A10028" s="137" t="s">
        <v>48413</v>
      </c>
      <c r="B10028" s="138" t="s">
        <v>48414</v>
      </c>
      <c r="C10028" s="138" t="s">
        <v>48415</v>
      </c>
      <c r="D10028" s="138" t="s">
        <v>16796</v>
      </c>
      <c r="E10028" s="138" t="s">
        <v>48416</v>
      </c>
      <c r="F10028" s="139">
        <v>35.18</v>
      </c>
      <c r="G10028" s="137" t="s">
        <v>247</v>
      </c>
      <c r="H10028" s="137" t="s">
        <v>1806</v>
      </c>
      <c r="I10028" s="138" t="s">
        <v>1110</v>
      </c>
    </row>
    <row r="10029" spans="1:9" hidden="1">
      <c r="A10029" s="137" t="s">
        <v>48417</v>
      </c>
      <c r="B10029" s="138" t="s">
        <v>48418</v>
      </c>
      <c r="C10029" s="138" t="s">
        <v>48419</v>
      </c>
      <c r="D10029" s="138" t="s">
        <v>48420</v>
      </c>
      <c r="E10029" s="138" t="s">
        <v>48421</v>
      </c>
      <c r="F10029" s="139">
        <v>0</v>
      </c>
      <c r="G10029" s="137" t="s">
        <v>247</v>
      </c>
      <c r="H10029" s="137" t="s">
        <v>1806</v>
      </c>
      <c r="I10029" s="138" t="s">
        <v>5636</v>
      </c>
    </row>
    <row r="10030" spans="1:9" hidden="1">
      <c r="A10030" s="137" t="s">
        <v>48422</v>
      </c>
      <c r="B10030" s="138" t="s">
        <v>48423</v>
      </c>
      <c r="C10030" s="138" t="s">
        <v>48424</v>
      </c>
      <c r="D10030" s="138" t="s">
        <v>48425</v>
      </c>
      <c r="E10030" s="138" t="s">
        <v>48426</v>
      </c>
      <c r="F10030" s="139">
        <v>0</v>
      </c>
      <c r="G10030" s="137" t="s">
        <v>247</v>
      </c>
      <c r="H10030" s="137" t="s">
        <v>1806</v>
      </c>
      <c r="I10030" s="138" t="s">
        <v>1756</v>
      </c>
    </row>
    <row r="10031" spans="1:9" hidden="1">
      <c r="A10031" s="137" t="s">
        <v>48427</v>
      </c>
      <c r="B10031" s="138" t="s">
        <v>48428</v>
      </c>
      <c r="C10031" s="138" t="s">
        <v>48429</v>
      </c>
      <c r="D10031" s="138" t="s">
        <v>48430</v>
      </c>
      <c r="E10031" s="138" t="s">
        <v>48431</v>
      </c>
      <c r="F10031" s="139">
        <v>91.65</v>
      </c>
      <c r="G10031" s="137" t="s">
        <v>247</v>
      </c>
      <c r="H10031" s="137" t="s">
        <v>1806</v>
      </c>
      <c r="I10031" s="138" t="s">
        <v>1096</v>
      </c>
    </row>
    <row r="10032" spans="1:9" hidden="1">
      <c r="A10032" s="137" t="s">
        <v>48432</v>
      </c>
      <c r="B10032" s="138" t="s">
        <v>48433</v>
      </c>
      <c r="C10032" s="138" t="s">
        <v>48434</v>
      </c>
      <c r="D10032" s="138" t="s">
        <v>48435</v>
      </c>
      <c r="E10032" s="138" t="s">
        <v>48436</v>
      </c>
      <c r="F10032" s="139">
        <v>0</v>
      </c>
      <c r="G10032" s="137" t="s">
        <v>247</v>
      </c>
      <c r="H10032" s="137" t="s">
        <v>1806</v>
      </c>
      <c r="I10032" s="138" t="s">
        <v>1096</v>
      </c>
    </row>
    <row r="10033" spans="1:9" hidden="1">
      <c r="A10033" s="137" t="s">
        <v>48437</v>
      </c>
      <c r="B10033" s="138" t="s">
        <v>48438</v>
      </c>
      <c r="C10033" s="138" t="s">
        <v>48439</v>
      </c>
      <c r="D10033" s="138" t="s">
        <v>48440</v>
      </c>
      <c r="E10033" s="138" t="s">
        <v>48441</v>
      </c>
      <c r="F10033" s="139">
        <v>0</v>
      </c>
      <c r="G10033" s="137" t="s">
        <v>247</v>
      </c>
      <c r="H10033" s="137" t="s">
        <v>1806</v>
      </c>
      <c r="I10033" s="138" t="s">
        <v>1110</v>
      </c>
    </row>
    <row r="10034" spans="1:9" hidden="1">
      <c r="A10034" s="137" t="s">
        <v>48442</v>
      </c>
      <c r="B10034" s="138" t="s">
        <v>48443</v>
      </c>
      <c r="C10034" s="138" t="s">
        <v>48444</v>
      </c>
      <c r="D10034" s="138" t="s">
        <v>48445</v>
      </c>
      <c r="E10034" s="138" t="s">
        <v>48446</v>
      </c>
      <c r="F10034" s="139">
        <v>26.57</v>
      </c>
      <c r="G10034" s="137" t="s">
        <v>247</v>
      </c>
      <c r="H10034" s="137" t="s">
        <v>1806</v>
      </c>
      <c r="I10034" s="138" t="s">
        <v>1756</v>
      </c>
    </row>
    <row r="10035" spans="1:9" hidden="1">
      <c r="A10035" s="137" t="s">
        <v>48447</v>
      </c>
      <c r="B10035" s="138" t="s">
        <v>48448</v>
      </c>
      <c r="C10035" s="138" t="s">
        <v>48449</v>
      </c>
      <c r="D10035" s="138" t="s">
        <v>4945</v>
      </c>
      <c r="E10035" s="138" t="s">
        <v>48450</v>
      </c>
      <c r="F10035" s="139">
        <v>3.48</v>
      </c>
      <c r="G10035" s="137" t="s">
        <v>247</v>
      </c>
      <c r="H10035" s="137" t="s">
        <v>1806</v>
      </c>
      <c r="I10035" s="138" t="s">
        <v>1096</v>
      </c>
    </row>
    <row r="10036" spans="1:9" hidden="1">
      <c r="A10036" s="137" t="s">
        <v>48451</v>
      </c>
      <c r="B10036" s="138" t="s">
        <v>48452</v>
      </c>
      <c r="C10036" s="138" t="s">
        <v>48453</v>
      </c>
      <c r="D10036" s="138" t="s">
        <v>48454</v>
      </c>
      <c r="E10036" s="138" t="s">
        <v>48455</v>
      </c>
      <c r="F10036" s="139">
        <v>1.75</v>
      </c>
      <c r="G10036" s="137" t="s">
        <v>247</v>
      </c>
      <c r="H10036" s="137" t="s">
        <v>1806</v>
      </c>
      <c r="I10036" s="138" t="s">
        <v>1110</v>
      </c>
    </row>
    <row r="10037" spans="1:9" hidden="1">
      <c r="A10037" s="137" t="s">
        <v>48456</v>
      </c>
      <c r="B10037" s="138" t="s">
        <v>48457</v>
      </c>
      <c r="C10037" s="138" t="s">
        <v>48458</v>
      </c>
      <c r="D10037" s="138" t="s">
        <v>48459</v>
      </c>
      <c r="E10037" s="138" t="s">
        <v>48460</v>
      </c>
      <c r="F10037" s="139">
        <v>0</v>
      </c>
      <c r="G10037" s="137" t="s">
        <v>247</v>
      </c>
      <c r="H10037" s="137" t="s">
        <v>1806</v>
      </c>
      <c r="I10037" s="138" t="s">
        <v>1096</v>
      </c>
    </row>
    <row r="10038" spans="1:9" hidden="1">
      <c r="A10038" s="137" t="s">
        <v>48461</v>
      </c>
      <c r="B10038" s="138" t="s">
        <v>1587</v>
      </c>
      <c r="C10038" s="138" t="s">
        <v>1589</v>
      </c>
      <c r="D10038" s="138" t="s">
        <v>1588</v>
      </c>
      <c r="E10038" s="138" t="s">
        <v>48462</v>
      </c>
      <c r="F10038" s="139">
        <v>73.010000000000005</v>
      </c>
      <c r="G10038" s="137" t="s">
        <v>247</v>
      </c>
      <c r="H10038" s="137" t="s">
        <v>1806</v>
      </c>
      <c r="I10038" s="138" t="s">
        <v>1110</v>
      </c>
    </row>
    <row r="10039" spans="1:9" hidden="1">
      <c r="A10039" s="137" t="s">
        <v>48463</v>
      </c>
      <c r="B10039" s="138" t="s">
        <v>677</v>
      </c>
      <c r="C10039" s="138" t="s">
        <v>679</v>
      </c>
      <c r="D10039" s="138" t="s">
        <v>48464</v>
      </c>
      <c r="E10039" s="138" t="s">
        <v>1114</v>
      </c>
      <c r="F10039" s="139">
        <v>0</v>
      </c>
      <c r="G10039" s="137" t="s">
        <v>247</v>
      </c>
      <c r="H10039" s="137" t="s">
        <v>1806</v>
      </c>
      <c r="I10039" s="138" t="s">
        <v>1110</v>
      </c>
    </row>
    <row r="10040" spans="1:9" hidden="1">
      <c r="A10040" s="137" t="s">
        <v>48465</v>
      </c>
      <c r="B10040" s="138" t="s">
        <v>48466</v>
      </c>
      <c r="C10040" s="138" t="s">
        <v>48467</v>
      </c>
      <c r="D10040" s="138" t="s">
        <v>48468</v>
      </c>
      <c r="E10040" s="138" t="s">
        <v>48469</v>
      </c>
      <c r="F10040" s="139">
        <v>0</v>
      </c>
      <c r="G10040" s="137" t="s">
        <v>247</v>
      </c>
      <c r="H10040" s="137" t="s">
        <v>1806</v>
      </c>
      <c r="I10040" s="138" t="s">
        <v>1756</v>
      </c>
    </row>
    <row r="10041" spans="1:9" hidden="1">
      <c r="A10041" s="137" t="s">
        <v>48470</v>
      </c>
      <c r="B10041" s="138" t="s">
        <v>48471</v>
      </c>
      <c r="C10041" s="138" t="s">
        <v>48472</v>
      </c>
      <c r="D10041" s="138" t="s">
        <v>48473</v>
      </c>
      <c r="E10041" s="138" t="s">
        <v>48474</v>
      </c>
      <c r="F10041" s="139">
        <v>14.17</v>
      </c>
      <c r="G10041" s="137" t="s">
        <v>247</v>
      </c>
      <c r="H10041" s="137" t="s">
        <v>1806</v>
      </c>
      <c r="I10041" s="138" t="s">
        <v>5636</v>
      </c>
    </row>
    <row r="10042" spans="1:9" hidden="1">
      <c r="A10042" s="137" t="s">
        <v>48475</v>
      </c>
      <c r="B10042" s="138" t="s">
        <v>48476</v>
      </c>
      <c r="C10042" s="138" t="s">
        <v>48477</v>
      </c>
      <c r="D10042" s="138" t="s">
        <v>18422</v>
      </c>
      <c r="E10042" s="138" t="s">
        <v>48478</v>
      </c>
      <c r="F10042" s="139">
        <v>0</v>
      </c>
      <c r="G10042" s="137" t="s">
        <v>247</v>
      </c>
      <c r="H10042" s="137" t="s">
        <v>1806</v>
      </c>
      <c r="I10042" s="138" t="s">
        <v>1096</v>
      </c>
    </row>
    <row r="10043" spans="1:9" hidden="1">
      <c r="A10043" s="137" t="s">
        <v>48479</v>
      </c>
      <c r="B10043" s="138" t="s">
        <v>48480</v>
      </c>
      <c r="C10043" s="138" t="s">
        <v>48481</v>
      </c>
      <c r="D10043" s="138" t="s">
        <v>48482</v>
      </c>
      <c r="E10043" s="138" t="s">
        <v>48483</v>
      </c>
      <c r="F10043" s="139">
        <v>68.47</v>
      </c>
      <c r="G10043" s="137" t="s">
        <v>247</v>
      </c>
      <c r="H10043" s="137" t="s">
        <v>1806</v>
      </c>
      <c r="I10043" s="138" t="s">
        <v>1110</v>
      </c>
    </row>
    <row r="10044" spans="1:9" hidden="1">
      <c r="A10044" s="137" t="s">
        <v>48484</v>
      </c>
      <c r="B10044" s="138" t="s">
        <v>1590</v>
      </c>
      <c r="C10044" s="138" t="s">
        <v>1592</v>
      </c>
      <c r="D10044" s="138" t="s">
        <v>1591</v>
      </c>
      <c r="E10044" s="138" t="s">
        <v>48485</v>
      </c>
      <c r="F10044" s="139">
        <v>16.95</v>
      </c>
      <c r="G10044" s="137" t="s">
        <v>247</v>
      </c>
      <c r="H10044" s="137" t="s">
        <v>1806</v>
      </c>
      <c r="I10044" s="138" t="s">
        <v>1096</v>
      </c>
    </row>
    <row r="10045" spans="1:9" hidden="1">
      <c r="A10045" s="137" t="s">
        <v>48486</v>
      </c>
      <c r="B10045" s="138" t="s">
        <v>48487</v>
      </c>
      <c r="C10045" s="138" t="s">
        <v>48488</v>
      </c>
      <c r="D10045" s="138" t="s">
        <v>48489</v>
      </c>
      <c r="E10045" s="138" t="s">
        <v>48490</v>
      </c>
      <c r="F10045" s="139">
        <v>177.36</v>
      </c>
      <c r="G10045" s="137" t="s">
        <v>247</v>
      </c>
      <c r="H10045" s="137" t="s">
        <v>1806</v>
      </c>
      <c r="I10045" s="138" t="s">
        <v>1096</v>
      </c>
    </row>
    <row r="10046" spans="1:9" hidden="1">
      <c r="A10046" s="137" t="s">
        <v>48491</v>
      </c>
      <c r="B10046" s="138" t="s">
        <v>48492</v>
      </c>
      <c r="C10046" s="138" t="s">
        <v>48493</v>
      </c>
      <c r="D10046" s="138" t="s">
        <v>48494</v>
      </c>
      <c r="E10046" s="138" t="s">
        <v>48495</v>
      </c>
      <c r="F10046" s="139">
        <v>5.76</v>
      </c>
      <c r="G10046" s="137" t="s">
        <v>247</v>
      </c>
      <c r="H10046" s="137" t="s">
        <v>2660</v>
      </c>
      <c r="I10046" s="138" t="s">
        <v>1091</v>
      </c>
    </row>
    <row r="10047" spans="1:9" hidden="1">
      <c r="A10047" s="137" t="s">
        <v>48496</v>
      </c>
      <c r="B10047" s="138" t="s">
        <v>48497</v>
      </c>
      <c r="C10047" s="138" t="s">
        <v>48498</v>
      </c>
      <c r="D10047" s="138" t="s">
        <v>48499</v>
      </c>
      <c r="E10047" s="138" t="s">
        <v>48500</v>
      </c>
      <c r="F10047" s="139">
        <v>10.68</v>
      </c>
      <c r="G10047" s="137" t="s">
        <v>247</v>
      </c>
      <c r="H10047" s="137" t="s">
        <v>1806</v>
      </c>
      <c r="I10047" s="138" t="s">
        <v>1080</v>
      </c>
    </row>
    <row r="10048" spans="1:9" hidden="1">
      <c r="A10048" s="137" t="s">
        <v>48501</v>
      </c>
      <c r="B10048" s="138" t="s">
        <v>48502</v>
      </c>
      <c r="C10048" s="138" t="s">
        <v>48503</v>
      </c>
      <c r="D10048" s="138" t="s">
        <v>48504</v>
      </c>
      <c r="E10048" s="138" t="s">
        <v>48505</v>
      </c>
      <c r="F10048" s="139">
        <v>0</v>
      </c>
      <c r="G10048" s="137" t="s">
        <v>247</v>
      </c>
      <c r="H10048" s="137" t="s">
        <v>1806</v>
      </c>
      <c r="I10048" s="138" t="s">
        <v>5636</v>
      </c>
    </row>
    <row r="10049" spans="1:9" hidden="1">
      <c r="A10049" s="137" t="s">
        <v>48506</v>
      </c>
      <c r="B10049" s="138" t="s">
        <v>48507</v>
      </c>
      <c r="C10049" s="138" t="s">
        <v>48508</v>
      </c>
      <c r="D10049" s="138" t="s">
        <v>48509</v>
      </c>
      <c r="E10049" s="138" t="s">
        <v>48510</v>
      </c>
      <c r="F10049" s="139">
        <v>0</v>
      </c>
      <c r="G10049" s="137" t="s">
        <v>247</v>
      </c>
      <c r="H10049" s="137" t="s">
        <v>1806</v>
      </c>
      <c r="I10049" s="138" t="s">
        <v>1080</v>
      </c>
    </row>
    <row r="10050" spans="1:9" hidden="1">
      <c r="A10050" s="137" t="s">
        <v>48511</v>
      </c>
      <c r="B10050" s="138" t="s">
        <v>48512</v>
      </c>
      <c r="C10050" s="138" t="s">
        <v>48513</v>
      </c>
      <c r="D10050" s="138" t="s">
        <v>48514</v>
      </c>
      <c r="E10050" s="138" t="s">
        <v>48515</v>
      </c>
      <c r="F10050" s="139">
        <v>0</v>
      </c>
      <c r="G10050" s="137" t="s">
        <v>247</v>
      </c>
      <c r="H10050" s="137" t="s">
        <v>1806</v>
      </c>
      <c r="I10050" s="138" t="s">
        <v>1080</v>
      </c>
    </row>
    <row r="10051" spans="1:9" hidden="1">
      <c r="A10051" s="137" t="s">
        <v>48516</v>
      </c>
      <c r="B10051" s="138" t="s">
        <v>48517</v>
      </c>
      <c r="C10051" s="138" t="s">
        <v>48518</v>
      </c>
      <c r="D10051" s="138" t="s">
        <v>48519</v>
      </c>
      <c r="E10051" s="138" t="s">
        <v>48520</v>
      </c>
      <c r="F10051" s="139">
        <v>16.545000000000002</v>
      </c>
      <c r="G10051" s="137" t="s">
        <v>247</v>
      </c>
      <c r="H10051" s="137" t="s">
        <v>1806</v>
      </c>
      <c r="I10051" s="138" t="s">
        <v>1080</v>
      </c>
    </row>
    <row r="10052" spans="1:9" hidden="1">
      <c r="A10052" s="137" t="s">
        <v>48521</v>
      </c>
      <c r="B10052" s="138" t="s">
        <v>48522</v>
      </c>
      <c r="C10052" s="138" t="s">
        <v>48523</v>
      </c>
      <c r="D10052" s="138" t="s">
        <v>48524</v>
      </c>
      <c r="E10052" s="138" t="s">
        <v>48525</v>
      </c>
      <c r="F10052" s="139">
        <v>0</v>
      </c>
      <c r="G10052" s="137" t="s">
        <v>247</v>
      </c>
      <c r="H10052" s="137" t="s">
        <v>1806</v>
      </c>
      <c r="I10052" s="138" t="s">
        <v>1080</v>
      </c>
    </row>
    <row r="10053" spans="1:9" hidden="1">
      <c r="A10053" s="137" t="s">
        <v>48526</v>
      </c>
      <c r="B10053" s="138" t="s">
        <v>48527</v>
      </c>
      <c r="C10053" s="138" t="s">
        <v>48528</v>
      </c>
      <c r="D10053" s="138" t="s">
        <v>48529</v>
      </c>
      <c r="E10053" s="138" t="s">
        <v>48530</v>
      </c>
      <c r="F10053" s="139">
        <v>15.67</v>
      </c>
      <c r="G10053" s="137" t="s">
        <v>247</v>
      </c>
      <c r="H10053" s="137" t="s">
        <v>1806</v>
      </c>
      <c r="I10053" s="138" t="s">
        <v>1080</v>
      </c>
    </row>
    <row r="10054" spans="1:9" hidden="1">
      <c r="A10054" s="137" t="s">
        <v>48531</v>
      </c>
      <c r="B10054" s="138" t="s">
        <v>48532</v>
      </c>
      <c r="C10054" s="138" t="s">
        <v>48533</v>
      </c>
      <c r="D10054" s="138" t="s">
        <v>48534</v>
      </c>
      <c r="E10054" s="138" t="s">
        <v>48535</v>
      </c>
      <c r="F10054" s="139">
        <v>10.9299</v>
      </c>
      <c r="G10054" s="137" t="s">
        <v>247</v>
      </c>
      <c r="H10054" s="137" t="s">
        <v>1806</v>
      </c>
      <c r="I10054" s="138" t="s">
        <v>1080</v>
      </c>
    </row>
    <row r="10055" spans="1:9" hidden="1">
      <c r="A10055" s="137" t="s">
        <v>48536</v>
      </c>
      <c r="B10055" s="138" t="s">
        <v>48537</v>
      </c>
      <c r="C10055" s="138" t="s">
        <v>48538</v>
      </c>
      <c r="D10055" s="138" t="s">
        <v>48539</v>
      </c>
      <c r="E10055" s="138" t="s">
        <v>48540</v>
      </c>
      <c r="F10055" s="139">
        <v>0</v>
      </c>
      <c r="G10055" s="137" t="s">
        <v>247</v>
      </c>
      <c r="H10055" s="137" t="s">
        <v>1806</v>
      </c>
      <c r="I10055" s="138" t="s">
        <v>1080</v>
      </c>
    </row>
    <row r="10056" spans="1:9" hidden="1">
      <c r="A10056" s="137" t="s">
        <v>48541</v>
      </c>
      <c r="B10056" s="138" t="s">
        <v>48537</v>
      </c>
      <c r="C10056" s="138" t="s">
        <v>48542</v>
      </c>
      <c r="D10056" s="138" t="s">
        <v>48543</v>
      </c>
      <c r="E10056" s="138" t="s">
        <v>48540</v>
      </c>
      <c r="F10056" s="139">
        <v>0</v>
      </c>
      <c r="G10056" s="137" t="s">
        <v>247</v>
      </c>
      <c r="H10056" s="137" t="s">
        <v>1806</v>
      </c>
      <c r="I10056" s="138" t="s">
        <v>1080</v>
      </c>
    </row>
    <row r="10057" spans="1:9" hidden="1">
      <c r="A10057" s="137" t="s">
        <v>48544</v>
      </c>
      <c r="B10057" s="138" t="s">
        <v>48545</v>
      </c>
      <c r="C10057" s="138" t="s">
        <v>48546</v>
      </c>
      <c r="D10057" s="138" t="s">
        <v>48547</v>
      </c>
      <c r="E10057" s="138" t="s">
        <v>48548</v>
      </c>
      <c r="F10057" s="139">
        <v>0</v>
      </c>
      <c r="G10057" s="137" t="s">
        <v>247</v>
      </c>
      <c r="H10057" s="137" t="s">
        <v>1806</v>
      </c>
      <c r="I10057" s="138" t="s">
        <v>1080</v>
      </c>
    </row>
    <row r="10058" spans="1:9" hidden="1">
      <c r="A10058" s="137" t="s">
        <v>48549</v>
      </c>
      <c r="B10058" s="138" t="s">
        <v>48550</v>
      </c>
      <c r="C10058" s="138" t="s">
        <v>48551</v>
      </c>
      <c r="D10058" s="138" t="s">
        <v>19506</v>
      </c>
      <c r="E10058" s="138" t="s">
        <v>48552</v>
      </c>
      <c r="F10058" s="139">
        <v>23.95</v>
      </c>
      <c r="G10058" s="137" t="s">
        <v>247</v>
      </c>
      <c r="H10058" s="137" t="s">
        <v>1806</v>
      </c>
      <c r="I10058" s="138" t="s">
        <v>1080</v>
      </c>
    </row>
    <row r="10059" spans="1:9" hidden="1">
      <c r="A10059" s="137" t="s">
        <v>48553</v>
      </c>
      <c r="B10059" s="138" t="s">
        <v>48554</v>
      </c>
      <c r="C10059" s="138" t="s">
        <v>48555</v>
      </c>
      <c r="D10059" s="138" t="s">
        <v>48556</v>
      </c>
      <c r="E10059" s="138" t="s">
        <v>48557</v>
      </c>
      <c r="F10059" s="139">
        <v>0</v>
      </c>
      <c r="G10059" s="137" t="s">
        <v>247</v>
      </c>
      <c r="H10059" s="137" t="s">
        <v>1806</v>
      </c>
      <c r="I10059" s="138" t="s">
        <v>5636</v>
      </c>
    </row>
    <row r="10060" spans="1:9" hidden="1">
      <c r="A10060" s="137" t="s">
        <v>48558</v>
      </c>
      <c r="B10060" s="138" t="s">
        <v>48559</v>
      </c>
      <c r="C10060" s="138" t="s">
        <v>48560</v>
      </c>
      <c r="D10060" s="138" t="s">
        <v>48561</v>
      </c>
      <c r="E10060" s="138" t="s">
        <v>48562</v>
      </c>
      <c r="F10060" s="139">
        <v>0</v>
      </c>
      <c r="G10060" s="137" t="s">
        <v>247</v>
      </c>
      <c r="H10060" s="137" t="s">
        <v>1806</v>
      </c>
      <c r="I10060" s="138" t="s">
        <v>1080</v>
      </c>
    </row>
    <row r="10061" spans="1:9" hidden="1">
      <c r="A10061" s="137" t="s">
        <v>48563</v>
      </c>
      <c r="B10061" s="138" t="s">
        <v>48564</v>
      </c>
      <c r="C10061" s="138" t="s">
        <v>48565</v>
      </c>
      <c r="D10061" s="138" t="s">
        <v>48566</v>
      </c>
      <c r="E10061" s="138" t="s">
        <v>48567</v>
      </c>
      <c r="F10061" s="139">
        <v>0</v>
      </c>
      <c r="G10061" s="137" t="s">
        <v>247</v>
      </c>
      <c r="H10061" s="137" t="s">
        <v>1806</v>
      </c>
      <c r="I10061" s="138" t="s">
        <v>1080</v>
      </c>
    </row>
    <row r="10062" spans="1:9" hidden="1">
      <c r="A10062" s="137" t="s">
        <v>48568</v>
      </c>
      <c r="B10062" s="138" t="s">
        <v>48564</v>
      </c>
      <c r="C10062" s="138" t="s">
        <v>48569</v>
      </c>
      <c r="D10062" s="138" t="s">
        <v>48504</v>
      </c>
      <c r="E10062" s="138" t="s">
        <v>48567</v>
      </c>
      <c r="F10062" s="139">
        <v>11.37</v>
      </c>
      <c r="G10062" s="137" t="s">
        <v>247</v>
      </c>
      <c r="H10062" s="137" t="s">
        <v>1806</v>
      </c>
      <c r="I10062" s="138" t="s">
        <v>1080</v>
      </c>
    </row>
    <row r="10063" spans="1:9" hidden="1">
      <c r="A10063" s="137" t="s">
        <v>48570</v>
      </c>
      <c r="B10063" s="138" t="s">
        <v>48571</v>
      </c>
      <c r="C10063" s="138" t="s">
        <v>48572</v>
      </c>
      <c r="D10063" s="138" t="s">
        <v>48573</v>
      </c>
      <c r="E10063" s="138" t="s">
        <v>48574</v>
      </c>
      <c r="F10063" s="139">
        <v>0</v>
      </c>
      <c r="G10063" s="137" t="s">
        <v>247</v>
      </c>
      <c r="H10063" s="137" t="s">
        <v>1806</v>
      </c>
      <c r="I10063" s="138" t="s">
        <v>1080</v>
      </c>
    </row>
    <row r="10064" spans="1:9" hidden="1">
      <c r="A10064" s="137" t="s">
        <v>48575</v>
      </c>
      <c r="B10064" s="138" t="s">
        <v>48576</v>
      </c>
      <c r="C10064" s="138" t="s">
        <v>48577</v>
      </c>
      <c r="D10064" s="138" t="s">
        <v>48578</v>
      </c>
      <c r="E10064" s="138" t="s">
        <v>48579</v>
      </c>
      <c r="F10064" s="139">
        <v>0</v>
      </c>
      <c r="G10064" s="137" t="s">
        <v>247</v>
      </c>
      <c r="H10064" s="137" t="s">
        <v>1806</v>
      </c>
      <c r="I10064" s="138" t="s">
        <v>1080</v>
      </c>
    </row>
    <row r="10065" spans="1:9" hidden="1">
      <c r="A10065" s="137" t="s">
        <v>48580</v>
      </c>
      <c r="B10065" s="138" t="s">
        <v>48581</v>
      </c>
      <c r="C10065" s="138" t="s">
        <v>48582</v>
      </c>
      <c r="D10065" s="138" t="s">
        <v>48583</v>
      </c>
      <c r="E10065" s="138" t="s">
        <v>48584</v>
      </c>
      <c r="F10065" s="139">
        <v>0</v>
      </c>
      <c r="G10065" s="137" t="s">
        <v>247</v>
      </c>
      <c r="H10065" s="137" t="s">
        <v>1806</v>
      </c>
      <c r="I10065" s="138" t="s">
        <v>1080</v>
      </c>
    </row>
    <row r="10066" spans="1:9" hidden="1">
      <c r="A10066" s="137" t="s">
        <v>48585</v>
      </c>
      <c r="B10066" s="138" t="s">
        <v>48586</v>
      </c>
      <c r="C10066" s="138" t="s">
        <v>48587</v>
      </c>
      <c r="D10066" s="138" t="s">
        <v>48588</v>
      </c>
      <c r="E10066" s="138" t="s">
        <v>48589</v>
      </c>
      <c r="F10066" s="139">
        <v>0</v>
      </c>
      <c r="G10066" s="137" t="s">
        <v>247</v>
      </c>
      <c r="H10066" s="137" t="s">
        <v>2660</v>
      </c>
      <c r="I10066" s="138" t="s">
        <v>1091</v>
      </c>
    </row>
    <row r="10067" spans="1:9" hidden="1">
      <c r="A10067" s="137" t="s">
        <v>48590</v>
      </c>
      <c r="B10067" s="138" t="s">
        <v>48591</v>
      </c>
      <c r="C10067" s="138" t="s">
        <v>48592</v>
      </c>
      <c r="D10067" s="138" t="s">
        <v>48593</v>
      </c>
      <c r="E10067" s="138" t="s">
        <v>1756</v>
      </c>
      <c r="F10067" s="139">
        <v>0</v>
      </c>
      <c r="G10067" s="137" t="s">
        <v>247</v>
      </c>
      <c r="H10067" s="137" t="s">
        <v>1806</v>
      </c>
      <c r="I10067" s="138" t="s">
        <v>1756</v>
      </c>
    </row>
    <row r="10068" spans="1:9" hidden="1">
      <c r="A10068" s="137" t="s">
        <v>48594</v>
      </c>
      <c r="B10068" s="138" t="s">
        <v>48595</v>
      </c>
      <c r="C10068" s="138" t="s">
        <v>48596</v>
      </c>
      <c r="D10068" s="138" t="s">
        <v>48597</v>
      </c>
      <c r="E10068" s="138" t="s">
        <v>48598</v>
      </c>
      <c r="F10068" s="139">
        <v>24.074300000000001</v>
      </c>
      <c r="G10068" s="137" t="s">
        <v>247</v>
      </c>
      <c r="H10068" s="137" t="s">
        <v>1806</v>
      </c>
      <c r="I10068" s="138" t="s">
        <v>1080</v>
      </c>
    </row>
    <row r="10069" spans="1:9" hidden="1">
      <c r="A10069" s="137" t="s">
        <v>48599</v>
      </c>
      <c r="B10069" s="138" t="s">
        <v>48600</v>
      </c>
      <c r="C10069" s="138" t="s">
        <v>48601</v>
      </c>
      <c r="D10069" s="138" t="s">
        <v>48602</v>
      </c>
      <c r="E10069" s="138" t="s">
        <v>48603</v>
      </c>
      <c r="F10069" s="139">
        <v>26.594799999999999</v>
      </c>
      <c r="G10069" s="137" t="s">
        <v>247</v>
      </c>
      <c r="H10069" s="137" t="s">
        <v>1806</v>
      </c>
      <c r="I10069" s="138" t="s">
        <v>1080</v>
      </c>
    </row>
    <row r="10070" spans="1:9" hidden="1">
      <c r="A10070" s="137" t="s">
        <v>48604</v>
      </c>
      <c r="B10070" s="138" t="s">
        <v>48605</v>
      </c>
      <c r="C10070" s="138" t="s">
        <v>48606</v>
      </c>
      <c r="D10070" s="138" t="s">
        <v>48607</v>
      </c>
      <c r="E10070" s="138" t="s">
        <v>48608</v>
      </c>
      <c r="F10070" s="139">
        <v>24.04</v>
      </c>
      <c r="G10070" s="137" t="s">
        <v>247</v>
      </c>
      <c r="H10070" s="137" t="s">
        <v>1806</v>
      </c>
      <c r="I10070" s="138" t="s">
        <v>5636</v>
      </c>
    </row>
    <row r="10071" spans="1:9" hidden="1">
      <c r="A10071" s="137" t="s">
        <v>48609</v>
      </c>
      <c r="B10071" s="138" t="s">
        <v>48610</v>
      </c>
      <c r="C10071" s="138" t="s">
        <v>48611</v>
      </c>
      <c r="D10071" s="138" t="s">
        <v>48612</v>
      </c>
      <c r="E10071" s="138" t="s">
        <v>48613</v>
      </c>
      <c r="F10071" s="139">
        <v>17.543700000000001</v>
      </c>
      <c r="G10071" s="137" t="s">
        <v>247</v>
      </c>
      <c r="H10071" s="137" t="s">
        <v>1806</v>
      </c>
      <c r="I10071" s="138" t="s">
        <v>5636</v>
      </c>
    </row>
    <row r="10072" spans="1:9" hidden="1">
      <c r="A10072" s="137" t="s">
        <v>48614</v>
      </c>
      <c r="B10072" s="138" t="s">
        <v>48615</v>
      </c>
      <c r="C10072" s="138" t="s">
        <v>48616</v>
      </c>
      <c r="D10072" s="138" t="s">
        <v>48617</v>
      </c>
      <c r="E10072" s="138" t="s">
        <v>48618</v>
      </c>
      <c r="F10072" s="139">
        <v>22.58</v>
      </c>
      <c r="G10072" s="137" t="s">
        <v>247</v>
      </c>
      <c r="H10072" s="137" t="s">
        <v>1806</v>
      </c>
      <c r="I10072" s="138" t="s">
        <v>5636</v>
      </c>
    </row>
    <row r="10073" spans="1:9" hidden="1">
      <c r="A10073" s="137" t="s">
        <v>48619</v>
      </c>
      <c r="B10073" s="138" t="s">
        <v>48620</v>
      </c>
      <c r="C10073" s="138" t="s">
        <v>48621</v>
      </c>
      <c r="D10073" s="138" t="s">
        <v>48622</v>
      </c>
      <c r="E10073" s="138" t="s">
        <v>48623</v>
      </c>
      <c r="F10073" s="139">
        <v>0</v>
      </c>
      <c r="G10073" s="137" t="s">
        <v>247</v>
      </c>
      <c r="H10073" s="137" t="s">
        <v>1806</v>
      </c>
      <c r="I10073" s="138" t="s">
        <v>5636</v>
      </c>
    </row>
    <row r="10074" spans="1:9" hidden="1">
      <c r="A10074" s="137" t="s">
        <v>48624</v>
      </c>
      <c r="B10074" s="138" t="s">
        <v>48625</v>
      </c>
      <c r="C10074" s="138" t="s">
        <v>48626</v>
      </c>
      <c r="D10074" s="138" t="s">
        <v>48627</v>
      </c>
      <c r="E10074" s="138" t="s">
        <v>48628</v>
      </c>
      <c r="F10074" s="139">
        <v>43.49</v>
      </c>
      <c r="G10074" s="137" t="s">
        <v>247</v>
      </c>
      <c r="H10074" s="137" t="s">
        <v>1806</v>
      </c>
      <c r="I10074" s="138" t="s">
        <v>1080</v>
      </c>
    </row>
    <row r="10075" spans="1:9" hidden="1">
      <c r="A10075" s="137" t="s">
        <v>48629</v>
      </c>
      <c r="B10075" s="138" t="s">
        <v>48630</v>
      </c>
      <c r="C10075" s="138" t="s">
        <v>48631</v>
      </c>
      <c r="D10075" s="138" t="s">
        <v>48632</v>
      </c>
      <c r="E10075" s="138" t="s">
        <v>48633</v>
      </c>
      <c r="F10075" s="139">
        <v>21.37</v>
      </c>
      <c r="G10075" s="137" t="s">
        <v>247</v>
      </c>
      <c r="H10075" s="137" t="s">
        <v>1806</v>
      </c>
      <c r="I10075" s="138" t="s">
        <v>5636</v>
      </c>
    </row>
    <row r="10076" spans="1:9" hidden="1">
      <c r="A10076" s="137" t="s">
        <v>48634</v>
      </c>
      <c r="B10076" s="138" t="s">
        <v>48635</v>
      </c>
      <c r="C10076" s="138" t="s">
        <v>48636</v>
      </c>
      <c r="D10076" s="138" t="s">
        <v>19506</v>
      </c>
      <c r="E10076" s="138" t="s">
        <v>48089</v>
      </c>
      <c r="F10076" s="139">
        <v>27.04</v>
      </c>
      <c r="G10076" s="137" t="s">
        <v>247</v>
      </c>
      <c r="H10076" s="137" t="s">
        <v>1806</v>
      </c>
      <c r="I10076" s="138" t="s">
        <v>5636</v>
      </c>
    </row>
    <row r="10077" spans="1:9" hidden="1">
      <c r="A10077" s="137" t="s">
        <v>48637</v>
      </c>
      <c r="B10077" s="138" t="s">
        <v>48638</v>
      </c>
      <c r="C10077" s="138" t="s">
        <v>48639</v>
      </c>
      <c r="D10077" s="138" t="s">
        <v>19506</v>
      </c>
      <c r="E10077" s="138" t="s">
        <v>48640</v>
      </c>
      <c r="F10077" s="139">
        <v>0</v>
      </c>
      <c r="G10077" s="137" t="s">
        <v>247</v>
      </c>
      <c r="H10077" s="137" t="s">
        <v>1806</v>
      </c>
      <c r="I10077" s="138" t="s">
        <v>1080</v>
      </c>
    </row>
    <row r="10078" spans="1:9" hidden="1">
      <c r="A10078" s="137" t="s">
        <v>48641</v>
      </c>
      <c r="B10078" s="138" t="s">
        <v>48642</v>
      </c>
      <c r="C10078" s="138" t="s">
        <v>48643</v>
      </c>
      <c r="D10078" s="138" t="s">
        <v>48644</v>
      </c>
      <c r="E10078" s="138" t="s">
        <v>48645</v>
      </c>
      <c r="F10078" s="139">
        <v>22.525700000000001</v>
      </c>
      <c r="G10078" s="137" t="s">
        <v>247</v>
      </c>
      <c r="H10078" s="137" t="s">
        <v>1806</v>
      </c>
      <c r="I10078" s="138" t="s">
        <v>1080</v>
      </c>
    </row>
    <row r="10079" spans="1:9" hidden="1">
      <c r="A10079" s="137" t="s">
        <v>48646</v>
      </c>
      <c r="B10079" s="138" t="s">
        <v>48647</v>
      </c>
      <c r="C10079" s="138" t="s">
        <v>48648</v>
      </c>
      <c r="D10079" s="138" t="s">
        <v>48649</v>
      </c>
      <c r="E10079" s="138" t="s">
        <v>48650</v>
      </c>
      <c r="F10079" s="139">
        <v>0</v>
      </c>
      <c r="G10079" s="137" t="s">
        <v>247</v>
      </c>
      <c r="H10079" s="137" t="s">
        <v>1806</v>
      </c>
      <c r="I10079" s="138" t="s">
        <v>5636</v>
      </c>
    </row>
    <row r="10080" spans="1:9" hidden="1">
      <c r="A10080" s="137" t="s">
        <v>48651</v>
      </c>
      <c r="B10080" s="138" t="s">
        <v>48652</v>
      </c>
      <c r="C10080" s="138" t="s">
        <v>48653</v>
      </c>
      <c r="D10080" s="138" t="s">
        <v>48654</v>
      </c>
      <c r="E10080" s="138" t="s">
        <v>48655</v>
      </c>
      <c r="F10080" s="139">
        <v>22.06</v>
      </c>
      <c r="G10080" s="137" t="s">
        <v>247</v>
      </c>
      <c r="H10080" s="137" t="s">
        <v>1806</v>
      </c>
      <c r="I10080" s="138" t="s">
        <v>5636</v>
      </c>
    </row>
    <row r="10081" spans="1:9" hidden="1">
      <c r="A10081" s="137" t="s">
        <v>48656</v>
      </c>
      <c r="B10081" s="138" t="s">
        <v>680</v>
      </c>
      <c r="C10081" s="138" t="s">
        <v>682</v>
      </c>
      <c r="D10081" s="138" t="s">
        <v>48657</v>
      </c>
      <c r="E10081" s="138" t="s">
        <v>1088</v>
      </c>
      <c r="F10081" s="139">
        <v>24.51</v>
      </c>
      <c r="G10081" s="137" t="s">
        <v>247</v>
      </c>
      <c r="H10081" s="137" t="s">
        <v>1806</v>
      </c>
      <c r="I10081" s="138" t="s">
        <v>1080</v>
      </c>
    </row>
    <row r="10082" spans="1:9" hidden="1">
      <c r="A10082" s="137" t="s">
        <v>48658</v>
      </c>
      <c r="B10082" s="138" t="s">
        <v>48659</v>
      </c>
      <c r="C10082" s="138" t="s">
        <v>48660</v>
      </c>
      <c r="D10082" s="138" t="s">
        <v>48661</v>
      </c>
      <c r="E10082" s="138" t="s">
        <v>48662</v>
      </c>
      <c r="F10082" s="139">
        <v>0</v>
      </c>
      <c r="G10082" s="137" t="s">
        <v>247</v>
      </c>
      <c r="H10082" s="137" t="s">
        <v>1806</v>
      </c>
      <c r="I10082" s="138" t="s">
        <v>1080</v>
      </c>
    </row>
    <row r="10083" spans="1:9" hidden="1">
      <c r="A10083" s="137" t="s">
        <v>48663</v>
      </c>
      <c r="B10083" s="138" t="s">
        <v>48664</v>
      </c>
      <c r="C10083" s="138" t="s">
        <v>48665</v>
      </c>
      <c r="D10083" s="138" t="s">
        <v>48666</v>
      </c>
      <c r="E10083" s="138" t="s">
        <v>48667</v>
      </c>
      <c r="F10083" s="139">
        <v>16.07</v>
      </c>
      <c r="G10083" s="137" t="s">
        <v>247</v>
      </c>
      <c r="H10083" s="137" t="s">
        <v>1806</v>
      </c>
      <c r="I10083" s="138" t="s">
        <v>1083</v>
      </c>
    </row>
    <row r="10084" spans="1:9" hidden="1">
      <c r="A10084" s="137" t="s">
        <v>48668</v>
      </c>
      <c r="B10084" s="138" t="s">
        <v>48669</v>
      </c>
      <c r="C10084" s="138" t="s">
        <v>48670</v>
      </c>
      <c r="D10084" s="138" t="s">
        <v>48499</v>
      </c>
      <c r="E10084" s="138" t="s">
        <v>48671</v>
      </c>
      <c r="F10084" s="139">
        <v>0</v>
      </c>
      <c r="G10084" s="137" t="s">
        <v>247</v>
      </c>
      <c r="H10084" s="137" t="s">
        <v>1806</v>
      </c>
      <c r="I10084" s="138" t="s">
        <v>5636</v>
      </c>
    </row>
    <row r="10085" spans="1:9" hidden="1">
      <c r="A10085" s="137" t="s">
        <v>48672</v>
      </c>
      <c r="B10085" s="138" t="s">
        <v>48673</v>
      </c>
      <c r="C10085" s="138" t="s">
        <v>48674</v>
      </c>
      <c r="D10085" s="138" t="s">
        <v>48675</v>
      </c>
      <c r="E10085" s="138" t="s">
        <v>48676</v>
      </c>
      <c r="F10085" s="139">
        <v>25.83</v>
      </c>
      <c r="G10085" s="137" t="s">
        <v>247</v>
      </c>
      <c r="H10085" s="137" t="s">
        <v>1806</v>
      </c>
      <c r="I10085" s="138" t="s">
        <v>5636</v>
      </c>
    </row>
    <row r="10086" spans="1:9" hidden="1">
      <c r="A10086" s="137" t="s">
        <v>48677</v>
      </c>
      <c r="B10086" s="138" t="s">
        <v>48678</v>
      </c>
      <c r="C10086" s="138" t="s">
        <v>48679</v>
      </c>
      <c r="D10086" s="138" t="s">
        <v>48680</v>
      </c>
      <c r="E10086" s="138" t="s">
        <v>48681</v>
      </c>
      <c r="F10086" s="139">
        <v>0</v>
      </c>
      <c r="G10086" s="137" t="s">
        <v>247</v>
      </c>
      <c r="H10086" s="137" t="s">
        <v>1806</v>
      </c>
      <c r="I10086" s="138" t="s">
        <v>5636</v>
      </c>
    </row>
    <row r="10087" spans="1:9" hidden="1">
      <c r="A10087" s="137" t="s">
        <v>48682</v>
      </c>
      <c r="B10087" s="138" t="s">
        <v>48683</v>
      </c>
      <c r="C10087" s="138" t="s">
        <v>48684</v>
      </c>
      <c r="D10087" s="138" t="s">
        <v>48685</v>
      </c>
      <c r="E10087" s="138" t="s">
        <v>48686</v>
      </c>
      <c r="F10087" s="139">
        <v>25.671600000000002</v>
      </c>
      <c r="G10087" s="137" t="s">
        <v>247</v>
      </c>
      <c r="H10087" s="137" t="s">
        <v>1806</v>
      </c>
      <c r="I10087" s="138" t="s">
        <v>5636</v>
      </c>
    </row>
    <row r="10088" spans="1:9" hidden="1">
      <c r="A10088" s="137" t="s">
        <v>48687</v>
      </c>
      <c r="B10088" s="138" t="s">
        <v>48688</v>
      </c>
      <c r="C10088" s="138" t="s">
        <v>48689</v>
      </c>
      <c r="D10088" s="138" t="s">
        <v>48690</v>
      </c>
      <c r="E10088" s="138" t="s">
        <v>48691</v>
      </c>
      <c r="F10088" s="139">
        <v>25.8</v>
      </c>
      <c r="G10088" s="137" t="s">
        <v>247</v>
      </c>
      <c r="H10088" s="137" t="s">
        <v>1806</v>
      </c>
      <c r="I10088" s="138" t="s">
        <v>5636</v>
      </c>
    </row>
    <row r="10089" spans="1:9" hidden="1">
      <c r="A10089" s="137" t="s">
        <v>48692</v>
      </c>
      <c r="B10089" s="138" t="s">
        <v>48693</v>
      </c>
      <c r="C10089" s="138" t="s">
        <v>48694</v>
      </c>
      <c r="D10089" s="138" t="s">
        <v>48695</v>
      </c>
      <c r="E10089" s="138" t="s">
        <v>48696</v>
      </c>
      <c r="F10089" s="139">
        <v>20.686599999999999</v>
      </c>
      <c r="G10089" s="137" t="s">
        <v>247</v>
      </c>
      <c r="H10089" s="137" t="s">
        <v>1806</v>
      </c>
      <c r="I10089" s="138" t="s">
        <v>5636</v>
      </c>
    </row>
    <row r="10090" spans="1:9" hidden="1">
      <c r="A10090" s="137" t="s">
        <v>48697</v>
      </c>
      <c r="B10090" s="138" t="s">
        <v>48698</v>
      </c>
      <c r="C10090" s="138" t="s">
        <v>48699</v>
      </c>
      <c r="D10090" s="138" t="s">
        <v>48700</v>
      </c>
      <c r="E10090" s="138" t="s">
        <v>48701</v>
      </c>
      <c r="F10090" s="139">
        <v>35.89</v>
      </c>
      <c r="G10090" s="137" t="s">
        <v>247</v>
      </c>
      <c r="H10090" s="137" t="s">
        <v>1806</v>
      </c>
      <c r="I10090" s="138" t="s">
        <v>5636</v>
      </c>
    </row>
    <row r="10091" spans="1:9" hidden="1">
      <c r="A10091" s="137" t="s">
        <v>48702</v>
      </c>
      <c r="B10091" s="138" t="s">
        <v>48703</v>
      </c>
      <c r="C10091" s="138" t="s">
        <v>48704</v>
      </c>
      <c r="D10091" s="138" t="s">
        <v>48705</v>
      </c>
      <c r="E10091" s="138" t="s">
        <v>48706</v>
      </c>
      <c r="F10091" s="139">
        <v>0</v>
      </c>
      <c r="G10091" s="137" t="s">
        <v>247</v>
      </c>
      <c r="H10091" s="137" t="s">
        <v>1806</v>
      </c>
      <c r="I10091" s="138" t="s">
        <v>1080</v>
      </c>
    </row>
    <row r="10092" spans="1:9" hidden="1">
      <c r="A10092" s="137" t="s">
        <v>48707</v>
      </c>
      <c r="B10092" s="138" t="s">
        <v>48708</v>
      </c>
      <c r="C10092" s="138" t="s">
        <v>48709</v>
      </c>
      <c r="D10092" s="138" t="s">
        <v>48710</v>
      </c>
      <c r="E10092" s="138" t="s">
        <v>48711</v>
      </c>
      <c r="F10092" s="139">
        <v>49.11</v>
      </c>
      <c r="G10092" s="137" t="s">
        <v>247</v>
      </c>
      <c r="H10092" s="137" t="s">
        <v>1806</v>
      </c>
      <c r="I10092" s="138" t="s">
        <v>1080</v>
      </c>
    </row>
    <row r="10093" spans="1:9" hidden="1">
      <c r="A10093" s="137" t="s">
        <v>48712</v>
      </c>
      <c r="B10093" s="138" t="s">
        <v>48713</v>
      </c>
      <c r="C10093" s="138" t="s">
        <v>48714</v>
      </c>
      <c r="D10093" s="138" t="s">
        <v>48715</v>
      </c>
      <c r="E10093" s="138" t="s">
        <v>48716</v>
      </c>
      <c r="F10093" s="139">
        <v>35.9</v>
      </c>
      <c r="G10093" s="137" t="s">
        <v>247</v>
      </c>
      <c r="H10093" s="137" t="s">
        <v>1806</v>
      </c>
      <c r="I10093" s="138" t="s">
        <v>1080</v>
      </c>
    </row>
    <row r="10094" spans="1:9" hidden="1">
      <c r="A10094" s="137" t="s">
        <v>48717</v>
      </c>
      <c r="B10094" s="138" t="s">
        <v>48718</v>
      </c>
      <c r="C10094" s="138" t="s">
        <v>48719</v>
      </c>
      <c r="D10094" s="138" t="s">
        <v>48720</v>
      </c>
      <c r="E10094" s="138" t="s">
        <v>48721</v>
      </c>
      <c r="F10094" s="139">
        <v>38.51</v>
      </c>
      <c r="G10094" s="137" t="s">
        <v>247</v>
      </c>
      <c r="H10094" s="137" t="s">
        <v>1806</v>
      </c>
      <c r="I10094" s="138" t="s">
        <v>1080</v>
      </c>
    </row>
    <row r="10095" spans="1:9" hidden="1">
      <c r="A10095" s="137" t="s">
        <v>48722</v>
      </c>
      <c r="B10095" s="138" t="s">
        <v>48723</v>
      </c>
      <c r="C10095" s="138" t="s">
        <v>48724</v>
      </c>
      <c r="D10095" s="138" t="s">
        <v>48725</v>
      </c>
      <c r="E10095" s="138" t="s">
        <v>48726</v>
      </c>
      <c r="F10095" s="139">
        <v>0</v>
      </c>
      <c r="G10095" s="137" t="s">
        <v>247</v>
      </c>
      <c r="H10095" s="137" t="s">
        <v>1806</v>
      </c>
      <c r="I10095" s="138" t="s">
        <v>1080</v>
      </c>
    </row>
    <row r="10096" spans="1:9" hidden="1">
      <c r="A10096" s="137" t="s">
        <v>48727</v>
      </c>
      <c r="B10096" s="138" t="s">
        <v>48728</v>
      </c>
      <c r="C10096" s="138" t="s">
        <v>48729</v>
      </c>
      <c r="D10096" s="138" t="s">
        <v>48730</v>
      </c>
      <c r="E10096" s="138" t="s">
        <v>48731</v>
      </c>
      <c r="F10096" s="139">
        <v>0</v>
      </c>
      <c r="G10096" s="137" t="s">
        <v>247</v>
      </c>
      <c r="H10096" s="137" t="s">
        <v>1806</v>
      </c>
      <c r="I10096" s="138" t="s">
        <v>1096</v>
      </c>
    </row>
    <row r="10097" spans="1:9" hidden="1">
      <c r="A10097" s="137" t="s">
        <v>48732</v>
      </c>
      <c r="B10097" s="138" t="s">
        <v>48733</v>
      </c>
      <c r="C10097" s="138" t="s">
        <v>48734</v>
      </c>
      <c r="D10097" s="138" t="s">
        <v>48735</v>
      </c>
      <c r="E10097" s="138" t="s">
        <v>48736</v>
      </c>
      <c r="F10097" s="139">
        <v>80.739999999999995</v>
      </c>
      <c r="G10097" s="137" t="s">
        <v>247</v>
      </c>
      <c r="H10097" s="137" t="s">
        <v>1806</v>
      </c>
      <c r="I10097" s="138" t="s">
        <v>1096</v>
      </c>
    </row>
    <row r="10098" spans="1:9" hidden="1">
      <c r="A10098" s="137" t="s">
        <v>48737</v>
      </c>
      <c r="B10098" s="138" t="s">
        <v>48738</v>
      </c>
      <c r="C10098" s="138" t="s">
        <v>48739</v>
      </c>
      <c r="D10098" s="138" t="s">
        <v>48740</v>
      </c>
      <c r="E10098" s="138" t="s">
        <v>48741</v>
      </c>
      <c r="F10098" s="139">
        <v>25.9</v>
      </c>
      <c r="G10098" s="137" t="s">
        <v>247</v>
      </c>
      <c r="H10098" s="137" t="s">
        <v>1806</v>
      </c>
      <c r="I10098" s="138" t="s">
        <v>1756</v>
      </c>
    </row>
    <row r="10099" spans="1:9" hidden="1">
      <c r="A10099" s="137" t="s">
        <v>48742</v>
      </c>
      <c r="B10099" s="138" t="s">
        <v>48743</v>
      </c>
      <c r="C10099" s="138" t="s">
        <v>48744</v>
      </c>
      <c r="D10099" s="138" t="s">
        <v>48745</v>
      </c>
      <c r="E10099" s="138" t="s">
        <v>48746</v>
      </c>
      <c r="F10099" s="139">
        <v>4.29</v>
      </c>
      <c r="G10099" s="137" t="s">
        <v>247</v>
      </c>
      <c r="H10099" s="137" t="s">
        <v>1806</v>
      </c>
      <c r="I10099" s="138" t="s">
        <v>5636</v>
      </c>
    </row>
    <row r="10100" spans="1:9" hidden="1">
      <c r="A10100" s="137" t="s">
        <v>48747</v>
      </c>
      <c r="B10100" s="138" t="s">
        <v>48748</v>
      </c>
      <c r="C10100" s="138" t="s">
        <v>48749</v>
      </c>
      <c r="D10100" s="138" t="s">
        <v>48750</v>
      </c>
      <c r="E10100" s="138" t="s">
        <v>48751</v>
      </c>
      <c r="F10100" s="139">
        <v>67.62</v>
      </c>
      <c r="G10100" s="137" t="s">
        <v>247</v>
      </c>
      <c r="H10100" s="137" t="s">
        <v>1806</v>
      </c>
      <c r="I10100" s="138" t="s">
        <v>1096</v>
      </c>
    </row>
    <row r="10101" spans="1:9" hidden="1">
      <c r="A10101" s="137" t="s">
        <v>48752</v>
      </c>
      <c r="B10101" s="138" t="s">
        <v>48753</v>
      </c>
      <c r="C10101" s="138" t="s">
        <v>48754</v>
      </c>
      <c r="D10101" s="138" t="s">
        <v>4960</v>
      </c>
      <c r="E10101" s="138" t="s">
        <v>48755</v>
      </c>
      <c r="F10101" s="139">
        <v>7.16</v>
      </c>
      <c r="G10101" s="137" t="s">
        <v>247</v>
      </c>
      <c r="H10101" s="137" t="s">
        <v>1806</v>
      </c>
      <c r="I10101" s="138" t="s">
        <v>1096</v>
      </c>
    </row>
    <row r="10102" spans="1:9" hidden="1">
      <c r="A10102" s="137" t="s">
        <v>48756</v>
      </c>
      <c r="B10102" s="138" t="s">
        <v>48757</v>
      </c>
      <c r="C10102" s="138" t="s">
        <v>48758</v>
      </c>
      <c r="D10102" s="138" t="s">
        <v>48759</v>
      </c>
      <c r="E10102" s="138" t="s">
        <v>48760</v>
      </c>
      <c r="F10102" s="139">
        <v>17.510000000000002</v>
      </c>
      <c r="G10102" s="137" t="s">
        <v>247</v>
      </c>
      <c r="H10102" s="137" t="s">
        <v>1806</v>
      </c>
      <c r="I10102" s="138" t="s">
        <v>1110</v>
      </c>
    </row>
    <row r="10103" spans="1:9" hidden="1">
      <c r="A10103" s="137" t="s">
        <v>48761</v>
      </c>
      <c r="B10103" s="138" t="s">
        <v>48762</v>
      </c>
      <c r="C10103" s="138" t="s">
        <v>48763</v>
      </c>
      <c r="D10103" s="138" t="s">
        <v>48764</v>
      </c>
      <c r="E10103" s="138" t="s">
        <v>48765</v>
      </c>
      <c r="F10103" s="139">
        <v>0</v>
      </c>
      <c r="G10103" s="137" t="s">
        <v>247</v>
      </c>
      <c r="H10103" s="137" t="s">
        <v>1806</v>
      </c>
      <c r="I10103" s="138" t="s">
        <v>1096</v>
      </c>
    </row>
    <row r="10104" spans="1:9" hidden="1">
      <c r="A10104" s="137" t="s">
        <v>48766</v>
      </c>
      <c r="B10104" s="138" t="s">
        <v>48767</v>
      </c>
      <c r="C10104" s="138" t="s">
        <v>48768</v>
      </c>
      <c r="D10104" s="138" t="s">
        <v>48769</v>
      </c>
      <c r="E10104" s="138" t="s">
        <v>48770</v>
      </c>
      <c r="F10104" s="139">
        <v>202.58</v>
      </c>
      <c r="G10104" s="137" t="s">
        <v>247</v>
      </c>
      <c r="H10104" s="137" t="s">
        <v>1806</v>
      </c>
      <c r="I10104" s="138" t="s">
        <v>1096</v>
      </c>
    </row>
    <row r="10105" spans="1:9" hidden="1">
      <c r="A10105" s="137" t="s">
        <v>48771</v>
      </c>
      <c r="B10105" s="138" t="s">
        <v>48772</v>
      </c>
      <c r="C10105" s="138" t="s">
        <v>48773</v>
      </c>
      <c r="D10105" s="138" t="s">
        <v>48774</v>
      </c>
      <c r="E10105" s="138" t="s">
        <v>48775</v>
      </c>
      <c r="F10105" s="139">
        <v>0</v>
      </c>
      <c r="G10105" s="137" t="s">
        <v>247</v>
      </c>
      <c r="H10105" s="137" t="s">
        <v>1806</v>
      </c>
      <c r="I10105" s="138" t="s">
        <v>1080</v>
      </c>
    </row>
    <row r="10106" spans="1:9" hidden="1">
      <c r="A10106" s="137" t="s">
        <v>48776</v>
      </c>
      <c r="B10106" s="138" t="s">
        <v>48777</v>
      </c>
      <c r="C10106" s="138" t="s">
        <v>48778</v>
      </c>
      <c r="D10106" s="138" t="s">
        <v>48779</v>
      </c>
      <c r="E10106" s="138" t="s">
        <v>48780</v>
      </c>
      <c r="F10106" s="139">
        <v>26.58</v>
      </c>
      <c r="G10106" s="137" t="s">
        <v>247</v>
      </c>
      <c r="H10106" s="137" t="s">
        <v>1806</v>
      </c>
      <c r="I10106" s="138" t="s">
        <v>1756</v>
      </c>
    </row>
    <row r="10107" spans="1:9" hidden="1">
      <c r="A10107" s="137" t="s">
        <v>48781</v>
      </c>
      <c r="B10107" s="138" t="s">
        <v>48782</v>
      </c>
      <c r="C10107" s="138" t="s">
        <v>48783</v>
      </c>
      <c r="D10107" s="138" t="s">
        <v>48769</v>
      </c>
      <c r="E10107" s="138" t="s">
        <v>48784</v>
      </c>
      <c r="F10107" s="139">
        <v>0</v>
      </c>
      <c r="G10107" s="137" t="s">
        <v>247</v>
      </c>
      <c r="H10107" s="137" t="s">
        <v>1806</v>
      </c>
      <c r="I10107" s="138" t="s">
        <v>1756</v>
      </c>
    </row>
    <row r="10108" spans="1:9" hidden="1">
      <c r="A10108" s="137" t="s">
        <v>48785</v>
      </c>
      <c r="B10108" s="138" t="s">
        <v>48786</v>
      </c>
      <c r="C10108" s="138" t="s">
        <v>48787</v>
      </c>
      <c r="D10108" s="138" t="s">
        <v>48788</v>
      </c>
      <c r="E10108" s="138" t="s">
        <v>48789</v>
      </c>
      <c r="F10108" s="139">
        <v>0</v>
      </c>
      <c r="G10108" s="137" t="s">
        <v>247</v>
      </c>
      <c r="H10108" s="137" t="s">
        <v>1806</v>
      </c>
      <c r="I10108" s="138" t="s">
        <v>1110</v>
      </c>
    </row>
    <row r="10109" spans="1:9" hidden="1">
      <c r="A10109" s="137" t="s">
        <v>48790</v>
      </c>
      <c r="B10109" s="138" t="s">
        <v>48791</v>
      </c>
      <c r="C10109" s="138" t="s">
        <v>48792</v>
      </c>
      <c r="D10109" s="138" t="s">
        <v>48793</v>
      </c>
      <c r="E10109" s="138" t="s">
        <v>48794</v>
      </c>
      <c r="F10109" s="139">
        <v>0</v>
      </c>
      <c r="G10109" s="137" t="s">
        <v>247</v>
      </c>
      <c r="H10109" s="137" t="s">
        <v>1806</v>
      </c>
      <c r="I10109" s="138" t="s">
        <v>5908</v>
      </c>
    </row>
    <row r="10110" spans="1:9" hidden="1">
      <c r="A10110" s="137" t="s">
        <v>48795</v>
      </c>
      <c r="B10110" s="138" t="s">
        <v>48796</v>
      </c>
      <c r="C10110" s="138" t="s">
        <v>48797</v>
      </c>
      <c r="D10110" s="138" t="s">
        <v>48793</v>
      </c>
      <c r="E10110" s="138" t="s">
        <v>48794</v>
      </c>
      <c r="F10110" s="139">
        <v>0</v>
      </c>
      <c r="G10110" s="137" t="s">
        <v>247</v>
      </c>
      <c r="H10110" s="137" t="s">
        <v>1806</v>
      </c>
      <c r="I10110" s="138" t="s">
        <v>5908</v>
      </c>
    </row>
    <row r="10111" spans="1:9" hidden="1">
      <c r="A10111" s="137" t="s">
        <v>48798</v>
      </c>
      <c r="B10111" s="138" t="s">
        <v>48799</v>
      </c>
      <c r="C10111" s="138" t="s">
        <v>48800</v>
      </c>
      <c r="D10111" s="138" t="s">
        <v>48801</v>
      </c>
      <c r="E10111" s="138" t="s">
        <v>48802</v>
      </c>
      <c r="F10111" s="139">
        <v>12.62</v>
      </c>
      <c r="G10111" s="137" t="s">
        <v>247</v>
      </c>
      <c r="H10111" s="137" t="s">
        <v>1806</v>
      </c>
      <c r="I10111" s="138" t="s">
        <v>1110</v>
      </c>
    </row>
    <row r="10112" spans="1:9" hidden="1">
      <c r="A10112" s="137" t="s">
        <v>48803</v>
      </c>
      <c r="B10112" s="138" t="s">
        <v>48804</v>
      </c>
      <c r="C10112" s="138" t="s">
        <v>48805</v>
      </c>
      <c r="D10112" s="138" t="s">
        <v>48806</v>
      </c>
      <c r="E10112" s="138" t="s">
        <v>48807</v>
      </c>
      <c r="F10112" s="139">
        <v>0</v>
      </c>
      <c r="G10112" s="137" t="s">
        <v>247</v>
      </c>
      <c r="H10112" s="137" t="s">
        <v>1806</v>
      </c>
      <c r="I10112" s="138" t="s">
        <v>1110</v>
      </c>
    </row>
    <row r="10113" spans="1:9" hidden="1">
      <c r="A10113" s="137" t="s">
        <v>48808</v>
      </c>
      <c r="B10113" s="138" t="s">
        <v>48809</v>
      </c>
      <c r="C10113" s="138" t="s">
        <v>48810</v>
      </c>
      <c r="D10113" s="138" t="s">
        <v>48811</v>
      </c>
      <c r="E10113" s="138" t="s">
        <v>48812</v>
      </c>
      <c r="F10113" s="139">
        <v>24.99</v>
      </c>
      <c r="G10113" s="137" t="s">
        <v>247</v>
      </c>
      <c r="H10113" s="137" t="s">
        <v>1806</v>
      </c>
      <c r="I10113" s="138" t="s">
        <v>1756</v>
      </c>
    </row>
    <row r="10114" spans="1:9" hidden="1">
      <c r="A10114" s="137" t="s">
        <v>48813</v>
      </c>
      <c r="B10114" s="138" t="s">
        <v>48814</v>
      </c>
      <c r="C10114" s="138" t="s">
        <v>48815</v>
      </c>
      <c r="D10114" s="138" t="s">
        <v>48816</v>
      </c>
      <c r="E10114" s="138" t="s">
        <v>48817</v>
      </c>
      <c r="F10114" s="139">
        <v>70.11</v>
      </c>
      <c r="G10114" s="137" t="s">
        <v>247</v>
      </c>
      <c r="H10114" s="137" t="s">
        <v>1806</v>
      </c>
      <c r="I10114" s="138" t="s">
        <v>1096</v>
      </c>
    </row>
    <row r="10115" spans="1:9" hidden="1">
      <c r="A10115" s="137" t="s">
        <v>48818</v>
      </c>
      <c r="B10115" s="138" t="s">
        <v>48819</v>
      </c>
      <c r="C10115" s="138" t="s">
        <v>48820</v>
      </c>
      <c r="D10115" s="138" t="s">
        <v>48821</v>
      </c>
      <c r="E10115" s="138" t="s">
        <v>48822</v>
      </c>
      <c r="F10115" s="139">
        <v>340.76</v>
      </c>
      <c r="G10115" s="137" t="s">
        <v>247</v>
      </c>
      <c r="H10115" s="137" t="s">
        <v>1806</v>
      </c>
      <c r="I10115" s="138" t="s">
        <v>1096</v>
      </c>
    </row>
    <row r="10116" spans="1:9" hidden="1">
      <c r="A10116" s="137" t="s">
        <v>48823</v>
      </c>
      <c r="B10116" s="138" t="s">
        <v>48824</v>
      </c>
      <c r="C10116" s="138" t="s">
        <v>48825</v>
      </c>
      <c r="D10116" s="138" t="s">
        <v>48826</v>
      </c>
      <c r="E10116" s="138" t="s">
        <v>1756</v>
      </c>
      <c r="F10116" s="139">
        <v>0</v>
      </c>
      <c r="G10116" s="137" t="s">
        <v>247</v>
      </c>
      <c r="H10116" s="137" t="s">
        <v>1806</v>
      </c>
      <c r="I10116" s="138" t="s">
        <v>1756</v>
      </c>
    </row>
    <row r="10117" spans="1:9" hidden="1">
      <c r="A10117" s="137" t="s">
        <v>48827</v>
      </c>
      <c r="B10117" s="138" t="s">
        <v>48828</v>
      </c>
      <c r="C10117" s="138" t="s">
        <v>48829</v>
      </c>
      <c r="D10117" s="138" t="s">
        <v>48830</v>
      </c>
      <c r="E10117" s="138" t="s">
        <v>48831</v>
      </c>
      <c r="F10117" s="139">
        <v>0</v>
      </c>
      <c r="G10117" s="137" t="s">
        <v>247</v>
      </c>
      <c r="H10117" s="137" t="s">
        <v>1806</v>
      </c>
      <c r="I10117" s="138" t="s">
        <v>1096</v>
      </c>
    </row>
    <row r="10118" spans="1:9" hidden="1">
      <c r="A10118" s="137" t="s">
        <v>48832</v>
      </c>
      <c r="B10118" s="138" t="s">
        <v>48833</v>
      </c>
      <c r="C10118" s="138" t="s">
        <v>48834</v>
      </c>
      <c r="D10118" s="138" t="s">
        <v>48835</v>
      </c>
      <c r="E10118" s="138" t="s">
        <v>48836</v>
      </c>
      <c r="F10118" s="139">
        <v>0</v>
      </c>
      <c r="G10118" s="137" t="s">
        <v>247</v>
      </c>
      <c r="H10118" s="137" t="s">
        <v>1806</v>
      </c>
      <c r="I10118" s="138" t="s">
        <v>45999</v>
      </c>
    </row>
    <row r="10119" spans="1:9" hidden="1">
      <c r="A10119" s="137" t="s">
        <v>48837</v>
      </c>
      <c r="B10119" s="138" t="s">
        <v>48838</v>
      </c>
      <c r="C10119" s="138" t="s">
        <v>48839</v>
      </c>
      <c r="D10119" s="138" t="s">
        <v>48840</v>
      </c>
      <c r="E10119" s="138" t="s">
        <v>1756</v>
      </c>
      <c r="F10119" s="139">
        <v>0</v>
      </c>
      <c r="G10119" s="137" t="s">
        <v>247</v>
      </c>
      <c r="H10119" s="137" t="s">
        <v>1806</v>
      </c>
      <c r="I10119" s="138" t="s">
        <v>1756</v>
      </c>
    </row>
    <row r="10120" spans="1:9" hidden="1">
      <c r="A10120" s="137" t="s">
        <v>48841</v>
      </c>
      <c r="B10120" s="138" t="s">
        <v>48842</v>
      </c>
      <c r="C10120" s="138" t="s">
        <v>48843</v>
      </c>
      <c r="D10120" s="138" t="s">
        <v>17156</v>
      </c>
      <c r="E10120" s="138" t="s">
        <v>48844</v>
      </c>
      <c r="F10120" s="139">
        <v>19.29</v>
      </c>
      <c r="G10120" s="137" t="s">
        <v>247</v>
      </c>
      <c r="H10120" s="137" t="s">
        <v>1806</v>
      </c>
      <c r="I10120" s="138" t="s">
        <v>1110</v>
      </c>
    </row>
    <row r="10121" spans="1:9" hidden="1">
      <c r="A10121" s="137" t="s">
        <v>48845</v>
      </c>
      <c r="B10121" s="138" t="s">
        <v>48846</v>
      </c>
      <c r="C10121" s="138" t="s">
        <v>48847</v>
      </c>
      <c r="D10121" s="138" t="s">
        <v>48848</v>
      </c>
      <c r="E10121" s="138" t="s">
        <v>48849</v>
      </c>
      <c r="F10121" s="139">
        <v>3.4</v>
      </c>
      <c r="G10121" s="137" t="s">
        <v>247</v>
      </c>
      <c r="H10121" s="137" t="s">
        <v>1806</v>
      </c>
      <c r="I10121" s="138" t="s">
        <v>1110</v>
      </c>
    </row>
    <row r="10122" spans="1:9" hidden="1">
      <c r="A10122" s="137" t="s">
        <v>48850</v>
      </c>
      <c r="B10122" s="138" t="s">
        <v>48851</v>
      </c>
      <c r="C10122" s="138" t="s">
        <v>48852</v>
      </c>
      <c r="D10122" s="138" t="s">
        <v>48853</v>
      </c>
      <c r="E10122" s="138" t="s">
        <v>48854</v>
      </c>
      <c r="F10122" s="139">
        <v>0</v>
      </c>
      <c r="G10122" s="137" t="s">
        <v>247</v>
      </c>
      <c r="H10122" s="137" t="s">
        <v>1806</v>
      </c>
      <c r="I10122" s="138" t="s">
        <v>1096</v>
      </c>
    </row>
    <row r="10123" spans="1:9" hidden="1">
      <c r="A10123" s="137" t="s">
        <v>48855</v>
      </c>
      <c r="B10123" s="138" t="s">
        <v>48856</v>
      </c>
      <c r="C10123" s="138" t="s">
        <v>48857</v>
      </c>
      <c r="D10123" s="138" t="s">
        <v>48858</v>
      </c>
      <c r="E10123" s="138" t="s">
        <v>48859</v>
      </c>
      <c r="F10123" s="139">
        <v>0</v>
      </c>
      <c r="G10123" s="137" t="s">
        <v>247</v>
      </c>
      <c r="H10123" s="137" t="s">
        <v>1806</v>
      </c>
      <c r="I10123" s="138" t="s">
        <v>1110</v>
      </c>
    </row>
    <row r="10124" spans="1:9" hidden="1">
      <c r="A10124" s="137" t="s">
        <v>48860</v>
      </c>
      <c r="B10124" s="138" t="s">
        <v>48861</v>
      </c>
      <c r="C10124" s="138" t="s">
        <v>48862</v>
      </c>
      <c r="D10124" s="138" t="s">
        <v>48863</v>
      </c>
      <c r="E10124" s="138" t="s">
        <v>48864</v>
      </c>
      <c r="F10124" s="139">
        <v>0</v>
      </c>
      <c r="G10124" s="137" t="s">
        <v>247</v>
      </c>
      <c r="H10124" s="137" t="s">
        <v>1806</v>
      </c>
      <c r="I10124" s="138" t="s">
        <v>45999</v>
      </c>
    </row>
    <row r="10125" spans="1:9" hidden="1">
      <c r="A10125" s="137" t="s">
        <v>48865</v>
      </c>
      <c r="B10125" s="138" t="s">
        <v>48866</v>
      </c>
      <c r="C10125" s="138" t="s">
        <v>48867</v>
      </c>
      <c r="D10125" s="138" t="s">
        <v>48868</v>
      </c>
      <c r="E10125" s="138" t="s">
        <v>48869</v>
      </c>
      <c r="F10125" s="139">
        <v>0</v>
      </c>
      <c r="G10125" s="137" t="s">
        <v>247</v>
      </c>
      <c r="H10125" s="137" t="s">
        <v>1806</v>
      </c>
      <c r="I10125" s="138" t="s">
        <v>1096</v>
      </c>
    </row>
    <row r="10126" spans="1:9" hidden="1">
      <c r="A10126" s="137" t="s">
        <v>48870</v>
      </c>
      <c r="B10126" s="138" t="s">
        <v>48871</v>
      </c>
      <c r="C10126" s="138" t="s">
        <v>48872</v>
      </c>
      <c r="D10126" s="138" t="s">
        <v>48873</v>
      </c>
      <c r="E10126" s="138" t="s">
        <v>48874</v>
      </c>
      <c r="F10126" s="139">
        <v>5.8</v>
      </c>
      <c r="G10126" s="137" t="s">
        <v>247</v>
      </c>
      <c r="H10126" s="137" t="s">
        <v>1806</v>
      </c>
      <c r="I10126" s="138" t="s">
        <v>1096</v>
      </c>
    </row>
    <row r="10127" spans="1:9" hidden="1">
      <c r="A10127" s="137" t="s">
        <v>48875</v>
      </c>
      <c r="B10127" s="138" t="s">
        <v>48876</v>
      </c>
      <c r="C10127" s="138" t="s">
        <v>48877</v>
      </c>
      <c r="D10127" s="138" t="s">
        <v>38565</v>
      </c>
      <c r="E10127" s="138" t="s">
        <v>48878</v>
      </c>
      <c r="F10127" s="139">
        <v>34.15</v>
      </c>
      <c r="G10127" s="137" t="s">
        <v>247</v>
      </c>
      <c r="H10127" s="137" t="s">
        <v>1806</v>
      </c>
      <c r="I10127" s="138" t="s">
        <v>1110</v>
      </c>
    </row>
    <row r="10128" spans="1:9" hidden="1">
      <c r="A10128" s="137" t="s">
        <v>48879</v>
      </c>
      <c r="B10128" s="138" t="s">
        <v>48880</v>
      </c>
      <c r="C10128" s="138" t="s">
        <v>48881</v>
      </c>
      <c r="D10128" s="138" t="s">
        <v>38565</v>
      </c>
      <c r="E10128" s="138" t="s">
        <v>48882</v>
      </c>
      <c r="F10128" s="139">
        <v>66.45</v>
      </c>
      <c r="G10128" s="137" t="s">
        <v>247</v>
      </c>
      <c r="H10128" s="137" t="s">
        <v>1806</v>
      </c>
      <c r="I10128" s="138" t="s">
        <v>1096</v>
      </c>
    </row>
    <row r="10129" spans="1:9" hidden="1">
      <c r="A10129" s="137" t="s">
        <v>48883</v>
      </c>
      <c r="B10129" s="138" t="s">
        <v>48884</v>
      </c>
      <c r="C10129" s="138" t="s">
        <v>48885</v>
      </c>
      <c r="D10129" s="138" t="s">
        <v>38565</v>
      </c>
      <c r="E10129" s="138" t="s">
        <v>48886</v>
      </c>
      <c r="F10129" s="139">
        <v>98.69</v>
      </c>
      <c r="G10129" s="137" t="s">
        <v>247</v>
      </c>
      <c r="H10129" s="137" t="s">
        <v>1806</v>
      </c>
      <c r="I10129" s="138" t="s">
        <v>1096</v>
      </c>
    </row>
    <row r="10130" spans="1:9" hidden="1">
      <c r="A10130" s="137" t="s">
        <v>48887</v>
      </c>
      <c r="B10130" s="138" t="s">
        <v>48888</v>
      </c>
      <c r="C10130" s="138" t="s">
        <v>45162</v>
      </c>
      <c r="D10130" s="138" t="s">
        <v>45163</v>
      </c>
      <c r="E10130" s="138" t="s">
        <v>45164</v>
      </c>
      <c r="F10130" s="139">
        <v>0</v>
      </c>
      <c r="G10130" s="137" t="s">
        <v>247</v>
      </c>
      <c r="H10130" s="137" t="s">
        <v>1806</v>
      </c>
      <c r="I10130" s="138" t="s">
        <v>1096</v>
      </c>
    </row>
    <row r="10131" spans="1:9" hidden="1">
      <c r="A10131" s="137" t="s">
        <v>48889</v>
      </c>
      <c r="B10131" s="138" t="s">
        <v>48890</v>
      </c>
      <c r="C10131" s="138" t="s">
        <v>48891</v>
      </c>
      <c r="D10131" s="138" t="s">
        <v>48892</v>
      </c>
      <c r="E10131" s="138" t="s">
        <v>48893</v>
      </c>
      <c r="F10131" s="139">
        <v>0</v>
      </c>
      <c r="G10131" s="137" t="s">
        <v>247</v>
      </c>
      <c r="H10131" s="137" t="s">
        <v>1806</v>
      </c>
      <c r="I10131" s="138" t="s">
        <v>1096</v>
      </c>
    </row>
    <row r="10132" spans="1:9" hidden="1">
      <c r="A10132" s="137" t="s">
        <v>48894</v>
      </c>
      <c r="B10132" s="138" t="s">
        <v>48895</v>
      </c>
      <c r="C10132" s="138" t="s">
        <v>48896</v>
      </c>
      <c r="D10132" s="138" t="s">
        <v>11527</v>
      </c>
      <c r="E10132" s="138" t="s">
        <v>48897</v>
      </c>
      <c r="F10132" s="139">
        <v>0</v>
      </c>
      <c r="G10132" s="137" t="s">
        <v>247</v>
      </c>
      <c r="H10132" s="137" t="s">
        <v>1806</v>
      </c>
      <c r="I10132" s="138" t="s">
        <v>1096</v>
      </c>
    </row>
    <row r="10133" spans="1:9" hidden="1">
      <c r="A10133" s="137" t="s">
        <v>48898</v>
      </c>
      <c r="B10133" s="138" t="s">
        <v>48899</v>
      </c>
      <c r="C10133" s="138" t="s">
        <v>48900</v>
      </c>
      <c r="D10133" s="138" t="s">
        <v>48901</v>
      </c>
      <c r="E10133" s="138" t="s">
        <v>48902</v>
      </c>
      <c r="F10133" s="139">
        <v>0</v>
      </c>
      <c r="G10133" s="137" t="s">
        <v>247</v>
      </c>
      <c r="H10133" s="137" t="s">
        <v>2660</v>
      </c>
      <c r="I10133" s="138" t="s">
        <v>1091</v>
      </c>
    </row>
    <row r="10134" spans="1:9" hidden="1">
      <c r="A10134" s="137" t="s">
        <v>48903</v>
      </c>
      <c r="B10134" s="138" t="s">
        <v>48904</v>
      </c>
      <c r="C10134" s="138" t="s">
        <v>48905</v>
      </c>
      <c r="D10134" s="138" t="s">
        <v>48906</v>
      </c>
      <c r="E10134" s="138" t="s">
        <v>48907</v>
      </c>
      <c r="F10134" s="139">
        <v>84.15</v>
      </c>
      <c r="G10134" s="137" t="s">
        <v>247</v>
      </c>
      <c r="H10134" s="137" t="s">
        <v>1806</v>
      </c>
      <c r="I10134" s="138" t="s">
        <v>1110</v>
      </c>
    </row>
    <row r="10135" spans="1:9" hidden="1">
      <c r="A10135" s="137" t="s">
        <v>48908</v>
      </c>
      <c r="B10135" s="138" t="s">
        <v>48909</v>
      </c>
      <c r="C10135" s="138" t="s">
        <v>48910</v>
      </c>
      <c r="D10135" s="138" t="s">
        <v>48911</v>
      </c>
      <c r="E10135" s="138" t="s">
        <v>48912</v>
      </c>
      <c r="F10135" s="139">
        <v>119.62</v>
      </c>
      <c r="G10135" s="137" t="s">
        <v>247</v>
      </c>
      <c r="H10135" s="137" t="s">
        <v>1806</v>
      </c>
      <c r="I10135" s="138" t="s">
        <v>1096</v>
      </c>
    </row>
    <row r="10136" spans="1:9" hidden="1">
      <c r="A10136" s="137" t="s">
        <v>48913</v>
      </c>
      <c r="B10136" s="138" t="s">
        <v>48914</v>
      </c>
      <c r="C10136" s="138" t="s">
        <v>48915</v>
      </c>
      <c r="D10136" s="138" t="s">
        <v>48916</v>
      </c>
      <c r="E10136" s="138" t="s">
        <v>48917</v>
      </c>
      <c r="F10136" s="139">
        <v>129.78</v>
      </c>
      <c r="G10136" s="137" t="s">
        <v>247</v>
      </c>
      <c r="H10136" s="137" t="s">
        <v>1806</v>
      </c>
      <c r="I10136" s="138" t="s">
        <v>1096</v>
      </c>
    </row>
    <row r="10137" spans="1:9" hidden="1">
      <c r="A10137" s="137" t="s">
        <v>48918</v>
      </c>
      <c r="B10137" s="138" t="s">
        <v>48919</v>
      </c>
      <c r="C10137" s="138" t="s">
        <v>48920</v>
      </c>
      <c r="D10137" s="138" t="s">
        <v>48921</v>
      </c>
      <c r="E10137" s="138" t="s">
        <v>48922</v>
      </c>
      <c r="F10137" s="139">
        <v>0</v>
      </c>
      <c r="G10137" s="137" t="s">
        <v>247</v>
      </c>
      <c r="H10137" s="137" t="s">
        <v>1806</v>
      </c>
      <c r="I10137" s="138" t="s">
        <v>1756</v>
      </c>
    </row>
    <row r="10138" spans="1:9" hidden="1">
      <c r="A10138" s="137" t="s">
        <v>48923</v>
      </c>
      <c r="B10138" s="138" t="s">
        <v>48924</v>
      </c>
      <c r="C10138" s="138" t="s">
        <v>48925</v>
      </c>
      <c r="D10138" s="138" t="s">
        <v>21573</v>
      </c>
      <c r="E10138" s="138" t="s">
        <v>48926</v>
      </c>
      <c r="F10138" s="139">
        <v>48.71</v>
      </c>
      <c r="G10138" s="137" t="s">
        <v>247</v>
      </c>
      <c r="H10138" s="137" t="s">
        <v>1806</v>
      </c>
      <c r="I10138" s="138" t="s">
        <v>1096</v>
      </c>
    </row>
    <row r="10139" spans="1:9" hidden="1">
      <c r="A10139" s="137" t="s">
        <v>48927</v>
      </c>
      <c r="B10139" s="138" t="s">
        <v>48924</v>
      </c>
      <c r="C10139" s="138" t="s">
        <v>21572</v>
      </c>
      <c r="D10139" s="138" t="s">
        <v>48928</v>
      </c>
      <c r="E10139" s="138" t="s">
        <v>21574</v>
      </c>
      <c r="F10139" s="139">
        <v>0</v>
      </c>
      <c r="G10139" s="137" t="s">
        <v>247</v>
      </c>
      <c r="H10139" s="137" t="s">
        <v>3650</v>
      </c>
      <c r="I10139" s="138" t="s">
        <v>1756</v>
      </c>
    </row>
    <row r="10140" spans="1:9" hidden="1">
      <c r="A10140" s="137" t="s">
        <v>48929</v>
      </c>
      <c r="B10140" s="138" t="s">
        <v>48930</v>
      </c>
      <c r="C10140" s="138" t="s">
        <v>48931</v>
      </c>
      <c r="D10140" s="138" t="s">
        <v>48932</v>
      </c>
      <c r="E10140" s="138" t="s">
        <v>48933</v>
      </c>
      <c r="F10140" s="139">
        <v>35.29</v>
      </c>
      <c r="G10140" s="137" t="s">
        <v>247</v>
      </c>
      <c r="H10140" s="137" t="s">
        <v>1806</v>
      </c>
      <c r="I10140" s="138" t="s">
        <v>1110</v>
      </c>
    </row>
    <row r="10141" spans="1:9" hidden="1">
      <c r="A10141" s="137" t="s">
        <v>48934</v>
      </c>
      <c r="B10141" s="138" t="s">
        <v>48935</v>
      </c>
      <c r="C10141" s="138" t="s">
        <v>48936</v>
      </c>
      <c r="D10141" s="138" t="s">
        <v>48937</v>
      </c>
      <c r="E10141" s="138" t="s">
        <v>48938</v>
      </c>
      <c r="F10141" s="139">
        <v>0</v>
      </c>
      <c r="G10141" s="137" t="s">
        <v>247</v>
      </c>
      <c r="H10141" s="137" t="s">
        <v>1806</v>
      </c>
      <c r="I10141" s="138" t="s">
        <v>1096</v>
      </c>
    </row>
    <row r="10142" spans="1:9" hidden="1">
      <c r="A10142" s="137" t="s">
        <v>48939</v>
      </c>
      <c r="B10142" s="138" t="s">
        <v>48940</v>
      </c>
      <c r="C10142" s="138" t="s">
        <v>48941</v>
      </c>
      <c r="D10142" s="138" t="s">
        <v>48942</v>
      </c>
      <c r="E10142" s="138" t="s">
        <v>1756</v>
      </c>
      <c r="F10142" s="139">
        <v>0</v>
      </c>
      <c r="G10142" s="137" t="s">
        <v>247</v>
      </c>
      <c r="H10142" s="137" t="s">
        <v>1806</v>
      </c>
      <c r="I10142" s="138" t="s">
        <v>1756</v>
      </c>
    </row>
    <row r="10143" spans="1:9" hidden="1">
      <c r="A10143" s="137" t="s">
        <v>48943</v>
      </c>
      <c r="B10143" s="138" t="s">
        <v>48944</v>
      </c>
      <c r="C10143" s="138" t="s">
        <v>48945</v>
      </c>
      <c r="D10143" s="138" t="s">
        <v>48946</v>
      </c>
      <c r="E10143" s="138" t="s">
        <v>48947</v>
      </c>
      <c r="F10143" s="139">
        <v>25.89</v>
      </c>
      <c r="G10143" s="137" t="s">
        <v>247</v>
      </c>
      <c r="H10143" s="137" t="s">
        <v>1806</v>
      </c>
      <c r="I10143" s="138" t="s">
        <v>1756</v>
      </c>
    </row>
    <row r="10144" spans="1:9" hidden="1">
      <c r="A10144" s="137" t="s">
        <v>48948</v>
      </c>
      <c r="B10144" s="138" t="s">
        <v>48949</v>
      </c>
      <c r="C10144" s="138" t="s">
        <v>48950</v>
      </c>
      <c r="D10144" s="138" t="s">
        <v>48951</v>
      </c>
      <c r="E10144" s="138" t="s">
        <v>48952</v>
      </c>
      <c r="F10144" s="139">
        <v>17.079999999999998</v>
      </c>
      <c r="G10144" s="137" t="s">
        <v>247</v>
      </c>
      <c r="H10144" s="137" t="s">
        <v>1806</v>
      </c>
      <c r="I10144" s="138" t="s">
        <v>1096</v>
      </c>
    </row>
    <row r="10145" spans="1:9" hidden="1">
      <c r="A10145" s="137" t="s">
        <v>48953</v>
      </c>
      <c r="B10145" s="138" t="s">
        <v>48954</v>
      </c>
      <c r="C10145" s="138" t="s">
        <v>48955</v>
      </c>
      <c r="D10145" s="138" t="s">
        <v>48956</v>
      </c>
      <c r="E10145" s="138" t="s">
        <v>48957</v>
      </c>
      <c r="F10145" s="139">
        <v>0</v>
      </c>
      <c r="G10145" s="137" t="s">
        <v>247</v>
      </c>
      <c r="H10145" s="137" t="s">
        <v>1806</v>
      </c>
      <c r="I10145" s="138" t="s">
        <v>1110</v>
      </c>
    </row>
    <row r="10146" spans="1:9" hidden="1">
      <c r="A10146" s="137" t="s">
        <v>48958</v>
      </c>
      <c r="B10146" s="138" t="s">
        <v>48959</v>
      </c>
      <c r="C10146" s="138" t="s">
        <v>48960</v>
      </c>
      <c r="D10146" s="138" t="s">
        <v>48961</v>
      </c>
      <c r="E10146" s="138" t="s">
        <v>48962</v>
      </c>
      <c r="F10146" s="139">
        <v>15.07</v>
      </c>
      <c r="G10146" s="137" t="s">
        <v>247</v>
      </c>
      <c r="H10146" s="137" t="s">
        <v>1806</v>
      </c>
      <c r="I10146" s="138" t="s">
        <v>1096</v>
      </c>
    </row>
    <row r="10147" spans="1:9" hidden="1">
      <c r="A10147" s="137" t="s">
        <v>48963</v>
      </c>
      <c r="B10147" s="138" t="s">
        <v>48964</v>
      </c>
      <c r="C10147" s="138" t="s">
        <v>48965</v>
      </c>
      <c r="D10147" s="138" t="s">
        <v>48966</v>
      </c>
      <c r="E10147" s="138" t="s">
        <v>48967</v>
      </c>
      <c r="F10147" s="139">
        <v>26.66</v>
      </c>
      <c r="G10147" s="137" t="s">
        <v>247</v>
      </c>
      <c r="H10147" s="137" t="s">
        <v>1806</v>
      </c>
      <c r="I10147" s="138" t="s">
        <v>1110</v>
      </c>
    </row>
    <row r="10148" spans="1:9" hidden="1">
      <c r="A10148" s="137" t="s">
        <v>48968</v>
      </c>
      <c r="B10148" s="138" t="s">
        <v>48969</v>
      </c>
      <c r="C10148" s="138" t="s">
        <v>48970</v>
      </c>
      <c r="D10148" s="138" t="s">
        <v>48971</v>
      </c>
      <c r="E10148" s="138" t="s">
        <v>48972</v>
      </c>
      <c r="F10148" s="139">
        <v>0</v>
      </c>
      <c r="G10148" s="137" t="s">
        <v>247</v>
      </c>
      <c r="H10148" s="137" t="s">
        <v>1806</v>
      </c>
      <c r="I10148" s="138" t="s">
        <v>1096</v>
      </c>
    </row>
    <row r="10149" spans="1:9" hidden="1">
      <c r="A10149" s="137" t="s">
        <v>48973</v>
      </c>
      <c r="B10149" s="138" t="s">
        <v>48974</v>
      </c>
      <c r="C10149" s="138" t="s">
        <v>48975</v>
      </c>
      <c r="D10149" s="138" t="s">
        <v>48976</v>
      </c>
      <c r="E10149" s="138" t="s">
        <v>48977</v>
      </c>
      <c r="F10149" s="139">
        <v>25.67</v>
      </c>
      <c r="G10149" s="137" t="s">
        <v>247</v>
      </c>
      <c r="H10149" s="137" t="s">
        <v>1806</v>
      </c>
      <c r="I10149" s="138" t="s">
        <v>1756</v>
      </c>
    </row>
    <row r="10150" spans="1:9" hidden="1">
      <c r="A10150" s="137" t="s">
        <v>48978</v>
      </c>
      <c r="B10150" s="138" t="s">
        <v>48979</v>
      </c>
      <c r="C10150" s="138" t="s">
        <v>48980</v>
      </c>
      <c r="D10150" s="138" t="s">
        <v>48981</v>
      </c>
      <c r="E10150" s="138" t="s">
        <v>48982</v>
      </c>
      <c r="F10150" s="139">
        <v>25.88</v>
      </c>
      <c r="G10150" s="137" t="s">
        <v>247</v>
      </c>
      <c r="H10150" s="137" t="s">
        <v>1806</v>
      </c>
      <c r="I10150" s="138" t="s">
        <v>1756</v>
      </c>
    </row>
    <row r="10151" spans="1:9" hidden="1">
      <c r="A10151" s="137" t="s">
        <v>48983</v>
      </c>
      <c r="B10151" s="138" t="s">
        <v>48984</v>
      </c>
      <c r="C10151" s="138" t="s">
        <v>48985</v>
      </c>
      <c r="D10151" s="138" t="s">
        <v>48986</v>
      </c>
      <c r="E10151" s="138" t="s">
        <v>48987</v>
      </c>
      <c r="F10151" s="139">
        <v>0</v>
      </c>
      <c r="G10151" s="137" t="s">
        <v>247</v>
      </c>
      <c r="H10151" s="137" t="s">
        <v>1806</v>
      </c>
      <c r="I10151" s="138" t="s">
        <v>1096</v>
      </c>
    </row>
    <row r="10152" spans="1:9" hidden="1">
      <c r="A10152" s="137" t="s">
        <v>48988</v>
      </c>
      <c r="B10152" s="138" t="s">
        <v>48989</v>
      </c>
      <c r="C10152" s="138" t="s">
        <v>48990</v>
      </c>
      <c r="D10152" s="138" t="s">
        <v>48991</v>
      </c>
      <c r="E10152" s="138" t="s">
        <v>48992</v>
      </c>
      <c r="F10152" s="139">
        <v>25.51</v>
      </c>
      <c r="G10152" s="137" t="s">
        <v>247</v>
      </c>
      <c r="H10152" s="137" t="s">
        <v>1806</v>
      </c>
      <c r="I10152" s="138" t="s">
        <v>1756</v>
      </c>
    </row>
    <row r="10153" spans="1:9" hidden="1">
      <c r="A10153" s="137" t="s">
        <v>48993</v>
      </c>
      <c r="B10153" s="138" t="s">
        <v>48994</v>
      </c>
      <c r="C10153" s="138" t="s">
        <v>48995</v>
      </c>
      <c r="D10153" s="138" t="s">
        <v>48996</v>
      </c>
      <c r="E10153" s="138" t="s">
        <v>48997</v>
      </c>
      <c r="F10153" s="139">
        <v>0</v>
      </c>
      <c r="G10153" s="137" t="s">
        <v>247</v>
      </c>
      <c r="H10153" s="137" t="s">
        <v>1806</v>
      </c>
      <c r="I10153" s="138" t="s">
        <v>1096</v>
      </c>
    </row>
    <row r="10154" spans="1:9" hidden="1">
      <c r="A10154" s="137" t="s">
        <v>48998</v>
      </c>
      <c r="B10154" s="138" t="s">
        <v>48994</v>
      </c>
      <c r="C10154" s="138" t="s">
        <v>48999</v>
      </c>
      <c r="D10154" s="138" t="s">
        <v>48996</v>
      </c>
      <c r="E10154" s="138" t="s">
        <v>48997</v>
      </c>
      <c r="F10154" s="139">
        <v>0</v>
      </c>
      <c r="G10154" s="137" t="s">
        <v>247</v>
      </c>
      <c r="H10154" s="137" t="s">
        <v>1806</v>
      </c>
      <c r="I10154" s="138" t="s">
        <v>1096</v>
      </c>
    </row>
    <row r="10155" spans="1:9" hidden="1">
      <c r="A10155" s="137" t="s">
        <v>49000</v>
      </c>
      <c r="B10155" s="138" t="s">
        <v>49001</v>
      </c>
      <c r="C10155" s="138" t="s">
        <v>49002</v>
      </c>
      <c r="D10155" s="138" t="s">
        <v>49003</v>
      </c>
      <c r="E10155" s="138" t="s">
        <v>49004</v>
      </c>
      <c r="F10155" s="139">
        <v>0</v>
      </c>
      <c r="G10155" s="137" t="s">
        <v>247</v>
      </c>
      <c r="H10155" s="137" t="s">
        <v>1806</v>
      </c>
      <c r="I10155" s="138" t="s">
        <v>1096</v>
      </c>
    </row>
    <row r="10156" spans="1:9" hidden="1">
      <c r="A10156" s="137" t="s">
        <v>49005</v>
      </c>
      <c r="B10156" s="138" t="s">
        <v>49006</v>
      </c>
      <c r="C10156" s="138" t="s">
        <v>49007</v>
      </c>
      <c r="D10156" s="138" t="s">
        <v>49008</v>
      </c>
      <c r="E10156" s="138" t="s">
        <v>49009</v>
      </c>
      <c r="F10156" s="139">
        <v>0</v>
      </c>
      <c r="G10156" s="137" t="s">
        <v>247</v>
      </c>
      <c r="H10156" s="137" t="s">
        <v>1806</v>
      </c>
      <c r="I10156" s="138" t="s">
        <v>1096</v>
      </c>
    </row>
    <row r="10157" spans="1:9" hidden="1">
      <c r="A10157" s="137" t="s">
        <v>49010</v>
      </c>
      <c r="B10157" s="138" t="s">
        <v>49011</v>
      </c>
      <c r="C10157" s="138" t="s">
        <v>49012</v>
      </c>
      <c r="D10157" s="138" t="s">
        <v>49013</v>
      </c>
      <c r="E10157" s="138" t="s">
        <v>49014</v>
      </c>
      <c r="F10157" s="139">
        <v>0</v>
      </c>
      <c r="G10157" s="137" t="s">
        <v>247</v>
      </c>
      <c r="H10157" s="137" t="s">
        <v>1806</v>
      </c>
      <c r="I10157" s="138" t="s">
        <v>1756</v>
      </c>
    </row>
    <row r="10158" spans="1:9" hidden="1">
      <c r="A10158" s="137" t="s">
        <v>49015</v>
      </c>
      <c r="B10158" s="138" t="s">
        <v>49016</v>
      </c>
      <c r="C10158" s="138" t="s">
        <v>49017</v>
      </c>
      <c r="D10158" s="138" t="s">
        <v>49018</v>
      </c>
      <c r="E10158" s="138" t="s">
        <v>49019</v>
      </c>
      <c r="F10158" s="139">
        <v>41.44</v>
      </c>
      <c r="G10158" s="137" t="s">
        <v>247</v>
      </c>
      <c r="H10158" s="137" t="s">
        <v>1806</v>
      </c>
      <c r="I10158" s="138" t="s">
        <v>1096</v>
      </c>
    </row>
    <row r="10159" spans="1:9" hidden="1">
      <c r="A10159" s="137" t="s">
        <v>49020</v>
      </c>
      <c r="B10159" s="138" t="s">
        <v>49021</v>
      </c>
      <c r="C10159" s="138" t="s">
        <v>49022</v>
      </c>
      <c r="D10159" s="138" t="s">
        <v>49023</v>
      </c>
      <c r="E10159" s="138" t="s">
        <v>49024</v>
      </c>
      <c r="F10159" s="139">
        <v>28.54</v>
      </c>
      <c r="G10159" s="137" t="s">
        <v>247</v>
      </c>
      <c r="H10159" s="137" t="s">
        <v>1806</v>
      </c>
      <c r="I10159" s="138" t="s">
        <v>1756</v>
      </c>
    </row>
    <row r="10160" spans="1:9" hidden="1">
      <c r="A10160" s="137" t="s">
        <v>49025</v>
      </c>
      <c r="B10160" s="138" t="s">
        <v>49026</v>
      </c>
      <c r="C10160" s="138" t="s">
        <v>49027</v>
      </c>
      <c r="D10160" s="138" t="s">
        <v>49028</v>
      </c>
      <c r="E10160" s="138" t="s">
        <v>49029</v>
      </c>
      <c r="F10160" s="139">
        <v>74.03</v>
      </c>
      <c r="G10160" s="137" t="s">
        <v>247</v>
      </c>
      <c r="H10160" s="137" t="s">
        <v>1806</v>
      </c>
      <c r="I10160" s="138" t="s">
        <v>1110</v>
      </c>
    </row>
    <row r="10161" spans="1:9" hidden="1">
      <c r="A10161" s="137" t="s">
        <v>49030</v>
      </c>
      <c r="B10161" s="138" t="s">
        <v>49031</v>
      </c>
      <c r="C10161" s="138" t="s">
        <v>49032</v>
      </c>
      <c r="D10161" s="138" t="s">
        <v>49033</v>
      </c>
      <c r="E10161" s="138" t="s">
        <v>49034</v>
      </c>
      <c r="F10161" s="139">
        <v>0</v>
      </c>
      <c r="G10161" s="137" t="s">
        <v>247</v>
      </c>
      <c r="H10161" s="137" t="s">
        <v>1806</v>
      </c>
      <c r="I10161" s="138" t="s">
        <v>1110</v>
      </c>
    </row>
    <row r="10162" spans="1:9" hidden="1">
      <c r="A10162" s="137" t="s">
        <v>49035</v>
      </c>
      <c r="B10162" s="138" t="s">
        <v>49036</v>
      </c>
      <c r="C10162" s="138" t="s">
        <v>48920</v>
      </c>
      <c r="D10162" s="138" t="s">
        <v>49037</v>
      </c>
      <c r="E10162" s="138" t="s">
        <v>1756</v>
      </c>
      <c r="F10162" s="139">
        <v>0</v>
      </c>
      <c r="G10162" s="137" t="s">
        <v>247</v>
      </c>
      <c r="H10162" s="137" t="s">
        <v>1806</v>
      </c>
      <c r="I10162" s="138" t="s">
        <v>1756</v>
      </c>
    </row>
    <row r="10163" spans="1:9" hidden="1">
      <c r="A10163" s="137" t="s">
        <v>49038</v>
      </c>
      <c r="B10163" s="138" t="s">
        <v>49039</v>
      </c>
      <c r="C10163" s="138" t="s">
        <v>49040</v>
      </c>
      <c r="D10163" s="138" t="s">
        <v>49041</v>
      </c>
      <c r="E10163" s="138" t="s">
        <v>1756</v>
      </c>
      <c r="F10163" s="139">
        <v>0</v>
      </c>
      <c r="G10163" s="137" t="s">
        <v>247</v>
      </c>
      <c r="H10163" s="137" t="s">
        <v>1806</v>
      </c>
      <c r="I10163" s="138" t="s">
        <v>1756</v>
      </c>
    </row>
    <row r="10164" spans="1:9" hidden="1">
      <c r="A10164" s="137" t="s">
        <v>49042</v>
      </c>
      <c r="B10164" s="138" t="s">
        <v>49043</v>
      </c>
      <c r="C10164" s="138" t="s">
        <v>49044</v>
      </c>
      <c r="D10164" s="138" t="s">
        <v>49045</v>
      </c>
      <c r="E10164" s="138" t="s">
        <v>1756</v>
      </c>
      <c r="F10164" s="139">
        <v>0</v>
      </c>
      <c r="G10164" s="137" t="s">
        <v>247</v>
      </c>
      <c r="H10164" s="137" t="s">
        <v>1806</v>
      </c>
      <c r="I10164" s="138" t="s">
        <v>1756</v>
      </c>
    </row>
    <row r="10165" spans="1:9" hidden="1">
      <c r="A10165" s="137" t="s">
        <v>49046</v>
      </c>
      <c r="B10165" s="138" t="s">
        <v>49047</v>
      </c>
      <c r="C10165" s="138" t="s">
        <v>49048</v>
      </c>
      <c r="D10165" s="138" t="s">
        <v>49049</v>
      </c>
      <c r="E10165" s="138" t="s">
        <v>49050</v>
      </c>
      <c r="F10165" s="139">
        <v>0</v>
      </c>
      <c r="G10165" s="137" t="s">
        <v>247</v>
      </c>
      <c r="H10165" s="137" t="s">
        <v>1806</v>
      </c>
      <c r="I10165" s="138" t="s">
        <v>1096</v>
      </c>
    </row>
    <row r="10166" spans="1:9" hidden="1">
      <c r="A10166" s="137" t="s">
        <v>49051</v>
      </c>
      <c r="B10166" s="138" t="s">
        <v>49052</v>
      </c>
      <c r="C10166" s="138" t="s">
        <v>49053</v>
      </c>
      <c r="D10166" s="138" t="s">
        <v>49054</v>
      </c>
      <c r="E10166" s="138" t="s">
        <v>1756</v>
      </c>
      <c r="F10166" s="139">
        <v>0</v>
      </c>
      <c r="G10166" s="137" t="s">
        <v>247</v>
      </c>
      <c r="H10166" s="137" t="s">
        <v>1806</v>
      </c>
      <c r="I10166" s="138" t="s">
        <v>1756</v>
      </c>
    </row>
    <row r="10167" spans="1:9" hidden="1">
      <c r="A10167" s="137" t="s">
        <v>49055</v>
      </c>
      <c r="B10167" s="138" t="s">
        <v>49056</v>
      </c>
      <c r="C10167" s="138" t="s">
        <v>49057</v>
      </c>
      <c r="D10167" s="138" t="s">
        <v>49058</v>
      </c>
      <c r="E10167" s="138" t="s">
        <v>49059</v>
      </c>
      <c r="F10167" s="139">
        <v>33.229999999999997</v>
      </c>
      <c r="G10167" s="137" t="s">
        <v>247</v>
      </c>
      <c r="H10167" s="137" t="s">
        <v>1806</v>
      </c>
      <c r="I10167" s="138" t="s">
        <v>1096</v>
      </c>
    </row>
    <row r="10168" spans="1:9" hidden="1">
      <c r="A10168" s="137" t="s">
        <v>49060</v>
      </c>
      <c r="B10168" s="138" t="s">
        <v>49061</v>
      </c>
      <c r="C10168" s="138" t="s">
        <v>49062</v>
      </c>
      <c r="D10168" s="138" t="s">
        <v>49063</v>
      </c>
      <c r="E10168" s="138" t="s">
        <v>49064</v>
      </c>
      <c r="F10168" s="139">
        <v>0</v>
      </c>
      <c r="G10168" s="137" t="s">
        <v>247</v>
      </c>
      <c r="H10168" s="137" t="s">
        <v>1806</v>
      </c>
      <c r="I10168" s="138" t="s">
        <v>1110</v>
      </c>
    </row>
    <row r="10169" spans="1:9" hidden="1">
      <c r="A10169" s="137" t="s">
        <v>49065</v>
      </c>
      <c r="B10169" s="138" t="s">
        <v>49066</v>
      </c>
      <c r="C10169" s="138" t="s">
        <v>49067</v>
      </c>
      <c r="D10169" s="138" t="s">
        <v>48921</v>
      </c>
      <c r="E10169" s="138" t="s">
        <v>49068</v>
      </c>
      <c r="F10169" s="139">
        <v>27.9</v>
      </c>
      <c r="G10169" s="137" t="s">
        <v>247</v>
      </c>
      <c r="H10169" s="137" t="s">
        <v>1806</v>
      </c>
      <c r="I10169" s="138" t="s">
        <v>1096</v>
      </c>
    </row>
    <row r="10170" spans="1:9" hidden="1">
      <c r="A10170" s="137" t="s">
        <v>49069</v>
      </c>
      <c r="B10170" s="138" t="s">
        <v>49070</v>
      </c>
      <c r="C10170" s="138" t="s">
        <v>49071</v>
      </c>
      <c r="D10170" s="138" t="s">
        <v>49072</v>
      </c>
      <c r="E10170" s="138" t="s">
        <v>49073</v>
      </c>
      <c r="F10170" s="139">
        <v>95.86</v>
      </c>
      <c r="G10170" s="137" t="s">
        <v>247</v>
      </c>
      <c r="H10170" s="137" t="s">
        <v>1806</v>
      </c>
      <c r="I10170" s="138" t="s">
        <v>1096</v>
      </c>
    </row>
    <row r="10171" spans="1:9" hidden="1">
      <c r="A10171" s="137" t="s">
        <v>49074</v>
      </c>
      <c r="B10171" s="138" t="s">
        <v>49075</v>
      </c>
      <c r="C10171" s="138" t="s">
        <v>49076</v>
      </c>
      <c r="D10171" s="138" t="s">
        <v>49072</v>
      </c>
      <c r="E10171" s="138" t="s">
        <v>49077</v>
      </c>
      <c r="F10171" s="139">
        <v>76.489999999999995</v>
      </c>
      <c r="G10171" s="137" t="s">
        <v>247</v>
      </c>
      <c r="H10171" s="137" t="s">
        <v>1806</v>
      </c>
      <c r="I10171" s="138" t="s">
        <v>1096</v>
      </c>
    </row>
    <row r="10172" spans="1:9" hidden="1">
      <c r="A10172" s="137" t="s">
        <v>49078</v>
      </c>
      <c r="B10172" s="138" t="s">
        <v>49079</v>
      </c>
      <c r="C10172" s="138" t="s">
        <v>49080</v>
      </c>
      <c r="D10172" s="138" t="s">
        <v>49081</v>
      </c>
      <c r="E10172" s="138" t="s">
        <v>1756</v>
      </c>
      <c r="F10172" s="139">
        <v>0</v>
      </c>
      <c r="G10172" s="137" t="s">
        <v>247</v>
      </c>
      <c r="H10172" s="137" t="s">
        <v>1806</v>
      </c>
      <c r="I10172" s="138" t="s">
        <v>1756</v>
      </c>
    </row>
    <row r="10173" spans="1:9" hidden="1">
      <c r="A10173" s="137" t="s">
        <v>49082</v>
      </c>
      <c r="B10173" s="138" t="s">
        <v>49083</v>
      </c>
      <c r="C10173" s="138" t="s">
        <v>49084</v>
      </c>
      <c r="D10173" s="138" t="s">
        <v>49085</v>
      </c>
      <c r="E10173" s="138" t="s">
        <v>49086</v>
      </c>
      <c r="F10173" s="139">
        <v>0</v>
      </c>
      <c r="G10173" s="137" t="s">
        <v>247</v>
      </c>
      <c r="H10173" s="137" t="s">
        <v>1806</v>
      </c>
      <c r="I10173" s="138" t="s">
        <v>1096</v>
      </c>
    </row>
    <row r="10174" spans="1:9" hidden="1">
      <c r="A10174" s="137" t="s">
        <v>49087</v>
      </c>
      <c r="B10174" s="138" t="s">
        <v>49088</v>
      </c>
      <c r="C10174" s="138" t="s">
        <v>49089</v>
      </c>
      <c r="D10174" s="138" t="s">
        <v>49090</v>
      </c>
      <c r="E10174" s="138" t="s">
        <v>49091</v>
      </c>
      <c r="F10174" s="139">
        <v>180.75</v>
      </c>
      <c r="G10174" s="137" t="s">
        <v>247</v>
      </c>
      <c r="H10174" s="137" t="s">
        <v>1806</v>
      </c>
      <c r="I10174" s="138" t="s">
        <v>1110</v>
      </c>
    </row>
    <row r="10175" spans="1:9" hidden="1">
      <c r="A10175" s="137" t="s">
        <v>49092</v>
      </c>
      <c r="B10175" s="138" t="s">
        <v>49093</v>
      </c>
      <c r="C10175" s="138" t="s">
        <v>49094</v>
      </c>
      <c r="D10175" s="138" t="s">
        <v>49095</v>
      </c>
      <c r="E10175" s="138" t="s">
        <v>49096</v>
      </c>
      <c r="F10175" s="139">
        <v>0</v>
      </c>
      <c r="G10175" s="137" t="s">
        <v>247</v>
      </c>
      <c r="H10175" s="137" t="s">
        <v>1806</v>
      </c>
      <c r="I10175" s="138" t="s">
        <v>45999</v>
      </c>
    </row>
    <row r="10176" spans="1:9" hidden="1">
      <c r="A10176" s="137" t="s">
        <v>49097</v>
      </c>
      <c r="B10176" s="138" t="s">
        <v>49098</v>
      </c>
      <c r="C10176" s="138" t="s">
        <v>49099</v>
      </c>
      <c r="D10176" s="138" t="s">
        <v>49100</v>
      </c>
      <c r="E10176" s="138" t="s">
        <v>1756</v>
      </c>
      <c r="F10176" s="139">
        <v>0</v>
      </c>
      <c r="G10176" s="137" t="s">
        <v>247</v>
      </c>
      <c r="H10176" s="137" t="s">
        <v>1806</v>
      </c>
      <c r="I10176" s="138" t="s">
        <v>1756</v>
      </c>
    </row>
    <row r="10177" spans="1:9" hidden="1">
      <c r="A10177" s="137" t="s">
        <v>49101</v>
      </c>
      <c r="B10177" s="138" t="s">
        <v>49102</v>
      </c>
      <c r="C10177" s="138" t="s">
        <v>49103</v>
      </c>
      <c r="D10177" s="138" t="s">
        <v>49104</v>
      </c>
      <c r="E10177" s="138" t="s">
        <v>49105</v>
      </c>
      <c r="F10177" s="139">
        <v>145.81</v>
      </c>
      <c r="G10177" s="137" t="s">
        <v>247</v>
      </c>
      <c r="H10177" s="137" t="s">
        <v>1806</v>
      </c>
      <c r="I10177" s="138" t="s">
        <v>1096</v>
      </c>
    </row>
    <row r="10178" spans="1:9" hidden="1">
      <c r="A10178" s="137" t="s">
        <v>49106</v>
      </c>
      <c r="B10178" s="138" t="s">
        <v>49107</v>
      </c>
      <c r="C10178" s="138" t="s">
        <v>49108</v>
      </c>
      <c r="D10178" s="138" t="s">
        <v>49109</v>
      </c>
      <c r="E10178" s="138" t="s">
        <v>49110</v>
      </c>
      <c r="F10178" s="139">
        <v>50</v>
      </c>
      <c r="G10178" s="137" t="s">
        <v>247</v>
      </c>
      <c r="H10178" s="137" t="s">
        <v>1806</v>
      </c>
      <c r="I10178" s="138" t="s">
        <v>1096</v>
      </c>
    </row>
    <row r="10179" spans="1:9" hidden="1">
      <c r="A10179" s="137" t="s">
        <v>49111</v>
      </c>
      <c r="B10179" s="138" t="s">
        <v>49112</v>
      </c>
      <c r="C10179" s="138" t="s">
        <v>49113</v>
      </c>
      <c r="D10179" s="138" t="s">
        <v>49114</v>
      </c>
      <c r="E10179" s="138" t="s">
        <v>49115</v>
      </c>
      <c r="F10179" s="139">
        <v>9.7100000000000009</v>
      </c>
      <c r="G10179" s="137" t="s">
        <v>247</v>
      </c>
      <c r="H10179" s="137" t="s">
        <v>1806</v>
      </c>
      <c r="I10179" s="138" t="s">
        <v>1096</v>
      </c>
    </row>
    <row r="10180" spans="1:9" hidden="1">
      <c r="A10180" s="137" t="s">
        <v>49116</v>
      </c>
      <c r="B10180" s="138" t="s">
        <v>49117</v>
      </c>
      <c r="C10180" s="138" t="s">
        <v>49118</v>
      </c>
      <c r="D10180" s="138" t="s">
        <v>49119</v>
      </c>
      <c r="E10180" s="138" t="s">
        <v>49120</v>
      </c>
      <c r="F10180" s="139">
        <v>0</v>
      </c>
      <c r="G10180" s="137" t="s">
        <v>247</v>
      </c>
      <c r="H10180" s="137" t="s">
        <v>1806</v>
      </c>
      <c r="I10180" s="138" t="s">
        <v>1096</v>
      </c>
    </row>
    <row r="10181" spans="1:9" hidden="1">
      <c r="A10181" s="137" t="s">
        <v>49121</v>
      </c>
      <c r="B10181" s="138" t="s">
        <v>49122</v>
      </c>
      <c r="C10181" s="138" t="s">
        <v>49123</v>
      </c>
      <c r="D10181" s="138" t="s">
        <v>49124</v>
      </c>
      <c r="E10181" s="138" t="s">
        <v>49125</v>
      </c>
      <c r="F10181" s="139">
        <v>0</v>
      </c>
      <c r="G10181" s="137" t="s">
        <v>247</v>
      </c>
      <c r="H10181" s="137" t="s">
        <v>1806</v>
      </c>
      <c r="I10181" s="138" t="s">
        <v>5636</v>
      </c>
    </row>
    <row r="10182" spans="1:9" hidden="1">
      <c r="A10182" s="137" t="s">
        <v>49126</v>
      </c>
      <c r="B10182" s="138" t="s">
        <v>49127</v>
      </c>
      <c r="C10182" s="138" t="s">
        <v>49128</v>
      </c>
      <c r="D10182" s="138" t="s">
        <v>49129</v>
      </c>
      <c r="E10182" s="138" t="s">
        <v>1756</v>
      </c>
      <c r="F10182" s="139">
        <v>0</v>
      </c>
      <c r="G10182" s="137" t="s">
        <v>247</v>
      </c>
      <c r="H10182" s="137" t="s">
        <v>1806</v>
      </c>
      <c r="I10182" s="138" t="s">
        <v>1756</v>
      </c>
    </row>
    <row r="10183" spans="1:9" hidden="1">
      <c r="A10183" s="137" t="s">
        <v>49130</v>
      </c>
      <c r="B10183" s="138" t="s">
        <v>49131</v>
      </c>
      <c r="C10183" s="138" t="s">
        <v>49132</v>
      </c>
      <c r="D10183" s="138" t="s">
        <v>49133</v>
      </c>
      <c r="E10183" s="138" t="s">
        <v>49134</v>
      </c>
      <c r="F10183" s="139">
        <v>0</v>
      </c>
      <c r="G10183" s="137" t="s">
        <v>247</v>
      </c>
      <c r="H10183" s="137" t="s">
        <v>1806</v>
      </c>
      <c r="I10183" s="138" t="s">
        <v>1096</v>
      </c>
    </row>
    <row r="10184" spans="1:9" hidden="1">
      <c r="A10184" s="137" t="s">
        <v>49135</v>
      </c>
      <c r="B10184" s="138" t="s">
        <v>49136</v>
      </c>
      <c r="C10184" s="138" t="s">
        <v>49137</v>
      </c>
      <c r="D10184" s="138" t="s">
        <v>49138</v>
      </c>
      <c r="E10184" s="138" t="s">
        <v>49139</v>
      </c>
      <c r="F10184" s="139">
        <v>0</v>
      </c>
      <c r="G10184" s="137" t="s">
        <v>247</v>
      </c>
      <c r="H10184" s="137" t="s">
        <v>1806</v>
      </c>
      <c r="I10184" s="138" t="s">
        <v>1096</v>
      </c>
    </row>
    <row r="10185" spans="1:9" hidden="1">
      <c r="A10185" s="137" t="s">
        <v>49140</v>
      </c>
      <c r="B10185" s="138" t="s">
        <v>49141</v>
      </c>
      <c r="C10185" s="138" t="s">
        <v>49142</v>
      </c>
      <c r="D10185" s="138" t="s">
        <v>49143</v>
      </c>
      <c r="E10185" s="138" t="s">
        <v>1756</v>
      </c>
      <c r="F10185" s="139">
        <v>0</v>
      </c>
      <c r="G10185" s="137" t="s">
        <v>247</v>
      </c>
      <c r="H10185" s="137" t="s">
        <v>1806</v>
      </c>
      <c r="I10185" s="138" t="s">
        <v>1756</v>
      </c>
    </row>
    <row r="10186" spans="1:9" hidden="1">
      <c r="A10186" s="137" t="s">
        <v>49144</v>
      </c>
      <c r="B10186" s="138" t="s">
        <v>49145</v>
      </c>
      <c r="C10186" s="138" t="s">
        <v>49146</v>
      </c>
      <c r="D10186" s="138" t="s">
        <v>49147</v>
      </c>
      <c r="E10186" s="138" t="s">
        <v>49148</v>
      </c>
      <c r="F10186" s="139">
        <v>0</v>
      </c>
      <c r="G10186" s="137" t="s">
        <v>247</v>
      </c>
      <c r="H10186" s="137" t="s">
        <v>1806</v>
      </c>
      <c r="I10186" s="138" t="s">
        <v>1096</v>
      </c>
    </row>
    <row r="10187" spans="1:9" hidden="1">
      <c r="A10187" s="137" t="s">
        <v>49149</v>
      </c>
      <c r="B10187" s="138" t="s">
        <v>49150</v>
      </c>
      <c r="C10187" s="138" t="s">
        <v>49151</v>
      </c>
      <c r="D10187" s="138" t="s">
        <v>49152</v>
      </c>
      <c r="E10187" s="138" t="s">
        <v>49153</v>
      </c>
      <c r="F10187" s="139">
        <v>77.39</v>
      </c>
      <c r="G10187" s="137" t="s">
        <v>247</v>
      </c>
      <c r="H10187" s="137" t="s">
        <v>1806</v>
      </c>
      <c r="I10187" s="138" t="s">
        <v>1096</v>
      </c>
    </row>
    <row r="10188" spans="1:9" hidden="1">
      <c r="A10188" s="137" t="s">
        <v>49154</v>
      </c>
      <c r="B10188" s="138" t="s">
        <v>49155</v>
      </c>
      <c r="C10188" s="138" t="s">
        <v>49156</v>
      </c>
      <c r="D10188" s="138" t="s">
        <v>49157</v>
      </c>
      <c r="E10188" s="138" t="s">
        <v>49158</v>
      </c>
      <c r="F10188" s="139">
        <v>0</v>
      </c>
      <c r="G10188" s="137" t="s">
        <v>247</v>
      </c>
      <c r="H10188" s="137" t="s">
        <v>1806</v>
      </c>
      <c r="I10188" s="138" t="s">
        <v>6595</v>
      </c>
    </row>
    <row r="10189" spans="1:9" hidden="1">
      <c r="A10189" s="137" t="s">
        <v>49159</v>
      </c>
      <c r="B10189" s="138" t="s">
        <v>49160</v>
      </c>
      <c r="C10189" s="138" t="s">
        <v>70</v>
      </c>
      <c r="D10189" s="138" t="s">
        <v>49161</v>
      </c>
      <c r="E10189" s="138" t="s">
        <v>49162</v>
      </c>
      <c r="F10189" s="139">
        <v>57.81</v>
      </c>
      <c r="G10189" s="137" t="s">
        <v>247</v>
      </c>
      <c r="H10189" s="137" t="s">
        <v>1806</v>
      </c>
      <c r="I10189" s="138" t="s">
        <v>1756</v>
      </c>
    </row>
    <row r="10190" spans="1:9" hidden="1">
      <c r="A10190" s="137" t="s">
        <v>49163</v>
      </c>
      <c r="B10190" s="138" t="s">
        <v>49164</v>
      </c>
      <c r="C10190" s="138" t="s">
        <v>49165</v>
      </c>
      <c r="D10190" s="138" t="s">
        <v>49166</v>
      </c>
      <c r="E10190" s="138" t="s">
        <v>49167</v>
      </c>
      <c r="F10190" s="139">
        <v>27.74</v>
      </c>
      <c r="G10190" s="137" t="s">
        <v>247</v>
      </c>
      <c r="H10190" s="137" t="s">
        <v>1806</v>
      </c>
      <c r="I10190" s="138" t="s">
        <v>1096</v>
      </c>
    </row>
    <row r="10191" spans="1:9" hidden="1">
      <c r="A10191" s="137" t="s">
        <v>49168</v>
      </c>
      <c r="B10191" s="138" t="s">
        <v>49169</v>
      </c>
      <c r="C10191" s="138" t="s">
        <v>49170</v>
      </c>
      <c r="D10191" s="138" t="s">
        <v>49171</v>
      </c>
      <c r="E10191" s="138" t="s">
        <v>49172</v>
      </c>
      <c r="F10191" s="139">
        <v>64</v>
      </c>
      <c r="G10191" s="137" t="s">
        <v>247</v>
      </c>
      <c r="H10191" s="137" t="s">
        <v>1806</v>
      </c>
      <c r="I10191" s="138" t="s">
        <v>1110</v>
      </c>
    </row>
    <row r="10192" spans="1:9" hidden="1">
      <c r="A10192" s="137" t="s">
        <v>49173</v>
      </c>
      <c r="B10192" s="138" t="s">
        <v>972</v>
      </c>
      <c r="C10192" s="138" t="s">
        <v>913</v>
      </c>
      <c r="D10192" s="138" t="s">
        <v>817</v>
      </c>
      <c r="E10192" s="138" t="s">
        <v>1179</v>
      </c>
      <c r="F10192" s="139">
        <v>264.66000000000003</v>
      </c>
      <c r="G10192" s="137" t="s">
        <v>247</v>
      </c>
      <c r="H10192" s="137" t="s">
        <v>1806</v>
      </c>
      <c r="I10192" s="138" t="s">
        <v>1096</v>
      </c>
    </row>
    <row r="10193" spans="1:9" hidden="1">
      <c r="A10193" s="137" t="s">
        <v>49174</v>
      </c>
      <c r="B10193" s="138" t="s">
        <v>49175</v>
      </c>
      <c r="C10193" s="138" t="s">
        <v>49176</v>
      </c>
      <c r="D10193" s="138" t="s">
        <v>49177</v>
      </c>
      <c r="E10193" s="138" t="s">
        <v>1756</v>
      </c>
      <c r="F10193" s="139">
        <v>0</v>
      </c>
      <c r="G10193" s="137" t="s">
        <v>247</v>
      </c>
      <c r="H10193" s="137" t="s">
        <v>1806</v>
      </c>
      <c r="I10193" s="138" t="s">
        <v>1756</v>
      </c>
    </row>
    <row r="10194" spans="1:9" hidden="1">
      <c r="A10194" s="137" t="s">
        <v>49178</v>
      </c>
      <c r="B10194" s="138" t="s">
        <v>49179</v>
      </c>
      <c r="C10194" s="138" t="s">
        <v>49180</v>
      </c>
      <c r="D10194" s="138" t="s">
        <v>49181</v>
      </c>
      <c r="E10194" s="138" t="s">
        <v>49182</v>
      </c>
      <c r="F10194" s="139">
        <v>13.88</v>
      </c>
      <c r="G10194" s="137" t="s">
        <v>247</v>
      </c>
      <c r="H10194" s="137" t="s">
        <v>1806</v>
      </c>
      <c r="I10194" s="138" t="s">
        <v>1110</v>
      </c>
    </row>
    <row r="10195" spans="1:9" hidden="1">
      <c r="A10195" s="137" t="s">
        <v>49183</v>
      </c>
      <c r="B10195" s="138" t="s">
        <v>49184</v>
      </c>
      <c r="C10195" s="138" t="s">
        <v>49185</v>
      </c>
      <c r="D10195" s="138" t="s">
        <v>49186</v>
      </c>
      <c r="E10195" s="138" t="s">
        <v>49187</v>
      </c>
      <c r="F10195" s="139">
        <v>0</v>
      </c>
      <c r="G10195" s="137" t="s">
        <v>247</v>
      </c>
      <c r="H10195" s="137" t="s">
        <v>2660</v>
      </c>
      <c r="I10195" s="138" t="s">
        <v>1091</v>
      </c>
    </row>
    <row r="10196" spans="1:9" hidden="1">
      <c r="A10196" s="137" t="s">
        <v>49188</v>
      </c>
      <c r="B10196" s="138" t="s">
        <v>49189</v>
      </c>
      <c r="C10196" s="138" t="s">
        <v>49190</v>
      </c>
      <c r="D10196" s="138" t="s">
        <v>49191</v>
      </c>
      <c r="E10196" s="138" t="s">
        <v>49192</v>
      </c>
      <c r="F10196" s="139">
        <v>0</v>
      </c>
      <c r="G10196" s="137" t="s">
        <v>247</v>
      </c>
      <c r="H10196" s="137" t="s">
        <v>1806</v>
      </c>
      <c r="I10196" s="138" t="s">
        <v>1096</v>
      </c>
    </row>
    <row r="10197" spans="1:9" hidden="1">
      <c r="A10197" s="137" t="s">
        <v>49193</v>
      </c>
      <c r="B10197" s="138" t="s">
        <v>683</v>
      </c>
      <c r="C10197" s="138" t="s">
        <v>685</v>
      </c>
      <c r="D10197" s="138" t="s">
        <v>49194</v>
      </c>
      <c r="E10197" s="138" t="s">
        <v>1237</v>
      </c>
      <c r="F10197" s="139">
        <v>154.58000000000001</v>
      </c>
      <c r="G10197" s="137" t="s">
        <v>247</v>
      </c>
      <c r="H10197" s="137" t="s">
        <v>1806</v>
      </c>
      <c r="I10197" s="138" t="s">
        <v>1096</v>
      </c>
    </row>
    <row r="10198" spans="1:9" hidden="1">
      <c r="A10198" s="137" t="s">
        <v>49195</v>
      </c>
      <c r="B10198" s="138" t="s">
        <v>49196</v>
      </c>
      <c r="C10198" s="138" t="s">
        <v>49197</v>
      </c>
      <c r="D10198" s="138" t="s">
        <v>49198</v>
      </c>
      <c r="E10198" s="138" t="s">
        <v>49199</v>
      </c>
      <c r="F10198" s="139">
        <v>50.84</v>
      </c>
      <c r="G10198" s="137" t="s">
        <v>247</v>
      </c>
      <c r="H10198" s="137" t="s">
        <v>1806</v>
      </c>
      <c r="I10198" s="138" t="s">
        <v>1096</v>
      </c>
    </row>
    <row r="10199" spans="1:9" hidden="1">
      <c r="A10199" s="137" t="s">
        <v>49200</v>
      </c>
      <c r="B10199" s="138" t="s">
        <v>49201</v>
      </c>
      <c r="C10199" s="138" t="s">
        <v>49202</v>
      </c>
      <c r="D10199" s="138" t="s">
        <v>49203</v>
      </c>
      <c r="E10199" s="138" t="s">
        <v>1756</v>
      </c>
      <c r="F10199" s="139">
        <v>0</v>
      </c>
      <c r="G10199" s="137" t="s">
        <v>247</v>
      </c>
      <c r="H10199" s="137" t="s">
        <v>1806</v>
      </c>
      <c r="I10199" s="138" t="s">
        <v>1756</v>
      </c>
    </row>
    <row r="10200" spans="1:9" hidden="1">
      <c r="A10200" s="137" t="s">
        <v>49204</v>
      </c>
      <c r="B10200" s="138" t="s">
        <v>49205</v>
      </c>
      <c r="C10200" s="138" t="s">
        <v>49206</v>
      </c>
      <c r="D10200" s="138" t="s">
        <v>49207</v>
      </c>
      <c r="E10200" s="138" t="s">
        <v>49208</v>
      </c>
      <c r="F10200" s="139">
        <v>0</v>
      </c>
      <c r="G10200" s="137" t="s">
        <v>247</v>
      </c>
      <c r="H10200" s="137" t="s">
        <v>1806</v>
      </c>
      <c r="I10200" s="138" t="s">
        <v>1110</v>
      </c>
    </row>
    <row r="10201" spans="1:9" hidden="1">
      <c r="A10201" s="137" t="s">
        <v>49209</v>
      </c>
      <c r="B10201" s="138" t="s">
        <v>49210</v>
      </c>
      <c r="C10201" s="138" t="s">
        <v>49211</v>
      </c>
      <c r="D10201" s="138" t="s">
        <v>49212</v>
      </c>
      <c r="E10201" s="138" t="s">
        <v>49213</v>
      </c>
      <c r="F10201" s="139">
        <v>11.02</v>
      </c>
      <c r="G10201" s="137" t="s">
        <v>247</v>
      </c>
      <c r="H10201" s="137" t="s">
        <v>1806</v>
      </c>
      <c r="I10201" s="138" t="s">
        <v>1096</v>
      </c>
    </row>
    <row r="10202" spans="1:9" hidden="1">
      <c r="A10202" s="137" t="s">
        <v>49214</v>
      </c>
      <c r="B10202" s="138" t="s">
        <v>49215</v>
      </c>
      <c r="C10202" s="138" t="s">
        <v>49216</v>
      </c>
      <c r="D10202" s="138" t="s">
        <v>49217</v>
      </c>
      <c r="E10202" s="138" t="s">
        <v>49218</v>
      </c>
      <c r="F10202" s="139">
        <v>15.27</v>
      </c>
      <c r="G10202" s="137" t="s">
        <v>247</v>
      </c>
      <c r="H10202" s="137" t="s">
        <v>1806</v>
      </c>
      <c r="I10202" s="138" t="s">
        <v>1096</v>
      </c>
    </row>
    <row r="10203" spans="1:9" hidden="1">
      <c r="A10203" s="137" t="s">
        <v>49219</v>
      </c>
      <c r="B10203" s="138" t="s">
        <v>49220</v>
      </c>
      <c r="C10203" s="138" t="s">
        <v>49221</v>
      </c>
      <c r="D10203" s="138" t="s">
        <v>10353</v>
      </c>
      <c r="E10203" s="138" t="s">
        <v>49222</v>
      </c>
      <c r="F10203" s="139">
        <v>0</v>
      </c>
      <c r="G10203" s="137" t="s">
        <v>247</v>
      </c>
      <c r="H10203" s="137" t="s">
        <v>1806</v>
      </c>
      <c r="I10203" s="138" t="s">
        <v>1096</v>
      </c>
    </row>
    <row r="10204" spans="1:9" hidden="1">
      <c r="A10204" s="137" t="s">
        <v>49223</v>
      </c>
      <c r="B10204" s="138" t="s">
        <v>49224</v>
      </c>
      <c r="C10204" s="138" t="s">
        <v>49225</v>
      </c>
      <c r="D10204" s="138" t="s">
        <v>49226</v>
      </c>
      <c r="E10204" s="138" t="s">
        <v>49227</v>
      </c>
      <c r="F10204" s="139">
        <v>34.409999999999997</v>
      </c>
      <c r="G10204" s="137" t="s">
        <v>247</v>
      </c>
      <c r="H10204" s="137" t="s">
        <v>1806</v>
      </c>
      <c r="I10204" s="138" t="s">
        <v>1110</v>
      </c>
    </row>
    <row r="10205" spans="1:9" hidden="1">
      <c r="A10205" s="137" t="s">
        <v>49228</v>
      </c>
      <c r="B10205" s="138" t="s">
        <v>49229</v>
      </c>
      <c r="C10205" s="138" t="s">
        <v>49230</v>
      </c>
      <c r="D10205" s="138" t="s">
        <v>49231</v>
      </c>
      <c r="E10205" s="138" t="s">
        <v>49232</v>
      </c>
      <c r="F10205" s="139">
        <v>0</v>
      </c>
      <c r="G10205" s="137" t="s">
        <v>247</v>
      </c>
      <c r="H10205" s="137" t="s">
        <v>1806</v>
      </c>
      <c r="I10205" s="138" t="s">
        <v>1096</v>
      </c>
    </row>
    <row r="10206" spans="1:9" hidden="1">
      <c r="A10206" s="137" t="s">
        <v>49233</v>
      </c>
      <c r="B10206" s="138" t="s">
        <v>49234</v>
      </c>
      <c r="C10206" s="138" t="s">
        <v>49235</v>
      </c>
      <c r="D10206" s="138" t="s">
        <v>49236</v>
      </c>
      <c r="E10206" s="138" t="s">
        <v>49237</v>
      </c>
      <c r="F10206" s="139">
        <v>232.28</v>
      </c>
      <c r="G10206" s="137" t="s">
        <v>247</v>
      </c>
      <c r="H10206" s="137" t="s">
        <v>1806</v>
      </c>
      <c r="I10206" s="138" t="s">
        <v>1096</v>
      </c>
    </row>
    <row r="10207" spans="1:9" hidden="1">
      <c r="A10207" s="137" t="s">
        <v>49238</v>
      </c>
      <c r="B10207" s="138" t="s">
        <v>49239</v>
      </c>
      <c r="C10207" s="138" t="s">
        <v>49240</v>
      </c>
      <c r="D10207" s="138" t="s">
        <v>49241</v>
      </c>
      <c r="E10207" s="138" t="s">
        <v>49242</v>
      </c>
      <c r="F10207" s="139">
        <v>396.4</v>
      </c>
      <c r="G10207" s="137" t="s">
        <v>247</v>
      </c>
      <c r="H10207" s="137" t="s">
        <v>1806</v>
      </c>
      <c r="I10207" s="138" t="s">
        <v>1096</v>
      </c>
    </row>
    <row r="10208" spans="1:9" hidden="1">
      <c r="A10208" s="137" t="s">
        <v>49243</v>
      </c>
      <c r="B10208" s="138" t="s">
        <v>49244</v>
      </c>
      <c r="C10208" s="138" t="s">
        <v>49245</v>
      </c>
      <c r="D10208" s="138" t="s">
        <v>49246</v>
      </c>
      <c r="E10208" s="138" t="s">
        <v>49247</v>
      </c>
      <c r="F10208" s="139">
        <v>130.21</v>
      </c>
      <c r="G10208" s="137" t="s">
        <v>247</v>
      </c>
      <c r="H10208" s="137" t="s">
        <v>1806</v>
      </c>
      <c r="I10208" s="138" t="s">
        <v>1110</v>
      </c>
    </row>
    <row r="10209" spans="1:9" hidden="1">
      <c r="A10209" s="137" t="s">
        <v>49248</v>
      </c>
      <c r="B10209" s="138" t="s">
        <v>49249</v>
      </c>
      <c r="C10209" s="138" t="s">
        <v>49250</v>
      </c>
      <c r="D10209" s="138" t="s">
        <v>49251</v>
      </c>
      <c r="E10209" s="138" t="s">
        <v>49252</v>
      </c>
      <c r="F10209" s="139">
        <v>9.4499999999999993</v>
      </c>
      <c r="G10209" s="137" t="s">
        <v>247</v>
      </c>
      <c r="H10209" s="137" t="s">
        <v>1806</v>
      </c>
      <c r="I10209" s="138" t="s">
        <v>1110</v>
      </c>
    </row>
    <row r="10210" spans="1:9" hidden="1">
      <c r="A10210" s="137" t="s">
        <v>49253</v>
      </c>
      <c r="B10210" s="138" t="s">
        <v>49254</v>
      </c>
      <c r="C10210" s="138" t="s">
        <v>49255</v>
      </c>
      <c r="D10210" s="138" t="s">
        <v>49256</v>
      </c>
      <c r="E10210" s="138" t="s">
        <v>49257</v>
      </c>
      <c r="F10210" s="139">
        <v>25.64</v>
      </c>
      <c r="G10210" s="137" t="s">
        <v>247</v>
      </c>
      <c r="H10210" s="137" t="s">
        <v>1806</v>
      </c>
      <c r="I10210" s="138" t="s">
        <v>1756</v>
      </c>
    </row>
    <row r="10211" spans="1:9" hidden="1">
      <c r="A10211" s="137" t="s">
        <v>49258</v>
      </c>
      <c r="B10211" s="138" t="s">
        <v>49259</v>
      </c>
      <c r="C10211" s="138" t="s">
        <v>70</v>
      </c>
      <c r="D10211" s="138" t="s">
        <v>49260</v>
      </c>
      <c r="E10211" s="138" t="s">
        <v>1086</v>
      </c>
      <c r="F10211" s="139">
        <v>57.8</v>
      </c>
      <c r="G10211" s="137" t="s">
        <v>247</v>
      </c>
      <c r="H10211" s="137" t="s">
        <v>1806</v>
      </c>
      <c r="I10211" s="138" t="s">
        <v>1756</v>
      </c>
    </row>
    <row r="10212" spans="1:9" hidden="1">
      <c r="A10212" s="137" t="s">
        <v>49261</v>
      </c>
      <c r="B10212" s="138" t="s">
        <v>49262</v>
      </c>
      <c r="C10212" s="138" t="s">
        <v>49263</v>
      </c>
      <c r="D10212" s="138" t="s">
        <v>49264</v>
      </c>
      <c r="E10212" s="138" t="s">
        <v>49265</v>
      </c>
      <c r="F10212" s="139">
        <v>175.88</v>
      </c>
      <c r="G10212" s="137" t="s">
        <v>247</v>
      </c>
      <c r="H10212" s="137" t="s">
        <v>1806</v>
      </c>
      <c r="I10212" s="138" t="s">
        <v>1096</v>
      </c>
    </row>
    <row r="10213" spans="1:9" hidden="1">
      <c r="A10213" s="137" t="s">
        <v>49266</v>
      </c>
      <c r="B10213" s="138" t="s">
        <v>49267</v>
      </c>
      <c r="C10213" s="138" t="s">
        <v>49268</v>
      </c>
      <c r="D10213" s="138" t="s">
        <v>49269</v>
      </c>
      <c r="E10213" s="138" t="s">
        <v>49270</v>
      </c>
      <c r="F10213" s="139">
        <v>0</v>
      </c>
      <c r="G10213" s="137" t="s">
        <v>247</v>
      </c>
      <c r="H10213" s="137" t="s">
        <v>1806</v>
      </c>
      <c r="I10213" s="138" t="s">
        <v>6595</v>
      </c>
    </row>
    <row r="10214" spans="1:9" hidden="1">
      <c r="A10214" s="137" t="s">
        <v>49271</v>
      </c>
      <c r="B10214" s="138" t="s">
        <v>49272</v>
      </c>
      <c r="C10214" s="138" t="s">
        <v>49273</v>
      </c>
      <c r="D10214" s="138" t="s">
        <v>49274</v>
      </c>
      <c r="E10214" s="138" t="s">
        <v>49275</v>
      </c>
      <c r="F10214" s="139">
        <v>27.84</v>
      </c>
      <c r="G10214" s="137" t="s">
        <v>247</v>
      </c>
      <c r="H10214" s="137" t="s">
        <v>1806</v>
      </c>
      <c r="I10214" s="138" t="s">
        <v>1110</v>
      </c>
    </row>
    <row r="10215" spans="1:9" hidden="1">
      <c r="A10215" s="137" t="s">
        <v>49276</v>
      </c>
      <c r="B10215" s="138" t="s">
        <v>49277</v>
      </c>
      <c r="C10215" s="138" t="s">
        <v>49278</v>
      </c>
      <c r="D10215" s="138" t="s">
        <v>49279</v>
      </c>
      <c r="E10215" s="138" t="s">
        <v>49280</v>
      </c>
      <c r="F10215" s="139">
        <v>23.46</v>
      </c>
      <c r="G10215" s="137" t="s">
        <v>247</v>
      </c>
      <c r="H10215" s="137" t="s">
        <v>1806</v>
      </c>
      <c r="I10215" s="138" t="s">
        <v>1096</v>
      </c>
    </row>
    <row r="10216" spans="1:9" hidden="1">
      <c r="A10216" s="137" t="s">
        <v>49281</v>
      </c>
      <c r="B10216" s="138" t="s">
        <v>49282</v>
      </c>
      <c r="C10216" s="138" t="s">
        <v>49283</v>
      </c>
      <c r="D10216" s="138" t="s">
        <v>49284</v>
      </c>
      <c r="E10216" s="138" t="s">
        <v>49285</v>
      </c>
      <c r="F10216" s="139">
        <v>130.51</v>
      </c>
      <c r="G10216" s="137" t="s">
        <v>247</v>
      </c>
      <c r="H10216" s="137" t="s">
        <v>1806</v>
      </c>
      <c r="I10216" s="138" t="s">
        <v>1110</v>
      </c>
    </row>
    <row r="10217" spans="1:9" hidden="1">
      <c r="A10217" s="137" t="s">
        <v>49286</v>
      </c>
      <c r="B10217" s="138" t="s">
        <v>49287</v>
      </c>
      <c r="C10217" s="138" t="s">
        <v>49283</v>
      </c>
      <c r="D10217" s="138" t="s">
        <v>49284</v>
      </c>
      <c r="E10217" s="138" t="s">
        <v>49285</v>
      </c>
      <c r="F10217" s="139">
        <v>0</v>
      </c>
      <c r="G10217" s="137" t="s">
        <v>247</v>
      </c>
      <c r="H10217" s="137" t="s">
        <v>1806</v>
      </c>
      <c r="I10217" s="138" t="s">
        <v>1110</v>
      </c>
    </row>
    <row r="10218" spans="1:9" hidden="1">
      <c r="A10218" s="137" t="s">
        <v>49288</v>
      </c>
      <c r="B10218" s="138" t="s">
        <v>49289</v>
      </c>
      <c r="C10218" s="138" t="s">
        <v>49290</v>
      </c>
      <c r="D10218" s="138" t="s">
        <v>49291</v>
      </c>
      <c r="E10218" s="138" t="s">
        <v>49292</v>
      </c>
      <c r="F10218" s="139">
        <v>181.5</v>
      </c>
      <c r="G10218" s="137" t="s">
        <v>247</v>
      </c>
      <c r="H10218" s="137" t="s">
        <v>1806</v>
      </c>
      <c r="I10218" s="138" t="s">
        <v>1110</v>
      </c>
    </row>
    <row r="10219" spans="1:9" hidden="1">
      <c r="A10219" s="137" t="s">
        <v>49293</v>
      </c>
      <c r="B10219" s="138" t="s">
        <v>49294</v>
      </c>
      <c r="C10219" s="138" t="s">
        <v>49295</v>
      </c>
      <c r="D10219" s="138" t="s">
        <v>49296</v>
      </c>
      <c r="E10219" s="138" t="s">
        <v>1756</v>
      </c>
      <c r="F10219" s="139">
        <v>0</v>
      </c>
      <c r="G10219" s="137" t="s">
        <v>247</v>
      </c>
      <c r="H10219" s="137" t="s">
        <v>1806</v>
      </c>
      <c r="I10219" s="138" t="s">
        <v>1756</v>
      </c>
    </row>
    <row r="10220" spans="1:9" hidden="1">
      <c r="A10220" s="137" t="s">
        <v>49297</v>
      </c>
      <c r="B10220" s="138" t="s">
        <v>49298</v>
      </c>
      <c r="C10220" s="138" t="s">
        <v>49299</v>
      </c>
      <c r="D10220" s="138" t="s">
        <v>49300</v>
      </c>
      <c r="E10220" s="138" t="s">
        <v>49301</v>
      </c>
      <c r="F10220" s="139">
        <v>0</v>
      </c>
      <c r="G10220" s="137" t="s">
        <v>247</v>
      </c>
      <c r="H10220" s="137" t="s">
        <v>1806</v>
      </c>
      <c r="I10220" s="138" t="s">
        <v>1096</v>
      </c>
    </row>
    <row r="10221" spans="1:9" hidden="1">
      <c r="A10221" s="137" t="s">
        <v>49302</v>
      </c>
      <c r="B10221" s="138" t="s">
        <v>49303</v>
      </c>
      <c r="C10221" s="138" t="s">
        <v>49304</v>
      </c>
      <c r="D10221" s="138" t="s">
        <v>49305</v>
      </c>
      <c r="E10221" s="138" t="s">
        <v>49306</v>
      </c>
      <c r="F10221" s="139">
        <v>0</v>
      </c>
      <c r="G10221" s="137" t="s">
        <v>247</v>
      </c>
      <c r="H10221" s="137" t="s">
        <v>1806</v>
      </c>
      <c r="I10221" s="138" t="s">
        <v>1096</v>
      </c>
    </row>
    <row r="10222" spans="1:9" hidden="1">
      <c r="A10222" s="137" t="s">
        <v>49307</v>
      </c>
      <c r="B10222" s="138" t="s">
        <v>49308</v>
      </c>
      <c r="C10222" s="138" t="s">
        <v>49309</v>
      </c>
      <c r="D10222" s="138" t="s">
        <v>49310</v>
      </c>
      <c r="E10222" s="138" t="s">
        <v>49311</v>
      </c>
      <c r="F10222" s="139">
        <v>9.56</v>
      </c>
      <c r="G10222" s="137" t="s">
        <v>247</v>
      </c>
      <c r="H10222" s="137" t="s">
        <v>1806</v>
      </c>
      <c r="I10222" s="138" t="s">
        <v>1096</v>
      </c>
    </row>
    <row r="10223" spans="1:9" hidden="1">
      <c r="A10223" s="137" t="s">
        <v>49312</v>
      </c>
      <c r="B10223" s="138" t="s">
        <v>49313</v>
      </c>
      <c r="C10223" s="138" t="s">
        <v>49314</v>
      </c>
      <c r="D10223" s="138" t="s">
        <v>49315</v>
      </c>
      <c r="E10223" s="138" t="s">
        <v>1756</v>
      </c>
      <c r="F10223" s="139">
        <v>0</v>
      </c>
      <c r="G10223" s="137" t="s">
        <v>247</v>
      </c>
      <c r="H10223" s="137" t="s">
        <v>1806</v>
      </c>
      <c r="I10223" s="138" t="s">
        <v>1096</v>
      </c>
    </row>
    <row r="10224" spans="1:9" hidden="1">
      <c r="A10224" s="137" t="s">
        <v>49316</v>
      </c>
      <c r="B10224" s="138" t="s">
        <v>49317</v>
      </c>
      <c r="C10224" s="138" t="s">
        <v>49318</v>
      </c>
      <c r="D10224" s="138" t="s">
        <v>49319</v>
      </c>
      <c r="E10224" s="138" t="s">
        <v>49320</v>
      </c>
      <c r="F10224" s="139">
        <v>0</v>
      </c>
      <c r="G10224" s="137" t="s">
        <v>247</v>
      </c>
      <c r="H10224" s="137" t="s">
        <v>1806</v>
      </c>
      <c r="I10224" s="138" t="s">
        <v>1110</v>
      </c>
    </row>
    <row r="10225" spans="1:9" hidden="1">
      <c r="A10225" s="137" t="s">
        <v>49321</v>
      </c>
      <c r="B10225" s="138" t="s">
        <v>49322</v>
      </c>
      <c r="C10225" s="138" t="s">
        <v>49323</v>
      </c>
      <c r="D10225" s="138" t="s">
        <v>49324</v>
      </c>
      <c r="E10225" s="138" t="s">
        <v>49325</v>
      </c>
      <c r="F10225" s="139">
        <v>0</v>
      </c>
      <c r="G10225" s="137" t="s">
        <v>247</v>
      </c>
      <c r="H10225" s="137" t="s">
        <v>1806</v>
      </c>
      <c r="I10225" s="138" t="s">
        <v>1096</v>
      </c>
    </row>
    <row r="10226" spans="1:9" hidden="1">
      <c r="A10226" s="137" t="s">
        <v>49326</v>
      </c>
      <c r="B10226" s="138" t="s">
        <v>49327</v>
      </c>
      <c r="C10226" s="138" t="s">
        <v>49328</v>
      </c>
      <c r="D10226" s="138" t="s">
        <v>49329</v>
      </c>
      <c r="E10226" s="138" t="s">
        <v>49330</v>
      </c>
      <c r="F10226" s="139">
        <v>166.6</v>
      </c>
      <c r="G10226" s="137" t="s">
        <v>247</v>
      </c>
      <c r="H10226" s="137" t="s">
        <v>1806</v>
      </c>
      <c r="I10226" s="138" t="s">
        <v>1096</v>
      </c>
    </row>
    <row r="10227" spans="1:9" hidden="1">
      <c r="A10227" s="137" t="s">
        <v>49331</v>
      </c>
      <c r="B10227" s="138" t="s">
        <v>49332</v>
      </c>
      <c r="C10227" s="138" t="s">
        <v>49333</v>
      </c>
      <c r="D10227" s="138" t="s">
        <v>49334</v>
      </c>
      <c r="E10227" s="138" t="s">
        <v>49335</v>
      </c>
      <c r="F10227" s="139">
        <v>366.91</v>
      </c>
      <c r="G10227" s="137" t="s">
        <v>247</v>
      </c>
      <c r="H10227" s="137" t="s">
        <v>1806</v>
      </c>
      <c r="I10227" s="138" t="s">
        <v>1110</v>
      </c>
    </row>
    <row r="10228" spans="1:9" hidden="1">
      <c r="A10228" s="137" t="s">
        <v>49336</v>
      </c>
      <c r="B10228" s="138" t="s">
        <v>49337</v>
      </c>
      <c r="C10228" s="138" t="s">
        <v>49338</v>
      </c>
      <c r="D10228" s="138" t="s">
        <v>49339</v>
      </c>
      <c r="E10228" s="138" t="s">
        <v>49340</v>
      </c>
      <c r="F10228" s="139">
        <v>0</v>
      </c>
      <c r="G10228" s="137" t="s">
        <v>247</v>
      </c>
      <c r="H10228" s="137" t="s">
        <v>1806</v>
      </c>
      <c r="I10228" s="138" t="s">
        <v>45999</v>
      </c>
    </row>
    <row r="10229" spans="1:9" hidden="1">
      <c r="A10229" s="137" t="s">
        <v>49341</v>
      </c>
      <c r="B10229" s="138" t="s">
        <v>49342</v>
      </c>
      <c r="C10229" s="138" t="s">
        <v>49343</v>
      </c>
      <c r="D10229" s="138" t="s">
        <v>49344</v>
      </c>
      <c r="E10229" s="138" t="s">
        <v>49345</v>
      </c>
      <c r="F10229" s="139">
        <v>0</v>
      </c>
      <c r="G10229" s="137" t="s">
        <v>247</v>
      </c>
      <c r="H10229" s="137" t="s">
        <v>1806</v>
      </c>
      <c r="I10229" s="138" t="s">
        <v>1110</v>
      </c>
    </row>
    <row r="10230" spans="1:9" hidden="1">
      <c r="A10230" s="137" t="s">
        <v>49346</v>
      </c>
      <c r="B10230" s="138" t="s">
        <v>1025</v>
      </c>
      <c r="C10230" s="138" t="s">
        <v>940</v>
      </c>
      <c r="D10230" s="138" t="s">
        <v>49347</v>
      </c>
      <c r="E10230" s="138" t="s">
        <v>1250</v>
      </c>
      <c r="F10230" s="139">
        <v>187.49</v>
      </c>
      <c r="G10230" s="137" t="s">
        <v>247</v>
      </c>
      <c r="H10230" s="137" t="s">
        <v>1806</v>
      </c>
      <c r="I10230" s="138" t="s">
        <v>1096</v>
      </c>
    </row>
    <row r="10231" spans="1:9" hidden="1">
      <c r="A10231" s="137" t="s">
        <v>49348</v>
      </c>
      <c r="B10231" s="138" t="s">
        <v>49349</v>
      </c>
      <c r="C10231" s="138" t="s">
        <v>49350</v>
      </c>
      <c r="D10231" s="138" t="s">
        <v>49351</v>
      </c>
      <c r="E10231" s="138" t="s">
        <v>49352</v>
      </c>
      <c r="F10231" s="139">
        <v>385.28</v>
      </c>
      <c r="G10231" s="137" t="s">
        <v>247</v>
      </c>
      <c r="H10231" s="137" t="s">
        <v>1806</v>
      </c>
      <c r="I10231" s="138" t="s">
        <v>1110</v>
      </c>
    </row>
    <row r="10232" spans="1:9" hidden="1">
      <c r="A10232" s="137" t="s">
        <v>49353</v>
      </c>
      <c r="B10232" s="138" t="s">
        <v>49354</v>
      </c>
      <c r="C10232" s="138" t="s">
        <v>49355</v>
      </c>
      <c r="D10232" s="138" t="s">
        <v>49356</v>
      </c>
      <c r="E10232" s="138" t="s">
        <v>49357</v>
      </c>
      <c r="F10232" s="139">
        <v>0</v>
      </c>
      <c r="G10232" s="137" t="s">
        <v>247</v>
      </c>
      <c r="H10232" s="137" t="s">
        <v>1806</v>
      </c>
      <c r="I10232" s="138" t="s">
        <v>5636</v>
      </c>
    </row>
    <row r="10233" spans="1:9" hidden="1">
      <c r="A10233" s="137" t="s">
        <v>49358</v>
      </c>
      <c r="B10233" s="138" t="s">
        <v>49359</v>
      </c>
      <c r="C10233" s="138" t="s">
        <v>49360</v>
      </c>
      <c r="D10233" s="138" t="s">
        <v>49361</v>
      </c>
      <c r="E10233" s="138" t="s">
        <v>49362</v>
      </c>
      <c r="F10233" s="139">
        <v>4.16</v>
      </c>
      <c r="G10233" s="137" t="s">
        <v>247</v>
      </c>
      <c r="H10233" s="137" t="s">
        <v>1806</v>
      </c>
      <c r="I10233" s="138" t="s">
        <v>1110</v>
      </c>
    </row>
    <row r="10234" spans="1:9" hidden="1">
      <c r="A10234" s="137" t="s">
        <v>49363</v>
      </c>
      <c r="B10234" s="138" t="s">
        <v>49364</v>
      </c>
      <c r="C10234" s="138" t="s">
        <v>49365</v>
      </c>
      <c r="D10234" s="138" t="s">
        <v>49366</v>
      </c>
      <c r="E10234" s="138" t="s">
        <v>49367</v>
      </c>
      <c r="F10234" s="139">
        <v>0</v>
      </c>
      <c r="G10234" s="137" t="s">
        <v>247</v>
      </c>
      <c r="H10234" s="137" t="s">
        <v>1806</v>
      </c>
      <c r="I10234" s="138" t="s">
        <v>1110</v>
      </c>
    </row>
    <row r="10235" spans="1:9" hidden="1">
      <c r="A10235" s="137" t="s">
        <v>49368</v>
      </c>
      <c r="B10235" s="138" t="s">
        <v>49369</v>
      </c>
      <c r="C10235" s="138" t="s">
        <v>49370</v>
      </c>
      <c r="D10235" s="138" t="s">
        <v>49371</v>
      </c>
      <c r="E10235" s="138" t="s">
        <v>49372</v>
      </c>
      <c r="F10235" s="139">
        <v>42.11</v>
      </c>
      <c r="G10235" s="137" t="s">
        <v>247</v>
      </c>
      <c r="H10235" s="137" t="s">
        <v>1806</v>
      </c>
      <c r="I10235" s="138" t="s">
        <v>5636</v>
      </c>
    </row>
    <row r="10236" spans="1:9" hidden="1">
      <c r="A10236" s="137" t="s">
        <v>49373</v>
      </c>
      <c r="B10236" s="138" t="s">
        <v>49374</v>
      </c>
      <c r="C10236" s="138" t="s">
        <v>49375</v>
      </c>
      <c r="D10236" s="138" t="s">
        <v>49376</v>
      </c>
      <c r="E10236" s="138" t="s">
        <v>49377</v>
      </c>
      <c r="F10236" s="139">
        <v>0</v>
      </c>
      <c r="G10236" s="137" t="s">
        <v>247</v>
      </c>
      <c r="H10236" s="137" t="s">
        <v>1806</v>
      </c>
      <c r="I10236" s="138" t="s">
        <v>1096</v>
      </c>
    </row>
    <row r="10237" spans="1:9" hidden="1">
      <c r="A10237" s="137" t="s">
        <v>49378</v>
      </c>
      <c r="B10237" s="138" t="s">
        <v>49379</v>
      </c>
      <c r="C10237" s="138" t="s">
        <v>49380</v>
      </c>
      <c r="D10237" s="138" t="s">
        <v>49381</v>
      </c>
      <c r="E10237" s="138" t="s">
        <v>49382</v>
      </c>
      <c r="F10237" s="139">
        <v>0</v>
      </c>
      <c r="G10237" s="137" t="s">
        <v>247</v>
      </c>
      <c r="H10237" s="137" t="s">
        <v>1806</v>
      </c>
      <c r="I10237" s="138" t="s">
        <v>1756</v>
      </c>
    </row>
    <row r="10238" spans="1:9" hidden="1">
      <c r="A10238" s="137" t="s">
        <v>49383</v>
      </c>
      <c r="B10238" s="138" t="s">
        <v>49384</v>
      </c>
      <c r="C10238" s="138" t="s">
        <v>49385</v>
      </c>
      <c r="D10238" s="138" t="s">
        <v>49386</v>
      </c>
      <c r="E10238" s="138" t="s">
        <v>49387</v>
      </c>
      <c r="F10238" s="139">
        <v>98.04</v>
      </c>
      <c r="G10238" s="137" t="s">
        <v>247</v>
      </c>
      <c r="H10238" s="137" t="s">
        <v>1806</v>
      </c>
      <c r="I10238" s="138" t="s">
        <v>1110</v>
      </c>
    </row>
    <row r="10239" spans="1:9" hidden="1">
      <c r="A10239" s="137" t="s">
        <v>49388</v>
      </c>
      <c r="B10239" s="138" t="s">
        <v>49389</v>
      </c>
      <c r="C10239" s="138" t="s">
        <v>49390</v>
      </c>
      <c r="D10239" s="138" t="s">
        <v>38550</v>
      </c>
      <c r="E10239" s="138" t="s">
        <v>49391</v>
      </c>
      <c r="F10239" s="139">
        <v>0</v>
      </c>
      <c r="G10239" s="137" t="s">
        <v>247</v>
      </c>
      <c r="H10239" s="137" t="s">
        <v>1806</v>
      </c>
      <c r="I10239" s="138" t="s">
        <v>1096</v>
      </c>
    </row>
    <row r="10240" spans="1:9" hidden="1">
      <c r="A10240" s="137" t="s">
        <v>49392</v>
      </c>
      <c r="B10240" s="138" t="s">
        <v>49393</v>
      </c>
      <c r="C10240" s="138" t="s">
        <v>49394</v>
      </c>
      <c r="D10240" s="138" t="s">
        <v>49395</v>
      </c>
      <c r="E10240" s="138" t="s">
        <v>49396</v>
      </c>
      <c r="F10240" s="139">
        <v>0</v>
      </c>
      <c r="G10240" s="137" t="s">
        <v>247</v>
      </c>
      <c r="H10240" s="137" t="s">
        <v>1806</v>
      </c>
      <c r="I10240" s="138" t="s">
        <v>1110</v>
      </c>
    </row>
    <row r="10241" spans="1:9" hidden="1">
      <c r="A10241" s="137" t="s">
        <v>49397</v>
      </c>
      <c r="B10241" s="138" t="s">
        <v>49398</v>
      </c>
      <c r="C10241" s="138" t="s">
        <v>49399</v>
      </c>
      <c r="D10241" s="138" t="s">
        <v>49400</v>
      </c>
      <c r="E10241" s="138" t="s">
        <v>49401</v>
      </c>
      <c r="F10241" s="139">
        <v>12.85</v>
      </c>
      <c r="G10241" s="137" t="s">
        <v>247</v>
      </c>
      <c r="H10241" s="137" t="s">
        <v>1806</v>
      </c>
      <c r="I10241" s="138" t="s">
        <v>1096</v>
      </c>
    </row>
    <row r="10242" spans="1:9" hidden="1">
      <c r="A10242" s="137" t="s">
        <v>49402</v>
      </c>
      <c r="B10242" s="138" t="s">
        <v>49403</v>
      </c>
      <c r="C10242" s="138" t="s">
        <v>49404</v>
      </c>
      <c r="D10242" s="138" t="s">
        <v>49405</v>
      </c>
      <c r="E10242" s="138" t="s">
        <v>49401</v>
      </c>
      <c r="F10242" s="139">
        <v>0</v>
      </c>
      <c r="G10242" s="137" t="s">
        <v>247</v>
      </c>
      <c r="H10242" s="137" t="s">
        <v>1806</v>
      </c>
      <c r="I10242" s="138" t="s">
        <v>1110</v>
      </c>
    </row>
    <row r="10243" spans="1:9" hidden="1">
      <c r="A10243" s="137" t="s">
        <v>49406</v>
      </c>
      <c r="B10243" s="138" t="s">
        <v>49407</v>
      </c>
      <c r="C10243" s="138" t="s">
        <v>20895</v>
      </c>
      <c r="D10243" s="138" t="s">
        <v>20896</v>
      </c>
      <c r="E10243" s="138" t="s">
        <v>20897</v>
      </c>
      <c r="F10243" s="139">
        <v>32.159999999999997</v>
      </c>
      <c r="G10243" s="137" t="s">
        <v>247</v>
      </c>
      <c r="H10243" s="137" t="s">
        <v>1806</v>
      </c>
      <c r="I10243" s="138" t="s">
        <v>1096</v>
      </c>
    </row>
    <row r="10244" spans="1:9" hidden="1">
      <c r="A10244" s="137" t="s">
        <v>49408</v>
      </c>
      <c r="B10244" s="138" t="s">
        <v>49409</v>
      </c>
      <c r="C10244" s="138" t="s">
        <v>49410</v>
      </c>
      <c r="D10244" s="138" t="s">
        <v>49411</v>
      </c>
      <c r="E10244" s="138" t="s">
        <v>49412</v>
      </c>
      <c r="F10244" s="139">
        <v>88.65</v>
      </c>
      <c r="G10244" s="137" t="s">
        <v>247</v>
      </c>
      <c r="H10244" s="137" t="s">
        <v>1806</v>
      </c>
      <c r="I10244" s="138" t="s">
        <v>1096</v>
      </c>
    </row>
    <row r="10245" spans="1:9" hidden="1">
      <c r="A10245" s="137" t="s">
        <v>49413</v>
      </c>
      <c r="B10245" s="138" t="s">
        <v>49414</v>
      </c>
      <c r="C10245" s="138" t="s">
        <v>49415</v>
      </c>
      <c r="D10245" s="138" t="s">
        <v>49416</v>
      </c>
      <c r="E10245" s="138" t="s">
        <v>1756</v>
      </c>
      <c r="F10245" s="139">
        <v>0</v>
      </c>
      <c r="G10245" s="137" t="s">
        <v>247</v>
      </c>
      <c r="H10245" s="137" t="s">
        <v>1806</v>
      </c>
      <c r="I10245" s="138" t="s">
        <v>1756</v>
      </c>
    </row>
    <row r="10246" spans="1:9" hidden="1">
      <c r="A10246" s="137" t="s">
        <v>49417</v>
      </c>
      <c r="B10246" s="138" t="s">
        <v>49418</v>
      </c>
      <c r="C10246" s="138" t="s">
        <v>49419</v>
      </c>
      <c r="D10246" s="138" t="s">
        <v>49420</v>
      </c>
      <c r="E10246" s="138" t="s">
        <v>49421</v>
      </c>
      <c r="F10246" s="139">
        <v>26.16</v>
      </c>
      <c r="G10246" s="137" t="s">
        <v>247</v>
      </c>
      <c r="H10246" s="137" t="s">
        <v>1806</v>
      </c>
      <c r="I10246" s="138" t="s">
        <v>1110</v>
      </c>
    </row>
    <row r="10247" spans="1:9" hidden="1">
      <c r="A10247" s="137" t="s">
        <v>49422</v>
      </c>
      <c r="B10247" s="138" t="s">
        <v>49423</v>
      </c>
      <c r="C10247" s="138" t="s">
        <v>49424</v>
      </c>
      <c r="D10247" s="138" t="s">
        <v>49425</v>
      </c>
      <c r="E10247" s="138" t="s">
        <v>1756</v>
      </c>
      <c r="F10247" s="139">
        <v>0</v>
      </c>
      <c r="G10247" s="137" t="s">
        <v>247</v>
      </c>
      <c r="H10247" s="137" t="s">
        <v>1806</v>
      </c>
      <c r="I10247" s="138" t="s">
        <v>1756</v>
      </c>
    </row>
    <row r="10248" spans="1:9" hidden="1">
      <c r="A10248" s="137" t="s">
        <v>49426</v>
      </c>
      <c r="B10248" s="138" t="s">
        <v>49427</v>
      </c>
      <c r="C10248" s="138" t="s">
        <v>49428</v>
      </c>
      <c r="D10248" s="138" t="s">
        <v>49429</v>
      </c>
      <c r="E10248" s="138" t="s">
        <v>49430</v>
      </c>
      <c r="F10248" s="139">
        <v>19.48</v>
      </c>
      <c r="G10248" s="137" t="s">
        <v>247</v>
      </c>
      <c r="H10248" s="137" t="s">
        <v>1806</v>
      </c>
      <c r="I10248" s="138" t="s">
        <v>1110</v>
      </c>
    </row>
    <row r="10249" spans="1:9" hidden="1">
      <c r="A10249" s="137" t="s">
        <v>49431</v>
      </c>
      <c r="B10249" s="138" t="s">
        <v>49432</v>
      </c>
      <c r="C10249" s="138" t="s">
        <v>49433</v>
      </c>
      <c r="D10249" s="138" t="s">
        <v>49434</v>
      </c>
      <c r="E10249" s="138" t="s">
        <v>49435</v>
      </c>
      <c r="F10249" s="139">
        <v>0</v>
      </c>
      <c r="G10249" s="137" t="s">
        <v>247</v>
      </c>
      <c r="H10249" s="137" t="s">
        <v>1806</v>
      </c>
      <c r="I10249" s="138" t="s">
        <v>1096</v>
      </c>
    </row>
    <row r="10250" spans="1:9" hidden="1">
      <c r="A10250" s="137" t="s">
        <v>49436</v>
      </c>
      <c r="B10250" s="138" t="s">
        <v>49437</v>
      </c>
      <c r="C10250" s="138" t="s">
        <v>49438</v>
      </c>
      <c r="D10250" s="138" t="s">
        <v>49439</v>
      </c>
      <c r="E10250" s="138" t="s">
        <v>49440</v>
      </c>
      <c r="F10250" s="139">
        <v>0</v>
      </c>
      <c r="G10250" s="137" t="s">
        <v>247</v>
      </c>
      <c r="H10250" s="137" t="s">
        <v>1806</v>
      </c>
      <c r="I10250" s="138" t="s">
        <v>5636</v>
      </c>
    </row>
    <row r="10251" spans="1:9" hidden="1">
      <c r="A10251" s="137" t="s">
        <v>49441</v>
      </c>
      <c r="B10251" s="138" t="s">
        <v>49442</v>
      </c>
      <c r="C10251" s="138" t="s">
        <v>49443</v>
      </c>
      <c r="D10251" s="138" t="s">
        <v>49444</v>
      </c>
      <c r="E10251" s="138" t="s">
        <v>49445</v>
      </c>
      <c r="F10251" s="139">
        <v>13.29</v>
      </c>
      <c r="G10251" s="137" t="s">
        <v>247</v>
      </c>
      <c r="H10251" s="137" t="s">
        <v>1806</v>
      </c>
      <c r="I10251" s="138" t="s">
        <v>1110</v>
      </c>
    </row>
    <row r="10252" spans="1:9" hidden="1">
      <c r="A10252" s="137" t="s">
        <v>49446</v>
      </c>
      <c r="B10252" s="138" t="s">
        <v>49447</v>
      </c>
      <c r="C10252" s="138" t="s">
        <v>49448</v>
      </c>
      <c r="D10252" s="138" t="s">
        <v>49449</v>
      </c>
      <c r="E10252" s="138" t="s">
        <v>49450</v>
      </c>
      <c r="F10252" s="139">
        <v>200.39</v>
      </c>
      <c r="G10252" s="137" t="s">
        <v>247</v>
      </c>
      <c r="H10252" s="137" t="s">
        <v>1806</v>
      </c>
      <c r="I10252" s="138" t="s">
        <v>1110</v>
      </c>
    </row>
    <row r="10253" spans="1:9" hidden="1">
      <c r="A10253" s="137" t="s">
        <v>49451</v>
      </c>
      <c r="B10253" s="138" t="s">
        <v>686</v>
      </c>
      <c r="C10253" s="138" t="s">
        <v>21</v>
      </c>
      <c r="D10253" s="138" t="s">
        <v>687</v>
      </c>
      <c r="E10253" s="138" t="s">
        <v>1259</v>
      </c>
      <c r="F10253" s="139">
        <v>48.07</v>
      </c>
      <c r="G10253" s="137" t="s">
        <v>247</v>
      </c>
      <c r="H10253" s="137" t="s">
        <v>1806</v>
      </c>
      <c r="I10253" s="138" t="s">
        <v>1110</v>
      </c>
    </row>
    <row r="10254" spans="1:9" hidden="1">
      <c r="A10254" s="137" t="s">
        <v>49452</v>
      </c>
      <c r="B10254" s="138" t="s">
        <v>49453</v>
      </c>
      <c r="C10254" s="138" t="s">
        <v>49454</v>
      </c>
      <c r="D10254" s="138" t="s">
        <v>49455</v>
      </c>
      <c r="E10254" s="138" t="s">
        <v>49456</v>
      </c>
      <c r="F10254" s="139">
        <v>0</v>
      </c>
      <c r="G10254" s="137" t="s">
        <v>247</v>
      </c>
      <c r="H10254" s="137" t="s">
        <v>1806</v>
      </c>
      <c r="I10254" s="138" t="s">
        <v>6595</v>
      </c>
    </row>
    <row r="10255" spans="1:9" hidden="1">
      <c r="A10255" s="137" t="s">
        <v>49457</v>
      </c>
      <c r="B10255" s="138" t="s">
        <v>49458</v>
      </c>
      <c r="C10255" s="138" t="s">
        <v>49459</v>
      </c>
      <c r="D10255" s="138" t="s">
        <v>49460</v>
      </c>
      <c r="E10255" s="138" t="s">
        <v>49461</v>
      </c>
      <c r="F10255" s="139">
        <v>18.350000000000001</v>
      </c>
      <c r="G10255" s="137" t="s">
        <v>247</v>
      </c>
      <c r="H10255" s="137" t="s">
        <v>1806</v>
      </c>
      <c r="I10255" s="138" t="s">
        <v>5636</v>
      </c>
    </row>
    <row r="10256" spans="1:9" hidden="1">
      <c r="A10256" s="137" t="s">
        <v>49462</v>
      </c>
      <c r="B10256" s="138" t="s">
        <v>49463</v>
      </c>
      <c r="C10256" s="138" t="s">
        <v>49464</v>
      </c>
      <c r="D10256" s="138" t="s">
        <v>49465</v>
      </c>
      <c r="E10256" s="138" t="s">
        <v>49466</v>
      </c>
      <c r="F10256" s="139">
        <v>45.6</v>
      </c>
      <c r="G10256" s="137" t="s">
        <v>247</v>
      </c>
      <c r="H10256" s="137" t="s">
        <v>1806</v>
      </c>
      <c r="I10256" s="138" t="s">
        <v>1110</v>
      </c>
    </row>
    <row r="10257" spans="1:9" hidden="1">
      <c r="A10257" s="137" t="s">
        <v>49467</v>
      </c>
      <c r="B10257" s="138" t="s">
        <v>49468</v>
      </c>
      <c r="C10257" s="138" t="s">
        <v>49469</v>
      </c>
      <c r="D10257" s="138" t="s">
        <v>49470</v>
      </c>
      <c r="E10257" s="138" t="s">
        <v>49471</v>
      </c>
      <c r="F10257" s="139">
        <v>94.3</v>
      </c>
      <c r="G10257" s="137" t="s">
        <v>247</v>
      </c>
      <c r="H10257" s="137" t="s">
        <v>1806</v>
      </c>
      <c r="I10257" s="138" t="s">
        <v>1096</v>
      </c>
    </row>
    <row r="10258" spans="1:9" hidden="1">
      <c r="A10258" s="137" t="s">
        <v>49472</v>
      </c>
      <c r="B10258" s="138" t="s">
        <v>688</v>
      </c>
      <c r="C10258" s="138" t="s">
        <v>22</v>
      </c>
      <c r="D10258" s="138" t="s">
        <v>49473</v>
      </c>
      <c r="E10258" s="138" t="s">
        <v>1263</v>
      </c>
      <c r="F10258" s="139">
        <v>125.32</v>
      </c>
      <c r="G10258" s="137" t="s">
        <v>247</v>
      </c>
      <c r="H10258" s="137" t="s">
        <v>1806</v>
      </c>
      <c r="I10258" s="138" t="s">
        <v>1096</v>
      </c>
    </row>
    <row r="10259" spans="1:9" hidden="1">
      <c r="A10259" s="137" t="s">
        <v>49474</v>
      </c>
      <c r="B10259" s="138" t="s">
        <v>49475</v>
      </c>
      <c r="C10259" s="138" t="s">
        <v>49476</v>
      </c>
      <c r="D10259" s="138" t="s">
        <v>49477</v>
      </c>
      <c r="E10259" s="138" t="s">
        <v>49478</v>
      </c>
      <c r="F10259" s="139">
        <v>440.6</v>
      </c>
      <c r="G10259" s="137" t="s">
        <v>21233</v>
      </c>
      <c r="H10259" s="137" t="s">
        <v>21234</v>
      </c>
      <c r="I10259" s="138" t="s">
        <v>21235</v>
      </c>
    </row>
    <row r="10260" spans="1:9" hidden="1">
      <c r="A10260" s="137" t="s">
        <v>49479</v>
      </c>
      <c r="B10260" s="138" t="s">
        <v>49475</v>
      </c>
      <c r="C10260" s="138" t="s">
        <v>49480</v>
      </c>
      <c r="D10260" s="138" t="s">
        <v>49477</v>
      </c>
      <c r="E10260" s="138" t="s">
        <v>49481</v>
      </c>
      <c r="F10260" s="139">
        <v>128.24</v>
      </c>
      <c r="G10260" s="137" t="s">
        <v>247</v>
      </c>
      <c r="H10260" s="137" t="s">
        <v>1806</v>
      </c>
      <c r="I10260" s="138" t="s">
        <v>1096</v>
      </c>
    </row>
    <row r="10261" spans="1:9" hidden="1">
      <c r="A10261" s="137" t="s">
        <v>49482</v>
      </c>
      <c r="B10261" s="138" t="s">
        <v>690</v>
      </c>
      <c r="C10261" s="138" t="s">
        <v>23</v>
      </c>
      <c r="D10261" s="138" t="s">
        <v>49483</v>
      </c>
      <c r="E10261" s="138" t="s">
        <v>1286</v>
      </c>
      <c r="F10261" s="139">
        <v>36.75</v>
      </c>
      <c r="G10261" s="137" t="s">
        <v>247</v>
      </c>
      <c r="H10261" s="137" t="s">
        <v>1806</v>
      </c>
      <c r="I10261" s="138" t="s">
        <v>1096</v>
      </c>
    </row>
    <row r="10262" spans="1:9" hidden="1">
      <c r="A10262" s="137" t="s">
        <v>49484</v>
      </c>
      <c r="B10262" s="138" t="s">
        <v>49485</v>
      </c>
      <c r="C10262" s="138" t="s">
        <v>49486</v>
      </c>
      <c r="D10262" s="138" t="s">
        <v>49487</v>
      </c>
      <c r="E10262" s="138" t="s">
        <v>49488</v>
      </c>
      <c r="F10262" s="139">
        <v>18.91</v>
      </c>
      <c r="G10262" s="137" t="s">
        <v>247</v>
      </c>
      <c r="H10262" s="137" t="s">
        <v>1806</v>
      </c>
      <c r="I10262" s="138" t="s">
        <v>1096</v>
      </c>
    </row>
    <row r="10263" spans="1:9" hidden="1">
      <c r="A10263" s="137" t="s">
        <v>49489</v>
      </c>
      <c r="B10263" s="138" t="s">
        <v>49490</v>
      </c>
      <c r="C10263" s="138" t="s">
        <v>46297</v>
      </c>
      <c r="D10263" s="138" t="s">
        <v>49491</v>
      </c>
      <c r="E10263" s="138" t="s">
        <v>49492</v>
      </c>
      <c r="F10263" s="139">
        <v>0</v>
      </c>
      <c r="G10263" s="137" t="s">
        <v>247</v>
      </c>
      <c r="H10263" s="137" t="s">
        <v>1806</v>
      </c>
      <c r="I10263" s="138" t="s">
        <v>1080</v>
      </c>
    </row>
    <row r="10264" spans="1:9" hidden="1">
      <c r="A10264" s="137" t="s">
        <v>49493</v>
      </c>
      <c r="B10264" s="138" t="s">
        <v>49494</v>
      </c>
      <c r="C10264" s="138" t="s">
        <v>49495</v>
      </c>
      <c r="D10264" s="138" t="s">
        <v>49496</v>
      </c>
      <c r="E10264" s="138" t="s">
        <v>49497</v>
      </c>
      <c r="F10264" s="139">
        <v>259.77</v>
      </c>
      <c r="G10264" s="137" t="s">
        <v>247</v>
      </c>
      <c r="H10264" s="137" t="s">
        <v>1806</v>
      </c>
      <c r="I10264" s="138" t="s">
        <v>5636</v>
      </c>
    </row>
    <row r="10265" spans="1:9" hidden="1">
      <c r="A10265" s="137" t="s">
        <v>49498</v>
      </c>
      <c r="B10265" s="138" t="s">
        <v>49499</v>
      </c>
      <c r="C10265" s="138" t="s">
        <v>49500</v>
      </c>
      <c r="D10265" s="138" t="s">
        <v>49501</v>
      </c>
      <c r="E10265" s="138" t="s">
        <v>49502</v>
      </c>
      <c r="F10265" s="139">
        <v>25.47</v>
      </c>
      <c r="G10265" s="137" t="s">
        <v>247</v>
      </c>
      <c r="H10265" s="137" t="s">
        <v>1806</v>
      </c>
      <c r="I10265" s="138" t="s">
        <v>1756</v>
      </c>
    </row>
    <row r="10266" spans="1:9" hidden="1">
      <c r="A10266" s="137" t="s">
        <v>49503</v>
      </c>
      <c r="B10266" s="138" t="s">
        <v>49504</v>
      </c>
      <c r="C10266" s="138" t="s">
        <v>49505</v>
      </c>
      <c r="D10266" s="138" t="s">
        <v>49506</v>
      </c>
      <c r="E10266" s="138" t="s">
        <v>49507</v>
      </c>
      <c r="F10266" s="139">
        <v>20.69</v>
      </c>
      <c r="G10266" s="137" t="s">
        <v>247</v>
      </c>
      <c r="H10266" s="137" t="s">
        <v>1806</v>
      </c>
      <c r="I10266" s="138" t="s">
        <v>1110</v>
      </c>
    </row>
    <row r="10267" spans="1:9" hidden="1">
      <c r="A10267" s="137" t="s">
        <v>49508</v>
      </c>
      <c r="B10267" s="138" t="s">
        <v>49509</v>
      </c>
      <c r="C10267" s="138" t="s">
        <v>49510</v>
      </c>
      <c r="D10267" s="138" t="s">
        <v>49511</v>
      </c>
      <c r="E10267" s="138" t="s">
        <v>49512</v>
      </c>
      <c r="F10267" s="139">
        <v>302.18</v>
      </c>
      <c r="G10267" s="137" t="s">
        <v>247</v>
      </c>
      <c r="H10267" s="137" t="s">
        <v>1806</v>
      </c>
      <c r="I10267" s="138" t="s">
        <v>1110</v>
      </c>
    </row>
    <row r="10268" spans="1:9" hidden="1">
      <c r="A10268" s="137" t="s">
        <v>49513</v>
      </c>
      <c r="B10268" s="138" t="s">
        <v>49514</v>
      </c>
      <c r="C10268" s="138" t="s">
        <v>49515</v>
      </c>
      <c r="D10268" s="138" t="s">
        <v>49516</v>
      </c>
      <c r="E10268" s="138" t="s">
        <v>49517</v>
      </c>
      <c r="F10268" s="139">
        <v>695.79</v>
      </c>
      <c r="G10268" s="137" t="s">
        <v>247</v>
      </c>
      <c r="H10268" s="137" t="s">
        <v>1806</v>
      </c>
      <c r="I10268" s="138" t="s">
        <v>1110</v>
      </c>
    </row>
    <row r="10269" spans="1:9" hidden="1">
      <c r="A10269" s="137" t="s">
        <v>49518</v>
      </c>
      <c r="B10269" s="138" t="s">
        <v>49519</v>
      </c>
      <c r="C10269" s="138" t="s">
        <v>49520</v>
      </c>
      <c r="D10269" s="138" t="s">
        <v>49521</v>
      </c>
      <c r="E10269" s="138" t="s">
        <v>49522</v>
      </c>
      <c r="F10269" s="139">
        <v>0</v>
      </c>
      <c r="G10269" s="137" t="s">
        <v>247</v>
      </c>
      <c r="H10269" s="137" t="s">
        <v>1806</v>
      </c>
      <c r="I10269" s="138" t="s">
        <v>1096</v>
      </c>
    </row>
    <row r="10270" spans="1:9" hidden="1">
      <c r="A10270" s="137" t="s">
        <v>49523</v>
      </c>
      <c r="B10270" s="138" t="s">
        <v>49524</v>
      </c>
      <c r="C10270" s="138" t="s">
        <v>4199</v>
      </c>
      <c r="D10270" s="138" t="s">
        <v>49525</v>
      </c>
      <c r="E10270" s="138" t="s">
        <v>1756</v>
      </c>
      <c r="F10270" s="139">
        <v>0</v>
      </c>
      <c r="G10270" s="137" t="s">
        <v>247</v>
      </c>
      <c r="H10270" s="137" t="s">
        <v>2660</v>
      </c>
      <c r="I10270" s="138" t="s">
        <v>1756</v>
      </c>
    </row>
    <row r="10271" spans="1:9" hidden="1">
      <c r="A10271" s="137" t="s">
        <v>49526</v>
      </c>
      <c r="B10271" s="138" t="s">
        <v>49527</v>
      </c>
      <c r="C10271" s="138" t="s">
        <v>49528</v>
      </c>
      <c r="D10271" s="138" t="s">
        <v>49529</v>
      </c>
      <c r="E10271" s="138" t="s">
        <v>49530</v>
      </c>
      <c r="F10271" s="139">
        <v>0</v>
      </c>
      <c r="G10271" s="137" t="s">
        <v>247</v>
      </c>
      <c r="H10271" s="137" t="s">
        <v>1806</v>
      </c>
      <c r="I10271" s="138" t="s">
        <v>1096</v>
      </c>
    </row>
    <row r="10272" spans="1:9" hidden="1">
      <c r="A10272" s="137" t="s">
        <v>49531</v>
      </c>
      <c r="B10272" s="138" t="s">
        <v>49532</v>
      </c>
      <c r="C10272" s="138" t="s">
        <v>49533</v>
      </c>
      <c r="D10272" s="138" t="s">
        <v>49534</v>
      </c>
      <c r="E10272" s="138" t="s">
        <v>49535</v>
      </c>
      <c r="F10272" s="139">
        <v>47.37</v>
      </c>
      <c r="G10272" s="137" t="s">
        <v>247</v>
      </c>
      <c r="H10272" s="137" t="s">
        <v>1806</v>
      </c>
      <c r="I10272" s="138" t="s">
        <v>1080</v>
      </c>
    </row>
    <row r="10273" spans="1:9" hidden="1">
      <c r="A10273" s="137" t="s">
        <v>49536</v>
      </c>
      <c r="B10273" s="138" t="s">
        <v>49537</v>
      </c>
      <c r="C10273" s="138" t="s">
        <v>49538</v>
      </c>
      <c r="D10273" s="138" t="s">
        <v>49539</v>
      </c>
      <c r="E10273" s="138" t="s">
        <v>49540</v>
      </c>
      <c r="F10273" s="139">
        <v>107.74</v>
      </c>
      <c r="G10273" s="137" t="s">
        <v>247</v>
      </c>
      <c r="H10273" s="137" t="s">
        <v>1806</v>
      </c>
      <c r="I10273" s="138" t="s">
        <v>1080</v>
      </c>
    </row>
    <row r="10274" spans="1:9" hidden="1">
      <c r="A10274" s="137" t="s">
        <v>49541</v>
      </c>
      <c r="B10274" s="138" t="s">
        <v>49542</v>
      </c>
      <c r="C10274" s="138" t="s">
        <v>49543</v>
      </c>
      <c r="D10274" s="138" t="s">
        <v>49544</v>
      </c>
      <c r="E10274" s="138" t="s">
        <v>49545</v>
      </c>
      <c r="F10274" s="139">
        <v>0</v>
      </c>
      <c r="G10274" s="137" t="s">
        <v>247</v>
      </c>
      <c r="H10274" s="137" t="s">
        <v>1806</v>
      </c>
      <c r="I10274" s="138" t="s">
        <v>1080</v>
      </c>
    </row>
    <row r="10275" spans="1:9" hidden="1">
      <c r="A10275" s="137" t="s">
        <v>49546</v>
      </c>
      <c r="B10275" s="138" t="s">
        <v>49547</v>
      </c>
      <c r="C10275" s="138" t="s">
        <v>49548</v>
      </c>
      <c r="D10275" s="138" t="s">
        <v>49549</v>
      </c>
      <c r="E10275" s="138" t="s">
        <v>49550</v>
      </c>
      <c r="F10275" s="139">
        <v>0</v>
      </c>
      <c r="G10275" s="137" t="s">
        <v>247</v>
      </c>
      <c r="H10275" s="137" t="s">
        <v>1806</v>
      </c>
      <c r="I10275" s="138" t="s">
        <v>1080</v>
      </c>
    </row>
    <row r="10276" spans="1:9" hidden="1">
      <c r="A10276" s="137" t="s">
        <v>49551</v>
      </c>
      <c r="B10276" s="138" t="s">
        <v>49552</v>
      </c>
      <c r="C10276" s="138" t="s">
        <v>49553</v>
      </c>
      <c r="D10276" s="138" t="s">
        <v>49554</v>
      </c>
      <c r="E10276" s="138" t="s">
        <v>49555</v>
      </c>
      <c r="F10276" s="139">
        <v>0</v>
      </c>
      <c r="G10276" s="137" t="s">
        <v>247</v>
      </c>
      <c r="H10276" s="137" t="s">
        <v>1806</v>
      </c>
      <c r="I10276" s="138" t="s">
        <v>1080</v>
      </c>
    </row>
    <row r="10277" spans="1:9" hidden="1">
      <c r="A10277" s="137" t="s">
        <v>49556</v>
      </c>
      <c r="B10277" s="138" t="s">
        <v>49557</v>
      </c>
      <c r="C10277" s="138" t="s">
        <v>49558</v>
      </c>
      <c r="D10277" s="138" t="s">
        <v>49559</v>
      </c>
      <c r="E10277" s="138" t="s">
        <v>49560</v>
      </c>
      <c r="F10277" s="139">
        <v>0</v>
      </c>
      <c r="G10277" s="137" t="s">
        <v>247</v>
      </c>
      <c r="H10277" s="137" t="s">
        <v>1806</v>
      </c>
      <c r="I10277" s="138" t="s">
        <v>1080</v>
      </c>
    </row>
    <row r="10278" spans="1:9" hidden="1">
      <c r="A10278" s="137" t="s">
        <v>49561</v>
      </c>
      <c r="B10278" s="138" t="s">
        <v>49562</v>
      </c>
      <c r="C10278" s="138" t="s">
        <v>49563</v>
      </c>
      <c r="D10278" s="138" t="s">
        <v>49564</v>
      </c>
      <c r="E10278" s="138" t="s">
        <v>49565</v>
      </c>
      <c r="F10278" s="139">
        <v>0</v>
      </c>
      <c r="G10278" s="137" t="s">
        <v>247</v>
      </c>
      <c r="H10278" s="137" t="s">
        <v>1806</v>
      </c>
      <c r="I10278" s="138" t="s">
        <v>1080</v>
      </c>
    </row>
    <row r="10279" spans="1:9" hidden="1">
      <c r="A10279" s="137" t="s">
        <v>49566</v>
      </c>
      <c r="B10279" s="138" t="s">
        <v>49567</v>
      </c>
      <c r="C10279" s="138" t="s">
        <v>49568</v>
      </c>
      <c r="D10279" s="138" t="s">
        <v>49569</v>
      </c>
      <c r="E10279" s="138" t="s">
        <v>49570</v>
      </c>
      <c r="F10279" s="139">
        <v>0</v>
      </c>
      <c r="G10279" s="137" t="s">
        <v>247</v>
      </c>
      <c r="H10279" s="137" t="s">
        <v>1806</v>
      </c>
      <c r="I10279" s="138" t="s">
        <v>1080</v>
      </c>
    </row>
    <row r="10280" spans="1:9" hidden="1">
      <c r="A10280" s="137" t="s">
        <v>49571</v>
      </c>
      <c r="B10280" s="138" t="s">
        <v>49572</v>
      </c>
      <c r="C10280" s="138" t="s">
        <v>49573</v>
      </c>
      <c r="D10280" s="138" t="s">
        <v>49574</v>
      </c>
      <c r="E10280" s="138" t="s">
        <v>49575</v>
      </c>
      <c r="F10280" s="139">
        <v>0</v>
      </c>
      <c r="G10280" s="137" t="s">
        <v>247</v>
      </c>
      <c r="H10280" s="137" t="s">
        <v>1806</v>
      </c>
      <c r="I10280" s="138" t="s">
        <v>1080</v>
      </c>
    </row>
    <row r="10281" spans="1:9" hidden="1">
      <c r="A10281" s="137" t="s">
        <v>49576</v>
      </c>
      <c r="B10281" s="138" t="s">
        <v>49577</v>
      </c>
      <c r="C10281" s="138" t="s">
        <v>49578</v>
      </c>
      <c r="D10281" s="138" t="s">
        <v>49579</v>
      </c>
      <c r="E10281" s="138" t="s">
        <v>49580</v>
      </c>
      <c r="F10281" s="139">
        <v>14.65</v>
      </c>
      <c r="G10281" s="137" t="s">
        <v>247</v>
      </c>
      <c r="H10281" s="137" t="s">
        <v>1806</v>
      </c>
      <c r="I10281" s="138" t="s">
        <v>1080</v>
      </c>
    </row>
    <row r="10282" spans="1:9" hidden="1">
      <c r="A10282" s="137" t="s">
        <v>49581</v>
      </c>
      <c r="B10282" s="138" t="s">
        <v>49582</v>
      </c>
      <c r="C10282" s="138" t="s">
        <v>49583</v>
      </c>
      <c r="D10282" s="138" t="s">
        <v>49584</v>
      </c>
      <c r="E10282" s="138" t="s">
        <v>49585</v>
      </c>
      <c r="F10282" s="139">
        <v>0</v>
      </c>
      <c r="G10282" s="137" t="s">
        <v>247</v>
      </c>
      <c r="H10282" s="137" t="s">
        <v>1806</v>
      </c>
      <c r="I10282" s="138" t="s">
        <v>1080</v>
      </c>
    </row>
    <row r="10283" spans="1:9" hidden="1">
      <c r="A10283" s="137" t="s">
        <v>49586</v>
      </c>
      <c r="B10283" s="138" t="s">
        <v>49587</v>
      </c>
      <c r="C10283" s="138" t="s">
        <v>49588</v>
      </c>
      <c r="D10283" s="138" t="s">
        <v>49589</v>
      </c>
      <c r="E10283" s="138" t="s">
        <v>49590</v>
      </c>
      <c r="F10283" s="139">
        <v>39.36</v>
      </c>
      <c r="G10283" s="137" t="s">
        <v>247</v>
      </c>
      <c r="H10283" s="137" t="s">
        <v>1806</v>
      </c>
      <c r="I10283" s="138" t="s">
        <v>5636</v>
      </c>
    </row>
    <row r="10284" spans="1:9" hidden="1">
      <c r="A10284" s="137" t="s">
        <v>49591</v>
      </c>
      <c r="B10284" s="138" t="s">
        <v>49592</v>
      </c>
      <c r="C10284" s="138" t="s">
        <v>49593</v>
      </c>
      <c r="D10284" s="138" t="s">
        <v>49594</v>
      </c>
      <c r="E10284" s="138" t="s">
        <v>49595</v>
      </c>
      <c r="F10284" s="139">
        <v>0</v>
      </c>
      <c r="G10284" s="137" t="s">
        <v>247</v>
      </c>
      <c r="H10284" s="137" t="s">
        <v>1806</v>
      </c>
      <c r="I10284" s="138" t="s">
        <v>1080</v>
      </c>
    </row>
    <row r="10285" spans="1:9" hidden="1">
      <c r="A10285" s="137" t="s">
        <v>49596</v>
      </c>
      <c r="B10285" s="138" t="s">
        <v>49597</v>
      </c>
      <c r="C10285" s="138" t="s">
        <v>49598</v>
      </c>
      <c r="D10285" s="138" t="s">
        <v>49599</v>
      </c>
      <c r="E10285" s="138" t="s">
        <v>49600</v>
      </c>
      <c r="F10285" s="139">
        <v>18.78</v>
      </c>
      <c r="G10285" s="137" t="s">
        <v>247</v>
      </c>
      <c r="H10285" s="137" t="s">
        <v>1806</v>
      </c>
      <c r="I10285" s="138" t="s">
        <v>1080</v>
      </c>
    </row>
    <row r="10286" spans="1:9" hidden="1">
      <c r="A10286" s="137" t="s">
        <v>49601</v>
      </c>
      <c r="B10286" s="138" t="s">
        <v>49602</v>
      </c>
      <c r="C10286" s="138" t="s">
        <v>49603</v>
      </c>
      <c r="D10286" s="138" t="s">
        <v>49604</v>
      </c>
      <c r="E10286" s="138" t="s">
        <v>49605</v>
      </c>
      <c r="F10286" s="139">
        <v>27.68</v>
      </c>
      <c r="G10286" s="137" t="s">
        <v>247</v>
      </c>
      <c r="H10286" s="137" t="s">
        <v>1806</v>
      </c>
      <c r="I10286" s="138" t="s">
        <v>1080</v>
      </c>
    </row>
    <row r="10287" spans="1:9" hidden="1">
      <c r="A10287" s="137" t="s">
        <v>49606</v>
      </c>
      <c r="B10287" s="138" t="s">
        <v>49607</v>
      </c>
      <c r="C10287" s="138" t="s">
        <v>49608</v>
      </c>
      <c r="D10287" s="138" t="s">
        <v>49609</v>
      </c>
      <c r="E10287" s="138" t="s">
        <v>49610</v>
      </c>
      <c r="F10287" s="139">
        <v>68.91</v>
      </c>
      <c r="G10287" s="137" t="s">
        <v>247</v>
      </c>
      <c r="H10287" s="137" t="s">
        <v>1806</v>
      </c>
      <c r="I10287" s="138" t="s">
        <v>1080</v>
      </c>
    </row>
    <row r="10288" spans="1:9" hidden="1">
      <c r="A10288" s="137" t="s">
        <v>49611</v>
      </c>
      <c r="B10288" s="138" t="s">
        <v>49612</v>
      </c>
      <c r="C10288" s="138" t="s">
        <v>49613</v>
      </c>
      <c r="D10288" s="138" t="s">
        <v>49614</v>
      </c>
      <c r="E10288" s="138" t="s">
        <v>49615</v>
      </c>
      <c r="F10288" s="139">
        <v>0</v>
      </c>
      <c r="G10288" s="137" t="s">
        <v>247</v>
      </c>
      <c r="H10288" s="137" t="s">
        <v>1806</v>
      </c>
      <c r="I10288" s="138" t="s">
        <v>1080</v>
      </c>
    </row>
    <row r="10289" spans="1:9" hidden="1">
      <c r="A10289" s="137" t="s">
        <v>49616</v>
      </c>
      <c r="B10289" s="138" t="s">
        <v>49617</v>
      </c>
      <c r="C10289" s="138" t="s">
        <v>49618</v>
      </c>
      <c r="D10289" s="138" t="s">
        <v>49619</v>
      </c>
      <c r="E10289" s="138" t="s">
        <v>49620</v>
      </c>
      <c r="F10289" s="139">
        <v>0</v>
      </c>
      <c r="G10289" s="137" t="s">
        <v>247</v>
      </c>
      <c r="H10289" s="137" t="s">
        <v>1806</v>
      </c>
      <c r="I10289" s="138" t="s">
        <v>1080</v>
      </c>
    </row>
    <row r="10290" spans="1:9" hidden="1">
      <c r="A10290" s="137" t="s">
        <v>49621</v>
      </c>
      <c r="B10290" s="138" t="s">
        <v>49622</v>
      </c>
      <c r="C10290" s="138" t="s">
        <v>49623</v>
      </c>
      <c r="D10290" s="138" t="s">
        <v>49624</v>
      </c>
      <c r="E10290" s="138" t="s">
        <v>49625</v>
      </c>
      <c r="F10290" s="139">
        <v>44.93</v>
      </c>
      <c r="G10290" s="137" t="s">
        <v>247</v>
      </c>
      <c r="H10290" s="137" t="s">
        <v>1806</v>
      </c>
      <c r="I10290" s="138" t="s">
        <v>1080</v>
      </c>
    </row>
    <row r="10291" spans="1:9" hidden="1">
      <c r="A10291" s="137" t="s">
        <v>49626</v>
      </c>
      <c r="B10291" s="138" t="s">
        <v>49627</v>
      </c>
      <c r="C10291" s="138" t="s">
        <v>46782</v>
      </c>
      <c r="D10291" s="138" t="s">
        <v>46763</v>
      </c>
      <c r="E10291" s="138" t="s">
        <v>46783</v>
      </c>
      <c r="F10291" s="139">
        <v>0</v>
      </c>
      <c r="G10291" s="137" t="s">
        <v>247</v>
      </c>
      <c r="H10291" s="137" t="s">
        <v>1806</v>
      </c>
      <c r="I10291" s="138" t="s">
        <v>1080</v>
      </c>
    </row>
    <row r="10292" spans="1:9" hidden="1">
      <c r="A10292" s="137" t="s">
        <v>49628</v>
      </c>
      <c r="B10292" s="138" t="s">
        <v>49629</v>
      </c>
      <c r="C10292" s="138" t="s">
        <v>46762</v>
      </c>
      <c r="D10292" s="138" t="s">
        <v>46763</v>
      </c>
      <c r="E10292" s="138" t="s">
        <v>46764</v>
      </c>
      <c r="F10292" s="139">
        <v>0</v>
      </c>
      <c r="G10292" s="137" t="s">
        <v>247</v>
      </c>
      <c r="H10292" s="137" t="s">
        <v>1806</v>
      </c>
      <c r="I10292" s="138" t="s">
        <v>1080</v>
      </c>
    </row>
    <row r="10293" spans="1:9" hidden="1">
      <c r="A10293" s="137" t="s">
        <v>49630</v>
      </c>
      <c r="B10293" s="138" t="s">
        <v>49631</v>
      </c>
      <c r="C10293" s="138" t="s">
        <v>49632</v>
      </c>
      <c r="D10293" s="138" t="s">
        <v>49633</v>
      </c>
      <c r="E10293" s="138" t="s">
        <v>49634</v>
      </c>
      <c r="F10293" s="139">
        <v>13.91</v>
      </c>
      <c r="G10293" s="137" t="s">
        <v>247</v>
      </c>
      <c r="H10293" s="137" t="s">
        <v>1806</v>
      </c>
      <c r="I10293" s="138" t="s">
        <v>1080</v>
      </c>
    </row>
    <row r="10294" spans="1:9" hidden="1">
      <c r="A10294" s="137" t="s">
        <v>49635</v>
      </c>
      <c r="B10294" s="138" t="s">
        <v>49636</v>
      </c>
      <c r="C10294" s="138" t="s">
        <v>49637</v>
      </c>
      <c r="D10294" s="138" t="s">
        <v>49638</v>
      </c>
      <c r="E10294" s="138" t="s">
        <v>49639</v>
      </c>
      <c r="F10294" s="139">
        <v>7.44</v>
      </c>
      <c r="G10294" s="137" t="s">
        <v>247</v>
      </c>
      <c r="H10294" s="137" t="s">
        <v>1806</v>
      </c>
      <c r="I10294" s="138" t="s">
        <v>1080</v>
      </c>
    </row>
    <row r="10295" spans="1:9" hidden="1">
      <c r="A10295" s="137" t="s">
        <v>49640</v>
      </c>
      <c r="B10295" s="138" t="s">
        <v>49641</v>
      </c>
      <c r="C10295" s="138" t="s">
        <v>49642</v>
      </c>
      <c r="D10295" s="138" t="s">
        <v>49643</v>
      </c>
      <c r="E10295" s="138" t="s">
        <v>49644</v>
      </c>
      <c r="F10295" s="139">
        <v>14.7582</v>
      </c>
      <c r="G10295" s="137" t="s">
        <v>247</v>
      </c>
      <c r="H10295" s="137" t="s">
        <v>1806</v>
      </c>
      <c r="I10295" s="138" t="s">
        <v>1080</v>
      </c>
    </row>
    <row r="10296" spans="1:9" hidden="1">
      <c r="A10296" s="137" t="s">
        <v>49645</v>
      </c>
      <c r="B10296" s="138" t="s">
        <v>49646</v>
      </c>
      <c r="C10296" s="138" t="s">
        <v>49647</v>
      </c>
      <c r="D10296" s="138" t="s">
        <v>49648</v>
      </c>
      <c r="E10296" s="138" t="s">
        <v>49649</v>
      </c>
      <c r="F10296" s="139">
        <v>0</v>
      </c>
      <c r="G10296" s="137" t="s">
        <v>247</v>
      </c>
      <c r="H10296" s="137" t="s">
        <v>1806</v>
      </c>
      <c r="I10296" s="138" t="s">
        <v>1080</v>
      </c>
    </row>
    <row r="10297" spans="1:9" hidden="1">
      <c r="A10297" s="137" t="s">
        <v>49650</v>
      </c>
      <c r="B10297" s="138" t="s">
        <v>49651</v>
      </c>
      <c r="C10297" s="138" t="s">
        <v>49652</v>
      </c>
      <c r="D10297" s="138" t="s">
        <v>49653</v>
      </c>
      <c r="E10297" s="138" t="s">
        <v>1756</v>
      </c>
      <c r="F10297" s="139">
        <v>0</v>
      </c>
      <c r="G10297" s="137" t="s">
        <v>247</v>
      </c>
      <c r="H10297" s="137" t="s">
        <v>1806</v>
      </c>
      <c r="I10297" s="138" t="s">
        <v>1756</v>
      </c>
    </row>
    <row r="10298" spans="1:9" hidden="1">
      <c r="A10298" s="137" t="s">
        <v>49654</v>
      </c>
      <c r="B10298" s="138" t="s">
        <v>49655</v>
      </c>
      <c r="C10298" s="138" t="s">
        <v>49656</v>
      </c>
      <c r="D10298" s="138" t="s">
        <v>49657</v>
      </c>
      <c r="E10298" s="138" t="s">
        <v>1756</v>
      </c>
      <c r="F10298" s="139">
        <v>0</v>
      </c>
      <c r="G10298" s="137" t="s">
        <v>247</v>
      </c>
      <c r="H10298" s="137" t="s">
        <v>1806</v>
      </c>
      <c r="I10298" s="138" t="s">
        <v>1756</v>
      </c>
    </row>
    <row r="10299" spans="1:9" hidden="1">
      <c r="A10299" s="137" t="s">
        <v>49658</v>
      </c>
      <c r="B10299" s="138" t="s">
        <v>49659</v>
      </c>
      <c r="C10299" s="138" t="s">
        <v>49660</v>
      </c>
      <c r="D10299" s="138" t="s">
        <v>49661</v>
      </c>
      <c r="E10299" s="138" t="s">
        <v>49662</v>
      </c>
      <c r="F10299" s="139">
        <v>29.35</v>
      </c>
      <c r="G10299" s="137" t="s">
        <v>247</v>
      </c>
      <c r="H10299" s="137" t="s">
        <v>1806</v>
      </c>
      <c r="I10299" s="138" t="s">
        <v>1096</v>
      </c>
    </row>
    <row r="10300" spans="1:9" hidden="1">
      <c r="A10300" s="137" t="s">
        <v>49663</v>
      </c>
      <c r="B10300" s="138" t="s">
        <v>49664</v>
      </c>
      <c r="C10300" s="138" t="s">
        <v>49665</v>
      </c>
      <c r="D10300" s="138" t="s">
        <v>49666</v>
      </c>
      <c r="E10300" s="138" t="s">
        <v>49667</v>
      </c>
      <c r="F10300" s="139">
        <v>58.78</v>
      </c>
      <c r="G10300" s="137" t="s">
        <v>247</v>
      </c>
      <c r="H10300" s="137" t="s">
        <v>1806</v>
      </c>
      <c r="I10300" s="138" t="s">
        <v>1110</v>
      </c>
    </row>
    <row r="10301" spans="1:9" hidden="1">
      <c r="A10301" s="137" t="s">
        <v>49668</v>
      </c>
      <c r="B10301" s="138" t="s">
        <v>49669</v>
      </c>
      <c r="C10301" s="138" t="s">
        <v>49670</v>
      </c>
      <c r="D10301" s="138" t="s">
        <v>49671</v>
      </c>
      <c r="E10301" s="138" t="s">
        <v>49672</v>
      </c>
      <c r="F10301" s="139">
        <v>28.65</v>
      </c>
      <c r="G10301" s="137" t="s">
        <v>247</v>
      </c>
      <c r="H10301" s="137" t="s">
        <v>1806</v>
      </c>
      <c r="I10301" s="138" t="s">
        <v>5636</v>
      </c>
    </row>
    <row r="10302" spans="1:9" hidden="1">
      <c r="A10302" s="137" t="s">
        <v>49673</v>
      </c>
      <c r="B10302" s="138" t="s">
        <v>49674</v>
      </c>
      <c r="C10302" s="138" t="s">
        <v>49675</v>
      </c>
      <c r="D10302" s="138" t="s">
        <v>49676</v>
      </c>
      <c r="E10302" s="138" t="s">
        <v>49677</v>
      </c>
      <c r="F10302" s="139">
        <v>160.06</v>
      </c>
      <c r="G10302" s="137" t="s">
        <v>247</v>
      </c>
      <c r="H10302" s="137" t="s">
        <v>1806</v>
      </c>
      <c r="I10302" s="138" t="s">
        <v>1096</v>
      </c>
    </row>
    <row r="10303" spans="1:9" hidden="1">
      <c r="A10303" s="137" t="s">
        <v>49678</v>
      </c>
      <c r="B10303" s="138" t="s">
        <v>49679</v>
      </c>
      <c r="C10303" s="138" t="s">
        <v>49680</v>
      </c>
      <c r="D10303" s="138" t="s">
        <v>49681</v>
      </c>
      <c r="E10303" s="138" t="s">
        <v>49682</v>
      </c>
      <c r="F10303" s="139">
        <v>20.75</v>
      </c>
      <c r="G10303" s="137" t="s">
        <v>247</v>
      </c>
      <c r="H10303" s="137" t="s">
        <v>1806</v>
      </c>
      <c r="I10303" s="138" t="s">
        <v>1110</v>
      </c>
    </row>
    <row r="10304" spans="1:9" hidden="1">
      <c r="A10304" s="137" t="s">
        <v>49683</v>
      </c>
      <c r="B10304" s="138" t="s">
        <v>49684</v>
      </c>
      <c r="C10304" s="138" t="s">
        <v>49685</v>
      </c>
      <c r="D10304" s="138" t="s">
        <v>49686</v>
      </c>
      <c r="E10304" s="138" t="s">
        <v>49687</v>
      </c>
      <c r="F10304" s="139">
        <v>0</v>
      </c>
      <c r="G10304" s="137" t="s">
        <v>247</v>
      </c>
      <c r="H10304" s="137" t="s">
        <v>1806</v>
      </c>
      <c r="I10304" s="138" t="s">
        <v>1110</v>
      </c>
    </row>
    <row r="10305" spans="1:9" hidden="1">
      <c r="A10305" s="137" t="s">
        <v>49688</v>
      </c>
      <c r="B10305" s="138" t="s">
        <v>49689</v>
      </c>
      <c r="C10305" s="138" t="s">
        <v>49690</v>
      </c>
      <c r="D10305" s="138" t="s">
        <v>49691</v>
      </c>
      <c r="E10305" s="138" t="s">
        <v>49692</v>
      </c>
      <c r="F10305" s="139">
        <v>28.26</v>
      </c>
      <c r="G10305" s="137" t="s">
        <v>247</v>
      </c>
      <c r="H10305" s="137" t="s">
        <v>1806</v>
      </c>
      <c r="I10305" s="138" t="s">
        <v>1096</v>
      </c>
    </row>
    <row r="10306" spans="1:9" hidden="1">
      <c r="A10306" s="137" t="s">
        <v>49693</v>
      </c>
      <c r="B10306" s="138" t="s">
        <v>49694</v>
      </c>
      <c r="C10306" s="138" t="s">
        <v>49695</v>
      </c>
      <c r="D10306" s="138" t="s">
        <v>49696</v>
      </c>
      <c r="E10306" s="138" t="s">
        <v>49697</v>
      </c>
      <c r="F10306" s="139">
        <v>9.14</v>
      </c>
      <c r="G10306" s="137" t="s">
        <v>247</v>
      </c>
      <c r="H10306" s="137" t="s">
        <v>1806</v>
      </c>
      <c r="I10306" s="138" t="s">
        <v>1110</v>
      </c>
    </row>
    <row r="10307" spans="1:9" hidden="1">
      <c r="A10307" s="137" t="s">
        <v>49698</v>
      </c>
      <c r="B10307" s="138" t="s">
        <v>49699</v>
      </c>
      <c r="C10307" s="138" t="s">
        <v>49700</v>
      </c>
      <c r="D10307" s="138" t="s">
        <v>49701</v>
      </c>
      <c r="E10307" s="138" t="s">
        <v>49702</v>
      </c>
      <c r="F10307" s="139">
        <v>0</v>
      </c>
      <c r="G10307" s="137" t="s">
        <v>247</v>
      </c>
      <c r="H10307" s="137" t="s">
        <v>1806</v>
      </c>
      <c r="I10307" s="138" t="s">
        <v>1080</v>
      </c>
    </row>
    <row r="10308" spans="1:9" hidden="1">
      <c r="A10308" s="137" t="s">
        <v>49703</v>
      </c>
      <c r="B10308" s="138" t="s">
        <v>49699</v>
      </c>
      <c r="C10308" s="138" t="s">
        <v>49704</v>
      </c>
      <c r="D10308" s="138" t="s">
        <v>49705</v>
      </c>
      <c r="E10308" s="138" t="s">
        <v>49702</v>
      </c>
      <c r="F10308" s="139">
        <v>18.809999999999999</v>
      </c>
      <c r="G10308" s="137" t="s">
        <v>247</v>
      </c>
      <c r="H10308" s="137" t="s">
        <v>1806</v>
      </c>
      <c r="I10308" s="138" t="s">
        <v>1080</v>
      </c>
    </row>
    <row r="10309" spans="1:9" hidden="1">
      <c r="A10309" s="137" t="s">
        <v>49706</v>
      </c>
      <c r="B10309" s="138" t="s">
        <v>49707</v>
      </c>
      <c r="C10309" s="138" t="s">
        <v>49708</v>
      </c>
      <c r="D10309" s="138" t="s">
        <v>49709</v>
      </c>
      <c r="E10309" s="138" t="s">
        <v>49710</v>
      </c>
      <c r="F10309" s="139">
        <v>0</v>
      </c>
      <c r="G10309" s="137" t="s">
        <v>247</v>
      </c>
      <c r="H10309" s="137" t="s">
        <v>1806</v>
      </c>
      <c r="I10309" s="138" t="s">
        <v>1080</v>
      </c>
    </row>
    <row r="10310" spans="1:9" hidden="1">
      <c r="A10310" s="137" t="s">
        <v>49711</v>
      </c>
      <c r="B10310" s="138" t="s">
        <v>49707</v>
      </c>
      <c r="C10310" s="138" t="s">
        <v>49712</v>
      </c>
      <c r="D10310" s="138" t="s">
        <v>20854</v>
      </c>
      <c r="E10310" s="138" t="s">
        <v>49710</v>
      </c>
      <c r="F10310" s="139">
        <v>20.48</v>
      </c>
      <c r="G10310" s="137" t="s">
        <v>247</v>
      </c>
      <c r="H10310" s="137" t="s">
        <v>1806</v>
      </c>
      <c r="I10310" s="138" t="s">
        <v>1080</v>
      </c>
    </row>
    <row r="10311" spans="1:9" hidden="1">
      <c r="A10311" s="137" t="s">
        <v>49713</v>
      </c>
      <c r="B10311" s="138" t="s">
        <v>49714</v>
      </c>
      <c r="C10311" s="138" t="s">
        <v>49715</v>
      </c>
      <c r="D10311" s="138" t="s">
        <v>49716</v>
      </c>
      <c r="E10311" s="138" t="s">
        <v>49717</v>
      </c>
      <c r="F10311" s="139">
        <v>0</v>
      </c>
      <c r="G10311" s="137" t="s">
        <v>247</v>
      </c>
      <c r="H10311" s="137" t="s">
        <v>1806</v>
      </c>
      <c r="I10311" s="138" t="s">
        <v>1080</v>
      </c>
    </row>
    <row r="10312" spans="1:9" hidden="1">
      <c r="A10312" s="137" t="s">
        <v>49718</v>
      </c>
      <c r="B10312" s="138" t="s">
        <v>49719</v>
      </c>
      <c r="C10312" s="138" t="s">
        <v>49720</v>
      </c>
      <c r="D10312" s="138" t="s">
        <v>49721</v>
      </c>
      <c r="E10312" s="138" t="s">
        <v>49722</v>
      </c>
      <c r="F10312" s="139">
        <v>48.78</v>
      </c>
      <c r="G10312" s="137" t="s">
        <v>247</v>
      </c>
      <c r="H10312" s="137" t="s">
        <v>1806</v>
      </c>
      <c r="I10312" s="138" t="s">
        <v>1083</v>
      </c>
    </row>
    <row r="10313" spans="1:9" hidden="1">
      <c r="A10313" s="137" t="s">
        <v>49723</v>
      </c>
      <c r="B10313" s="138" t="s">
        <v>49724</v>
      </c>
      <c r="C10313" s="138" t="s">
        <v>49725</v>
      </c>
      <c r="D10313" s="138" t="s">
        <v>49726</v>
      </c>
      <c r="E10313" s="138" t="s">
        <v>49727</v>
      </c>
      <c r="F10313" s="139">
        <v>0</v>
      </c>
      <c r="G10313" s="137" t="s">
        <v>247</v>
      </c>
      <c r="H10313" s="137" t="s">
        <v>1806</v>
      </c>
      <c r="I10313" s="138" t="s">
        <v>1080</v>
      </c>
    </row>
    <row r="10314" spans="1:9" hidden="1">
      <c r="A10314" s="137" t="s">
        <v>49728</v>
      </c>
      <c r="B10314" s="138" t="s">
        <v>49729</v>
      </c>
      <c r="C10314" s="138" t="s">
        <v>49730</v>
      </c>
      <c r="D10314" s="138" t="s">
        <v>49731</v>
      </c>
      <c r="E10314" s="138" t="s">
        <v>49732</v>
      </c>
      <c r="F10314" s="139">
        <v>0</v>
      </c>
      <c r="G10314" s="137" t="s">
        <v>247</v>
      </c>
      <c r="H10314" s="137" t="s">
        <v>1806</v>
      </c>
      <c r="I10314" s="138" t="s">
        <v>1083</v>
      </c>
    </row>
    <row r="10315" spans="1:9" hidden="1">
      <c r="A10315" s="137" t="s">
        <v>49733</v>
      </c>
      <c r="B10315" s="138" t="s">
        <v>49734</v>
      </c>
      <c r="C10315" s="138" t="s">
        <v>49735</v>
      </c>
      <c r="D10315" s="138" t="s">
        <v>49736</v>
      </c>
      <c r="E10315" s="138" t="s">
        <v>49737</v>
      </c>
      <c r="F10315" s="139">
        <v>0</v>
      </c>
      <c r="G10315" s="137" t="s">
        <v>247</v>
      </c>
      <c r="H10315" s="137" t="s">
        <v>1806</v>
      </c>
      <c r="I10315" s="138" t="s">
        <v>1083</v>
      </c>
    </row>
    <row r="10316" spans="1:9" hidden="1">
      <c r="A10316" s="137" t="s">
        <v>49738</v>
      </c>
      <c r="B10316" s="138" t="s">
        <v>49739</v>
      </c>
      <c r="C10316" s="138" t="s">
        <v>49740</v>
      </c>
      <c r="D10316" s="138" t="s">
        <v>20737</v>
      </c>
      <c r="E10316" s="138" t="s">
        <v>49741</v>
      </c>
      <c r="F10316" s="139">
        <v>44.16</v>
      </c>
      <c r="G10316" s="137" t="s">
        <v>247</v>
      </c>
      <c r="H10316" s="137" t="s">
        <v>1806</v>
      </c>
      <c r="I10316" s="138" t="s">
        <v>1083</v>
      </c>
    </row>
    <row r="10317" spans="1:9" hidden="1">
      <c r="A10317" s="137" t="s">
        <v>49742</v>
      </c>
      <c r="B10317" s="138" t="s">
        <v>49743</v>
      </c>
      <c r="C10317" s="138" t="s">
        <v>49744</v>
      </c>
      <c r="D10317" s="138" t="s">
        <v>49745</v>
      </c>
      <c r="E10317" s="138" t="s">
        <v>49746</v>
      </c>
      <c r="F10317" s="139">
        <v>33.04</v>
      </c>
      <c r="G10317" s="137" t="s">
        <v>247</v>
      </c>
      <c r="H10317" s="137" t="s">
        <v>1806</v>
      </c>
      <c r="I10317" s="138" t="s">
        <v>1080</v>
      </c>
    </row>
    <row r="10318" spans="1:9" hidden="1">
      <c r="A10318" s="137" t="s">
        <v>49747</v>
      </c>
      <c r="B10318" s="138" t="s">
        <v>49748</v>
      </c>
      <c r="C10318" s="138" t="s">
        <v>49749</v>
      </c>
      <c r="D10318" s="138" t="s">
        <v>49750</v>
      </c>
      <c r="E10318" s="138" t="s">
        <v>49751</v>
      </c>
      <c r="F10318" s="139">
        <v>0</v>
      </c>
      <c r="G10318" s="137" t="s">
        <v>247</v>
      </c>
      <c r="H10318" s="137" t="s">
        <v>1806</v>
      </c>
      <c r="I10318" s="138" t="s">
        <v>1080</v>
      </c>
    </row>
    <row r="10319" spans="1:9" hidden="1">
      <c r="A10319" s="137" t="s">
        <v>49752</v>
      </c>
      <c r="B10319" s="138" t="s">
        <v>49753</v>
      </c>
      <c r="C10319" s="138" t="s">
        <v>49754</v>
      </c>
      <c r="D10319" s="138" t="s">
        <v>49755</v>
      </c>
      <c r="E10319" s="138" t="s">
        <v>49756</v>
      </c>
      <c r="F10319" s="139">
        <v>32.520000000000003</v>
      </c>
      <c r="G10319" s="137" t="s">
        <v>247</v>
      </c>
      <c r="H10319" s="137" t="s">
        <v>1806</v>
      </c>
      <c r="I10319" s="138" t="s">
        <v>1080</v>
      </c>
    </row>
    <row r="10320" spans="1:9" hidden="1">
      <c r="A10320" s="137" t="s">
        <v>49757</v>
      </c>
      <c r="B10320" s="138" t="s">
        <v>49758</v>
      </c>
      <c r="C10320" s="138" t="s">
        <v>49759</v>
      </c>
      <c r="D10320" s="138" t="s">
        <v>49760</v>
      </c>
      <c r="E10320" s="138" t="s">
        <v>49761</v>
      </c>
      <c r="F10320" s="139">
        <v>97.37</v>
      </c>
      <c r="G10320" s="137" t="s">
        <v>247</v>
      </c>
      <c r="H10320" s="137" t="s">
        <v>1806</v>
      </c>
      <c r="I10320" s="138" t="s">
        <v>1080</v>
      </c>
    </row>
    <row r="10321" spans="1:9" hidden="1">
      <c r="A10321" s="137" t="s">
        <v>49762</v>
      </c>
      <c r="B10321" s="138" t="s">
        <v>49763</v>
      </c>
      <c r="C10321" s="138" t="s">
        <v>49764</v>
      </c>
      <c r="D10321" s="138" t="s">
        <v>49765</v>
      </c>
      <c r="E10321" s="138" t="s">
        <v>49766</v>
      </c>
      <c r="F10321" s="139">
        <v>33.479999999999997</v>
      </c>
      <c r="G10321" s="137" t="s">
        <v>247</v>
      </c>
      <c r="H10321" s="137" t="s">
        <v>1806</v>
      </c>
      <c r="I10321" s="138" t="s">
        <v>1080</v>
      </c>
    </row>
    <row r="10322" spans="1:9" hidden="1">
      <c r="A10322" s="137" t="s">
        <v>49767</v>
      </c>
      <c r="B10322" s="138" t="s">
        <v>49768</v>
      </c>
      <c r="C10322" s="138" t="s">
        <v>49769</v>
      </c>
      <c r="D10322" s="138" t="s">
        <v>49770</v>
      </c>
      <c r="E10322" s="138" t="s">
        <v>49771</v>
      </c>
      <c r="F10322" s="139">
        <v>73.760000000000005</v>
      </c>
      <c r="G10322" s="137" t="s">
        <v>247</v>
      </c>
      <c r="H10322" s="137" t="s">
        <v>1806</v>
      </c>
      <c r="I10322" s="138" t="s">
        <v>5636</v>
      </c>
    </row>
    <row r="10323" spans="1:9" hidden="1">
      <c r="A10323" s="137" t="s">
        <v>49772</v>
      </c>
      <c r="B10323" s="138" t="s">
        <v>49773</v>
      </c>
      <c r="C10323" s="138" t="s">
        <v>49774</v>
      </c>
      <c r="D10323" s="138" t="s">
        <v>49775</v>
      </c>
      <c r="E10323" s="138" t="s">
        <v>49776</v>
      </c>
      <c r="F10323" s="139">
        <v>0</v>
      </c>
      <c r="G10323" s="137" t="s">
        <v>247</v>
      </c>
      <c r="H10323" s="137" t="s">
        <v>1806</v>
      </c>
      <c r="I10323" s="138" t="s">
        <v>1080</v>
      </c>
    </row>
    <row r="10324" spans="1:9" hidden="1">
      <c r="A10324" s="137" t="s">
        <v>49777</v>
      </c>
      <c r="B10324" s="138" t="s">
        <v>49773</v>
      </c>
      <c r="C10324" s="138" t="s">
        <v>49778</v>
      </c>
      <c r="D10324" s="138" t="s">
        <v>49775</v>
      </c>
      <c r="E10324" s="138" t="s">
        <v>49776</v>
      </c>
      <c r="F10324" s="139">
        <v>27.62</v>
      </c>
      <c r="G10324" s="137" t="s">
        <v>247</v>
      </c>
      <c r="H10324" s="137" t="s">
        <v>1806</v>
      </c>
      <c r="I10324" s="138" t="s">
        <v>1080</v>
      </c>
    </row>
    <row r="10325" spans="1:9" hidden="1">
      <c r="A10325" s="137" t="s">
        <v>49779</v>
      </c>
      <c r="B10325" s="138" t="s">
        <v>49780</v>
      </c>
      <c r="C10325" s="138" t="s">
        <v>49781</v>
      </c>
      <c r="D10325" s="138" t="s">
        <v>20881</v>
      </c>
      <c r="E10325" s="138" t="s">
        <v>49782</v>
      </c>
      <c r="F10325" s="139">
        <v>0</v>
      </c>
      <c r="G10325" s="137" t="s">
        <v>247</v>
      </c>
      <c r="H10325" s="137" t="s">
        <v>1806</v>
      </c>
      <c r="I10325" s="138" t="s">
        <v>1080</v>
      </c>
    </row>
    <row r="10326" spans="1:9" hidden="1">
      <c r="A10326" s="137" t="s">
        <v>49783</v>
      </c>
      <c r="B10326" s="138" t="s">
        <v>49784</v>
      </c>
      <c r="C10326" s="138" t="s">
        <v>49785</v>
      </c>
      <c r="D10326" s="138" t="s">
        <v>49786</v>
      </c>
      <c r="E10326" s="138" t="s">
        <v>49787</v>
      </c>
      <c r="F10326" s="139">
        <v>91.86</v>
      </c>
      <c r="G10326" s="137" t="s">
        <v>247</v>
      </c>
      <c r="H10326" s="137" t="s">
        <v>1806</v>
      </c>
      <c r="I10326" s="138" t="s">
        <v>1083</v>
      </c>
    </row>
    <row r="10327" spans="1:9" hidden="1">
      <c r="A10327" s="137" t="s">
        <v>49788</v>
      </c>
      <c r="B10327" s="138" t="s">
        <v>49789</v>
      </c>
      <c r="C10327" s="138" t="s">
        <v>49790</v>
      </c>
      <c r="D10327" s="138" t="s">
        <v>49791</v>
      </c>
      <c r="E10327" s="138" t="s">
        <v>49792</v>
      </c>
      <c r="F10327" s="139">
        <v>0</v>
      </c>
      <c r="G10327" s="137" t="s">
        <v>247</v>
      </c>
      <c r="H10327" s="137" t="s">
        <v>1806</v>
      </c>
      <c r="I10327" s="138" t="s">
        <v>1080</v>
      </c>
    </row>
    <row r="10328" spans="1:9" hidden="1">
      <c r="A10328" s="137" t="s">
        <v>49793</v>
      </c>
      <c r="B10328" s="138" t="s">
        <v>49789</v>
      </c>
      <c r="C10328" s="138" t="s">
        <v>49794</v>
      </c>
      <c r="D10328" s="138" t="s">
        <v>49786</v>
      </c>
      <c r="E10328" s="138" t="s">
        <v>49792</v>
      </c>
      <c r="F10328" s="139">
        <v>0</v>
      </c>
      <c r="G10328" s="137" t="s">
        <v>247</v>
      </c>
      <c r="H10328" s="137" t="s">
        <v>1806</v>
      </c>
      <c r="I10328" s="138" t="s">
        <v>1083</v>
      </c>
    </row>
    <row r="10329" spans="1:9" hidden="1">
      <c r="A10329" s="137" t="s">
        <v>49795</v>
      </c>
      <c r="B10329" s="138" t="s">
        <v>49796</v>
      </c>
      <c r="C10329" s="138" t="s">
        <v>49797</v>
      </c>
      <c r="D10329" s="138" t="s">
        <v>20747</v>
      </c>
      <c r="E10329" s="138" t="s">
        <v>49798</v>
      </c>
      <c r="F10329" s="139">
        <v>0</v>
      </c>
      <c r="G10329" s="137" t="s">
        <v>247</v>
      </c>
      <c r="H10329" s="137" t="s">
        <v>1806</v>
      </c>
      <c r="I10329" s="138" t="s">
        <v>1080</v>
      </c>
    </row>
    <row r="10330" spans="1:9" hidden="1">
      <c r="A10330" s="137" t="s">
        <v>49799</v>
      </c>
      <c r="B10330" s="138" t="s">
        <v>49800</v>
      </c>
      <c r="C10330" s="138" t="s">
        <v>49801</v>
      </c>
      <c r="D10330" s="138" t="s">
        <v>49802</v>
      </c>
      <c r="E10330" s="138" t="s">
        <v>49803</v>
      </c>
      <c r="F10330" s="139">
        <v>39.185000000000002</v>
      </c>
      <c r="G10330" s="137" t="s">
        <v>247</v>
      </c>
      <c r="H10330" s="137" t="s">
        <v>1806</v>
      </c>
      <c r="I10330" s="138" t="s">
        <v>1083</v>
      </c>
    </row>
    <row r="10331" spans="1:9" hidden="1">
      <c r="A10331" s="137" t="s">
        <v>49804</v>
      </c>
      <c r="B10331" s="138" t="s">
        <v>49805</v>
      </c>
      <c r="C10331" s="138" t="s">
        <v>49806</v>
      </c>
      <c r="D10331" s="138" t="s">
        <v>49807</v>
      </c>
      <c r="E10331" s="138" t="s">
        <v>49808</v>
      </c>
      <c r="F10331" s="139">
        <v>69.7</v>
      </c>
      <c r="G10331" s="137" t="s">
        <v>247</v>
      </c>
      <c r="H10331" s="137" t="s">
        <v>1806</v>
      </c>
      <c r="I10331" s="138" t="s">
        <v>1080</v>
      </c>
    </row>
    <row r="10332" spans="1:9" hidden="1">
      <c r="A10332" s="137" t="s">
        <v>49809</v>
      </c>
      <c r="B10332" s="138" t="s">
        <v>49810</v>
      </c>
      <c r="C10332" s="138" t="s">
        <v>49811</v>
      </c>
      <c r="D10332" s="138" t="s">
        <v>49812</v>
      </c>
      <c r="E10332" s="138" t="s">
        <v>49813</v>
      </c>
      <c r="F10332" s="139">
        <v>0</v>
      </c>
      <c r="G10332" s="137" t="s">
        <v>247</v>
      </c>
      <c r="H10332" s="137" t="s">
        <v>1806</v>
      </c>
      <c r="I10332" s="138" t="s">
        <v>1080</v>
      </c>
    </row>
    <row r="10333" spans="1:9" hidden="1">
      <c r="A10333" s="137" t="s">
        <v>49814</v>
      </c>
      <c r="B10333" s="138" t="s">
        <v>49815</v>
      </c>
      <c r="C10333" s="138" t="s">
        <v>49816</v>
      </c>
      <c r="D10333" s="138" t="s">
        <v>49817</v>
      </c>
      <c r="E10333" s="138" t="s">
        <v>49818</v>
      </c>
      <c r="F10333" s="139">
        <v>0</v>
      </c>
      <c r="G10333" s="137" t="s">
        <v>247</v>
      </c>
      <c r="H10333" s="137" t="s">
        <v>1806</v>
      </c>
      <c r="I10333" s="138" t="s">
        <v>1083</v>
      </c>
    </row>
    <row r="10334" spans="1:9" hidden="1">
      <c r="A10334" s="137" t="s">
        <v>49819</v>
      </c>
      <c r="B10334" s="138" t="s">
        <v>49820</v>
      </c>
      <c r="C10334" s="138" t="s">
        <v>49821</v>
      </c>
      <c r="D10334" s="138" t="s">
        <v>49822</v>
      </c>
      <c r="E10334" s="138" t="s">
        <v>49823</v>
      </c>
      <c r="F10334" s="139">
        <v>0</v>
      </c>
      <c r="G10334" s="137" t="s">
        <v>247</v>
      </c>
      <c r="H10334" s="137" t="s">
        <v>1806</v>
      </c>
      <c r="I10334" s="138" t="s">
        <v>1080</v>
      </c>
    </row>
    <row r="10335" spans="1:9" hidden="1">
      <c r="A10335" s="137" t="s">
        <v>49824</v>
      </c>
      <c r="B10335" s="138" t="s">
        <v>49825</v>
      </c>
      <c r="C10335" s="138" t="s">
        <v>49826</v>
      </c>
      <c r="D10335" s="138" t="s">
        <v>49827</v>
      </c>
      <c r="E10335" s="138" t="s">
        <v>49828</v>
      </c>
      <c r="F10335" s="139">
        <v>41.29</v>
      </c>
      <c r="G10335" s="137" t="s">
        <v>247</v>
      </c>
      <c r="H10335" s="137" t="s">
        <v>1806</v>
      </c>
      <c r="I10335" s="138" t="s">
        <v>1080</v>
      </c>
    </row>
    <row r="10336" spans="1:9" hidden="1">
      <c r="A10336" s="137" t="s">
        <v>49829</v>
      </c>
      <c r="B10336" s="138" t="s">
        <v>49830</v>
      </c>
      <c r="C10336" s="138" t="s">
        <v>49831</v>
      </c>
      <c r="D10336" s="138" t="s">
        <v>49832</v>
      </c>
      <c r="E10336" s="138" t="s">
        <v>49833</v>
      </c>
      <c r="F10336" s="139">
        <v>29.06</v>
      </c>
      <c r="G10336" s="137" t="s">
        <v>247</v>
      </c>
      <c r="H10336" s="137" t="s">
        <v>1806</v>
      </c>
      <c r="I10336" s="138" t="s">
        <v>1080</v>
      </c>
    </row>
    <row r="10337" spans="1:9" hidden="1">
      <c r="A10337" s="137" t="s">
        <v>49834</v>
      </c>
      <c r="B10337" s="138" t="s">
        <v>49835</v>
      </c>
      <c r="C10337" s="138" t="s">
        <v>49836</v>
      </c>
      <c r="D10337" s="138" t="s">
        <v>49837</v>
      </c>
      <c r="E10337" s="138" t="s">
        <v>49838</v>
      </c>
      <c r="F10337" s="139">
        <v>0</v>
      </c>
      <c r="G10337" s="137" t="s">
        <v>247</v>
      </c>
      <c r="H10337" s="137" t="s">
        <v>1806</v>
      </c>
      <c r="I10337" s="138" t="s">
        <v>5636</v>
      </c>
    </row>
    <row r="10338" spans="1:9" hidden="1">
      <c r="A10338" s="137" t="s">
        <v>49839</v>
      </c>
      <c r="B10338" s="138" t="s">
        <v>49840</v>
      </c>
      <c r="C10338" s="138" t="s">
        <v>49841</v>
      </c>
      <c r="D10338" s="138" t="s">
        <v>49842</v>
      </c>
      <c r="E10338" s="138" t="s">
        <v>49843</v>
      </c>
      <c r="F10338" s="139">
        <v>41.81</v>
      </c>
      <c r="G10338" s="137" t="s">
        <v>247</v>
      </c>
      <c r="H10338" s="137" t="s">
        <v>1806</v>
      </c>
      <c r="I10338" s="138" t="s">
        <v>1080</v>
      </c>
    </row>
    <row r="10339" spans="1:9" hidden="1">
      <c r="A10339" s="137" t="s">
        <v>49844</v>
      </c>
      <c r="B10339" s="138" t="s">
        <v>49845</v>
      </c>
      <c r="C10339" s="138" t="s">
        <v>49846</v>
      </c>
      <c r="D10339" s="138" t="s">
        <v>49847</v>
      </c>
      <c r="E10339" s="138" t="s">
        <v>49848</v>
      </c>
      <c r="F10339" s="139">
        <v>35.18</v>
      </c>
      <c r="G10339" s="137" t="s">
        <v>247</v>
      </c>
      <c r="H10339" s="137" t="s">
        <v>1806</v>
      </c>
      <c r="I10339" s="138" t="s">
        <v>1080</v>
      </c>
    </row>
    <row r="10340" spans="1:9" hidden="1">
      <c r="A10340" s="137" t="s">
        <v>49849</v>
      </c>
      <c r="B10340" s="138" t="s">
        <v>49850</v>
      </c>
      <c r="C10340" s="138" t="s">
        <v>49851</v>
      </c>
      <c r="D10340" s="138" t="s">
        <v>49852</v>
      </c>
      <c r="E10340" s="138" t="s">
        <v>49853</v>
      </c>
      <c r="F10340" s="139">
        <v>0</v>
      </c>
      <c r="G10340" s="137" t="s">
        <v>247</v>
      </c>
      <c r="H10340" s="137" t="s">
        <v>1806</v>
      </c>
      <c r="I10340" s="138" t="s">
        <v>1080</v>
      </c>
    </row>
    <row r="10341" spans="1:9" hidden="1">
      <c r="A10341" s="137" t="s">
        <v>49854</v>
      </c>
      <c r="B10341" s="138" t="s">
        <v>49855</v>
      </c>
      <c r="C10341" s="138" t="s">
        <v>49856</v>
      </c>
      <c r="D10341" s="138" t="s">
        <v>49857</v>
      </c>
      <c r="E10341" s="138" t="s">
        <v>49858</v>
      </c>
      <c r="F10341" s="139">
        <v>0</v>
      </c>
      <c r="G10341" s="137" t="s">
        <v>247</v>
      </c>
      <c r="H10341" s="137" t="s">
        <v>1806</v>
      </c>
      <c r="I10341" s="138" t="s">
        <v>1080</v>
      </c>
    </row>
    <row r="10342" spans="1:9" hidden="1">
      <c r="A10342" s="137" t="s">
        <v>49859</v>
      </c>
      <c r="B10342" s="138" t="s">
        <v>49855</v>
      </c>
      <c r="C10342" s="138" t="s">
        <v>49860</v>
      </c>
      <c r="D10342" s="138" t="s">
        <v>49861</v>
      </c>
      <c r="E10342" s="138" t="s">
        <v>49858</v>
      </c>
      <c r="F10342" s="139">
        <v>61.39</v>
      </c>
      <c r="G10342" s="137" t="s">
        <v>247</v>
      </c>
      <c r="H10342" s="137" t="s">
        <v>1806</v>
      </c>
      <c r="I10342" s="138" t="s">
        <v>1080</v>
      </c>
    </row>
    <row r="10343" spans="1:9" hidden="1">
      <c r="A10343" s="137" t="s">
        <v>49862</v>
      </c>
      <c r="B10343" s="138" t="s">
        <v>49863</v>
      </c>
      <c r="C10343" s="138" t="s">
        <v>49864</v>
      </c>
      <c r="D10343" s="138" t="s">
        <v>49865</v>
      </c>
      <c r="E10343" s="138" t="s">
        <v>49866</v>
      </c>
      <c r="F10343" s="139">
        <v>40.33</v>
      </c>
      <c r="G10343" s="137" t="s">
        <v>247</v>
      </c>
      <c r="H10343" s="137" t="s">
        <v>1806</v>
      </c>
      <c r="I10343" s="138" t="s">
        <v>1080</v>
      </c>
    </row>
    <row r="10344" spans="1:9" hidden="1">
      <c r="A10344" s="137" t="s">
        <v>49867</v>
      </c>
      <c r="B10344" s="138" t="s">
        <v>49868</v>
      </c>
      <c r="C10344" s="138" t="s">
        <v>49869</v>
      </c>
      <c r="D10344" s="138" t="s">
        <v>49870</v>
      </c>
      <c r="E10344" s="138" t="s">
        <v>49871</v>
      </c>
      <c r="F10344" s="139">
        <v>29.59</v>
      </c>
      <c r="G10344" s="137" t="s">
        <v>247</v>
      </c>
      <c r="H10344" s="137" t="s">
        <v>1806</v>
      </c>
      <c r="I10344" s="138" t="s">
        <v>1080</v>
      </c>
    </row>
    <row r="10345" spans="1:9" hidden="1">
      <c r="A10345" s="137" t="s">
        <v>49872</v>
      </c>
      <c r="B10345" s="138" t="s">
        <v>49873</v>
      </c>
      <c r="C10345" s="138" t="s">
        <v>49874</v>
      </c>
      <c r="D10345" s="138" t="s">
        <v>49875</v>
      </c>
      <c r="E10345" s="138" t="s">
        <v>49876</v>
      </c>
      <c r="F10345" s="139">
        <v>35.01</v>
      </c>
      <c r="G10345" s="137" t="s">
        <v>247</v>
      </c>
      <c r="H10345" s="137" t="s">
        <v>1806</v>
      </c>
      <c r="I10345" s="138" t="s">
        <v>1080</v>
      </c>
    </row>
    <row r="10346" spans="1:9" hidden="1">
      <c r="A10346" s="137" t="s">
        <v>49877</v>
      </c>
      <c r="B10346" s="138" t="s">
        <v>49878</v>
      </c>
      <c r="C10346" s="138" t="s">
        <v>49879</v>
      </c>
      <c r="D10346" s="138" t="s">
        <v>49880</v>
      </c>
      <c r="E10346" s="138" t="s">
        <v>49881</v>
      </c>
      <c r="F10346" s="139">
        <v>33.549999999999997</v>
      </c>
      <c r="G10346" s="137" t="s">
        <v>247</v>
      </c>
      <c r="H10346" s="137" t="s">
        <v>1806</v>
      </c>
      <c r="I10346" s="138" t="s">
        <v>1080</v>
      </c>
    </row>
    <row r="10347" spans="1:9" hidden="1">
      <c r="A10347" s="137" t="s">
        <v>49882</v>
      </c>
      <c r="B10347" s="138" t="s">
        <v>49883</v>
      </c>
      <c r="C10347" s="138" t="s">
        <v>49884</v>
      </c>
      <c r="D10347" s="138" t="s">
        <v>49885</v>
      </c>
      <c r="E10347" s="138" t="s">
        <v>49886</v>
      </c>
      <c r="F10347" s="139">
        <v>0</v>
      </c>
      <c r="G10347" s="137" t="s">
        <v>247</v>
      </c>
      <c r="H10347" s="137" t="s">
        <v>1806</v>
      </c>
      <c r="I10347" s="138" t="s">
        <v>1080</v>
      </c>
    </row>
    <row r="10348" spans="1:9" hidden="1">
      <c r="A10348" s="137" t="s">
        <v>49887</v>
      </c>
      <c r="B10348" s="138" t="s">
        <v>49883</v>
      </c>
      <c r="C10348" s="138" t="s">
        <v>49888</v>
      </c>
      <c r="D10348" s="138" t="s">
        <v>49889</v>
      </c>
      <c r="E10348" s="138" t="s">
        <v>49886</v>
      </c>
      <c r="F10348" s="139">
        <v>21.28</v>
      </c>
      <c r="G10348" s="137" t="s">
        <v>247</v>
      </c>
      <c r="H10348" s="137" t="s">
        <v>1806</v>
      </c>
      <c r="I10348" s="138" t="s">
        <v>1080</v>
      </c>
    </row>
    <row r="10349" spans="1:9" hidden="1">
      <c r="A10349" s="137" t="s">
        <v>49890</v>
      </c>
      <c r="B10349" s="138" t="s">
        <v>49891</v>
      </c>
      <c r="C10349" s="138" t="s">
        <v>49892</v>
      </c>
      <c r="D10349" s="138" t="s">
        <v>49893</v>
      </c>
      <c r="E10349" s="138" t="s">
        <v>49894</v>
      </c>
      <c r="F10349" s="139">
        <v>149.09</v>
      </c>
      <c r="G10349" s="137" t="s">
        <v>247</v>
      </c>
      <c r="H10349" s="137" t="s">
        <v>1806</v>
      </c>
      <c r="I10349" s="138" t="s">
        <v>1080</v>
      </c>
    </row>
    <row r="10350" spans="1:9" hidden="1">
      <c r="A10350" s="137" t="s">
        <v>49895</v>
      </c>
      <c r="B10350" s="138" t="s">
        <v>49896</v>
      </c>
      <c r="C10350" s="138" t="s">
        <v>49897</v>
      </c>
      <c r="D10350" s="138" t="s">
        <v>49898</v>
      </c>
      <c r="E10350" s="138" t="s">
        <v>49899</v>
      </c>
      <c r="F10350" s="139">
        <v>0</v>
      </c>
      <c r="G10350" s="137" t="s">
        <v>247</v>
      </c>
      <c r="H10350" s="137" t="s">
        <v>1806</v>
      </c>
      <c r="I10350" s="138" t="s">
        <v>1080</v>
      </c>
    </row>
    <row r="10351" spans="1:9" hidden="1">
      <c r="A10351" s="137" t="s">
        <v>49900</v>
      </c>
      <c r="B10351" s="138" t="s">
        <v>49901</v>
      </c>
      <c r="C10351" s="138" t="s">
        <v>49902</v>
      </c>
      <c r="D10351" s="138" t="s">
        <v>49903</v>
      </c>
      <c r="E10351" s="138" t="s">
        <v>49904</v>
      </c>
      <c r="F10351" s="139">
        <v>84.4</v>
      </c>
      <c r="G10351" s="137" t="s">
        <v>247</v>
      </c>
      <c r="H10351" s="137" t="s">
        <v>1806</v>
      </c>
      <c r="I10351" s="138" t="s">
        <v>5636</v>
      </c>
    </row>
    <row r="10352" spans="1:9" hidden="1">
      <c r="A10352" s="137" t="s">
        <v>49905</v>
      </c>
      <c r="B10352" s="138" t="s">
        <v>49906</v>
      </c>
      <c r="C10352" s="138" t="s">
        <v>49907</v>
      </c>
      <c r="D10352" s="138" t="s">
        <v>49908</v>
      </c>
      <c r="E10352" s="138" t="s">
        <v>49909</v>
      </c>
      <c r="F10352" s="139">
        <v>0</v>
      </c>
      <c r="G10352" s="137" t="s">
        <v>247</v>
      </c>
      <c r="H10352" s="137" t="s">
        <v>1806</v>
      </c>
      <c r="I10352" s="138" t="s">
        <v>1080</v>
      </c>
    </row>
    <row r="10353" spans="1:9" hidden="1">
      <c r="A10353" s="137" t="s">
        <v>49910</v>
      </c>
      <c r="B10353" s="138" t="s">
        <v>49906</v>
      </c>
      <c r="C10353" s="138" t="s">
        <v>49911</v>
      </c>
      <c r="D10353" s="138" t="s">
        <v>49912</v>
      </c>
      <c r="E10353" s="138" t="s">
        <v>49909</v>
      </c>
      <c r="F10353" s="139">
        <v>125.36</v>
      </c>
      <c r="G10353" s="137" t="s">
        <v>247</v>
      </c>
      <c r="H10353" s="137" t="s">
        <v>1806</v>
      </c>
      <c r="I10353" s="138" t="s">
        <v>1080</v>
      </c>
    </row>
    <row r="10354" spans="1:9" hidden="1">
      <c r="A10354" s="137" t="s">
        <v>49913</v>
      </c>
      <c r="B10354" s="138" t="s">
        <v>49914</v>
      </c>
      <c r="C10354" s="138" t="s">
        <v>49915</v>
      </c>
      <c r="D10354" s="138" t="s">
        <v>49916</v>
      </c>
      <c r="E10354" s="138" t="s">
        <v>49917</v>
      </c>
      <c r="F10354" s="139">
        <v>0</v>
      </c>
      <c r="G10354" s="137" t="s">
        <v>247</v>
      </c>
      <c r="H10354" s="137" t="s">
        <v>1806</v>
      </c>
      <c r="I10354" s="138" t="s">
        <v>1080</v>
      </c>
    </row>
    <row r="10355" spans="1:9" hidden="1">
      <c r="A10355" s="137" t="s">
        <v>49918</v>
      </c>
      <c r="B10355" s="138" t="s">
        <v>49914</v>
      </c>
      <c r="C10355" s="138" t="s">
        <v>49919</v>
      </c>
      <c r="D10355" s="138" t="s">
        <v>49920</v>
      </c>
      <c r="E10355" s="138" t="s">
        <v>49917</v>
      </c>
      <c r="F10355" s="139">
        <v>0</v>
      </c>
      <c r="G10355" s="137" t="s">
        <v>247</v>
      </c>
      <c r="H10355" s="137" t="s">
        <v>1806</v>
      </c>
      <c r="I10355" s="138" t="s">
        <v>1080</v>
      </c>
    </row>
    <row r="10356" spans="1:9" hidden="1">
      <c r="A10356" s="137" t="s">
        <v>49921</v>
      </c>
      <c r="B10356" s="138" t="s">
        <v>49922</v>
      </c>
      <c r="C10356" s="138" t="s">
        <v>49923</v>
      </c>
      <c r="D10356" s="138" t="s">
        <v>49924</v>
      </c>
      <c r="E10356" s="138" t="s">
        <v>49925</v>
      </c>
      <c r="F10356" s="139">
        <v>0</v>
      </c>
      <c r="G10356" s="137" t="s">
        <v>247</v>
      </c>
      <c r="H10356" s="137" t="s">
        <v>1806</v>
      </c>
      <c r="I10356" s="138" t="s">
        <v>1080</v>
      </c>
    </row>
    <row r="10357" spans="1:9" hidden="1">
      <c r="A10357" s="137" t="s">
        <v>49926</v>
      </c>
      <c r="B10357" s="138" t="s">
        <v>49922</v>
      </c>
      <c r="C10357" s="138" t="s">
        <v>49927</v>
      </c>
      <c r="D10357" s="138" t="s">
        <v>49928</v>
      </c>
      <c r="E10357" s="138" t="s">
        <v>49925</v>
      </c>
      <c r="F10357" s="139">
        <v>0</v>
      </c>
      <c r="G10357" s="137" t="s">
        <v>247</v>
      </c>
      <c r="H10357" s="137" t="s">
        <v>1806</v>
      </c>
      <c r="I10357" s="138" t="s">
        <v>1080</v>
      </c>
    </row>
    <row r="10358" spans="1:9" hidden="1">
      <c r="A10358" s="137" t="s">
        <v>49929</v>
      </c>
      <c r="B10358" s="138" t="s">
        <v>49930</v>
      </c>
      <c r="C10358" s="138" t="s">
        <v>49931</v>
      </c>
      <c r="D10358" s="138" t="s">
        <v>49932</v>
      </c>
      <c r="E10358" s="138" t="s">
        <v>49933</v>
      </c>
      <c r="F10358" s="139">
        <v>0</v>
      </c>
      <c r="G10358" s="137" t="s">
        <v>247</v>
      </c>
      <c r="H10358" s="137" t="s">
        <v>1806</v>
      </c>
      <c r="I10358" s="138" t="s">
        <v>1080</v>
      </c>
    </row>
    <row r="10359" spans="1:9" hidden="1">
      <c r="A10359" s="137" t="s">
        <v>49934</v>
      </c>
      <c r="B10359" s="138" t="s">
        <v>49930</v>
      </c>
      <c r="C10359" s="138" t="s">
        <v>49935</v>
      </c>
      <c r="D10359" s="138" t="s">
        <v>49932</v>
      </c>
      <c r="E10359" s="138" t="s">
        <v>49933</v>
      </c>
      <c r="F10359" s="139">
        <v>326.38</v>
      </c>
      <c r="G10359" s="137" t="s">
        <v>247</v>
      </c>
      <c r="H10359" s="137" t="s">
        <v>1806</v>
      </c>
      <c r="I10359" s="138" t="s">
        <v>1080</v>
      </c>
    </row>
    <row r="10360" spans="1:9" hidden="1">
      <c r="A10360" s="137" t="s">
        <v>49936</v>
      </c>
      <c r="B10360" s="138" t="s">
        <v>49937</v>
      </c>
      <c r="C10360" s="138" t="s">
        <v>49938</v>
      </c>
      <c r="D10360" s="138" t="s">
        <v>49939</v>
      </c>
      <c r="E10360" s="138" t="s">
        <v>49940</v>
      </c>
      <c r="F10360" s="139">
        <v>0</v>
      </c>
      <c r="G10360" s="137" t="s">
        <v>247</v>
      </c>
      <c r="H10360" s="137" t="s">
        <v>1806</v>
      </c>
      <c r="I10360" s="138" t="s">
        <v>1080</v>
      </c>
    </row>
    <row r="10361" spans="1:9" hidden="1">
      <c r="A10361" s="137" t="s">
        <v>49941</v>
      </c>
      <c r="B10361" s="138" t="s">
        <v>49937</v>
      </c>
      <c r="C10361" s="138" t="s">
        <v>49942</v>
      </c>
      <c r="D10361" s="138" t="s">
        <v>49943</v>
      </c>
      <c r="E10361" s="138" t="s">
        <v>49940</v>
      </c>
      <c r="F10361" s="139">
        <v>119.42</v>
      </c>
      <c r="G10361" s="137" t="s">
        <v>247</v>
      </c>
      <c r="H10361" s="137" t="s">
        <v>1806</v>
      </c>
      <c r="I10361" s="138" t="s">
        <v>1080</v>
      </c>
    </row>
    <row r="10362" spans="1:9" hidden="1">
      <c r="A10362" s="137" t="s">
        <v>49944</v>
      </c>
      <c r="B10362" s="138" t="s">
        <v>49945</v>
      </c>
      <c r="C10362" s="138" t="s">
        <v>49946</v>
      </c>
      <c r="D10362" s="138" t="s">
        <v>49770</v>
      </c>
      <c r="E10362" s="138" t="s">
        <v>49947</v>
      </c>
      <c r="F10362" s="139">
        <v>0</v>
      </c>
      <c r="G10362" s="137" t="s">
        <v>247</v>
      </c>
      <c r="H10362" s="137" t="s">
        <v>1806</v>
      </c>
      <c r="I10362" s="138" t="s">
        <v>1080</v>
      </c>
    </row>
    <row r="10363" spans="1:9" hidden="1">
      <c r="A10363" s="137" t="s">
        <v>49948</v>
      </c>
      <c r="B10363" s="138" t="s">
        <v>49945</v>
      </c>
      <c r="C10363" s="138" t="s">
        <v>49949</v>
      </c>
      <c r="D10363" s="138" t="s">
        <v>49770</v>
      </c>
      <c r="E10363" s="138" t="s">
        <v>49947</v>
      </c>
      <c r="F10363" s="139">
        <v>44.15</v>
      </c>
      <c r="G10363" s="137" t="s">
        <v>247</v>
      </c>
      <c r="H10363" s="137" t="s">
        <v>1806</v>
      </c>
      <c r="I10363" s="138" t="s">
        <v>1080</v>
      </c>
    </row>
    <row r="10364" spans="1:9" hidden="1">
      <c r="A10364" s="137" t="s">
        <v>49950</v>
      </c>
      <c r="B10364" s="138" t="s">
        <v>49951</v>
      </c>
      <c r="C10364" s="138" t="s">
        <v>49952</v>
      </c>
      <c r="D10364" s="138" t="s">
        <v>49953</v>
      </c>
      <c r="E10364" s="138" t="s">
        <v>49954</v>
      </c>
      <c r="F10364" s="139">
        <v>0</v>
      </c>
      <c r="G10364" s="137" t="s">
        <v>247</v>
      </c>
      <c r="H10364" s="137" t="s">
        <v>1806</v>
      </c>
      <c r="I10364" s="138" t="s">
        <v>1080</v>
      </c>
    </row>
    <row r="10365" spans="1:9" hidden="1">
      <c r="A10365" s="137" t="s">
        <v>49955</v>
      </c>
      <c r="B10365" s="138" t="s">
        <v>49951</v>
      </c>
      <c r="C10365" s="138" t="s">
        <v>49956</v>
      </c>
      <c r="D10365" s="138" t="s">
        <v>49953</v>
      </c>
      <c r="E10365" s="138" t="s">
        <v>49954</v>
      </c>
      <c r="F10365" s="139">
        <v>138.31</v>
      </c>
      <c r="G10365" s="137" t="s">
        <v>247</v>
      </c>
      <c r="H10365" s="137" t="s">
        <v>1806</v>
      </c>
      <c r="I10365" s="138" t="s">
        <v>1080</v>
      </c>
    </row>
    <row r="10366" spans="1:9" hidden="1">
      <c r="A10366" s="137" t="s">
        <v>49957</v>
      </c>
      <c r="B10366" s="138" t="s">
        <v>49958</v>
      </c>
      <c r="C10366" s="138" t="s">
        <v>49959</v>
      </c>
      <c r="D10366" s="138" t="s">
        <v>49960</v>
      </c>
      <c r="E10366" s="138" t="s">
        <v>49961</v>
      </c>
      <c r="F10366" s="139">
        <v>0</v>
      </c>
      <c r="G10366" s="137" t="s">
        <v>247</v>
      </c>
      <c r="H10366" s="137" t="s">
        <v>1806</v>
      </c>
      <c r="I10366" s="138" t="s">
        <v>1080</v>
      </c>
    </row>
    <row r="10367" spans="1:9" hidden="1">
      <c r="A10367" s="137" t="s">
        <v>49962</v>
      </c>
      <c r="B10367" s="138" t="s">
        <v>49963</v>
      </c>
      <c r="C10367" s="138" t="s">
        <v>49964</v>
      </c>
      <c r="D10367" s="138" t="s">
        <v>49965</v>
      </c>
      <c r="E10367" s="138" t="s">
        <v>49966</v>
      </c>
      <c r="F10367" s="139">
        <v>245.92</v>
      </c>
      <c r="G10367" s="137" t="s">
        <v>247</v>
      </c>
      <c r="H10367" s="137" t="s">
        <v>1806</v>
      </c>
      <c r="I10367" s="138" t="s">
        <v>1080</v>
      </c>
    </row>
    <row r="10368" spans="1:9" hidden="1">
      <c r="A10368" s="137" t="s">
        <v>49967</v>
      </c>
      <c r="B10368" s="138" t="s">
        <v>49968</v>
      </c>
      <c r="C10368" s="138" t="s">
        <v>49969</v>
      </c>
      <c r="D10368" s="138" t="s">
        <v>49970</v>
      </c>
      <c r="E10368" s="138" t="s">
        <v>49971</v>
      </c>
      <c r="F10368" s="139">
        <v>218.63</v>
      </c>
      <c r="G10368" s="137" t="s">
        <v>247</v>
      </c>
      <c r="H10368" s="137" t="s">
        <v>1806</v>
      </c>
      <c r="I10368" s="138" t="s">
        <v>1080</v>
      </c>
    </row>
    <row r="10369" spans="1:9" hidden="1">
      <c r="A10369" s="137" t="s">
        <v>49972</v>
      </c>
      <c r="B10369" s="138" t="s">
        <v>49973</v>
      </c>
      <c r="C10369" s="138" t="s">
        <v>49974</v>
      </c>
      <c r="D10369" s="138" t="s">
        <v>49975</v>
      </c>
      <c r="E10369" s="138" t="s">
        <v>49976</v>
      </c>
      <c r="F10369" s="139">
        <v>72.650000000000006</v>
      </c>
      <c r="G10369" s="137" t="s">
        <v>247</v>
      </c>
      <c r="H10369" s="137" t="s">
        <v>1806</v>
      </c>
      <c r="I10369" s="138" t="s">
        <v>1080</v>
      </c>
    </row>
    <row r="10370" spans="1:9" hidden="1">
      <c r="A10370" s="137" t="s">
        <v>49977</v>
      </c>
      <c r="B10370" s="138" t="s">
        <v>49978</v>
      </c>
      <c r="C10370" s="138" t="s">
        <v>49979</v>
      </c>
      <c r="D10370" s="138" t="s">
        <v>49980</v>
      </c>
      <c r="E10370" s="138" t="s">
        <v>49981</v>
      </c>
      <c r="F10370" s="139">
        <v>0</v>
      </c>
      <c r="G10370" s="137" t="s">
        <v>247</v>
      </c>
      <c r="H10370" s="137" t="s">
        <v>1806</v>
      </c>
      <c r="I10370" s="138" t="s">
        <v>1080</v>
      </c>
    </row>
    <row r="10371" spans="1:9" hidden="1">
      <c r="A10371" s="137" t="s">
        <v>49982</v>
      </c>
      <c r="B10371" s="138" t="s">
        <v>49983</v>
      </c>
      <c r="C10371" s="138" t="s">
        <v>49984</v>
      </c>
      <c r="D10371" s="138" t="s">
        <v>49985</v>
      </c>
      <c r="E10371" s="138" t="s">
        <v>49986</v>
      </c>
      <c r="F10371" s="139">
        <v>19.760000000000002</v>
      </c>
      <c r="G10371" s="137" t="s">
        <v>247</v>
      </c>
      <c r="H10371" s="137" t="s">
        <v>1806</v>
      </c>
      <c r="I10371" s="138" t="s">
        <v>1080</v>
      </c>
    </row>
    <row r="10372" spans="1:9" hidden="1">
      <c r="A10372" s="137" t="s">
        <v>49987</v>
      </c>
      <c r="B10372" s="138" t="s">
        <v>49988</v>
      </c>
      <c r="C10372" s="138" t="s">
        <v>49989</v>
      </c>
      <c r="D10372" s="138" t="s">
        <v>49990</v>
      </c>
      <c r="E10372" s="138" t="s">
        <v>49991</v>
      </c>
      <c r="F10372" s="139">
        <v>24.4</v>
      </c>
      <c r="G10372" s="137" t="s">
        <v>247</v>
      </c>
      <c r="H10372" s="137" t="s">
        <v>1806</v>
      </c>
      <c r="I10372" s="138" t="s">
        <v>1080</v>
      </c>
    </row>
    <row r="10373" spans="1:9" hidden="1">
      <c r="A10373" s="137" t="s">
        <v>49992</v>
      </c>
      <c r="B10373" s="138" t="s">
        <v>49993</v>
      </c>
      <c r="C10373" s="138" t="s">
        <v>49994</v>
      </c>
      <c r="D10373" s="138" t="s">
        <v>49995</v>
      </c>
      <c r="E10373" s="138" t="s">
        <v>49996</v>
      </c>
      <c r="F10373" s="139">
        <v>0</v>
      </c>
      <c r="G10373" s="137" t="s">
        <v>247</v>
      </c>
      <c r="H10373" s="137" t="s">
        <v>1806</v>
      </c>
      <c r="I10373" s="138" t="s">
        <v>1080</v>
      </c>
    </row>
    <row r="10374" spans="1:9" hidden="1">
      <c r="A10374" s="137" t="s">
        <v>49997</v>
      </c>
      <c r="B10374" s="138" t="s">
        <v>49998</v>
      </c>
      <c r="C10374" s="138" t="s">
        <v>49999</v>
      </c>
      <c r="D10374" s="138" t="s">
        <v>50000</v>
      </c>
      <c r="E10374" s="138" t="s">
        <v>50001</v>
      </c>
      <c r="F10374" s="139">
        <v>0</v>
      </c>
      <c r="G10374" s="137" t="s">
        <v>247</v>
      </c>
      <c r="H10374" s="137" t="s">
        <v>1806</v>
      </c>
      <c r="I10374" s="138" t="s">
        <v>5636</v>
      </c>
    </row>
    <row r="10375" spans="1:9" hidden="1">
      <c r="A10375" s="137" t="s">
        <v>50002</v>
      </c>
      <c r="B10375" s="138" t="s">
        <v>49998</v>
      </c>
      <c r="C10375" s="138" t="s">
        <v>50003</v>
      </c>
      <c r="D10375" s="138" t="s">
        <v>50004</v>
      </c>
      <c r="E10375" s="138" t="s">
        <v>50001</v>
      </c>
      <c r="F10375" s="139">
        <v>169.99</v>
      </c>
      <c r="G10375" s="137" t="s">
        <v>247</v>
      </c>
      <c r="H10375" s="137" t="s">
        <v>1806</v>
      </c>
      <c r="I10375" s="138" t="s">
        <v>5636</v>
      </c>
    </row>
    <row r="10376" spans="1:9" hidden="1">
      <c r="A10376" s="137" t="s">
        <v>50005</v>
      </c>
      <c r="B10376" s="138" t="s">
        <v>50006</v>
      </c>
      <c r="C10376" s="138" t="s">
        <v>50007</v>
      </c>
      <c r="D10376" s="138" t="s">
        <v>50008</v>
      </c>
      <c r="E10376" s="138" t="s">
        <v>50009</v>
      </c>
      <c r="F10376" s="139">
        <v>0</v>
      </c>
      <c r="G10376" s="137" t="s">
        <v>247</v>
      </c>
      <c r="H10376" s="137" t="s">
        <v>1806</v>
      </c>
      <c r="I10376" s="138" t="s">
        <v>5636</v>
      </c>
    </row>
    <row r="10377" spans="1:9" hidden="1">
      <c r="A10377" s="137" t="s">
        <v>50010</v>
      </c>
      <c r="B10377" s="138" t="s">
        <v>50006</v>
      </c>
      <c r="C10377" s="138" t="s">
        <v>50011</v>
      </c>
      <c r="D10377" s="138" t="s">
        <v>50008</v>
      </c>
      <c r="E10377" s="138" t="s">
        <v>50009</v>
      </c>
      <c r="F10377" s="139">
        <v>122.6</v>
      </c>
      <c r="G10377" s="137" t="s">
        <v>247</v>
      </c>
      <c r="H10377" s="137" t="s">
        <v>1806</v>
      </c>
      <c r="I10377" s="138" t="s">
        <v>5636</v>
      </c>
    </row>
    <row r="10378" spans="1:9" hidden="1">
      <c r="A10378" s="137" t="s">
        <v>50012</v>
      </c>
      <c r="B10378" s="138" t="s">
        <v>50013</v>
      </c>
      <c r="C10378" s="138" t="s">
        <v>50014</v>
      </c>
      <c r="D10378" s="138" t="s">
        <v>50015</v>
      </c>
      <c r="E10378" s="138" t="s">
        <v>50016</v>
      </c>
      <c r="F10378" s="139">
        <v>0</v>
      </c>
      <c r="G10378" s="137" t="s">
        <v>247</v>
      </c>
      <c r="H10378" s="137" t="s">
        <v>1806</v>
      </c>
      <c r="I10378" s="138" t="s">
        <v>1080</v>
      </c>
    </row>
    <row r="10379" spans="1:9" hidden="1">
      <c r="A10379" s="137" t="s">
        <v>50017</v>
      </c>
      <c r="B10379" s="138" t="s">
        <v>50013</v>
      </c>
      <c r="C10379" s="138" t="s">
        <v>50018</v>
      </c>
      <c r="D10379" s="138" t="s">
        <v>50019</v>
      </c>
      <c r="E10379" s="138" t="s">
        <v>50016</v>
      </c>
      <c r="F10379" s="139">
        <v>86.59</v>
      </c>
      <c r="G10379" s="137" t="s">
        <v>247</v>
      </c>
      <c r="H10379" s="137" t="s">
        <v>1806</v>
      </c>
      <c r="I10379" s="138" t="s">
        <v>5636</v>
      </c>
    </row>
    <row r="10380" spans="1:9" hidden="1">
      <c r="A10380" s="137" t="s">
        <v>50020</v>
      </c>
      <c r="B10380" s="138" t="s">
        <v>50021</v>
      </c>
      <c r="C10380" s="138" t="s">
        <v>50022</v>
      </c>
      <c r="D10380" s="138" t="s">
        <v>50023</v>
      </c>
      <c r="E10380" s="138" t="s">
        <v>50024</v>
      </c>
      <c r="F10380" s="139">
        <v>0</v>
      </c>
      <c r="G10380" s="137" t="s">
        <v>247</v>
      </c>
      <c r="H10380" s="137" t="s">
        <v>1806</v>
      </c>
      <c r="I10380" s="138" t="s">
        <v>1080</v>
      </c>
    </row>
    <row r="10381" spans="1:9" hidden="1">
      <c r="A10381" s="137" t="s">
        <v>50025</v>
      </c>
      <c r="B10381" s="138" t="s">
        <v>50021</v>
      </c>
      <c r="C10381" s="138" t="s">
        <v>50026</v>
      </c>
      <c r="D10381" s="138" t="s">
        <v>50023</v>
      </c>
      <c r="E10381" s="138" t="s">
        <v>50024</v>
      </c>
      <c r="F10381" s="139">
        <v>64.349999999999994</v>
      </c>
      <c r="G10381" s="137" t="s">
        <v>247</v>
      </c>
      <c r="H10381" s="137" t="s">
        <v>1806</v>
      </c>
      <c r="I10381" s="138" t="s">
        <v>1080</v>
      </c>
    </row>
    <row r="10382" spans="1:9" hidden="1">
      <c r="A10382" s="137" t="s">
        <v>50027</v>
      </c>
      <c r="B10382" s="138" t="s">
        <v>50028</v>
      </c>
      <c r="C10382" s="138" t="s">
        <v>50029</v>
      </c>
      <c r="D10382" s="138" t="s">
        <v>50030</v>
      </c>
      <c r="E10382" s="138" t="s">
        <v>50031</v>
      </c>
      <c r="F10382" s="139">
        <v>293.39999999999998</v>
      </c>
      <c r="G10382" s="137" t="s">
        <v>247</v>
      </c>
      <c r="H10382" s="137" t="s">
        <v>1806</v>
      </c>
      <c r="I10382" s="138" t="s">
        <v>1083</v>
      </c>
    </row>
    <row r="10383" spans="1:9" hidden="1">
      <c r="A10383" s="137" t="s">
        <v>50032</v>
      </c>
      <c r="B10383" s="138" t="s">
        <v>50033</v>
      </c>
      <c r="C10383" s="138" t="s">
        <v>50034</v>
      </c>
      <c r="D10383" s="138" t="s">
        <v>50035</v>
      </c>
      <c r="E10383" s="138" t="s">
        <v>50036</v>
      </c>
      <c r="F10383" s="139">
        <v>285.94</v>
      </c>
      <c r="G10383" s="137" t="s">
        <v>247</v>
      </c>
      <c r="H10383" s="137" t="s">
        <v>1806</v>
      </c>
      <c r="I10383" s="138" t="s">
        <v>5636</v>
      </c>
    </row>
    <row r="10384" spans="1:9" hidden="1">
      <c r="A10384" s="137" t="s">
        <v>50037</v>
      </c>
      <c r="B10384" s="138" t="s">
        <v>50038</v>
      </c>
      <c r="C10384" s="138" t="s">
        <v>50039</v>
      </c>
      <c r="D10384" s="138" t="s">
        <v>50040</v>
      </c>
      <c r="E10384" s="138" t="s">
        <v>50041</v>
      </c>
      <c r="F10384" s="139">
        <v>53.55</v>
      </c>
      <c r="G10384" s="137" t="s">
        <v>247</v>
      </c>
      <c r="H10384" s="137" t="s">
        <v>1806</v>
      </c>
      <c r="I10384" s="138" t="s">
        <v>1080</v>
      </c>
    </row>
    <row r="10385" spans="1:9" hidden="1">
      <c r="A10385" s="137" t="s">
        <v>50042</v>
      </c>
      <c r="B10385" s="138" t="s">
        <v>50043</v>
      </c>
      <c r="C10385" s="138" t="s">
        <v>50044</v>
      </c>
      <c r="D10385" s="138" t="s">
        <v>50030</v>
      </c>
      <c r="E10385" s="138" t="s">
        <v>50045</v>
      </c>
      <c r="F10385" s="139">
        <v>291.42</v>
      </c>
      <c r="G10385" s="137" t="s">
        <v>247</v>
      </c>
      <c r="H10385" s="137" t="s">
        <v>1806</v>
      </c>
      <c r="I10385" s="138" t="s">
        <v>1080</v>
      </c>
    </row>
    <row r="10386" spans="1:9" hidden="1">
      <c r="A10386" s="137" t="s">
        <v>50046</v>
      </c>
      <c r="B10386" s="138" t="s">
        <v>50047</v>
      </c>
      <c r="C10386" s="138" t="s">
        <v>50048</v>
      </c>
      <c r="D10386" s="138" t="s">
        <v>50049</v>
      </c>
      <c r="E10386" s="138" t="s">
        <v>50050</v>
      </c>
      <c r="F10386" s="139">
        <v>136.62</v>
      </c>
      <c r="G10386" s="137" t="s">
        <v>247</v>
      </c>
      <c r="H10386" s="137" t="s">
        <v>1806</v>
      </c>
      <c r="I10386" s="138" t="s">
        <v>5636</v>
      </c>
    </row>
    <row r="10387" spans="1:9" hidden="1">
      <c r="A10387" s="137" t="s">
        <v>50051</v>
      </c>
      <c r="B10387" s="138" t="s">
        <v>50052</v>
      </c>
      <c r="C10387" s="138" t="s">
        <v>50053</v>
      </c>
      <c r="D10387" s="138" t="s">
        <v>50054</v>
      </c>
      <c r="E10387" s="138" t="s">
        <v>50055</v>
      </c>
      <c r="F10387" s="139">
        <v>0</v>
      </c>
      <c r="G10387" s="137" t="s">
        <v>247</v>
      </c>
      <c r="H10387" s="137" t="s">
        <v>1806</v>
      </c>
      <c r="I10387" s="138" t="s">
        <v>1080</v>
      </c>
    </row>
    <row r="10388" spans="1:9" hidden="1">
      <c r="A10388" s="137" t="s">
        <v>50056</v>
      </c>
      <c r="B10388" s="138" t="s">
        <v>50057</v>
      </c>
      <c r="C10388" s="138" t="s">
        <v>50058</v>
      </c>
      <c r="D10388" s="138" t="s">
        <v>50059</v>
      </c>
      <c r="E10388" s="138" t="s">
        <v>50060</v>
      </c>
      <c r="F10388" s="139">
        <v>0</v>
      </c>
      <c r="G10388" s="137" t="s">
        <v>247</v>
      </c>
      <c r="H10388" s="137" t="s">
        <v>1806</v>
      </c>
      <c r="I10388" s="138" t="s">
        <v>1080</v>
      </c>
    </row>
    <row r="10389" spans="1:9" hidden="1">
      <c r="A10389" s="137" t="s">
        <v>50061</v>
      </c>
      <c r="B10389" s="138" t="s">
        <v>50062</v>
      </c>
      <c r="C10389" s="138" t="s">
        <v>50063</v>
      </c>
      <c r="D10389" s="138" t="s">
        <v>50064</v>
      </c>
      <c r="E10389" s="138" t="s">
        <v>50065</v>
      </c>
      <c r="F10389" s="139">
        <v>118.71</v>
      </c>
      <c r="G10389" s="137" t="s">
        <v>247</v>
      </c>
      <c r="H10389" s="137" t="s">
        <v>1806</v>
      </c>
      <c r="I10389" s="138" t="s">
        <v>1080</v>
      </c>
    </row>
    <row r="10390" spans="1:9" hidden="1">
      <c r="A10390" s="137" t="s">
        <v>50066</v>
      </c>
      <c r="B10390" s="138" t="s">
        <v>50067</v>
      </c>
      <c r="C10390" s="138" t="s">
        <v>50068</v>
      </c>
      <c r="D10390" s="138" t="s">
        <v>50064</v>
      </c>
      <c r="E10390" s="138" t="s">
        <v>50069</v>
      </c>
      <c r="F10390" s="139">
        <v>203</v>
      </c>
      <c r="G10390" s="137" t="s">
        <v>247</v>
      </c>
      <c r="H10390" s="137" t="s">
        <v>1806</v>
      </c>
      <c r="I10390" s="138" t="s">
        <v>1080</v>
      </c>
    </row>
    <row r="10391" spans="1:9" hidden="1">
      <c r="A10391" s="137" t="s">
        <v>50070</v>
      </c>
      <c r="B10391" s="138" t="s">
        <v>50071</v>
      </c>
      <c r="C10391" s="138" t="s">
        <v>50072</v>
      </c>
      <c r="D10391" s="138" t="s">
        <v>50073</v>
      </c>
      <c r="E10391" s="138" t="s">
        <v>50074</v>
      </c>
      <c r="F10391" s="139">
        <v>0</v>
      </c>
      <c r="G10391" s="137" t="s">
        <v>247</v>
      </c>
      <c r="H10391" s="137" t="s">
        <v>1806</v>
      </c>
      <c r="I10391" s="138" t="s">
        <v>1080</v>
      </c>
    </row>
    <row r="10392" spans="1:9" hidden="1">
      <c r="A10392" s="137" t="s">
        <v>50075</v>
      </c>
      <c r="B10392" s="138" t="s">
        <v>50071</v>
      </c>
      <c r="C10392" s="138" t="s">
        <v>50076</v>
      </c>
      <c r="D10392" s="138" t="s">
        <v>50064</v>
      </c>
      <c r="E10392" s="138" t="s">
        <v>50074</v>
      </c>
      <c r="F10392" s="139">
        <v>181.32</v>
      </c>
      <c r="G10392" s="137" t="s">
        <v>247</v>
      </c>
      <c r="H10392" s="137" t="s">
        <v>1806</v>
      </c>
      <c r="I10392" s="138" t="s">
        <v>1080</v>
      </c>
    </row>
    <row r="10393" spans="1:9" hidden="1">
      <c r="A10393" s="137" t="s">
        <v>50077</v>
      </c>
      <c r="B10393" s="138" t="s">
        <v>50078</v>
      </c>
      <c r="C10393" s="138" t="s">
        <v>50079</v>
      </c>
      <c r="D10393" s="138" t="s">
        <v>50080</v>
      </c>
      <c r="E10393" s="138" t="s">
        <v>50081</v>
      </c>
      <c r="F10393" s="139">
        <v>0</v>
      </c>
      <c r="G10393" s="137" t="s">
        <v>247</v>
      </c>
      <c r="H10393" s="137" t="s">
        <v>1806</v>
      </c>
      <c r="I10393" s="138" t="s">
        <v>1080</v>
      </c>
    </row>
    <row r="10394" spans="1:9" hidden="1">
      <c r="A10394" s="137" t="s">
        <v>50082</v>
      </c>
      <c r="B10394" s="138" t="s">
        <v>50083</v>
      </c>
      <c r="C10394" s="138" t="s">
        <v>50084</v>
      </c>
      <c r="D10394" s="138" t="s">
        <v>50085</v>
      </c>
      <c r="E10394" s="138" t="s">
        <v>50086</v>
      </c>
      <c r="F10394" s="139">
        <v>0</v>
      </c>
      <c r="G10394" s="137" t="s">
        <v>247</v>
      </c>
      <c r="H10394" s="137" t="s">
        <v>1806</v>
      </c>
      <c r="I10394" s="138" t="s">
        <v>1080</v>
      </c>
    </row>
    <row r="10395" spans="1:9" hidden="1">
      <c r="A10395" s="137" t="s">
        <v>50087</v>
      </c>
      <c r="B10395" s="138" t="s">
        <v>50083</v>
      </c>
      <c r="C10395" s="138" t="s">
        <v>50088</v>
      </c>
      <c r="D10395" s="138" t="s">
        <v>50080</v>
      </c>
      <c r="E10395" s="138" t="s">
        <v>50086</v>
      </c>
      <c r="F10395" s="139">
        <v>149.35</v>
      </c>
      <c r="G10395" s="137" t="s">
        <v>247</v>
      </c>
      <c r="H10395" s="137" t="s">
        <v>1806</v>
      </c>
      <c r="I10395" s="138" t="s">
        <v>1080</v>
      </c>
    </row>
    <row r="10396" spans="1:9" hidden="1">
      <c r="A10396" s="137" t="s">
        <v>50089</v>
      </c>
      <c r="B10396" s="138" t="s">
        <v>50090</v>
      </c>
      <c r="C10396" s="138" t="s">
        <v>50091</v>
      </c>
      <c r="D10396" s="138" t="s">
        <v>50092</v>
      </c>
      <c r="E10396" s="138" t="s">
        <v>50093</v>
      </c>
      <c r="F10396" s="139">
        <v>0</v>
      </c>
      <c r="G10396" s="137" t="s">
        <v>247</v>
      </c>
      <c r="H10396" s="137" t="s">
        <v>1806</v>
      </c>
      <c r="I10396" s="138" t="s">
        <v>1080</v>
      </c>
    </row>
    <row r="10397" spans="1:9" hidden="1">
      <c r="A10397" s="137" t="s">
        <v>50094</v>
      </c>
      <c r="B10397" s="138" t="s">
        <v>50095</v>
      </c>
      <c r="C10397" s="138" t="s">
        <v>50096</v>
      </c>
      <c r="D10397" s="138" t="s">
        <v>50097</v>
      </c>
      <c r="E10397" s="138" t="s">
        <v>50098</v>
      </c>
      <c r="F10397" s="139">
        <v>0</v>
      </c>
      <c r="G10397" s="137" t="s">
        <v>247</v>
      </c>
      <c r="H10397" s="137" t="s">
        <v>1806</v>
      </c>
      <c r="I10397" s="138" t="s">
        <v>1080</v>
      </c>
    </row>
    <row r="10398" spans="1:9" hidden="1">
      <c r="A10398" s="137" t="s">
        <v>50099</v>
      </c>
      <c r="B10398" s="138" t="s">
        <v>50100</v>
      </c>
      <c r="C10398" s="138" t="s">
        <v>50101</v>
      </c>
      <c r="D10398" s="138" t="s">
        <v>50102</v>
      </c>
      <c r="E10398" s="138" t="s">
        <v>50103</v>
      </c>
      <c r="F10398" s="139">
        <v>0</v>
      </c>
      <c r="G10398" s="137" t="s">
        <v>247</v>
      </c>
      <c r="H10398" s="137" t="s">
        <v>1806</v>
      </c>
      <c r="I10398" s="138" t="s">
        <v>1080</v>
      </c>
    </row>
    <row r="10399" spans="1:9" hidden="1">
      <c r="A10399" s="137" t="s">
        <v>50104</v>
      </c>
      <c r="B10399" s="138" t="s">
        <v>50105</v>
      </c>
      <c r="C10399" s="138" t="s">
        <v>50106</v>
      </c>
      <c r="D10399" s="138" t="s">
        <v>50107</v>
      </c>
      <c r="E10399" s="138" t="s">
        <v>50108</v>
      </c>
      <c r="F10399" s="139">
        <v>0</v>
      </c>
      <c r="G10399" s="137" t="s">
        <v>247</v>
      </c>
      <c r="H10399" s="137" t="s">
        <v>1806</v>
      </c>
      <c r="I10399" s="138" t="s">
        <v>1080</v>
      </c>
    </row>
    <row r="10400" spans="1:9" hidden="1">
      <c r="A10400" s="137" t="s">
        <v>50109</v>
      </c>
      <c r="B10400" s="138" t="s">
        <v>50110</v>
      </c>
      <c r="C10400" s="138" t="s">
        <v>50111</v>
      </c>
      <c r="D10400" s="138" t="s">
        <v>50112</v>
      </c>
      <c r="E10400" s="138" t="s">
        <v>50113</v>
      </c>
      <c r="F10400" s="139">
        <v>0</v>
      </c>
      <c r="G10400" s="137" t="s">
        <v>247</v>
      </c>
      <c r="H10400" s="137" t="s">
        <v>1806</v>
      </c>
      <c r="I10400" s="138" t="s">
        <v>1080</v>
      </c>
    </row>
    <row r="10401" spans="1:9" hidden="1">
      <c r="A10401" s="137" t="s">
        <v>50114</v>
      </c>
      <c r="B10401" s="138" t="s">
        <v>50110</v>
      </c>
      <c r="C10401" s="138" t="s">
        <v>50115</v>
      </c>
      <c r="D10401" s="138" t="s">
        <v>50116</v>
      </c>
      <c r="E10401" s="138" t="s">
        <v>50113</v>
      </c>
      <c r="F10401" s="139">
        <v>0</v>
      </c>
      <c r="G10401" s="137" t="s">
        <v>247</v>
      </c>
      <c r="H10401" s="137" t="s">
        <v>1806</v>
      </c>
      <c r="I10401" s="138" t="s">
        <v>1080</v>
      </c>
    </row>
    <row r="10402" spans="1:9" hidden="1">
      <c r="A10402" s="137" t="s">
        <v>50117</v>
      </c>
      <c r="B10402" s="138" t="s">
        <v>50118</v>
      </c>
      <c r="C10402" s="138" t="s">
        <v>50119</v>
      </c>
      <c r="D10402" s="138" t="s">
        <v>50120</v>
      </c>
      <c r="E10402" s="138" t="s">
        <v>50121</v>
      </c>
      <c r="F10402" s="139">
        <v>0</v>
      </c>
      <c r="G10402" s="137" t="s">
        <v>247</v>
      </c>
      <c r="H10402" s="137" t="s">
        <v>1806</v>
      </c>
      <c r="I10402" s="138" t="s">
        <v>1080</v>
      </c>
    </row>
    <row r="10403" spans="1:9" hidden="1">
      <c r="A10403" s="137" t="s">
        <v>50122</v>
      </c>
      <c r="B10403" s="138" t="s">
        <v>50123</v>
      </c>
      <c r="C10403" s="138" t="s">
        <v>50124</v>
      </c>
      <c r="D10403" s="138" t="s">
        <v>50125</v>
      </c>
      <c r="E10403" s="138" t="s">
        <v>50126</v>
      </c>
      <c r="F10403" s="139">
        <v>0</v>
      </c>
      <c r="G10403" s="137" t="s">
        <v>247</v>
      </c>
      <c r="H10403" s="137" t="s">
        <v>1806</v>
      </c>
      <c r="I10403" s="138" t="s">
        <v>1080</v>
      </c>
    </row>
    <row r="10404" spans="1:9" hidden="1">
      <c r="A10404" s="137" t="s">
        <v>50127</v>
      </c>
      <c r="B10404" s="138" t="s">
        <v>50128</v>
      </c>
      <c r="C10404" s="138" t="s">
        <v>50129</v>
      </c>
      <c r="D10404" s="138" t="s">
        <v>50130</v>
      </c>
      <c r="E10404" s="138" t="s">
        <v>50131</v>
      </c>
      <c r="F10404" s="139">
        <v>0</v>
      </c>
      <c r="G10404" s="137" t="s">
        <v>247</v>
      </c>
      <c r="H10404" s="137" t="s">
        <v>1806</v>
      </c>
      <c r="I10404" s="138" t="s">
        <v>1080</v>
      </c>
    </row>
    <row r="10405" spans="1:9" hidden="1">
      <c r="A10405" s="137" t="s">
        <v>50132</v>
      </c>
      <c r="B10405" s="138" t="s">
        <v>50133</v>
      </c>
      <c r="C10405" s="138" t="s">
        <v>50134</v>
      </c>
      <c r="D10405" s="138" t="s">
        <v>50135</v>
      </c>
      <c r="E10405" s="138" t="s">
        <v>1756</v>
      </c>
      <c r="F10405" s="139">
        <v>87.07</v>
      </c>
      <c r="G10405" s="137" t="s">
        <v>247</v>
      </c>
      <c r="H10405" s="137" t="s">
        <v>1806</v>
      </c>
      <c r="I10405" s="138" t="s">
        <v>1756</v>
      </c>
    </row>
    <row r="10406" spans="1:9" hidden="1">
      <c r="A10406" s="137" t="s">
        <v>50136</v>
      </c>
      <c r="B10406" s="138" t="s">
        <v>50137</v>
      </c>
      <c r="C10406" s="138" t="s">
        <v>50138</v>
      </c>
      <c r="D10406" s="138" t="s">
        <v>50139</v>
      </c>
      <c r="E10406" s="138" t="s">
        <v>50140</v>
      </c>
      <c r="F10406" s="139">
        <v>0</v>
      </c>
      <c r="G10406" s="137" t="s">
        <v>247</v>
      </c>
      <c r="H10406" s="137" t="s">
        <v>1806</v>
      </c>
      <c r="I10406" s="138" t="s">
        <v>1080</v>
      </c>
    </row>
    <row r="10407" spans="1:9" hidden="1">
      <c r="A10407" s="137" t="s">
        <v>50141</v>
      </c>
      <c r="B10407" s="138" t="s">
        <v>50142</v>
      </c>
      <c r="C10407" s="138" t="s">
        <v>50143</v>
      </c>
      <c r="D10407" s="138" t="s">
        <v>50144</v>
      </c>
      <c r="E10407" s="138" t="s">
        <v>50145</v>
      </c>
      <c r="F10407" s="139">
        <v>0</v>
      </c>
      <c r="G10407" s="137" t="s">
        <v>247</v>
      </c>
      <c r="H10407" s="137" t="s">
        <v>1806</v>
      </c>
      <c r="I10407" s="138" t="s">
        <v>1080</v>
      </c>
    </row>
    <row r="10408" spans="1:9" hidden="1">
      <c r="A10408" s="137" t="s">
        <v>50146</v>
      </c>
      <c r="B10408" s="138" t="s">
        <v>50147</v>
      </c>
      <c r="C10408" s="138" t="s">
        <v>50148</v>
      </c>
      <c r="D10408" s="138" t="s">
        <v>50149</v>
      </c>
      <c r="E10408" s="138" t="s">
        <v>50150</v>
      </c>
      <c r="F10408" s="139">
        <v>0</v>
      </c>
      <c r="G10408" s="137" t="s">
        <v>247</v>
      </c>
      <c r="H10408" s="137" t="s">
        <v>1806</v>
      </c>
      <c r="I10408" s="138" t="s">
        <v>1080</v>
      </c>
    </row>
    <row r="10409" spans="1:9" hidden="1">
      <c r="A10409" s="137" t="s">
        <v>50151</v>
      </c>
      <c r="B10409" s="138" t="s">
        <v>50152</v>
      </c>
      <c r="C10409" s="138" t="s">
        <v>50153</v>
      </c>
      <c r="D10409" s="138" t="s">
        <v>49731</v>
      </c>
      <c r="E10409" s="138" t="s">
        <v>50154</v>
      </c>
      <c r="F10409" s="139">
        <v>0</v>
      </c>
      <c r="G10409" s="137" t="s">
        <v>247</v>
      </c>
      <c r="H10409" s="137" t="s">
        <v>1806</v>
      </c>
      <c r="I10409" s="138" t="s">
        <v>5636</v>
      </c>
    </row>
    <row r="10410" spans="1:9" hidden="1">
      <c r="A10410" s="137" t="s">
        <v>50155</v>
      </c>
      <c r="B10410" s="138" t="s">
        <v>50152</v>
      </c>
      <c r="C10410" s="138" t="s">
        <v>50156</v>
      </c>
      <c r="D10410" s="138" t="s">
        <v>50157</v>
      </c>
      <c r="E10410" s="138" t="s">
        <v>50154</v>
      </c>
      <c r="F10410" s="139">
        <v>0</v>
      </c>
      <c r="G10410" s="137" t="s">
        <v>247</v>
      </c>
      <c r="H10410" s="137" t="s">
        <v>1806</v>
      </c>
      <c r="I10410" s="138" t="s">
        <v>5636</v>
      </c>
    </row>
    <row r="10411" spans="1:9" hidden="1">
      <c r="A10411" s="137" t="s">
        <v>50158</v>
      </c>
      <c r="B10411" s="138" t="s">
        <v>50159</v>
      </c>
      <c r="C10411" s="138" t="s">
        <v>50160</v>
      </c>
      <c r="D10411" s="138" t="s">
        <v>50161</v>
      </c>
      <c r="E10411" s="138" t="s">
        <v>50162</v>
      </c>
      <c r="F10411" s="139">
        <v>0</v>
      </c>
      <c r="G10411" s="137" t="s">
        <v>247</v>
      </c>
      <c r="H10411" s="137" t="s">
        <v>1806</v>
      </c>
      <c r="I10411" s="138" t="s">
        <v>1080</v>
      </c>
    </row>
    <row r="10412" spans="1:9" hidden="1">
      <c r="A10412" s="137" t="s">
        <v>50163</v>
      </c>
      <c r="B10412" s="138" t="s">
        <v>50164</v>
      </c>
      <c r="C10412" s="138" t="s">
        <v>50165</v>
      </c>
      <c r="D10412" s="138" t="s">
        <v>50166</v>
      </c>
      <c r="E10412" s="138" t="s">
        <v>50167</v>
      </c>
      <c r="F10412" s="139">
        <v>0</v>
      </c>
      <c r="G10412" s="137" t="s">
        <v>247</v>
      </c>
      <c r="H10412" s="137" t="s">
        <v>1806</v>
      </c>
      <c r="I10412" s="138" t="s">
        <v>5636</v>
      </c>
    </row>
    <row r="10413" spans="1:9" hidden="1">
      <c r="A10413" s="137" t="s">
        <v>50168</v>
      </c>
      <c r="B10413" s="138" t="s">
        <v>50169</v>
      </c>
      <c r="C10413" s="138" t="s">
        <v>50170</v>
      </c>
      <c r="D10413" s="138" t="s">
        <v>50171</v>
      </c>
      <c r="E10413" s="138" t="s">
        <v>50172</v>
      </c>
      <c r="F10413" s="139">
        <v>75.819999999999993</v>
      </c>
      <c r="G10413" s="137" t="s">
        <v>247</v>
      </c>
      <c r="H10413" s="137" t="s">
        <v>1806</v>
      </c>
      <c r="I10413" s="138" t="s">
        <v>5636</v>
      </c>
    </row>
    <row r="10414" spans="1:9" hidden="1">
      <c r="A10414" s="137" t="s">
        <v>50173</v>
      </c>
      <c r="B10414" s="138" t="s">
        <v>50174</v>
      </c>
      <c r="C10414" s="138" t="s">
        <v>50175</v>
      </c>
      <c r="D10414" s="138" t="s">
        <v>49736</v>
      </c>
      <c r="E10414" s="138" t="s">
        <v>50176</v>
      </c>
      <c r="F10414" s="139">
        <v>0</v>
      </c>
      <c r="G10414" s="137" t="s">
        <v>247</v>
      </c>
      <c r="H10414" s="137" t="s">
        <v>1806</v>
      </c>
      <c r="I10414" s="138" t="s">
        <v>5636</v>
      </c>
    </row>
    <row r="10415" spans="1:9" hidden="1">
      <c r="A10415" s="137" t="s">
        <v>50177</v>
      </c>
      <c r="B10415" s="138" t="s">
        <v>50178</v>
      </c>
      <c r="C10415" s="138" t="s">
        <v>50179</v>
      </c>
      <c r="D10415" s="138" t="s">
        <v>20718</v>
      </c>
      <c r="E10415" s="138" t="s">
        <v>50180</v>
      </c>
      <c r="F10415" s="139">
        <v>14.43</v>
      </c>
      <c r="G10415" s="137" t="s">
        <v>247</v>
      </c>
      <c r="H10415" s="137" t="s">
        <v>1806</v>
      </c>
      <c r="I10415" s="138" t="s">
        <v>5636</v>
      </c>
    </row>
    <row r="10416" spans="1:9" hidden="1">
      <c r="A10416" s="137" t="s">
        <v>50181</v>
      </c>
      <c r="B10416" s="138" t="s">
        <v>50182</v>
      </c>
      <c r="C10416" s="138" t="s">
        <v>50183</v>
      </c>
      <c r="D10416" s="138" t="s">
        <v>50184</v>
      </c>
      <c r="E10416" s="138" t="s">
        <v>50185</v>
      </c>
      <c r="F10416" s="139">
        <v>46.31</v>
      </c>
      <c r="G10416" s="137" t="s">
        <v>247</v>
      </c>
      <c r="H10416" s="137" t="s">
        <v>1806</v>
      </c>
      <c r="I10416" s="138" t="s">
        <v>5636</v>
      </c>
    </row>
    <row r="10417" spans="1:9" hidden="1">
      <c r="A10417" s="137" t="s">
        <v>50186</v>
      </c>
      <c r="B10417" s="138" t="s">
        <v>50187</v>
      </c>
      <c r="C10417" s="138" t="s">
        <v>50188</v>
      </c>
      <c r="D10417" s="138" t="s">
        <v>50189</v>
      </c>
      <c r="E10417" s="138" t="s">
        <v>50190</v>
      </c>
      <c r="F10417" s="139">
        <v>78.41</v>
      </c>
      <c r="G10417" s="137" t="s">
        <v>247</v>
      </c>
      <c r="H10417" s="137" t="s">
        <v>1806</v>
      </c>
      <c r="I10417" s="138" t="s">
        <v>5636</v>
      </c>
    </row>
    <row r="10418" spans="1:9" hidden="1">
      <c r="A10418" s="137" t="s">
        <v>50191</v>
      </c>
      <c r="B10418" s="138" t="s">
        <v>50192</v>
      </c>
      <c r="C10418" s="138" t="s">
        <v>50193</v>
      </c>
      <c r="D10418" s="138" t="s">
        <v>50194</v>
      </c>
      <c r="E10418" s="138" t="s">
        <v>50195</v>
      </c>
      <c r="F10418" s="139">
        <v>0</v>
      </c>
      <c r="G10418" s="137" t="s">
        <v>247</v>
      </c>
      <c r="H10418" s="137" t="s">
        <v>1806</v>
      </c>
      <c r="I10418" s="138" t="s">
        <v>5636</v>
      </c>
    </row>
    <row r="10419" spans="1:9" hidden="1">
      <c r="A10419" s="137" t="s">
        <v>50196</v>
      </c>
      <c r="B10419" s="138" t="s">
        <v>50197</v>
      </c>
      <c r="C10419" s="138" t="s">
        <v>50198</v>
      </c>
      <c r="D10419" s="138" t="s">
        <v>20919</v>
      </c>
      <c r="E10419" s="138" t="s">
        <v>50199</v>
      </c>
      <c r="F10419" s="139">
        <v>0</v>
      </c>
      <c r="G10419" s="137" t="s">
        <v>247</v>
      </c>
      <c r="H10419" s="137" t="s">
        <v>1806</v>
      </c>
      <c r="I10419" s="138" t="s">
        <v>5636</v>
      </c>
    </row>
    <row r="10420" spans="1:9" hidden="1">
      <c r="A10420" s="137" t="s">
        <v>50200</v>
      </c>
      <c r="B10420" s="138" t="s">
        <v>50197</v>
      </c>
      <c r="C10420" s="138" t="s">
        <v>50201</v>
      </c>
      <c r="D10420" s="138" t="s">
        <v>20919</v>
      </c>
      <c r="E10420" s="138" t="s">
        <v>50199</v>
      </c>
      <c r="F10420" s="139">
        <v>112.86</v>
      </c>
      <c r="G10420" s="137" t="s">
        <v>247</v>
      </c>
      <c r="H10420" s="137" t="s">
        <v>1806</v>
      </c>
      <c r="I10420" s="138" t="s">
        <v>5636</v>
      </c>
    </row>
    <row r="10421" spans="1:9" hidden="1">
      <c r="A10421" s="137" t="s">
        <v>50202</v>
      </c>
      <c r="B10421" s="138" t="s">
        <v>50203</v>
      </c>
      <c r="C10421" s="138" t="s">
        <v>50204</v>
      </c>
      <c r="D10421" s="138" t="s">
        <v>50205</v>
      </c>
      <c r="E10421" s="138" t="s">
        <v>50206</v>
      </c>
      <c r="F10421" s="139">
        <v>0</v>
      </c>
      <c r="G10421" s="137" t="s">
        <v>247</v>
      </c>
      <c r="H10421" s="137" t="s">
        <v>1806</v>
      </c>
      <c r="I10421" s="138" t="s">
        <v>1080</v>
      </c>
    </row>
    <row r="10422" spans="1:9" hidden="1">
      <c r="A10422" s="137" t="s">
        <v>50207</v>
      </c>
      <c r="B10422" s="138" t="s">
        <v>50208</v>
      </c>
      <c r="C10422" s="138" t="s">
        <v>50209</v>
      </c>
      <c r="D10422" s="138" t="s">
        <v>50210</v>
      </c>
      <c r="E10422" s="138" t="s">
        <v>50211</v>
      </c>
      <c r="F10422" s="139">
        <v>39.89</v>
      </c>
      <c r="G10422" s="137" t="s">
        <v>247</v>
      </c>
      <c r="H10422" s="137" t="s">
        <v>1806</v>
      </c>
      <c r="I10422" s="138" t="s">
        <v>5636</v>
      </c>
    </row>
    <row r="10423" spans="1:9" hidden="1">
      <c r="A10423" s="137" t="s">
        <v>50212</v>
      </c>
      <c r="B10423" s="138" t="s">
        <v>50213</v>
      </c>
      <c r="C10423" s="138" t="s">
        <v>50214</v>
      </c>
      <c r="D10423" s="138" t="s">
        <v>50215</v>
      </c>
      <c r="E10423" s="138" t="s">
        <v>50216</v>
      </c>
      <c r="F10423" s="139">
        <v>116.68</v>
      </c>
      <c r="G10423" s="137" t="s">
        <v>247</v>
      </c>
      <c r="H10423" s="137" t="s">
        <v>1806</v>
      </c>
      <c r="I10423" s="138" t="s">
        <v>1080</v>
      </c>
    </row>
    <row r="10424" spans="1:9" hidden="1">
      <c r="A10424" s="137" t="s">
        <v>50217</v>
      </c>
      <c r="B10424" s="138" t="s">
        <v>50218</v>
      </c>
      <c r="C10424" s="138" t="s">
        <v>50219</v>
      </c>
      <c r="D10424" s="138" t="s">
        <v>49731</v>
      </c>
      <c r="E10424" s="138" t="s">
        <v>50220</v>
      </c>
      <c r="F10424" s="139">
        <v>0</v>
      </c>
      <c r="G10424" s="137" t="s">
        <v>247</v>
      </c>
      <c r="H10424" s="137" t="s">
        <v>1806</v>
      </c>
      <c r="I10424" s="138" t="s">
        <v>1080</v>
      </c>
    </row>
    <row r="10425" spans="1:9" hidden="1">
      <c r="A10425" s="137" t="s">
        <v>50221</v>
      </c>
      <c r="B10425" s="138" t="s">
        <v>50218</v>
      </c>
      <c r="C10425" s="138" t="s">
        <v>50222</v>
      </c>
      <c r="D10425" s="138" t="s">
        <v>50157</v>
      </c>
      <c r="E10425" s="138" t="s">
        <v>50220</v>
      </c>
      <c r="F10425" s="139">
        <v>0</v>
      </c>
      <c r="G10425" s="137" t="s">
        <v>247</v>
      </c>
      <c r="H10425" s="137" t="s">
        <v>1806</v>
      </c>
      <c r="I10425" s="138" t="s">
        <v>1083</v>
      </c>
    </row>
    <row r="10426" spans="1:9" hidden="1">
      <c r="A10426" s="137" t="s">
        <v>50223</v>
      </c>
      <c r="B10426" s="138" t="s">
        <v>50224</v>
      </c>
      <c r="C10426" s="138" t="s">
        <v>50225</v>
      </c>
      <c r="D10426" s="138" t="s">
        <v>50157</v>
      </c>
      <c r="E10426" s="138" t="s">
        <v>50226</v>
      </c>
      <c r="F10426" s="139">
        <v>0</v>
      </c>
      <c r="G10426" s="137" t="s">
        <v>247</v>
      </c>
      <c r="H10426" s="137" t="s">
        <v>1806</v>
      </c>
      <c r="I10426" s="138" t="s">
        <v>5636</v>
      </c>
    </row>
    <row r="10427" spans="1:9" hidden="1">
      <c r="A10427" s="137" t="s">
        <v>50227</v>
      </c>
      <c r="B10427" s="138" t="s">
        <v>50228</v>
      </c>
      <c r="C10427" s="138" t="s">
        <v>50229</v>
      </c>
      <c r="D10427" s="138" t="s">
        <v>50230</v>
      </c>
      <c r="E10427" s="138" t="s">
        <v>50231</v>
      </c>
      <c r="F10427" s="139">
        <v>0</v>
      </c>
      <c r="G10427" s="137" t="s">
        <v>247</v>
      </c>
      <c r="H10427" s="137" t="s">
        <v>1806</v>
      </c>
      <c r="I10427" s="138" t="s">
        <v>1080</v>
      </c>
    </row>
    <row r="10428" spans="1:9" hidden="1">
      <c r="A10428" s="137" t="s">
        <v>50232</v>
      </c>
      <c r="B10428" s="138" t="s">
        <v>692</v>
      </c>
      <c r="C10428" s="138" t="s">
        <v>50233</v>
      </c>
      <c r="D10428" s="138" t="s">
        <v>50234</v>
      </c>
      <c r="E10428" s="138" t="s">
        <v>1079</v>
      </c>
      <c r="F10428" s="139">
        <v>0</v>
      </c>
      <c r="G10428" s="137" t="s">
        <v>247</v>
      </c>
      <c r="H10428" s="137" t="s">
        <v>1806</v>
      </c>
      <c r="I10428" s="138" t="s">
        <v>1080</v>
      </c>
    </row>
    <row r="10429" spans="1:9" hidden="1">
      <c r="A10429" s="137" t="s">
        <v>50235</v>
      </c>
      <c r="B10429" s="138" t="s">
        <v>692</v>
      </c>
      <c r="C10429" s="138" t="s">
        <v>249</v>
      </c>
      <c r="D10429" s="138" t="s">
        <v>50236</v>
      </c>
      <c r="E10429" s="138" t="s">
        <v>1079</v>
      </c>
      <c r="F10429" s="139">
        <v>85.05</v>
      </c>
      <c r="G10429" s="137" t="s">
        <v>247</v>
      </c>
      <c r="H10429" s="137" t="s">
        <v>1806</v>
      </c>
      <c r="I10429" s="138" t="s">
        <v>1080</v>
      </c>
    </row>
    <row r="10430" spans="1:9" hidden="1">
      <c r="A10430" s="137" t="s">
        <v>50237</v>
      </c>
      <c r="B10430" s="138" t="s">
        <v>50238</v>
      </c>
      <c r="C10430" s="138" t="s">
        <v>50239</v>
      </c>
      <c r="D10430" s="138" t="s">
        <v>50240</v>
      </c>
      <c r="E10430" s="138" t="s">
        <v>50241</v>
      </c>
      <c r="F10430" s="139">
        <v>0</v>
      </c>
      <c r="G10430" s="137" t="s">
        <v>247</v>
      </c>
      <c r="H10430" s="137" t="s">
        <v>1806</v>
      </c>
      <c r="I10430" s="138" t="s">
        <v>1080</v>
      </c>
    </row>
    <row r="10431" spans="1:9" hidden="1">
      <c r="A10431" s="137" t="s">
        <v>50242</v>
      </c>
      <c r="B10431" s="138" t="s">
        <v>50238</v>
      </c>
      <c r="C10431" s="138" t="s">
        <v>50243</v>
      </c>
      <c r="D10431" s="138" t="s">
        <v>50244</v>
      </c>
      <c r="E10431" s="138" t="s">
        <v>50241</v>
      </c>
      <c r="F10431" s="139">
        <v>110.74</v>
      </c>
      <c r="G10431" s="137" t="s">
        <v>247</v>
      </c>
      <c r="H10431" s="137" t="s">
        <v>1806</v>
      </c>
      <c r="I10431" s="138" t="s">
        <v>5636</v>
      </c>
    </row>
    <row r="10432" spans="1:9" hidden="1">
      <c r="A10432" s="137" t="s">
        <v>50245</v>
      </c>
      <c r="B10432" s="138" t="s">
        <v>50246</v>
      </c>
      <c r="C10432" s="138" t="s">
        <v>50247</v>
      </c>
      <c r="D10432" s="138" t="s">
        <v>50248</v>
      </c>
      <c r="E10432" s="138" t="s">
        <v>50249</v>
      </c>
      <c r="F10432" s="139">
        <v>61.96</v>
      </c>
      <c r="G10432" s="137" t="s">
        <v>247</v>
      </c>
      <c r="H10432" s="137" t="s">
        <v>1806</v>
      </c>
      <c r="I10432" s="138" t="s">
        <v>5636</v>
      </c>
    </row>
    <row r="10433" spans="1:9" hidden="1">
      <c r="A10433" s="137" t="s">
        <v>50250</v>
      </c>
      <c r="B10433" s="138" t="s">
        <v>50251</v>
      </c>
      <c r="C10433" s="138" t="s">
        <v>50252</v>
      </c>
      <c r="D10433" s="138" t="s">
        <v>50253</v>
      </c>
      <c r="E10433" s="138" t="s">
        <v>50254</v>
      </c>
      <c r="F10433" s="139">
        <v>0</v>
      </c>
      <c r="G10433" s="137" t="s">
        <v>247</v>
      </c>
      <c r="H10433" s="137" t="s">
        <v>1806</v>
      </c>
      <c r="I10433" s="138" t="s">
        <v>1080</v>
      </c>
    </row>
    <row r="10434" spans="1:9" hidden="1">
      <c r="A10434" s="137" t="s">
        <v>50255</v>
      </c>
      <c r="B10434" s="138" t="s">
        <v>50256</v>
      </c>
      <c r="C10434" s="138" t="s">
        <v>50257</v>
      </c>
      <c r="D10434" s="138" t="s">
        <v>50258</v>
      </c>
      <c r="E10434" s="138" t="s">
        <v>50259</v>
      </c>
      <c r="F10434" s="139">
        <v>54.99</v>
      </c>
      <c r="G10434" s="137" t="s">
        <v>247</v>
      </c>
      <c r="H10434" s="137" t="s">
        <v>1806</v>
      </c>
      <c r="I10434" s="138" t="s">
        <v>5636</v>
      </c>
    </row>
    <row r="10435" spans="1:9" hidden="1">
      <c r="A10435" s="137" t="s">
        <v>50260</v>
      </c>
      <c r="B10435" s="138" t="s">
        <v>50261</v>
      </c>
      <c r="C10435" s="138" t="s">
        <v>50262</v>
      </c>
      <c r="D10435" s="138" t="s">
        <v>50263</v>
      </c>
      <c r="E10435" s="138" t="s">
        <v>50264</v>
      </c>
      <c r="F10435" s="139">
        <v>0</v>
      </c>
      <c r="G10435" s="137" t="s">
        <v>247</v>
      </c>
      <c r="H10435" s="137" t="s">
        <v>1806</v>
      </c>
      <c r="I10435" s="138" t="s">
        <v>1080</v>
      </c>
    </row>
    <row r="10436" spans="1:9" hidden="1">
      <c r="A10436" s="137" t="s">
        <v>50265</v>
      </c>
      <c r="B10436" s="138" t="s">
        <v>50261</v>
      </c>
      <c r="C10436" s="138" t="s">
        <v>50266</v>
      </c>
      <c r="D10436" s="138" t="s">
        <v>50267</v>
      </c>
      <c r="E10436" s="138" t="s">
        <v>50264</v>
      </c>
      <c r="F10436" s="139">
        <v>0</v>
      </c>
      <c r="G10436" s="137" t="s">
        <v>247</v>
      </c>
      <c r="H10436" s="137" t="s">
        <v>1806</v>
      </c>
      <c r="I10436" s="138" t="s">
        <v>1080</v>
      </c>
    </row>
    <row r="10437" spans="1:9" hidden="1">
      <c r="A10437" s="137" t="s">
        <v>50268</v>
      </c>
      <c r="B10437" s="138" t="s">
        <v>50269</v>
      </c>
      <c r="C10437" s="138" t="s">
        <v>50270</v>
      </c>
      <c r="D10437" s="138" t="s">
        <v>50271</v>
      </c>
      <c r="E10437" s="138" t="s">
        <v>50272</v>
      </c>
      <c r="F10437" s="139">
        <v>0</v>
      </c>
      <c r="G10437" s="137" t="s">
        <v>247</v>
      </c>
      <c r="H10437" s="137" t="s">
        <v>1806</v>
      </c>
      <c r="I10437" s="138" t="s">
        <v>1080</v>
      </c>
    </row>
    <row r="10438" spans="1:9" hidden="1">
      <c r="A10438" s="137" t="s">
        <v>50273</v>
      </c>
      <c r="B10438" s="138" t="s">
        <v>50269</v>
      </c>
      <c r="C10438" s="138" t="s">
        <v>50274</v>
      </c>
      <c r="D10438" s="138" t="s">
        <v>50275</v>
      </c>
      <c r="E10438" s="138" t="s">
        <v>50272</v>
      </c>
      <c r="F10438" s="139">
        <v>133.88999999999999</v>
      </c>
      <c r="G10438" s="137" t="s">
        <v>247</v>
      </c>
      <c r="H10438" s="137" t="s">
        <v>1806</v>
      </c>
      <c r="I10438" s="138" t="s">
        <v>5636</v>
      </c>
    </row>
    <row r="10439" spans="1:9" hidden="1">
      <c r="A10439" s="137" t="s">
        <v>50276</v>
      </c>
      <c r="B10439" s="138" t="s">
        <v>50277</v>
      </c>
      <c r="C10439" s="138" t="s">
        <v>50278</v>
      </c>
      <c r="D10439" s="138" t="s">
        <v>50279</v>
      </c>
      <c r="E10439" s="138" t="s">
        <v>50280</v>
      </c>
      <c r="F10439" s="139">
        <v>110.73</v>
      </c>
      <c r="G10439" s="137" t="s">
        <v>247</v>
      </c>
      <c r="H10439" s="137" t="s">
        <v>1806</v>
      </c>
      <c r="I10439" s="138" t="s">
        <v>5636</v>
      </c>
    </row>
    <row r="10440" spans="1:9" hidden="1">
      <c r="A10440" s="137" t="s">
        <v>50281</v>
      </c>
      <c r="B10440" s="138" t="s">
        <v>50282</v>
      </c>
      <c r="C10440" s="138" t="s">
        <v>50283</v>
      </c>
      <c r="D10440" s="138" t="s">
        <v>50284</v>
      </c>
      <c r="E10440" s="138" t="s">
        <v>50285</v>
      </c>
      <c r="F10440" s="139">
        <v>0</v>
      </c>
      <c r="G10440" s="137" t="s">
        <v>247</v>
      </c>
      <c r="H10440" s="137" t="s">
        <v>1806</v>
      </c>
      <c r="I10440" s="138" t="s">
        <v>1080</v>
      </c>
    </row>
    <row r="10441" spans="1:9" hidden="1">
      <c r="A10441" s="137" t="s">
        <v>50286</v>
      </c>
      <c r="B10441" s="138" t="s">
        <v>50282</v>
      </c>
      <c r="C10441" s="138" t="s">
        <v>50287</v>
      </c>
      <c r="D10441" s="138" t="s">
        <v>50288</v>
      </c>
      <c r="E10441" s="138" t="s">
        <v>50285</v>
      </c>
      <c r="F10441" s="139">
        <v>36.11</v>
      </c>
      <c r="G10441" s="137" t="s">
        <v>247</v>
      </c>
      <c r="H10441" s="137" t="s">
        <v>1806</v>
      </c>
      <c r="I10441" s="138" t="s">
        <v>5636</v>
      </c>
    </row>
    <row r="10442" spans="1:9" hidden="1">
      <c r="A10442" s="137" t="s">
        <v>50289</v>
      </c>
      <c r="B10442" s="138" t="s">
        <v>50290</v>
      </c>
      <c r="C10442" s="138" t="s">
        <v>50291</v>
      </c>
      <c r="D10442" s="138" t="s">
        <v>50292</v>
      </c>
      <c r="E10442" s="138" t="s">
        <v>50293</v>
      </c>
      <c r="F10442" s="139">
        <v>0</v>
      </c>
      <c r="G10442" s="137" t="s">
        <v>247</v>
      </c>
      <c r="H10442" s="137" t="s">
        <v>1806</v>
      </c>
      <c r="I10442" s="138" t="s">
        <v>1080</v>
      </c>
    </row>
    <row r="10443" spans="1:9" hidden="1">
      <c r="A10443" s="137" t="s">
        <v>50294</v>
      </c>
      <c r="B10443" s="138" t="s">
        <v>50295</v>
      </c>
      <c r="C10443" s="138" t="s">
        <v>50296</v>
      </c>
      <c r="D10443" s="138" t="s">
        <v>50297</v>
      </c>
      <c r="E10443" s="138" t="s">
        <v>50298</v>
      </c>
      <c r="F10443" s="139">
        <v>0</v>
      </c>
      <c r="G10443" s="137" t="s">
        <v>247</v>
      </c>
      <c r="H10443" s="137" t="s">
        <v>1806</v>
      </c>
      <c r="I10443" s="138" t="s">
        <v>1080</v>
      </c>
    </row>
    <row r="10444" spans="1:9" hidden="1">
      <c r="A10444" s="137" t="s">
        <v>50299</v>
      </c>
      <c r="B10444" s="138" t="s">
        <v>50300</v>
      </c>
      <c r="C10444" s="138" t="s">
        <v>50301</v>
      </c>
      <c r="D10444" s="138" t="s">
        <v>50302</v>
      </c>
      <c r="E10444" s="138" t="s">
        <v>50303</v>
      </c>
      <c r="F10444" s="139">
        <v>88.290099999999995</v>
      </c>
      <c r="G10444" s="137" t="s">
        <v>247</v>
      </c>
      <c r="H10444" s="137" t="s">
        <v>1806</v>
      </c>
      <c r="I10444" s="138" t="s">
        <v>1080</v>
      </c>
    </row>
    <row r="10445" spans="1:9" hidden="1">
      <c r="A10445" s="137" t="s">
        <v>50304</v>
      </c>
      <c r="B10445" s="138" t="s">
        <v>50305</v>
      </c>
      <c r="C10445" s="138" t="s">
        <v>50306</v>
      </c>
      <c r="D10445" s="138" t="s">
        <v>50307</v>
      </c>
      <c r="E10445" s="138" t="s">
        <v>50308</v>
      </c>
      <c r="F10445" s="139">
        <v>55.38</v>
      </c>
      <c r="G10445" s="137" t="s">
        <v>247</v>
      </c>
      <c r="H10445" s="137" t="s">
        <v>1806</v>
      </c>
      <c r="I10445" s="138" t="s">
        <v>1080</v>
      </c>
    </row>
    <row r="10446" spans="1:9" hidden="1">
      <c r="A10446" s="137" t="s">
        <v>50309</v>
      </c>
      <c r="B10446" s="138" t="s">
        <v>50310</v>
      </c>
      <c r="C10446" s="138" t="s">
        <v>50311</v>
      </c>
      <c r="D10446" s="138" t="s">
        <v>50307</v>
      </c>
      <c r="E10446" s="138" t="s">
        <v>50312</v>
      </c>
      <c r="F10446" s="139">
        <v>126.1824</v>
      </c>
      <c r="G10446" s="137" t="s">
        <v>247</v>
      </c>
      <c r="H10446" s="137" t="s">
        <v>1806</v>
      </c>
      <c r="I10446" s="138" t="s">
        <v>1080</v>
      </c>
    </row>
    <row r="10447" spans="1:9" hidden="1">
      <c r="A10447" s="137" t="s">
        <v>50313</v>
      </c>
      <c r="B10447" s="138" t="s">
        <v>50314</v>
      </c>
      <c r="C10447" s="138" t="s">
        <v>50315</v>
      </c>
      <c r="D10447" s="138" t="s">
        <v>50316</v>
      </c>
      <c r="E10447" s="138" t="s">
        <v>50317</v>
      </c>
      <c r="F10447" s="139">
        <v>0</v>
      </c>
      <c r="G10447" s="137" t="s">
        <v>247</v>
      </c>
      <c r="H10447" s="137" t="s">
        <v>1806</v>
      </c>
      <c r="I10447" s="138" t="s">
        <v>1083</v>
      </c>
    </row>
    <row r="10448" spans="1:9" hidden="1">
      <c r="A10448" s="137" t="s">
        <v>50318</v>
      </c>
      <c r="B10448" s="138" t="s">
        <v>50319</v>
      </c>
      <c r="C10448" s="138" t="s">
        <v>50320</v>
      </c>
      <c r="D10448" s="138" t="s">
        <v>50321</v>
      </c>
      <c r="E10448" s="138" t="s">
        <v>50322</v>
      </c>
      <c r="F10448" s="139">
        <v>0</v>
      </c>
      <c r="G10448" s="137" t="s">
        <v>247</v>
      </c>
      <c r="H10448" s="137" t="s">
        <v>1806</v>
      </c>
      <c r="I10448" s="138" t="s">
        <v>1083</v>
      </c>
    </row>
    <row r="10449" spans="1:9" hidden="1">
      <c r="A10449" s="137" t="s">
        <v>50323</v>
      </c>
      <c r="B10449" s="138" t="s">
        <v>50324</v>
      </c>
      <c r="C10449" s="138" t="s">
        <v>50325</v>
      </c>
      <c r="D10449" s="138" t="s">
        <v>50326</v>
      </c>
      <c r="E10449" s="138" t="s">
        <v>50327</v>
      </c>
      <c r="F10449" s="139">
        <v>0</v>
      </c>
      <c r="G10449" s="137" t="s">
        <v>247</v>
      </c>
      <c r="H10449" s="137" t="s">
        <v>1806</v>
      </c>
      <c r="I10449" s="138" t="s">
        <v>1080</v>
      </c>
    </row>
    <row r="10450" spans="1:9" hidden="1">
      <c r="A10450" s="137" t="s">
        <v>50328</v>
      </c>
      <c r="B10450" s="138" t="s">
        <v>50329</v>
      </c>
      <c r="C10450" s="138" t="s">
        <v>50330</v>
      </c>
      <c r="D10450" s="138" t="s">
        <v>50331</v>
      </c>
      <c r="E10450" s="138" t="s">
        <v>50332</v>
      </c>
      <c r="F10450" s="139">
        <v>0</v>
      </c>
      <c r="G10450" s="137" t="s">
        <v>247</v>
      </c>
      <c r="H10450" s="137" t="s">
        <v>1806</v>
      </c>
      <c r="I10450" s="138" t="s">
        <v>1080</v>
      </c>
    </row>
    <row r="10451" spans="1:9" hidden="1">
      <c r="A10451" s="137" t="s">
        <v>50333</v>
      </c>
      <c r="B10451" s="138" t="s">
        <v>50334</v>
      </c>
      <c r="C10451" s="138" t="s">
        <v>50335</v>
      </c>
      <c r="D10451" s="138" t="s">
        <v>50336</v>
      </c>
      <c r="E10451" s="138" t="s">
        <v>50337</v>
      </c>
      <c r="F10451" s="139">
        <v>295.54000000000002</v>
      </c>
      <c r="G10451" s="137" t="s">
        <v>247</v>
      </c>
      <c r="H10451" s="137" t="s">
        <v>1806</v>
      </c>
      <c r="I10451" s="138" t="s">
        <v>1080</v>
      </c>
    </row>
    <row r="10452" spans="1:9" hidden="1">
      <c r="A10452" s="137" t="s">
        <v>50338</v>
      </c>
      <c r="B10452" s="138" t="s">
        <v>50339</v>
      </c>
      <c r="C10452" s="138" t="s">
        <v>50340</v>
      </c>
      <c r="D10452" s="138" t="s">
        <v>50341</v>
      </c>
      <c r="E10452" s="138" t="s">
        <v>50342</v>
      </c>
      <c r="F10452" s="139">
        <v>0</v>
      </c>
      <c r="G10452" s="137" t="s">
        <v>247</v>
      </c>
      <c r="H10452" s="137" t="s">
        <v>1806</v>
      </c>
      <c r="I10452" s="138" t="s">
        <v>1080</v>
      </c>
    </row>
    <row r="10453" spans="1:9" hidden="1">
      <c r="A10453" s="137" t="s">
        <v>50343</v>
      </c>
      <c r="B10453" s="138" t="s">
        <v>50344</v>
      </c>
      <c r="C10453" s="138" t="s">
        <v>50345</v>
      </c>
      <c r="D10453" s="138" t="s">
        <v>50346</v>
      </c>
      <c r="E10453" s="138" t="s">
        <v>50347</v>
      </c>
      <c r="F10453" s="139">
        <v>0</v>
      </c>
      <c r="G10453" s="137" t="s">
        <v>247</v>
      </c>
      <c r="H10453" s="137" t="s">
        <v>1806</v>
      </c>
      <c r="I10453" s="138" t="s">
        <v>1080</v>
      </c>
    </row>
    <row r="10454" spans="1:9" hidden="1">
      <c r="A10454" s="137" t="s">
        <v>50348</v>
      </c>
      <c r="B10454" s="138" t="s">
        <v>50349</v>
      </c>
      <c r="C10454" s="138" t="s">
        <v>50350</v>
      </c>
      <c r="D10454" s="138" t="s">
        <v>50351</v>
      </c>
      <c r="E10454" s="138" t="s">
        <v>50352</v>
      </c>
      <c r="F10454" s="139">
        <v>0</v>
      </c>
      <c r="G10454" s="137" t="s">
        <v>247</v>
      </c>
      <c r="H10454" s="137" t="s">
        <v>1806</v>
      </c>
      <c r="I10454" s="138" t="s">
        <v>1080</v>
      </c>
    </row>
    <row r="10455" spans="1:9" hidden="1">
      <c r="A10455" s="137" t="s">
        <v>50353</v>
      </c>
      <c r="B10455" s="138" t="s">
        <v>50354</v>
      </c>
      <c r="C10455" s="138" t="s">
        <v>50355</v>
      </c>
      <c r="D10455" s="138" t="s">
        <v>50356</v>
      </c>
      <c r="E10455" s="138" t="s">
        <v>50357</v>
      </c>
      <c r="F10455" s="139">
        <v>0</v>
      </c>
      <c r="G10455" s="137" t="s">
        <v>247</v>
      </c>
      <c r="H10455" s="137" t="s">
        <v>1806</v>
      </c>
      <c r="I10455" s="138" t="s">
        <v>1080</v>
      </c>
    </row>
    <row r="10456" spans="1:9" hidden="1">
      <c r="A10456" s="137" t="s">
        <v>50358</v>
      </c>
      <c r="B10456" s="138" t="s">
        <v>50359</v>
      </c>
      <c r="C10456" s="138" t="s">
        <v>50360</v>
      </c>
      <c r="D10456" s="138" t="s">
        <v>50361</v>
      </c>
      <c r="E10456" s="138" t="s">
        <v>50362</v>
      </c>
      <c r="F10456" s="139">
        <v>0</v>
      </c>
      <c r="G10456" s="137" t="s">
        <v>247</v>
      </c>
      <c r="H10456" s="137" t="s">
        <v>1806</v>
      </c>
      <c r="I10456" s="138" t="s">
        <v>1080</v>
      </c>
    </row>
    <row r="10457" spans="1:9" hidden="1">
      <c r="A10457" s="137" t="s">
        <v>50363</v>
      </c>
      <c r="B10457" s="138" t="s">
        <v>50364</v>
      </c>
      <c r="C10457" s="138" t="s">
        <v>50365</v>
      </c>
      <c r="D10457" s="138" t="s">
        <v>50366</v>
      </c>
      <c r="E10457" s="138" t="s">
        <v>50367</v>
      </c>
      <c r="F10457" s="139">
        <v>59.27</v>
      </c>
      <c r="G10457" s="137" t="s">
        <v>247</v>
      </c>
      <c r="H10457" s="137" t="s">
        <v>1806</v>
      </c>
      <c r="I10457" s="138" t="s">
        <v>5636</v>
      </c>
    </row>
    <row r="10458" spans="1:9" hidden="1">
      <c r="A10458" s="137" t="s">
        <v>50368</v>
      </c>
      <c r="B10458" s="138" t="s">
        <v>50369</v>
      </c>
      <c r="C10458" s="138" t="s">
        <v>50370</v>
      </c>
      <c r="D10458" s="138" t="s">
        <v>50371</v>
      </c>
      <c r="E10458" s="138" t="s">
        <v>50372</v>
      </c>
      <c r="F10458" s="139">
        <v>0</v>
      </c>
      <c r="G10458" s="137" t="s">
        <v>247</v>
      </c>
      <c r="H10458" s="137" t="s">
        <v>1806</v>
      </c>
      <c r="I10458" s="138" t="s">
        <v>5636</v>
      </c>
    </row>
    <row r="10459" spans="1:9" hidden="1">
      <c r="A10459" s="137" t="s">
        <v>50373</v>
      </c>
      <c r="B10459" s="138" t="s">
        <v>50369</v>
      </c>
      <c r="C10459" s="138" t="s">
        <v>50374</v>
      </c>
      <c r="D10459" s="138" t="s">
        <v>50375</v>
      </c>
      <c r="E10459" s="138" t="s">
        <v>50372</v>
      </c>
      <c r="F10459" s="139">
        <v>0</v>
      </c>
      <c r="G10459" s="137" t="s">
        <v>247</v>
      </c>
      <c r="H10459" s="137" t="s">
        <v>1806</v>
      </c>
      <c r="I10459" s="138" t="s">
        <v>5636</v>
      </c>
    </row>
    <row r="10460" spans="1:9" hidden="1">
      <c r="A10460" s="137" t="s">
        <v>50376</v>
      </c>
      <c r="B10460" s="138" t="s">
        <v>50377</v>
      </c>
      <c r="C10460" s="138" t="s">
        <v>50378</v>
      </c>
      <c r="D10460" s="138" t="s">
        <v>50379</v>
      </c>
      <c r="E10460" s="138" t="s">
        <v>50380</v>
      </c>
      <c r="F10460" s="139">
        <v>0</v>
      </c>
      <c r="G10460" s="137" t="s">
        <v>247</v>
      </c>
      <c r="H10460" s="137" t="s">
        <v>1806</v>
      </c>
      <c r="I10460" s="138" t="s">
        <v>1080</v>
      </c>
    </row>
    <row r="10461" spans="1:9" hidden="1">
      <c r="A10461" s="137" t="s">
        <v>50381</v>
      </c>
      <c r="B10461" s="138" t="s">
        <v>50382</v>
      </c>
      <c r="C10461" s="138" t="s">
        <v>50383</v>
      </c>
      <c r="D10461" s="138" t="s">
        <v>50384</v>
      </c>
      <c r="E10461" s="138" t="s">
        <v>50385</v>
      </c>
      <c r="F10461" s="139">
        <v>0</v>
      </c>
      <c r="G10461" s="137" t="s">
        <v>247</v>
      </c>
      <c r="H10461" s="137" t="s">
        <v>1806</v>
      </c>
      <c r="I10461" s="138" t="s">
        <v>5636</v>
      </c>
    </row>
    <row r="10462" spans="1:9" hidden="1">
      <c r="A10462" s="137" t="s">
        <v>50386</v>
      </c>
      <c r="B10462" s="138" t="s">
        <v>50387</v>
      </c>
      <c r="C10462" s="138" t="s">
        <v>50388</v>
      </c>
      <c r="D10462" s="138" t="s">
        <v>50389</v>
      </c>
      <c r="E10462" s="138" t="s">
        <v>50390</v>
      </c>
      <c r="F10462" s="139">
        <v>0</v>
      </c>
      <c r="G10462" s="137" t="s">
        <v>247</v>
      </c>
      <c r="H10462" s="137" t="s">
        <v>1806</v>
      </c>
      <c r="I10462" s="138" t="s">
        <v>1080</v>
      </c>
    </row>
    <row r="10463" spans="1:9" hidden="1">
      <c r="A10463" s="137" t="s">
        <v>50391</v>
      </c>
      <c r="B10463" s="138" t="s">
        <v>50392</v>
      </c>
      <c r="C10463" s="138" t="s">
        <v>50393</v>
      </c>
      <c r="D10463" s="138" t="s">
        <v>50394</v>
      </c>
      <c r="E10463" s="138" t="s">
        <v>50395</v>
      </c>
      <c r="F10463" s="139">
        <v>22.57</v>
      </c>
      <c r="G10463" s="137" t="s">
        <v>247</v>
      </c>
      <c r="H10463" s="137" t="s">
        <v>1806</v>
      </c>
      <c r="I10463" s="138" t="s">
        <v>1080</v>
      </c>
    </row>
    <row r="10464" spans="1:9" hidden="1">
      <c r="A10464" s="137" t="s">
        <v>50396</v>
      </c>
      <c r="B10464" s="138" t="s">
        <v>50397</v>
      </c>
      <c r="C10464" s="138" t="s">
        <v>50398</v>
      </c>
      <c r="D10464" s="138" t="s">
        <v>50399</v>
      </c>
      <c r="E10464" s="138" t="s">
        <v>50400</v>
      </c>
      <c r="F10464" s="139">
        <v>10.86</v>
      </c>
      <c r="G10464" s="137" t="s">
        <v>247</v>
      </c>
      <c r="H10464" s="137" t="s">
        <v>1806</v>
      </c>
      <c r="I10464" s="138" t="s">
        <v>1080</v>
      </c>
    </row>
    <row r="10465" spans="1:9" hidden="1">
      <c r="A10465" s="137" t="s">
        <v>50401</v>
      </c>
      <c r="B10465" s="138" t="s">
        <v>50402</v>
      </c>
      <c r="C10465" s="138" t="s">
        <v>50403</v>
      </c>
      <c r="D10465" s="138" t="s">
        <v>50404</v>
      </c>
      <c r="E10465" s="138" t="s">
        <v>50405</v>
      </c>
      <c r="F10465" s="139">
        <v>28.225000000000001</v>
      </c>
      <c r="G10465" s="137" t="s">
        <v>247</v>
      </c>
      <c r="H10465" s="137" t="s">
        <v>1806</v>
      </c>
      <c r="I10465" s="138" t="s">
        <v>1083</v>
      </c>
    </row>
    <row r="10466" spans="1:9" hidden="1">
      <c r="A10466" s="137" t="s">
        <v>50406</v>
      </c>
      <c r="B10466" s="138" t="s">
        <v>50407</v>
      </c>
      <c r="C10466" s="138" t="s">
        <v>50408</v>
      </c>
      <c r="D10466" s="138" t="s">
        <v>50409</v>
      </c>
      <c r="E10466" s="138" t="s">
        <v>50410</v>
      </c>
      <c r="F10466" s="139">
        <v>59.24</v>
      </c>
      <c r="G10466" s="137" t="s">
        <v>247</v>
      </c>
      <c r="H10466" s="137" t="s">
        <v>1806</v>
      </c>
      <c r="I10466" s="138" t="s">
        <v>1080</v>
      </c>
    </row>
    <row r="10467" spans="1:9" hidden="1">
      <c r="A10467" s="137" t="s">
        <v>50411</v>
      </c>
      <c r="B10467" s="138" t="s">
        <v>50412</v>
      </c>
      <c r="C10467" s="138" t="s">
        <v>50413</v>
      </c>
      <c r="D10467" s="138" t="s">
        <v>50414</v>
      </c>
      <c r="E10467" s="138" t="s">
        <v>50415</v>
      </c>
      <c r="F10467" s="139">
        <v>0</v>
      </c>
      <c r="G10467" s="137" t="s">
        <v>247</v>
      </c>
      <c r="H10467" s="137" t="s">
        <v>1806</v>
      </c>
      <c r="I10467" s="138" t="s">
        <v>1080</v>
      </c>
    </row>
    <row r="10468" spans="1:9" hidden="1">
      <c r="A10468" s="137" t="s">
        <v>50416</v>
      </c>
      <c r="B10468" s="138" t="s">
        <v>50417</v>
      </c>
      <c r="C10468" s="138" t="s">
        <v>50418</v>
      </c>
      <c r="D10468" s="138" t="s">
        <v>50419</v>
      </c>
      <c r="E10468" s="138" t="s">
        <v>50420</v>
      </c>
      <c r="F10468" s="139">
        <v>0</v>
      </c>
      <c r="G10468" s="137" t="s">
        <v>247</v>
      </c>
      <c r="H10468" s="137" t="s">
        <v>1806</v>
      </c>
      <c r="I10468" s="138" t="s">
        <v>1080</v>
      </c>
    </row>
    <row r="10469" spans="1:9" hidden="1">
      <c r="A10469" s="137" t="s">
        <v>50421</v>
      </c>
      <c r="B10469" s="138" t="s">
        <v>50422</v>
      </c>
      <c r="C10469" s="138" t="s">
        <v>50423</v>
      </c>
      <c r="D10469" s="138" t="s">
        <v>50424</v>
      </c>
      <c r="E10469" s="138" t="s">
        <v>50425</v>
      </c>
      <c r="F10469" s="139">
        <v>0</v>
      </c>
      <c r="G10469" s="137" t="s">
        <v>247</v>
      </c>
      <c r="H10469" s="137" t="s">
        <v>1806</v>
      </c>
      <c r="I10469" s="138" t="s">
        <v>1080</v>
      </c>
    </row>
    <row r="10470" spans="1:9" hidden="1">
      <c r="A10470" s="137" t="s">
        <v>50426</v>
      </c>
      <c r="B10470" s="138" t="s">
        <v>50427</v>
      </c>
      <c r="C10470" s="138" t="s">
        <v>50428</v>
      </c>
      <c r="D10470" s="138" t="s">
        <v>50429</v>
      </c>
      <c r="E10470" s="138" t="s">
        <v>50430</v>
      </c>
      <c r="F10470" s="139">
        <v>0</v>
      </c>
      <c r="G10470" s="137" t="s">
        <v>247</v>
      </c>
      <c r="H10470" s="137" t="s">
        <v>1806</v>
      </c>
      <c r="I10470" s="138" t="s">
        <v>1083</v>
      </c>
    </row>
    <row r="10471" spans="1:9" hidden="1">
      <c r="A10471" s="137" t="s">
        <v>50431</v>
      </c>
      <c r="B10471" s="138" t="s">
        <v>50432</v>
      </c>
      <c r="C10471" s="138" t="s">
        <v>50433</v>
      </c>
      <c r="D10471" s="138" t="s">
        <v>50434</v>
      </c>
      <c r="E10471" s="138" t="s">
        <v>50435</v>
      </c>
      <c r="F10471" s="139">
        <v>81.680000000000007</v>
      </c>
      <c r="G10471" s="137" t="s">
        <v>247</v>
      </c>
      <c r="H10471" s="137" t="s">
        <v>1806</v>
      </c>
      <c r="I10471" s="138" t="s">
        <v>1083</v>
      </c>
    </row>
    <row r="10472" spans="1:9" hidden="1">
      <c r="A10472" s="137" t="s">
        <v>50436</v>
      </c>
      <c r="B10472" s="138" t="s">
        <v>50437</v>
      </c>
      <c r="C10472" s="138" t="s">
        <v>50438</v>
      </c>
      <c r="D10472" s="138" t="s">
        <v>50439</v>
      </c>
      <c r="E10472" s="138" t="s">
        <v>50440</v>
      </c>
      <c r="F10472" s="139">
        <v>32.57</v>
      </c>
      <c r="G10472" s="137" t="s">
        <v>247</v>
      </c>
      <c r="H10472" s="137" t="s">
        <v>1806</v>
      </c>
      <c r="I10472" s="138" t="s">
        <v>1083</v>
      </c>
    </row>
    <row r="10473" spans="1:9" hidden="1">
      <c r="A10473" s="137" t="s">
        <v>50441</v>
      </c>
      <c r="B10473" s="138" t="s">
        <v>50442</v>
      </c>
      <c r="C10473" s="138" t="s">
        <v>50443</v>
      </c>
      <c r="D10473" s="138" t="s">
        <v>50444</v>
      </c>
      <c r="E10473" s="138" t="s">
        <v>50445</v>
      </c>
      <c r="F10473" s="139">
        <v>0</v>
      </c>
      <c r="G10473" s="137" t="s">
        <v>247</v>
      </c>
      <c r="H10473" s="137" t="s">
        <v>1806</v>
      </c>
      <c r="I10473" s="138" t="s">
        <v>1080</v>
      </c>
    </row>
    <row r="10474" spans="1:9" hidden="1">
      <c r="A10474" s="137" t="s">
        <v>50446</v>
      </c>
      <c r="B10474" s="138" t="s">
        <v>50447</v>
      </c>
      <c r="C10474" s="138" t="s">
        <v>50448</v>
      </c>
      <c r="D10474" s="138" t="s">
        <v>50449</v>
      </c>
      <c r="E10474" s="138" t="s">
        <v>50450</v>
      </c>
      <c r="F10474" s="139">
        <v>0</v>
      </c>
      <c r="G10474" s="137" t="s">
        <v>247</v>
      </c>
      <c r="H10474" s="137" t="s">
        <v>1806</v>
      </c>
      <c r="I10474" s="138" t="s">
        <v>1083</v>
      </c>
    </row>
    <row r="10475" spans="1:9" hidden="1">
      <c r="A10475" s="137" t="s">
        <v>50451</v>
      </c>
      <c r="B10475" s="138" t="s">
        <v>50452</v>
      </c>
      <c r="C10475" s="138" t="s">
        <v>50453</v>
      </c>
      <c r="D10475" s="138" t="s">
        <v>50454</v>
      </c>
      <c r="E10475" s="138" t="s">
        <v>50455</v>
      </c>
      <c r="F10475" s="139">
        <v>50.61</v>
      </c>
      <c r="G10475" s="137" t="s">
        <v>247</v>
      </c>
      <c r="H10475" s="137" t="s">
        <v>1806</v>
      </c>
      <c r="I10475" s="138" t="s">
        <v>1083</v>
      </c>
    </row>
    <row r="10476" spans="1:9" hidden="1">
      <c r="A10476" s="137" t="s">
        <v>50456</v>
      </c>
      <c r="B10476" s="138" t="s">
        <v>50457</v>
      </c>
      <c r="C10476" s="138" t="s">
        <v>50458</v>
      </c>
      <c r="D10476" s="138" t="s">
        <v>50459</v>
      </c>
      <c r="E10476" s="138" t="s">
        <v>50460</v>
      </c>
      <c r="F10476" s="139">
        <v>0</v>
      </c>
      <c r="G10476" s="137" t="s">
        <v>247</v>
      </c>
      <c r="H10476" s="137" t="s">
        <v>1806</v>
      </c>
      <c r="I10476" s="138" t="s">
        <v>1080</v>
      </c>
    </row>
    <row r="10477" spans="1:9" hidden="1">
      <c r="A10477" s="137" t="s">
        <v>50461</v>
      </c>
      <c r="B10477" s="138" t="s">
        <v>50457</v>
      </c>
      <c r="C10477" s="138" t="s">
        <v>50462</v>
      </c>
      <c r="D10477" s="138" t="s">
        <v>50463</v>
      </c>
      <c r="E10477" s="138" t="s">
        <v>50460</v>
      </c>
      <c r="F10477" s="139">
        <v>0</v>
      </c>
      <c r="G10477" s="137" t="s">
        <v>247</v>
      </c>
      <c r="H10477" s="137" t="s">
        <v>1806</v>
      </c>
      <c r="I10477" s="138" t="s">
        <v>1080</v>
      </c>
    </row>
    <row r="10478" spans="1:9" hidden="1">
      <c r="A10478" s="137" t="s">
        <v>50464</v>
      </c>
      <c r="B10478" s="138" t="s">
        <v>50465</v>
      </c>
      <c r="C10478" s="138" t="s">
        <v>50466</v>
      </c>
      <c r="D10478" s="138" t="s">
        <v>50467</v>
      </c>
      <c r="E10478" s="138" t="s">
        <v>50468</v>
      </c>
      <c r="F10478" s="139">
        <v>72.09</v>
      </c>
      <c r="G10478" s="137" t="s">
        <v>247</v>
      </c>
      <c r="H10478" s="137" t="s">
        <v>1806</v>
      </c>
      <c r="I10478" s="138" t="s">
        <v>5636</v>
      </c>
    </row>
    <row r="10479" spans="1:9" hidden="1">
      <c r="A10479" s="137" t="s">
        <v>50469</v>
      </c>
      <c r="B10479" s="138" t="s">
        <v>50470</v>
      </c>
      <c r="C10479" s="138" t="s">
        <v>50471</v>
      </c>
      <c r="D10479" s="138" t="s">
        <v>49791</v>
      </c>
      <c r="E10479" s="138" t="s">
        <v>50472</v>
      </c>
      <c r="F10479" s="139">
        <v>0</v>
      </c>
      <c r="G10479" s="137" t="s">
        <v>247</v>
      </c>
      <c r="H10479" s="137" t="s">
        <v>1806</v>
      </c>
      <c r="I10479" s="138" t="s">
        <v>1080</v>
      </c>
    </row>
    <row r="10480" spans="1:9" hidden="1">
      <c r="A10480" s="137" t="s">
        <v>50473</v>
      </c>
      <c r="B10480" s="138" t="s">
        <v>50474</v>
      </c>
      <c r="C10480" s="138" t="s">
        <v>50475</v>
      </c>
      <c r="D10480" s="138" t="s">
        <v>49791</v>
      </c>
      <c r="E10480" s="138" t="s">
        <v>50476</v>
      </c>
      <c r="F10480" s="139">
        <v>0</v>
      </c>
      <c r="G10480" s="137" t="s">
        <v>247</v>
      </c>
      <c r="H10480" s="137" t="s">
        <v>1806</v>
      </c>
      <c r="I10480" s="138" t="s">
        <v>1080</v>
      </c>
    </row>
    <row r="10481" spans="1:9" hidden="1">
      <c r="A10481" s="137" t="s">
        <v>50477</v>
      </c>
      <c r="B10481" s="138" t="s">
        <v>50474</v>
      </c>
      <c r="C10481" s="138" t="s">
        <v>50478</v>
      </c>
      <c r="D10481" s="138" t="s">
        <v>49786</v>
      </c>
      <c r="E10481" s="138" t="s">
        <v>50476</v>
      </c>
      <c r="F10481" s="139">
        <v>63.57</v>
      </c>
      <c r="G10481" s="137" t="s">
        <v>247</v>
      </c>
      <c r="H10481" s="137" t="s">
        <v>1806</v>
      </c>
      <c r="I10481" s="138" t="s">
        <v>1083</v>
      </c>
    </row>
    <row r="10482" spans="1:9" hidden="1">
      <c r="A10482" s="137" t="s">
        <v>50479</v>
      </c>
      <c r="B10482" s="138" t="s">
        <v>50480</v>
      </c>
      <c r="C10482" s="138" t="s">
        <v>50481</v>
      </c>
      <c r="D10482" s="138" t="s">
        <v>50482</v>
      </c>
      <c r="E10482" s="138" t="s">
        <v>50483</v>
      </c>
      <c r="F10482" s="139">
        <v>102.96</v>
      </c>
      <c r="G10482" s="137" t="s">
        <v>247</v>
      </c>
      <c r="H10482" s="137" t="s">
        <v>1806</v>
      </c>
      <c r="I10482" s="138" t="s">
        <v>1080</v>
      </c>
    </row>
    <row r="10483" spans="1:9" hidden="1">
      <c r="A10483" s="137" t="s">
        <v>50484</v>
      </c>
      <c r="B10483" s="138" t="s">
        <v>50485</v>
      </c>
      <c r="C10483" s="138" t="s">
        <v>50486</v>
      </c>
      <c r="D10483" s="138" t="s">
        <v>50487</v>
      </c>
      <c r="E10483" s="138" t="s">
        <v>50488</v>
      </c>
      <c r="F10483" s="139">
        <v>0</v>
      </c>
      <c r="G10483" s="137" t="s">
        <v>247</v>
      </c>
      <c r="H10483" s="137" t="s">
        <v>1806</v>
      </c>
      <c r="I10483" s="138" t="s">
        <v>1083</v>
      </c>
    </row>
    <row r="10484" spans="1:9" hidden="1">
      <c r="A10484" s="137" t="s">
        <v>50489</v>
      </c>
      <c r="B10484" s="138" t="s">
        <v>50490</v>
      </c>
      <c r="C10484" s="138" t="s">
        <v>50491</v>
      </c>
      <c r="D10484" s="138" t="s">
        <v>50492</v>
      </c>
      <c r="E10484" s="138" t="s">
        <v>50493</v>
      </c>
      <c r="F10484" s="139">
        <v>0</v>
      </c>
      <c r="G10484" s="137" t="s">
        <v>247</v>
      </c>
      <c r="H10484" s="137" t="s">
        <v>1806</v>
      </c>
      <c r="I10484" s="138" t="s">
        <v>1080</v>
      </c>
    </row>
    <row r="10485" spans="1:9" hidden="1">
      <c r="A10485" s="137" t="s">
        <v>50494</v>
      </c>
      <c r="B10485" s="138" t="s">
        <v>50495</v>
      </c>
      <c r="C10485" s="138" t="s">
        <v>50496</v>
      </c>
      <c r="D10485" s="138" t="s">
        <v>50497</v>
      </c>
      <c r="E10485" s="138" t="s">
        <v>50498</v>
      </c>
      <c r="F10485" s="139">
        <v>100.41</v>
      </c>
      <c r="G10485" s="137" t="s">
        <v>247</v>
      </c>
      <c r="H10485" s="137" t="s">
        <v>1806</v>
      </c>
      <c r="I10485" s="138" t="s">
        <v>1083</v>
      </c>
    </row>
    <row r="10486" spans="1:9" hidden="1">
      <c r="A10486" s="137" t="s">
        <v>50499</v>
      </c>
      <c r="B10486" s="138" t="s">
        <v>50500</v>
      </c>
      <c r="C10486" s="138" t="s">
        <v>50501</v>
      </c>
      <c r="D10486" s="138" t="s">
        <v>50502</v>
      </c>
      <c r="E10486" s="138" t="s">
        <v>50503</v>
      </c>
      <c r="F10486" s="139">
        <v>0</v>
      </c>
      <c r="G10486" s="137" t="s">
        <v>247</v>
      </c>
      <c r="H10486" s="137" t="s">
        <v>1806</v>
      </c>
      <c r="I10486" s="138" t="s">
        <v>1080</v>
      </c>
    </row>
    <row r="10487" spans="1:9" hidden="1">
      <c r="A10487" s="137" t="s">
        <v>50504</v>
      </c>
      <c r="B10487" s="138" t="s">
        <v>50500</v>
      </c>
      <c r="C10487" s="138" t="s">
        <v>50505</v>
      </c>
      <c r="D10487" s="138" t="s">
        <v>50497</v>
      </c>
      <c r="E10487" s="138" t="s">
        <v>50503</v>
      </c>
      <c r="F10487" s="139">
        <v>73.94</v>
      </c>
      <c r="G10487" s="137" t="s">
        <v>247</v>
      </c>
      <c r="H10487" s="137" t="s">
        <v>1806</v>
      </c>
      <c r="I10487" s="138" t="s">
        <v>1083</v>
      </c>
    </row>
    <row r="10488" spans="1:9" hidden="1">
      <c r="A10488" s="137" t="s">
        <v>50506</v>
      </c>
      <c r="B10488" s="138" t="s">
        <v>50507</v>
      </c>
      <c r="C10488" s="138" t="s">
        <v>50508</v>
      </c>
      <c r="D10488" s="138" t="s">
        <v>50502</v>
      </c>
      <c r="E10488" s="138" t="s">
        <v>50509</v>
      </c>
      <c r="F10488" s="139">
        <v>0</v>
      </c>
      <c r="G10488" s="137" t="s">
        <v>247</v>
      </c>
      <c r="H10488" s="137" t="s">
        <v>1806</v>
      </c>
      <c r="I10488" s="138" t="s">
        <v>1080</v>
      </c>
    </row>
    <row r="10489" spans="1:9" hidden="1">
      <c r="A10489" s="137" t="s">
        <v>50510</v>
      </c>
      <c r="B10489" s="138" t="s">
        <v>50507</v>
      </c>
      <c r="C10489" s="138" t="s">
        <v>50511</v>
      </c>
      <c r="D10489" s="138" t="s">
        <v>50497</v>
      </c>
      <c r="E10489" s="138" t="s">
        <v>50509</v>
      </c>
      <c r="F10489" s="139">
        <v>0</v>
      </c>
      <c r="G10489" s="137" t="s">
        <v>247</v>
      </c>
      <c r="H10489" s="137" t="s">
        <v>1806</v>
      </c>
      <c r="I10489" s="138" t="s">
        <v>1083</v>
      </c>
    </row>
    <row r="10490" spans="1:9" hidden="1">
      <c r="A10490" s="137" t="s">
        <v>50512</v>
      </c>
      <c r="B10490" s="138" t="s">
        <v>50513</v>
      </c>
      <c r="C10490" s="138" t="s">
        <v>50514</v>
      </c>
      <c r="D10490" s="138" t="s">
        <v>50515</v>
      </c>
      <c r="E10490" s="138" t="s">
        <v>50516</v>
      </c>
      <c r="F10490" s="139">
        <v>0</v>
      </c>
      <c r="G10490" s="137" t="s">
        <v>247</v>
      </c>
      <c r="H10490" s="137" t="s">
        <v>1806</v>
      </c>
      <c r="I10490" s="138" t="s">
        <v>1083</v>
      </c>
    </row>
    <row r="10491" spans="1:9" hidden="1">
      <c r="A10491" s="137" t="s">
        <v>50517</v>
      </c>
      <c r="B10491" s="138" t="s">
        <v>50513</v>
      </c>
      <c r="C10491" s="138" t="s">
        <v>50518</v>
      </c>
      <c r="D10491" s="138" t="s">
        <v>50515</v>
      </c>
      <c r="E10491" s="138" t="s">
        <v>50516</v>
      </c>
      <c r="F10491" s="139">
        <v>60.46</v>
      </c>
      <c r="G10491" s="137" t="s">
        <v>247</v>
      </c>
      <c r="H10491" s="137" t="s">
        <v>1806</v>
      </c>
      <c r="I10491" s="138" t="s">
        <v>1083</v>
      </c>
    </row>
    <row r="10492" spans="1:9" hidden="1">
      <c r="A10492" s="137" t="s">
        <v>50519</v>
      </c>
      <c r="B10492" s="138" t="s">
        <v>50520</v>
      </c>
      <c r="C10492" s="138" t="s">
        <v>50521</v>
      </c>
      <c r="D10492" s="138" t="s">
        <v>50522</v>
      </c>
      <c r="E10492" s="138" t="s">
        <v>50523</v>
      </c>
      <c r="F10492" s="139">
        <v>0</v>
      </c>
      <c r="G10492" s="137" t="s">
        <v>247</v>
      </c>
      <c r="H10492" s="137" t="s">
        <v>1806</v>
      </c>
      <c r="I10492" s="138" t="s">
        <v>1080</v>
      </c>
    </row>
    <row r="10493" spans="1:9" hidden="1">
      <c r="A10493" s="137" t="s">
        <v>50524</v>
      </c>
      <c r="B10493" s="138" t="s">
        <v>50520</v>
      </c>
      <c r="C10493" s="138" t="s">
        <v>50525</v>
      </c>
      <c r="D10493" s="138" t="s">
        <v>50522</v>
      </c>
      <c r="E10493" s="138" t="s">
        <v>50523</v>
      </c>
      <c r="F10493" s="139">
        <v>0</v>
      </c>
      <c r="G10493" s="137" t="s">
        <v>247</v>
      </c>
      <c r="H10493" s="137" t="s">
        <v>1806</v>
      </c>
      <c r="I10493" s="138" t="s">
        <v>1080</v>
      </c>
    </row>
    <row r="10494" spans="1:9" hidden="1">
      <c r="A10494" s="137" t="s">
        <v>50526</v>
      </c>
      <c r="B10494" s="138" t="s">
        <v>50527</v>
      </c>
      <c r="C10494" s="138" t="s">
        <v>50528</v>
      </c>
      <c r="D10494" s="138" t="s">
        <v>50529</v>
      </c>
      <c r="E10494" s="138" t="s">
        <v>50530</v>
      </c>
      <c r="F10494" s="139">
        <v>52.66</v>
      </c>
      <c r="G10494" s="137" t="s">
        <v>247</v>
      </c>
      <c r="H10494" s="137" t="s">
        <v>1806</v>
      </c>
      <c r="I10494" s="138" t="s">
        <v>1080</v>
      </c>
    </row>
    <row r="10495" spans="1:9" hidden="1">
      <c r="A10495" s="137" t="s">
        <v>50531</v>
      </c>
      <c r="B10495" s="138" t="s">
        <v>50532</v>
      </c>
      <c r="C10495" s="138" t="s">
        <v>50533</v>
      </c>
      <c r="D10495" s="138" t="s">
        <v>50534</v>
      </c>
      <c r="E10495" s="138" t="s">
        <v>50535</v>
      </c>
      <c r="F10495" s="139">
        <v>0</v>
      </c>
      <c r="G10495" s="137" t="s">
        <v>247</v>
      </c>
      <c r="H10495" s="137" t="s">
        <v>1806</v>
      </c>
      <c r="I10495" s="138" t="s">
        <v>1080</v>
      </c>
    </row>
    <row r="10496" spans="1:9" hidden="1">
      <c r="A10496" s="137" t="s">
        <v>50536</v>
      </c>
      <c r="B10496" s="138" t="s">
        <v>50537</v>
      </c>
      <c r="C10496" s="138" t="s">
        <v>50538</v>
      </c>
      <c r="D10496" s="138" t="s">
        <v>20639</v>
      </c>
      <c r="E10496" s="138" t="s">
        <v>50539</v>
      </c>
      <c r="F10496" s="139">
        <v>45.28</v>
      </c>
      <c r="G10496" s="137" t="s">
        <v>247</v>
      </c>
      <c r="H10496" s="137" t="s">
        <v>1806</v>
      </c>
      <c r="I10496" s="138" t="s">
        <v>1080</v>
      </c>
    </row>
    <row r="10497" spans="1:9" hidden="1">
      <c r="A10497" s="137" t="s">
        <v>50540</v>
      </c>
      <c r="B10497" s="138" t="s">
        <v>50541</v>
      </c>
      <c r="C10497" s="138" t="s">
        <v>50542</v>
      </c>
      <c r="D10497" s="138" t="s">
        <v>50543</v>
      </c>
      <c r="E10497" s="138" t="s">
        <v>50544</v>
      </c>
      <c r="F10497" s="139">
        <v>19.05</v>
      </c>
      <c r="G10497" s="137" t="s">
        <v>247</v>
      </c>
      <c r="H10497" s="137" t="s">
        <v>1806</v>
      </c>
      <c r="I10497" s="138" t="s">
        <v>1080</v>
      </c>
    </row>
    <row r="10498" spans="1:9" hidden="1">
      <c r="A10498" s="137" t="s">
        <v>50545</v>
      </c>
      <c r="B10498" s="138" t="s">
        <v>50546</v>
      </c>
      <c r="C10498" s="138" t="s">
        <v>50547</v>
      </c>
      <c r="D10498" s="138" t="s">
        <v>50548</v>
      </c>
      <c r="E10498" s="138" t="s">
        <v>50549</v>
      </c>
      <c r="F10498" s="139">
        <v>35.71</v>
      </c>
      <c r="G10498" s="137" t="s">
        <v>247</v>
      </c>
      <c r="H10498" s="137" t="s">
        <v>1806</v>
      </c>
      <c r="I10498" s="138" t="s">
        <v>1080</v>
      </c>
    </row>
    <row r="10499" spans="1:9" hidden="1">
      <c r="A10499" s="137" t="s">
        <v>50550</v>
      </c>
      <c r="B10499" s="138" t="s">
        <v>50551</v>
      </c>
      <c r="C10499" s="138" t="s">
        <v>50552</v>
      </c>
      <c r="D10499" s="138" t="s">
        <v>50553</v>
      </c>
      <c r="E10499" s="138" t="s">
        <v>50554</v>
      </c>
      <c r="F10499" s="139">
        <v>0</v>
      </c>
      <c r="G10499" s="137" t="s">
        <v>247</v>
      </c>
      <c r="H10499" s="137" t="s">
        <v>1806</v>
      </c>
      <c r="I10499" s="138" t="s">
        <v>1080</v>
      </c>
    </row>
    <row r="10500" spans="1:9" hidden="1">
      <c r="A10500" s="137" t="s">
        <v>50555</v>
      </c>
      <c r="B10500" s="138" t="s">
        <v>50556</v>
      </c>
      <c r="C10500" s="138" t="s">
        <v>50557</v>
      </c>
      <c r="D10500" s="138" t="s">
        <v>50558</v>
      </c>
      <c r="E10500" s="138" t="s">
        <v>50559</v>
      </c>
      <c r="F10500" s="139">
        <v>56.62</v>
      </c>
      <c r="G10500" s="137" t="s">
        <v>247</v>
      </c>
      <c r="H10500" s="137" t="s">
        <v>1806</v>
      </c>
      <c r="I10500" s="138" t="s">
        <v>1080</v>
      </c>
    </row>
    <row r="10501" spans="1:9" hidden="1">
      <c r="A10501" s="137" t="s">
        <v>50560</v>
      </c>
      <c r="B10501" s="138" t="s">
        <v>50561</v>
      </c>
      <c r="C10501" s="138" t="s">
        <v>50562</v>
      </c>
      <c r="D10501" s="138" t="s">
        <v>50563</v>
      </c>
      <c r="E10501" s="138" t="s">
        <v>50564</v>
      </c>
      <c r="F10501" s="139">
        <v>25.95</v>
      </c>
      <c r="G10501" s="137" t="s">
        <v>247</v>
      </c>
      <c r="H10501" s="137" t="s">
        <v>1806</v>
      </c>
      <c r="I10501" s="138" t="s">
        <v>1080</v>
      </c>
    </row>
    <row r="10502" spans="1:9" hidden="1">
      <c r="A10502" s="137" t="s">
        <v>50565</v>
      </c>
      <c r="B10502" s="138" t="s">
        <v>50566</v>
      </c>
      <c r="C10502" s="138" t="s">
        <v>50567</v>
      </c>
      <c r="D10502" s="138" t="s">
        <v>50568</v>
      </c>
      <c r="E10502" s="138" t="s">
        <v>50569</v>
      </c>
      <c r="F10502" s="139">
        <v>27.31</v>
      </c>
      <c r="G10502" s="137" t="s">
        <v>247</v>
      </c>
      <c r="H10502" s="137" t="s">
        <v>1806</v>
      </c>
      <c r="I10502" s="138" t="s">
        <v>1083</v>
      </c>
    </row>
    <row r="10503" spans="1:9" hidden="1">
      <c r="A10503" s="137" t="s">
        <v>50570</v>
      </c>
      <c r="B10503" s="138" t="s">
        <v>50571</v>
      </c>
      <c r="C10503" s="138" t="s">
        <v>50572</v>
      </c>
      <c r="D10503" s="138" t="s">
        <v>50573</v>
      </c>
      <c r="E10503" s="138" t="s">
        <v>50574</v>
      </c>
      <c r="F10503" s="139">
        <v>35.71</v>
      </c>
      <c r="G10503" s="137" t="s">
        <v>247</v>
      </c>
      <c r="H10503" s="137" t="s">
        <v>1806</v>
      </c>
      <c r="I10503" s="138" t="s">
        <v>5636</v>
      </c>
    </row>
    <row r="10504" spans="1:9" hidden="1">
      <c r="A10504" s="137" t="s">
        <v>50575</v>
      </c>
      <c r="B10504" s="138" t="s">
        <v>50576</v>
      </c>
      <c r="C10504" s="138" t="s">
        <v>50577</v>
      </c>
      <c r="D10504" s="138" t="s">
        <v>50578</v>
      </c>
      <c r="E10504" s="138" t="s">
        <v>50579</v>
      </c>
      <c r="F10504" s="139">
        <v>52.26</v>
      </c>
      <c r="G10504" s="137" t="s">
        <v>247</v>
      </c>
      <c r="H10504" s="137" t="s">
        <v>1806</v>
      </c>
      <c r="I10504" s="138" t="s">
        <v>5636</v>
      </c>
    </row>
    <row r="10505" spans="1:9" hidden="1">
      <c r="A10505" s="137" t="s">
        <v>50580</v>
      </c>
      <c r="B10505" s="138" t="s">
        <v>50581</v>
      </c>
      <c r="C10505" s="138" t="s">
        <v>50582</v>
      </c>
      <c r="D10505" s="138" t="s">
        <v>50583</v>
      </c>
      <c r="E10505" s="138" t="s">
        <v>50584</v>
      </c>
      <c r="F10505" s="139">
        <v>47.51</v>
      </c>
      <c r="G10505" s="137" t="s">
        <v>247</v>
      </c>
      <c r="H10505" s="137" t="s">
        <v>1806</v>
      </c>
      <c r="I10505" s="138" t="s">
        <v>5636</v>
      </c>
    </row>
    <row r="10506" spans="1:9" hidden="1">
      <c r="A10506" s="137" t="s">
        <v>50585</v>
      </c>
      <c r="B10506" s="138" t="s">
        <v>50586</v>
      </c>
      <c r="C10506" s="138" t="s">
        <v>50587</v>
      </c>
      <c r="D10506" s="138" t="s">
        <v>50588</v>
      </c>
      <c r="E10506" s="138" t="s">
        <v>50589</v>
      </c>
      <c r="F10506" s="139">
        <v>44.26</v>
      </c>
      <c r="G10506" s="137" t="s">
        <v>247</v>
      </c>
      <c r="H10506" s="137" t="s">
        <v>1806</v>
      </c>
      <c r="I10506" s="138" t="s">
        <v>1080</v>
      </c>
    </row>
    <row r="10507" spans="1:9" hidden="1">
      <c r="A10507" s="137" t="s">
        <v>50590</v>
      </c>
      <c r="B10507" s="138" t="s">
        <v>50591</v>
      </c>
      <c r="C10507" s="138" t="s">
        <v>50592</v>
      </c>
      <c r="D10507" s="138" t="s">
        <v>50593</v>
      </c>
      <c r="E10507" s="138" t="s">
        <v>50594</v>
      </c>
      <c r="F10507" s="139">
        <v>27.22</v>
      </c>
      <c r="G10507" s="137" t="s">
        <v>247</v>
      </c>
      <c r="H10507" s="137" t="s">
        <v>1806</v>
      </c>
      <c r="I10507" s="138" t="s">
        <v>1080</v>
      </c>
    </row>
    <row r="10508" spans="1:9" hidden="1">
      <c r="A10508" s="137" t="s">
        <v>50595</v>
      </c>
      <c r="B10508" s="138" t="s">
        <v>50596</v>
      </c>
      <c r="C10508" s="138" t="s">
        <v>50597</v>
      </c>
      <c r="D10508" s="138" t="s">
        <v>50598</v>
      </c>
      <c r="E10508" s="138" t="s">
        <v>50599</v>
      </c>
      <c r="F10508" s="139">
        <v>39.49</v>
      </c>
      <c r="G10508" s="137" t="s">
        <v>247</v>
      </c>
      <c r="H10508" s="137" t="s">
        <v>1806</v>
      </c>
      <c r="I10508" s="138" t="s">
        <v>1080</v>
      </c>
    </row>
    <row r="10509" spans="1:9" hidden="1">
      <c r="A10509" s="137" t="s">
        <v>50600</v>
      </c>
      <c r="B10509" s="138" t="s">
        <v>50601</v>
      </c>
      <c r="C10509" s="138" t="s">
        <v>50602</v>
      </c>
      <c r="D10509" s="138" t="s">
        <v>50603</v>
      </c>
      <c r="E10509" s="138" t="s">
        <v>50604</v>
      </c>
      <c r="F10509" s="139">
        <v>0</v>
      </c>
      <c r="G10509" s="137" t="s">
        <v>247</v>
      </c>
      <c r="H10509" s="137" t="s">
        <v>1806</v>
      </c>
      <c r="I10509" s="138" t="s">
        <v>1080</v>
      </c>
    </row>
    <row r="10510" spans="1:9" hidden="1">
      <c r="A10510" s="137" t="s">
        <v>50605</v>
      </c>
      <c r="B10510" s="138" t="s">
        <v>50601</v>
      </c>
      <c r="C10510" s="138" t="s">
        <v>50606</v>
      </c>
      <c r="D10510" s="138" t="s">
        <v>50607</v>
      </c>
      <c r="E10510" s="138" t="s">
        <v>50604</v>
      </c>
      <c r="F10510" s="139">
        <v>0</v>
      </c>
      <c r="G10510" s="137" t="s">
        <v>247</v>
      </c>
      <c r="H10510" s="137" t="s">
        <v>1806</v>
      </c>
      <c r="I10510" s="138" t="s">
        <v>1080</v>
      </c>
    </row>
    <row r="10511" spans="1:9" hidden="1">
      <c r="A10511" s="137" t="s">
        <v>50608</v>
      </c>
      <c r="B10511" s="138" t="s">
        <v>50609</v>
      </c>
      <c r="C10511" s="138" t="s">
        <v>50610</v>
      </c>
      <c r="D10511" s="138" t="s">
        <v>50611</v>
      </c>
      <c r="E10511" s="138" t="s">
        <v>50612</v>
      </c>
      <c r="F10511" s="139">
        <v>21.66</v>
      </c>
      <c r="G10511" s="137" t="s">
        <v>247</v>
      </c>
      <c r="H10511" s="137" t="s">
        <v>1806</v>
      </c>
      <c r="I10511" s="138" t="s">
        <v>1080</v>
      </c>
    </row>
    <row r="10512" spans="1:9" hidden="1">
      <c r="A10512" s="137" t="s">
        <v>50613</v>
      </c>
      <c r="B10512" s="138" t="s">
        <v>50614</v>
      </c>
      <c r="C10512" s="138" t="s">
        <v>50615</v>
      </c>
      <c r="D10512" s="138" t="s">
        <v>50616</v>
      </c>
      <c r="E10512" s="138" t="s">
        <v>50617</v>
      </c>
      <c r="F10512" s="139">
        <v>54.46</v>
      </c>
      <c r="G10512" s="137" t="s">
        <v>247</v>
      </c>
      <c r="H10512" s="137" t="s">
        <v>1806</v>
      </c>
      <c r="I10512" s="138" t="s">
        <v>1080</v>
      </c>
    </row>
    <row r="10513" spans="1:9" hidden="1">
      <c r="A10513" s="137" t="s">
        <v>50618</v>
      </c>
      <c r="B10513" s="138" t="s">
        <v>50619</v>
      </c>
      <c r="C10513" s="138" t="s">
        <v>50620</v>
      </c>
      <c r="D10513" s="138" t="s">
        <v>50621</v>
      </c>
      <c r="E10513" s="138" t="s">
        <v>50622</v>
      </c>
      <c r="F10513" s="139">
        <v>0</v>
      </c>
      <c r="G10513" s="137" t="s">
        <v>247</v>
      </c>
      <c r="H10513" s="137" t="s">
        <v>1806</v>
      </c>
      <c r="I10513" s="138" t="s">
        <v>1080</v>
      </c>
    </row>
    <row r="10514" spans="1:9" hidden="1">
      <c r="A10514" s="137" t="s">
        <v>50623</v>
      </c>
      <c r="B10514" s="138" t="s">
        <v>50619</v>
      </c>
      <c r="C10514" s="138" t="s">
        <v>50624</v>
      </c>
      <c r="D10514" s="138" t="s">
        <v>50607</v>
      </c>
      <c r="E10514" s="138" t="s">
        <v>50622</v>
      </c>
      <c r="F10514" s="139">
        <v>0</v>
      </c>
      <c r="G10514" s="137" t="s">
        <v>247</v>
      </c>
      <c r="H10514" s="137" t="s">
        <v>1806</v>
      </c>
      <c r="I10514" s="138" t="s">
        <v>1080</v>
      </c>
    </row>
    <row r="10515" spans="1:9" hidden="1">
      <c r="A10515" s="137" t="s">
        <v>50625</v>
      </c>
      <c r="B10515" s="138" t="s">
        <v>50626</v>
      </c>
      <c r="C10515" s="138" t="s">
        <v>50627</v>
      </c>
      <c r="D10515" s="138" t="s">
        <v>49791</v>
      </c>
      <c r="E10515" s="138" t="s">
        <v>50628</v>
      </c>
      <c r="F10515" s="139">
        <v>0</v>
      </c>
      <c r="G10515" s="137" t="s">
        <v>247</v>
      </c>
      <c r="H10515" s="137" t="s">
        <v>1806</v>
      </c>
      <c r="I10515" s="138" t="s">
        <v>1080</v>
      </c>
    </row>
    <row r="10516" spans="1:9" hidden="1">
      <c r="A10516" s="137" t="s">
        <v>50629</v>
      </c>
      <c r="B10516" s="138" t="s">
        <v>50630</v>
      </c>
      <c r="C10516" s="138" t="s">
        <v>50631</v>
      </c>
      <c r="D10516" s="138" t="s">
        <v>20723</v>
      </c>
      <c r="E10516" s="138" t="s">
        <v>50632</v>
      </c>
      <c r="F10516" s="139">
        <v>45.82</v>
      </c>
      <c r="G10516" s="137" t="s">
        <v>247</v>
      </c>
      <c r="H10516" s="137" t="s">
        <v>1806</v>
      </c>
      <c r="I10516" s="138" t="s">
        <v>1080</v>
      </c>
    </row>
    <row r="10517" spans="1:9" hidden="1">
      <c r="A10517" s="137" t="s">
        <v>50633</v>
      </c>
      <c r="B10517" s="138" t="s">
        <v>50634</v>
      </c>
      <c r="C10517" s="138" t="s">
        <v>50635</v>
      </c>
      <c r="D10517" s="138" t="s">
        <v>50636</v>
      </c>
      <c r="E10517" s="138" t="s">
        <v>50637</v>
      </c>
      <c r="F10517" s="139">
        <v>0</v>
      </c>
      <c r="G10517" s="137" t="s">
        <v>247</v>
      </c>
      <c r="H10517" s="137" t="s">
        <v>1806</v>
      </c>
      <c r="I10517" s="138" t="s">
        <v>5636</v>
      </c>
    </row>
    <row r="10518" spans="1:9" hidden="1">
      <c r="A10518" s="137" t="s">
        <v>50638</v>
      </c>
      <c r="B10518" s="138" t="s">
        <v>50639</v>
      </c>
      <c r="C10518" s="138" t="s">
        <v>50640</v>
      </c>
      <c r="D10518" s="138" t="s">
        <v>50636</v>
      </c>
      <c r="E10518" s="138" t="s">
        <v>50641</v>
      </c>
      <c r="F10518" s="139">
        <v>0</v>
      </c>
      <c r="G10518" s="137" t="s">
        <v>247</v>
      </c>
      <c r="H10518" s="137" t="s">
        <v>1806</v>
      </c>
      <c r="I10518" s="138" t="s">
        <v>5636</v>
      </c>
    </row>
    <row r="10519" spans="1:9" hidden="1">
      <c r="A10519" s="137" t="s">
        <v>50642</v>
      </c>
      <c r="B10519" s="138" t="s">
        <v>50643</v>
      </c>
      <c r="C10519" s="138" t="s">
        <v>50644</v>
      </c>
      <c r="D10519" s="138" t="s">
        <v>50645</v>
      </c>
      <c r="E10519" s="138" t="s">
        <v>50646</v>
      </c>
      <c r="F10519" s="139">
        <v>0</v>
      </c>
      <c r="G10519" s="137" t="s">
        <v>247</v>
      </c>
      <c r="H10519" s="137" t="s">
        <v>1806</v>
      </c>
      <c r="I10519" s="138" t="s">
        <v>1080</v>
      </c>
    </row>
    <row r="10520" spans="1:9" hidden="1">
      <c r="A10520" s="137" t="s">
        <v>50647</v>
      </c>
      <c r="B10520" s="138" t="s">
        <v>50643</v>
      </c>
      <c r="C10520" s="138" t="s">
        <v>50648</v>
      </c>
      <c r="D10520" s="138" t="s">
        <v>50607</v>
      </c>
      <c r="E10520" s="138" t="s">
        <v>50646</v>
      </c>
      <c r="F10520" s="139">
        <v>0</v>
      </c>
      <c r="G10520" s="137" t="s">
        <v>247</v>
      </c>
      <c r="H10520" s="137" t="s">
        <v>1806</v>
      </c>
      <c r="I10520" s="138" t="s">
        <v>1083</v>
      </c>
    </row>
    <row r="10521" spans="1:9" hidden="1">
      <c r="A10521" s="137" t="s">
        <v>50649</v>
      </c>
      <c r="B10521" s="138" t="s">
        <v>50650</v>
      </c>
      <c r="C10521" s="138" t="s">
        <v>50651</v>
      </c>
      <c r="D10521" s="138" t="s">
        <v>50607</v>
      </c>
      <c r="E10521" s="138" t="s">
        <v>50652</v>
      </c>
      <c r="F10521" s="139">
        <v>0</v>
      </c>
      <c r="G10521" s="137" t="s">
        <v>247</v>
      </c>
      <c r="H10521" s="137" t="s">
        <v>1806</v>
      </c>
      <c r="I10521" s="138" t="s">
        <v>1080</v>
      </c>
    </row>
    <row r="10522" spans="1:9" hidden="1">
      <c r="A10522" s="137" t="s">
        <v>50653</v>
      </c>
      <c r="B10522" s="138" t="s">
        <v>50650</v>
      </c>
      <c r="C10522" s="138" t="s">
        <v>50654</v>
      </c>
      <c r="D10522" s="138" t="s">
        <v>50607</v>
      </c>
      <c r="E10522" s="138" t="s">
        <v>50652</v>
      </c>
      <c r="F10522" s="139">
        <v>0</v>
      </c>
      <c r="G10522" s="137" t="s">
        <v>247</v>
      </c>
      <c r="H10522" s="137" t="s">
        <v>1806</v>
      </c>
      <c r="I10522" s="138" t="s">
        <v>1080</v>
      </c>
    </row>
    <row r="10523" spans="1:9" hidden="1">
      <c r="A10523" s="137" t="s">
        <v>50655</v>
      </c>
      <c r="B10523" s="138" t="s">
        <v>694</v>
      </c>
      <c r="C10523" s="138" t="s">
        <v>70</v>
      </c>
      <c r="D10523" s="138" t="s">
        <v>50656</v>
      </c>
      <c r="E10523" s="138" t="s">
        <v>1086</v>
      </c>
      <c r="F10523" s="139">
        <v>75.87</v>
      </c>
      <c r="G10523" s="137" t="s">
        <v>247</v>
      </c>
      <c r="H10523" s="137" t="s">
        <v>1806</v>
      </c>
      <c r="I10523" s="138" t="s">
        <v>1083</v>
      </c>
    </row>
    <row r="10524" spans="1:9" hidden="1">
      <c r="A10524" s="137" t="s">
        <v>50657</v>
      </c>
      <c r="B10524" s="138" t="s">
        <v>50658</v>
      </c>
      <c r="C10524" s="138" t="s">
        <v>50659</v>
      </c>
      <c r="D10524" s="138" t="s">
        <v>50660</v>
      </c>
      <c r="E10524" s="138" t="s">
        <v>50661</v>
      </c>
      <c r="F10524" s="139">
        <v>54.11</v>
      </c>
      <c r="G10524" s="137" t="s">
        <v>247</v>
      </c>
      <c r="H10524" s="137" t="s">
        <v>1806</v>
      </c>
      <c r="I10524" s="138" t="s">
        <v>1080</v>
      </c>
    </row>
    <row r="10525" spans="1:9" hidden="1">
      <c r="A10525" s="137" t="s">
        <v>50662</v>
      </c>
      <c r="B10525" s="138" t="s">
        <v>50663</v>
      </c>
      <c r="C10525" s="138" t="s">
        <v>50664</v>
      </c>
      <c r="D10525" s="138" t="s">
        <v>50665</v>
      </c>
      <c r="E10525" s="138" t="s">
        <v>50666</v>
      </c>
      <c r="F10525" s="139">
        <v>26.85</v>
      </c>
      <c r="G10525" s="137" t="s">
        <v>247</v>
      </c>
      <c r="H10525" s="137" t="s">
        <v>1806</v>
      </c>
      <c r="I10525" s="138" t="s">
        <v>1080</v>
      </c>
    </row>
    <row r="10526" spans="1:9" hidden="1">
      <c r="A10526" s="137" t="s">
        <v>50667</v>
      </c>
      <c r="B10526" s="138" t="s">
        <v>50668</v>
      </c>
      <c r="C10526" s="138" t="s">
        <v>50669</v>
      </c>
      <c r="D10526" s="138" t="s">
        <v>50670</v>
      </c>
      <c r="E10526" s="138" t="s">
        <v>50671</v>
      </c>
      <c r="F10526" s="139">
        <v>0</v>
      </c>
      <c r="G10526" s="137" t="s">
        <v>247</v>
      </c>
      <c r="H10526" s="137" t="s">
        <v>1806</v>
      </c>
      <c r="I10526" s="138" t="s">
        <v>1083</v>
      </c>
    </row>
    <row r="10527" spans="1:9" hidden="1">
      <c r="A10527" s="137" t="s">
        <v>50672</v>
      </c>
      <c r="B10527" s="138" t="s">
        <v>50673</v>
      </c>
      <c r="C10527" s="138" t="s">
        <v>50674</v>
      </c>
      <c r="D10527" s="138" t="s">
        <v>50675</v>
      </c>
      <c r="E10527" s="138" t="s">
        <v>50676</v>
      </c>
      <c r="F10527" s="139">
        <v>73.81</v>
      </c>
      <c r="G10527" s="137" t="s">
        <v>247</v>
      </c>
      <c r="H10527" s="137" t="s">
        <v>1806</v>
      </c>
      <c r="I10527" s="138" t="s">
        <v>5636</v>
      </c>
    </row>
    <row r="10528" spans="1:9" hidden="1">
      <c r="A10528" s="137" t="s">
        <v>50677</v>
      </c>
      <c r="B10528" s="138" t="s">
        <v>50678</v>
      </c>
      <c r="C10528" s="138" t="s">
        <v>50679</v>
      </c>
      <c r="D10528" s="138" t="s">
        <v>50680</v>
      </c>
      <c r="E10528" s="138" t="s">
        <v>50681</v>
      </c>
      <c r="F10528" s="139">
        <v>0</v>
      </c>
      <c r="G10528" s="137" t="s">
        <v>247</v>
      </c>
      <c r="H10528" s="137" t="s">
        <v>1806</v>
      </c>
      <c r="I10528" s="138" t="s">
        <v>5636</v>
      </c>
    </row>
    <row r="10529" spans="1:9" hidden="1">
      <c r="A10529" s="137" t="s">
        <v>50682</v>
      </c>
      <c r="B10529" s="138" t="s">
        <v>50683</v>
      </c>
      <c r="C10529" s="138" t="s">
        <v>50684</v>
      </c>
      <c r="D10529" s="138" t="s">
        <v>50685</v>
      </c>
      <c r="E10529" s="138" t="s">
        <v>50686</v>
      </c>
      <c r="F10529" s="139">
        <v>55.89</v>
      </c>
      <c r="G10529" s="137" t="s">
        <v>247</v>
      </c>
      <c r="H10529" s="137" t="s">
        <v>1806</v>
      </c>
      <c r="I10529" s="138" t="s">
        <v>1083</v>
      </c>
    </row>
    <row r="10530" spans="1:9" hidden="1">
      <c r="A10530" s="137" t="s">
        <v>50687</v>
      </c>
      <c r="B10530" s="138" t="s">
        <v>50688</v>
      </c>
      <c r="C10530" s="138" t="s">
        <v>50689</v>
      </c>
      <c r="D10530" s="138" t="s">
        <v>50607</v>
      </c>
      <c r="E10530" s="138" t="s">
        <v>50690</v>
      </c>
      <c r="F10530" s="139">
        <v>0</v>
      </c>
      <c r="G10530" s="137" t="s">
        <v>247</v>
      </c>
      <c r="H10530" s="137" t="s">
        <v>1806</v>
      </c>
      <c r="I10530" s="138" t="s">
        <v>1080</v>
      </c>
    </row>
    <row r="10531" spans="1:9" hidden="1">
      <c r="A10531" s="137" t="s">
        <v>50691</v>
      </c>
      <c r="B10531" s="138" t="s">
        <v>50692</v>
      </c>
      <c r="C10531" s="138" t="s">
        <v>50693</v>
      </c>
      <c r="D10531" s="138" t="s">
        <v>5042</v>
      </c>
      <c r="E10531" s="138" t="s">
        <v>50694</v>
      </c>
      <c r="F10531" s="139">
        <v>5.45</v>
      </c>
      <c r="G10531" s="137" t="s">
        <v>247</v>
      </c>
      <c r="H10531" s="137" t="s">
        <v>1806</v>
      </c>
      <c r="I10531" s="138" t="s">
        <v>1096</v>
      </c>
    </row>
    <row r="10532" spans="1:9" hidden="1">
      <c r="A10532" s="137" t="s">
        <v>50695</v>
      </c>
      <c r="B10532" s="138" t="s">
        <v>50696</v>
      </c>
      <c r="C10532" s="138" t="s">
        <v>50697</v>
      </c>
      <c r="D10532" s="138" t="s">
        <v>50698</v>
      </c>
      <c r="E10532" s="138" t="s">
        <v>50699</v>
      </c>
      <c r="F10532" s="139">
        <v>0</v>
      </c>
      <c r="G10532" s="137" t="s">
        <v>247</v>
      </c>
      <c r="H10532" s="137" t="s">
        <v>1806</v>
      </c>
      <c r="I10532" s="138" t="s">
        <v>1110</v>
      </c>
    </row>
    <row r="10533" spans="1:9" hidden="1">
      <c r="A10533" s="137" t="s">
        <v>50700</v>
      </c>
      <c r="B10533" s="138" t="s">
        <v>50701</v>
      </c>
      <c r="C10533" s="138" t="s">
        <v>50702</v>
      </c>
      <c r="D10533" s="138" t="s">
        <v>50703</v>
      </c>
      <c r="E10533" s="138" t="s">
        <v>50704</v>
      </c>
      <c r="F10533" s="139">
        <v>0</v>
      </c>
      <c r="G10533" s="137" t="s">
        <v>247</v>
      </c>
      <c r="H10533" s="137" t="s">
        <v>1806</v>
      </c>
      <c r="I10533" s="138" t="s">
        <v>1096</v>
      </c>
    </row>
    <row r="10534" spans="1:9" hidden="1">
      <c r="A10534" s="137" t="s">
        <v>50705</v>
      </c>
      <c r="B10534" s="138" t="s">
        <v>50706</v>
      </c>
      <c r="C10534" s="138" t="s">
        <v>50707</v>
      </c>
      <c r="D10534" s="138" t="s">
        <v>50708</v>
      </c>
      <c r="E10534" s="138" t="s">
        <v>50709</v>
      </c>
      <c r="F10534" s="139">
        <v>76.319999999999993</v>
      </c>
      <c r="G10534" s="137" t="s">
        <v>247</v>
      </c>
      <c r="H10534" s="137" t="s">
        <v>1806</v>
      </c>
      <c r="I10534" s="138" t="s">
        <v>1110</v>
      </c>
    </row>
    <row r="10535" spans="1:9" hidden="1">
      <c r="A10535" s="137" t="s">
        <v>50710</v>
      </c>
      <c r="B10535" s="138" t="s">
        <v>50711</v>
      </c>
      <c r="C10535" s="138" t="s">
        <v>50712</v>
      </c>
      <c r="D10535" s="138" t="s">
        <v>50713</v>
      </c>
      <c r="E10535" s="138" t="s">
        <v>50714</v>
      </c>
      <c r="F10535" s="139">
        <v>0</v>
      </c>
      <c r="G10535" s="137" t="s">
        <v>247</v>
      </c>
      <c r="H10535" s="137" t="s">
        <v>1806</v>
      </c>
      <c r="I10535" s="138" t="s">
        <v>1756</v>
      </c>
    </row>
    <row r="10536" spans="1:9" hidden="1">
      <c r="A10536" s="137" t="s">
        <v>50715</v>
      </c>
      <c r="B10536" s="138" t="s">
        <v>1593</v>
      </c>
      <c r="C10536" s="138" t="s">
        <v>1595</v>
      </c>
      <c r="D10536" s="138" t="s">
        <v>1594</v>
      </c>
      <c r="E10536" s="138" t="s">
        <v>50716</v>
      </c>
      <c r="F10536" s="139">
        <v>99.68</v>
      </c>
      <c r="G10536" s="137" t="s">
        <v>247</v>
      </c>
      <c r="H10536" s="137" t="s">
        <v>1806</v>
      </c>
      <c r="I10536" s="138" t="s">
        <v>1096</v>
      </c>
    </row>
    <row r="10537" spans="1:9" hidden="1">
      <c r="A10537" s="137" t="s">
        <v>50717</v>
      </c>
      <c r="B10537" s="138" t="s">
        <v>50718</v>
      </c>
      <c r="C10537" s="138" t="s">
        <v>50719</v>
      </c>
      <c r="D10537" s="138" t="s">
        <v>50720</v>
      </c>
      <c r="E10537" s="138" t="s">
        <v>50721</v>
      </c>
      <c r="F10537" s="139">
        <v>0</v>
      </c>
      <c r="G10537" s="137" t="s">
        <v>247</v>
      </c>
      <c r="H10537" s="137" t="s">
        <v>1806</v>
      </c>
      <c r="I10537" s="138" t="s">
        <v>1080</v>
      </c>
    </row>
    <row r="10538" spans="1:9" hidden="1">
      <c r="A10538" s="137" t="s">
        <v>50722</v>
      </c>
      <c r="B10538" s="138" t="s">
        <v>50723</v>
      </c>
      <c r="C10538" s="138" t="s">
        <v>50724</v>
      </c>
      <c r="D10538" s="138" t="s">
        <v>50725</v>
      </c>
      <c r="E10538" s="138" t="s">
        <v>50726</v>
      </c>
      <c r="F10538" s="139">
        <v>11.1</v>
      </c>
      <c r="G10538" s="137" t="s">
        <v>247</v>
      </c>
      <c r="H10538" s="137" t="s">
        <v>2660</v>
      </c>
      <c r="I10538" s="138" t="s">
        <v>1091</v>
      </c>
    </row>
    <row r="10539" spans="1:9" hidden="1">
      <c r="A10539" s="137" t="s">
        <v>50727</v>
      </c>
      <c r="B10539" s="138" t="s">
        <v>50728</v>
      </c>
      <c r="C10539" s="138" t="s">
        <v>50729</v>
      </c>
      <c r="D10539" s="138" t="s">
        <v>50730</v>
      </c>
      <c r="E10539" s="138" t="s">
        <v>50731</v>
      </c>
      <c r="F10539" s="139">
        <v>1.036</v>
      </c>
      <c r="G10539" s="137" t="s">
        <v>247</v>
      </c>
      <c r="H10539" s="137" t="s">
        <v>2660</v>
      </c>
      <c r="I10539" s="138" t="s">
        <v>1091</v>
      </c>
    </row>
    <row r="10540" spans="1:9" hidden="1">
      <c r="A10540" s="137" t="s">
        <v>50732</v>
      </c>
      <c r="B10540" s="138" t="s">
        <v>50733</v>
      </c>
      <c r="C10540" s="138" t="s">
        <v>50734</v>
      </c>
      <c r="D10540" s="138" t="s">
        <v>50735</v>
      </c>
      <c r="E10540" s="138" t="s">
        <v>50736</v>
      </c>
      <c r="F10540" s="139">
        <v>0</v>
      </c>
      <c r="G10540" s="137" t="s">
        <v>247</v>
      </c>
      <c r="H10540" s="137" t="s">
        <v>1806</v>
      </c>
      <c r="I10540" s="138" t="s">
        <v>1096</v>
      </c>
    </row>
    <row r="10541" spans="1:9" hidden="1">
      <c r="A10541" s="137" t="s">
        <v>50737</v>
      </c>
      <c r="B10541" s="138" t="s">
        <v>50738</v>
      </c>
      <c r="C10541" s="138" t="s">
        <v>50739</v>
      </c>
      <c r="D10541" s="138" t="s">
        <v>50740</v>
      </c>
      <c r="E10541" s="138" t="s">
        <v>50741</v>
      </c>
      <c r="F10541" s="139">
        <v>0</v>
      </c>
      <c r="G10541" s="137" t="s">
        <v>247</v>
      </c>
      <c r="H10541" s="137" t="s">
        <v>1806</v>
      </c>
      <c r="I10541" s="138" t="s">
        <v>1083</v>
      </c>
    </row>
    <row r="10542" spans="1:9" hidden="1">
      <c r="A10542" s="137" t="s">
        <v>50742</v>
      </c>
      <c r="B10542" s="138" t="s">
        <v>50743</v>
      </c>
      <c r="C10542" s="138" t="s">
        <v>50744</v>
      </c>
      <c r="D10542" s="138" t="s">
        <v>50745</v>
      </c>
      <c r="E10542" s="138" t="s">
        <v>50746</v>
      </c>
      <c r="F10542" s="139">
        <v>86.72</v>
      </c>
      <c r="G10542" s="137" t="s">
        <v>247</v>
      </c>
      <c r="H10542" s="137" t="s">
        <v>1806</v>
      </c>
      <c r="I10542" s="138" t="s">
        <v>1096</v>
      </c>
    </row>
    <row r="10543" spans="1:9" hidden="1">
      <c r="A10543" s="137" t="s">
        <v>50747</v>
      </c>
      <c r="B10543" s="138" t="s">
        <v>50748</v>
      </c>
      <c r="C10543" s="138" t="s">
        <v>50749</v>
      </c>
      <c r="D10543" s="138" t="s">
        <v>50750</v>
      </c>
      <c r="E10543" s="138" t="s">
        <v>50751</v>
      </c>
      <c r="F10543" s="139">
        <v>0</v>
      </c>
      <c r="G10543" s="137" t="s">
        <v>247</v>
      </c>
      <c r="H10543" s="137" t="s">
        <v>1806</v>
      </c>
      <c r="I10543" s="138" t="s">
        <v>1080</v>
      </c>
    </row>
    <row r="10544" spans="1:9" hidden="1">
      <c r="A10544" s="137" t="s">
        <v>50752</v>
      </c>
      <c r="B10544" s="138" t="s">
        <v>50753</v>
      </c>
      <c r="C10544" s="138" t="s">
        <v>50754</v>
      </c>
      <c r="D10544" s="138" t="s">
        <v>37767</v>
      </c>
      <c r="E10544" s="138" t="s">
        <v>50755</v>
      </c>
      <c r="F10544" s="139">
        <v>62.59</v>
      </c>
      <c r="G10544" s="137" t="s">
        <v>247</v>
      </c>
      <c r="H10544" s="137" t="s">
        <v>1806</v>
      </c>
      <c r="I10544" s="138" t="s">
        <v>1110</v>
      </c>
    </row>
    <row r="10545" spans="1:9" hidden="1">
      <c r="A10545" s="137" t="s">
        <v>50756</v>
      </c>
      <c r="B10545" s="138" t="s">
        <v>50757</v>
      </c>
      <c r="C10545" s="138" t="s">
        <v>50758</v>
      </c>
      <c r="D10545" s="138" t="s">
        <v>50759</v>
      </c>
      <c r="E10545" s="138" t="s">
        <v>50760</v>
      </c>
      <c r="F10545" s="139">
        <v>0</v>
      </c>
      <c r="G10545" s="137" t="s">
        <v>247</v>
      </c>
      <c r="H10545" s="137" t="s">
        <v>1806</v>
      </c>
      <c r="I10545" s="138" t="s">
        <v>1096</v>
      </c>
    </row>
    <row r="10546" spans="1:9" hidden="1">
      <c r="A10546" s="137" t="s">
        <v>50761</v>
      </c>
      <c r="B10546" s="138" t="s">
        <v>50762</v>
      </c>
      <c r="C10546" s="138" t="s">
        <v>50763</v>
      </c>
      <c r="D10546" s="138" t="s">
        <v>50764</v>
      </c>
      <c r="E10546" s="138" t="s">
        <v>50765</v>
      </c>
      <c r="F10546" s="139">
        <v>19.510000000000002</v>
      </c>
      <c r="G10546" s="137" t="s">
        <v>247</v>
      </c>
      <c r="H10546" s="137" t="s">
        <v>1806</v>
      </c>
      <c r="I10546" s="138" t="s">
        <v>1096</v>
      </c>
    </row>
    <row r="10547" spans="1:9" hidden="1">
      <c r="A10547" s="137" t="s">
        <v>50766</v>
      </c>
      <c r="B10547" s="138" t="s">
        <v>696</v>
      </c>
      <c r="C10547" s="138" t="s">
        <v>698</v>
      </c>
      <c r="D10547" s="138" t="s">
        <v>697</v>
      </c>
      <c r="E10547" s="138" t="s">
        <v>1228</v>
      </c>
      <c r="F10547" s="139">
        <v>146.54</v>
      </c>
      <c r="G10547" s="137" t="s">
        <v>247</v>
      </c>
      <c r="H10547" s="137" t="s">
        <v>1806</v>
      </c>
      <c r="I10547" s="138" t="s">
        <v>1096</v>
      </c>
    </row>
    <row r="10548" spans="1:9" hidden="1">
      <c r="A10548" s="137" t="s">
        <v>50767</v>
      </c>
      <c r="B10548" s="138" t="s">
        <v>50768</v>
      </c>
      <c r="C10548" s="138" t="s">
        <v>50769</v>
      </c>
      <c r="D10548" s="138" t="s">
        <v>50770</v>
      </c>
      <c r="E10548" s="138" t="s">
        <v>50771</v>
      </c>
      <c r="F10548" s="139">
        <v>97.86</v>
      </c>
      <c r="G10548" s="137" t="s">
        <v>247</v>
      </c>
      <c r="H10548" s="137" t="s">
        <v>1806</v>
      </c>
      <c r="I10548" s="138" t="s">
        <v>1096</v>
      </c>
    </row>
    <row r="10549" spans="1:9" hidden="1">
      <c r="A10549" s="137" t="s">
        <v>50772</v>
      </c>
      <c r="B10549" s="138" t="s">
        <v>50773</v>
      </c>
      <c r="C10549" s="138" t="s">
        <v>50774</v>
      </c>
      <c r="D10549" s="138" t="s">
        <v>50775</v>
      </c>
      <c r="E10549" s="138" t="s">
        <v>50776</v>
      </c>
      <c r="F10549" s="139">
        <v>0</v>
      </c>
      <c r="G10549" s="137" t="s">
        <v>247</v>
      </c>
      <c r="H10549" s="137" t="s">
        <v>1806</v>
      </c>
      <c r="I10549" s="138" t="s">
        <v>1110</v>
      </c>
    </row>
    <row r="10550" spans="1:9" hidden="1">
      <c r="A10550" s="137" t="s">
        <v>50777</v>
      </c>
      <c r="B10550" s="138" t="s">
        <v>50778</v>
      </c>
      <c r="C10550" s="138" t="s">
        <v>50779</v>
      </c>
      <c r="D10550" s="138" t="s">
        <v>50780</v>
      </c>
      <c r="E10550" s="138" t="s">
        <v>50781</v>
      </c>
      <c r="F10550" s="139">
        <v>0</v>
      </c>
      <c r="G10550" s="137" t="s">
        <v>247</v>
      </c>
      <c r="H10550" s="137" t="s">
        <v>1806</v>
      </c>
      <c r="I10550" s="138" t="s">
        <v>1096</v>
      </c>
    </row>
    <row r="10551" spans="1:9" hidden="1">
      <c r="A10551" s="137" t="s">
        <v>50782</v>
      </c>
      <c r="B10551" s="138" t="s">
        <v>50783</v>
      </c>
      <c r="C10551" s="138" t="s">
        <v>50784</v>
      </c>
      <c r="D10551" s="138" t="s">
        <v>50785</v>
      </c>
      <c r="E10551" s="138" t="s">
        <v>50786</v>
      </c>
      <c r="F10551" s="139">
        <v>0</v>
      </c>
      <c r="G10551" s="137" t="s">
        <v>247</v>
      </c>
      <c r="H10551" s="137" t="s">
        <v>2660</v>
      </c>
      <c r="I10551" s="138" t="s">
        <v>1091</v>
      </c>
    </row>
    <row r="10552" spans="1:9" hidden="1">
      <c r="A10552" s="137" t="s">
        <v>50787</v>
      </c>
      <c r="B10552" s="138" t="s">
        <v>50788</v>
      </c>
      <c r="C10552" s="138" t="s">
        <v>50789</v>
      </c>
      <c r="D10552" s="138" t="s">
        <v>50790</v>
      </c>
      <c r="E10552" s="138" t="s">
        <v>50791</v>
      </c>
      <c r="F10552" s="139">
        <v>0</v>
      </c>
      <c r="G10552" s="137" t="s">
        <v>247</v>
      </c>
      <c r="H10552" s="137" t="s">
        <v>1806</v>
      </c>
      <c r="I10552" s="138" t="s">
        <v>1110</v>
      </c>
    </row>
    <row r="10553" spans="1:9" hidden="1">
      <c r="A10553" s="137" t="s">
        <v>50792</v>
      </c>
      <c r="B10553" s="138" t="s">
        <v>50793</v>
      </c>
      <c r="C10553" s="138" t="s">
        <v>50794</v>
      </c>
      <c r="D10553" s="138" t="s">
        <v>50795</v>
      </c>
      <c r="E10553" s="138" t="s">
        <v>50796</v>
      </c>
      <c r="F10553" s="139">
        <v>25.54</v>
      </c>
      <c r="G10553" s="137" t="s">
        <v>247</v>
      </c>
      <c r="H10553" s="137" t="s">
        <v>1806</v>
      </c>
      <c r="I10553" s="138" t="s">
        <v>1756</v>
      </c>
    </row>
    <row r="10554" spans="1:9" hidden="1">
      <c r="A10554" s="137" t="s">
        <v>50797</v>
      </c>
      <c r="B10554" s="138" t="s">
        <v>50798</v>
      </c>
      <c r="C10554" s="138" t="s">
        <v>50799</v>
      </c>
      <c r="D10554" s="138" t="s">
        <v>50800</v>
      </c>
      <c r="E10554" s="138" t="s">
        <v>50801</v>
      </c>
      <c r="F10554" s="139">
        <v>25.6</v>
      </c>
      <c r="G10554" s="137" t="s">
        <v>247</v>
      </c>
      <c r="H10554" s="137" t="s">
        <v>1806</v>
      </c>
      <c r="I10554" s="138" t="s">
        <v>1756</v>
      </c>
    </row>
    <row r="10555" spans="1:9" hidden="1">
      <c r="A10555" s="137" t="s">
        <v>50802</v>
      </c>
      <c r="B10555" s="138" t="s">
        <v>50803</v>
      </c>
      <c r="C10555" s="138" t="s">
        <v>50804</v>
      </c>
      <c r="D10555" s="138" t="s">
        <v>50805</v>
      </c>
      <c r="E10555" s="138" t="s">
        <v>50806</v>
      </c>
      <c r="F10555" s="139">
        <v>27.29</v>
      </c>
      <c r="G10555" s="137" t="s">
        <v>247</v>
      </c>
      <c r="H10555" s="137" t="s">
        <v>1806</v>
      </c>
      <c r="I10555" s="138" t="s">
        <v>1756</v>
      </c>
    </row>
    <row r="10556" spans="1:9" hidden="1">
      <c r="A10556" s="137" t="s">
        <v>50807</v>
      </c>
      <c r="B10556" s="138" t="s">
        <v>50808</v>
      </c>
      <c r="C10556" s="138" t="s">
        <v>50809</v>
      </c>
      <c r="D10556" s="138" t="s">
        <v>50810</v>
      </c>
      <c r="E10556" s="138" t="s">
        <v>50811</v>
      </c>
      <c r="F10556" s="139">
        <v>28.7</v>
      </c>
      <c r="G10556" s="137" t="s">
        <v>247</v>
      </c>
      <c r="H10556" s="137" t="s">
        <v>1806</v>
      </c>
      <c r="I10556" s="138" t="s">
        <v>1756</v>
      </c>
    </row>
    <row r="10557" spans="1:9" hidden="1">
      <c r="A10557" s="137" t="s">
        <v>50812</v>
      </c>
      <c r="B10557" s="138" t="s">
        <v>50813</v>
      </c>
      <c r="C10557" s="138" t="s">
        <v>50814</v>
      </c>
      <c r="D10557" s="138" t="s">
        <v>50815</v>
      </c>
      <c r="E10557" s="138" t="s">
        <v>50816</v>
      </c>
      <c r="F10557" s="139">
        <v>28.2072</v>
      </c>
      <c r="G10557" s="137" t="s">
        <v>247</v>
      </c>
      <c r="H10557" s="137" t="s">
        <v>1806</v>
      </c>
      <c r="I10557" s="138" t="s">
        <v>1756</v>
      </c>
    </row>
    <row r="10558" spans="1:9" hidden="1">
      <c r="A10558" s="137" t="s">
        <v>50817</v>
      </c>
      <c r="B10558" s="138" t="s">
        <v>50818</v>
      </c>
      <c r="C10558" s="138" t="s">
        <v>50819</v>
      </c>
      <c r="D10558" s="138" t="s">
        <v>50820</v>
      </c>
      <c r="E10558" s="138" t="s">
        <v>50821</v>
      </c>
      <c r="F10558" s="139">
        <v>0</v>
      </c>
      <c r="G10558" s="137" t="s">
        <v>247</v>
      </c>
      <c r="H10558" s="137" t="s">
        <v>1806</v>
      </c>
      <c r="I10558" s="138" t="s">
        <v>1096</v>
      </c>
    </row>
    <row r="10559" spans="1:9" hidden="1">
      <c r="A10559" s="137" t="s">
        <v>50822</v>
      </c>
      <c r="B10559" s="138" t="s">
        <v>50823</v>
      </c>
      <c r="C10559" s="138" t="s">
        <v>50824</v>
      </c>
      <c r="D10559" s="138" t="s">
        <v>50825</v>
      </c>
      <c r="E10559" s="138" t="s">
        <v>50826</v>
      </c>
      <c r="F10559" s="139">
        <v>24.99</v>
      </c>
      <c r="G10559" s="137" t="s">
        <v>247</v>
      </c>
      <c r="H10559" s="137" t="s">
        <v>1806</v>
      </c>
      <c r="I10559" s="138" t="s">
        <v>1096</v>
      </c>
    </row>
    <row r="10560" spans="1:9" hidden="1">
      <c r="A10560" s="137" t="s">
        <v>50827</v>
      </c>
      <c r="B10560" s="138" t="s">
        <v>50828</v>
      </c>
      <c r="C10560" s="138" t="s">
        <v>50829</v>
      </c>
      <c r="D10560" s="138" t="s">
        <v>50830</v>
      </c>
      <c r="E10560" s="138" t="s">
        <v>50831</v>
      </c>
      <c r="F10560" s="139">
        <v>0</v>
      </c>
      <c r="G10560" s="137" t="s">
        <v>247</v>
      </c>
      <c r="H10560" s="137" t="s">
        <v>1806</v>
      </c>
      <c r="I10560" s="138" t="s">
        <v>1756</v>
      </c>
    </row>
    <row r="10561" spans="1:9" hidden="1">
      <c r="A10561" s="137" t="s">
        <v>50832</v>
      </c>
      <c r="B10561" s="138" t="s">
        <v>50833</v>
      </c>
      <c r="C10561" s="138" t="s">
        <v>50834</v>
      </c>
      <c r="D10561" s="138" t="s">
        <v>50835</v>
      </c>
      <c r="E10561" s="138" t="s">
        <v>50836</v>
      </c>
      <c r="F10561" s="139">
        <v>0</v>
      </c>
      <c r="G10561" s="137" t="s">
        <v>247</v>
      </c>
      <c r="H10561" s="137" t="s">
        <v>1806</v>
      </c>
      <c r="I10561" s="138" t="s">
        <v>1096</v>
      </c>
    </row>
    <row r="10562" spans="1:9" hidden="1">
      <c r="A10562" s="137" t="s">
        <v>50837</v>
      </c>
      <c r="B10562" s="138" t="s">
        <v>50838</v>
      </c>
      <c r="C10562" s="138" t="s">
        <v>50839</v>
      </c>
      <c r="D10562" s="138" t="s">
        <v>50840</v>
      </c>
      <c r="E10562" s="138" t="s">
        <v>50841</v>
      </c>
      <c r="F10562" s="139">
        <v>0</v>
      </c>
      <c r="G10562" s="137" t="s">
        <v>247</v>
      </c>
      <c r="H10562" s="137" t="s">
        <v>1806</v>
      </c>
      <c r="I10562" s="138" t="s">
        <v>1096</v>
      </c>
    </row>
    <row r="10563" spans="1:9" hidden="1">
      <c r="A10563" s="137" t="s">
        <v>50842</v>
      </c>
      <c r="B10563" s="138" t="s">
        <v>50843</v>
      </c>
      <c r="C10563" s="138" t="s">
        <v>50844</v>
      </c>
      <c r="D10563" s="138" t="s">
        <v>50845</v>
      </c>
      <c r="E10563" s="138" t="s">
        <v>50846</v>
      </c>
      <c r="F10563" s="139">
        <v>0</v>
      </c>
      <c r="G10563" s="137" t="s">
        <v>247</v>
      </c>
      <c r="H10563" s="137" t="s">
        <v>1806</v>
      </c>
      <c r="I10563" s="138" t="s">
        <v>1096</v>
      </c>
    </row>
    <row r="10564" spans="1:9" hidden="1">
      <c r="A10564" s="137" t="s">
        <v>50847</v>
      </c>
      <c r="B10564" s="138" t="s">
        <v>699</v>
      </c>
      <c r="C10564" s="138" t="s">
        <v>24</v>
      </c>
      <c r="D10564" s="138" t="s">
        <v>700</v>
      </c>
      <c r="E10564" s="138" t="s">
        <v>1287</v>
      </c>
      <c r="F10564" s="139">
        <v>195.13</v>
      </c>
      <c r="G10564" s="137" t="s">
        <v>247</v>
      </c>
      <c r="H10564" s="137" t="s">
        <v>1806</v>
      </c>
      <c r="I10564" s="138" t="s">
        <v>1110</v>
      </c>
    </row>
    <row r="10565" spans="1:9" hidden="1">
      <c r="A10565" s="137" t="s">
        <v>50848</v>
      </c>
      <c r="B10565" s="138" t="s">
        <v>50849</v>
      </c>
      <c r="C10565" s="138" t="s">
        <v>1725</v>
      </c>
      <c r="D10565" s="138" t="s">
        <v>50850</v>
      </c>
      <c r="E10565" s="138" t="s">
        <v>50851</v>
      </c>
      <c r="F10565" s="139">
        <v>35.909999999999997</v>
      </c>
      <c r="G10565" s="137" t="s">
        <v>247</v>
      </c>
      <c r="H10565" s="137" t="s">
        <v>1806</v>
      </c>
      <c r="I10565" s="138" t="s">
        <v>1096</v>
      </c>
    </row>
    <row r="10566" spans="1:9" hidden="1">
      <c r="A10566" s="137" t="s">
        <v>50852</v>
      </c>
      <c r="B10566" s="138" t="s">
        <v>50853</v>
      </c>
      <c r="C10566" s="138" t="s">
        <v>50854</v>
      </c>
      <c r="D10566" s="138" t="s">
        <v>50855</v>
      </c>
      <c r="E10566" s="138" t="s">
        <v>50856</v>
      </c>
      <c r="F10566" s="139">
        <v>26.45</v>
      </c>
      <c r="G10566" s="137" t="s">
        <v>247</v>
      </c>
      <c r="H10566" s="137" t="s">
        <v>1806</v>
      </c>
      <c r="I10566" s="138" t="s">
        <v>1756</v>
      </c>
    </row>
    <row r="10567" spans="1:9" hidden="1">
      <c r="A10567" s="137" t="s">
        <v>50857</v>
      </c>
      <c r="B10567" s="138" t="s">
        <v>50858</v>
      </c>
      <c r="C10567" s="138" t="s">
        <v>50859</v>
      </c>
      <c r="D10567" s="138" t="s">
        <v>50860</v>
      </c>
      <c r="E10567" s="138" t="s">
        <v>50861</v>
      </c>
      <c r="F10567" s="139">
        <v>0</v>
      </c>
      <c r="G10567" s="137" t="s">
        <v>247</v>
      </c>
      <c r="H10567" s="137" t="s">
        <v>1806</v>
      </c>
      <c r="I10567" s="138" t="s">
        <v>1110</v>
      </c>
    </row>
    <row r="10568" spans="1:9" hidden="1">
      <c r="A10568" s="137" t="s">
        <v>50862</v>
      </c>
      <c r="B10568" s="138" t="s">
        <v>50863</v>
      </c>
      <c r="C10568" s="138" t="s">
        <v>50864</v>
      </c>
      <c r="D10568" s="138" t="s">
        <v>50865</v>
      </c>
      <c r="E10568" s="138" t="s">
        <v>50866</v>
      </c>
      <c r="F10568" s="139">
        <v>0</v>
      </c>
      <c r="G10568" s="137" t="s">
        <v>247</v>
      </c>
      <c r="H10568" s="137" t="s">
        <v>1806</v>
      </c>
      <c r="I10568" s="138" t="s">
        <v>1110</v>
      </c>
    </row>
    <row r="10569" spans="1:9" hidden="1">
      <c r="A10569" s="137" t="s">
        <v>50867</v>
      </c>
      <c r="B10569" s="138" t="s">
        <v>50868</v>
      </c>
      <c r="C10569" s="138" t="s">
        <v>50869</v>
      </c>
      <c r="D10569" s="138" t="s">
        <v>50870</v>
      </c>
      <c r="E10569" s="138" t="s">
        <v>50871</v>
      </c>
      <c r="F10569" s="139">
        <v>158.76</v>
      </c>
      <c r="G10569" s="137" t="s">
        <v>247</v>
      </c>
      <c r="H10569" s="137" t="s">
        <v>1806</v>
      </c>
      <c r="I10569" s="138" t="s">
        <v>1096</v>
      </c>
    </row>
    <row r="10570" spans="1:9" hidden="1">
      <c r="A10570" s="137" t="s">
        <v>50872</v>
      </c>
      <c r="B10570" s="138" t="s">
        <v>50873</v>
      </c>
      <c r="C10570" s="138" t="s">
        <v>50874</v>
      </c>
      <c r="D10570" s="138" t="s">
        <v>50875</v>
      </c>
      <c r="E10570" s="138" t="s">
        <v>50876</v>
      </c>
      <c r="F10570" s="139">
        <v>83.67</v>
      </c>
      <c r="G10570" s="137" t="s">
        <v>247</v>
      </c>
      <c r="H10570" s="137" t="s">
        <v>1806</v>
      </c>
      <c r="I10570" s="138" t="s">
        <v>5636</v>
      </c>
    </row>
    <row r="10571" spans="1:9" hidden="1">
      <c r="A10571" s="137" t="s">
        <v>50877</v>
      </c>
      <c r="B10571" s="138" t="s">
        <v>50878</v>
      </c>
      <c r="C10571" s="138" t="s">
        <v>50879</v>
      </c>
      <c r="D10571" s="138" t="s">
        <v>50880</v>
      </c>
      <c r="E10571" s="138" t="s">
        <v>50881</v>
      </c>
      <c r="F10571" s="139">
        <v>16.670000000000002</v>
      </c>
      <c r="G10571" s="137" t="s">
        <v>247</v>
      </c>
      <c r="H10571" s="137" t="s">
        <v>1806</v>
      </c>
      <c r="I10571" s="138" t="s">
        <v>1110</v>
      </c>
    </row>
    <row r="10572" spans="1:9" hidden="1">
      <c r="A10572" s="137" t="s">
        <v>50882</v>
      </c>
      <c r="B10572" s="138" t="s">
        <v>50883</v>
      </c>
      <c r="C10572" s="138" t="s">
        <v>50884</v>
      </c>
      <c r="D10572" s="138" t="s">
        <v>50885</v>
      </c>
      <c r="E10572" s="138" t="s">
        <v>50886</v>
      </c>
      <c r="F10572" s="139">
        <v>0</v>
      </c>
      <c r="G10572" s="137" t="s">
        <v>247</v>
      </c>
      <c r="H10572" s="137" t="s">
        <v>1806</v>
      </c>
      <c r="I10572" s="138" t="s">
        <v>1756</v>
      </c>
    </row>
    <row r="10573" spans="1:9" hidden="1">
      <c r="A10573" s="137" t="s">
        <v>50887</v>
      </c>
      <c r="B10573" s="138" t="s">
        <v>50888</v>
      </c>
      <c r="C10573" s="138" t="s">
        <v>50889</v>
      </c>
      <c r="D10573" s="138" t="s">
        <v>50890</v>
      </c>
      <c r="E10573" s="138" t="s">
        <v>50891</v>
      </c>
      <c r="F10573" s="139">
        <v>0</v>
      </c>
      <c r="G10573" s="137" t="s">
        <v>247</v>
      </c>
      <c r="H10573" s="137" t="s">
        <v>1806</v>
      </c>
      <c r="I10573" s="138" t="s">
        <v>1096</v>
      </c>
    </row>
    <row r="10574" spans="1:9" hidden="1">
      <c r="A10574" s="137" t="s">
        <v>50892</v>
      </c>
      <c r="B10574" s="138" t="s">
        <v>50893</v>
      </c>
      <c r="C10574" s="138" t="s">
        <v>50894</v>
      </c>
      <c r="D10574" s="138" t="s">
        <v>50895</v>
      </c>
      <c r="E10574" s="138" t="s">
        <v>50896</v>
      </c>
      <c r="F10574" s="139">
        <v>0</v>
      </c>
      <c r="G10574" s="137" t="s">
        <v>247</v>
      </c>
      <c r="H10574" s="137" t="s">
        <v>2660</v>
      </c>
      <c r="I10574" s="138" t="s">
        <v>1091</v>
      </c>
    </row>
    <row r="10575" spans="1:9" hidden="1">
      <c r="A10575" s="137" t="s">
        <v>50897</v>
      </c>
      <c r="B10575" s="138" t="s">
        <v>50898</v>
      </c>
      <c r="C10575" s="138" t="s">
        <v>50899</v>
      </c>
      <c r="D10575" s="138" t="s">
        <v>50900</v>
      </c>
      <c r="E10575" s="138" t="s">
        <v>50901</v>
      </c>
      <c r="F10575" s="139">
        <v>0</v>
      </c>
      <c r="G10575" s="137" t="s">
        <v>247</v>
      </c>
      <c r="H10575" s="137" t="s">
        <v>2660</v>
      </c>
      <c r="I10575" s="138" t="s">
        <v>1091</v>
      </c>
    </row>
    <row r="10576" spans="1:9" hidden="1">
      <c r="A10576" s="137" t="s">
        <v>50902</v>
      </c>
      <c r="B10576" s="138" t="s">
        <v>50903</v>
      </c>
      <c r="C10576" s="138" t="s">
        <v>50904</v>
      </c>
      <c r="D10576" s="138" t="s">
        <v>50905</v>
      </c>
      <c r="E10576" s="138" t="s">
        <v>50906</v>
      </c>
      <c r="F10576" s="139">
        <v>70.94</v>
      </c>
      <c r="G10576" s="137" t="s">
        <v>247</v>
      </c>
      <c r="H10576" s="137" t="s">
        <v>1806</v>
      </c>
      <c r="I10576" s="138" t="s">
        <v>1096</v>
      </c>
    </row>
    <row r="10577" spans="1:9" hidden="1">
      <c r="A10577" s="137" t="s">
        <v>50907</v>
      </c>
      <c r="B10577" s="138" t="s">
        <v>50908</v>
      </c>
      <c r="C10577" s="138" t="s">
        <v>50909</v>
      </c>
      <c r="D10577" s="138" t="s">
        <v>50910</v>
      </c>
      <c r="E10577" s="138" t="s">
        <v>50911</v>
      </c>
      <c r="F10577" s="139">
        <v>0</v>
      </c>
      <c r="G10577" s="137" t="s">
        <v>247</v>
      </c>
      <c r="H10577" s="137" t="s">
        <v>1806</v>
      </c>
      <c r="I10577" s="138" t="s">
        <v>5636</v>
      </c>
    </row>
    <row r="10578" spans="1:9" hidden="1">
      <c r="A10578" s="137" t="s">
        <v>50912</v>
      </c>
      <c r="B10578" s="138" t="s">
        <v>50913</v>
      </c>
      <c r="C10578" s="138" t="s">
        <v>50914</v>
      </c>
      <c r="D10578" s="138" t="s">
        <v>47265</v>
      </c>
      <c r="E10578" s="138" t="s">
        <v>50915</v>
      </c>
      <c r="F10578" s="139">
        <v>31.26</v>
      </c>
      <c r="G10578" s="137" t="s">
        <v>247</v>
      </c>
      <c r="H10578" s="137" t="s">
        <v>1806</v>
      </c>
      <c r="I10578" s="138" t="s">
        <v>1096</v>
      </c>
    </row>
    <row r="10579" spans="1:9" hidden="1">
      <c r="A10579" s="137" t="s">
        <v>50916</v>
      </c>
      <c r="B10579" s="138" t="s">
        <v>50917</v>
      </c>
      <c r="C10579" s="138" t="s">
        <v>50918</v>
      </c>
      <c r="D10579" s="138" t="s">
        <v>50919</v>
      </c>
      <c r="E10579" s="138" t="s">
        <v>50920</v>
      </c>
      <c r="F10579" s="139">
        <v>12.56</v>
      </c>
      <c r="G10579" s="137" t="s">
        <v>247</v>
      </c>
      <c r="H10579" s="137" t="s">
        <v>1806</v>
      </c>
      <c r="I10579" s="138" t="s">
        <v>1096</v>
      </c>
    </row>
    <row r="10580" spans="1:9" hidden="1">
      <c r="A10580" s="137" t="s">
        <v>50921</v>
      </c>
      <c r="B10580" s="138" t="s">
        <v>50922</v>
      </c>
      <c r="C10580" s="138" t="s">
        <v>50923</v>
      </c>
      <c r="D10580" s="138" t="s">
        <v>50924</v>
      </c>
      <c r="E10580" s="138" t="s">
        <v>50925</v>
      </c>
      <c r="F10580" s="139">
        <v>27.54</v>
      </c>
      <c r="G10580" s="137" t="s">
        <v>247</v>
      </c>
      <c r="H10580" s="137" t="s">
        <v>1806</v>
      </c>
      <c r="I10580" s="138" t="s">
        <v>1756</v>
      </c>
    </row>
    <row r="10581" spans="1:9" hidden="1">
      <c r="A10581" s="137" t="s">
        <v>50926</v>
      </c>
      <c r="B10581" s="138" t="s">
        <v>50927</v>
      </c>
      <c r="C10581" s="138" t="s">
        <v>50928</v>
      </c>
      <c r="D10581" s="138" t="s">
        <v>50929</v>
      </c>
      <c r="E10581" s="138" t="s">
        <v>50930</v>
      </c>
      <c r="F10581" s="139">
        <v>96.21</v>
      </c>
      <c r="G10581" s="137" t="s">
        <v>247</v>
      </c>
      <c r="H10581" s="137" t="s">
        <v>1806</v>
      </c>
      <c r="I10581" s="138" t="s">
        <v>1096</v>
      </c>
    </row>
    <row r="10582" spans="1:9" hidden="1">
      <c r="A10582" s="137" t="s">
        <v>50931</v>
      </c>
      <c r="B10582" s="138" t="s">
        <v>50932</v>
      </c>
      <c r="C10582" s="138" t="s">
        <v>50933</v>
      </c>
      <c r="D10582" s="138" t="s">
        <v>50934</v>
      </c>
      <c r="E10582" s="138" t="s">
        <v>50935</v>
      </c>
      <c r="F10582" s="139">
        <v>0</v>
      </c>
      <c r="G10582" s="137" t="s">
        <v>247</v>
      </c>
      <c r="H10582" s="137" t="s">
        <v>1806</v>
      </c>
      <c r="I10582" s="138" t="s">
        <v>1096</v>
      </c>
    </row>
    <row r="10583" spans="1:9" hidden="1">
      <c r="A10583" s="137" t="s">
        <v>50936</v>
      </c>
      <c r="B10583" s="138" t="s">
        <v>50937</v>
      </c>
      <c r="C10583" s="138" t="s">
        <v>50938</v>
      </c>
      <c r="D10583" s="138" t="s">
        <v>50939</v>
      </c>
      <c r="E10583" s="138" t="s">
        <v>50940</v>
      </c>
      <c r="F10583" s="139">
        <v>152.04</v>
      </c>
      <c r="G10583" s="137" t="s">
        <v>247</v>
      </c>
      <c r="H10583" s="137" t="s">
        <v>1806</v>
      </c>
      <c r="I10583" s="138" t="s">
        <v>1096</v>
      </c>
    </row>
    <row r="10584" spans="1:9" hidden="1">
      <c r="A10584" s="137" t="s">
        <v>50941</v>
      </c>
      <c r="B10584" s="138" t="s">
        <v>701</v>
      </c>
      <c r="C10584" s="138" t="s">
        <v>703</v>
      </c>
      <c r="D10584" s="138" t="s">
        <v>702</v>
      </c>
      <c r="E10584" s="138" t="s">
        <v>1121</v>
      </c>
      <c r="F10584" s="139">
        <v>11.33</v>
      </c>
      <c r="G10584" s="137" t="s">
        <v>247</v>
      </c>
      <c r="H10584" s="137" t="s">
        <v>1806</v>
      </c>
      <c r="I10584" s="138" t="s">
        <v>1096</v>
      </c>
    </row>
    <row r="10585" spans="1:9" hidden="1">
      <c r="A10585" s="137" t="s">
        <v>50942</v>
      </c>
      <c r="B10585" s="138" t="s">
        <v>50943</v>
      </c>
      <c r="C10585" s="138" t="s">
        <v>50944</v>
      </c>
      <c r="D10585" s="138" t="s">
        <v>50945</v>
      </c>
      <c r="E10585" s="138" t="s">
        <v>50946</v>
      </c>
      <c r="F10585" s="139">
        <v>24.79</v>
      </c>
      <c r="G10585" s="137" t="s">
        <v>247</v>
      </c>
      <c r="H10585" s="137" t="s">
        <v>1806</v>
      </c>
      <c r="I10585" s="138" t="s">
        <v>1756</v>
      </c>
    </row>
    <row r="10586" spans="1:9" hidden="1">
      <c r="A10586" s="137" t="s">
        <v>50947</v>
      </c>
      <c r="B10586" s="138" t="s">
        <v>50948</v>
      </c>
      <c r="C10586" s="138" t="s">
        <v>50949</v>
      </c>
      <c r="D10586" s="138" t="s">
        <v>50950</v>
      </c>
      <c r="E10586" s="138" t="s">
        <v>50951</v>
      </c>
      <c r="F10586" s="139">
        <v>0</v>
      </c>
      <c r="G10586" s="137" t="s">
        <v>247</v>
      </c>
      <c r="H10586" s="137" t="s">
        <v>1806</v>
      </c>
      <c r="I10586" s="138" t="s">
        <v>1756</v>
      </c>
    </row>
    <row r="10587" spans="1:9" hidden="1">
      <c r="A10587" s="137" t="s">
        <v>50952</v>
      </c>
      <c r="B10587" s="138" t="s">
        <v>50953</v>
      </c>
      <c r="C10587" s="138" t="s">
        <v>50954</v>
      </c>
      <c r="D10587" s="138" t="s">
        <v>50955</v>
      </c>
      <c r="E10587" s="138" t="s">
        <v>50956</v>
      </c>
      <c r="F10587" s="139">
        <v>14.53</v>
      </c>
      <c r="G10587" s="137" t="s">
        <v>247</v>
      </c>
      <c r="H10587" s="137" t="s">
        <v>1806</v>
      </c>
      <c r="I10587" s="138" t="s">
        <v>1096</v>
      </c>
    </row>
    <row r="10588" spans="1:9" hidden="1">
      <c r="A10588" s="137" t="s">
        <v>50957</v>
      </c>
      <c r="B10588" s="138" t="s">
        <v>50958</v>
      </c>
      <c r="C10588" s="138" t="s">
        <v>50959</v>
      </c>
      <c r="D10588" s="138" t="s">
        <v>50960</v>
      </c>
      <c r="E10588" s="138" t="s">
        <v>50961</v>
      </c>
      <c r="F10588" s="139">
        <v>35.869999999999997</v>
      </c>
      <c r="G10588" s="137" t="s">
        <v>247</v>
      </c>
      <c r="H10588" s="137" t="s">
        <v>1806</v>
      </c>
      <c r="I10588" s="138" t="s">
        <v>1110</v>
      </c>
    </row>
    <row r="10589" spans="1:9" hidden="1">
      <c r="A10589" s="137" t="s">
        <v>50962</v>
      </c>
      <c r="B10589" s="138" t="s">
        <v>50963</v>
      </c>
      <c r="C10589" s="138" t="s">
        <v>50964</v>
      </c>
      <c r="D10589" s="138" t="s">
        <v>50965</v>
      </c>
      <c r="E10589" s="138" t="s">
        <v>50966</v>
      </c>
      <c r="F10589" s="139">
        <v>0</v>
      </c>
      <c r="G10589" s="137" t="s">
        <v>247</v>
      </c>
      <c r="H10589" s="137" t="s">
        <v>1806</v>
      </c>
      <c r="I10589" s="138" t="s">
        <v>1110</v>
      </c>
    </row>
    <row r="10590" spans="1:9" hidden="1">
      <c r="A10590" s="137" t="s">
        <v>50967</v>
      </c>
      <c r="B10590" s="138" t="s">
        <v>50968</v>
      </c>
      <c r="C10590" s="138" t="s">
        <v>50969</v>
      </c>
      <c r="D10590" s="138" t="s">
        <v>50970</v>
      </c>
      <c r="E10590" s="138" t="s">
        <v>1756</v>
      </c>
      <c r="F10590" s="139">
        <v>0</v>
      </c>
      <c r="G10590" s="137" t="s">
        <v>247</v>
      </c>
      <c r="H10590" s="137" t="s">
        <v>1806</v>
      </c>
      <c r="I10590" s="138" t="s">
        <v>1756</v>
      </c>
    </row>
    <row r="10591" spans="1:9" hidden="1">
      <c r="A10591" s="137" t="s">
        <v>50971</v>
      </c>
      <c r="B10591" s="138" t="s">
        <v>50972</v>
      </c>
      <c r="C10591" s="138" t="s">
        <v>50969</v>
      </c>
      <c r="D10591" s="138" t="s">
        <v>50973</v>
      </c>
      <c r="E10591" s="138" t="s">
        <v>50974</v>
      </c>
      <c r="F10591" s="139">
        <v>0</v>
      </c>
      <c r="G10591" s="137" t="s">
        <v>247</v>
      </c>
      <c r="H10591" s="137" t="s">
        <v>1806</v>
      </c>
      <c r="I10591" s="138" t="s">
        <v>1096</v>
      </c>
    </row>
    <row r="10592" spans="1:9" hidden="1">
      <c r="A10592" s="137" t="s">
        <v>50975</v>
      </c>
      <c r="B10592" s="138" t="s">
        <v>50976</v>
      </c>
      <c r="C10592" s="138" t="s">
        <v>50977</v>
      </c>
      <c r="D10592" s="138" t="s">
        <v>50978</v>
      </c>
      <c r="E10592" s="138" t="s">
        <v>50979</v>
      </c>
      <c r="F10592" s="139">
        <v>43.64</v>
      </c>
      <c r="G10592" s="137" t="s">
        <v>247</v>
      </c>
      <c r="H10592" s="137" t="s">
        <v>1806</v>
      </c>
      <c r="I10592" s="138" t="s">
        <v>1096</v>
      </c>
    </row>
    <row r="10593" spans="1:9" hidden="1">
      <c r="A10593" s="137" t="s">
        <v>50980</v>
      </c>
      <c r="B10593" s="138" t="s">
        <v>50981</v>
      </c>
      <c r="C10593" s="138" t="s">
        <v>50982</v>
      </c>
      <c r="D10593" s="138" t="s">
        <v>50983</v>
      </c>
      <c r="E10593" s="138" t="s">
        <v>50984</v>
      </c>
      <c r="F10593" s="139">
        <v>0</v>
      </c>
      <c r="G10593" s="137" t="s">
        <v>247</v>
      </c>
      <c r="H10593" s="137" t="s">
        <v>1806</v>
      </c>
      <c r="I10593" s="138" t="s">
        <v>1096</v>
      </c>
    </row>
    <row r="10594" spans="1:9" hidden="1">
      <c r="A10594" s="137" t="s">
        <v>50985</v>
      </c>
      <c r="B10594" s="138" t="s">
        <v>50986</v>
      </c>
      <c r="C10594" s="138" t="s">
        <v>50987</v>
      </c>
      <c r="D10594" s="138" t="s">
        <v>50988</v>
      </c>
      <c r="E10594" s="138" t="s">
        <v>50989</v>
      </c>
      <c r="F10594" s="139">
        <v>46.25</v>
      </c>
      <c r="G10594" s="137" t="s">
        <v>247</v>
      </c>
      <c r="H10594" s="137" t="s">
        <v>1806</v>
      </c>
      <c r="I10594" s="138" t="s">
        <v>5636</v>
      </c>
    </row>
    <row r="10595" spans="1:9" hidden="1">
      <c r="A10595" s="137" t="s">
        <v>50990</v>
      </c>
      <c r="B10595" s="138" t="s">
        <v>704</v>
      </c>
      <c r="C10595" s="138" t="s">
        <v>25</v>
      </c>
      <c r="D10595" s="138" t="s">
        <v>705</v>
      </c>
      <c r="E10595" s="138" t="s">
        <v>1288</v>
      </c>
      <c r="F10595" s="139">
        <v>20.09</v>
      </c>
      <c r="G10595" s="137" t="s">
        <v>247</v>
      </c>
      <c r="H10595" s="137" t="s">
        <v>1806</v>
      </c>
      <c r="I10595" s="138" t="s">
        <v>1096</v>
      </c>
    </row>
    <row r="10596" spans="1:9" hidden="1">
      <c r="A10596" s="137" t="s">
        <v>50991</v>
      </c>
      <c r="B10596" s="138" t="s">
        <v>50992</v>
      </c>
      <c r="C10596" s="138" t="s">
        <v>50993</v>
      </c>
      <c r="D10596" s="138" t="s">
        <v>50994</v>
      </c>
      <c r="E10596" s="138" t="s">
        <v>50995</v>
      </c>
      <c r="F10596" s="139">
        <v>0</v>
      </c>
      <c r="G10596" s="137" t="s">
        <v>247</v>
      </c>
      <c r="H10596" s="137" t="s">
        <v>1806</v>
      </c>
      <c r="I10596" s="138" t="s">
        <v>1096</v>
      </c>
    </row>
    <row r="10597" spans="1:9" hidden="1">
      <c r="A10597" s="137" t="s">
        <v>50996</v>
      </c>
      <c r="B10597" s="138" t="s">
        <v>50997</v>
      </c>
      <c r="C10597" s="138" t="s">
        <v>50998</v>
      </c>
      <c r="D10597" s="138" t="s">
        <v>50999</v>
      </c>
      <c r="E10597" s="138" t="s">
        <v>51000</v>
      </c>
      <c r="F10597" s="139">
        <v>0</v>
      </c>
      <c r="G10597" s="137" t="s">
        <v>247</v>
      </c>
      <c r="H10597" s="137" t="s">
        <v>1806</v>
      </c>
      <c r="I10597" s="138" t="s">
        <v>1096</v>
      </c>
    </row>
    <row r="10598" spans="1:9" hidden="1">
      <c r="A10598" s="137" t="s">
        <v>51001</v>
      </c>
      <c r="B10598" s="138" t="s">
        <v>51002</v>
      </c>
      <c r="C10598" s="138" t="s">
        <v>51003</v>
      </c>
      <c r="D10598" s="138" t="s">
        <v>51004</v>
      </c>
      <c r="E10598" s="138" t="s">
        <v>51005</v>
      </c>
      <c r="F10598" s="139">
        <v>35.57</v>
      </c>
      <c r="G10598" s="137" t="s">
        <v>247</v>
      </c>
      <c r="H10598" s="137" t="s">
        <v>1806</v>
      </c>
      <c r="I10598" s="138" t="s">
        <v>1110</v>
      </c>
    </row>
    <row r="10599" spans="1:9" hidden="1">
      <c r="A10599" s="137" t="s">
        <v>51006</v>
      </c>
      <c r="B10599" s="138" t="s">
        <v>51007</v>
      </c>
      <c r="C10599" s="138" t="s">
        <v>51008</v>
      </c>
      <c r="D10599" s="138" t="s">
        <v>51009</v>
      </c>
      <c r="E10599" s="138" t="s">
        <v>51010</v>
      </c>
      <c r="F10599" s="139">
        <v>66.13</v>
      </c>
      <c r="G10599" s="137" t="s">
        <v>247</v>
      </c>
      <c r="H10599" s="137" t="s">
        <v>1806</v>
      </c>
      <c r="I10599" s="138" t="s">
        <v>1080</v>
      </c>
    </row>
    <row r="10600" spans="1:9" hidden="1">
      <c r="A10600" s="137" t="s">
        <v>51011</v>
      </c>
      <c r="B10600" s="138" t="s">
        <v>51012</v>
      </c>
      <c r="C10600" s="138" t="s">
        <v>51013</v>
      </c>
      <c r="D10600" s="138" t="s">
        <v>51014</v>
      </c>
      <c r="E10600" s="138" t="s">
        <v>51015</v>
      </c>
      <c r="F10600" s="139">
        <v>0</v>
      </c>
      <c r="G10600" s="137" t="s">
        <v>247</v>
      </c>
      <c r="H10600" s="137" t="s">
        <v>1806</v>
      </c>
      <c r="I10600" s="138" t="s">
        <v>1080</v>
      </c>
    </row>
    <row r="10601" spans="1:9" hidden="1">
      <c r="A10601" s="137" t="s">
        <v>51016</v>
      </c>
      <c r="B10601" s="138" t="s">
        <v>1596</v>
      </c>
      <c r="C10601" s="138" t="s">
        <v>1597</v>
      </c>
      <c r="D10601" s="138" t="s">
        <v>51017</v>
      </c>
      <c r="E10601" s="138" t="s">
        <v>51018</v>
      </c>
      <c r="F10601" s="139">
        <v>22.162600000000001</v>
      </c>
      <c r="G10601" s="137" t="s">
        <v>247</v>
      </c>
      <c r="H10601" s="137" t="s">
        <v>1806</v>
      </c>
      <c r="I10601" s="138" t="s">
        <v>1080</v>
      </c>
    </row>
    <row r="10602" spans="1:9" hidden="1">
      <c r="A10602" s="137" t="s">
        <v>51019</v>
      </c>
      <c r="B10602" s="138" t="s">
        <v>51020</v>
      </c>
      <c r="C10602" s="138" t="s">
        <v>51021</v>
      </c>
      <c r="D10602" s="138" t="s">
        <v>51022</v>
      </c>
      <c r="E10602" s="138" t="s">
        <v>51023</v>
      </c>
      <c r="F10602" s="139">
        <v>35.11</v>
      </c>
      <c r="G10602" s="137" t="s">
        <v>247</v>
      </c>
      <c r="H10602" s="137" t="s">
        <v>1806</v>
      </c>
      <c r="I10602" s="138" t="s">
        <v>1096</v>
      </c>
    </row>
    <row r="10603" spans="1:9" hidden="1">
      <c r="A10603" s="137" t="s">
        <v>51024</v>
      </c>
      <c r="B10603" s="138" t="s">
        <v>51025</v>
      </c>
      <c r="C10603" s="138" t="s">
        <v>51026</v>
      </c>
      <c r="D10603" s="138" t="s">
        <v>51027</v>
      </c>
      <c r="E10603" s="138" t="s">
        <v>51028</v>
      </c>
      <c r="F10603" s="139">
        <v>0</v>
      </c>
      <c r="G10603" s="137" t="s">
        <v>247</v>
      </c>
      <c r="H10603" s="137" t="s">
        <v>1806</v>
      </c>
      <c r="I10603" s="138" t="s">
        <v>6595</v>
      </c>
    </row>
    <row r="10604" spans="1:9" hidden="1">
      <c r="A10604" s="137" t="s">
        <v>51029</v>
      </c>
      <c r="B10604" s="138" t="s">
        <v>51030</v>
      </c>
      <c r="C10604" s="138" t="s">
        <v>51031</v>
      </c>
      <c r="D10604" s="138" t="s">
        <v>51032</v>
      </c>
      <c r="E10604" s="138" t="s">
        <v>51033</v>
      </c>
      <c r="F10604" s="139">
        <v>16.3</v>
      </c>
      <c r="G10604" s="137" t="s">
        <v>247</v>
      </c>
      <c r="H10604" s="137" t="s">
        <v>1806</v>
      </c>
      <c r="I10604" s="138" t="s">
        <v>1110</v>
      </c>
    </row>
    <row r="10605" spans="1:9" hidden="1">
      <c r="A10605" s="137" t="s">
        <v>51034</v>
      </c>
      <c r="B10605" s="138" t="s">
        <v>51035</v>
      </c>
      <c r="C10605" s="138" t="s">
        <v>51036</v>
      </c>
      <c r="D10605" s="138" t="s">
        <v>51037</v>
      </c>
      <c r="E10605" s="138" t="s">
        <v>51038</v>
      </c>
      <c r="F10605" s="139">
        <v>0</v>
      </c>
      <c r="G10605" s="137" t="s">
        <v>247</v>
      </c>
      <c r="H10605" s="137" t="s">
        <v>1806</v>
      </c>
      <c r="I10605" s="138" t="s">
        <v>1096</v>
      </c>
    </row>
    <row r="10606" spans="1:9" hidden="1">
      <c r="A10606" s="137" t="s">
        <v>51039</v>
      </c>
      <c r="B10606" s="138" t="s">
        <v>51040</v>
      </c>
      <c r="C10606" s="138" t="s">
        <v>51041</v>
      </c>
      <c r="D10606" s="138" t="s">
        <v>51042</v>
      </c>
      <c r="E10606" s="138" t="s">
        <v>51043</v>
      </c>
      <c r="F10606" s="139">
        <v>0</v>
      </c>
      <c r="G10606" s="137" t="s">
        <v>247</v>
      </c>
      <c r="H10606" s="137" t="s">
        <v>1806</v>
      </c>
      <c r="I10606" s="138" t="s">
        <v>1096</v>
      </c>
    </row>
    <row r="10607" spans="1:9" hidden="1">
      <c r="A10607" s="137" t="s">
        <v>51044</v>
      </c>
      <c r="B10607" s="138" t="s">
        <v>51045</v>
      </c>
      <c r="C10607" s="138" t="s">
        <v>51046</v>
      </c>
      <c r="D10607" s="138" t="s">
        <v>51047</v>
      </c>
      <c r="E10607" s="138" t="s">
        <v>51048</v>
      </c>
      <c r="F10607" s="139">
        <v>0</v>
      </c>
      <c r="G10607" s="137" t="s">
        <v>247</v>
      </c>
      <c r="H10607" s="137" t="s">
        <v>1806</v>
      </c>
      <c r="I10607" s="138" t="s">
        <v>1096</v>
      </c>
    </row>
    <row r="10608" spans="1:9" hidden="1">
      <c r="A10608" s="137" t="s">
        <v>51049</v>
      </c>
      <c r="B10608" s="138" t="s">
        <v>51050</v>
      </c>
      <c r="C10608" s="138" t="s">
        <v>51051</v>
      </c>
      <c r="D10608" s="138" t="s">
        <v>51052</v>
      </c>
      <c r="E10608" s="138" t="s">
        <v>51053</v>
      </c>
      <c r="F10608" s="139">
        <v>0</v>
      </c>
      <c r="G10608" s="137" t="s">
        <v>247</v>
      </c>
      <c r="H10608" s="137" t="s">
        <v>1806</v>
      </c>
      <c r="I10608" s="138" t="s">
        <v>1110</v>
      </c>
    </row>
    <row r="10609" spans="1:9" hidden="1">
      <c r="A10609" s="137" t="s">
        <v>51054</v>
      </c>
      <c r="B10609" s="138" t="s">
        <v>51055</v>
      </c>
      <c r="C10609" s="138" t="s">
        <v>51056</v>
      </c>
      <c r="D10609" s="138" t="s">
        <v>51057</v>
      </c>
      <c r="E10609" s="138" t="s">
        <v>51058</v>
      </c>
      <c r="F10609" s="139">
        <v>28.38</v>
      </c>
      <c r="G10609" s="137" t="s">
        <v>247</v>
      </c>
      <c r="H10609" s="137" t="s">
        <v>1806</v>
      </c>
      <c r="I10609" s="138" t="s">
        <v>1110</v>
      </c>
    </row>
    <row r="10610" spans="1:9" hidden="1">
      <c r="A10610" s="137" t="s">
        <v>51059</v>
      </c>
      <c r="B10610" s="138" t="s">
        <v>51060</v>
      </c>
      <c r="C10610" s="138" t="s">
        <v>51061</v>
      </c>
      <c r="D10610" s="138" t="s">
        <v>51062</v>
      </c>
      <c r="E10610" s="138" t="s">
        <v>51063</v>
      </c>
      <c r="F10610" s="139">
        <v>0</v>
      </c>
      <c r="G10610" s="137" t="s">
        <v>247</v>
      </c>
      <c r="H10610" s="137" t="s">
        <v>1806</v>
      </c>
      <c r="I10610" s="138" t="s">
        <v>1096</v>
      </c>
    </row>
    <row r="10611" spans="1:9" hidden="1">
      <c r="A10611" s="137" t="s">
        <v>51064</v>
      </c>
      <c r="B10611" s="138" t="s">
        <v>51065</v>
      </c>
      <c r="C10611" s="138" t="s">
        <v>51066</v>
      </c>
      <c r="D10611" s="138" t="s">
        <v>51067</v>
      </c>
      <c r="E10611" s="138" t="s">
        <v>51068</v>
      </c>
      <c r="F10611" s="139">
        <v>16.46</v>
      </c>
      <c r="G10611" s="137" t="s">
        <v>247</v>
      </c>
      <c r="H10611" s="137" t="s">
        <v>1806</v>
      </c>
      <c r="I10611" s="138" t="s">
        <v>1110</v>
      </c>
    </row>
    <row r="10612" spans="1:9" hidden="1">
      <c r="A10612" s="137" t="s">
        <v>51069</v>
      </c>
      <c r="B10612" s="138" t="s">
        <v>51070</v>
      </c>
      <c r="C10612" s="138" t="s">
        <v>51071</v>
      </c>
      <c r="D10612" s="138" t="s">
        <v>51072</v>
      </c>
      <c r="E10612" s="138" t="s">
        <v>1756</v>
      </c>
      <c r="F10612" s="139">
        <v>0</v>
      </c>
      <c r="G10612" s="137" t="s">
        <v>247</v>
      </c>
      <c r="H10612" s="137" t="s">
        <v>1806</v>
      </c>
      <c r="I10612" s="138" t="s">
        <v>1756</v>
      </c>
    </row>
    <row r="10613" spans="1:9" hidden="1">
      <c r="A10613" s="137" t="s">
        <v>51073</v>
      </c>
      <c r="B10613" s="138" t="s">
        <v>51074</v>
      </c>
      <c r="C10613" s="138" t="s">
        <v>51075</v>
      </c>
      <c r="D10613" s="138" t="s">
        <v>51076</v>
      </c>
      <c r="E10613" s="138" t="s">
        <v>51077</v>
      </c>
      <c r="F10613" s="139">
        <v>2</v>
      </c>
      <c r="G10613" s="137" t="s">
        <v>247</v>
      </c>
      <c r="H10613" s="137" t="s">
        <v>2660</v>
      </c>
      <c r="I10613" s="138" t="s">
        <v>1091</v>
      </c>
    </row>
    <row r="10614" spans="1:9" hidden="1">
      <c r="A10614" s="137" t="s">
        <v>51078</v>
      </c>
      <c r="B10614" s="138" t="s">
        <v>51079</v>
      </c>
      <c r="C10614" s="138" t="s">
        <v>51080</v>
      </c>
      <c r="D10614" s="138" t="s">
        <v>51081</v>
      </c>
      <c r="E10614" s="138" t="s">
        <v>51082</v>
      </c>
      <c r="F10614" s="139">
        <v>0</v>
      </c>
      <c r="G10614" s="137" t="s">
        <v>247</v>
      </c>
      <c r="H10614" s="137" t="s">
        <v>1806</v>
      </c>
      <c r="I10614" s="138" t="s">
        <v>1756</v>
      </c>
    </row>
    <row r="10615" spans="1:9" hidden="1">
      <c r="A10615" s="137" t="s">
        <v>51083</v>
      </c>
      <c r="B10615" s="138" t="s">
        <v>51084</v>
      </c>
      <c r="C10615" s="138" t="s">
        <v>51085</v>
      </c>
      <c r="D10615" s="138" t="s">
        <v>49013</v>
      </c>
      <c r="E10615" s="138" t="s">
        <v>51086</v>
      </c>
      <c r="F10615" s="139">
        <v>173</v>
      </c>
      <c r="G10615" s="137" t="s">
        <v>247</v>
      </c>
      <c r="H10615" s="137" t="s">
        <v>1806</v>
      </c>
      <c r="I10615" s="138" t="s">
        <v>1096</v>
      </c>
    </row>
    <row r="10616" spans="1:9" hidden="1">
      <c r="A10616" s="137" t="s">
        <v>51087</v>
      </c>
      <c r="B10616" s="138" t="s">
        <v>51088</v>
      </c>
      <c r="C10616" s="138" t="s">
        <v>51089</v>
      </c>
      <c r="D10616" s="138" t="s">
        <v>51090</v>
      </c>
      <c r="E10616" s="138" t="s">
        <v>51091</v>
      </c>
      <c r="F10616" s="139">
        <v>0</v>
      </c>
      <c r="G10616" s="137" t="s">
        <v>247</v>
      </c>
      <c r="H10616" s="137" t="s">
        <v>1806</v>
      </c>
      <c r="I10616" s="138" t="s">
        <v>45999</v>
      </c>
    </row>
    <row r="10617" spans="1:9" hidden="1">
      <c r="A10617" s="137" t="s">
        <v>51092</v>
      </c>
      <c r="B10617" s="138" t="s">
        <v>51093</v>
      </c>
      <c r="C10617" s="138" t="s">
        <v>51094</v>
      </c>
      <c r="D10617" s="138" t="s">
        <v>51095</v>
      </c>
      <c r="E10617" s="138" t="s">
        <v>51096</v>
      </c>
      <c r="F10617" s="139">
        <v>194.61</v>
      </c>
      <c r="G10617" s="137" t="s">
        <v>247</v>
      </c>
      <c r="H10617" s="137" t="s">
        <v>1806</v>
      </c>
      <c r="I10617" s="138" t="s">
        <v>1096</v>
      </c>
    </row>
    <row r="10618" spans="1:9" hidden="1">
      <c r="A10618" s="137" t="s">
        <v>51097</v>
      </c>
      <c r="B10618" s="138" t="s">
        <v>1598</v>
      </c>
      <c r="C10618" s="138" t="s">
        <v>1600</v>
      </c>
      <c r="D10618" s="138" t="s">
        <v>1599</v>
      </c>
      <c r="E10618" s="138" t="s">
        <v>51098</v>
      </c>
      <c r="F10618" s="139">
        <v>360.83</v>
      </c>
      <c r="G10618" s="137" t="s">
        <v>247</v>
      </c>
      <c r="H10618" s="137" t="s">
        <v>1806</v>
      </c>
      <c r="I10618" s="138" t="s">
        <v>1110</v>
      </c>
    </row>
    <row r="10619" spans="1:9" hidden="1">
      <c r="A10619" s="137" t="s">
        <v>51099</v>
      </c>
      <c r="B10619" s="138" t="s">
        <v>51100</v>
      </c>
      <c r="C10619" s="138" t="s">
        <v>51101</v>
      </c>
      <c r="D10619" s="138" t="s">
        <v>51102</v>
      </c>
      <c r="E10619" s="138" t="s">
        <v>51103</v>
      </c>
      <c r="F10619" s="139">
        <v>59.81</v>
      </c>
      <c r="G10619" s="137" t="s">
        <v>247</v>
      </c>
      <c r="H10619" s="137" t="s">
        <v>1806</v>
      </c>
      <c r="I10619" s="138" t="s">
        <v>1096</v>
      </c>
    </row>
    <row r="10620" spans="1:9" hidden="1">
      <c r="A10620" s="137" t="s">
        <v>51104</v>
      </c>
      <c r="B10620" s="138" t="s">
        <v>51105</v>
      </c>
      <c r="C10620" s="138" t="s">
        <v>51106</v>
      </c>
      <c r="D10620" s="138" t="s">
        <v>51107</v>
      </c>
      <c r="E10620" s="138" t="s">
        <v>51108</v>
      </c>
      <c r="F10620" s="139">
        <v>0</v>
      </c>
      <c r="G10620" s="137" t="s">
        <v>247</v>
      </c>
      <c r="H10620" s="137" t="s">
        <v>1806</v>
      </c>
      <c r="I10620" s="138" t="s">
        <v>1110</v>
      </c>
    </row>
    <row r="10621" spans="1:9" hidden="1">
      <c r="A10621" s="137" t="s">
        <v>51109</v>
      </c>
      <c r="B10621" s="138" t="s">
        <v>51110</v>
      </c>
      <c r="C10621" s="138" t="s">
        <v>51111</v>
      </c>
      <c r="D10621" s="138" t="s">
        <v>51112</v>
      </c>
      <c r="E10621" s="138" t="s">
        <v>51113</v>
      </c>
      <c r="F10621" s="139">
        <v>0</v>
      </c>
      <c r="G10621" s="137" t="s">
        <v>247</v>
      </c>
      <c r="H10621" s="137" t="s">
        <v>1806</v>
      </c>
      <c r="I10621" s="138" t="s">
        <v>5636</v>
      </c>
    </row>
    <row r="10622" spans="1:9" hidden="1">
      <c r="A10622" s="137" t="s">
        <v>51114</v>
      </c>
      <c r="B10622" s="138" t="s">
        <v>51115</v>
      </c>
      <c r="C10622" s="138" t="s">
        <v>51116</v>
      </c>
      <c r="D10622" s="138" t="s">
        <v>51117</v>
      </c>
      <c r="E10622" s="138" t="s">
        <v>51118</v>
      </c>
      <c r="F10622" s="139">
        <v>44.32</v>
      </c>
      <c r="G10622" s="137" t="s">
        <v>247</v>
      </c>
      <c r="H10622" s="137" t="s">
        <v>1806</v>
      </c>
      <c r="I10622" s="138" t="s">
        <v>1096</v>
      </c>
    </row>
    <row r="10623" spans="1:9" hidden="1">
      <c r="A10623" s="137" t="s">
        <v>51119</v>
      </c>
      <c r="B10623" s="138" t="s">
        <v>51120</v>
      </c>
      <c r="C10623" s="138" t="s">
        <v>51121</v>
      </c>
      <c r="D10623" s="138" t="s">
        <v>51122</v>
      </c>
      <c r="E10623" s="138" t="s">
        <v>51123</v>
      </c>
      <c r="F10623" s="139">
        <v>0</v>
      </c>
      <c r="G10623" s="137" t="s">
        <v>247</v>
      </c>
      <c r="H10623" s="137" t="s">
        <v>1806</v>
      </c>
      <c r="I10623" s="138" t="s">
        <v>1096</v>
      </c>
    </row>
    <row r="10624" spans="1:9" hidden="1">
      <c r="A10624" s="137" t="s">
        <v>51124</v>
      </c>
      <c r="B10624" s="138" t="s">
        <v>51125</v>
      </c>
      <c r="C10624" s="138" t="s">
        <v>51126</v>
      </c>
      <c r="D10624" s="138" t="s">
        <v>51127</v>
      </c>
      <c r="E10624" s="138" t="s">
        <v>51128</v>
      </c>
      <c r="F10624" s="139">
        <v>0</v>
      </c>
      <c r="G10624" s="137" t="s">
        <v>247</v>
      </c>
      <c r="H10624" s="137" t="s">
        <v>1806</v>
      </c>
      <c r="I10624" s="138" t="s">
        <v>1096</v>
      </c>
    </row>
    <row r="10625" spans="1:9" hidden="1">
      <c r="A10625" s="137" t="s">
        <v>51129</v>
      </c>
      <c r="B10625" s="138" t="s">
        <v>51130</v>
      </c>
      <c r="C10625" s="138" t="s">
        <v>51131</v>
      </c>
      <c r="D10625" s="138" t="s">
        <v>51132</v>
      </c>
      <c r="E10625" s="138" t="s">
        <v>51133</v>
      </c>
      <c r="F10625" s="139">
        <v>190.88</v>
      </c>
      <c r="G10625" s="137" t="s">
        <v>247</v>
      </c>
      <c r="H10625" s="137" t="s">
        <v>1806</v>
      </c>
      <c r="I10625" s="138" t="s">
        <v>1096</v>
      </c>
    </row>
    <row r="10626" spans="1:9" hidden="1">
      <c r="A10626" s="137" t="s">
        <v>51134</v>
      </c>
      <c r="B10626" s="138" t="s">
        <v>51135</v>
      </c>
      <c r="C10626" s="138" t="s">
        <v>51136</v>
      </c>
      <c r="D10626" s="138" t="s">
        <v>51137</v>
      </c>
      <c r="E10626" s="138" t="s">
        <v>51138</v>
      </c>
      <c r="F10626" s="139">
        <v>0</v>
      </c>
      <c r="G10626" s="137" t="s">
        <v>247</v>
      </c>
      <c r="H10626" s="137" t="s">
        <v>1806</v>
      </c>
      <c r="I10626" s="138" t="s">
        <v>1110</v>
      </c>
    </row>
    <row r="10627" spans="1:9" hidden="1">
      <c r="A10627" s="137" t="s">
        <v>51139</v>
      </c>
      <c r="B10627" s="138" t="s">
        <v>706</v>
      </c>
      <c r="C10627" s="138" t="s">
        <v>708</v>
      </c>
      <c r="D10627" s="138" t="s">
        <v>707</v>
      </c>
      <c r="E10627" s="138" t="s">
        <v>1305</v>
      </c>
      <c r="F10627" s="139">
        <v>118.2</v>
      </c>
      <c r="G10627" s="137" t="s">
        <v>247</v>
      </c>
      <c r="H10627" s="137" t="s">
        <v>1806</v>
      </c>
      <c r="I10627" s="138" t="s">
        <v>1096</v>
      </c>
    </row>
    <row r="10628" spans="1:9" hidden="1">
      <c r="A10628" s="137" t="s">
        <v>51140</v>
      </c>
      <c r="B10628" s="138" t="s">
        <v>51141</v>
      </c>
      <c r="C10628" s="138" t="s">
        <v>51142</v>
      </c>
      <c r="D10628" s="138" t="s">
        <v>51143</v>
      </c>
      <c r="E10628" s="138" t="s">
        <v>51144</v>
      </c>
      <c r="F10628" s="139">
        <v>0</v>
      </c>
      <c r="G10628" s="137" t="s">
        <v>247</v>
      </c>
      <c r="H10628" s="137" t="s">
        <v>1806</v>
      </c>
      <c r="I10628" s="138" t="s">
        <v>1096</v>
      </c>
    </row>
    <row r="10629" spans="1:9" hidden="1">
      <c r="A10629" s="137" t="s">
        <v>51145</v>
      </c>
      <c r="B10629" s="138" t="s">
        <v>51146</v>
      </c>
      <c r="C10629" s="138" t="s">
        <v>51147</v>
      </c>
      <c r="D10629" s="138" t="s">
        <v>51148</v>
      </c>
      <c r="E10629" s="138" t="s">
        <v>51149</v>
      </c>
      <c r="F10629" s="139">
        <v>0</v>
      </c>
      <c r="G10629" s="137" t="s">
        <v>247</v>
      </c>
      <c r="H10629" s="137" t="s">
        <v>1806</v>
      </c>
      <c r="I10629" s="138" t="s">
        <v>5636</v>
      </c>
    </row>
    <row r="10630" spans="1:9" hidden="1">
      <c r="A10630" s="137" t="s">
        <v>51150</v>
      </c>
      <c r="B10630" s="138" t="s">
        <v>51151</v>
      </c>
      <c r="C10630" s="138" t="s">
        <v>51152</v>
      </c>
      <c r="D10630" s="138" t="s">
        <v>51153</v>
      </c>
      <c r="E10630" s="138" t="s">
        <v>51154</v>
      </c>
      <c r="F10630" s="139">
        <v>0</v>
      </c>
      <c r="G10630" s="137" t="s">
        <v>247</v>
      </c>
      <c r="H10630" s="137" t="s">
        <v>1806</v>
      </c>
      <c r="I10630" s="138" t="s">
        <v>1096</v>
      </c>
    </row>
    <row r="10631" spans="1:9" hidden="1">
      <c r="A10631" s="137" t="s">
        <v>51155</v>
      </c>
      <c r="B10631" s="138" t="s">
        <v>51156</v>
      </c>
      <c r="C10631" s="138" t="s">
        <v>51157</v>
      </c>
      <c r="D10631" s="138" t="s">
        <v>51158</v>
      </c>
      <c r="E10631" s="138" t="s">
        <v>51159</v>
      </c>
      <c r="F10631" s="139">
        <v>25.64</v>
      </c>
      <c r="G10631" s="137" t="s">
        <v>247</v>
      </c>
      <c r="H10631" s="137" t="s">
        <v>1806</v>
      </c>
      <c r="I10631" s="138" t="s">
        <v>1756</v>
      </c>
    </row>
    <row r="10632" spans="1:9" hidden="1">
      <c r="A10632" s="137" t="s">
        <v>51160</v>
      </c>
      <c r="B10632" s="138" t="s">
        <v>51161</v>
      </c>
      <c r="C10632" s="138" t="s">
        <v>51162</v>
      </c>
      <c r="D10632" s="138" t="s">
        <v>51163</v>
      </c>
      <c r="E10632" s="138" t="s">
        <v>51164</v>
      </c>
      <c r="F10632" s="139">
        <v>91.97</v>
      </c>
      <c r="G10632" s="137" t="s">
        <v>247</v>
      </c>
      <c r="H10632" s="137" t="s">
        <v>1806</v>
      </c>
      <c r="I10632" s="138" t="s">
        <v>1096</v>
      </c>
    </row>
    <row r="10633" spans="1:9" hidden="1">
      <c r="A10633" s="137" t="s">
        <v>51165</v>
      </c>
      <c r="B10633" s="138" t="s">
        <v>51166</v>
      </c>
      <c r="C10633" s="138" t="s">
        <v>51167</v>
      </c>
      <c r="D10633" s="138" t="s">
        <v>51168</v>
      </c>
      <c r="E10633" s="138" t="s">
        <v>51169</v>
      </c>
      <c r="F10633" s="139">
        <v>5.58</v>
      </c>
      <c r="G10633" s="137" t="s">
        <v>247</v>
      </c>
      <c r="H10633" s="137" t="s">
        <v>1806</v>
      </c>
      <c r="I10633" s="138" t="s">
        <v>1096</v>
      </c>
    </row>
    <row r="10634" spans="1:9" hidden="1">
      <c r="A10634" s="137" t="s">
        <v>51170</v>
      </c>
      <c r="B10634" s="138" t="s">
        <v>51171</v>
      </c>
      <c r="C10634" s="138" t="s">
        <v>51172</v>
      </c>
      <c r="D10634" s="138" t="s">
        <v>51173</v>
      </c>
      <c r="E10634" s="138" t="s">
        <v>51174</v>
      </c>
      <c r="F10634" s="139">
        <v>357.84</v>
      </c>
      <c r="G10634" s="137" t="s">
        <v>247</v>
      </c>
      <c r="H10634" s="137" t="s">
        <v>1806</v>
      </c>
      <c r="I10634" s="138" t="s">
        <v>1110</v>
      </c>
    </row>
    <row r="10635" spans="1:9" hidden="1">
      <c r="A10635" s="137" t="s">
        <v>51175</v>
      </c>
      <c r="B10635" s="138" t="s">
        <v>51176</v>
      </c>
      <c r="C10635" s="138" t="s">
        <v>51177</v>
      </c>
      <c r="D10635" s="138" t="s">
        <v>51178</v>
      </c>
      <c r="E10635" s="138" t="s">
        <v>51179</v>
      </c>
      <c r="F10635" s="139">
        <v>72.680000000000007</v>
      </c>
      <c r="G10635" s="137" t="s">
        <v>247</v>
      </c>
      <c r="H10635" s="137" t="s">
        <v>1806</v>
      </c>
      <c r="I10635" s="138" t="s">
        <v>1096</v>
      </c>
    </row>
    <row r="10636" spans="1:9" hidden="1">
      <c r="A10636" s="137" t="s">
        <v>51180</v>
      </c>
      <c r="B10636" s="138" t="s">
        <v>51181</v>
      </c>
      <c r="C10636" s="138" t="s">
        <v>51182</v>
      </c>
      <c r="D10636" s="138" t="s">
        <v>51178</v>
      </c>
      <c r="E10636" s="138" t="s">
        <v>51183</v>
      </c>
      <c r="F10636" s="139">
        <v>0</v>
      </c>
      <c r="G10636" s="137" t="s">
        <v>247</v>
      </c>
      <c r="H10636" s="137" t="s">
        <v>1806</v>
      </c>
      <c r="I10636" s="138" t="s">
        <v>1096</v>
      </c>
    </row>
    <row r="10637" spans="1:9" hidden="1">
      <c r="A10637" s="137" t="s">
        <v>51184</v>
      </c>
      <c r="B10637" s="138" t="s">
        <v>51185</v>
      </c>
      <c r="C10637" s="138" t="s">
        <v>51186</v>
      </c>
      <c r="D10637" s="138" t="s">
        <v>51187</v>
      </c>
      <c r="E10637" s="138" t="s">
        <v>51188</v>
      </c>
      <c r="F10637" s="139">
        <v>274.58</v>
      </c>
      <c r="G10637" s="137" t="s">
        <v>247</v>
      </c>
      <c r="H10637" s="137" t="s">
        <v>1806</v>
      </c>
      <c r="I10637" s="138" t="s">
        <v>1096</v>
      </c>
    </row>
    <row r="10638" spans="1:9" hidden="1">
      <c r="A10638" s="137" t="s">
        <v>51189</v>
      </c>
      <c r="B10638" s="138" t="s">
        <v>51190</v>
      </c>
      <c r="C10638" s="138" t="s">
        <v>51191</v>
      </c>
      <c r="D10638" s="138" t="s">
        <v>51192</v>
      </c>
      <c r="E10638" s="138" t="s">
        <v>51193</v>
      </c>
      <c r="F10638" s="139">
        <v>0</v>
      </c>
      <c r="G10638" s="137" t="s">
        <v>247</v>
      </c>
      <c r="H10638" s="137" t="s">
        <v>2660</v>
      </c>
      <c r="I10638" s="138" t="s">
        <v>1091</v>
      </c>
    </row>
    <row r="10639" spans="1:9" hidden="1">
      <c r="A10639" s="137" t="s">
        <v>51194</v>
      </c>
      <c r="B10639" s="138" t="s">
        <v>51195</v>
      </c>
      <c r="C10639" s="138" t="s">
        <v>51196</v>
      </c>
      <c r="D10639" s="138" t="s">
        <v>50759</v>
      </c>
      <c r="E10639" s="138" t="s">
        <v>51197</v>
      </c>
      <c r="F10639" s="139">
        <v>0</v>
      </c>
      <c r="G10639" s="137" t="s">
        <v>247</v>
      </c>
      <c r="H10639" s="137" t="s">
        <v>1806</v>
      </c>
      <c r="I10639" s="138" t="s">
        <v>1756</v>
      </c>
    </row>
    <row r="10640" spans="1:9" hidden="1">
      <c r="A10640" s="137" t="s">
        <v>51198</v>
      </c>
      <c r="B10640" s="138" t="s">
        <v>51199</v>
      </c>
      <c r="C10640" s="138" t="s">
        <v>51200</v>
      </c>
      <c r="D10640" s="138" t="s">
        <v>51201</v>
      </c>
      <c r="E10640" s="138" t="s">
        <v>51202</v>
      </c>
      <c r="F10640" s="139">
        <v>0</v>
      </c>
      <c r="G10640" s="137" t="s">
        <v>247</v>
      </c>
      <c r="H10640" s="137" t="s">
        <v>1806</v>
      </c>
      <c r="I10640" s="138" t="s">
        <v>1756</v>
      </c>
    </row>
    <row r="10641" spans="1:9" hidden="1">
      <c r="A10641" s="137" t="s">
        <v>51203</v>
      </c>
      <c r="B10641" s="138" t="s">
        <v>51204</v>
      </c>
      <c r="C10641" s="138" t="s">
        <v>51205</v>
      </c>
      <c r="D10641" s="138" t="s">
        <v>51206</v>
      </c>
      <c r="E10641" s="138" t="s">
        <v>51207</v>
      </c>
      <c r="F10641" s="139">
        <v>1.74</v>
      </c>
      <c r="G10641" s="137" t="s">
        <v>247</v>
      </c>
      <c r="H10641" s="137" t="s">
        <v>1806</v>
      </c>
      <c r="I10641" s="138" t="s">
        <v>1110</v>
      </c>
    </row>
    <row r="10642" spans="1:9" hidden="1">
      <c r="A10642" s="137" t="s">
        <v>51208</v>
      </c>
      <c r="B10642" s="138" t="s">
        <v>51209</v>
      </c>
      <c r="C10642" s="138" t="s">
        <v>51210</v>
      </c>
      <c r="D10642" s="138" t="s">
        <v>51211</v>
      </c>
      <c r="E10642" s="138" t="s">
        <v>51212</v>
      </c>
      <c r="F10642" s="139">
        <v>8.39</v>
      </c>
      <c r="G10642" s="137" t="s">
        <v>247</v>
      </c>
      <c r="H10642" s="137" t="s">
        <v>1806</v>
      </c>
      <c r="I10642" s="138" t="s">
        <v>5636</v>
      </c>
    </row>
    <row r="10643" spans="1:9" hidden="1">
      <c r="A10643" s="137" t="s">
        <v>51213</v>
      </c>
      <c r="B10643" s="138" t="s">
        <v>51214</v>
      </c>
      <c r="C10643" s="138" t="s">
        <v>51215</v>
      </c>
      <c r="D10643" s="138" t="s">
        <v>51216</v>
      </c>
      <c r="E10643" s="138" t="s">
        <v>51217</v>
      </c>
      <c r="F10643" s="139">
        <v>0</v>
      </c>
      <c r="G10643" s="137" t="s">
        <v>247</v>
      </c>
      <c r="H10643" s="137" t="s">
        <v>1806</v>
      </c>
      <c r="I10643" s="138" t="s">
        <v>1096</v>
      </c>
    </row>
    <row r="10644" spans="1:9" hidden="1">
      <c r="A10644" s="137" t="s">
        <v>51218</v>
      </c>
      <c r="B10644" s="138" t="s">
        <v>51219</v>
      </c>
      <c r="C10644" s="138" t="s">
        <v>51220</v>
      </c>
      <c r="D10644" s="138" t="s">
        <v>51216</v>
      </c>
      <c r="E10644" s="138" t="s">
        <v>51221</v>
      </c>
      <c r="F10644" s="139">
        <v>0</v>
      </c>
      <c r="G10644" s="137" t="s">
        <v>247</v>
      </c>
      <c r="H10644" s="137" t="s">
        <v>1806</v>
      </c>
      <c r="I10644" s="138" t="s">
        <v>1756</v>
      </c>
    </row>
    <row r="10645" spans="1:9" hidden="1">
      <c r="A10645" s="137" t="s">
        <v>51222</v>
      </c>
      <c r="B10645" s="138" t="s">
        <v>51223</v>
      </c>
      <c r="C10645" s="138" t="s">
        <v>51224</v>
      </c>
      <c r="D10645" s="138" t="s">
        <v>51225</v>
      </c>
      <c r="E10645" s="138" t="s">
        <v>51226</v>
      </c>
      <c r="F10645" s="139">
        <v>130.07</v>
      </c>
      <c r="G10645" s="137" t="s">
        <v>247</v>
      </c>
      <c r="H10645" s="137" t="s">
        <v>1806</v>
      </c>
      <c r="I10645" s="138" t="s">
        <v>1110</v>
      </c>
    </row>
    <row r="10646" spans="1:9" hidden="1">
      <c r="A10646" s="137" t="s">
        <v>51227</v>
      </c>
      <c r="B10646" s="138" t="s">
        <v>51228</v>
      </c>
      <c r="C10646" s="138" t="s">
        <v>51229</v>
      </c>
      <c r="D10646" s="138" t="s">
        <v>51225</v>
      </c>
      <c r="E10646" s="138" t="s">
        <v>51230</v>
      </c>
      <c r="F10646" s="139">
        <v>132.41999999999999</v>
      </c>
      <c r="G10646" s="137" t="s">
        <v>247</v>
      </c>
      <c r="H10646" s="137" t="s">
        <v>1806</v>
      </c>
      <c r="I10646" s="138" t="s">
        <v>1110</v>
      </c>
    </row>
    <row r="10647" spans="1:9" hidden="1">
      <c r="A10647" s="137" t="s">
        <v>51231</v>
      </c>
      <c r="B10647" s="138" t="s">
        <v>51232</v>
      </c>
      <c r="C10647" s="138" t="s">
        <v>51233</v>
      </c>
      <c r="D10647" s="138" t="s">
        <v>51234</v>
      </c>
      <c r="E10647" s="138" t="s">
        <v>51235</v>
      </c>
      <c r="F10647" s="139">
        <v>0</v>
      </c>
      <c r="G10647" s="137" t="s">
        <v>247</v>
      </c>
      <c r="H10647" s="137" t="s">
        <v>1806</v>
      </c>
      <c r="I10647" s="138" t="s">
        <v>1110</v>
      </c>
    </row>
    <row r="10648" spans="1:9" hidden="1">
      <c r="A10648" s="137" t="s">
        <v>51236</v>
      </c>
      <c r="B10648" s="138" t="s">
        <v>51237</v>
      </c>
      <c r="C10648" s="138" t="s">
        <v>51238</v>
      </c>
      <c r="D10648" s="138" t="s">
        <v>51239</v>
      </c>
      <c r="E10648" s="138" t="s">
        <v>51240</v>
      </c>
      <c r="F10648" s="139">
        <v>0</v>
      </c>
      <c r="G10648" s="137" t="s">
        <v>247</v>
      </c>
      <c r="H10648" s="137" t="s">
        <v>1806</v>
      </c>
      <c r="I10648" s="138" t="s">
        <v>1110</v>
      </c>
    </row>
    <row r="10649" spans="1:9" hidden="1">
      <c r="A10649" s="137" t="s">
        <v>51241</v>
      </c>
      <c r="B10649" s="138" t="s">
        <v>51242</v>
      </c>
      <c r="C10649" s="138" t="s">
        <v>51243</v>
      </c>
      <c r="D10649" s="138" t="s">
        <v>51244</v>
      </c>
      <c r="E10649" s="138" t="s">
        <v>51245</v>
      </c>
      <c r="F10649" s="139">
        <v>0</v>
      </c>
      <c r="G10649" s="137" t="s">
        <v>247</v>
      </c>
      <c r="H10649" s="137" t="s">
        <v>1806</v>
      </c>
      <c r="I10649" s="138" t="s">
        <v>1756</v>
      </c>
    </row>
    <row r="10650" spans="1:9" hidden="1">
      <c r="A10650" s="137" t="s">
        <v>51246</v>
      </c>
      <c r="B10650" s="138" t="s">
        <v>51247</v>
      </c>
      <c r="C10650" s="138" t="s">
        <v>51248</v>
      </c>
      <c r="D10650" s="138" t="s">
        <v>51249</v>
      </c>
      <c r="E10650" s="138" t="s">
        <v>51250</v>
      </c>
      <c r="F10650" s="139">
        <v>0</v>
      </c>
      <c r="G10650" s="137" t="s">
        <v>247</v>
      </c>
      <c r="H10650" s="137" t="s">
        <v>1806</v>
      </c>
      <c r="I10650" s="138" t="s">
        <v>1756</v>
      </c>
    </row>
    <row r="10651" spans="1:9" hidden="1">
      <c r="A10651" s="137" t="s">
        <v>51251</v>
      </c>
      <c r="B10651" s="138" t="s">
        <v>51252</v>
      </c>
      <c r="C10651" s="138" t="s">
        <v>51253</v>
      </c>
      <c r="D10651" s="138" t="s">
        <v>51249</v>
      </c>
      <c r="E10651" s="138" t="s">
        <v>51254</v>
      </c>
      <c r="F10651" s="139">
        <v>34.380000000000003</v>
      </c>
      <c r="G10651" s="137" t="s">
        <v>247</v>
      </c>
      <c r="H10651" s="137" t="s">
        <v>1806</v>
      </c>
      <c r="I10651" s="138" t="s">
        <v>1110</v>
      </c>
    </row>
    <row r="10652" spans="1:9" hidden="1">
      <c r="A10652" s="137" t="s">
        <v>51255</v>
      </c>
      <c r="B10652" s="138" t="s">
        <v>51256</v>
      </c>
      <c r="C10652" s="138" t="s">
        <v>51257</v>
      </c>
      <c r="D10652" s="138" t="s">
        <v>51249</v>
      </c>
      <c r="E10652" s="138" t="s">
        <v>51258</v>
      </c>
      <c r="F10652" s="139">
        <v>34.57</v>
      </c>
      <c r="G10652" s="137" t="s">
        <v>247</v>
      </c>
      <c r="H10652" s="137" t="s">
        <v>1806</v>
      </c>
      <c r="I10652" s="138" t="s">
        <v>1110</v>
      </c>
    </row>
    <row r="10653" spans="1:9" hidden="1">
      <c r="A10653" s="137" t="s">
        <v>51259</v>
      </c>
      <c r="B10653" s="138" t="s">
        <v>51260</v>
      </c>
      <c r="C10653" s="138" t="s">
        <v>51261</v>
      </c>
      <c r="D10653" s="138" t="s">
        <v>51262</v>
      </c>
      <c r="E10653" s="138" t="s">
        <v>51263</v>
      </c>
      <c r="F10653" s="139">
        <v>0</v>
      </c>
      <c r="G10653" s="137" t="s">
        <v>247</v>
      </c>
      <c r="H10653" s="137" t="s">
        <v>1806</v>
      </c>
      <c r="I10653" s="138" t="s">
        <v>1110</v>
      </c>
    </row>
    <row r="10654" spans="1:9" hidden="1">
      <c r="A10654" s="137" t="s">
        <v>51264</v>
      </c>
      <c r="B10654" s="138" t="s">
        <v>51265</v>
      </c>
      <c r="C10654" s="138" t="s">
        <v>51266</v>
      </c>
      <c r="D10654" s="138" t="s">
        <v>51249</v>
      </c>
      <c r="E10654" s="138" t="s">
        <v>51267</v>
      </c>
      <c r="F10654" s="139">
        <v>35.03</v>
      </c>
      <c r="G10654" s="137" t="s">
        <v>247</v>
      </c>
      <c r="H10654" s="137" t="s">
        <v>1806</v>
      </c>
      <c r="I10654" s="138" t="s">
        <v>1110</v>
      </c>
    </row>
    <row r="10655" spans="1:9" hidden="1">
      <c r="A10655" s="137" t="s">
        <v>51268</v>
      </c>
      <c r="B10655" s="138" t="s">
        <v>51265</v>
      </c>
      <c r="C10655" s="138" t="s">
        <v>51269</v>
      </c>
      <c r="D10655" s="138" t="s">
        <v>51270</v>
      </c>
      <c r="E10655" s="138" t="s">
        <v>51267</v>
      </c>
      <c r="F10655" s="139">
        <v>0</v>
      </c>
      <c r="G10655" s="137" t="s">
        <v>247</v>
      </c>
      <c r="H10655" s="137" t="s">
        <v>1806</v>
      </c>
      <c r="I10655" s="138" t="s">
        <v>1110</v>
      </c>
    </row>
    <row r="10656" spans="1:9" hidden="1">
      <c r="A10656" s="137" t="s">
        <v>51271</v>
      </c>
      <c r="B10656" s="138" t="s">
        <v>51272</v>
      </c>
      <c r="C10656" s="138" t="s">
        <v>51273</v>
      </c>
      <c r="D10656" s="138" t="s">
        <v>51270</v>
      </c>
      <c r="E10656" s="138" t="s">
        <v>51274</v>
      </c>
      <c r="F10656" s="139">
        <v>0</v>
      </c>
      <c r="G10656" s="137" t="s">
        <v>247</v>
      </c>
      <c r="H10656" s="137" t="s">
        <v>1806</v>
      </c>
      <c r="I10656" s="138" t="s">
        <v>1110</v>
      </c>
    </row>
    <row r="10657" spans="1:9" hidden="1">
      <c r="A10657" s="137" t="s">
        <v>51275</v>
      </c>
      <c r="B10657" s="138" t="s">
        <v>51276</v>
      </c>
      <c r="C10657" s="138" t="s">
        <v>51277</v>
      </c>
      <c r="D10657" s="138" t="s">
        <v>51262</v>
      </c>
      <c r="E10657" s="138" t="s">
        <v>51278</v>
      </c>
      <c r="F10657" s="139">
        <v>0</v>
      </c>
      <c r="G10657" s="137" t="s">
        <v>247</v>
      </c>
      <c r="H10657" s="137" t="s">
        <v>1806</v>
      </c>
      <c r="I10657" s="138" t="s">
        <v>1110</v>
      </c>
    </row>
    <row r="10658" spans="1:9" hidden="1">
      <c r="A10658" s="137" t="s">
        <v>51279</v>
      </c>
      <c r="B10658" s="138" t="s">
        <v>51280</v>
      </c>
      <c r="C10658" s="138" t="s">
        <v>51281</v>
      </c>
      <c r="D10658" s="138" t="s">
        <v>51282</v>
      </c>
      <c r="E10658" s="138" t="s">
        <v>51283</v>
      </c>
      <c r="F10658" s="139">
        <v>124.6</v>
      </c>
      <c r="G10658" s="137" t="s">
        <v>247</v>
      </c>
      <c r="H10658" s="137" t="s">
        <v>1806</v>
      </c>
      <c r="I10658" s="138" t="s">
        <v>5636</v>
      </c>
    </row>
    <row r="10659" spans="1:9" hidden="1">
      <c r="A10659" s="137" t="s">
        <v>51284</v>
      </c>
      <c r="B10659" s="138" t="s">
        <v>709</v>
      </c>
      <c r="C10659" s="138" t="s">
        <v>711</v>
      </c>
      <c r="D10659" s="138" t="s">
        <v>710</v>
      </c>
      <c r="E10659" s="138" t="s">
        <v>1124</v>
      </c>
      <c r="F10659" s="139">
        <v>96.75</v>
      </c>
      <c r="G10659" s="137" t="s">
        <v>247</v>
      </c>
      <c r="H10659" s="137" t="s">
        <v>1806</v>
      </c>
      <c r="I10659" s="138" t="s">
        <v>1096</v>
      </c>
    </row>
    <row r="10660" spans="1:9" hidden="1">
      <c r="A10660" s="137" t="s">
        <v>51285</v>
      </c>
      <c r="B10660" s="138" t="s">
        <v>51286</v>
      </c>
      <c r="C10660" s="138" t="s">
        <v>51287</v>
      </c>
      <c r="D10660" s="138" t="s">
        <v>51288</v>
      </c>
      <c r="E10660" s="138" t="s">
        <v>51289</v>
      </c>
      <c r="F10660" s="139">
        <v>0</v>
      </c>
      <c r="G10660" s="137" t="s">
        <v>247</v>
      </c>
      <c r="H10660" s="137" t="s">
        <v>1806</v>
      </c>
      <c r="I10660" s="138" t="s">
        <v>1096</v>
      </c>
    </row>
    <row r="10661" spans="1:9" hidden="1">
      <c r="A10661" s="137" t="s">
        <v>51290</v>
      </c>
      <c r="B10661" s="138" t="s">
        <v>712</v>
      </c>
      <c r="C10661" s="138" t="s">
        <v>714</v>
      </c>
      <c r="D10661" s="138" t="s">
        <v>1601</v>
      </c>
      <c r="E10661" s="138" t="s">
        <v>1328</v>
      </c>
      <c r="F10661" s="139">
        <v>161.75</v>
      </c>
      <c r="G10661" s="137" t="s">
        <v>247</v>
      </c>
      <c r="H10661" s="137" t="s">
        <v>1806</v>
      </c>
      <c r="I10661" s="138" t="s">
        <v>1096</v>
      </c>
    </row>
    <row r="10662" spans="1:9" hidden="1">
      <c r="A10662" s="137" t="s">
        <v>51291</v>
      </c>
      <c r="B10662" s="138" t="s">
        <v>51292</v>
      </c>
      <c r="C10662" s="138" t="s">
        <v>51293</v>
      </c>
      <c r="D10662" s="138" t="s">
        <v>51294</v>
      </c>
      <c r="E10662" s="138" t="s">
        <v>1756</v>
      </c>
      <c r="F10662" s="139">
        <v>0</v>
      </c>
      <c r="G10662" s="137" t="s">
        <v>247</v>
      </c>
      <c r="H10662" s="137" t="s">
        <v>1806</v>
      </c>
      <c r="I10662" s="138" t="s">
        <v>1756</v>
      </c>
    </row>
    <row r="10663" spans="1:9" hidden="1">
      <c r="A10663" s="137" t="s">
        <v>51295</v>
      </c>
      <c r="B10663" s="138" t="s">
        <v>51296</v>
      </c>
      <c r="C10663" s="138" t="s">
        <v>51297</v>
      </c>
      <c r="D10663" s="138" t="s">
        <v>51298</v>
      </c>
      <c r="E10663" s="138" t="s">
        <v>51299</v>
      </c>
      <c r="F10663" s="139">
        <v>38.369999999999997</v>
      </c>
      <c r="G10663" s="137" t="s">
        <v>247</v>
      </c>
      <c r="H10663" s="137" t="s">
        <v>1806</v>
      </c>
      <c r="I10663" s="138" t="s">
        <v>1096</v>
      </c>
    </row>
    <row r="10664" spans="1:9" hidden="1">
      <c r="A10664" s="137" t="s">
        <v>51300</v>
      </c>
      <c r="B10664" s="138" t="s">
        <v>51301</v>
      </c>
      <c r="C10664" s="138" t="s">
        <v>51302</v>
      </c>
      <c r="D10664" s="138" t="s">
        <v>51303</v>
      </c>
      <c r="E10664" s="138" t="s">
        <v>51304</v>
      </c>
      <c r="F10664" s="139">
        <v>0</v>
      </c>
      <c r="G10664" s="137" t="s">
        <v>247</v>
      </c>
      <c r="H10664" s="137" t="s">
        <v>1806</v>
      </c>
      <c r="I10664" s="138" t="s">
        <v>1096</v>
      </c>
    </row>
    <row r="10665" spans="1:9" hidden="1">
      <c r="A10665" s="137" t="s">
        <v>51305</v>
      </c>
      <c r="B10665" s="138" t="s">
        <v>51306</v>
      </c>
      <c r="C10665" s="138" t="s">
        <v>51307</v>
      </c>
      <c r="D10665" s="138" t="s">
        <v>51308</v>
      </c>
      <c r="E10665" s="138" t="s">
        <v>51309</v>
      </c>
      <c r="F10665" s="139">
        <v>0</v>
      </c>
      <c r="G10665" s="137" t="s">
        <v>247</v>
      </c>
      <c r="H10665" s="137" t="s">
        <v>1806</v>
      </c>
      <c r="I10665" s="138" t="s">
        <v>1110</v>
      </c>
    </row>
    <row r="10666" spans="1:9" hidden="1">
      <c r="A10666" s="137" t="s">
        <v>51310</v>
      </c>
      <c r="B10666" s="138" t="s">
        <v>51311</v>
      </c>
      <c r="C10666" s="138" t="s">
        <v>51312</v>
      </c>
      <c r="D10666" s="138" t="s">
        <v>51313</v>
      </c>
      <c r="E10666" s="138" t="s">
        <v>51314</v>
      </c>
      <c r="F10666" s="139">
        <v>0</v>
      </c>
      <c r="G10666" s="137" t="s">
        <v>247</v>
      </c>
      <c r="H10666" s="137" t="s">
        <v>1806</v>
      </c>
      <c r="I10666" s="138" t="s">
        <v>1096</v>
      </c>
    </row>
    <row r="10667" spans="1:9" hidden="1">
      <c r="A10667" s="137" t="s">
        <v>51315</v>
      </c>
      <c r="B10667" s="138" t="s">
        <v>51316</v>
      </c>
      <c r="C10667" s="138" t="s">
        <v>51317</v>
      </c>
      <c r="D10667" s="138" t="s">
        <v>49671</v>
      </c>
      <c r="E10667" s="138" t="s">
        <v>51318</v>
      </c>
      <c r="F10667" s="139">
        <v>0</v>
      </c>
      <c r="G10667" s="137" t="s">
        <v>247</v>
      </c>
      <c r="H10667" s="137" t="s">
        <v>1806</v>
      </c>
      <c r="I10667" s="138" t="s">
        <v>1756</v>
      </c>
    </row>
    <row r="10668" spans="1:9" hidden="1">
      <c r="A10668" s="137" t="s">
        <v>51319</v>
      </c>
      <c r="B10668" s="138" t="s">
        <v>51320</v>
      </c>
      <c r="C10668" s="138" t="s">
        <v>51321</v>
      </c>
      <c r="D10668" s="138" t="s">
        <v>51322</v>
      </c>
      <c r="E10668" s="138" t="s">
        <v>51323</v>
      </c>
      <c r="F10668" s="139">
        <v>5.24</v>
      </c>
      <c r="G10668" s="137" t="s">
        <v>247</v>
      </c>
      <c r="H10668" s="137" t="s">
        <v>1806</v>
      </c>
      <c r="I10668" s="138" t="s">
        <v>1096</v>
      </c>
    </row>
    <row r="10669" spans="1:9" hidden="1">
      <c r="A10669" s="137" t="s">
        <v>51324</v>
      </c>
      <c r="B10669" s="138" t="s">
        <v>51325</v>
      </c>
      <c r="C10669" s="138" t="s">
        <v>51326</v>
      </c>
      <c r="D10669" s="138" t="s">
        <v>51327</v>
      </c>
      <c r="E10669" s="138" t="s">
        <v>51328</v>
      </c>
      <c r="F10669" s="139">
        <v>46.94</v>
      </c>
      <c r="G10669" s="137" t="s">
        <v>247</v>
      </c>
      <c r="H10669" s="137" t="s">
        <v>1806</v>
      </c>
      <c r="I10669" s="138" t="s">
        <v>1096</v>
      </c>
    </row>
    <row r="10670" spans="1:9" hidden="1">
      <c r="A10670" s="137" t="s">
        <v>51329</v>
      </c>
      <c r="B10670" s="138" t="s">
        <v>51330</v>
      </c>
      <c r="C10670" s="138" t="s">
        <v>51331</v>
      </c>
      <c r="D10670" s="138" t="s">
        <v>51332</v>
      </c>
      <c r="E10670" s="138" t="s">
        <v>51333</v>
      </c>
      <c r="F10670" s="139">
        <v>0</v>
      </c>
      <c r="G10670" s="137" t="s">
        <v>247</v>
      </c>
      <c r="H10670" s="137" t="s">
        <v>1806</v>
      </c>
      <c r="I10670" s="138" t="s">
        <v>1096</v>
      </c>
    </row>
    <row r="10671" spans="1:9" hidden="1">
      <c r="A10671" s="137" t="s">
        <v>51334</v>
      </c>
      <c r="B10671" s="138" t="s">
        <v>51335</v>
      </c>
      <c r="C10671" s="138" t="s">
        <v>51336</v>
      </c>
      <c r="D10671" s="138" t="s">
        <v>51337</v>
      </c>
      <c r="E10671" s="138" t="s">
        <v>51338</v>
      </c>
      <c r="F10671" s="139">
        <v>0</v>
      </c>
      <c r="G10671" s="137" t="s">
        <v>247</v>
      </c>
      <c r="H10671" s="137" t="s">
        <v>1806</v>
      </c>
      <c r="I10671" s="138" t="s">
        <v>1096</v>
      </c>
    </row>
    <row r="10672" spans="1:9" hidden="1">
      <c r="A10672" s="137" t="s">
        <v>51339</v>
      </c>
      <c r="B10672" s="138" t="s">
        <v>51340</v>
      </c>
      <c r="C10672" s="138" t="s">
        <v>51341</v>
      </c>
      <c r="D10672" s="138" t="s">
        <v>51342</v>
      </c>
      <c r="E10672" s="138" t="s">
        <v>51343</v>
      </c>
      <c r="F10672" s="139">
        <v>121.005</v>
      </c>
      <c r="G10672" s="137" t="s">
        <v>247</v>
      </c>
      <c r="H10672" s="137" t="s">
        <v>1806</v>
      </c>
      <c r="I10672" s="138" t="s">
        <v>1110</v>
      </c>
    </row>
    <row r="10673" spans="1:9" hidden="1">
      <c r="A10673" s="137" t="s">
        <v>51344</v>
      </c>
      <c r="B10673" s="138" t="s">
        <v>1016</v>
      </c>
      <c r="C10673" s="138" t="s">
        <v>935</v>
      </c>
      <c r="D10673" s="138" t="s">
        <v>872</v>
      </c>
      <c r="E10673" s="138" t="s">
        <v>1240</v>
      </c>
      <c r="F10673" s="139">
        <v>387.3</v>
      </c>
      <c r="G10673" s="137" t="s">
        <v>247</v>
      </c>
      <c r="H10673" s="137" t="s">
        <v>1806</v>
      </c>
      <c r="I10673" s="138" t="s">
        <v>1096</v>
      </c>
    </row>
    <row r="10674" spans="1:9" hidden="1">
      <c r="A10674" s="137" t="s">
        <v>51345</v>
      </c>
      <c r="B10674" s="138" t="s">
        <v>51346</v>
      </c>
      <c r="C10674" s="138" t="s">
        <v>51347</v>
      </c>
      <c r="D10674" s="138" t="s">
        <v>51348</v>
      </c>
      <c r="E10674" s="138" t="s">
        <v>51349</v>
      </c>
      <c r="F10674" s="139">
        <v>37.369999999999997</v>
      </c>
      <c r="G10674" s="137" t="s">
        <v>247</v>
      </c>
      <c r="H10674" s="137" t="s">
        <v>1806</v>
      </c>
      <c r="I10674" s="138" t="s">
        <v>1096</v>
      </c>
    </row>
    <row r="10675" spans="1:9" hidden="1">
      <c r="A10675" s="137" t="s">
        <v>51350</v>
      </c>
      <c r="B10675" s="138" t="s">
        <v>51351</v>
      </c>
      <c r="C10675" s="138" t="s">
        <v>51352</v>
      </c>
      <c r="D10675" s="138" t="s">
        <v>51353</v>
      </c>
      <c r="E10675" s="138" t="s">
        <v>51354</v>
      </c>
      <c r="F10675" s="139">
        <v>0</v>
      </c>
      <c r="G10675" s="137" t="s">
        <v>247</v>
      </c>
      <c r="H10675" s="137" t="s">
        <v>1806</v>
      </c>
      <c r="I10675" s="138" t="s">
        <v>1110</v>
      </c>
    </row>
    <row r="10676" spans="1:9" hidden="1">
      <c r="A10676" s="137" t="s">
        <v>51355</v>
      </c>
      <c r="B10676" s="138" t="s">
        <v>977</v>
      </c>
      <c r="C10676" s="138" t="s">
        <v>916</v>
      </c>
      <c r="D10676" s="138" t="s">
        <v>823</v>
      </c>
      <c r="E10676" s="138" t="s">
        <v>1186</v>
      </c>
      <c r="F10676" s="139">
        <v>148.71</v>
      </c>
      <c r="G10676" s="137" t="s">
        <v>247</v>
      </c>
      <c r="H10676" s="137" t="s">
        <v>1806</v>
      </c>
      <c r="I10676" s="138" t="s">
        <v>1096</v>
      </c>
    </row>
    <row r="10677" spans="1:9" hidden="1">
      <c r="A10677" s="137" t="s">
        <v>51356</v>
      </c>
      <c r="B10677" s="138" t="s">
        <v>51357</v>
      </c>
      <c r="C10677" s="138" t="s">
        <v>51358</v>
      </c>
      <c r="D10677" s="138" t="s">
        <v>51359</v>
      </c>
      <c r="E10677" s="138" t="s">
        <v>51360</v>
      </c>
      <c r="F10677" s="139">
        <v>0</v>
      </c>
      <c r="G10677" s="137" t="s">
        <v>247</v>
      </c>
      <c r="H10677" s="137" t="s">
        <v>1806</v>
      </c>
      <c r="I10677" s="138" t="s">
        <v>1756</v>
      </c>
    </row>
    <row r="10678" spans="1:9" hidden="1">
      <c r="A10678" s="137" t="s">
        <v>51361</v>
      </c>
      <c r="B10678" s="138" t="s">
        <v>51362</v>
      </c>
      <c r="C10678" s="138" t="s">
        <v>51363</v>
      </c>
      <c r="D10678" s="138" t="s">
        <v>51364</v>
      </c>
      <c r="E10678" s="138" t="s">
        <v>51365</v>
      </c>
      <c r="F10678" s="139">
        <v>0</v>
      </c>
      <c r="G10678" s="137" t="s">
        <v>247</v>
      </c>
      <c r="H10678" s="137" t="s">
        <v>1806</v>
      </c>
      <c r="I10678" s="138" t="s">
        <v>6595</v>
      </c>
    </row>
    <row r="10679" spans="1:9" hidden="1">
      <c r="A10679" s="137" t="s">
        <v>51366</v>
      </c>
      <c r="B10679" s="138" t="s">
        <v>51367</v>
      </c>
      <c r="C10679" s="138" t="s">
        <v>51368</v>
      </c>
      <c r="D10679" s="138" t="s">
        <v>51369</v>
      </c>
      <c r="E10679" s="138" t="s">
        <v>51370</v>
      </c>
      <c r="F10679" s="139">
        <v>325.74</v>
      </c>
      <c r="G10679" s="137" t="s">
        <v>247</v>
      </c>
      <c r="H10679" s="137" t="s">
        <v>1806</v>
      </c>
      <c r="I10679" s="138" t="s">
        <v>1110</v>
      </c>
    </row>
    <row r="10680" spans="1:9" hidden="1">
      <c r="A10680" s="137" t="s">
        <v>51371</v>
      </c>
      <c r="B10680" s="138" t="s">
        <v>51372</v>
      </c>
      <c r="C10680" s="138" t="s">
        <v>51373</v>
      </c>
      <c r="D10680" s="138" t="s">
        <v>51374</v>
      </c>
      <c r="E10680" s="138" t="s">
        <v>51375</v>
      </c>
      <c r="F10680" s="139">
        <v>0</v>
      </c>
      <c r="G10680" s="137" t="s">
        <v>247</v>
      </c>
      <c r="H10680" s="137" t="s">
        <v>1806</v>
      </c>
      <c r="I10680" s="138" t="s">
        <v>1110</v>
      </c>
    </row>
    <row r="10681" spans="1:9" hidden="1">
      <c r="A10681" s="137" t="s">
        <v>51376</v>
      </c>
      <c r="B10681" s="138" t="s">
        <v>51377</v>
      </c>
      <c r="C10681" s="138" t="s">
        <v>51378</v>
      </c>
      <c r="D10681" s="138" t="s">
        <v>51379</v>
      </c>
      <c r="E10681" s="138" t="s">
        <v>51380</v>
      </c>
      <c r="F10681" s="139">
        <v>35.99</v>
      </c>
      <c r="G10681" s="137" t="s">
        <v>247</v>
      </c>
      <c r="H10681" s="137" t="s">
        <v>1806</v>
      </c>
      <c r="I10681" s="138" t="s">
        <v>1110</v>
      </c>
    </row>
    <row r="10682" spans="1:9" hidden="1">
      <c r="A10682" s="137" t="s">
        <v>51381</v>
      </c>
      <c r="B10682" s="138" t="s">
        <v>51382</v>
      </c>
      <c r="C10682" s="138" t="s">
        <v>51383</v>
      </c>
      <c r="D10682" s="138" t="s">
        <v>51384</v>
      </c>
      <c r="E10682" s="138" t="s">
        <v>51385</v>
      </c>
      <c r="F10682" s="139">
        <v>0</v>
      </c>
      <c r="G10682" s="137" t="s">
        <v>247</v>
      </c>
      <c r="H10682" s="137" t="s">
        <v>1806</v>
      </c>
      <c r="I10682" s="138" t="s">
        <v>1110</v>
      </c>
    </row>
    <row r="10683" spans="1:9" hidden="1">
      <c r="A10683" s="137" t="s">
        <v>51386</v>
      </c>
      <c r="B10683" s="138" t="s">
        <v>51387</v>
      </c>
      <c r="C10683" s="138" t="s">
        <v>51388</v>
      </c>
      <c r="D10683" s="138" t="s">
        <v>51389</v>
      </c>
      <c r="E10683" s="138" t="s">
        <v>51390</v>
      </c>
      <c r="F10683" s="139">
        <v>106.82</v>
      </c>
      <c r="G10683" s="137" t="s">
        <v>247</v>
      </c>
      <c r="H10683" s="137" t="s">
        <v>1806</v>
      </c>
      <c r="I10683" s="138" t="s">
        <v>1096</v>
      </c>
    </row>
    <row r="10684" spans="1:9" hidden="1">
      <c r="A10684" s="137" t="s">
        <v>51391</v>
      </c>
      <c r="B10684" s="138" t="s">
        <v>51392</v>
      </c>
      <c r="C10684" s="138" t="s">
        <v>51393</v>
      </c>
      <c r="D10684" s="138" t="s">
        <v>51394</v>
      </c>
      <c r="E10684" s="138" t="s">
        <v>51395</v>
      </c>
      <c r="F10684" s="139">
        <v>0</v>
      </c>
      <c r="G10684" s="137" t="s">
        <v>247</v>
      </c>
      <c r="H10684" s="137" t="s">
        <v>1806</v>
      </c>
      <c r="I10684" s="138" t="s">
        <v>1096</v>
      </c>
    </row>
    <row r="10685" spans="1:9" hidden="1">
      <c r="A10685" s="137" t="s">
        <v>51396</v>
      </c>
      <c r="B10685" s="138" t="s">
        <v>51397</v>
      </c>
      <c r="C10685" s="138" t="s">
        <v>51398</v>
      </c>
      <c r="D10685" s="138" t="s">
        <v>51399</v>
      </c>
      <c r="E10685" s="138" t="s">
        <v>51400</v>
      </c>
      <c r="F10685" s="139">
        <v>0</v>
      </c>
      <c r="G10685" s="137" t="s">
        <v>247</v>
      </c>
      <c r="H10685" s="137" t="s">
        <v>1806</v>
      </c>
      <c r="I10685" s="138" t="s">
        <v>1096</v>
      </c>
    </row>
    <row r="10686" spans="1:9" hidden="1">
      <c r="A10686" s="137" t="s">
        <v>51401</v>
      </c>
      <c r="B10686" s="138" t="s">
        <v>51402</v>
      </c>
      <c r="C10686" s="138" t="s">
        <v>51403</v>
      </c>
      <c r="D10686" s="138" t="s">
        <v>51404</v>
      </c>
      <c r="E10686" s="138" t="s">
        <v>51405</v>
      </c>
      <c r="F10686" s="139">
        <v>0</v>
      </c>
      <c r="G10686" s="137" t="s">
        <v>247</v>
      </c>
      <c r="H10686" s="137" t="s">
        <v>2660</v>
      </c>
      <c r="I10686" s="138" t="s">
        <v>1091</v>
      </c>
    </row>
    <row r="10687" spans="1:9" hidden="1">
      <c r="A10687" s="137" t="s">
        <v>51406</v>
      </c>
      <c r="B10687" s="138" t="s">
        <v>51407</v>
      </c>
      <c r="C10687" s="138" t="s">
        <v>51408</v>
      </c>
      <c r="D10687" s="138" t="s">
        <v>51409</v>
      </c>
      <c r="E10687" s="138" t="s">
        <v>51410</v>
      </c>
      <c r="F10687" s="139">
        <v>8.1199999999999992</v>
      </c>
      <c r="G10687" s="137" t="s">
        <v>247</v>
      </c>
      <c r="H10687" s="137" t="s">
        <v>1806</v>
      </c>
      <c r="I10687" s="138" t="s">
        <v>1096</v>
      </c>
    </row>
    <row r="10688" spans="1:9" hidden="1">
      <c r="A10688" s="137" t="s">
        <v>51411</v>
      </c>
      <c r="B10688" s="138" t="s">
        <v>51412</v>
      </c>
      <c r="C10688" s="138" t="s">
        <v>51413</v>
      </c>
      <c r="D10688" s="138" t="s">
        <v>51414</v>
      </c>
      <c r="E10688" s="138" t="s">
        <v>51415</v>
      </c>
      <c r="F10688" s="139">
        <v>16.25</v>
      </c>
      <c r="G10688" s="137" t="s">
        <v>247</v>
      </c>
      <c r="H10688" s="137" t="s">
        <v>1806</v>
      </c>
      <c r="I10688" s="138" t="s">
        <v>1096</v>
      </c>
    </row>
    <row r="10689" spans="1:9" hidden="1">
      <c r="A10689" s="137" t="s">
        <v>51416</v>
      </c>
      <c r="B10689" s="138" t="s">
        <v>51417</v>
      </c>
      <c r="C10689" s="138" t="s">
        <v>51418</v>
      </c>
      <c r="D10689" s="138" t="s">
        <v>51419</v>
      </c>
      <c r="E10689" s="138" t="s">
        <v>51420</v>
      </c>
      <c r="F10689" s="139">
        <v>0</v>
      </c>
      <c r="G10689" s="137" t="s">
        <v>247</v>
      </c>
      <c r="H10689" s="137" t="s">
        <v>1806</v>
      </c>
      <c r="I10689" s="138" t="s">
        <v>1096</v>
      </c>
    </row>
    <row r="10690" spans="1:9" hidden="1">
      <c r="A10690" s="137" t="s">
        <v>51421</v>
      </c>
      <c r="B10690" s="138" t="s">
        <v>51422</v>
      </c>
      <c r="C10690" s="138" t="s">
        <v>51423</v>
      </c>
      <c r="D10690" s="138" t="s">
        <v>51424</v>
      </c>
      <c r="E10690" s="138" t="s">
        <v>51425</v>
      </c>
      <c r="F10690" s="139">
        <v>27.34</v>
      </c>
      <c r="G10690" s="137" t="s">
        <v>247</v>
      </c>
      <c r="H10690" s="137" t="s">
        <v>2660</v>
      </c>
      <c r="I10690" s="138" t="s">
        <v>1091</v>
      </c>
    </row>
    <row r="10691" spans="1:9" hidden="1">
      <c r="A10691" s="137" t="s">
        <v>51426</v>
      </c>
      <c r="B10691" s="138" t="s">
        <v>51427</v>
      </c>
      <c r="C10691" s="138" t="s">
        <v>51428</v>
      </c>
      <c r="D10691" s="138" t="s">
        <v>51429</v>
      </c>
      <c r="E10691" s="138" t="s">
        <v>51430</v>
      </c>
      <c r="F10691" s="139">
        <v>0</v>
      </c>
      <c r="G10691" s="137" t="s">
        <v>247</v>
      </c>
      <c r="H10691" s="137" t="s">
        <v>1806</v>
      </c>
      <c r="I10691" s="138" t="s">
        <v>1096</v>
      </c>
    </row>
    <row r="10692" spans="1:9" hidden="1">
      <c r="A10692" s="137" t="s">
        <v>51431</v>
      </c>
      <c r="B10692" s="138" t="s">
        <v>51432</v>
      </c>
      <c r="C10692" s="138" t="s">
        <v>51433</v>
      </c>
      <c r="D10692" s="138" t="s">
        <v>51434</v>
      </c>
      <c r="E10692" s="138" t="s">
        <v>51435</v>
      </c>
      <c r="F10692" s="139">
        <v>0</v>
      </c>
      <c r="G10692" s="137" t="s">
        <v>247</v>
      </c>
      <c r="H10692" s="137" t="s">
        <v>1806</v>
      </c>
      <c r="I10692" s="138" t="s">
        <v>1096</v>
      </c>
    </row>
    <row r="10693" spans="1:9" hidden="1">
      <c r="A10693" s="137" t="s">
        <v>51436</v>
      </c>
      <c r="B10693" s="138" t="s">
        <v>51437</v>
      </c>
      <c r="C10693" s="138" t="s">
        <v>51438</v>
      </c>
      <c r="D10693" s="138" t="s">
        <v>51439</v>
      </c>
      <c r="E10693" s="138" t="s">
        <v>51440</v>
      </c>
      <c r="F10693" s="139">
        <v>383.02</v>
      </c>
      <c r="G10693" s="137" t="s">
        <v>247</v>
      </c>
      <c r="H10693" s="137" t="s">
        <v>1806</v>
      </c>
      <c r="I10693" s="138" t="s">
        <v>1096</v>
      </c>
    </row>
    <row r="10694" spans="1:9" hidden="1">
      <c r="A10694" s="137" t="s">
        <v>51441</v>
      </c>
      <c r="B10694" s="138" t="s">
        <v>51442</v>
      </c>
      <c r="C10694" s="138" t="s">
        <v>51443</v>
      </c>
      <c r="D10694" s="138" t="s">
        <v>51444</v>
      </c>
      <c r="E10694" s="138" t="s">
        <v>51445</v>
      </c>
      <c r="F10694" s="139">
        <v>0</v>
      </c>
      <c r="G10694" s="137" t="s">
        <v>247</v>
      </c>
      <c r="H10694" s="137" t="s">
        <v>1806</v>
      </c>
      <c r="I10694" s="138" t="s">
        <v>1096</v>
      </c>
    </row>
    <row r="10695" spans="1:9" hidden="1">
      <c r="A10695" s="137" t="s">
        <v>51446</v>
      </c>
      <c r="B10695" s="138" t="s">
        <v>51447</v>
      </c>
      <c r="C10695" s="138" t="s">
        <v>51448</v>
      </c>
      <c r="D10695" s="138" t="s">
        <v>51449</v>
      </c>
      <c r="E10695" s="138" t="s">
        <v>51450</v>
      </c>
      <c r="F10695" s="139">
        <v>0</v>
      </c>
      <c r="G10695" s="137" t="s">
        <v>247</v>
      </c>
      <c r="H10695" s="137" t="s">
        <v>1806</v>
      </c>
      <c r="I10695" s="138" t="s">
        <v>1096</v>
      </c>
    </row>
    <row r="10696" spans="1:9" hidden="1">
      <c r="A10696" s="137" t="s">
        <v>51451</v>
      </c>
      <c r="B10696" s="138" t="s">
        <v>51452</v>
      </c>
      <c r="C10696" s="138" t="s">
        <v>51453</v>
      </c>
      <c r="D10696" s="138" t="s">
        <v>51454</v>
      </c>
      <c r="E10696" s="138" t="s">
        <v>51455</v>
      </c>
      <c r="F10696" s="139">
        <v>30.32</v>
      </c>
      <c r="G10696" s="137" t="s">
        <v>247</v>
      </c>
      <c r="H10696" s="137" t="s">
        <v>1806</v>
      </c>
      <c r="I10696" s="138" t="s">
        <v>1096</v>
      </c>
    </row>
    <row r="10697" spans="1:9" hidden="1">
      <c r="A10697" s="137" t="s">
        <v>51456</v>
      </c>
      <c r="B10697" s="138" t="s">
        <v>51457</v>
      </c>
      <c r="C10697" s="138" t="s">
        <v>51458</v>
      </c>
      <c r="D10697" s="138" t="s">
        <v>51459</v>
      </c>
      <c r="E10697" s="138" t="s">
        <v>51460</v>
      </c>
      <c r="F10697" s="139">
        <v>25.79</v>
      </c>
      <c r="G10697" s="137" t="s">
        <v>247</v>
      </c>
      <c r="H10697" s="137" t="s">
        <v>1806</v>
      </c>
      <c r="I10697" s="138" t="s">
        <v>1110</v>
      </c>
    </row>
    <row r="10698" spans="1:9" hidden="1">
      <c r="A10698" s="137" t="s">
        <v>51461</v>
      </c>
      <c r="B10698" s="138" t="s">
        <v>715</v>
      </c>
      <c r="C10698" s="138" t="s">
        <v>26</v>
      </c>
      <c r="D10698" s="138" t="s">
        <v>716</v>
      </c>
      <c r="E10698" s="138" t="s">
        <v>1289</v>
      </c>
      <c r="F10698" s="139">
        <v>6.49</v>
      </c>
      <c r="G10698" s="137" t="s">
        <v>247</v>
      </c>
      <c r="H10698" s="137" t="s">
        <v>1806</v>
      </c>
      <c r="I10698" s="138" t="s">
        <v>1096</v>
      </c>
    </row>
    <row r="10699" spans="1:9" hidden="1">
      <c r="A10699" s="137" t="s">
        <v>51462</v>
      </c>
      <c r="B10699" s="138" t="s">
        <v>51463</v>
      </c>
      <c r="C10699" s="138" t="s">
        <v>51464</v>
      </c>
      <c r="D10699" s="138" t="s">
        <v>51465</v>
      </c>
      <c r="E10699" s="138" t="s">
        <v>51466</v>
      </c>
      <c r="F10699" s="139">
        <v>0</v>
      </c>
      <c r="G10699" s="137" t="s">
        <v>247</v>
      </c>
      <c r="H10699" s="137" t="s">
        <v>1806</v>
      </c>
      <c r="I10699" s="138" t="s">
        <v>45999</v>
      </c>
    </row>
    <row r="10700" spans="1:9" hidden="1">
      <c r="A10700" s="137" t="s">
        <v>51467</v>
      </c>
      <c r="B10700" s="138" t="s">
        <v>51468</v>
      </c>
      <c r="C10700" s="138" t="s">
        <v>51469</v>
      </c>
      <c r="D10700" s="138" t="s">
        <v>51470</v>
      </c>
      <c r="E10700" s="138" t="s">
        <v>51471</v>
      </c>
      <c r="F10700" s="139">
        <v>0</v>
      </c>
      <c r="G10700" s="137" t="s">
        <v>247</v>
      </c>
      <c r="H10700" s="137" t="s">
        <v>1806</v>
      </c>
      <c r="I10700" s="138" t="s">
        <v>1110</v>
      </c>
    </row>
    <row r="10701" spans="1:9" hidden="1">
      <c r="A10701" s="137" t="s">
        <v>51472</v>
      </c>
      <c r="B10701" s="138" t="s">
        <v>51473</v>
      </c>
      <c r="C10701" s="138" t="s">
        <v>51474</v>
      </c>
      <c r="D10701" s="138" t="s">
        <v>51475</v>
      </c>
      <c r="E10701" s="138" t="s">
        <v>51476</v>
      </c>
      <c r="F10701" s="139">
        <v>7.02</v>
      </c>
      <c r="G10701" s="137" t="s">
        <v>247</v>
      </c>
      <c r="H10701" s="137" t="s">
        <v>1806</v>
      </c>
      <c r="I10701" s="138" t="s">
        <v>5636</v>
      </c>
    </row>
    <row r="10702" spans="1:9" hidden="1">
      <c r="A10702" s="137" t="s">
        <v>51477</v>
      </c>
      <c r="B10702" s="138" t="s">
        <v>51478</v>
      </c>
      <c r="C10702" s="138" t="s">
        <v>51479</v>
      </c>
      <c r="D10702" s="138" t="s">
        <v>51480</v>
      </c>
      <c r="E10702" s="138" t="s">
        <v>51481</v>
      </c>
      <c r="F10702" s="139">
        <v>7.18</v>
      </c>
      <c r="G10702" s="137" t="s">
        <v>247</v>
      </c>
      <c r="H10702" s="137" t="s">
        <v>2660</v>
      </c>
      <c r="I10702" s="138" t="s">
        <v>1091</v>
      </c>
    </row>
    <row r="10703" spans="1:9" hidden="1">
      <c r="A10703" s="137" t="s">
        <v>51482</v>
      </c>
      <c r="B10703" s="138" t="s">
        <v>51483</v>
      </c>
      <c r="C10703" s="138" t="s">
        <v>51484</v>
      </c>
      <c r="D10703" s="138" t="s">
        <v>40696</v>
      </c>
      <c r="E10703" s="138" t="s">
        <v>51485</v>
      </c>
      <c r="F10703" s="139">
        <v>15.38</v>
      </c>
      <c r="G10703" s="137" t="s">
        <v>247</v>
      </c>
      <c r="H10703" s="137" t="s">
        <v>2660</v>
      </c>
      <c r="I10703" s="138" t="s">
        <v>1091</v>
      </c>
    </row>
    <row r="10704" spans="1:9" hidden="1">
      <c r="A10704" s="137" t="s">
        <v>51486</v>
      </c>
      <c r="B10704" s="138" t="s">
        <v>51487</v>
      </c>
      <c r="C10704" s="138" t="s">
        <v>51488</v>
      </c>
      <c r="D10704" s="138" t="s">
        <v>51489</v>
      </c>
      <c r="E10704" s="138" t="s">
        <v>1756</v>
      </c>
      <c r="F10704" s="139">
        <v>0</v>
      </c>
      <c r="G10704" s="137" t="s">
        <v>247</v>
      </c>
      <c r="H10704" s="137" t="s">
        <v>1806</v>
      </c>
      <c r="I10704" s="138" t="s">
        <v>1756</v>
      </c>
    </row>
    <row r="10705" spans="1:9" hidden="1">
      <c r="A10705" s="137" t="s">
        <v>51490</v>
      </c>
      <c r="B10705" s="138" t="s">
        <v>51491</v>
      </c>
      <c r="C10705" s="138" t="s">
        <v>51492</v>
      </c>
      <c r="D10705" s="138" t="s">
        <v>51493</v>
      </c>
      <c r="E10705" s="138" t="s">
        <v>51494</v>
      </c>
      <c r="F10705" s="139">
        <v>27.6</v>
      </c>
      <c r="G10705" s="137" t="s">
        <v>247</v>
      </c>
      <c r="H10705" s="137" t="s">
        <v>2660</v>
      </c>
      <c r="I10705" s="138" t="s">
        <v>1091</v>
      </c>
    </row>
    <row r="10706" spans="1:9" hidden="1">
      <c r="A10706" s="137" t="s">
        <v>51495</v>
      </c>
      <c r="B10706" s="138" t="s">
        <v>51496</v>
      </c>
      <c r="C10706" s="138" t="s">
        <v>51497</v>
      </c>
      <c r="D10706" s="138" t="s">
        <v>51498</v>
      </c>
      <c r="E10706" s="138" t="s">
        <v>51499</v>
      </c>
      <c r="F10706" s="139">
        <v>0</v>
      </c>
      <c r="G10706" s="137" t="s">
        <v>247</v>
      </c>
      <c r="H10706" s="137" t="s">
        <v>1806</v>
      </c>
      <c r="I10706" s="138" t="s">
        <v>6595</v>
      </c>
    </row>
    <row r="10707" spans="1:9" hidden="1">
      <c r="A10707" s="137" t="s">
        <v>51500</v>
      </c>
      <c r="B10707" s="138" t="s">
        <v>51501</v>
      </c>
      <c r="C10707" s="138" t="s">
        <v>51502</v>
      </c>
      <c r="D10707" s="138" t="s">
        <v>51503</v>
      </c>
      <c r="E10707" s="138" t="s">
        <v>51504</v>
      </c>
      <c r="F10707" s="139">
        <v>1.6</v>
      </c>
      <c r="G10707" s="137" t="s">
        <v>247</v>
      </c>
      <c r="H10707" s="137" t="s">
        <v>1806</v>
      </c>
      <c r="I10707" s="138" t="s">
        <v>5636</v>
      </c>
    </row>
    <row r="10708" spans="1:9" hidden="1">
      <c r="A10708" s="137" t="s">
        <v>51505</v>
      </c>
      <c r="B10708" s="138" t="s">
        <v>51506</v>
      </c>
      <c r="C10708" s="138" t="s">
        <v>51507</v>
      </c>
      <c r="D10708" s="138" t="s">
        <v>51508</v>
      </c>
      <c r="E10708" s="138" t="s">
        <v>51509</v>
      </c>
      <c r="F10708" s="139">
        <v>0</v>
      </c>
      <c r="G10708" s="137" t="s">
        <v>247</v>
      </c>
      <c r="H10708" s="137" t="s">
        <v>1806</v>
      </c>
      <c r="I10708" s="138" t="s">
        <v>1096</v>
      </c>
    </row>
    <row r="10709" spans="1:9" hidden="1">
      <c r="A10709" s="137" t="s">
        <v>51510</v>
      </c>
      <c r="B10709" s="138" t="s">
        <v>51511</v>
      </c>
      <c r="C10709" s="138" t="s">
        <v>51512</v>
      </c>
      <c r="D10709" s="138" t="s">
        <v>51513</v>
      </c>
      <c r="E10709" s="138" t="s">
        <v>51514</v>
      </c>
      <c r="F10709" s="139">
        <v>0</v>
      </c>
      <c r="G10709" s="137" t="s">
        <v>247</v>
      </c>
      <c r="H10709" s="137" t="s">
        <v>1806</v>
      </c>
      <c r="I10709" s="138" t="s">
        <v>1096</v>
      </c>
    </row>
    <row r="10710" spans="1:9" hidden="1">
      <c r="A10710" s="137" t="s">
        <v>51515</v>
      </c>
      <c r="B10710" s="138" t="s">
        <v>51516</v>
      </c>
      <c r="C10710" s="138" t="s">
        <v>51517</v>
      </c>
      <c r="D10710" s="138" t="s">
        <v>51518</v>
      </c>
      <c r="E10710" s="138" t="s">
        <v>51519</v>
      </c>
      <c r="F10710" s="139">
        <v>39.909999999999997</v>
      </c>
      <c r="G10710" s="137" t="s">
        <v>247</v>
      </c>
      <c r="H10710" s="137" t="s">
        <v>1806</v>
      </c>
      <c r="I10710" s="138" t="s">
        <v>1096</v>
      </c>
    </row>
    <row r="10711" spans="1:9" hidden="1">
      <c r="A10711" s="137" t="s">
        <v>51520</v>
      </c>
      <c r="B10711" s="138" t="s">
        <v>51521</v>
      </c>
      <c r="C10711" s="138" t="s">
        <v>51522</v>
      </c>
      <c r="D10711" s="138" t="s">
        <v>51523</v>
      </c>
      <c r="E10711" s="138" t="s">
        <v>51524</v>
      </c>
      <c r="F10711" s="139">
        <v>0</v>
      </c>
      <c r="G10711" s="137" t="s">
        <v>247</v>
      </c>
      <c r="H10711" s="137" t="s">
        <v>1806</v>
      </c>
      <c r="I10711" s="138" t="s">
        <v>5636</v>
      </c>
    </row>
    <row r="10712" spans="1:9" hidden="1">
      <c r="A10712" s="137" t="s">
        <v>51525</v>
      </c>
      <c r="B10712" s="138" t="s">
        <v>51526</v>
      </c>
      <c r="C10712" s="138" t="s">
        <v>51527</v>
      </c>
      <c r="D10712" s="138" t="s">
        <v>51528</v>
      </c>
      <c r="E10712" s="138" t="s">
        <v>51529</v>
      </c>
      <c r="F10712" s="139">
        <v>1011.7</v>
      </c>
      <c r="G10712" s="137" t="s">
        <v>247</v>
      </c>
      <c r="H10712" s="137" t="s">
        <v>1806</v>
      </c>
      <c r="I10712" s="138" t="s">
        <v>1096</v>
      </c>
    </row>
    <row r="10713" spans="1:9" hidden="1">
      <c r="A10713" s="137" t="s">
        <v>51530</v>
      </c>
      <c r="B10713" s="138" t="s">
        <v>51531</v>
      </c>
      <c r="C10713" s="138" t="s">
        <v>51532</v>
      </c>
      <c r="D10713" s="138" t="s">
        <v>51533</v>
      </c>
      <c r="E10713" s="138" t="s">
        <v>51534</v>
      </c>
      <c r="F10713" s="139">
        <v>517.39</v>
      </c>
      <c r="G10713" s="137" t="s">
        <v>247</v>
      </c>
      <c r="H10713" s="137" t="s">
        <v>1806</v>
      </c>
      <c r="I10713" s="138" t="s">
        <v>1110</v>
      </c>
    </row>
    <row r="10714" spans="1:9" hidden="1">
      <c r="A10714" s="137" t="s">
        <v>51535</v>
      </c>
      <c r="B10714" s="138" t="s">
        <v>51536</v>
      </c>
      <c r="C10714" s="138" t="s">
        <v>51537</v>
      </c>
      <c r="D10714" s="138" t="s">
        <v>51538</v>
      </c>
      <c r="E10714" s="138" t="s">
        <v>51539</v>
      </c>
      <c r="F10714" s="139">
        <v>0</v>
      </c>
      <c r="G10714" s="137" t="s">
        <v>247</v>
      </c>
      <c r="H10714" s="137" t="s">
        <v>1806</v>
      </c>
      <c r="I10714" s="138" t="s">
        <v>1096</v>
      </c>
    </row>
    <row r="10715" spans="1:9" hidden="1">
      <c r="A10715" s="137" t="s">
        <v>51540</v>
      </c>
      <c r="B10715" s="138" t="s">
        <v>51541</v>
      </c>
      <c r="C10715" s="138" t="s">
        <v>51542</v>
      </c>
      <c r="D10715" s="138" t="s">
        <v>51543</v>
      </c>
      <c r="E10715" s="138" t="s">
        <v>51544</v>
      </c>
      <c r="F10715" s="139">
        <v>115.58</v>
      </c>
      <c r="G10715" s="137" t="s">
        <v>247</v>
      </c>
      <c r="H10715" s="137" t="s">
        <v>1806</v>
      </c>
      <c r="I10715" s="138" t="s">
        <v>1096</v>
      </c>
    </row>
    <row r="10716" spans="1:9" hidden="1">
      <c r="A10716" s="137" t="s">
        <v>51545</v>
      </c>
      <c r="B10716" s="138" t="s">
        <v>51546</v>
      </c>
      <c r="C10716" s="138" t="s">
        <v>51547</v>
      </c>
      <c r="D10716" s="138" t="s">
        <v>51548</v>
      </c>
      <c r="E10716" s="138" t="s">
        <v>51549</v>
      </c>
      <c r="F10716" s="139">
        <v>87.14</v>
      </c>
      <c r="G10716" s="137" t="s">
        <v>247</v>
      </c>
      <c r="H10716" s="137" t="s">
        <v>1806</v>
      </c>
      <c r="I10716" s="138" t="s">
        <v>1110</v>
      </c>
    </row>
    <row r="10717" spans="1:9" hidden="1">
      <c r="A10717" s="137" t="s">
        <v>51550</v>
      </c>
      <c r="B10717" s="138" t="s">
        <v>51551</v>
      </c>
      <c r="C10717" s="138" t="s">
        <v>51552</v>
      </c>
      <c r="D10717" s="138" t="s">
        <v>51553</v>
      </c>
      <c r="E10717" s="138" t="s">
        <v>51554</v>
      </c>
      <c r="F10717" s="139">
        <v>214.13</v>
      </c>
      <c r="G10717" s="137" t="s">
        <v>247</v>
      </c>
      <c r="H10717" s="137" t="s">
        <v>1806</v>
      </c>
      <c r="I10717" s="138" t="s">
        <v>1096</v>
      </c>
    </row>
    <row r="10718" spans="1:9" hidden="1">
      <c r="A10718" s="137" t="s">
        <v>51555</v>
      </c>
      <c r="B10718" s="138" t="s">
        <v>51556</v>
      </c>
      <c r="C10718" s="138" t="s">
        <v>51557</v>
      </c>
      <c r="D10718" s="138" t="s">
        <v>51558</v>
      </c>
      <c r="E10718" s="138" t="s">
        <v>51559</v>
      </c>
      <c r="F10718" s="139">
        <v>56.34</v>
      </c>
      <c r="G10718" s="137" t="s">
        <v>247</v>
      </c>
      <c r="H10718" s="137" t="s">
        <v>1806</v>
      </c>
      <c r="I10718" s="138" t="s">
        <v>1096</v>
      </c>
    </row>
    <row r="10719" spans="1:9" hidden="1">
      <c r="A10719" s="137" t="s">
        <v>51560</v>
      </c>
      <c r="B10719" s="138" t="s">
        <v>51561</v>
      </c>
      <c r="C10719" s="138" t="s">
        <v>51562</v>
      </c>
      <c r="D10719" s="138" t="s">
        <v>51563</v>
      </c>
      <c r="E10719" s="138" t="s">
        <v>51564</v>
      </c>
      <c r="F10719" s="139">
        <v>218.77</v>
      </c>
      <c r="G10719" s="137" t="s">
        <v>247</v>
      </c>
      <c r="H10719" s="137" t="s">
        <v>1806</v>
      </c>
      <c r="I10719" s="138" t="s">
        <v>1110</v>
      </c>
    </row>
    <row r="10720" spans="1:9" hidden="1">
      <c r="A10720" s="137" t="s">
        <v>51565</v>
      </c>
      <c r="B10720" s="138" t="s">
        <v>51566</v>
      </c>
      <c r="C10720" s="138" t="s">
        <v>51567</v>
      </c>
      <c r="D10720" s="138" t="s">
        <v>51568</v>
      </c>
      <c r="E10720" s="138" t="s">
        <v>51569</v>
      </c>
      <c r="F10720" s="139">
        <v>0</v>
      </c>
      <c r="G10720" s="137" t="s">
        <v>247</v>
      </c>
      <c r="H10720" s="137" t="s">
        <v>1806</v>
      </c>
      <c r="I10720" s="138" t="s">
        <v>1096</v>
      </c>
    </row>
    <row r="10721" spans="1:9" hidden="1">
      <c r="A10721" s="137" t="s">
        <v>51570</v>
      </c>
      <c r="B10721" s="138" t="s">
        <v>1031</v>
      </c>
      <c r="C10721" s="138" t="s">
        <v>942</v>
      </c>
      <c r="D10721" s="138" t="s">
        <v>891</v>
      </c>
      <c r="E10721" s="138" t="s">
        <v>1256</v>
      </c>
      <c r="F10721" s="139">
        <v>309.3</v>
      </c>
      <c r="G10721" s="137" t="s">
        <v>247</v>
      </c>
      <c r="H10721" s="137" t="s">
        <v>1806</v>
      </c>
      <c r="I10721" s="138" t="s">
        <v>1096</v>
      </c>
    </row>
    <row r="10722" spans="1:9" hidden="1">
      <c r="A10722" s="137" t="s">
        <v>51571</v>
      </c>
      <c r="B10722" s="138" t="s">
        <v>51572</v>
      </c>
      <c r="C10722" s="138" t="s">
        <v>51573</v>
      </c>
      <c r="D10722" s="138" t="s">
        <v>51574</v>
      </c>
      <c r="E10722" s="138" t="s">
        <v>51575</v>
      </c>
      <c r="F10722" s="139">
        <v>0</v>
      </c>
      <c r="G10722" s="137" t="s">
        <v>247</v>
      </c>
      <c r="H10722" s="137" t="s">
        <v>1806</v>
      </c>
      <c r="I10722" s="138" t="s">
        <v>1110</v>
      </c>
    </row>
    <row r="10723" spans="1:9" hidden="1">
      <c r="A10723" s="137" t="s">
        <v>51576</v>
      </c>
      <c r="B10723" s="138" t="s">
        <v>51577</v>
      </c>
      <c r="C10723" s="138" t="s">
        <v>51573</v>
      </c>
      <c r="D10723" s="138" t="s">
        <v>51574</v>
      </c>
      <c r="E10723" s="138" t="s">
        <v>51575</v>
      </c>
      <c r="F10723" s="139">
        <v>102.79</v>
      </c>
      <c r="G10723" s="137" t="s">
        <v>247</v>
      </c>
      <c r="H10723" s="137" t="s">
        <v>1806</v>
      </c>
      <c r="I10723" s="138" t="s">
        <v>1110</v>
      </c>
    </row>
    <row r="10724" spans="1:9" hidden="1">
      <c r="A10724" s="137" t="s">
        <v>51578</v>
      </c>
      <c r="B10724" s="138" t="s">
        <v>51579</v>
      </c>
      <c r="C10724" s="138" t="s">
        <v>51580</v>
      </c>
      <c r="D10724" s="138" t="s">
        <v>51581</v>
      </c>
      <c r="E10724" s="138" t="s">
        <v>51582</v>
      </c>
      <c r="F10724" s="139">
        <v>0</v>
      </c>
      <c r="G10724" s="137" t="s">
        <v>247</v>
      </c>
      <c r="H10724" s="137" t="s">
        <v>1806</v>
      </c>
      <c r="I10724" s="138" t="s">
        <v>1110</v>
      </c>
    </row>
    <row r="10725" spans="1:9" hidden="1">
      <c r="A10725" s="137" t="s">
        <v>51583</v>
      </c>
      <c r="B10725" s="138" t="s">
        <v>1602</v>
      </c>
      <c r="C10725" s="138" t="s">
        <v>1604</v>
      </c>
      <c r="D10725" s="138" t="s">
        <v>51584</v>
      </c>
      <c r="E10725" s="138" t="s">
        <v>51585</v>
      </c>
      <c r="F10725" s="139">
        <v>69.900000000000006</v>
      </c>
      <c r="G10725" s="137" t="s">
        <v>247</v>
      </c>
      <c r="H10725" s="137" t="s">
        <v>1806</v>
      </c>
      <c r="I10725" s="138" t="s">
        <v>1110</v>
      </c>
    </row>
    <row r="10726" spans="1:9" hidden="1">
      <c r="A10726" s="137" t="s">
        <v>51586</v>
      </c>
      <c r="B10726" s="138" t="s">
        <v>51587</v>
      </c>
      <c r="C10726" s="138" t="s">
        <v>51588</v>
      </c>
      <c r="D10726" s="138" t="s">
        <v>51589</v>
      </c>
      <c r="E10726" s="138" t="s">
        <v>51590</v>
      </c>
      <c r="F10726" s="139">
        <v>0</v>
      </c>
      <c r="G10726" s="137" t="s">
        <v>247</v>
      </c>
      <c r="H10726" s="137" t="s">
        <v>1806</v>
      </c>
      <c r="I10726" s="138" t="s">
        <v>1096</v>
      </c>
    </row>
    <row r="10727" spans="1:9" hidden="1">
      <c r="A10727" s="137" t="s">
        <v>51591</v>
      </c>
      <c r="B10727" s="138" t="s">
        <v>51592</v>
      </c>
      <c r="C10727" s="138" t="s">
        <v>51593</v>
      </c>
      <c r="D10727" s="138" t="s">
        <v>51594</v>
      </c>
      <c r="E10727" s="138" t="s">
        <v>51595</v>
      </c>
      <c r="F10727" s="139">
        <v>194.34</v>
      </c>
      <c r="G10727" s="137" t="s">
        <v>247</v>
      </c>
      <c r="H10727" s="137" t="s">
        <v>1806</v>
      </c>
      <c r="I10727" s="138" t="s">
        <v>1096</v>
      </c>
    </row>
    <row r="10728" spans="1:9" hidden="1">
      <c r="A10728" s="137" t="s">
        <v>51596</v>
      </c>
      <c r="B10728" s="138" t="s">
        <v>973</v>
      </c>
      <c r="C10728" s="138" t="s">
        <v>914</v>
      </c>
      <c r="D10728" s="138" t="s">
        <v>818</v>
      </c>
      <c r="E10728" s="138" t="s">
        <v>1181</v>
      </c>
      <c r="F10728" s="139">
        <v>196.21</v>
      </c>
      <c r="G10728" s="137" t="s">
        <v>247</v>
      </c>
      <c r="H10728" s="137" t="s">
        <v>1806</v>
      </c>
      <c r="I10728" s="138" t="s">
        <v>1096</v>
      </c>
    </row>
    <row r="10729" spans="1:9" hidden="1">
      <c r="A10729" s="137" t="s">
        <v>51597</v>
      </c>
      <c r="B10729" s="138" t="s">
        <v>51598</v>
      </c>
      <c r="C10729" s="138" t="s">
        <v>51599</v>
      </c>
      <c r="D10729" s="138" t="s">
        <v>51600</v>
      </c>
      <c r="E10729" s="138" t="s">
        <v>51601</v>
      </c>
      <c r="F10729" s="139">
        <v>0</v>
      </c>
      <c r="G10729" s="137" t="s">
        <v>247</v>
      </c>
      <c r="H10729" s="137" t="s">
        <v>1806</v>
      </c>
      <c r="I10729" s="138" t="s">
        <v>1110</v>
      </c>
    </row>
    <row r="10730" spans="1:9" hidden="1">
      <c r="A10730" s="137" t="s">
        <v>51602</v>
      </c>
      <c r="B10730" s="138" t="s">
        <v>51603</v>
      </c>
      <c r="C10730" s="138" t="s">
        <v>51604</v>
      </c>
      <c r="D10730" s="138" t="s">
        <v>51605</v>
      </c>
      <c r="E10730" s="138" t="s">
        <v>51606</v>
      </c>
      <c r="F10730" s="139">
        <v>155.69999999999999</v>
      </c>
      <c r="G10730" s="137" t="s">
        <v>247</v>
      </c>
      <c r="H10730" s="137" t="s">
        <v>1806</v>
      </c>
      <c r="I10730" s="138" t="s">
        <v>1096</v>
      </c>
    </row>
    <row r="10731" spans="1:9" hidden="1">
      <c r="A10731" s="137" t="s">
        <v>51607</v>
      </c>
      <c r="B10731" s="138" t="s">
        <v>51608</v>
      </c>
      <c r="C10731" s="138" t="s">
        <v>51609</v>
      </c>
      <c r="D10731" s="138" t="s">
        <v>51610</v>
      </c>
      <c r="E10731" s="138" t="s">
        <v>51611</v>
      </c>
      <c r="F10731" s="139">
        <v>0</v>
      </c>
      <c r="G10731" s="137" t="s">
        <v>247</v>
      </c>
      <c r="H10731" s="137" t="s">
        <v>1806</v>
      </c>
      <c r="I10731" s="138" t="s">
        <v>1756</v>
      </c>
    </row>
    <row r="10732" spans="1:9" hidden="1">
      <c r="A10732" s="137" t="s">
        <v>51612</v>
      </c>
      <c r="B10732" s="138" t="s">
        <v>51613</v>
      </c>
      <c r="C10732" s="138" t="s">
        <v>51614</v>
      </c>
      <c r="D10732" s="138" t="s">
        <v>51615</v>
      </c>
      <c r="E10732" s="138" t="s">
        <v>51616</v>
      </c>
      <c r="F10732" s="139">
        <v>0</v>
      </c>
      <c r="G10732" s="137" t="s">
        <v>247</v>
      </c>
      <c r="H10732" s="137" t="s">
        <v>1806</v>
      </c>
      <c r="I10732" s="138" t="s">
        <v>1096</v>
      </c>
    </row>
    <row r="10733" spans="1:9" hidden="1">
      <c r="A10733" s="137" t="s">
        <v>51617</v>
      </c>
      <c r="B10733" s="138" t="s">
        <v>51618</v>
      </c>
      <c r="C10733" s="138" t="s">
        <v>51619</v>
      </c>
      <c r="D10733" s="138" t="s">
        <v>51620</v>
      </c>
      <c r="E10733" s="138" t="s">
        <v>51621</v>
      </c>
      <c r="F10733" s="139">
        <v>0</v>
      </c>
      <c r="G10733" s="137" t="s">
        <v>247</v>
      </c>
      <c r="H10733" s="137" t="s">
        <v>1806</v>
      </c>
      <c r="I10733" s="138" t="s">
        <v>1096</v>
      </c>
    </row>
    <row r="10734" spans="1:9" hidden="1">
      <c r="A10734" s="137" t="s">
        <v>51622</v>
      </c>
      <c r="B10734" s="138" t="s">
        <v>1605</v>
      </c>
      <c r="C10734" s="138" t="s">
        <v>1606</v>
      </c>
      <c r="D10734" s="138" t="s">
        <v>51623</v>
      </c>
      <c r="E10734" s="138" t="s">
        <v>51624</v>
      </c>
      <c r="F10734" s="139">
        <v>20.3</v>
      </c>
      <c r="G10734" s="137" t="s">
        <v>247</v>
      </c>
      <c r="H10734" s="137" t="s">
        <v>1806</v>
      </c>
      <c r="I10734" s="138" t="s">
        <v>1096</v>
      </c>
    </row>
    <row r="10735" spans="1:9" hidden="1">
      <c r="A10735" s="137" t="s">
        <v>51625</v>
      </c>
      <c r="B10735" s="138" t="s">
        <v>51626</v>
      </c>
      <c r="C10735" s="138" t="s">
        <v>51627</v>
      </c>
      <c r="D10735" s="138" t="s">
        <v>51628</v>
      </c>
      <c r="E10735" s="138" t="s">
        <v>51629</v>
      </c>
      <c r="F10735" s="139">
        <v>0</v>
      </c>
      <c r="G10735" s="137" t="s">
        <v>247</v>
      </c>
      <c r="H10735" s="137" t="s">
        <v>1806</v>
      </c>
      <c r="I10735" s="138" t="s">
        <v>1756</v>
      </c>
    </row>
    <row r="10736" spans="1:9" hidden="1">
      <c r="A10736" s="137" t="s">
        <v>51630</v>
      </c>
      <c r="B10736" s="138" t="s">
        <v>51631</v>
      </c>
      <c r="C10736" s="138" t="s">
        <v>51632</v>
      </c>
      <c r="D10736" s="138" t="s">
        <v>51633</v>
      </c>
      <c r="E10736" s="138" t="s">
        <v>51634</v>
      </c>
      <c r="F10736" s="139">
        <v>0</v>
      </c>
      <c r="G10736" s="137" t="s">
        <v>247</v>
      </c>
      <c r="H10736" s="137" t="s">
        <v>1806</v>
      </c>
      <c r="I10736" s="138" t="s">
        <v>5636</v>
      </c>
    </row>
    <row r="10737" spans="1:9" hidden="1">
      <c r="A10737" s="137" t="s">
        <v>51635</v>
      </c>
      <c r="B10737" s="138" t="s">
        <v>51636</v>
      </c>
      <c r="C10737" s="138" t="s">
        <v>51637</v>
      </c>
      <c r="D10737" s="138" t="s">
        <v>51638</v>
      </c>
      <c r="E10737" s="138" t="s">
        <v>51639</v>
      </c>
      <c r="F10737" s="139">
        <v>60.43</v>
      </c>
      <c r="G10737" s="137" t="s">
        <v>247</v>
      </c>
      <c r="H10737" s="137" t="s">
        <v>1806</v>
      </c>
      <c r="I10737" s="138" t="s">
        <v>1096</v>
      </c>
    </row>
    <row r="10738" spans="1:9" hidden="1">
      <c r="A10738" s="137" t="s">
        <v>51640</v>
      </c>
      <c r="B10738" s="138" t="s">
        <v>51641</v>
      </c>
      <c r="C10738" s="138" t="s">
        <v>51642</v>
      </c>
      <c r="D10738" s="138" t="s">
        <v>51643</v>
      </c>
      <c r="E10738" s="138" t="s">
        <v>51644</v>
      </c>
      <c r="F10738" s="139">
        <v>124.76</v>
      </c>
      <c r="G10738" s="137" t="s">
        <v>247</v>
      </c>
      <c r="H10738" s="137" t="s">
        <v>1806</v>
      </c>
      <c r="I10738" s="138" t="s">
        <v>1110</v>
      </c>
    </row>
    <row r="10739" spans="1:9" hidden="1">
      <c r="A10739" s="137" t="s">
        <v>51645</v>
      </c>
      <c r="B10739" s="138" t="s">
        <v>51646</v>
      </c>
      <c r="C10739" s="138" t="s">
        <v>51647</v>
      </c>
      <c r="D10739" s="138" t="s">
        <v>51648</v>
      </c>
      <c r="E10739" s="138" t="s">
        <v>51649</v>
      </c>
      <c r="F10739" s="139">
        <v>0</v>
      </c>
      <c r="G10739" s="137" t="s">
        <v>247</v>
      </c>
      <c r="H10739" s="137" t="s">
        <v>2660</v>
      </c>
      <c r="I10739" s="138" t="s">
        <v>1756</v>
      </c>
    </row>
    <row r="10740" spans="1:9" hidden="1">
      <c r="A10740" s="137" t="s">
        <v>51650</v>
      </c>
      <c r="B10740" s="138" t="s">
        <v>51651</v>
      </c>
      <c r="C10740" s="138" t="s">
        <v>51652</v>
      </c>
      <c r="D10740" s="138" t="s">
        <v>51653</v>
      </c>
      <c r="E10740" s="138" t="s">
        <v>51654</v>
      </c>
      <c r="F10740" s="139">
        <v>15.99</v>
      </c>
      <c r="G10740" s="137" t="s">
        <v>247</v>
      </c>
      <c r="H10740" s="137" t="s">
        <v>1806</v>
      </c>
      <c r="I10740" s="138" t="s">
        <v>1110</v>
      </c>
    </row>
    <row r="10741" spans="1:9" hidden="1">
      <c r="A10741" s="137" t="s">
        <v>51655</v>
      </c>
      <c r="B10741" s="138" t="s">
        <v>51656</v>
      </c>
      <c r="C10741" s="138" t="s">
        <v>51657</v>
      </c>
      <c r="D10741" s="138" t="s">
        <v>46018</v>
      </c>
      <c r="E10741" s="138" t="s">
        <v>51658</v>
      </c>
      <c r="F10741" s="139">
        <v>0</v>
      </c>
      <c r="G10741" s="137" t="s">
        <v>247</v>
      </c>
      <c r="H10741" s="137" t="s">
        <v>1806</v>
      </c>
      <c r="I10741" s="138" t="s">
        <v>1110</v>
      </c>
    </row>
    <row r="10742" spans="1:9" hidden="1">
      <c r="A10742" s="137" t="s">
        <v>51659</v>
      </c>
      <c r="B10742" s="138" t="s">
        <v>51660</v>
      </c>
      <c r="C10742" s="138" t="s">
        <v>51661</v>
      </c>
      <c r="D10742" s="138" t="s">
        <v>51662</v>
      </c>
      <c r="E10742" s="138" t="s">
        <v>51663</v>
      </c>
      <c r="F10742" s="139">
        <v>0</v>
      </c>
      <c r="G10742" s="137" t="s">
        <v>247</v>
      </c>
      <c r="H10742" s="137" t="s">
        <v>1806</v>
      </c>
      <c r="I10742" s="138" t="s">
        <v>1110</v>
      </c>
    </row>
    <row r="10743" spans="1:9" hidden="1">
      <c r="A10743" s="137" t="s">
        <v>51664</v>
      </c>
      <c r="B10743" s="138" t="s">
        <v>51665</v>
      </c>
      <c r="C10743" s="138" t="s">
        <v>51666</v>
      </c>
      <c r="D10743" s="138" t="s">
        <v>51667</v>
      </c>
      <c r="E10743" s="138" t="s">
        <v>51668</v>
      </c>
      <c r="F10743" s="139">
        <v>1086.9100000000001</v>
      </c>
      <c r="G10743" s="137" t="s">
        <v>247</v>
      </c>
      <c r="H10743" s="137" t="s">
        <v>1806</v>
      </c>
      <c r="I10743" s="138" t="s">
        <v>1110</v>
      </c>
    </row>
    <row r="10744" spans="1:9" hidden="1">
      <c r="A10744" s="137" t="s">
        <v>51669</v>
      </c>
      <c r="B10744" s="138" t="s">
        <v>717</v>
      </c>
      <c r="C10744" s="138" t="s">
        <v>719</v>
      </c>
      <c r="D10744" s="138" t="s">
        <v>718</v>
      </c>
      <c r="E10744" s="138" t="s">
        <v>1230</v>
      </c>
      <c r="F10744" s="139">
        <v>79.349999999999994</v>
      </c>
      <c r="G10744" s="137" t="s">
        <v>247</v>
      </c>
      <c r="H10744" s="137" t="s">
        <v>1806</v>
      </c>
      <c r="I10744" s="138" t="s">
        <v>1096</v>
      </c>
    </row>
    <row r="10745" spans="1:9" hidden="1">
      <c r="A10745" s="137" t="s">
        <v>51670</v>
      </c>
      <c r="B10745" s="138" t="s">
        <v>51671</v>
      </c>
      <c r="C10745" s="138" t="s">
        <v>51672</v>
      </c>
      <c r="D10745" s="138" t="s">
        <v>51673</v>
      </c>
      <c r="E10745" s="138" t="s">
        <v>51674</v>
      </c>
      <c r="F10745" s="139">
        <v>0</v>
      </c>
      <c r="G10745" s="137" t="s">
        <v>247</v>
      </c>
      <c r="H10745" s="137" t="s">
        <v>1806</v>
      </c>
      <c r="I10745" s="138" t="s">
        <v>5636</v>
      </c>
    </row>
    <row r="10746" spans="1:9" hidden="1">
      <c r="A10746" s="137" t="s">
        <v>51675</v>
      </c>
      <c r="B10746" s="138" t="s">
        <v>51676</v>
      </c>
      <c r="C10746" s="138" t="s">
        <v>51672</v>
      </c>
      <c r="D10746" s="138" t="s">
        <v>51673</v>
      </c>
      <c r="E10746" s="138" t="s">
        <v>51674</v>
      </c>
      <c r="F10746" s="139">
        <v>0</v>
      </c>
      <c r="G10746" s="137" t="s">
        <v>247</v>
      </c>
      <c r="H10746" s="137" t="s">
        <v>1806</v>
      </c>
      <c r="I10746" s="138" t="s">
        <v>5636</v>
      </c>
    </row>
    <row r="10747" spans="1:9" hidden="1">
      <c r="A10747" s="137" t="s">
        <v>51677</v>
      </c>
      <c r="B10747" s="138" t="s">
        <v>51678</v>
      </c>
      <c r="C10747" s="138" t="s">
        <v>51679</v>
      </c>
      <c r="D10747" s="138" t="s">
        <v>51680</v>
      </c>
      <c r="E10747" s="138" t="s">
        <v>51681</v>
      </c>
      <c r="F10747" s="139">
        <v>0</v>
      </c>
      <c r="G10747" s="137" t="s">
        <v>247</v>
      </c>
      <c r="H10747" s="137" t="s">
        <v>1806</v>
      </c>
      <c r="I10747" s="138" t="s">
        <v>1110</v>
      </c>
    </row>
    <row r="10748" spans="1:9" hidden="1">
      <c r="A10748" s="137" t="s">
        <v>51682</v>
      </c>
      <c r="B10748" s="138" t="s">
        <v>51683</v>
      </c>
      <c r="C10748" s="138" t="s">
        <v>51684</v>
      </c>
      <c r="D10748" s="138" t="s">
        <v>51685</v>
      </c>
      <c r="E10748" s="138" t="s">
        <v>51686</v>
      </c>
      <c r="F10748" s="139">
        <v>38.68</v>
      </c>
      <c r="G10748" s="137" t="s">
        <v>247</v>
      </c>
      <c r="H10748" s="137" t="s">
        <v>1806</v>
      </c>
      <c r="I10748" s="138" t="s">
        <v>1096</v>
      </c>
    </row>
    <row r="10749" spans="1:9" hidden="1">
      <c r="A10749" s="137" t="s">
        <v>51687</v>
      </c>
      <c r="B10749" s="138" t="s">
        <v>51688</v>
      </c>
      <c r="C10749" s="138" t="s">
        <v>51689</v>
      </c>
      <c r="D10749" s="138" t="s">
        <v>51690</v>
      </c>
      <c r="E10749" s="138" t="s">
        <v>51691</v>
      </c>
      <c r="F10749" s="139">
        <v>25.7</v>
      </c>
      <c r="G10749" s="137" t="s">
        <v>247</v>
      </c>
      <c r="H10749" s="137" t="s">
        <v>1806</v>
      </c>
      <c r="I10749" s="138" t="s">
        <v>1756</v>
      </c>
    </row>
    <row r="10750" spans="1:9" hidden="1">
      <c r="A10750" s="137" t="s">
        <v>51692</v>
      </c>
      <c r="B10750" s="138" t="s">
        <v>51693</v>
      </c>
      <c r="C10750" s="138" t="s">
        <v>51694</v>
      </c>
      <c r="D10750" s="138" t="s">
        <v>51695</v>
      </c>
      <c r="E10750" s="138" t="s">
        <v>51696</v>
      </c>
      <c r="F10750" s="139">
        <v>898.08</v>
      </c>
      <c r="G10750" s="137" t="s">
        <v>247</v>
      </c>
      <c r="H10750" s="137" t="s">
        <v>1806</v>
      </c>
      <c r="I10750" s="138" t="s">
        <v>1096</v>
      </c>
    </row>
    <row r="10751" spans="1:9" hidden="1">
      <c r="A10751" s="137" t="s">
        <v>51697</v>
      </c>
      <c r="B10751" s="138" t="s">
        <v>51698</v>
      </c>
      <c r="C10751" s="138" t="s">
        <v>51699</v>
      </c>
      <c r="D10751" s="138" t="s">
        <v>51700</v>
      </c>
      <c r="E10751" s="138" t="s">
        <v>51701</v>
      </c>
      <c r="F10751" s="139">
        <v>0</v>
      </c>
      <c r="G10751" s="137" t="s">
        <v>247</v>
      </c>
      <c r="H10751" s="137" t="s">
        <v>1806</v>
      </c>
      <c r="I10751" s="138" t="s">
        <v>1096</v>
      </c>
    </row>
    <row r="10752" spans="1:9" hidden="1">
      <c r="A10752" s="137" t="s">
        <v>51702</v>
      </c>
      <c r="B10752" s="138" t="s">
        <v>51703</v>
      </c>
      <c r="C10752" s="138" t="s">
        <v>51704</v>
      </c>
      <c r="D10752" s="138" t="s">
        <v>19095</v>
      </c>
      <c r="E10752" s="138" t="s">
        <v>51705</v>
      </c>
      <c r="F10752" s="139">
        <v>0</v>
      </c>
      <c r="G10752" s="137" t="s">
        <v>247</v>
      </c>
      <c r="H10752" s="137" t="s">
        <v>1806</v>
      </c>
      <c r="I10752" s="138" t="s">
        <v>1096</v>
      </c>
    </row>
    <row r="10753" spans="1:9" hidden="1">
      <c r="A10753" s="137" t="s">
        <v>51706</v>
      </c>
      <c r="B10753" s="138" t="s">
        <v>1029</v>
      </c>
      <c r="C10753" s="138" t="s">
        <v>955</v>
      </c>
      <c r="D10753" s="138" t="s">
        <v>889</v>
      </c>
      <c r="E10753" s="138" t="s">
        <v>1254</v>
      </c>
      <c r="F10753" s="139">
        <v>204.06</v>
      </c>
      <c r="G10753" s="137" t="s">
        <v>247</v>
      </c>
      <c r="H10753" s="137" t="s">
        <v>1806</v>
      </c>
      <c r="I10753" s="138" t="s">
        <v>1110</v>
      </c>
    </row>
    <row r="10754" spans="1:9" hidden="1">
      <c r="A10754" s="137" t="s">
        <v>51707</v>
      </c>
      <c r="B10754" s="138" t="s">
        <v>51708</v>
      </c>
      <c r="C10754" s="138" t="s">
        <v>51709</v>
      </c>
      <c r="D10754" s="138" t="s">
        <v>51710</v>
      </c>
      <c r="E10754" s="138" t="s">
        <v>51711</v>
      </c>
      <c r="F10754" s="139">
        <v>102.69</v>
      </c>
      <c r="G10754" s="137" t="s">
        <v>247</v>
      </c>
      <c r="H10754" s="137" t="s">
        <v>1806</v>
      </c>
      <c r="I10754" s="138" t="s">
        <v>1110</v>
      </c>
    </row>
    <row r="10755" spans="1:9" hidden="1">
      <c r="A10755" s="137" t="s">
        <v>51712</v>
      </c>
      <c r="B10755" s="138" t="s">
        <v>51713</v>
      </c>
      <c r="C10755" s="138" t="s">
        <v>51714</v>
      </c>
      <c r="D10755" s="138" t="s">
        <v>51715</v>
      </c>
      <c r="E10755" s="138" t="s">
        <v>51716</v>
      </c>
      <c r="F10755" s="139">
        <v>50.39</v>
      </c>
      <c r="G10755" s="137" t="s">
        <v>247</v>
      </c>
      <c r="H10755" s="137" t="s">
        <v>1806</v>
      </c>
      <c r="I10755" s="138" t="s">
        <v>1110</v>
      </c>
    </row>
    <row r="10756" spans="1:9" hidden="1">
      <c r="A10756" s="137" t="s">
        <v>51717</v>
      </c>
      <c r="B10756" s="138" t="s">
        <v>51718</v>
      </c>
      <c r="C10756" s="138" t="s">
        <v>51719</v>
      </c>
      <c r="D10756" s="138" t="s">
        <v>51720</v>
      </c>
      <c r="E10756" s="138" t="s">
        <v>51721</v>
      </c>
      <c r="F10756" s="139">
        <v>113.92</v>
      </c>
      <c r="G10756" s="137" t="s">
        <v>247</v>
      </c>
      <c r="H10756" s="137" t="s">
        <v>1806</v>
      </c>
      <c r="I10756" s="138" t="s">
        <v>1096</v>
      </c>
    </row>
    <row r="10757" spans="1:9" hidden="1">
      <c r="A10757" s="137" t="s">
        <v>51722</v>
      </c>
      <c r="B10757" s="138" t="s">
        <v>51723</v>
      </c>
      <c r="C10757" s="138" t="s">
        <v>51724</v>
      </c>
      <c r="D10757" s="138" t="s">
        <v>51725</v>
      </c>
      <c r="E10757" s="138" t="s">
        <v>51726</v>
      </c>
      <c r="F10757" s="139">
        <v>0</v>
      </c>
      <c r="G10757" s="137" t="s">
        <v>247</v>
      </c>
      <c r="H10757" s="137" t="s">
        <v>1806</v>
      </c>
      <c r="I10757" s="138" t="s">
        <v>1110</v>
      </c>
    </row>
    <row r="10758" spans="1:9" hidden="1">
      <c r="A10758" s="137" t="s">
        <v>51727</v>
      </c>
      <c r="B10758" s="138" t="s">
        <v>51728</v>
      </c>
      <c r="C10758" s="138" t="s">
        <v>51729</v>
      </c>
      <c r="D10758" s="138" t="s">
        <v>51730</v>
      </c>
      <c r="E10758" s="138" t="s">
        <v>51731</v>
      </c>
      <c r="F10758" s="139">
        <v>0</v>
      </c>
      <c r="G10758" s="137" t="s">
        <v>247</v>
      </c>
      <c r="H10758" s="137" t="s">
        <v>1806</v>
      </c>
      <c r="I10758" s="138" t="s">
        <v>1110</v>
      </c>
    </row>
    <row r="10759" spans="1:9" hidden="1">
      <c r="A10759" s="137" t="s">
        <v>51732</v>
      </c>
      <c r="B10759" s="138" t="s">
        <v>51733</v>
      </c>
      <c r="C10759" s="138" t="s">
        <v>51734</v>
      </c>
      <c r="D10759" s="138" t="s">
        <v>51735</v>
      </c>
      <c r="E10759" s="138" t="s">
        <v>1756</v>
      </c>
      <c r="F10759" s="139">
        <v>0</v>
      </c>
      <c r="G10759" s="137" t="s">
        <v>247</v>
      </c>
      <c r="H10759" s="137" t="s">
        <v>1806</v>
      </c>
      <c r="I10759" s="138" t="s">
        <v>1756</v>
      </c>
    </row>
    <row r="10760" spans="1:9" hidden="1">
      <c r="A10760" s="137" t="s">
        <v>51736</v>
      </c>
      <c r="B10760" s="138" t="s">
        <v>51737</v>
      </c>
      <c r="C10760" s="138" t="s">
        <v>51738</v>
      </c>
      <c r="D10760" s="138" t="s">
        <v>51739</v>
      </c>
      <c r="E10760" s="138" t="s">
        <v>51740</v>
      </c>
      <c r="F10760" s="139">
        <v>0</v>
      </c>
      <c r="G10760" s="137" t="s">
        <v>247</v>
      </c>
      <c r="H10760" s="137" t="s">
        <v>1806</v>
      </c>
      <c r="I10760" s="138" t="s">
        <v>5636</v>
      </c>
    </row>
    <row r="10761" spans="1:9" hidden="1">
      <c r="A10761" s="137" t="s">
        <v>51741</v>
      </c>
      <c r="B10761" s="138" t="s">
        <v>51742</v>
      </c>
      <c r="C10761" s="138" t="s">
        <v>51743</v>
      </c>
      <c r="D10761" s="138" t="s">
        <v>51744</v>
      </c>
      <c r="E10761" s="138" t="s">
        <v>1756</v>
      </c>
      <c r="F10761" s="139">
        <v>0</v>
      </c>
      <c r="G10761" s="137" t="s">
        <v>247</v>
      </c>
      <c r="H10761" s="137" t="s">
        <v>1806</v>
      </c>
      <c r="I10761" s="138" t="s">
        <v>1756</v>
      </c>
    </row>
    <row r="10762" spans="1:9" hidden="1">
      <c r="A10762" s="137" t="s">
        <v>51745</v>
      </c>
      <c r="B10762" s="138" t="s">
        <v>51746</v>
      </c>
      <c r="C10762" s="138" t="s">
        <v>51747</v>
      </c>
      <c r="D10762" s="138" t="s">
        <v>51748</v>
      </c>
      <c r="E10762" s="138" t="s">
        <v>1756</v>
      </c>
      <c r="F10762" s="139">
        <v>0</v>
      </c>
      <c r="G10762" s="137" t="s">
        <v>247</v>
      </c>
      <c r="H10762" s="137" t="s">
        <v>1806</v>
      </c>
      <c r="I10762" s="138" t="s">
        <v>1756</v>
      </c>
    </row>
    <row r="10763" spans="1:9" hidden="1">
      <c r="A10763" s="137" t="s">
        <v>51749</v>
      </c>
      <c r="B10763" s="138" t="s">
        <v>51750</v>
      </c>
      <c r="C10763" s="138" t="s">
        <v>51751</v>
      </c>
      <c r="D10763" s="138" t="s">
        <v>51752</v>
      </c>
      <c r="E10763" s="138" t="s">
        <v>1756</v>
      </c>
      <c r="F10763" s="139">
        <v>0</v>
      </c>
      <c r="G10763" s="137" t="s">
        <v>247</v>
      </c>
      <c r="H10763" s="137" t="s">
        <v>1806</v>
      </c>
      <c r="I10763" s="138" t="s">
        <v>1756</v>
      </c>
    </row>
    <row r="10764" spans="1:9" hidden="1">
      <c r="A10764" s="137" t="s">
        <v>51753</v>
      </c>
      <c r="B10764" s="138" t="s">
        <v>51754</v>
      </c>
      <c r="C10764" s="138" t="s">
        <v>51755</v>
      </c>
      <c r="D10764" s="138" t="s">
        <v>51756</v>
      </c>
      <c r="E10764" s="138" t="s">
        <v>51757</v>
      </c>
      <c r="F10764" s="139">
        <v>116.09</v>
      </c>
      <c r="G10764" s="137" t="s">
        <v>247</v>
      </c>
      <c r="H10764" s="137" t="s">
        <v>1806</v>
      </c>
      <c r="I10764" s="138" t="s">
        <v>1110</v>
      </c>
    </row>
    <row r="10765" spans="1:9" hidden="1">
      <c r="A10765" s="137" t="s">
        <v>51758</v>
      </c>
      <c r="B10765" s="138" t="s">
        <v>51759</v>
      </c>
      <c r="C10765" s="138" t="s">
        <v>51760</v>
      </c>
      <c r="D10765" s="138" t="s">
        <v>51761</v>
      </c>
      <c r="E10765" s="138" t="s">
        <v>51762</v>
      </c>
      <c r="F10765" s="139">
        <v>0</v>
      </c>
      <c r="G10765" s="137" t="s">
        <v>247</v>
      </c>
      <c r="H10765" s="137" t="s">
        <v>1806</v>
      </c>
      <c r="I10765" s="138" t="s">
        <v>1096</v>
      </c>
    </row>
    <row r="10766" spans="1:9" hidden="1">
      <c r="A10766" s="137" t="s">
        <v>51763</v>
      </c>
      <c r="B10766" s="138" t="s">
        <v>51764</v>
      </c>
      <c r="C10766" s="138" t="s">
        <v>51765</v>
      </c>
      <c r="D10766" s="138" t="s">
        <v>51766</v>
      </c>
      <c r="E10766" s="138" t="s">
        <v>51767</v>
      </c>
      <c r="F10766" s="139">
        <v>0</v>
      </c>
      <c r="G10766" s="137" t="s">
        <v>247</v>
      </c>
      <c r="H10766" s="137" t="s">
        <v>1806</v>
      </c>
      <c r="I10766" s="138" t="s">
        <v>6595</v>
      </c>
    </row>
    <row r="10767" spans="1:9" hidden="1">
      <c r="A10767" s="137" t="s">
        <v>51768</v>
      </c>
      <c r="B10767" s="138" t="s">
        <v>51769</v>
      </c>
      <c r="C10767" s="138" t="s">
        <v>51770</v>
      </c>
      <c r="D10767" s="138" t="s">
        <v>51771</v>
      </c>
      <c r="E10767" s="138" t="s">
        <v>51772</v>
      </c>
      <c r="F10767" s="139">
        <v>0</v>
      </c>
      <c r="G10767" s="137" t="s">
        <v>247</v>
      </c>
      <c r="H10767" s="137" t="s">
        <v>1806</v>
      </c>
      <c r="I10767" s="138" t="s">
        <v>1096</v>
      </c>
    </row>
    <row r="10768" spans="1:9" hidden="1">
      <c r="A10768" s="137" t="s">
        <v>51773</v>
      </c>
      <c r="B10768" s="138" t="s">
        <v>51774</v>
      </c>
      <c r="C10768" s="138" t="s">
        <v>51775</v>
      </c>
      <c r="D10768" s="138" t="s">
        <v>51776</v>
      </c>
      <c r="E10768" s="138" t="s">
        <v>51777</v>
      </c>
      <c r="F10768" s="139">
        <v>9.1199999999999992</v>
      </c>
      <c r="G10768" s="137" t="s">
        <v>247</v>
      </c>
      <c r="H10768" s="137" t="s">
        <v>1806</v>
      </c>
      <c r="I10768" s="138" t="s">
        <v>1096</v>
      </c>
    </row>
    <row r="10769" spans="1:9" hidden="1">
      <c r="A10769" s="137" t="s">
        <v>51778</v>
      </c>
      <c r="B10769" s="138" t="s">
        <v>51779</v>
      </c>
      <c r="C10769" s="138" t="s">
        <v>51780</v>
      </c>
      <c r="D10769" s="138" t="s">
        <v>51781</v>
      </c>
      <c r="E10769" s="138" t="s">
        <v>51782</v>
      </c>
      <c r="F10769" s="139">
        <v>79.510000000000005</v>
      </c>
      <c r="G10769" s="137" t="s">
        <v>247</v>
      </c>
      <c r="H10769" s="137" t="s">
        <v>1806</v>
      </c>
      <c r="I10769" s="138" t="s">
        <v>1110</v>
      </c>
    </row>
    <row r="10770" spans="1:9" hidden="1">
      <c r="A10770" s="137" t="s">
        <v>51783</v>
      </c>
      <c r="B10770" s="138" t="s">
        <v>51784</v>
      </c>
      <c r="C10770" s="138" t="s">
        <v>51785</v>
      </c>
      <c r="D10770" s="138" t="s">
        <v>51786</v>
      </c>
      <c r="E10770" s="138" t="s">
        <v>51787</v>
      </c>
      <c r="F10770" s="139">
        <v>86.01</v>
      </c>
      <c r="G10770" s="137" t="s">
        <v>247</v>
      </c>
      <c r="H10770" s="137" t="s">
        <v>1806</v>
      </c>
      <c r="I10770" s="138" t="s">
        <v>1096</v>
      </c>
    </row>
    <row r="10771" spans="1:9" hidden="1">
      <c r="A10771" s="137" t="s">
        <v>51788</v>
      </c>
      <c r="B10771" s="138" t="s">
        <v>51789</v>
      </c>
      <c r="C10771" s="138" t="s">
        <v>51790</v>
      </c>
      <c r="D10771" s="138" t="s">
        <v>51791</v>
      </c>
      <c r="E10771" s="138" t="s">
        <v>51792</v>
      </c>
      <c r="F10771" s="139">
        <v>187.65</v>
      </c>
      <c r="G10771" s="137" t="s">
        <v>247</v>
      </c>
      <c r="H10771" s="137" t="s">
        <v>1806</v>
      </c>
      <c r="I10771" s="138" t="s">
        <v>1096</v>
      </c>
    </row>
    <row r="10772" spans="1:9" hidden="1">
      <c r="A10772" s="137" t="s">
        <v>51793</v>
      </c>
      <c r="B10772" s="138" t="s">
        <v>51794</v>
      </c>
      <c r="C10772" s="138" t="s">
        <v>51795</v>
      </c>
      <c r="D10772" s="138" t="s">
        <v>51796</v>
      </c>
      <c r="E10772" s="138" t="s">
        <v>51797</v>
      </c>
      <c r="F10772" s="139">
        <v>36.729999999999997</v>
      </c>
      <c r="G10772" s="137" t="s">
        <v>247</v>
      </c>
      <c r="H10772" s="137" t="s">
        <v>1806</v>
      </c>
      <c r="I10772" s="138" t="s">
        <v>1096</v>
      </c>
    </row>
    <row r="10773" spans="1:9" hidden="1">
      <c r="A10773" s="137" t="s">
        <v>51798</v>
      </c>
      <c r="B10773" s="138" t="s">
        <v>51799</v>
      </c>
      <c r="C10773" s="138" t="s">
        <v>51800</v>
      </c>
      <c r="D10773" s="138" t="s">
        <v>51801</v>
      </c>
      <c r="E10773" s="138" t="s">
        <v>51802</v>
      </c>
      <c r="F10773" s="139">
        <v>30.05</v>
      </c>
      <c r="G10773" s="137" t="s">
        <v>247</v>
      </c>
      <c r="H10773" s="137" t="s">
        <v>1806</v>
      </c>
      <c r="I10773" s="138" t="s">
        <v>1110</v>
      </c>
    </row>
    <row r="10774" spans="1:9" hidden="1">
      <c r="A10774" s="137" t="s">
        <v>51803</v>
      </c>
      <c r="B10774" s="138" t="s">
        <v>51804</v>
      </c>
      <c r="C10774" s="138" t="s">
        <v>51805</v>
      </c>
      <c r="D10774" s="138" t="s">
        <v>51806</v>
      </c>
      <c r="E10774" s="138" t="s">
        <v>51807</v>
      </c>
      <c r="F10774" s="139">
        <v>18.420000000000002</v>
      </c>
      <c r="G10774" s="137" t="s">
        <v>247</v>
      </c>
      <c r="H10774" s="137" t="s">
        <v>1806</v>
      </c>
      <c r="I10774" s="138" t="s">
        <v>1110</v>
      </c>
    </row>
    <row r="10775" spans="1:9" hidden="1">
      <c r="A10775" s="137" t="s">
        <v>51808</v>
      </c>
      <c r="B10775" s="138" t="s">
        <v>990</v>
      </c>
      <c r="C10775" s="138" t="s">
        <v>952</v>
      </c>
      <c r="D10775" s="138" t="s">
        <v>51809</v>
      </c>
      <c r="E10775" s="138" t="s">
        <v>1202</v>
      </c>
      <c r="F10775" s="139">
        <v>56.79</v>
      </c>
      <c r="G10775" s="137" t="s">
        <v>247</v>
      </c>
      <c r="H10775" s="137" t="s">
        <v>1806</v>
      </c>
      <c r="I10775" s="138" t="s">
        <v>1110</v>
      </c>
    </row>
    <row r="10776" spans="1:9" hidden="1">
      <c r="A10776" s="137" t="s">
        <v>51810</v>
      </c>
      <c r="B10776" s="138" t="s">
        <v>51811</v>
      </c>
      <c r="C10776" s="138" t="s">
        <v>51812</v>
      </c>
      <c r="D10776" s="138" t="s">
        <v>51813</v>
      </c>
      <c r="E10776" s="138" t="s">
        <v>51814</v>
      </c>
      <c r="F10776" s="139">
        <v>216.3</v>
      </c>
      <c r="G10776" s="137" t="s">
        <v>247</v>
      </c>
      <c r="H10776" s="137" t="s">
        <v>1806</v>
      </c>
      <c r="I10776" s="138" t="s">
        <v>5636</v>
      </c>
    </row>
    <row r="10777" spans="1:9" hidden="1">
      <c r="A10777" s="137" t="s">
        <v>51815</v>
      </c>
      <c r="B10777" s="138" t="s">
        <v>51816</v>
      </c>
      <c r="C10777" s="138" t="s">
        <v>51817</v>
      </c>
      <c r="D10777" s="138" t="s">
        <v>51818</v>
      </c>
      <c r="E10777" s="138" t="s">
        <v>51819</v>
      </c>
      <c r="F10777" s="139">
        <v>0</v>
      </c>
      <c r="G10777" s="137" t="s">
        <v>247</v>
      </c>
      <c r="H10777" s="137" t="s">
        <v>1806</v>
      </c>
      <c r="I10777" s="138" t="s">
        <v>1096</v>
      </c>
    </row>
    <row r="10778" spans="1:9" hidden="1">
      <c r="A10778" s="137" t="s">
        <v>51820</v>
      </c>
      <c r="B10778" s="138" t="s">
        <v>51821</v>
      </c>
      <c r="C10778" s="138" t="s">
        <v>51822</v>
      </c>
      <c r="D10778" s="138" t="s">
        <v>51823</v>
      </c>
      <c r="E10778" s="138" t="s">
        <v>51824</v>
      </c>
      <c r="F10778" s="139">
        <v>0</v>
      </c>
      <c r="G10778" s="137" t="s">
        <v>247</v>
      </c>
      <c r="H10778" s="137" t="s">
        <v>1806</v>
      </c>
      <c r="I10778" s="138" t="s">
        <v>1756</v>
      </c>
    </row>
    <row r="10779" spans="1:9" hidden="1">
      <c r="A10779" s="137" t="s">
        <v>51825</v>
      </c>
      <c r="B10779" s="138" t="s">
        <v>51826</v>
      </c>
      <c r="C10779" s="138" t="s">
        <v>51827</v>
      </c>
      <c r="D10779" s="138" t="s">
        <v>51828</v>
      </c>
      <c r="E10779" s="138" t="s">
        <v>51829</v>
      </c>
      <c r="F10779" s="139">
        <v>77.31</v>
      </c>
      <c r="G10779" s="137" t="s">
        <v>247</v>
      </c>
      <c r="H10779" s="137" t="s">
        <v>1806</v>
      </c>
      <c r="I10779" s="138" t="s">
        <v>1110</v>
      </c>
    </row>
    <row r="10780" spans="1:9" hidden="1">
      <c r="A10780" s="137" t="s">
        <v>51830</v>
      </c>
      <c r="B10780" s="138" t="s">
        <v>51831</v>
      </c>
      <c r="C10780" s="138" t="s">
        <v>51832</v>
      </c>
      <c r="D10780" s="138" t="s">
        <v>51833</v>
      </c>
      <c r="E10780" s="138" t="s">
        <v>51834</v>
      </c>
      <c r="F10780" s="139">
        <v>291.36</v>
      </c>
      <c r="G10780" s="137" t="s">
        <v>247</v>
      </c>
      <c r="H10780" s="137" t="s">
        <v>1806</v>
      </c>
      <c r="I10780" s="138" t="s">
        <v>1096</v>
      </c>
    </row>
    <row r="10781" spans="1:9" hidden="1">
      <c r="A10781" s="137" t="s">
        <v>51835</v>
      </c>
      <c r="B10781" s="138" t="s">
        <v>720</v>
      </c>
      <c r="C10781" s="138" t="s">
        <v>27</v>
      </c>
      <c r="D10781" s="138" t="s">
        <v>721</v>
      </c>
      <c r="E10781" s="138" t="s">
        <v>1226</v>
      </c>
      <c r="F10781" s="139">
        <v>50.59</v>
      </c>
      <c r="G10781" s="137" t="s">
        <v>247</v>
      </c>
      <c r="H10781" s="137" t="s">
        <v>1806</v>
      </c>
      <c r="I10781" s="138" t="s">
        <v>1096</v>
      </c>
    </row>
    <row r="10782" spans="1:9" hidden="1">
      <c r="A10782" s="137" t="s">
        <v>51836</v>
      </c>
      <c r="B10782" s="138" t="s">
        <v>51837</v>
      </c>
      <c r="C10782" s="138" t="s">
        <v>51838</v>
      </c>
      <c r="D10782" s="138" t="s">
        <v>51839</v>
      </c>
      <c r="E10782" s="138" t="s">
        <v>51840</v>
      </c>
      <c r="F10782" s="139">
        <v>0</v>
      </c>
      <c r="G10782" s="137" t="s">
        <v>247</v>
      </c>
      <c r="H10782" s="137" t="s">
        <v>1806</v>
      </c>
      <c r="I10782" s="138" t="s">
        <v>1080</v>
      </c>
    </row>
    <row r="10783" spans="1:9" hidden="1">
      <c r="A10783" s="137" t="s">
        <v>51841</v>
      </c>
      <c r="B10783" s="138" t="s">
        <v>51842</v>
      </c>
      <c r="C10783" s="138" t="s">
        <v>51843</v>
      </c>
      <c r="D10783" s="138" t="s">
        <v>51844</v>
      </c>
      <c r="E10783" s="138" t="s">
        <v>51845</v>
      </c>
      <c r="F10783" s="139">
        <v>28.55</v>
      </c>
      <c r="G10783" s="137" t="s">
        <v>247</v>
      </c>
      <c r="H10783" s="137" t="s">
        <v>1806</v>
      </c>
      <c r="I10783" s="138" t="s">
        <v>1756</v>
      </c>
    </row>
    <row r="10784" spans="1:9" hidden="1">
      <c r="A10784" s="137" t="s">
        <v>51846</v>
      </c>
      <c r="B10784" s="138" t="s">
        <v>51847</v>
      </c>
      <c r="C10784" s="138" t="s">
        <v>51848</v>
      </c>
      <c r="D10784" s="138" t="s">
        <v>51849</v>
      </c>
      <c r="E10784" s="138" t="s">
        <v>51850</v>
      </c>
      <c r="F10784" s="139">
        <v>28.6</v>
      </c>
      <c r="G10784" s="137" t="s">
        <v>247</v>
      </c>
      <c r="H10784" s="137" t="s">
        <v>1806</v>
      </c>
      <c r="I10784" s="138" t="s">
        <v>1756</v>
      </c>
    </row>
    <row r="10785" spans="1:9" hidden="1">
      <c r="A10785" s="137" t="s">
        <v>51851</v>
      </c>
      <c r="B10785" s="138" t="s">
        <v>51852</v>
      </c>
      <c r="C10785" s="138" t="s">
        <v>51853</v>
      </c>
      <c r="D10785" s="138" t="s">
        <v>51854</v>
      </c>
      <c r="E10785" s="138" t="s">
        <v>51855</v>
      </c>
      <c r="F10785" s="139">
        <v>28.49</v>
      </c>
      <c r="G10785" s="137" t="s">
        <v>247</v>
      </c>
      <c r="H10785" s="137" t="s">
        <v>1806</v>
      </c>
      <c r="I10785" s="138" t="s">
        <v>1756</v>
      </c>
    </row>
    <row r="10786" spans="1:9" hidden="1">
      <c r="A10786" s="137" t="s">
        <v>51856</v>
      </c>
      <c r="B10786" s="138" t="s">
        <v>51857</v>
      </c>
      <c r="C10786" s="138" t="s">
        <v>51858</v>
      </c>
      <c r="D10786" s="138" t="s">
        <v>51859</v>
      </c>
      <c r="E10786" s="138" t="s">
        <v>51860</v>
      </c>
      <c r="F10786" s="139">
        <v>26.35</v>
      </c>
      <c r="G10786" s="137" t="s">
        <v>247</v>
      </c>
      <c r="H10786" s="137" t="s">
        <v>1806</v>
      </c>
      <c r="I10786" s="138" t="s">
        <v>1756</v>
      </c>
    </row>
    <row r="10787" spans="1:9" hidden="1">
      <c r="A10787" s="137" t="s">
        <v>51861</v>
      </c>
      <c r="B10787" s="138" t="s">
        <v>51862</v>
      </c>
      <c r="C10787" s="138" t="s">
        <v>51863</v>
      </c>
      <c r="D10787" s="138" t="s">
        <v>51864</v>
      </c>
      <c r="E10787" s="138" t="s">
        <v>51865</v>
      </c>
      <c r="F10787" s="139">
        <v>28.6</v>
      </c>
      <c r="G10787" s="137" t="s">
        <v>247</v>
      </c>
      <c r="H10787" s="137" t="s">
        <v>1806</v>
      </c>
      <c r="I10787" s="138" t="s">
        <v>1756</v>
      </c>
    </row>
    <row r="10788" spans="1:9" hidden="1">
      <c r="A10788" s="137" t="s">
        <v>51866</v>
      </c>
      <c r="B10788" s="138" t="s">
        <v>51867</v>
      </c>
      <c r="C10788" s="138" t="s">
        <v>51868</v>
      </c>
      <c r="D10788" s="138" t="s">
        <v>51869</v>
      </c>
      <c r="E10788" s="138" t="s">
        <v>51870</v>
      </c>
      <c r="F10788" s="139">
        <v>13.98</v>
      </c>
      <c r="G10788" s="137" t="s">
        <v>247</v>
      </c>
      <c r="H10788" s="137" t="s">
        <v>1806</v>
      </c>
      <c r="I10788" s="138" t="s">
        <v>1096</v>
      </c>
    </row>
    <row r="10789" spans="1:9" hidden="1">
      <c r="A10789" s="137" t="s">
        <v>51871</v>
      </c>
      <c r="B10789" s="138" t="s">
        <v>51872</v>
      </c>
      <c r="C10789" s="138" t="s">
        <v>51873</v>
      </c>
      <c r="D10789" s="138" t="s">
        <v>51874</v>
      </c>
      <c r="E10789" s="138" t="s">
        <v>1756</v>
      </c>
      <c r="F10789" s="139">
        <v>0</v>
      </c>
      <c r="G10789" s="137" t="s">
        <v>247</v>
      </c>
      <c r="H10789" s="137" t="s">
        <v>1806</v>
      </c>
      <c r="I10789" s="138" t="s">
        <v>1756</v>
      </c>
    </row>
    <row r="10790" spans="1:9" hidden="1">
      <c r="A10790" s="137" t="s">
        <v>51875</v>
      </c>
      <c r="B10790" s="138" t="s">
        <v>51876</v>
      </c>
      <c r="C10790" s="138" t="s">
        <v>51877</v>
      </c>
      <c r="D10790" s="138" t="s">
        <v>51878</v>
      </c>
      <c r="E10790" s="138" t="s">
        <v>51879</v>
      </c>
      <c r="F10790" s="139">
        <v>140.04</v>
      </c>
      <c r="G10790" s="137" t="s">
        <v>247</v>
      </c>
      <c r="H10790" s="137" t="s">
        <v>1806</v>
      </c>
      <c r="I10790" s="138" t="s">
        <v>1096</v>
      </c>
    </row>
    <row r="10791" spans="1:9" hidden="1">
      <c r="A10791" s="137" t="s">
        <v>51880</v>
      </c>
      <c r="B10791" s="138" t="s">
        <v>51881</v>
      </c>
      <c r="C10791" s="138" t="s">
        <v>51882</v>
      </c>
      <c r="D10791" s="138" t="s">
        <v>51883</v>
      </c>
      <c r="E10791" s="138" t="s">
        <v>51884</v>
      </c>
      <c r="F10791" s="139">
        <v>0</v>
      </c>
      <c r="G10791" s="137" t="s">
        <v>247</v>
      </c>
      <c r="H10791" s="137" t="s">
        <v>1806</v>
      </c>
      <c r="I10791" s="138" t="s">
        <v>1096</v>
      </c>
    </row>
    <row r="10792" spans="1:9" hidden="1">
      <c r="A10792" s="137" t="s">
        <v>51885</v>
      </c>
      <c r="B10792" s="138" t="s">
        <v>51886</v>
      </c>
      <c r="C10792" s="138" t="s">
        <v>51887</v>
      </c>
      <c r="D10792" s="138" t="s">
        <v>51888</v>
      </c>
      <c r="E10792" s="138" t="s">
        <v>51889</v>
      </c>
      <c r="F10792" s="139">
        <v>0</v>
      </c>
      <c r="G10792" s="137" t="s">
        <v>247</v>
      </c>
      <c r="H10792" s="137" t="s">
        <v>1806</v>
      </c>
      <c r="I10792" s="138" t="s">
        <v>1096</v>
      </c>
    </row>
    <row r="10793" spans="1:9" hidden="1">
      <c r="A10793" s="137" t="s">
        <v>51890</v>
      </c>
      <c r="B10793" s="138" t="s">
        <v>51891</v>
      </c>
      <c r="C10793" s="138" t="s">
        <v>51892</v>
      </c>
      <c r="D10793" s="138" t="s">
        <v>51893</v>
      </c>
      <c r="E10793" s="138" t="s">
        <v>51894</v>
      </c>
      <c r="F10793" s="139">
        <v>11.55</v>
      </c>
      <c r="G10793" s="137" t="s">
        <v>247</v>
      </c>
      <c r="H10793" s="137" t="s">
        <v>1806</v>
      </c>
      <c r="I10793" s="138" t="s">
        <v>1110</v>
      </c>
    </row>
    <row r="10794" spans="1:9" hidden="1">
      <c r="A10794" s="137" t="s">
        <v>51895</v>
      </c>
      <c r="B10794" s="138" t="s">
        <v>51896</v>
      </c>
      <c r="C10794" s="138" t="s">
        <v>51897</v>
      </c>
      <c r="D10794" s="138" t="s">
        <v>51898</v>
      </c>
      <c r="E10794" s="138" t="s">
        <v>51899</v>
      </c>
      <c r="F10794" s="139">
        <v>96.29</v>
      </c>
      <c r="G10794" s="137" t="s">
        <v>247</v>
      </c>
      <c r="H10794" s="137" t="s">
        <v>1806</v>
      </c>
      <c r="I10794" s="138" t="s">
        <v>1110</v>
      </c>
    </row>
    <row r="10795" spans="1:9" hidden="1">
      <c r="A10795" s="137" t="s">
        <v>51900</v>
      </c>
      <c r="B10795" s="138" t="s">
        <v>51901</v>
      </c>
      <c r="C10795" s="138" t="s">
        <v>51902</v>
      </c>
      <c r="D10795" s="138" t="s">
        <v>51903</v>
      </c>
      <c r="E10795" s="138" t="s">
        <v>51904</v>
      </c>
      <c r="F10795" s="139">
        <v>12.7</v>
      </c>
      <c r="G10795" s="137" t="s">
        <v>247</v>
      </c>
      <c r="H10795" s="137" t="s">
        <v>1806</v>
      </c>
      <c r="I10795" s="138" t="s">
        <v>1096</v>
      </c>
    </row>
    <row r="10796" spans="1:9" hidden="1">
      <c r="A10796" s="137" t="s">
        <v>51905</v>
      </c>
      <c r="B10796" s="138" t="s">
        <v>51906</v>
      </c>
      <c r="C10796" s="138" t="s">
        <v>51907</v>
      </c>
      <c r="D10796" s="138" t="s">
        <v>51908</v>
      </c>
      <c r="E10796" s="138" t="s">
        <v>51909</v>
      </c>
      <c r="F10796" s="139">
        <v>18.43</v>
      </c>
      <c r="G10796" s="137" t="s">
        <v>247</v>
      </c>
      <c r="H10796" s="137" t="s">
        <v>1806</v>
      </c>
      <c r="I10796" s="138" t="s">
        <v>1110</v>
      </c>
    </row>
    <row r="10797" spans="1:9" hidden="1">
      <c r="A10797" s="137" t="s">
        <v>51910</v>
      </c>
      <c r="B10797" s="138" t="s">
        <v>51911</v>
      </c>
      <c r="C10797" s="138" t="s">
        <v>51912</v>
      </c>
      <c r="D10797" s="138" t="s">
        <v>51913</v>
      </c>
      <c r="E10797" s="138" t="s">
        <v>51914</v>
      </c>
      <c r="F10797" s="139">
        <v>33.64</v>
      </c>
      <c r="G10797" s="137" t="s">
        <v>247</v>
      </c>
      <c r="H10797" s="137" t="s">
        <v>1806</v>
      </c>
      <c r="I10797" s="138" t="s">
        <v>1096</v>
      </c>
    </row>
    <row r="10798" spans="1:9" hidden="1">
      <c r="A10798" s="137" t="s">
        <v>51915</v>
      </c>
      <c r="B10798" s="138" t="s">
        <v>51916</v>
      </c>
      <c r="C10798" s="138" t="s">
        <v>51917</v>
      </c>
      <c r="D10798" s="138" t="s">
        <v>51918</v>
      </c>
      <c r="E10798" s="138" t="s">
        <v>51919</v>
      </c>
      <c r="F10798" s="139">
        <v>0</v>
      </c>
      <c r="G10798" s="137" t="s">
        <v>247</v>
      </c>
      <c r="H10798" s="137" t="s">
        <v>1806</v>
      </c>
      <c r="I10798" s="138" t="s">
        <v>1096</v>
      </c>
    </row>
    <row r="10799" spans="1:9" hidden="1">
      <c r="A10799" s="137" t="s">
        <v>51920</v>
      </c>
      <c r="B10799" s="138" t="s">
        <v>51921</v>
      </c>
      <c r="C10799" s="138" t="s">
        <v>51922</v>
      </c>
      <c r="D10799" s="138" t="s">
        <v>46333</v>
      </c>
      <c r="E10799" s="138" t="s">
        <v>51923</v>
      </c>
      <c r="F10799" s="139">
        <v>0</v>
      </c>
      <c r="G10799" s="137" t="s">
        <v>247</v>
      </c>
      <c r="H10799" s="137" t="s">
        <v>1806</v>
      </c>
      <c r="I10799" s="138" t="s">
        <v>1756</v>
      </c>
    </row>
    <row r="10800" spans="1:9" hidden="1">
      <c r="A10800" s="137" t="s">
        <v>51924</v>
      </c>
      <c r="B10800" s="138" t="s">
        <v>51925</v>
      </c>
      <c r="C10800" s="138" t="s">
        <v>51926</v>
      </c>
      <c r="D10800" s="138" t="s">
        <v>51927</v>
      </c>
      <c r="E10800" s="138" t="s">
        <v>51928</v>
      </c>
      <c r="F10800" s="139">
        <v>3934</v>
      </c>
      <c r="G10800" s="137" t="s">
        <v>247</v>
      </c>
      <c r="H10800" s="137" t="s">
        <v>1806</v>
      </c>
      <c r="I10800" s="138" t="s">
        <v>1096</v>
      </c>
    </row>
    <row r="10801" spans="1:9" hidden="1">
      <c r="A10801" s="137" t="s">
        <v>51929</v>
      </c>
      <c r="B10801" s="138" t="s">
        <v>51930</v>
      </c>
      <c r="C10801" s="138" t="s">
        <v>51931</v>
      </c>
      <c r="D10801" s="138" t="s">
        <v>51932</v>
      </c>
      <c r="E10801" s="138" t="s">
        <v>51933</v>
      </c>
      <c r="F10801" s="139">
        <v>35.090000000000003</v>
      </c>
      <c r="G10801" s="137" t="s">
        <v>247</v>
      </c>
      <c r="H10801" s="137" t="s">
        <v>1806</v>
      </c>
      <c r="I10801" s="138" t="s">
        <v>5636</v>
      </c>
    </row>
    <row r="10802" spans="1:9" hidden="1">
      <c r="A10802" s="137" t="s">
        <v>51934</v>
      </c>
      <c r="B10802" s="138" t="s">
        <v>51935</v>
      </c>
      <c r="C10802" s="138" t="s">
        <v>51936</v>
      </c>
      <c r="D10802" s="138" t="s">
        <v>51937</v>
      </c>
      <c r="E10802" s="138" t="s">
        <v>51938</v>
      </c>
      <c r="F10802" s="139">
        <v>0</v>
      </c>
      <c r="G10802" s="137" t="s">
        <v>247</v>
      </c>
      <c r="H10802" s="137" t="s">
        <v>1806</v>
      </c>
      <c r="I10802" s="138" t="s">
        <v>1110</v>
      </c>
    </row>
    <row r="10803" spans="1:9" hidden="1">
      <c r="A10803" s="137" t="s">
        <v>51939</v>
      </c>
      <c r="B10803" s="138" t="s">
        <v>51940</v>
      </c>
      <c r="C10803" s="138" t="s">
        <v>51941</v>
      </c>
      <c r="D10803" s="138" t="s">
        <v>51942</v>
      </c>
      <c r="E10803" s="138" t="s">
        <v>51943</v>
      </c>
      <c r="F10803" s="139">
        <v>0</v>
      </c>
      <c r="G10803" s="137" t="s">
        <v>247</v>
      </c>
      <c r="H10803" s="137" t="s">
        <v>1806</v>
      </c>
      <c r="I10803" s="138" t="s">
        <v>1110</v>
      </c>
    </row>
    <row r="10804" spans="1:9" hidden="1">
      <c r="A10804" s="137" t="s">
        <v>51944</v>
      </c>
      <c r="B10804" s="138" t="s">
        <v>51945</v>
      </c>
      <c r="C10804" s="138" t="s">
        <v>51946</v>
      </c>
      <c r="D10804" s="138" t="s">
        <v>51947</v>
      </c>
      <c r="E10804" s="138" t="s">
        <v>51948</v>
      </c>
      <c r="F10804" s="139">
        <v>131.01</v>
      </c>
      <c r="G10804" s="137" t="s">
        <v>247</v>
      </c>
      <c r="H10804" s="137" t="s">
        <v>1806</v>
      </c>
      <c r="I10804" s="138" t="s">
        <v>1110</v>
      </c>
    </row>
    <row r="10805" spans="1:9" hidden="1">
      <c r="A10805" s="137" t="s">
        <v>51949</v>
      </c>
      <c r="B10805" s="138" t="s">
        <v>51950</v>
      </c>
      <c r="C10805" s="138" t="s">
        <v>51951</v>
      </c>
      <c r="D10805" s="138" t="s">
        <v>51952</v>
      </c>
      <c r="E10805" s="138" t="s">
        <v>51953</v>
      </c>
      <c r="F10805" s="139">
        <v>0</v>
      </c>
      <c r="G10805" s="137" t="s">
        <v>247</v>
      </c>
      <c r="H10805" s="137" t="s">
        <v>1806</v>
      </c>
      <c r="I10805" s="138" t="s">
        <v>1110</v>
      </c>
    </row>
    <row r="10806" spans="1:9" hidden="1">
      <c r="A10806" s="137" t="s">
        <v>51954</v>
      </c>
      <c r="B10806" s="138" t="s">
        <v>51955</v>
      </c>
      <c r="C10806" s="138" t="s">
        <v>51956</v>
      </c>
      <c r="D10806" s="138" t="s">
        <v>51957</v>
      </c>
      <c r="E10806" s="138" t="s">
        <v>51958</v>
      </c>
      <c r="F10806" s="139">
        <v>0</v>
      </c>
      <c r="G10806" s="137" t="s">
        <v>247</v>
      </c>
      <c r="H10806" s="137" t="s">
        <v>1806</v>
      </c>
      <c r="I10806" s="138" t="s">
        <v>1110</v>
      </c>
    </row>
    <row r="10807" spans="1:9" hidden="1">
      <c r="A10807" s="137" t="s">
        <v>51959</v>
      </c>
      <c r="B10807" s="138" t="s">
        <v>51960</v>
      </c>
      <c r="C10807" s="138" t="s">
        <v>51961</v>
      </c>
      <c r="D10807" s="138" t="s">
        <v>51962</v>
      </c>
      <c r="E10807" s="138" t="s">
        <v>1756</v>
      </c>
      <c r="F10807" s="139">
        <v>0</v>
      </c>
      <c r="G10807" s="137" t="s">
        <v>247</v>
      </c>
      <c r="H10807" s="137" t="s">
        <v>1806</v>
      </c>
      <c r="I10807" s="138" t="s">
        <v>1756</v>
      </c>
    </row>
    <row r="10808" spans="1:9" hidden="1">
      <c r="A10808" s="137" t="s">
        <v>51963</v>
      </c>
      <c r="B10808" s="138" t="s">
        <v>51964</v>
      </c>
      <c r="C10808" s="138" t="s">
        <v>51965</v>
      </c>
      <c r="D10808" s="138" t="s">
        <v>51966</v>
      </c>
      <c r="E10808" s="138" t="s">
        <v>51967</v>
      </c>
      <c r="F10808" s="139">
        <v>0</v>
      </c>
      <c r="G10808" s="137" t="s">
        <v>247</v>
      </c>
      <c r="H10808" s="137" t="s">
        <v>1806</v>
      </c>
      <c r="I10808" s="138" t="s">
        <v>1096</v>
      </c>
    </row>
    <row r="10809" spans="1:9" hidden="1">
      <c r="A10809" s="137" t="s">
        <v>51968</v>
      </c>
      <c r="B10809" s="138" t="s">
        <v>722</v>
      </c>
      <c r="C10809" s="138" t="s">
        <v>44</v>
      </c>
      <c r="D10809" s="138" t="s">
        <v>51969</v>
      </c>
      <c r="E10809" s="138" t="s">
        <v>1116</v>
      </c>
      <c r="F10809" s="139">
        <v>0</v>
      </c>
      <c r="G10809" s="137" t="s">
        <v>247</v>
      </c>
      <c r="H10809" s="137" t="s">
        <v>1806</v>
      </c>
      <c r="I10809" s="138" t="s">
        <v>1096</v>
      </c>
    </row>
    <row r="10810" spans="1:9" hidden="1">
      <c r="A10810" s="137" t="s">
        <v>51970</v>
      </c>
      <c r="B10810" s="138" t="s">
        <v>51971</v>
      </c>
      <c r="C10810" s="138" t="s">
        <v>51972</v>
      </c>
      <c r="D10810" s="138" t="s">
        <v>51973</v>
      </c>
      <c r="E10810" s="138" t="s">
        <v>51974</v>
      </c>
      <c r="F10810" s="139">
        <v>11.69</v>
      </c>
      <c r="G10810" s="137" t="s">
        <v>247</v>
      </c>
      <c r="H10810" s="137" t="s">
        <v>1806</v>
      </c>
      <c r="I10810" s="138" t="s">
        <v>1096</v>
      </c>
    </row>
    <row r="10811" spans="1:9" hidden="1">
      <c r="A10811" s="137" t="s">
        <v>51975</v>
      </c>
      <c r="B10811" s="138" t="s">
        <v>51976</v>
      </c>
      <c r="C10811" s="138" t="s">
        <v>51977</v>
      </c>
      <c r="D10811" s="138" t="s">
        <v>51978</v>
      </c>
      <c r="E10811" s="138" t="s">
        <v>51979</v>
      </c>
      <c r="F10811" s="139">
        <v>36.630000000000003</v>
      </c>
      <c r="G10811" s="137" t="s">
        <v>247</v>
      </c>
      <c r="H10811" s="137" t="s">
        <v>1806</v>
      </c>
      <c r="I10811" s="138" t="s">
        <v>1096</v>
      </c>
    </row>
    <row r="10812" spans="1:9" hidden="1">
      <c r="A10812" s="137" t="s">
        <v>51980</v>
      </c>
      <c r="B10812" s="138" t="s">
        <v>51981</v>
      </c>
      <c r="C10812" s="138" t="s">
        <v>51982</v>
      </c>
      <c r="D10812" s="138" t="s">
        <v>51983</v>
      </c>
      <c r="E10812" s="138" t="s">
        <v>51984</v>
      </c>
      <c r="F10812" s="139">
        <v>0</v>
      </c>
      <c r="G10812" s="137" t="s">
        <v>247</v>
      </c>
      <c r="H10812" s="137" t="s">
        <v>1806</v>
      </c>
      <c r="I10812" s="138" t="s">
        <v>1756</v>
      </c>
    </row>
    <row r="10813" spans="1:9" hidden="1">
      <c r="A10813" s="137" t="s">
        <v>51985</v>
      </c>
      <c r="B10813" s="138" t="s">
        <v>51986</v>
      </c>
      <c r="C10813" s="138" t="s">
        <v>51987</v>
      </c>
      <c r="D10813" s="138" t="s">
        <v>51988</v>
      </c>
      <c r="E10813" s="138" t="s">
        <v>51989</v>
      </c>
      <c r="F10813" s="139">
        <v>24.87</v>
      </c>
      <c r="G10813" s="137" t="s">
        <v>247</v>
      </c>
      <c r="H10813" s="137" t="s">
        <v>1806</v>
      </c>
      <c r="I10813" s="138" t="s">
        <v>1756</v>
      </c>
    </row>
    <row r="10814" spans="1:9" hidden="1">
      <c r="A10814" s="137" t="s">
        <v>51990</v>
      </c>
      <c r="B10814" s="138" t="s">
        <v>51991</v>
      </c>
      <c r="C10814" s="138" t="s">
        <v>51992</v>
      </c>
      <c r="D10814" s="138" t="s">
        <v>51993</v>
      </c>
      <c r="E10814" s="138" t="s">
        <v>51994</v>
      </c>
      <c r="F10814" s="139">
        <v>27.25</v>
      </c>
      <c r="G10814" s="137" t="s">
        <v>247</v>
      </c>
      <c r="H10814" s="137" t="s">
        <v>1806</v>
      </c>
      <c r="I10814" s="138" t="s">
        <v>1756</v>
      </c>
    </row>
    <row r="10815" spans="1:9" hidden="1">
      <c r="A10815" s="137" t="s">
        <v>51995</v>
      </c>
      <c r="B10815" s="138" t="s">
        <v>51996</v>
      </c>
      <c r="C10815" s="138" t="s">
        <v>51997</v>
      </c>
      <c r="D10815" s="138" t="s">
        <v>51998</v>
      </c>
      <c r="E10815" s="138" t="s">
        <v>51999</v>
      </c>
      <c r="F10815" s="139">
        <v>37.53</v>
      </c>
      <c r="G10815" s="137" t="s">
        <v>247</v>
      </c>
      <c r="H10815" s="137" t="s">
        <v>1806</v>
      </c>
      <c r="I10815" s="138" t="s">
        <v>1096</v>
      </c>
    </row>
    <row r="10816" spans="1:9" hidden="1">
      <c r="A10816" s="137" t="s">
        <v>52000</v>
      </c>
      <c r="B10816" s="138" t="s">
        <v>52001</v>
      </c>
      <c r="C10816" s="138" t="s">
        <v>52002</v>
      </c>
      <c r="D10816" s="138" t="s">
        <v>52003</v>
      </c>
      <c r="E10816" s="138" t="s">
        <v>1756</v>
      </c>
      <c r="F10816" s="139">
        <v>0</v>
      </c>
      <c r="G10816" s="137" t="s">
        <v>247</v>
      </c>
      <c r="H10816" s="137" t="s">
        <v>1806</v>
      </c>
      <c r="I10816" s="138" t="s">
        <v>1756</v>
      </c>
    </row>
    <row r="10817" spans="1:9" hidden="1">
      <c r="A10817" s="137" t="s">
        <v>52004</v>
      </c>
      <c r="B10817" s="138" t="s">
        <v>52005</v>
      </c>
      <c r="C10817" s="138" t="s">
        <v>52006</v>
      </c>
      <c r="D10817" s="138" t="s">
        <v>5208</v>
      </c>
      <c r="E10817" s="138" t="s">
        <v>52007</v>
      </c>
      <c r="F10817" s="139">
        <v>18.07</v>
      </c>
      <c r="G10817" s="137" t="s">
        <v>247</v>
      </c>
      <c r="H10817" s="137" t="s">
        <v>1806</v>
      </c>
      <c r="I10817" s="138" t="s">
        <v>1096</v>
      </c>
    </row>
    <row r="10818" spans="1:9" hidden="1">
      <c r="A10818" s="137" t="s">
        <v>52008</v>
      </c>
      <c r="B10818" s="138" t="s">
        <v>52009</v>
      </c>
      <c r="C10818" s="138" t="s">
        <v>52010</v>
      </c>
      <c r="D10818" s="138" t="s">
        <v>52011</v>
      </c>
      <c r="E10818" s="138" t="s">
        <v>52012</v>
      </c>
      <c r="F10818" s="139">
        <v>0</v>
      </c>
      <c r="G10818" s="137" t="s">
        <v>247</v>
      </c>
      <c r="H10818" s="137" t="s">
        <v>1806</v>
      </c>
      <c r="I10818" s="138" t="s">
        <v>1110</v>
      </c>
    </row>
    <row r="10819" spans="1:9" hidden="1">
      <c r="A10819" s="137" t="s">
        <v>52013</v>
      </c>
      <c r="B10819" s="138" t="s">
        <v>52014</v>
      </c>
      <c r="C10819" s="138" t="s">
        <v>52015</v>
      </c>
      <c r="D10819" s="138" t="s">
        <v>52016</v>
      </c>
      <c r="E10819" s="138" t="s">
        <v>52017</v>
      </c>
      <c r="F10819" s="139">
        <v>21.95</v>
      </c>
      <c r="G10819" s="137" t="s">
        <v>247</v>
      </c>
      <c r="H10819" s="137" t="s">
        <v>1806</v>
      </c>
      <c r="I10819" s="138" t="s">
        <v>1756</v>
      </c>
    </row>
    <row r="10820" spans="1:9" hidden="1">
      <c r="A10820" s="137" t="s">
        <v>52018</v>
      </c>
      <c r="B10820" s="138" t="s">
        <v>52019</v>
      </c>
      <c r="C10820" s="138" t="s">
        <v>52020</v>
      </c>
      <c r="D10820" s="138" t="s">
        <v>52021</v>
      </c>
      <c r="E10820" s="138" t="s">
        <v>52022</v>
      </c>
      <c r="F10820" s="139">
        <v>0</v>
      </c>
      <c r="G10820" s="137" t="s">
        <v>247</v>
      </c>
      <c r="H10820" s="137" t="s">
        <v>1806</v>
      </c>
      <c r="I10820" s="138" t="s">
        <v>1096</v>
      </c>
    </row>
    <row r="10821" spans="1:9" hidden="1">
      <c r="A10821" s="137" t="s">
        <v>52023</v>
      </c>
      <c r="B10821" s="138" t="s">
        <v>52024</v>
      </c>
      <c r="C10821" s="138" t="s">
        <v>52025</v>
      </c>
      <c r="D10821" s="138" t="s">
        <v>52026</v>
      </c>
      <c r="E10821" s="138" t="s">
        <v>52027</v>
      </c>
      <c r="F10821" s="139">
        <v>22.72</v>
      </c>
      <c r="G10821" s="137" t="s">
        <v>247</v>
      </c>
      <c r="H10821" s="137" t="s">
        <v>1806</v>
      </c>
      <c r="I10821" s="138" t="s">
        <v>1110</v>
      </c>
    </row>
    <row r="10822" spans="1:9" hidden="1">
      <c r="A10822" s="137" t="s">
        <v>52028</v>
      </c>
      <c r="B10822" s="138" t="s">
        <v>52029</v>
      </c>
      <c r="C10822" s="138" t="s">
        <v>52030</v>
      </c>
      <c r="D10822" s="138" t="s">
        <v>52031</v>
      </c>
      <c r="E10822" s="138" t="s">
        <v>52032</v>
      </c>
      <c r="F10822" s="139">
        <v>0</v>
      </c>
      <c r="G10822" s="137" t="s">
        <v>247</v>
      </c>
      <c r="H10822" s="137" t="s">
        <v>1806</v>
      </c>
      <c r="I10822" s="138" t="s">
        <v>5636</v>
      </c>
    </row>
    <row r="10823" spans="1:9" hidden="1">
      <c r="A10823" s="137" t="s">
        <v>52033</v>
      </c>
      <c r="B10823" s="138" t="s">
        <v>724</v>
      </c>
      <c r="C10823" s="138" t="s">
        <v>726</v>
      </c>
      <c r="D10823" s="138" t="s">
        <v>725</v>
      </c>
      <c r="E10823" s="138" t="s">
        <v>1344</v>
      </c>
      <c r="F10823" s="139">
        <v>42.43</v>
      </c>
      <c r="G10823" s="137" t="s">
        <v>247</v>
      </c>
      <c r="H10823" s="137" t="s">
        <v>1806</v>
      </c>
      <c r="I10823" s="138" t="s">
        <v>1110</v>
      </c>
    </row>
    <row r="10824" spans="1:9" hidden="1">
      <c r="A10824" s="137" t="s">
        <v>52034</v>
      </c>
      <c r="B10824" s="138" t="s">
        <v>52035</v>
      </c>
      <c r="C10824" s="138" t="s">
        <v>52036</v>
      </c>
      <c r="D10824" s="138" t="s">
        <v>52037</v>
      </c>
      <c r="E10824" s="138" t="s">
        <v>52038</v>
      </c>
      <c r="F10824" s="139">
        <v>484.48</v>
      </c>
      <c r="G10824" s="137" t="s">
        <v>247</v>
      </c>
      <c r="H10824" s="137" t="s">
        <v>1806</v>
      </c>
      <c r="I10824" s="138" t="s">
        <v>1110</v>
      </c>
    </row>
    <row r="10825" spans="1:9" hidden="1">
      <c r="A10825" s="137" t="s">
        <v>52039</v>
      </c>
      <c r="B10825" s="138" t="s">
        <v>1607</v>
      </c>
      <c r="C10825" s="138" t="s">
        <v>52040</v>
      </c>
      <c r="D10825" s="138" t="s">
        <v>52041</v>
      </c>
      <c r="E10825" s="138" t="s">
        <v>52042</v>
      </c>
      <c r="F10825" s="139">
        <v>0</v>
      </c>
      <c r="G10825" s="137" t="s">
        <v>247</v>
      </c>
      <c r="H10825" s="137" t="s">
        <v>1806</v>
      </c>
      <c r="I10825" s="138" t="s">
        <v>1110</v>
      </c>
    </row>
    <row r="10826" spans="1:9" hidden="1">
      <c r="A10826" s="137" t="s">
        <v>52043</v>
      </c>
      <c r="B10826" s="138" t="s">
        <v>1607</v>
      </c>
      <c r="C10826" s="138" t="s">
        <v>1609</v>
      </c>
      <c r="D10826" s="138" t="s">
        <v>1608</v>
      </c>
      <c r="E10826" s="138" t="s">
        <v>52042</v>
      </c>
      <c r="F10826" s="139">
        <v>452.4</v>
      </c>
      <c r="G10826" s="137" t="s">
        <v>247</v>
      </c>
      <c r="H10826" s="137" t="s">
        <v>1806</v>
      </c>
      <c r="I10826" s="138" t="s">
        <v>1110</v>
      </c>
    </row>
    <row r="10827" spans="1:9" hidden="1">
      <c r="A10827" s="137" t="s">
        <v>52044</v>
      </c>
      <c r="B10827" s="138" t="s">
        <v>52045</v>
      </c>
      <c r="C10827" s="138" t="s">
        <v>52046</v>
      </c>
      <c r="D10827" s="138" t="s">
        <v>51313</v>
      </c>
      <c r="E10827" s="138" t="s">
        <v>52047</v>
      </c>
      <c r="F10827" s="139">
        <v>0</v>
      </c>
      <c r="G10827" s="137" t="s">
        <v>247</v>
      </c>
      <c r="H10827" s="137" t="s">
        <v>1806</v>
      </c>
      <c r="I10827" s="138" t="s">
        <v>1756</v>
      </c>
    </row>
    <row r="10828" spans="1:9" hidden="1">
      <c r="A10828" s="137" t="s">
        <v>52048</v>
      </c>
      <c r="B10828" s="138" t="s">
        <v>52049</v>
      </c>
      <c r="C10828" s="138" t="s">
        <v>52050</v>
      </c>
      <c r="D10828" s="138" t="s">
        <v>52051</v>
      </c>
      <c r="E10828" s="138" t="s">
        <v>52052</v>
      </c>
      <c r="F10828" s="139">
        <v>120.84</v>
      </c>
      <c r="G10828" s="137" t="s">
        <v>247</v>
      </c>
      <c r="H10828" s="137" t="s">
        <v>1806</v>
      </c>
      <c r="I10828" s="138" t="s">
        <v>1110</v>
      </c>
    </row>
    <row r="10829" spans="1:9" hidden="1">
      <c r="A10829" s="137" t="s">
        <v>52053</v>
      </c>
      <c r="B10829" s="138" t="s">
        <v>52054</v>
      </c>
      <c r="C10829" s="138" t="s">
        <v>52055</v>
      </c>
      <c r="D10829" s="138" t="s">
        <v>52056</v>
      </c>
      <c r="E10829" s="138" t="s">
        <v>52057</v>
      </c>
      <c r="F10829" s="139">
        <v>0</v>
      </c>
      <c r="G10829" s="137" t="s">
        <v>247</v>
      </c>
      <c r="H10829" s="137" t="s">
        <v>1806</v>
      </c>
      <c r="I10829" s="138" t="s">
        <v>5636</v>
      </c>
    </row>
    <row r="10830" spans="1:9" hidden="1">
      <c r="A10830" s="137" t="s">
        <v>52058</v>
      </c>
      <c r="B10830" s="138" t="s">
        <v>52059</v>
      </c>
      <c r="C10830" s="138" t="s">
        <v>52060</v>
      </c>
      <c r="D10830" s="138" t="s">
        <v>52061</v>
      </c>
      <c r="E10830" s="138" t="s">
        <v>52062</v>
      </c>
      <c r="F10830" s="139">
        <v>0</v>
      </c>
      <c r="G10830" s="137" t="s">
        <v>247</v>
      </c>
      <c r="H10830" s="137" t="s">
        <v>1806</v>
      </c>
      <c r="I10830" s="138" t="s">
        <v>1096</v>
      </c>
    </row>
    <row r="10831" spans="1:9" hidden="1">
      <c r="A10831" s="137" t="s">
        <v>52063</v>
      </c>
      <c r="B10831" s="138" t="s">
        <v>52064</v>
      </c>
      <c r="C10831" s="138" t="s">
        <v>52065</v>
      </c>
      <c r="D10831" s="138" t="s">
        <v>52066</v>
      </c>
      <c r="E10831" s="138" t="s">
        <v>52067</v>
      </c>
      <c r="F10831" s="139">
        <v>135.24</v>
      </c>
      <c r="G10831" s="137" t="s">
        <v>247</v>
      </c>
      <c r="H10831" s="137" t="s">
        <v>1806</v>
      </c>
      <c r="I10831" s="138" t="s">
        <v>1096</v>
      </c>
    </row>
    <row r="10832" spans="1:9" hidden="1">
      <c r="A10832" s="137" t="s">
        <v>52068</v>
      </c>
      <c r="B10832" s="138" t="s">
        <v>52069</v>
      </c>
      <c r="C10832" s="138" t="s">
        <v>52070</v>
      </c>
      <c r="D10832" s="138" t="s">
        <v>52071</v>
      </c>
      <c r="E10832" s="138" t="s">
        <v>52072</v>
      </c>
      <c r="F10832" s="139">
        <v>0</v>
      </c>
      <c r="G10832" s="137" t="s">
        <v>247</v>
      </c>
      <c r="H10832" s="137" t="s">
        <v>1806</v>
      </c>
      <c r="I10832" s="138" t="s">
        <v>1096</v>
      </c>
    </row>
    <row r="10833" spans="1:9" hidden="1">
      <c r="A10833" s="137" t="s">
        <v>52073</v>
      </c>
      <c r="B10833" s="138" t="s">
        <v>52074</v>
      </c>
      <c r="C10833" s="138" t="s">
        <v>52075</v>
      </c>
      <c r="D10833" s="138" t="s">
        <v>52076</v>
      </c>
      <c r="E10833" s="138" t="s">
        <v>52077</v>
      </c>
      <c r="F10833" s="139">
        <v>0</v>
      </c>
      <c r="G10833" s="137" t="s">
        <v>247</v>
      </c>
      <c r="H10833" s="137" t="s">
        <v>1806</v>
      </c>
      <c r="I10833" s="138" t="s">
        <v>1096</v>
      </c>
    </row>
    <row r="10834" spans="1:9" hidden="1">
      <c r="A10834" s="137" t="s">
        <v>52078</v>
      </c>
      <c r="B10834" s="138" t="s">
        <v>52079</v>
      </c>
      <c r="C10834" s="138" t="s">
        <v>52080</v>
      </c>
      <c r="D10834" s="138" t="s">
        <v>52081</v>
      </c>
      <c r="E10834" s="138" t="s">
        <v>52082</v>
      </c>
      <c r="F10834" s="139">
        <v>26.55</v>
      </c>
      <c r="G10834" s="137" t="s">
        <v>247</v>
      </c>
      <c r="H10834" s="137" t="s">
        <v>1806</v>
      </c>
      <c r="I10834" s="138" t="s">
        <v>1756</v>
      </c>
    </row>
    <row r="10835" spans="1:9" hidden="1">
      <c r="A10835" s="137" t="s">
        <v>52083</v>
      </c>
      <c r="B10835" s="138" t="s">
        <v>52084</v>
      </c>
      <c r="C10835" s="138" t="s">
        <v>52085</v>
      </c>
      <c r="D10835" s="138" t="s">
        <v>52086</v>
      </c>
      <c r="E10835" s="138" t="s">
        <v>1756</v>
      </c>
      <c r="F10835" s="139">
        <v>0</v>
      </c>
      <c r="G10835" s="137" t="s">
        <v>247</v>
      </c>
      <c r="H10835" s="137" t="s">
        <v>1806</v>
      </c>
      <c r="I10835" s="138" t="s">
        <v>1756</v>
      </c>
    </row>
    <row r="10836" spans="1:9" hidden="1">
      <c r="A10836" s="137" t="s">
        <v>52087</v>
      </c>
      <c r="B10836" s="138" t="s">
        <v>52088</v>
      </c>
      <c r="C10836" s="138" t="s">
        <v>52089</v>
      </c>
      <c r="D10836" s="138" t="s">
        <v>52090</v>
      </c>
      <c r="E10836" s="138" t="s">
        <v>52091</v>
      </c>
      <c r="F10836" s="139">
        <v>0</v>
      </c>
      <c r="G10836" s="137" t="s">
        <v>247</v>
      </c>
      <c r="H10836" s="137" t="s">
        <v>1806</v>
      </c>
      <c r="I10836" s="138" t="s">
        <v>6595</v>
      </c>
    </row>
    <row r="10837" spans="1:9" hidden="1">
      <c r="A10837" s="137" t="s">
        <v>52092</v>
      </c>
      <c r="B10837" s="138" t="s">
        <v>52093</v>
      </c>
      <c r="C10837" s="138" t="s">
        <v>52094</v>
      </c>
      <c r="D10837" s="138" t="s">
        <v>52095</v>
      </c>
      <c r="E10837" s="138" t="s">
        <v>52096</v>
      </c>
      <c r="F10837" s="139">
        <v>17.600000000000001</v>
      </c>
      <c r="G10837" s="137" t="s">
        <v>247</v>
      </c>
      <c r="H10837" s="137" t="s">
        <v>1806</v>
      </c>
      <c r="I10837" s="138" t="s">
        <v>1110</v>
      </c>
    </row>
    <row r="10838" spans="1:9" hidden="1">
      <c r="A10838" s="137" t="s">
        <v>52097</v>
      </c>
      <c r="B10838" s="138" t="s">
        <v>52098</v>
      </c>
      <c r="C10838" s="138" t="s">
        <v>52099</v>
      </c>
      <c r="D10838" s="138" t="s">
        <v>52100</v>
      </c>
      <c r="E10838" s="138" t="s">
        <v>52101</v>
      </c>
      <c r="F10838" s="139">
        <v>0</v>
      </c>
      <c r="G10838" s="137" t="s">
        <v>247</v>
      </c>
      <c r="H10838" s="137" t="s">
        <v>1806</v>
      </c>
      <c r="I10838" s="138" t="s">
        <v>1756</v>
      </c>
    </row>
    <row r="10839" spans="1:9" hidden="1">
      <c r="A10839" s="137" t="s">
        <v>52102</v>
      </c>
      <c r="B10839" s="138" t="s">
        <v>52103</v>
      </c>
      <c r="C10839" s="138" t="s">
        <v>52104</v>
      </c>
      <c r="D10839" s="138" t="s">
        <v>52105</v>
      </c>
      <c r="E10839" s="138" t="s">
        <v>52106</v>
      </c>
      <c r="F10839" s="139">
        <v>0</v>
      </c>
      <c r="G10839" s="137" t="s">
        <v>247</v>
      </c>
      <c r="H10839" s="137" t="s">
        <v>1806</v>
      </c>
      <c r="I10839" s="138" t="s">
        <v>5636</v>
      </c>
    </row>
    <row r="10840" spans="1:9" hidden="1">
      <c r="A10840" s="137" t="s">
        <v>52107</v>
      </c>
      <c r="B10840" s="138" t="s">
        <v>52108</v>
      </c>
      <c r="C10840" s="138" t="s">
        <v>52109</v>
      </c>
      <c r="D10840" s="138" t="s">
        <v>52110</v>
      </c>
      <c r="E10840" s="138" t="s">
        <v>52111</v>
      </c>
      <c r="F10840" s="139">
        <v>0</v>
      </c>
      <c r="G10840" s="137" t="s">
        <v>247</v>
      </c>
      <c r="H10840" s="137" t="s">
        <v>1806</v>
      </c>
      <c r="I10840" s="138" t="s">
        <v>1096</v>
      </c>
    </row>
    <row r="10841" spans="1:9" hidden="1">
      <c r="A10841" s="137" t="s">
        <v>52112</v>
      </c>
      <c r="B10841" s="138" t="s">
        <v>52113</v>
      </c>
      <c r="C10841" s="138" t="s">
        <v>52114</v>
      </c>
      <c r="D10841" s="138" t="s">
        <v>52115</v>
      </c>
      <c r="E10841" s="138" t="s">
        <v>52116</v>
      </c>
      <c r="F10841" s="139">
        <v>67.89</v>
      </c>
      <c r="G10841" s="137" t="s">
        <v>247</v>
      </c>
      <c r="H10841" s="137" t="s">
        <v>1806</v>
      </c>
      <c r="I10841" s="138" t="s">
        <v>1096</v>
      </c>
    </row>
    <row r="10842" spans="1:9" hidden="1">
      <c r="A10842" s="137" t="s">
        <v>52117</v>
      </c>
      <c r="B10842" s="138" t="s">
        <v>52118</v>
      </c>
      <c r="C10842" s="138" t="s">
        <v>52119</v>
      </c>
      <c r="D10842" s="138" t="s">
        <v>52120</v>
      </c>
      <c r="E10842" s="138" t="s">
        <v>52121</v>
      </c>
      <c r="F10842" s="139">
        <v>12.87</v>
      </c>
      <c r="G10842" s="137" t="s">
        <v>247</v>
      </c>
      <c r="H10842" s="137" t="s">
        <v>1806</v>
      </c>
      <c r="I10842" s="138" t="s">
        <v>1110</v>
      </c>
    </row>
    <row r="10843" spans="1:9" hidden="1">
      <c r="A10843" s="137" t="s">
        <v>52122</v>
      </c>
      <c r="B10843" s="138" t="s">
        <v>52123</v>
      </c>
      <c r="C10843" s="138" t="s">
        <v>52124</v>
      </c>
      <c r="D10843" s="138" t="s">
        <v>52120</v>
      </c>
      <c r="E10843" s="138" t="s">
        <v>52125</v>
      </c>
      <c r="F10843" s="139">
        <v>0</v>
      </c>
      <c r="G10843" s="137" t="s">
        <v>247</v>
      </c>
      <c r="H10843" s="137" t="s">
        <v>1806</v>
      </c>
      <c r="I10843" s="138" t="s">
        <v>1110</v>
      </c>
    </row>
    <row r="10844" spans="1:9" hidden="1">
      <c r="A10844" s="137" t="s">
        <v>52126</v>
      </c>
      <c r="B10844" s="138" t="s">
        <v>52127</v>
      </c>
      <c r="C10844" s="138" t="s">
        <v>52128</v>
      </c>
      <c r="D10844" s="138" t="s">
        <v>52129</v>
      </c>
      <c r="E10844" s="138" t="s">
        <v>52130</v>
      </c>
      <c r="F10844" s="139">
        <v>0</v>
      </c>
      <c r="G10844" s="137" t="s">
        <v>247</v>
      </c>
      <c r="H10844" s="137" t="s">
        <v>1806</v>
      </c>
      <c r="I10844" s="138" t="s">
        <v>1110</v>
      </c>
    </row>
    <row r="10845" spans="1:9" hidden="1">
      <c r="A10845" s="137" t="s">
        <v>52131</v>
      </c>
      <c r="B10845" s="138" t="s">
        <v>1610</v>
      </c>
      <c r="C10845" s="138" t="s">
        <v>1611</v>
      </c>
      <c r="D10845" s="138" t="s">
        <v>1356</v>
      </c>
      <c r="E10845" s="138" t="s">
        <v>52132</v>
      </c>
      <c r="F10845" s="139">
        <v>281.44</v>
      </c>
      <c r="G10845" s="137" t="s">
        <v>247</v>
      </c>
      <c r="H10845" s="137" t="s">
        <v>1806</v>
      </c>
      <c r="I10845" s="138" t="s">
        <v>1096</v>
      </c>
    </row>
    <row r="10846" spans="1:9" hidden="1">
      <c r="A10846" s="137" t="s">
        <v>52133</v>
      </c>
      <c r="B10846" s="138" t="s">
        <v>52134</v>
      </c>
      <c r="C10846" s="138" t="s">
        <v>52135</v>
      </c>
      <c r="D10846" s="138" t="s">
        <v>52136</v>
      </c>
      <c r="E10846" s="138" t="s">
        <v>52137</v>
      </c>
      <c r="F10846" s="139">
        <v>27.78</v>
      </c>
      <c r="G10846" s="137" t="s">
        <v>247</v>
      </c>
      <c r="H10846" s="137" t="s">
        <v>1806</v>
      </c>
      <c r="I10846" s="138" t="s">
        <v>1756</v>
      </c>
    </row>
    <row r="10847" spans="1:9" hidden="1">
      <c r="A10847" s="137" t="s">
        <v>52138</v>
      </c>
      <c r="B10847" s="138" t="s">
        <v>52139</v>
      </c>
      <c r="C10847" s="138" t="s">
        <v>52140</v>
      </c>
      <c r="D10847" s="138" t="s">
        <v>52141</v>
      </c>
      <c r="E10847" s="138" t="s">
        <v>52142</v>
      </c>
      <c r="F10847" s="139">
        <v>0</v>
      </c>
      <c r="G10847" s="137" t="s">
        <v>247</v>
      </c>
      <c r="H10847" s="137" t="s">
        <v>1806</v>
      </c>
      <c r="I10847" s="138" t="s">
        <v>6595</v>
      </c>
    </row>
    <row r="10848" spans="1:9" hidden="1">
      <c r="A10848" s="137" t="s">
        <v>52143</v>
      </c>
      <c r="B10848" s="138" t="s">
        <v>975</v>
      </c>
      <c r="C10848" s="138" t="s">
        <v>915</v>
      </c>
      <c r="D10848" s="138" t="s">
        <v>821</v>
      </c>
      <c r="E10848" s="138" t="s">
        <v>1184</v>
      </c>
      <c r="F10848" s="139">
        <v>96.97</v>
      </c>
      <c r="G10848" s="137" t="s">
        <v>247</v>
      </c>
      <c r="H10848" s="137" t="s">
        <v>1806</v>
      </c>
      <c r="I10848" s="138" t="s">
        <v>1096</v>
      </c>
    </row>
    <row r="10849" spans="1:9" hidden="1">
      <c r="A10849" s="137" t="s">
        <v>52144</v>
      </c>
      <c r="B10849" s="138" t="s">
        <v>52145</v>
      </c>
      <c r="C10849" s="138" t="s">
        <v>52146</v>
      </c>
      <c r="D10849" s="138" t="s">
        <v>52147</v>
      </c>
      <c r="E10849" s="138" t="s">
        <v>52148</v>
      </c>
      <c r="F10849" s="139">
        <v>31.23</v>
      </c>
      <c r="G10849" s="137" t="s">
        <v>247</v>
      </c>
      <c r="H10849" s="137" t="s">
        <v>1806</v>
      </c>
      <c r="I10849" s="138" t="s">
        <v>1110</v>
      </c>
    </row>
    <row r="10850" spans="1:9" hidden="1">
      <c r="A10850" s="137" t="s">
        <v>52149</v>
      </c>
      <c r="B10850" s="138" t="s">
        <v>52150</v>
      </c>
      <c r="C10850" s="138" t="s">
        <v>52151</v>
      </c>
      <c r="D10850" s="138" t="s">
        <v>52152</v>
      </c>
      <c r="E10850" s="138" t="s">
        <v>52153</v>
      </c>
      <c r="F10850" s="139">
        <v>0</v>
      </c>
      <c r="G10850" s="137" t="s">
        <v>247</v>
      </c>
      <c r="H10850" s="137" t="s">
        <v>1806</v>
      </c>
      <c r="I10850" s="138" t="s">
        <v>1096</v>
      </c>
    </row>
    <row r="10851" spans="1:9" hidden="1">
      <c r="A10851" s="137" t="s">
        <v>52154</v>
      </c>
      <c r="B10851" s="138" t="s">
        <v>52155</v>
      </c>
      <c r="C10851" s="138" t="s">
        <v>52156</v>
      </c>
      <c r="D10851" s="138" t="s">
        <v>52157</v>
      </c>
      <c r="E10851" s="138" t="s">
        <v>52158</v>
      </c>
      <c r="F10851" s="139">
        <v>24.76</v>
      </c>
      <c r="G10851" s="137" t="s">
        <v>247</v>
      </c>
      <c r="H10851" s="137" t="s">
        <v>1806</v>
      </c>
      <c r="I10851" s="138" t="s">
        <v>1096</v>
      </c>
    </row>
    <row r="10852" spans="1:9" hidden="1">
      <c r="A10852" s="137" t="s">
        <v>52159</v>
      </c>
      <c r="B10852" s="138" t="s">
        <v>52160</v>
      </c>
      <c r="C10852" s="138" t="s">
        <v>52161</v>
      </c>
      <c r="D10852" s="138" t="s">
        <v>52162</v>
      </c>
      <c r="E10852" s="138" t="s">
        <v>52163</v>
      </c>
      <c r="F10852" s="139">
        <v>27.31</v>
      </c>
      <c r="G10852" s="137" t="s">
        <v>247</v>
      </c>
      <c r="H10852" s="137" t="s">
        <v>1806</v>
      </c>
      <c r="I10852" s="138" t="s">
        <v>1756</v>
      </c>
    </row>
    <row r="10853" spans="1:9" hidden="1">
      <c r="A10853" s="137" t="s">
        <v>52164</v>
      </c>
      <c r="B10853" s="138" t="s">
        <v>52165</v>
      </c>
      <c r="C10853" s="138" t="s">
        <v>52166</v>
      </c>
      <c r="D10853" s="138" t="s">
        <v>52167</v>
      </c>
      <c r="E10853" s="138" t="s">
        <v>52168</v>
      </c>
      <c r="F10853" s="139">
        <v>0</v>
      </c>
      <c r="G10853" s="137" t="s">
        <v>247</v>
      </c>
      <c r="H10853" s="137" t="s">
        <v>1806</v>
      </c>
      <c r="I10853" s="138" t="s">
        <v>45999</v>
      </c>
    </row>
    <row r="10854" spans="1:9" hidden="1">
      <c r="A10854" s="137" t="s">
        <v>52169</v>
      </c>
      <c r="B10854" s="138" t="s">
        <v>52170</v>
      </c>
      <c r="C10854" s="138" t="s">
        <v>52171</v>
      </c>
      <c r="D10854" s="138" t="s">
        <v>52172</v>
      </c>
      <c r="E10854" s="138" t="s">
        <v>52173</v>
      </c>
      <c r="F10854" s="139">
        <v>0</v>
      </c>
      <c r="G10854" s="137" t="s">
        <v>247</v>
      </c>
      <c r="H10854" s="137" t="s">
        <v>1806</v>
      </c>
      <c r="I10854" s="138" t="s">
        <v>1096</v>
      </c>
    </row>
    <row r="10855" spans="1:9" hidden="1">
      <c r="A10855" s="137" t="s">
        <v>52174</v>
      </c>
      <c r="B10855" s="138" t="s">
        <v>52175</v>
      </c>
      <c r="C10855" s="138" t="s">
        <v>52176</v>
      </c>
      <c r="D10855" s="138" t="s">
        <v>52177</v>
      </c>
      <c r="E10855" s="138" t="s">
        <v>52178</v>
      </c>
      <c r="F10855" s="139">
        <v>0</v>
      </c>
      <c r="G10855" s="137" t="s">
        <v>247</v>
      </c>
      <c r="H10855" s="137" t="s">
        <v>1806</v>
      </c>
      <c r="I10855" s="138" t="s">
        <v>1096</v>
      </c>
    </row>
    <row r="10856" spans="1:9" hidden="1">
      <c r="A10856" s="137" t="s">
        <v>52179</v>
      </c>
      <c r="B10856" s="138" t="s">
        <v>52180</v>
      </c>
      <c r="C10856" s="138" t="s">
        <v>52181</v>
      </c>
      <c r="D10856" s="138" t="s">
        <v>52182</v>
      </c>
      <c r="E10856" s="138" t="s">
        <v>52183</v>
      </c>
      <c r="F10856" s="139">
        <v>0</v>
      </c>
      <c r="G10856" s="137" t="s">
        <v>247</v>
      </c>
      <c r="H10856" s="137" t="s">
        <v>1806</v>
      </c>
      <c r="I10856" s="138" t="s">
        <v>1110</v>
      </c>
    </row>
    <row r="10857" spans="1:9" hidden="1">
      <c r="A10857" s="137" t="s">
        <v>52184</v>
      </c>
      <c r="B10857" s="138" t="s">
        <v>52185</v>
      </c>
      <c r="C10857" s="138" t="s">
        <v>52186</v>
      </c>
      <c r="D10857" s="138" t="s">
        <v>52187</v>
      </c>
      <c r="E10857" s="138" t="s">
        <v>52188</v>
      </c>
      <c r="F10857" s="139">
        <v>0</v>
      </c>
      <c r="G10857" s="137" t="s">
        <v>247</v>
      </c>
      <c r="H10857" s="137" t="s">
        <v>1806</v>
      </c>
      <c r="I10857" s="138" t="s">
        <v>1096</v>
      </c>
    </row>
    <row r="10858" spans="1:9" hidden="1">
      <c r="A10858" s="137" t="s">
        <v>52189</v>
      </c>
      <c r="B10858" s="138" t="s">
        <v>52190</v>
      </c>
      <c r="C10858" s="138" t="s">
        <v>52191</v>
      </c>
      <c r="D10858" s="138" t="s">
        <v>52192</v>
      </c>
      <c r="E10858" s="138" t="s">
        <v>52193</v>
      </c>
      <c r="F10858" s="139">
        <v>0</v>
      </c>
      <c r="G10858" s="137" t="s">
        <v>247</v>
      </c>
      <c r="H10858" s="137" t="s">
        <v>2660</v>
      </c>
      <c r="I10858" s="138" t="s">
        <v>1091</v>
      </c>
    </row>
    <row r="10859" spans="1:9" hidden="1">
      <c r="A10859" s="137" t="s">
        <v>52194</v>
      </c>
      <c r="B10859" s="138" t="s">
        <v>52195</v>
      </c>
      <c r="C10859" s="138" t="s">
        <v>52196</v>
      </c>
      <c r="D10859" s="138" t="s">
        <v>52197</v>
      </c>
      <c r="E10859" s="138" t="s">
        <v>52198</v>
      </c>
      <c r="F10859" s="139">
        <v>196.82</v>
      </c>
      <c r="G10859" s="137" t="s">
        <v>247</v>
      </c>
      <c r="H10859" s="137" t="s">
        <v>1806</v>
      </c>
      <c r="I10859" s="138" t="s">
        <v>1110</v>
      </c>
    </row>
    <row r="10860" spans="1:9" hidden="1">
      <c r="A10860" s="137" t="s">
        <v>52199</v>
      </c>
      <c r="B10860" s="138" t="s">
        <v>52200</v>
      </c>
      <c r="C10860" s="138" t="s">
        <v>52201</v>
      </c>
      <c r="D10860" s="138" t="s">
        <v>52202</v>
      </c>
      <c r="E10860" s="138" t="s">
        <v>52203</v>
      </c>
      <c r="F10860" s="139">
        <v>0</v>
      </c>
      <c r="G10860" s="137" t="s">
        <v>247</v>
      </c>
      <c r="H10860" s="137" t="s">
        <v>1806</v>
      </c>
      <c r="I10860" s="138" t="s">
        <v>1096</v>
      </c>
    </row>
    <row r="10861" spans="1:9" hidden="1">
      <c r="A10861" s="137" t="s">
        <v>52204</v>
      </c>
      <c r="B10861" s="138" t="s">
        <v>52205</v>
      </c>
      <c r="C10861" s="138" t="s">
        <v>52206</v>
      </c>
      <c r="D10861" s="138" t="s">
        <v>52207</v>
      </c>
      <c r="E10861" s="138" t="s">
        <v>52208</v>
      </c>
      <c r="F10861" s="139">
        <v>192.82</v>
      </c>
      <c r="G10861" s="137" t="s">
        <v>247</v>
      </c>
      <c r="H10861" s="137" t="s">
        <v>1806</v>
      </c>
      <c r="I10861" s="138" t="s">
        <v>1096</v>
      </c>
    </row>
    <row r="10862" spans="1:9" hidden="1">
      <c r="A10862" s="137" t="s">
        <v>52209</v>
      </c>
      <c r="B10862" s="138" t="s">
        <v>52210</v>
      </c>
      <c r="C10862" s="138" t="s">
        <v>52211</v>
      </c>
      <c r="D10862" s="138" t="s">
        <v>52212</v>
      </c>
      <c r="E10862" s="138" t="s">
        <v>52213</v>
      </c>
      <c r="F10862" s="139">
        <v>79.260000000000005</v>
      </c>
      <c r="G10862" s="137" t="s">
        <v>247</v>
      </c>
      <c r="H10862" s="137" t="s">
        <v>1806</v>
      </c>
      <c r="I10862" s="138" t="s">
        <v>1110</v>
      </c>
    </row>
    <row r="10863" spans="1:9" hidden="1">
      <c r="A10863" s="137" t="s">
        <v>52214</v>
      </c>
      <c r="B10863" s="138" t="s">
        <v>52215</v>
      </c>
      <c r="C10863" s="138" t="s">
        <v>52216</v>
      </c>
      <c r="D10863" s="138" t="s">
        <v>52217</v>
      </c>
      <c r="E10863" s="138" t="s">
        <v>52218</v>
      </c>
      <c r="F10863" s="139">
        <v>26.93</v>
      </c>
      <c r="G10863" s="137" t="s">
        <v>247</v>
      </c>
      <c r="H10863" s="137" t="s">
        <v>1806</v>
      </c>
      <c r="I10863" s="138" t="s">
        <v>1756</v>
      </c>
    </row>
    <row r="10864" spans="1:9" hidden="1">
      <c r="A10864" s="137" t="s">
        <v>52219</v>
      </c>
      <c r="B10864" s="138" t="s">
        <v>1022</v>
      </c>
      <c r="C10864" s="138" t="s">
        <v>52220</v>
      </c>
      <c r="D10864" s="138" t="s">
        <v>52221</v>
      </c>
      <c r="E10864" s="138" t="s">
        <v>1246</v>
      </c>
      <c r="F10864" s="139">
        <v>0</v>
      </c>
      <c r="G10864" s="137" t="s">
        <v>247</v>
      </c>
      <c r="H10864" s="137" t="s">
        <v>1806</v>
      </c>
      <c r="I10864" s="138" t="s">
        <v>1096</v>
      </c>
    </row>
    <row r="10865" spans="1:9" hidden="1">
      <c r="A10865" s="137" t="s">
        <v>52222</v>
      </c>
      <c r="B10865" s="138" t="s">
        <v>1022</v>
      </c>
      <c r="C10865" s="138" t="s">
        <v>938</v>
      </c>
      <c r="D10865" s="138" t="s">
        <v>52221</v>
      </c>
      <c r="E10865" s="138" t="s">
        <v>1246</v>
      </c>
      <c r="F10865" s="139">
        <v>315.26</v>
      </c>
      <c r="G10865" s="137" t="s">
        <v>247</v>
      </c>
      <c r="H10865" s="137" t="s">
        <v>1806</v>
      </c>
      <c r="I10865" s="138" t="s">
        <v>1096</v>
      </c>
    </row>
    <row r="10866" spans="1:9" hidden="1">
      <c r="A10866" s="137" t="s">
        <v>52223</v>
      </c>
      <c r="B10866" s="138" t="s">
        <v>52224</v>
      </c>
      <c r="C10866" s="138" t="s">
        <v>52225</v>
      </c>
      <c r="D10866" s="138" t="s">
        <v>52226</v>
      </c>
      <c r="E10866" s="138" t="s">
        <v>52227</v>
      </c>
      <c r="F10866" s="139">
        <v>0</v>
      </c>
      <c r="G10866" s="137" t="s">
        <v>247</v>
      </c>
      <c r="H10866" s="137" t="s">
        <v>4410</v>
      </c>
      <c r="I10866" s="138" t="s">
        <v>1756</v>
      </c>
    </row>
    <row r="10867" spans="1:9" hidden="1">
      <c r="A10867" s="137" t="s">
        <v>52228</v>
      </c>
      <c r="B10867" s="138" t="s">
        <v>52229</v>
      </c>
      <c r="C10867" s="138" t="s">
        <v>52230</v>
      </c>
      <c r="D10867" s="138" t="s">
        <v>52231</v>
      </c>
      <c r="E10867" s="138" t="s">
        <v>52232</v>
      </c>
      <c r="F10867" s="139">
        <v>21.18</v>
      </c>
      <c r="G10867" s="137" t="s">
        <v>247</v>
      </c>
      <c r="H10867" s="137" t="s">
        <v>1806</v>
      </c>
      <c r="I10867" s="138" t="s">
        <v>1110</v>
      </c>
    </row>
    <row r="10868" spans="1:9" hidden="1">
      <c r="A10868" s="137" t="s">
        <v>52233</v>
      </c>
      <c r="B10868" s="138" t="s">
        <v>52234</v>
      </c>
      <c r="C10868" s="138" t="s">
        <v>52235</v>
      </c>
      <c r="D10868" s="138" t="s">
        <v>867</v>
      </c>
      <c r="E10868" s="138" t="s">
        <v>52236</v>
      </c>
      <c r="F10868" s="139">
        <v>84.41</v>
      </c>
      <c r="G10868" s="137" t="s">
        <v>247</v>
      </c>
      <c r="H10868" s="137" t="s">
        <v>1806</v>
      </c>
      <c r="I10868" s="138" t="s">
        <v>1096</v>
      </c>
    </row>
    <row r="10869" spans="1:9" hidden="1">
      <c r="A10869" s="137" t="s">
        <v>52237</v>
      </c>
      <c r="B10869" s="138" t="s">
        <v>52238</v>
      </c>
      <c r="C10869" s="138" t="s">
        <v>52239</v>
      </c>
      <c r="D10869" s="138" t="s">
        <v>52240</v>
      </c>
      <c r="E10869" s="138" t="s">
        <v>52241</v>
      </c>
      <c r="F10869" s="139">
        <v>150.5</v>
      </c>
      <c r="G10869" s="137" t="s">
        <v>247</v>
      </c>
      <c r="H10869" s="137" t="s">
        <v>2660</v>
      </c>
      <c r="I10869" s="138" t="s">
        <v>1091</v>
      </c>
    </row>
    <row r="10870" spans="1:9" hidden="1">
      <c r="A10870" s="137" t="s">
        <v>52242</v>
      </c>
      <c r="B10870" s="138" t="s">
        <v>52243</v>
      </c>
      <c r="C10870" s="138" t="s">
        <v>52244</v>
      </c>
      <c r="D10870" s="138" t="s">
        <v>52245</v>
      </c>
      <c r="E10870" s="138" t="s">
        <v>52246</v>
      </c>
      <c r="F10870" s="139">
        <v>0</v>
      </c>
      <c r="G10870" s="137" t="s">
        <v>247</v>
      </c>
      <c r="H10870" s="137" t="s">
        <v>1806</v>
      </c>
      <c r="I10870" s="138" t="s">
        <v>1110</v>
      </c>
    </row>
    <row r="10871" spans="1:9" hidden="1">
      <c r="A10871" s="137" t="s">
        <v>52247</v>
      </c>
      <c r="B10871" s="138" t="s">
        <v>52248</v>
      </c>
      <c r="C10871" s="138" t="s">
        <v>52249</v>
      </c>
      <c r="D10871" s="138" t="s">
        <v>16865</v>
      </c>
      <c r="E10871" s="138" t="s">
        <v>52250</v>
      </c>
      <c r="F10871" s="139">
        <v>66.92</v>
      </c>
      <c r="G10871" s="137" t="s">
        <v>247</v>
      </c>
      <c r="H10871" s="137" t="s">
        <v>1806</v>
      </c>
      <c r="I10871" s="138" t="s">
        <v>1096</v>
      </c>
    </row>
    <row r="10872" spans="1:9" hidden="1">
      <c r="A10872" s="137" t="s">
        <v>52251</v>
      </c>
      <c r="B10872" s="138" t="s">
        <v>52252</v>
      </c>
      <c r="C10872" s="138" t="s">
        <v>52253</v>
      </c>
      <c r="D10872" s="138" t="s">
        <v>52254</v>
      </c>
      <c r="E10872" s="138" t="s">
        <v>52255</v>
      </c>
      <c r="F10872" s="139">
        <v>20.32</v>
      </c>
      <c r="G10872" s="137" t="s">
        <v>247</v>
      </c>
      <c r="H10872" s="137" t="s">
        <v>2660</v>
      </c>
      <c r="I10872" s="138" t="s">
        <v>1091</v>
      </c>
    </row>
    <row r="10873" spans="1:9" hidden="1">
      <c r="A10873" s="137" t="s">
        <v>52256</v>
      </c>
      <c r="B10873" s="138" t="s">
        <v>52257</v>
      </c>
      <c r="C10873" s="138" t="s">
        <v>52258</v>
      </c>
      <c r="D10873" s="138" t="s">
        <v>52259</v>
      </c>
      <c r="E10873" s="138" t="s">
        <v>52260</v>
      </c>
      <c r="F10873" s="139">
        <v>0</v>
      </c>
      <c r="G10873" s="137" t="s">
        <v>247</v>
      </c>
      <c r="H10873" s="137" t="s">
        <v>1806</v>
      </c>
      <c r="I10873" s="138" t="s">
        <v>1096</v>
      </c>
    </row>
    <row r="10874" spans="1:9" hidden="1">
      <c r="A10874" s="137" t="s">
        <v>52261</v>
      </c>
      <c r="B10874" s="138" t="s">
        <v>52262</v>
      </c>
      <c r="C10874" s="138" t="s">
        <v>52263</v>
      </c>
      <c r="D10874" s="138" t="s">
        <v>52264</v>
      </c>
      <c r="E10874" s="138" t="s">
        <v>52265</v>
      </c>
      <c r="F10874" s="139">
        <v>0</v>
      </c>
      <c r="G10874" s="137" t="s">
        <v>247</v>
      </c>
      <c r="H10874" s="137" t="s">
        <v>2660</v>
      </c>
      <c r="I10874" s="138" t="s">
        <v>1091</v>
      </c>
    </row>
    <row r="10875" spans="1:9" hidden="1">
      <c r="A10875" s="137" t="s">
        <v>52266</v>
      </c>
      <c r="B10875" s="138" t="s">
        <v>52267</v>
      </c>
      <c r="C10875" s="138" t="s">
        <v>52268</v>
      </c>
      <c r="D10875" s="138" t="s">
        <v>52269</v>
      </c>
      <c r="E10875" s="138" t="s">
        <v>52270</v>
      </c>
      <c r="F10875" s="139">
        <v>0</v>
      </c>
      <c r="G10875" s="137" t="s">
        <v>247</v>
      </c>
      <c r="H10875" s="137" t="s">
        <v>1806</v>
      </c>
      <c r="I10875" s="138" t="s">
        <v>1110</v>
      </c>
    </row>
    <row r="10876" spans="1:9" hidden="1">
      <c r="A10876" s="137" t="s">
        <v>52271</v>
      </c>
      <c r="B10876" s="138" t="s">
        <v>52272</v>
      </c>
      <c r="C10876" s="138" t="s">
        <v>52273</v>
      </c>
      <c r="D10876" s="138" t="s">
        <v>52274</v>
      </c>
      <c r="E10876" s="138" t="s">
        <v>52275</v>
      </c>
      <c r="F10876" s="139">
        <v>43.26</v>
      </c>
      <c r="G10876" s="137" t="s">
        <v>247</v>
      </c>
      <c r="H10876" s="137" t="s">
        <v>1806</v>
      </c>
      <c r="I10876" s="138" t="s">
        <v>1096</v>
      </c>
    </row>
    <row r="10877" spans="1:9" hidden="1">
      <c r="A10877" s="137" t="s">
        <v>52276</v>
      </c>
      <c r="B10877" s="138" t="s">
        <v>52277</v>
      </c>
      <c r="C10877" s="138" t="s">
        <v>52278</v>
      </c>
      <c r="D10877" s="138" t="s">
        <v>52279</v>
      </c>
      <c r="E10877" s="138" t="s">
        <v>52280</v>
      </c>
      <c r="F10877" s="139">
        <v>17.59</v>
      </c>
      <c r="G10877" s="137" t="s">
        <v>247</v>
      </c>
      <c r="H10877" s="137" t="s">
        <v>1806</v>
      </c>
      <c r="I10877" s="138" t="s">
        <v>1756</v>
      </c>
    </row>
    <row r="10878" spans="1:9" hidden="1">
      <c r="A10878" s="137" t="s">
        <v>52281</v>
      </c>
      <c r="B10878" s="138" t="s">
        <v>52282</v>
      </c>
      <c r="C10878" s="138" t="s">
        <v>52283</v>
      </c>
      <c r="D10878" s="138" t="s">
        <v>52284</v>
      </c>
      <c r="E10878" s="138" t="s">
        <v>52285</v>
      </c>
      <c r="F10878" s="139">
        <v>0</v>
      </c>
      <c r="G10878" s="137" t="s">
        <v>247</v>
      </c>
      <c r="H10878" s="137" t="s">
        <v>1806</v>
      </c>
      <c r="I10878" s="138" t="s">
        <v>1110</v>
      </c>
    </row>
    <row r="10879" spans="1:9" hidden="1">
      <c r="A10879" s="137" t="s">
        <v>52286</v>
      </c>
      <c r="B10879" s="138" t="s">
        <v>52287</v>
      </c>
      <c r="C10879" s="138" t="s">
        <v>52288</v>
      </c>
      <c r="D10879" s="138" t="s">
        <v>52289</v>
      </c>
      <c r="E10879" s="138" t="s">
        <v>52290</v>
      </c>
      <c r="F10879" s="139">
        <v>418.62</v>
      </c>
      <c r="G10879" s="137" t="s">
        <v>247</v>
      </c>
      <c r="H10879" s="137" t="s">
        <v>1806</v>
      </c>
      <c r="I10879" s="138" t="s">
        <v>1110</v>
      </c>
    </row>
    <row r="10880" spans="1:9" hidden="1">
      <c r="A10880" s="137" t="s">
        <v>52291</v>
      </c>
      <c r="B10880" s="138" t="s">
        <v>52292</v>
      </c>
      <c r="C10880" s="138" t="s">
        <v>52293</v>
      </c>
      <c r="D10880" s="138" t="s">
        <v>52294</v>
      </c>
      <c r="E10880" s="138" t="s">
        <v>52295</v>
      </c>
      <c r="F10880" s="139">
        <v>0</v>
      </c>
      <c r="G10880" s="137" t="s">
        <v>247</v>
      </c>
      <c r="H10880" s="137" t="s">
        <v>1806</v>
      </c>
      <c r="I10880" s="138" t="s">
        <v>1110</v>
      </c>
    </row>
    <row r="10881" spans="1:9" hidden="1">
      <c r="A10881" s="137" t="s">
        <v>52296</v>
      </c>
      <c r="B10881" s="138" t="s">
        <v>52297</v>
      </c>
      <c r="C10881" s="138" t="s">
        <v>52298</v>
      </c>
      <c r="D10881" s="138" t="s">
        <v>52299</v>
      </c>
      <c r="E10881" s="138" t="s">
        <v>52300</v>
      </c>
      <c r="F10881" s="139">
        <v>33.03</v>
      </c>
      <c r="G10881" s="137" t="s">
        <v>247</v>
      </c>
      <c r="H10881" s="137" t="s">
        <v>1806</v>
      </c>
      <c r="I10881" s="138" t="s">
        <v>1096</v>
      </c>
    </row>
    <row r="10882" spans="1:9" hidden="1">
      <c r="A10882" s="137" t="s">
        <v>52301</v>
      </c>
      <c r="B10882" s="138" t="s">
        <v>52302</v>
      </c>
      <c r="C10882" s="138" t="s">
        <v>52303</v>
      </c>
      <c r="D10882" s="138" t="s">
        <v>5227</v>
      </c>
      <c r="E10882" s="138" t="s">
        <v>52304</v>
      </c>
      <c r="F10882" s="139">
        <v>1.73</v>
      </c>
      <c r="G10882" s="137" t="s">
        <v>247</v>
      </c>
      <c r="H10882" s="137" t="s">
        <v>1806</v>
      </c>
      <c r="I10882" s="138" t="s">
        <v>1096</v>
      </c>
    </row>
    <row r="10883" spans="1:9" hidden="1">
      <c r="A10883" s="137" t="s">
        <v>52305</v>
      </c>
      <c r="B10883" s="138" t="s">
        <v>52306</v>
      </c>
      <c r="C10883" s="138" t="s">
        <v>52307</v>
      </c>
      <c r="D10883" s="138" t="s">
        <v>52308</v>
      </c>
      <c r="E10883" s="138" t="s">
        <v>52309</v>
      </c>
      <c r="F10883" s="139">
        <v>0</v>
      </c>
      <c r="G10883" s="137" t="s">
        <v>247</v>
      </c>
      <c r="H10883" s="137" t="s">
        <v>2660</v>
      </c>
      <c r="I10883" s="138" t="s">
        <v>1091</v>
      </c>
    </row>
    <row r="10884" spans="1:9" hidden="1">
      <c r="A10884" s="137" t="s">
        <v>52310</v>
      </c>
      <c r="B10884" s="138" t="s">
        <v>52311</v>
      </c>
      <c r="C10884" s="138" t="s">
        <v>52312</v>
      </c>
      <c r="D10884" s="138" t="s">
        <v>52313</v>
      </c>
      <c r="E10884" s="138" t="s">
        <v>52314</v>
      </c>
      <c r="F10884" s="139">
        <v>455.77</v>
      </c>
      <c r="G10884" s="137" t="s">
        <v>247</v>
      </c>
      <c r="H10884" s="137" t="s">
        <v>1806</v>
      </c>
      <c r="I10884" s="138" t="s">
        <v>1110</v>
      </c>
    </row>
    <row r="10885" spans="1:9" hidden="1">
      <c r="A10885" s="137" t="s">
        <v>52315</v>
      </c>
      <c r="B10885" s="138" t="s">
        <v>52316</v>
      </c>
      <c r="C10885" s="138" t="s">
        <v>52317</v>
      </c>
      <c r="D10885" s="138" t="s">
        <v>52318</v>
      </c>
      <c r="E10885" s="138" t="s">
        <v>52319</v>
      </c>
      <c r="F10885" s="139">
        <v>0</v>
      </c>
      <c r="G10885" s="137" t="s">
        <v>247</v>
      </c>
      <c r="H10885" s="137" t="s">
        <v>1806</v>
      </c>
      <c r="I10885" s="138" t="s">
        <v>1110</v>
      </c>
    </row>
    <row r="10886" spans="1:9" hidden="1">
      <c r="A10886" s="137" t="s">
        <v>52320</v>
      </c>
      <c r="B10886" s="138" t="s">
        <v>52321</v>
      </c>
      <c r="C10886" s="138" t="s">
        <v>52322</v>
      </c>
      <c r="D10886" s="138" t="s">
        <v>52323</v>
      </c>
      <c r="E10886" s="138" t="s">
        <v>52324</v>
      </c>
      <c r="F10886" s="139">
        <v>0</v>
      </c>
      <c r="G10886" s="137" t="s">
        <v>247</v>
      </c>
      <c r="H10886" s="137" t="s">
        <v>1806</v>
      </c>
      <c r="I10886" s="138" t="s">
        <v>1756</v>
      </c>
    </row>
    <row r="10887" spans="1:9" hidden="1">
      <c r="A10887" s="137" t="s">
        <v>52325</v>
      </c>
      <c r="B10887" s="138" t="s">
        <v>52326</v>
      </c>
      <c r="C10887" s="138" t="s">
        <v>52327</v>
      </c>
      <c r="D10887" s="138" t="s">
        <v>52328</v>
      </c>
      <c r="E10887" s="138" t="s">
        <v>52329</v>
      </c>
      <c r="F10887" s="139">
        <v>26.64</v>
      </c>
      <c r="G10887" s="137" t="s">
        <v>247</v>
      </c>
      <c r="H10887" s="137" t="s">
        <v>1806</v>
      </c>
      <c r="I10887" s="138" t="s">
        <v>1756</v>
      </c>
    </row>
    <row r="10888" spans="1:9" hidden="1">
      <c r="A10888" s="137" t="s">
        <v>52330</v>
      </c>
      <c r="B10888" s="138" t="s">
        <v>1612</v>
      </c>
      <c r="C10888" s="138" t="s">
        <v>1613</v>
      </c>
      <c r="D10888" s="138" t="s">
        <v>52331</v>
      </c>
      <c r="E10888" s="138" t="s">
        <v>52332</v>
      </c>
      <c r="F10888" s="139">
        <v>17.03</v>
      </c>
      <c r="G10888" s="137" t="s">
        <v>247</v>
      </c>
      <c r="H10888" s="137" t="s">
        <v>1806</v>
      </c>
      <c r="I10888" s="138" t="s">
        <v>1096</v>
      </c>
    </row>
    <row r="10889" spans="1:9" hidden="1">
      <c r="A10889" s="137" t="s">
        <v>52333</v>
      </c>
      <c r="B10889" s="138" t="s">
        <v>1614</v>
      </c>
      <c r="C10889" s="138" t="s">
        <v>1615</v>
      </c>
      <c r="D10889" s="138" t="s">
        <v>52331</v>
      </c>
      <c r="E10889" s="138" t="s">
        <v>52334</v>
      </c>
      <c r="F10889" s="139">
        <v>0</v>
      </c>
      <c r="G10889" s="137" t="s">
        <v>247</v>
      </c>
      <c r="H10889" s="137" t="s">
        <v>1806</v>
      </c>
      <c r="I10889" s="138" t="s">
        <v>1096</v>
      </c>
    </row>
    <row r="10890" spans="1:9" hidden="1">
      <c r="A10890" s="137" t="s">
        <v>52335</v>
      </c>
      <c r="B10890" s="138" t="s">
        <v>52336</v>
      </c>
      <c r="C10890" s="138" t="s">
        <v>52337</v>
      </c>
      <c r="D10890" s="138" t="s">
        <v>52338</v>
      </c>
      <c r="E10890" s="138" t="s">
        <v>52339</v>
      </c>
      <c r="F10890" s="139">
        <v>0</v>
      </c>
      <c r="G10890" s="137" t="s">
        <v>247</v>
      </c>
      <c r="H10890" s="137" t="s">
        <v>1806</v>
      </c>
      <c r="I10890" s="138" t="s">
        <v>5636</v>
      </c>
    </row>
    <row r="10891" spans="1:9" hidden="1">
      <c r="A10891" s="137" t="s">
        <v>52340</v>
      </c>
      <c r="B10891" s="138" t="s">
        <v>52341</v>
      </c>
      <c r="C10891" s="138" t="s">
        <v>52342</v>
      </c>
      <c r="D10891" s="138" t="s">
        <v>52343</v>
      </c>
      <c r="E10891" s="138" t="s">
        <v>52344</v>
      </c>
      <c r="F10891" s="139">
        <v>0</v>
      </c>
      <c r="G10891" s="137" t="s">
        <v>247</v>
      </c>
      <c r="H10891" s="137" t="s">
        <v>1806</v>
      </c>
      <c r="I10891" s="138" t="s">
        <v>1110</v>
      </c>
    </row>
    <row r="10892" spans="1:9" hidden="1">
      <c r="A10892" s="137" t="s">
        <v>52345</v>
      </c>
      <c r="B10892" s="138" t="s">
        <v>52346</v>
      </c>
      <c r="C10892" s="138" t="s">
        <v>52347</v>
      </c>
      <c r="D10892" s="138" t="s">
        <v>52348</v>
      </c>
      <c r="E10892" s="138" t="s">
        <v>52349</v>
      </c>
      <c r="F10892" s="139">
        <v>0</v>
      </c>
      <c r="G10892" s="137" t="s">
        <v>247</v>
      </c>
      <c r="H10892" s="137" t="s">
        <v>1806</v>
      </c>
      <c r="I10892" s="138" t="s">
        <v>1110</v>
      </c>
    </row>
    <row r="10893" spans="1:9" hidden="1">
      <c r="A10893" s="137" t="s">
        <v>52350</v>
      </c>
      <c r="B10893" s="138" t="s">
        <v>52351</v>
      </c>
      <c r="C10893" s="138" t="s">
        <v>52352</v>
      </c>
      <c r="D10893" s="138" t="s">
        <v>52353</v>
      </c>
      <c r="E10893" s="138" t="s">
        <v>1756</v>
      </c>
      <c r="F10893" s="139">
        <v>0</v>
      </c>
      <c r="G10893" s="137" t="s">
        <v>247</v>
      </c>
      <c r="H10893" s="137" t="s">
        <v>1806</v>
      </c>
      <c r="I10893" s="138" t="s">
        <v>1756</v>
      </c>
    </row>
    <row r="10894" spans="1:9" hidden="1">
      <c r="A10894" s="137" t="s">
        <v>52354</v>
      </c>
      <c r="B10894" s="138" t="s">
        <v>52355</v>
      </c>
      <c r="C10894" s="138" t="s">
        <v>52356</v>
      </c>
      <c r="D10894" s="138" t="s">
        <v>52357</v>
      </c>
      <c r="E10894" s="138" t="s">
        <v>52358</v>
      </c>
      <c r="F10894" s="139">
        <v>4.95</v>
      </c>
      <c r="G10894" s="137" t="s">
        <v>247</v>
      </c>
      <c r="H10894" s="137" t="s">
        <v>2660</v>
      </c>
      <c r="I10894" s="138" t="s">
        <v>1091</v>
      </c>
    </row>
    <row r="10895" spans="1:9" hidden="1">
      <c r="A10895" s="137" t="s">
        <v>52359</v>
      </c>
      <c r="B10895" s="138" t="s">
        <v>52360</v>
      </c>
      <c r="C10895" s="138" t="s">
        <v>52361</v>
      </c>
      <c r="D10895" s="138" t="s">
        <v>52362</v>
      </c>
      <c r="E10895" s="138" t="s">
        <v>52363</v>
      </c>
      <c r="F10895" s="139">
        <v>210.88</v>
      </c>
      <c r="G10895" s="137" t="s">
        <v>247</v>
      </c>
      <c r="H10895" s="137" t="s">
        <v>1806</v>
      </c>
      <c r="I10895" s="138" t="s">
        <v>1110</v>
      </c>
    </row>
    <row r="10896" spans="1:9" hidden="1">
      <c r="A10896" s="137" t="s">
        <v>52364</v>
      </c>
      <c r="B10896" s="138" t="s">
        <v>52365</v>
      </c>
      <c r="C10896" s="138" t="s">
        <v>52366</v>
      </c>
      <c r="D10896" s="138" t="s">
        <v>52367</v>
      </c>
      <c r="E10896" s="138" t="s">
        <v>52368</v>
      </c>
      <c r="F10896" s="139">
        <v>182.32</v>
      </c>
      <c r="G10896" s="137" t="s">
        <v>247</v>
      </c>
      <c r="H10896" s="137" t="s">
        <v>1806</v>
      </c>
      <c r="I10896" s="138" t="s">
        <v>1110</v>
      </c>
    </row>
    <row r="10897" spans="1:9" hidden="1">
      <c r="A10897" s="137" t="s">
        <v>52369</v>
      </c>
      <c r="B10897" s="138" t="s">
        <v>52370</v>
      </c>
      <c r="C10897" s="138" t="s">
        <v>52371</v>
      </c>
      <c r="D10897" s="138" t="s">
        <v>52372</v>
      </c>
      <c r="E10897" s="138" t="s">
        <v>52373</v>
      </c>
      <c r="F10897" s="139">
        <v>0</v>
      </c>
      <c r="G10897" s="137" t="s">
        <v>247</v>
      </c>
      <c r="H10897" s="137" t="s">
        <v>1806</v>
      </c>
      <c r="I10897" s="138" t="s">
        <v>5636</v>
      </c>
    </row>
    <row r="10898" spans="1:9" hidden="1">
      <c r="A10898" s="137" t="s">
        <v>52374</v>
      </c>
      <c r="B10898" s="138" t="s">
        <v>52375</v>
      </c>
      <c r="C10898" s="138" t="s">
        <v>52376</v>
      </c>
      <c r="D10898" s="138" t="s">
        <v>52377</v>
      </c>
      <c r="E10898" s="138" t="s">
        <v>52378</v>
      </c>
      <c r="F10898" s="139">
        <v>54.02</v>
      </c>
      <c r="G10898" s="137" t="s">
        <v>247</v>
      </c>
      <c r="H10898" s="137" t="s">
        <v>1806</v>
      </c>
      <c r="I10898" s="138" t="s">
        <v>1096</v>
      </c>
    </row>
    <row r="10899" spans="1:9" hidden="1">
      <c r="A10899" s="137" t="s">
        <v>52379</v>
      </c>
      <c r="B10899" s="138" t="s">
        <v>727</v>
      </c>
      <c r="C10899" s="138" t="s">
        <v>729</v>
      </c>
      <c r="D10899" s="138" t="s">
        <v>52380</v>
      </c>
      <c r="E10899" s="138" t="s">
        <v>1117</v>
      </c>
      <c r="F10899" s="139">
        <v>33.19</v>
      </c>
      <c r="G10899" s="137" t="s">
        <v>247</v>
      </c>
      <c r="H10899" s="137" t="s">
        <v>1806</v>
      </c>
      <c r="I10899" s="138" t="s">
        <v>1096</v>
      </c>
    </row>
    <row r="10900" spans="1:9" hidden="1">
      <c r="A10900" s="137" t="s">
        <v>52381</v>
      </c>
      <c r="B10900" s="138" t="s">
        <v>52382</v>
      </c>
      <c r="C10900" s="138" t="s">
        <v>52383</v>
      </c>
      <c r="D10900" s="138" t="s">
        <v>52384</v>
      </c>
      <c r="E10900" s="138" t="s">
        <v>52385</v>
      </c>
      <c r="F10900" s="139">
        <v>13.71</v>
      </c>
      <c r="G10900" s="137" t="s">
        <v>247</v>
      </c>
      <c r="H10900" s="137" t="s">
        <v>1806</v>
      </c>
      <c r="I10900" s="138" t="s">
        <v>5636</v>
      </c>
    </row>
    <row r="10901" spans="1:9" hidden="1">
      <c r="A10901" s="137" t="s">
        <v>52386</v>
      </c>
      <c r="B10901" s="138" t="s">
        <v>52387</v>
      </c>
      <c r="C10901" s="138" t="s">
        <v>52388</v>
      </c>
      <c r="D10901" s="138" t="s">
        <v>52389</v>
      </c>
      <c r="E10901" s="138" t="s">
        <v>52390</v>
      </c>
      <c r="F10901" s="139">
        <v>20.96</v>
      </c>
      <c r="G10901" s="137" t="s">
        <v>247</v>
      </c>
      <c r="H10901" s="137" t="s">
        <v>1806</v>
      </c>
      <c r="I10901" s="138" t="s">
        <v>1110</v>
      </c>
    </row>
    <row r="10902" spans="1:9" hidden="1">
      <c r="A10902" s="137" t="s">
        <v>52391</v>
      </c>
      <c r="B10902" s="138" t="s">
        <v>52392</v>
      </c>
      <c r="C10902" s="138" t="s">
        <v>52393</v>
      </c>
      <c r="D10902" s="138" t="s">
        <v>52394</v>
      </c>
      <c r="E10902" s="138" t="s">
        <v>52395</v>
      </c>
      <c r="F10902" s="139">
        <v>0</v>
      </c>
      <c r="G10902" s="137" t="s">
        <v>247</v>
      </c>
      <c r="H10902" s="137" t="s">
        <v>1806</v>
      </c>
      <c r="I10902" s="138" t="s">
        <v>1110</v>
      </c>
    </row>
    <row r="10903" spans="1:9" hidden="1">
      <c r="A10903" s="137" t="s">
        <v>52396</v>
      </c>
      <c r="B10903" s="138" t="s">
        <v>52397</v>
      </c>
      <c r="C10903" s="138" t="s">
        <v>52398</v>
      </c>
      <c r="D10903" s="138" t="s">
        <v>52399</v>
      </c>
      <c r="E10903" s="138" t="s">
        <v>52400</v>
      </c>
      <c r="F10903" s="139">
        <v>6.39</v>
      </c>
      <c r="G10903" s="137" t="s">
        <v>247</v>
      </c>
      <c r="H10903" s="137" t="s">
        <v>1806</v>
      </c>
      <c r="I10903" s="138" t="s">
        <v>5636</v>
      </c>
    </row>
    <row r="10904" spans="1:9" hidden="1">
      <c r="A10904" s="137" t="s">
        <v>52401</v>
      </c>
      <c r="B10904" s="138" t="s">
        <v>52402</v>
      </c>
      <c r="C10904" s="138" t="s">
        <v>52403</v>
      </c>
      <c r="D10904" s="138" t="s">
        <v>52404</v>
      </c>
      <c r="E10904" s="138" t="s">
        <v>52405</v>
      </c>
      <c r="F10904" s="139">
        <v>29.72</v>
      </c>
      <c r="G10904" s="137" t="s">
        <v>247</v>
      </c>
      <c r="H10904" s="137" t="s">
        <v>1806</v>
      </c>
      <c r="I10904" s="138" t="s">
        <v>1096</v>
      </c>
    </row>
    <row r="10905" spans="1:9" hidden="1">
      <c r="A10905" s="137" t="s">
        <v>52406</v>
      </c>
      <c r="B10905" s="138" t="s">
        <v>52407</v>
      </c>
      <c r="C10905" s="138" t="s">
        <v>52408</v>
      </c>
      <c r="D10905" s="138" t="s">
        <v>52409</v>
      </c>
      <c r="E10905" s="138" t="s">
        <v>52410</v>
      </c>
      <c r="F10905" s="139">
        <v>0</v>
      </c>
      <c r="G10905" s="137" t="s">
        <v>247</v>
      </c>
      <c r="H10905" s="137" t="s">
        <v>1806</v>
      </c>
      <c r="I10905" s="138" t="s">
        <v>1110</v>
      </c>
    </row>
    <row r="10906" spans="1:9" hidden="1">
      <c r="A10906" s="137" t="s">
        <v>52411</v>
      </c>
      <c r="B10906" s="138" t="s">
        <v>52412</v>
      </c>
      <c r="C10906" s="138" t="s">
        <v>52413</v>
      </c>
      <c r="D10906" s="138" t="s">
        <v>52414</v>
      </c>
      <c r="E10906" s="138" t="s">
        <v>52415</v>
      </c>
      <c r="F10906" s="139">
        <v>5.79</v>
      </c>
      <c r="G10906" s="137" t="s">
        <v>247</v>
      </c>
      <c r="H10906" s="137" t="s">
        <v>1806</v>
      </c>
      <c r="I10906" s="138" t="s">
        <v>1110</v>
      </c>
    </row>
    <row r="10907" spans="1:9" hidden="1">
      <c r="A10907" s="137" t="s">
        <v>52416</v>
      </c>
      <c r="B10907" s="138" t="s">
        <v>730</v>
      </c>
      <c r="C10907" s="138" t="s">
        <v>732</v>
      </c>
      <c r="D10907" s="138" t="s">
        <v>731</v>
      </c>
      <c r="E10907" s="138" t="s">
        <v>1262</v>
      </c>
      <c r="F10907" s="139">
        <v>55.7</v>
      </c>
      <c r="G10907" s="137" t="s">
        <v>247</v>
      </c>
      <c r="H10907" s="137" t="s">
        <v>1806</v>
      </c>
      <c r="I10907" s="138" t="s">
        <v>1096</v>
      </c>
    </row>
    <row r="10908" spans="1:9" hidden="1">
      <c r="A10908" s="137" t="s">
        <v>52417</v>
      </c>
      <c r="B10908" s="138" t="s">
        <v>52418</v>
      </c>
      <c r="C10908" s="138" t="s">
        <v>52419</v>
      </c>
      <c r="D10908" s="138" t="s">
        <v>52420</v>
      </c>
      <c r="E10908" s="138" t="s">
        <v>52421</v>
      </c>
      <c r="F10908" s="139">
        <v>5.23</v>
      </c>
      <c r="G10908" s="137" t="s">
        <v>247</v>
      </c>
      <c r="H10908" s="137" t="s">
        <v>1806</v>
      </c>
      <c r="I10908" s="138" t="s">
        <v>1110</v>
      </c>
    </row>
    <row r="10909" spans="1:9" hidden="1">
      <c r="A10909" s="137" t="s">
        <v>52422</v>
      </c>
      <c r="B10909" s="138" t="s">
        <v>52423</v>
      </c>
      <c r="C10909" s="138" t="s">
        <v>52424</v>
      </c>
      <c r="D10909" s="138" t="s">
        <v>52425</v>
      </c>
      <c r="E10909" s="138" t="s">
        <v>52426</v>
      </c>
      <c r="F10909" s="139">
        <v>5.0599999999999996</v>
      </c>
      <c r="G10909" s="137" t="s">
        <v>247</v>
      </c>
      <c r="H10909" s="137" t="s">
        <v>1806</v>
      </c>
      <c r="I10909" s="138" t="s">
        <v>1110</v>
      </c>
    </row>
    <row r="10910" spans="1:9" hidden="1">
      <c r="A10910" s="137" t="s">
        <v>52427</v>
      </c>
      <c r="B10910" s="138" t="s">
        <v>52428</v>
      </c>
      <c r="C10910" s="138" t="s">
        <v>52429</v>
      </c>
      <c r="D10910" s="138" t="s">
        <v>52430</v>
      </c>
      <c r="E10910" s="138" t="s">
        <v>52431</v>
      </c>
      <c r="F10910" s="139">
        <v>0</v>
      </c>
      <c r="G10910" s="137" t="s">
        <v>247</v>
      </c>
      <c r="H10910" s="137" t="s">
        <v>1806</v>
      </c>
      <c r="I10910" s="138" t="s">
        <v>1110</v>
      </c>
    </row>
    <row r="10911" spans="1:9" hidden="1">
      <c r="A10911" s="137" t="s">
        <v>52432</v>
      </c>
      <c r="B10911" s="138" t="s">
        <v>52433</v>
      </c>
      <c r="C10911" s="138" t="s">
        <v>52434</v>
      </c>
      <c r="D10911" s="138" t="s">
        <v>52435</v>
      </c>
      <c r="E10911" s="138" t="s">
        <v>52436</v>
      </c>
      <c r="F10911" s="139">
        <v>0</v>
      </c>
      <c r="G10911" s="137" t="s">
        <v>247</v>
      </c>
      <c r="H10911" s="137" t="s">
        <v>1806</v>
      </c>
      <c r="I10911" s="138" t="s">
        <v>5636</v>
      </c>
    </row>
    <row r="10912" spans="1:9" hidden="1">
      <c r="A10912" s="137" t="s">
        <v>52437</v>
      </c>
      <c r="B10912" s="138" t="s">
        <v>52438</v>
      </c>
      <c r="C10912" s="138" t="s">
        <v>52439</v>
      </c>
      <c r="D10912" s="138" t="s">
        <v>52440</v>
      </c>
      <c r="E10912" s="138" t="s">
        <v>52441</v>
      </c>
      <c r="F10912" s="139">
        <v>60.39</v>
      </c>
      <c r="G10912" s="137" t="s">
        <v>247</v>
      </c>
      <c r="H10912" s="137" t="s">
        <v>1806</v>
      </c>
      <c r="I10912" s="138" t="s">
        <v>1096</v>
      </c>
    </row>
    <row r="10913" spans="1:9" hidden="1">
      <c r="A10913" s="137" t="s">
        <v>52442</v>
      </c>
      <c r="B10913" s="138" t="s">
        <v>52443</v>
      </c>
      <c r="C10913" s="138" t="s">
        <v>52444</v>
      </c>
      <c r="D10913" s="138" t="s">
        <v>52445</v>
      </c>
      <c r="E10913" s="138" t="s">
        <v>52446</v>
      </c>
      <c r="F10913" s="139">
        <v>0</v>
      </c>
      <c r="G10913" s="137" t="s">
        <v>247</v>
      </c>
      <c r="H10913" s="137" t="s">
        <v>1806</v>
      </c>
      <c r="I10913" s="138" t="s">
        <v>1756</v>
      </c>
    </row>
    <row r="10914" spans="1:9" hidden="1">
      <c r="A10914" s="137" t="s">
        <v>52447</v>
      </c>
      <c r="B10914" s="138" t="s">
        <v>52448</v>
      </c>
      <c r="C10914" s="138" t="s">
        <v>52449</v>
      </c>
      <c r="D10914" s="138" t="s">
        <v>52450</v>
      </c>
      <c r="E10914" s="138" t="s">
        <v>52451</v>
      </c>
      <c r="F10914" s="139">
        <v>0</v>
      </c>
      <c r="G10914" s="137" t="s">
        <v>247</v>
      </c>
      <c r="H10914" s="137" t="s">
        <v>1806</v>
      </c>
      <c r="I10914" s="138" t="s">
        <v>5636</v>
      </c>
    </row>
    <row r="10915" spans="1:9" hidden="1">
      <c r="A10915" s="137" t="s">
        <v>52452</v>
      </c>
      <c r="B10915" s="138" t="s">
        <v>52453</v>
      </c>
      <c r="C10915" s="138" t="s">
        <v>52454</v>
      </c>
      <c r="D10915" s="138" t="s">
        <v>52455</v>
      </c>
      <c r="E10915" s="138" t="s">
        <v>52456</v>
      </c>
      <c r="F10915" s="139">
        <v>64.3</v>
      </c>
      <c r="G10915" s="137" t="s">
        <v>247</v>
      </c>
      <c r="H10915" s="137" t="s">
        <v>1806</v>
      </c>
      <c r="I10915" s="138" t="s">
        <v>1096</v>
      </c>
    </row>
    <row r="10916" spans="1:9" hidden="1">
      <c r="A10916" s="137" t="s">
        <v>52457</v>
      </c>
      <c r="B10916" s="138" t="s">
        <v>52458</v>
      </c>
      <c r="C10916" s="138" t="s">
        <v>52459</v>
      </c>
      <c r="D10916" s="138" t="s">
        <v>52460</v>
      </c>
      <c r="E10916" s="138" t="s">
        <v>52461</v>
      </c>
      <c r="F10916" s="139">
        <v>0</v>
      </c>
      <c r="G10916" s="137" t="s">
        <v>247</v>
      </c>
      <c r="H10916" s="137" t="s">
        <v>1806</v>
      </c>
      <c r="I10916" s="138" t="s">
        <v>1110</v>
      </c>
    </row>
    <row r="10917" spans="1:9" hidden="1">
      <c r="A10917" s="137" t="s">
        <v>52462</v>
      </c>
      <c r="B10917" s="138" t="s">
        <v>52463</v>
      </c>
      <c r="C10917" s="138" t="s">
        <v>52464</v>
      </c>
      <c r="D10917" s="138" t="s">
        <v>52465</v>
      </c>
      <c r="E10917" s="138" t="s">
        <v>52466</v>
      </c>
      <c r="F10917" s="139">
        <v>0</v>
      </c>
      <c r="G10917" s="137" t="s">
        <v>247</v>
      </c>
      <c r="H10917" s="137" t="s">
        <v>1806</v>
      </c>
      <c r="I10917" s="138" t="s">
        <v>5636</v>
      </c>
    </row>
    <row r="10918" spans="1:9" hidden="1">
      <c r="A10918" s="137" t="s">
        <v>52467</v>
      </c>
      <c r="B10918" s="138" t="s">
        <v>52468</v>
      </c>
      <c r="C10918" s="138" t="s">
        <v>52469</v>
      </c>
      <c r="D10918" s="138" t="s">
        <v>52470</v>
      </c>
      <c r="E10918" s="138" t="s">
        <v>52471</v>
      </c>
      <c r="F10918" s="139">
        <v>0</v>
      </c>
      <c r="G10918" s="137" t="s">
        <v>341</v>
      </c>
      <c r="H10918" s="137" t="s">
        <v>3621</v>
      </c>
      <c r="I10918" s="138" t="s">
        <v>1156</v>
      </c>
    </row>
    <row r="10919" spans="1:9" hidden="1">
      <c r="A10919" s="137" t="s">
        <v>52472</v>
      </c>
      <c r="B10919" s="138" t="s">
        <v>52468</v>
      </c>
      <c r="C10919" s="138" t="s">
        <v>52473</v>
      </c>
      <c r="D10919" s="138" t="s">
        <v>52470</v>
      </c>
      <c r="E10919" s="138" t="s">
        <v>52474</v>
      </c>
      <c r="F10919" s="139">
        <v>0</v>
      </c>
      <c r="G10919" s="137" t="s">
        <v>247</v>
      </c>
      <c r="H10919" s="137" t="s">
        <v>1806</v>
      </c>
      <c r="I10919" s="138" t="s">
        <v>1096</v>
      </c>
    </row>
    <row r="10920" spans="1:9" hidden="1">
      <c r="A10920" s="137" t="s">
        <v>52475</v>
      </c>
      <c r="B10920" s="138" t="s">
        <v>52476</v>
      </c>
      <c r="C10920" s="138" t="s">
        <v>52477</v>
      </c>
      <c r="D10920" s="138" t="s">
        <v>52478</v>
      </c>
      <c r="E10920" s="138" t="s">
        <v>52479</v>
      </c>
      <c r="F10920" s="139">
        <v>62.66</v>
      </c>
      <c r="G10920" s="137" t="s">
        <v>247</v>
      </c>
      <c r="H10920" s="137" t="s">
        <v>1806</v>
      </c>
      <c r="I10920" s="138" t="s">
        <v>1096</v>
      </c>
    </row>
    <row r="10921" spans="1:9" hidden="1">
      <c r="A10921" s="137" t="s">
        <v>52480</v>
      </c>
      <c r="B10921" s="138" t="s">
        <v>52481</v>
      </c>
      <c r="C10921" s="138" t="s">
        <v>52482</v>
      </c>
      <c r="D10921" s="138" t="s">
        <v>52483</v>
      </c>
      <c r="E10921" s="138" t="s">
        <v>52484</v>
      </c>
      <c r="F10921" s="139">
        <v>0</v>
      </c>
      <c r="G10921" s="137" t="s">
        <v>247</v>
      </c>
      <c r="H10921" s="137" t="s">
        <v>1806</v>
      </c>
      <c r="I10921" s="138" t="s">
        <v>1096</v>
      </c>
    </row>
    <row r="10922" spans="1:9" hidden="1">
      <c r="A10922" s="137" t="s">
        <v>52485</v>
      </c>
      <c r="B10922" s="138" t="s">
        <v>52486</v>
      </c>
      <c r="C10922" s="138" t="s">
        <v>52487</v>
      </c>
      <c r="D10922" s="138" t="s">
        <v>52488</v>
      </c>
      <c r="E10922" s="138" t="s">
        <v>52489</v>
      </c>
      <c r="F10922" s="139">
        <v>0</v>
      </c>
      <c r="G10922" s="137" t="s">
        <v>247</v>
      </c>
      <c r="H10922" s="137" t="s">
        <v>1806</v>
      </c>
      <c r="I10922" s="138" t="s">
        <v>1096</v>
      </c>
    </row>
    <row r="10923" spans="1:9" hidden="1">
      <c r="A10923" s="137" t="s">
        <v>52490</v>
      </c>
      <c r="B10923" s="138" t="s">
        <v>52491</v>
      </c>
      <c r="C10923" s="138" t="s">
        <v>52492</v>
      </c>
      <c r="D10923" s="138" t="s">
        <v>52493</v>
      </c>
      <c r="E10923" s="138" t="s">
        <v>52494</v>
      </c>
      <c r="F10923" s="139">
        <v>2.99</v>
      </c>
      <c r="G10923" s="137" t="s">
        <v>247</v>
      </c>
      <c r="H10923" s="137" t="s">
        <v>1806</v>
      </c>
      <c r="I10923" s="138" t="s">
        <v>1110</v>
      </c>
    </row>
    <row r="10924" spans="1:9" hidden="1">
      <c r="A10924" s="137" t="s">
        <v>52495</v>
      </c>
      <c r="B10924" s="138" t="s">
        <v>52496</v>
      </c>
      <c r="C10924" s="138" t="s">
        <v>52497</v>
      </c>
      <c r="D10924" s="138" t="s">
        <v>52498</v>
      </c>
      <c r="E10924" s="138" t="s">
        <v>52499</v>
      </c>
      <c r="F10924" s="139">
        <v>0</v>
      </c>
      <c r="G10924" s="137" t="s">
        <v>247</v>
      </c>
      <c r="H10924" s="137" t="s">
        <v>1806</v>
      </c>
      <c r="I10924" s="138" t="s">
        <v>1096</v>
      </c>
    </row>
    <row r="10925" spans="1:9" hidden="1">
      <c r="A10925" s="137" t="s">
        <v>52500</v>
      </c>
      <c r="B10925" s="138" t="s">
        <v>52501</v>
      </c>
      <c r="C10925" s="138" t="s">
        <v>52502</v>
      </c>
      <c r="D10925" s="138" t="s">
        <v>52503</v>
      </c>
      <c r="E10925" s="138" t="s">
        <v>52504</v>
      </c>
      <c r="F10925" s="139">
        <v>0</v>
      </c>
      <c r="G10925" s="137" t="s">
        <v>247</v>
      </c>
      <c r="H10925" s="137" t="s">
        <v>1806</v>
      </c>
      <c r="I10925" s="138" t="s">
        <v>5636</v>
      </c>
    </row>
    <row r="10926" spans="1:9" hidden="1">
      <c r="A10926" s="137" t="s">
        <v>52505</v>
      </c>
      <c r="B10926" s="138" t="s">
        <v>52506</v>
      </c>
      <c r="C10926" s="138" t="s">
        <v>52507</v>
      </c>
      <c r="D10926" s="138" t="s">
        <v>52508</v>
      </c>
      <c r="E10926" s="138" t="s">
        <v>52509</v>
      </c>
      <c r="F10926" s="139">
        <v>0</v>
      </c>
      <c r="G10926" s="137" t="s">
        <v>247</v>
      </c>
      <c r="H10926" s="137" t="s">
        <v>2660</v>
      </c>
      <c r="I10926" s="138" t="s">
        <v>1091</v>
      </c>
    </row>
    <row r="10927" spans="1:9" hidden="1">
      <c r="A10927" s="137" t="s">
        <v>52510</v>
      </c>
      <c r="B10927" s="138" t="s">
        <v>52511</v>
      </c>
      <c r="C10927" s="138" t="s">
        <v>52512</v>
      </c>
      <c r="D10927" s="138" t="s">
        <v>52513</v>
      </c>
      <c r="E10927" s="138" t="s">
        <v>52514</v>
      </c>
      <c r="F10927" s="139">
        <v>71.599999999999994</v>
      </c>
      <c r="G10927" s="137" t="s">
        <v>247</v>
      </c>
      <c r="H10927" s="137" t="s">
        <v>2660</v>
      </c>
      <c r="I10927" s="138" t="s">
        <v>1091</v>
      </c>
    </row>
    <row r="10928" spans="1:9" hidden="1">
      <c r="A10928" s="137" t="s">
        <v>52515</v>
      </c>
      <c r="B10928" s="138" t="s">
        <v>52516</v>
      </c>
      <c r="C10928" s="138" t="s">
        <v>52517</v>
      </c>
      <c r="D10928" s="138" t="s">
        <v>52518</v>
      </c>
      <c r="E10928" s="138" t="s">
        <v>52519</v>
      </c>
      <c r="F10928" s="139">
        <v>0</v>
      </c>
      <c r="G10928" s="137" t="s">
        <v>247</v>
      </c>
      <c r="H10928" s="137" t="s">
        <v>1806</v>
      </c>
      <c r="I10928" s="138" t="s">
        <v>1096</v>
      </c>
    </row>
    <row r="10929" spans="1:9" hidden="1">
      <c r="A10929" s="137" t="s">
        <v>52520</v>
      </c>
      <c r="B10929" s="138" t="s">
        <v>52521</v>
      </c>
      <c r="C10929" s="138" t="s">
        <v>52522</v>
      </c>
      <c r="D10929" s="138" t="s">
        <v>52523</v>
      </c>
      <c r="E10929" s="138" t="s">
        <v>52524</v>
      </c>
      <c r="F10929" s="139">
        <v>0</v>
      </c>
      <c r="G10929" s="137" t="s">
        <v>247</v>
      </c>
      <c r="H10929" s="137" t="s">
        <v>1806</v>
      </c>
      <c r="I10929" s="138" t="s">
        <v>1096</v>
      </c>
    </row>
    <row r="10930" spans="1:9" hidden="1">
      <c r="A10930" s="137" t="s">
        <v>52525</v>
      </c>
      <c r="B10930" s="138" t="s">
        <v>1006</v>
      </c>
      <c r="C10930" s="138" t="s">
        <v>927</v>
      </c>
      <c r="D10930" s="138" t="s">
        <v>52526</v>
      </c>
      <c r="E10930" s="138" t="s">
        <v>1223</v>
      </c>
      <c r="F10930" s="139">
        <v>108.95</v>
      </c>
      <c r="G10930" s="137" t="s">
        <v>247</v>
      </c>
      <c r="H10930" s="137" t="s">
        <v>1806</v>
      </c>
      <c r="I10930" s="138" t="s">
        <v>1096</v>
      </c>
    </row>
    <row r="10931" spans="1:9" hidden="1">
      <c r="A10931" s="137" t="s">
        <v>52527</v>
      </c>
      <c r="B10931" s="138" t="s">
        <v>52528</v>
      </c>
      <c r="C10931" s="138" t="s">
        <v>52529</v>
      </c>
      <c r="D10931" s="138" t="s">
        <v>52530</v>
      </c>
      <c r="E10931" s="138" t="s">
        <v>52531</v>
      </c>
      <c r="F10931" s="139">
        <v>26.99</v>
      </c>
      <c r="G10931" s="137" t="s">
        <v>247</v>
      </c>
      <c r="H10931" s="137" t="s">
        <v>1806</v>
      </c>
      <c r="I10931" s="138" t="s">
        <v>1756</v>
      </c>
    </row>
    <row r="10932" spans="1:9" hidden="1">
      <c r="A10932" s="137" t="s">
        <v>52532</v>
      </c>
      <c r="B10932" s="138" t="s">
        <v>1044</v>
      </c>
      <c r="C10932" s="138" t="s">
        <v>948</v>
      </c>
      <c r="D10932" s="138" t="s">
        <v>908</v>
      </c>
      <c r="E10932" s="138" t="s">
        <v>1276</v>
      </c>
      <c r="F10932" s="139">
        <v>110.41</v>
      </c>
      <c r="G10932" s="137" t="s">
        <v>247</v>
      </c>
      <c r="H10932" s="137" t="s">
        <v>1806</v>
      </c>
      <c r="I10932" s="138" t="s">
        <v>1096</v>
      </c>
    </row>
    <row r="10933" spans="1:9" hidden="1">
      <c r="A10933" s="137" t="s">
        <v>52533</v>
      </c>
      <c r="B10933" s="138" t="s">
        <v>52534</v>
      </c>
      <c r="C10933" s="138" t="s">
        <v>52535</v>
      </c>
      <c r="D10933" s="138" t="s">
        <v>52536</v>
      </c>
      <c r="E10933" s="138" t="s">
        <v>52537</v>
      </c>
      <c r="F10933" s="139">
        <v>26.21</v>
      </c>
      <c r="G10933" s="137" t="s">
        <v>247</v>
      </c>
      <c r="H10933" s="137" t="s">
        <v>1806</v>
      </c>
      <c r="I10933" s="138" t="s">
        <v>1096</v>
      </c>
    </row>
    <row r="10934" spans="1:9" hidden="1">
      <c r="A10934" s="137" t="s">
        <v>52538</v>
      </c>
      <c r="B10934" s="138" t="s">
        <v>52539</v>
      </c>
      <c r="C10934" s="138" t="s">
        <v>52540</v>
      </c>
      <c r="D10934" s="138" t="s">
        <v>52541</v>
      </c>
      <c r="E10934" s="138" t="s">
        <v>52542</v>
      </c>
      <c r="F10934" s="139">
        <v>25.9</v>
      </c>
      <c r="G10934" s="137" t="s">
        <v>247</v>
      </c>
      <c r="H10934" s="137" t="s">
        <v>1806</v>
      </c>
      <c r="I10934" s="138" t="s">
        <v>1756</v>
      </c>
    </row>
    <row r="10935" spans="1:9" hidden="1">
      <c r="A10935" s="137" t="s">
        <v>52543</v>
      </c>
      <c r="B10935" s="138" t="s">
        <v>52544</v>
      </c>
      <c r="C10935" s="138" t="s">
        <v>52545</v>
      </c>
      <c r="D10935" s="138" t="s">
        <v>52546</v>
      </c>
      <c r="E10935" s="138" t="s">
        <v>52547</v>
      </c>
      <c r="F10935" s="139">
        <v>107.2</v>
      </c>
      <c r="G10935" s="137" t="s">
        <v>247</v>
      </c>
      <c r="H10935" s="137" t="s">
        <v>1806</v>
      </c>
      <c r="I10935" s="138" t="s">
        <v>1110</v>
      </c>
    </row>
    <row r="10936" spans="1:9" hidden="1">
      <c r="A10936" s="137" t="s">
        <v>52548</v>
      </c>
      <c r="B10936" s="138" t="s">
        <v>52549</v>
      </c>
      <c r="C10936" s="138" t="s">
        <v>52550</v>
      </c>
      <c r="D10936" s="138" t="s">
        <v>52551</v>
      </c>
      <c r="E10936" s="138" t="s">
        <v>52552</v>
      </c>
      <c r="F10936" s="139">
        <v>0</v>
      </c>
      <c r="G10936" s="137" t="s">
        <v>247</v>
      </c>
      <c r="H10936" s="137" t="s">
        <v>1806</v>
      </c>
      <c r="I10936" s="138" t="s">
        <v>1096</v>
      </c>
    </row>
    <row r="10937" spans="1:9" hidden="1">
      <c r="A10937" s="137" t="s">
        <v>52553</v>
      </c>
      <c r="B10937" s="138" t="s">
        <v>52554</v>
      </c>
      <c r="C10937" s="138" t="s">
        <v>52555</v>
      </c>
      <c r="D10937" s="138" t="s">
        <v>52556</v>
      </c>
      <c r="E10937" s="138" t="s">
        <v>52557</v>
      </c>
      <c r="F10937" s="139">
        <v>0</v>
      </c>
      <c r="G10937" s="137" t="s">
        <v>247</v>
      </c>
      <c r="H10937" s="137" t="s">
        <v>1806</v>
      </c>
      <c r="I10937" s="138" t="s">
        <v>1096</v>
      </c>
    </row>
    <row r="10938" spans="1:9" hidden="1">
      <c r="A10938" s="137" t="s">
        <v>52558</v>
      </c>
      <c r="B10938" s="138" t="s">
        <v>52559</v>
      </c>
      <c r="C10938" s="138" t="s">
        <v>52560</v>
      </c>
      <c r="D10938" s="138" t="s">
        <v>52561</v>
      </c>
      <c r="E10938" s="138" t="s">
        <v>52562</v>
      </c>
      <c r="F10938" s="139">
        <v>25.24</v>
      </c>
      <c r="G10938" s="137" t="s">
        <v>247</v>
      </c>
      <c r="H10938" s="137" t="s">
        <v>1806</v>
      </c>
      <c r="I10938" s="138" t="s">
        <v>1756</v>
      </c>
    </row>
    <row r="10939" spans="1:9" hidden="1">
      <c r="A10939" s="137" t="s">
        <v>52563</v>
      </c>
      <c r="B10939" s="138" t="s">
        <v>52564</v>
      </c>
      <c r="C10939" s="138" t="s">
        <v>52565</v>
      </c>
      <c r="D10939" s="138" t="s">
        <v>52566</v>
      </c>
      <c r="E10939" s="138" t="s">
        <v>52567</v>
      </c>
      <c r="F10939" s="139">
        <v>0</v>
      </c>
      <c r="G10939" s="137" t="s">
        <v>247</v>
      </c>
      <c r="H10939" s="137" t="s">
        <v>1806</v>
      </c>
      <c r="I10939" s="138" t="s">
        <v>1096</v>
      </c>
    </row>
    <row r="10940" spans="1:9" hidden="1">
      <c r="A10940" s="137" t="s">
        <v>52568</v>
      </c>
      <c r="B10940" s="138" t="s">
        <v>52569</v>
      </c>
      <c r="C10940" s="138" t="s">
        <v>52570</v>
      </c>
      <c r="D10940" s="138" t="s">
        <v>52571</v>
      </c>
      <c r="E10940" s="138" t="s">
        <v>52572</v>
      </c>
      <c r="F10940" s="139">
        <v>47.03</v>
      </c>
      <c r="G10940" s="137" t="s">
        <v>247</v>
      </c>
      <c r="H10940" s="137" t="s">
        <v>1806</v>
      </c>
      <c r="I10940" s="138" t="s">
        <v>1110</v>
      </c>
    </row>
    <row r="10941" spans="1:9" hidden="1">
      <c r="A10941" s="137" t="s">
        <v>52573</v>
      </c>
      <c r="B10941" s="138" t="s">
        <v>52574</v>
      </c>
      <c r="C10941" s="138" t="s">
        <v>52575</v>
      </c>
      <c r="D10941" s="138" t="s">
        <v>52576</v>
      </c>
      <c r="E10941" s="138" t="s">
        <v>52577</v>
      </c>
      <c r="F10941" s="139">
        <v>84.03</v>
      </c>
      <c r="G10941" s="137" t="s">
        <v>247</v>
      </c>
      <c r="H10941" s="137" t="s">
        <v>1806</v>
      </c>
      <c r="I10941" s="138" t="s">
        <v>1110</v>
      </c>
    </row>
    <row r="10942" spans="1:9" hidden="1">
      <c r="A10942" s="137" t="s">
        <v>52578</v>
      </c>
      <c r="B10942" s="138" t="s">
        <v>52579</v>
      </c>
      <c r="C10942" s="138" t="s">
        <v>52580</v>
      </c>
      <c r="D10942" s="138" t="s">
        <v>52581</v>
      </c>
      <c r="E10942" s="138" t="s">
        <v>52582</v>
      </c>
      <c r="F10942" s="139">
        <v>85.99</v>
      </c>
      <c r="G10942" s="137" t="s">
        <v>247</v>
      </c>
      <c r="H10942" s="137" t="s">
        <v>1806</v>
      </c>
      <c r="I10942" s="138" t="s">
        <v>1110</v>
      </c>
    </row>
    <row r="10943" spans="1:9" hidden="1">
      <c r="A10943" s="137" t="s">
        <v>52583</v>
      </c>
      <c r="B10943" s="138" t="s">
        <v>52584</v>
      </c>
      <c r="C10943" s="138" t="s">
        <v>52585</v>
      </c>
      <c r="D10943" s="138" t="s">
        <v>52586</v>
      </c>
      <c r="E10943" s="138" t="s">
        <v>52587</v>
      </c>
      <c r="F10943" s="139">
        <v>37.61</v>
      </c>
      <c r="G10943" s="137" t="s">
        <v>247</v>
      </c>
      <c r="H10943" s="137" t="s">
        <v>1806</v>
      </c>
      <c r="I10943" s="138" t="s">
        <v>1080</v>
      </c>
    </row>
    <row r="10944" spans="1:9" hidden="1">
      <c r="A10944" s="137" t="s">
        <v>52588</v>
      </c>
      <c r="B10944" s="138" t="s">
        <v>52589</v>
      </c>
      <c r="C10944" s="138" t="s">
        <v>52590</v>
      </c>
      <c r="D10944" s="138" t="s">
        <v>52591</v>
      </c>
      <c r="E10944" s="138" t="s">
        <v>52592</v>
      </c>
      <c r="F10944" s="139">
        <v>3.85</v>
      </c>
      <c r="G10944" s="137" t="s">
        <v>247</v>
      </c>
      <c r="H10944" s="137" t="s">
        <v>1806</v>
      </c>
      <c r="I10944" s="138" t="s">
        <v>1110</v>
      </c>
    </row>
    <row r="10945" spans="1:9" hidden="1">
      <c r="A10945" s="137" t="s">
        <v>52593</v>
      </c>
      <c r="B10945" s="138" t="s">
        <v>52594</v>
      </c>
      <c r="C10945" s="138" t="s">
        <v>52595</v>
      </c>
      <c r="D10945" s="138" t="s">
        <v>52596</v>
      </c>
      <c r="E10945" s="138" t="s">
        <v>52597</v>
      </c>
      <c r="F10945" s="139">
        <v>52.72</v>
      </c>
      <c r="G10945" s="137" t="s">
        <v>247</v>
      </c>
      <c r="H10945" s="137" t="s">
        <v>1806</v>
      </c>
      <c r="I10945" s="138" t="s">
        <v>1110</v>
      </c>
    </row>
    <row r="10946" spans="1:9" hidden="1">
      <c r="A10946" s="137" t="s">
        <v>52598</v>
      </c>
      <c r="B10946" s="138" t="s">
        <v>52599</v>
      </c>
      <c r="C10946" s="138" t="s">
        <v>52600</v>
      </c>
      <c r="D10946" s="138" t="s">
        <v>52601</v>
      </c>
      <c r="E10946" s="138" t="s">
        <v>52602</v>
      </c>
      <c r="F10946" s="139">
        <v>101.97</v>
      </c>
      <c r="G10946" s="137" t="s">
        <v>247</v>
      </c>
      <c r="H10946" s="137" t="s">
        <v>1806</v>
      </c>
      <c r="I10946" s="138" t="s">
        <v>1096</v>
      </c>
    </row>
    <row r="10947" spans="1:9" hidden="1">
      <c r="A10947" s="137" t="s">
        <v>52603</v>
      </c>
      <c r="B10947" s="138" t="s">
        <v>52604</v>
      </c>
      <c r="C10947" s="138" t="s">
        <v>52605</v>
      </c>
      <c r="D10947" s="138" t="s">
        <v>52606</v>
      </c>
      <c r="E10947" s="138" t="s">
        <v>52607</v>
      </c>
      <c r="F10947" s="139">
        <v>248.55</v>
      </c>
      <c r="G10947" s="137" t="s">
        <v>247</v>
      </c>
      <c r="H10947" s="137" t="s">
        <v>1806</v>
      </c>
      <c r="I10947" s="138" t="s">
        <v>1096</v>
      </c>
    </row>
    <row r="10948" spans="1:9" hidden="1">
      <c r="A10948" s="137" t="s">
        <v>52608</v>
      </c>
      <c r="B10948" s="138" t="s">
        <v>52609</v>
      </c>
      <c r="C10948" s="138" t="s">
        <v>52610</v>
      </c>
      <c r="D10948" s="138" t="s">
        <v>52611</v>
      </c>
      <c r="E10948" s="138" t="s">
        <v>52612</v>
      </c>
      <c r="F10948" s="139">
        <v>0</v>
      </c>
      <c r="G10948" s="137" t="s">
        <v>247</v>
      </c>
      <c r="H10948" s="137" t="s">
        <v>1806</v>
      </c>
      <c r="I10948" s="138" t="s">
        <v>1096</v>
      </c>
    </row>
    <row r="10949" spans="1:9" hidden="1">
      <c r="A10949" s="137" t="s">
        <v>52613</v>
      </c>
      <c r="B10949" s="138" t="s">
        <v>52614</v>
      </c>
      <c r="C10949" s="138" t="s">
        <v>52615</v>
      </c>
      <c r="D10949" s="138" t="s">
        <v>52616</v>
      </c>
      <c r="E10949" s="138" t="s">
        <v>52617</v>
      </c>
      <c r="F10949" s="139">
        <v>0</v>
      </c>
      <c r="G10949" s="137" t="s">
        <v>247</v>
      </c>
      <c r="H10949" s="137" t="s">
        <v>1806</v>
      </c>
      <c r="I10949" s="138" t="s">
        <v>6595</v>
      </c>
    </row>
    <row r="10950" spans="1:9" hidden="1">
      <c r="A10950" s="137" t="s">
        <v>52618</v>
      </c>
      <c r="B10950" s="138" t="s">
        <v>52619</v>
      </c>
      <c r="C10950" s="138" t="s">
        <v>52620</v>
      </c>
      <c r="D10950" s="138" t="s">
        <v>52621</v>
      </c>
      <c r="E10950" s="138" t="s">
        <v>52622</v>
      </c>
      <c r="F10950" s="139">
        <v>0</v>
      </c>
      <c r="G10950" s="137" t="s">
        <v>247</v>
      </c>
      <c r="H10950" s="137" t="s">
        <v>1806</v>
      </c>
      <c r="I10950" s="138" t="s">
        <v>5636</v>
      </c>
    </row>
    <row r="10951" spans="1:9" hidden="1">
      <c r="A10951" s="137" t="s">
        <v>52623</v>
      </c>
      <c r="B10951" s="138" t="s">
        <v>52624</v>
      </c>
      <c r="C10951" s="138" t="s">
        <v>52625</v>
      </c>
      <c r="D10951" s="138" t="s">
        <v>52626</v>
      </c>
      <c r="E10951" s="138" t="s">
        <v>52627</v>
      </c>
      <c r="F10951" s="139">
        <v>0</v>
      </c>
      <c r="G10951" s="137" t="s">
        <v>247</v>
      </c>
      <c r="H10951" s="137" t="s">
        <v>1806</v>
      </c>
      <c r="I10951" s="138" t="s">
        <v>1096</v>
      </c>
    </row>
    <row r="10952" spans="1:9" hidden="1">
      <c r="A10952" s="137" t="s">
        <v>52628</v>
      </c>
      <c r="B10952" s="138" t="s">
        <v>733</v>
      </c>
      <c r="C10952" s="138" t="s">
        <v>735</v>
      </c>
      <c r="D10952" s="138" t="s">
        <v>734</v>
      </c>
      <c r="E10952" s="138" t="s">
        <v>1335</v>
      </c>
      <c r="F10952" s="139">
        <v>183.54</v>
      </c>
      <c r="G10952" s="137" t="s">
        <v>247</v>
      </c>
      <c r="H10952" s="137" t="s">
        <v>1806</v>
      </c>
      <c r="I10952" s="138" t="s">
        <v>1096</v>
      </c>
    </row>
    <row r="10953" spans="1:9" hidden="1">
      <c r="A10953" s="137" t="s">
        <v>52629</v>
      </c>
      <c r="B10953" s="138" t="s">
        <v>52630</v>
      </c>
      <c r="C10953" s="138" t="s">
        <v>52631</v>
      </c>
      <c r="D10953" s="138" t="s">
        <v>52632</v>
      </c>
      <c r="E10953" s="138" t="s">
        <v>1756</v>
      </c>
      <c r="F10953" s="139">
        <v>0</v>
      </c>
      <c r="G10953" s="137" t="s">
        <v>247</v>
      </c>
      <c r="H10953" s="137" t="s">
        <v>1806</v>
      </c>
      <c r="I10953" s="138" t="s">
        <v>1756</v>
      </c>
    </row>
    <row r="10954" spans="1:9" hidden="1">
      <c r="A10954" s="137" t="s">
        <v>52633</v>
      </c>
      <c r="B10954" s="138" t="s">
        <v>52634</v>
      </c>
      <c r="C10954" s="138" t="s">
        <v>52635</v>
      </c>
      <c r="D10954" s="138" t="s">
        <v>52636</v>
      </c>
      <c r="E10954" s="138" t="s">
        <v>52637</v>
      </c>
      <c r="F10954" s="139">
        <v>0</v>
      </c>
      <c r="G10954" s="137" t="s">
        <v>247</v>
      </c>
      <c r="H10954" s="137" t="s">
        <v>1806</v>
      </c>
      <c r="I10954" s="138" t="s">
        <v>1096</v>
      </c>
    </row>
    <row r="10955" spans="1:9" hidden="1">
      <c r="A10955" s="137" t="s">
        <v>52638</v>
      </c>
      <c r="B10955" s="138" t="s">
        <v>52639</v>
      </c>
      <c r="C10955" s="138" t="s">
        <v>52640</v>
      </c>
      <c r="D10955" s="138" t="s">
        <v>52641</v>
      </c>
      <c r="E10955" s="138" t="s">
        <v>52642</v>
      </c>
      <c r="F10955" s="139">
        <v>0</v>
      </c>
      <c r="G10955" s="137" t="s">
        <v>247</v>
      </c>
      <c r="H10955" s="137" t="s">
        <v>1806</v>
      </c>
      <c r="I10955" s="138" t="s">
        <v>1110</v>
      </c>
    </row>
    <row r="10956" spans="1:9" hidden="1">
      <c r="A10956" s="137" t="s">
        <v>52643</v>
      </c>
      <c r="B10956" s="138" t="s">
        <v>52644</v>
      </c>
      <c r="C10956" s="138" t="s">
        <v>52645</v>
      </c>
      <c r="D10956" s="138" t="s">
        <v>52646</v>
      </c>
      <c r="E10956" s="138" t="s">
        <v>52647</v>
      </c>
      <c r="F10956" s="139">
        <v>0</v>
      </c>
      <c r="G10956" s="137" t="s">
        <v>247</v>
      </c>
      <c r="H10956" s="137" t="s">
        <v>1806</v>
      </c>
      <c r="I10956" s="138" t="s">
        <v>1110</v>
      </c>
    </row>
    <row r="10957" spans="1:9" hidden="1">
      <c r="A10957" s="137" t="s">
        <v>52648</v>
      </c>
      <c r="B10957" s="138" t="s">
        <v>52649</v>
      </c>
      <c r="C10957" s="138" t="s">
        <v>52650</v>
      </c>
      <c r="D10957" s="138" t="s">
        <v>52651</v>
      </c>
      <c r="E10957" s="138" t="s">
        <v>52652</v>
      </c>
      <c r="F10957" s="139">
        <v>0</v>
      </c>
      <c r="G10957" s="137" t="s">
        <v>247</v>
      </c>
      <c r="H10957" s="137" t="s">
        <v>1806</v>
      </c>
      <c r="I10957" s="138" t="s">
        <v>1110</v>
      </c>
    </row>
    <row r="10958" spans="1:9" hidden="1">
      <c r="A10958" s="137" t="s">
        <v>52653</v>
      </c>
      <c r="B10958" s="138" t="s">
        <v>52654</v>
      </c>
      <c r="C10958" s="138" t="s">
        <v>52655</v>
      </c>
      <c r="D10958" s="138" t="s">
        <v>52656</v>
      </c>
      <c r="E10958" s="138" t="s">
        <v>52657</v>
      </c>
      <c r="F10958" s="139">
        <v>0</v>
      </c>
      <c r="G10958" s="137" t="s">
        <v>247</v>
      </c>
      <c r="H10958" s="137" t="s">
        <v>1806</v>
      </c>
      <c r="I10958" s="138" t="s">
        <v>1110</v>
      </c>
    </row>
    <row r="10959" spans="1:9" hidden="1">
      <c r="A10959" s="137" t="s">
        <v>52658</v>
      </c>
      <c r="B10959" s="138" t="s">
        <v>52659</v>
      </c>
      <c r="C10959" s="138" t="s">
        <v>52660</v>
      </c>
      <c r="D10959" s="138" t="s">
        <v>52661</v>
      </c>
      <c r="E10959" s="138" t="s">
        <v>52662</v>
      </c>
      <c r="F10959" s="139">
        <v>73.55</v>
      </c>
      <c r="G10959" s="137" t="s">
        <v>247</v>
      </c>
      <c r="H10959" s="137" t="s">
        <v>1806</v>
      </c>
      <c r="I10959" s="138" t="s">
        <v>1110</v>
      </c>
    </row>
    <row r="10960" spans="1:9" hidden="1">
      <c r="A10960" s="137" t="s">
        <v>52663</v>
      </c>
      <c r="B10960" s="138" t="s">
        <v>52664</v>
      </c>
      <c r="C10960" s="138" t="s">
        <v>52665</v>
      </c>
      <c r="D10960" s="138" t="s">
        <v>52666</v>
      </c>
      <c r="E10960" s="138" t="s">
        <v>52667</v>
      </c>
      <c r="F10960" s="139">
        <v>294.42</v>
      </c>
      <c r="G10960" s="137" t="s">
        <v>247</v>
      </c>
      <c r="H10960" s="137" t="s">
        <v>1806</v>
      </c>
      <c r="I10960" s="138" t="s">
        <v>1096</v>
      </c>
    </row>
    <row r="10961" spans="1:9" hidden="1">
      <c r="A10961" s="137" t="s">
        <v>52668</v>
      </c>
      <c r="B10961" s="138" t="s">
        <v>52669</v>
      </c>
      <c r="C10961" s="138" t="s">
        <v>52670</v>
      </c>
      <c r="D10961" s="138" t="s">
        <v>52671</v>
      </c>
      <c r="E10961" s="138" t="s">
        <v>52672</v>
      </c>
      <c r="F10961" s="139">
        <v>135.29</v>
      </c>
      <c r="G10961" s="137" t="s">
        <v>247</v>
      </c>
      <c r="H10961" s="137" t="s">
        <v>1806</v>
      </c>
      <c r="I10961" s="138" t="s">
        <v>1110</v>
      </c>
    </row>
    <row r="10962" spans="1:9" hidden="1">
      <c r="A10962" s="137" t="s">
        <v>52673</v>
      </c>
      <c r="B10962" s="138" t="s">
        <v>52674</v>
      </c>
      <c r="C10962" s="138" t="s">
        <v>52675</v>
      </c>
      <c r="D10962" s="138" t="s">
        <v>52676</v>
      </c>
      <c r="E10962" s="138" t="s">
        <v>52677</v>
      </c>
      <c r="F10962" s="139">
        <v>184.6</v>
      </c>
      <c r="G10962" s="137" t="s">
        <v>247</v>
      </c>
      <c r="H10962" s="137" t="s">
        <v>1806</v>
      </c>
      <c r="I10962" s="138" t="s">
        <v>1110</v>
      </c>
    </row>
    <row r="10963" spans="1:9" hidden="1">
      <c r="A10963" s="137" t="s">
        <v>52678</v>
      </c>
      <c r="B10963" s="138" t="s">
        <v>52679</v>
      </c>
      <c r="C10963" s="138" t="s">
        <v>52680</v>
      </c>
      <c r="D10963" s="138" t="s">
        <v>52681</v>
      </c>
      <c r="E10963" s="138" t="s">
        <v>52682</v>
      </c>
      <c r="F10963" s="139">
        <v>66.650000000000006</v>
      </c>
      <c r="G10963" s="137" t="s">
        <v>247</v>
      </c>
      <c r="H10963" s="137" t="s">
        <v>1806</v>
      </c>
      <c r="I10963" s="138" t="s">
        <v>1110</v>
      </c>
    </row>
    <row r="10964" spans="1:9" hidden="1">
      <c r="A10964" s="137" t="s">
        <v>52683</v>
      </c>
      <c r="B10964" s="138" t="s">
        <v>52684</v>
      </c>
      <c r="C10964" s="138" t="s">
        <v>52685</v>
      </c>
      <c r="D10964" s="138" t="s">
        <v>52686</v>
      </c>
      <c r="E10964" s="138" t="s">
        <v>52687</v>
      </c>
      <c r="F10964" s="139">
        <v>0</v>
      </c>
      <c r="G10964" s="137" t="s">
        <v>247</v>
      </c>
      <c r="H10964" s="137" t="s">
        <v>1806</v>
      </c>
      <c r="I10964" s="138" t="s">
        <v>1110</v>
      </c>
    </row>
    <row r="10965" spans="1:9" hidden="1">
      <c r="A10965" s="137" t="s">
        <v>52688</v>
      </c>
      <c r="B10965" s="138" t="s">
        <v>52689</v>
      </c>
      <c r="C10965" s="138" t="s">
        <v>52690</v>
      </c>
      <c r="D10965" s="138" t="s">
        <v>52691</v>
      </c>
      <c r="E10965" s="138" t="s">
        <v>52692</v>
      </c>
      <c r="F10965" s="139">
        <v>0</v>
      </c>
      <c r="G10965" s="137" t="s">
        <v>247</v>
      </c>
      <c r="H10965" s="137" t="s">
        <v>1806</v>
      </c>
      <c r="I10965" s="138" t="s">
        <v>1096</v>
      </c>
    </row>
    <row r="10966" spans="1:9" hidden="1">
      <c r="A10966" s="137" t="s">
        <v>52693</v>
      </c>
      <c r="B10966" s="138" t="s">
        <v>52694</v>
      </c>
      <c r="C10966" s="138" t="s">
        <v>52695</v>
      </c>
      <c r="D10966" s="138" t="s">
        <v>52696</v>
      </c>
      <c r="E10966" s="138" t="s">
        <v>52697</v>
      </c>
      <c r="F10966" s="139">
        <v>0</v>
      </c>
      <c r="G10966" s="137" t="s">
        <v>247</v>
      </c>
      <c r="H10966" s="137" t="s">
        <v>1806</v>
      </c>
      <c r="I10966" s="138" t="s">
        <v>1096</v>
      </c>
    </row>
    <row r="10967" spans="1:9" hidden="1">
      <c r="A10967" s="137" t="s">
        <v>52698</v>
      </c>
      <c r="B10967" s="138" t="s">
        <v>52699</v>
      </c>
      <c r="C10967" s="138" t="s">
        <v>52700</v>
      </c>
      <c r="D10967" s="138" t="s">
        <v>52701</v>
      </c>
      <c r="E10967" s="138" t="s">
        <v>52702</v>
      </c>
      <c r="F10967" s="139">
        <v>0</v>
      </c>
      <c r="G10967" s="137" t="s">
        <v>247</v>
      </c>
      <c r="H10967" s="137" t="s">
        <v>1806</v>
      </c>
      <c r="I10967" s="138" t="s">
        <v>1096</v>
      </c>
    </row>
    <row r="10968" spans="1:9" hidden="1">
      <c r="A10968" s="137" t="s">
        <v>52703</v>
      </c>
      <c r="B10968" s="138" t="s">
        <v>52704</v>
      </c>
      <c r="C10968" s="138" t="s">
        <v>52705</v>
      </c>
      <c r="D10968" s="138" t="s">
        <v>52706</v>
      </c>
      <c r="E10968" s="138" t="s">
        <v>52707</v>
      </c>
      <c r="F10968" s="139">
        <v>11.47</v>
      </c>
      <c r="G10968" s="137" t="s">
        <v>247</v>
      </c>
      <c r="H10968" s="137" t="s">
        <v>1806</v>
      </c>
      <c r="I10968" s="138" t="s">
        <v>1110</v>
      </c>
    </row>
    <row r="10969" spans="1:9" hidden="1">
      <c r="A10969" s="137" t="s">
        <v>52708</v>
      </c>
      <c r="B10969" s="138" t="s">
        <v>52709</v>
      </c>
      <c r="C10969" s="138" t="s">
        <v>52710</v>
      </c>
      <c r="D10969" s="138" t="s">
        <v>52711</v>
      </c>
      <c r="E10969" s="138" t="s">
        <v>52712</v>
      </c>
      <c r="F10969" s="139">
        <v>25.9</v>
      </c>
      <c r="G10969" s="137" t="s">
        <v>247</v>
      </c>
      <c r="H10969" s="137" t="s">
        <v>1806</v>
      </c>
      <c r="I10969" s="138" t="s">
        <v>1756</v>
      </c>
    </row>
    <row r="10970" spans="1:9" hidden="1">
      <c r="A10970" s="137" t="s">
        <v>52713</v>
      </c>
      <c r="B10970" s="138" t="s">
        <v>985</v>
      </c>
      <c r="C10970" s="138" t="s">
        <v>951</v>
      </c>
      <c r="D10970" s="138" t="s">
        <v>833</v>
      </c>
      <c r="E10970" s="138" t="s">
        <v>1196</v>
      </c>
      <c r="F10970" s="139">
        <v>137.93</v>
      </c>
      <c r="G10970" s="137" t="s">
        <v>247</v>
      </c>
      <c r="H10970" s="137" t="s">
        <v>1806</v>
      </c>
      <c r="I10970" s="138" t="s">
        <v>1110</v>
      </c>
    </row>
    <row r="10971" spans="1:9" hidden="1">
      <c r="A10971" s="137" t="s">
        <v>52714</v>
      </c>
      <c r="B10971" s="138" t="s">
        <v>52715</v>
      </c>
      <c r="C10971" s="138" t="s">
        <v>52716</v>
      </c>
      <c r="D10971" s="138" t="s">
        <v>52717</v>
      </c>
      <c r="E10971" s="138" t="s">
        <v>52718</v>
      </c>
      <c r="F10971" s="139">
        <v>119.64</v>
      </c>
      <c r="G10971" s="137" t="s">
        <v>247</v>
      </c>
      <c r="H10971" s="137" t="s">
        <v>1806</v>
      </c>
      <c r="I10971" s="138" t="s">
        <v>1096</v>
      </c>
    </row>
    <row r="10972" spans="1:9" hidden="1">
      <c r="A10972" s="137" t="s">
        <v>52719</v>
      </c>
      <c r="B10972" s="138" t="s">
        <v>52720</v>
      </c>
      <c r="C10972" s="138" t="s">
        <v>52721</v>
      </c>
      <c r="D10972" s="138" t="s">
        <v>52722</v>
      </c>
      <c r="E10972" s="138" t="s">
        <v>52723</v>
      </c>
      <c r="F10972" s="139">
        <v>0</v>
      </c>
      <c r="G10972" s="137" t="s">
        <v>247</v>
      </c>
      <c r="H10972" s="137" t="s">
        <v>1806</v>
      </c>
      <c r="I10972" s="138" t="s">
        <v>1096</v>
      </c>
    </row>
    <row r="10973" spans="1:9" hidden="1">
      <c r="A10973" s="137" t="s">
        <v>52724</v>
      </c>
      <c r="B10973" s="138" t="s">
        <v>52725</v>
      </c>
      <c r="C10973" s="138" t="s">
        <v>52726</v>
      </c>
      <c r="D10973" s="138" t="s">
        <v>52727</v>
      </c>
      <c r="E10973" s="138" t="s">
        <v>52728</v>
      </c>
      <c r="F10973" s="139">
        <v>17.38</v>
      </c>
      <c r="G10973" s="137" t="s">
        <v>247</v>
      </c>
      <c r="H10973" s="137" t="s">
        <v>1806</v>
      </c>
      <c r="I10973" s="138" t="s">
        <v>5636</v>
      </c>
    </row>
    <row r="10974" spans="1:9" hidden="1">
      <c r="A10974" s="137" t="s">
        <v>52729</v>
      </c>
      <c r="B10974" s="138" t="s">
        <v>52730</v>
      </c>
      <c r="C10974" s="138" t="s">
        <v>52731</v>
      </c>
      <c r="D10974" s="138" t="s">
        <v>52732</v>
      </c>
      <c r="E10974" s="138" t="s">
        <v>52733</v>
      </c>
      <c r="F10974" s="139">
        <v>0</v>
      </c>
      <c r="G10974" s="137" t="s">
        <v>247</v>
      </c>
      <c r="H10974" s="137" t="s">
        <v>1806</v>
      </c>
      <c r="I10974" s="138" t="s">
        <v>1096</v>
      </c>
    </row>
    <row r="10975" spans="1:9" hidden="1">
      <c r="A10975" s="137" t="s">
        <v>52734</v>
      </c>
      <c r="B10975" s="138" t="s">
        <v>52735</v>
      </c>
      <c r="C10975" s="138" t="s">
        <v>52736</v>
      </c>
      <c r="D10975" s="138" t="s">
        <v>52737</v>
      </c>
      <c r="E10975" s="138" t="s">
        <v>52738</v>
      </c>
      <c r="F10975" s="139">
        <v>36.1</v>
      </c>
      <c r="G10975" s="137" t="s">
        <v>247</v>
      </c>
      <c r="H10975" s="137" t="s">
        <v>1806</v>
      </c>
      <c r="I10975" s="138" t="s">
        <v>1110</v>
      </c>
    </row>
    <row r="10976" spans="1:9" hidden="1">
      <c r="A10976" s="137" t="s">
        <v>52739</v>
      </c>
      <c r="B10976" s="138" t="s">
        <v>52740</v>
      </c>
      <c r="C10976" s="138" t="s">
        <v>52741</v>
      </c>
      <c r="D10976" s="138" t="s">
        <v>11939</v>
      </c>
      <c r="E10976" s="138" t="s">
        <v>52742</v>
      </c>
      <c r="F10976" s="139">
        <v>35.22</v>
      </c>
      <c r="G10976" s="137" t="s">
        <v>247</v>
      </c>
      <c r="H10976" s="137" t="s">
        <v>1806</v>
      </c>
      <c r="I10976" s="138" t="s">
        <v>1096</v>
      </c>
    </row>
    <row r="10977" spans="1:9" hidden="1">
      <c r="A10977" s="137" t="s">
        <v>52743</v>
      </c>
      <c r="B10977" s="138" t="s">
        <v>52744</v>
      </c>
      <c r="C10977" s="138" t="s">
        <v>52745</v>
      </c>
      <c r="D10977" s="138" t="s">
        <v>5261</v>
      </c>
      <c r="E10977" s="138" t="s">
        <v>52746</v>
      </c>
      <c r="F10977" s="139">
        <v>9</v>
      </c>
      <c r="G10977" s="137" t="s">
        <v>247</v>
      </c>
      <c r="H10977" s="137" t="s">
        <v>1806</v>
      </c>
      <c r="I10977" s="138" t="s">
        <v>1096</v>
      </c>
    </row>
    <row r="10978" spans="1:9" hidden="1">
      <c r="A10978" s="137" t="s">
        <v>52747</v>
      </c>
      <c r="B10978" s="138" t="s">
        <v>52748</v>
      </c>
      <c r="C10978" s="138" t="s">
        <v>52749</v>
      </c>
      <c r="D10978" s="138" t="s">
        <v>5261</v>
      </c>
      <c r="E10978" s="138" t="s">
        <v>52750</v>
      </c>
      <c r="F10978" s="139">
        <v>9.27</v>
      </c>
      <c r="G10978" s="137" t="s">
        <v>247</v>
      </c>
      <c r="H10978" s="137" t="s">
        <v>1806</v>
      </c>
      <c r="I10978" s="138" t="s">
        <v>1096</v>
      </c>
    </row>
    <row r="10979" spans="1:9" hidden="1">
      <c r="A10979" s="137" t="s">
        <v>52751</v>
      </c>
      <c r="B10979" s="138" t="s">
        <v>736</v>
      </c>
      <c r="C10979" s="138" t="s">
        <v>738</v>
      </c>
      <c r="D10979" s="138" t="s">
        <v>737</v>
      </c>
      <c r="E10979" s="138" t="s">
        <v>1232</v>
      </c>
      <c r="F10979" s="139">
        <v>39.26</v>
      </c>
      <c r="G10979" s="137" t="s">
        <v>247</v>
      </c>
      <c r="H10979" s="137" t="s">
        <v>1806</v>
      </c>
      <c r="I10979" s="138" t="s">
        <v>1096</v>
      </c>
    </row>
    <row r="10980" spans="1:9" hidden="1">
      <c r="A10980" s="137" t="s">
        <v>52752</v>
      </c>
      <c r="B10980" s="138" t="s">
        <v>52753</v>
      </c>
      <c r="C10980" s="138" t="s">
        <v>52754</v>
      </c>
      <c r="D10980" s="138" t="s">
        <v>52755</v>
      </c>
      <c r="E10980" s="138" t="s">
        <v>1756</v>
      </c>
      <c r="F10980" s="139">
        <v>0</v>
      </c>
      <c r="G10980" s="137" t="s">
        <v>247</v>
      </c>
      <c r="H10980" s="137" t="s">
        <v>1806</v>
      </c>
      <c r="I10980" s="138" t="s">
        <v>1756</v>
      </c>
    </row>
    <row r="10981" spans="1:9" hidden="1">
      <c r="A10981" s="137" t="s">
        <v>52756</v>
      </c>
      <c r="B10981" s="138" t="s">
        <v>987</v>
      </c>
      <c r="C10981" s="138" t="s">
        <v>920</v>
      </c>
      <c r="D10981" s="138" t="s">
        <v>52757</v>
      </c>
      <c r="E10981" s="138" t="s">
        <v>1198</v>
      </c>
      <c r="F10981" s="139">
        <v>78.39</v>
      </c>
      <c r="G10981" s="137" t="s">
        <v>247</v>
      </c>
      <c r="H10981" s="137" t="s">
        <v>1806</v>
      </c>
      <c r="I10981" s="138" t="s">
        <v>1096</v>
      </c>
    </row>
    <row r="10982" spans="1:9" hidden="1">
      <c r="A10982" s="137" t="s">
        <v>52758</v>
      </c>
      <c r="B10982" s="138" t="s">
        <v>52759</v>
      </c>
      <c r="C10982" s="138" t="s">
        <v>52760</v>
      </c>
      <c r="D10982" s="138" t="s">
        <v>52761</v>
      </c>
      <c r="E10982" s="138" t="s">
        <v>52762</v>
      </c>
      <c r="F10982" s="139">
        <v>65.58</v>
      </c>
      <c r="G10982" s="137" t="s">
        <v>247</v>
      </c>
      <c r="H10982" s="137" t="s">
        <v>1806</v>
      </c>
      <c r="I10982" s="138" t="s">
        <v>1096</v>
      </c>
    </row>
    <row r="10983" spans="1:9" hidden="1">
      <c r="A10983" s="137" t="s">
        <v>52763</v>
      </c>
      <c r="B10983" s="138" t="s">
        <v>52764</v>
      </c>
      <c r="C10983" s="138" t="s">
        <v>52765</v>
      </c>
      <c r="D10983" s="138" t="s">
        <v>52766</v>
      </c>
      <c r="E10983" s="138" t="s">
        <v>52767</v>
      </c>
      <c r="F10983" s="139">
        <v>0</v>
      </c>
      <c r="G10983" s="137" t="s">
        <v>247</v>
      </c>
      <c r="H10983" s="137" t="s">
        <v>1806</v>
      </c>
      <c r="I10983" s="138" t="s">
        <v>1096</v>
      </c>
    </row>
    <row r="10984" spans="1:9" hidden="1">
      <c r="A10984" s="137" t="s">
        <v>52768</v>
      </c>
      <c r="B10984" s="138" t="s">
        <v>52769</v>
      </c>
      <c r="C10984" s="138" t="s">
        <v>52770</v>
      </c>
      <c r="D10984" s="138" t="s">
        <v>52771</v>
      </c>
      <c r="E10984" s="138" t="s">
        <v>52772</v>
      </c>
      <c r="F10984" s="139">
        <v>12.18</v>
      </c>
      <c r="G10984" s="137" t="s">
        <v>247</v>
      </c>
      <c r="H10984" s="137" t="s">
        <v>2660</v>
      </c>
      <c r="I10984" s="138" t="s">
        <v>1091</v>
      </c>
    </row>
    <row r="10985" spans="1:9" hidden="1">
      <c r="A10985" s="137" t="s">
        <v>52773</v>
      </c>
      <c r="B10985" s="138" t="s">
        <v>52774</v>
      </c>
      <c r="C10985" s="138" t="s">
        <v>52775</v>
      </c>
      <c r="D10985" s="138" t="s">
        <v>52776</v>
      </c>
      <c r="E10985" s="138" t="s">
        <v>52777</v>
      </c>
      <c r="F10985" s="139">
        <v>20.28</v>
      </c>
      <c r="G10985" s="137" t="s">
        <v>247</v>
      </c>
      <c r="H10985" s="137" t="s">
        <v>1806</v>
      </c>
      <c r="I10985" s="138" t="s">
        <v>1096</v>
      </c>
    </row>
    <row r="10986" spans="1:9" hidden="1">
      <c r="A10986" s="137" t="s">
        <v>52778</v>
      </c>
      <c r="B10986" s="138" t="s">
        <v>52779</v>
      </c>
      <c r="C10986" s="138" t="s">
        <v>52780</v>
      </c>
      <c r="D10986" s="138" t="s">
        <v>52781</v>
      </c>
      <c r="E10986" s="138" t="s">
        <v>52782</v>
      </c>
      <c r="F10986" s="139">
        <v>0</v>
      </c>
      <c r="G10986" s="137" t="s">
        <v>247</v>
      </c>
      <c r="H10986" s="137" t="s">
        <v>1806</v>
      </c>
      <c r="I10986" s="138" t="s">
        <v>1096</v>
      </c>
    </row>
    <row r="10987" spans="1:9" hidden="1">
      <c r="A10987" s="137" t="s">
        <v>52783</v>
      </c>
      <c r="B10987" s="138" t="s">
        <v>52784</v>
      </c>
      <c r="C10987" s="138" t="s">
        <v>52785</v>
      </c>
      <c r="D10987" s="138" t="s">
        <v>52786</v>
      </c>
      <c r="E10987" s="138" t="s">
        <v>52787</v>
      </c>
      <c r="F10987" s="139">
        <v>0</v>
      </c>
      <c r="G10987" s="137" t="s">
        <v>247</v>
      </c>
      <c r="H10987" s="137" t="s">
        <v>1806</v>
      </c>
      <c r="I10987" s="138" t="s">
        <v>1110</v>
      </c>
    </row>
    <row r="10988" spans="1:9" hidden="1">
      <c r="A10988" s="137" t="s">
        <v>52788</v>
      </c>
      <c r="B10988" s="138" t="s">
        <v>52789</v>
      </c>
      <c r="C10988" s="138" t="s">
        <v>52790</v>
      </c>
      <c r="D10988" s="138" t="s">
        <v>52791</v>
      </c>
      <c r="E10988" s="138" t="s">
        <v>52792</v>
      </c>
      <c r="F10988" s="139">
        <v>0</v>
      </c>
      <c r="G10988" s="137" t="s">
        <v>247</v>
      </c>
      <c r="H10988" s="137" t="s">
        <v>1806</v>
      </c>
      <c r="I10988" s="138" t="s">
        <v>1080</v>
      </c>
    </row>
    <row r="10989" spans="1:9" hidden="1">
      <c r="A10989" s="137" t="s">
        <v>52793</v>
      </c>
      <c r="B10989" s="138" t="s">
        <v>52794</v>
      </c>
      <c r="C10989" s="138" t="s">
        <v>52795</v>
      </c>
      <c r="D10989" s="138" t="s">
        <v>52796</v>
      </c>
      <c r="E10989" s="138" t="s">
        <v>52797</v>
      </c>
      <c r="F10989" s="139">
        <v>88.14</v>
      </c>
      <c r="G10989" s="137" t="s">
        <v>247</v>
      </c>
      <c r="H10989" s="137" t="s">
        <v>1806</v>
      </c>
      <c r="I10989" s="138" t="s">
        <v>1080</v>
      </c>
    </row>
    <row r="10990" spans="1:9" hidden="1">
      <c r="A10990" s="137" t="s">
        <v>52798</v>
      </c>
      <c r="B10990" s="138" t="s">
        <v>52799</v>
      </c>
      <c r="C10990" s="138" t="s">
        <v>52800</v>
      </c>
      <c r="D10990" s="138" t="s">
        <v>52801</v>
      </c>
      <c r="E10990" s="138" t="s">
        <v>52802</v>
      </c>
      <c r="F10990" s="139">
        <v>112.99</v>
      </c>
      <c r="G10990" s="137" t="s">
        <v>247</v>
      </c>
      <c r="H10990" s="137" t="s">
        <v>1806</v>
      </c>
      <c r="I10990" s="138" t="s">
        <v>1080</v>
      </c>
    </row>
    <row r="10991" spans="1:9" hidden="1">
      <c r="A10991" s="137" t="s">
        <v>52803</v>
      </c>
      <c r="B10991" s="138" t="s">
        <v>739</v>
      </c>
      <c r="C10991" s="138" t="s">
        <v>251</v>
      </c>
      <c r="D10991" s="138" t="s">
        <v>52804</v>
      </c>
      <c r="E10991" s="138" t="s">
        <v>1081</v>
      </c>
      <c r="F10991" s="139">
        <v>0</v>
      </c>
      <c r="G10991" s="137" t="s">
        <v>247</v>
      </c>
      <c r="H10991" s="137" t="s">
        <v>1806</v>
      </c>
      <c r="I10991" s="138" t="s">
        <v>1080</v>
      </c>
    </row>
    <row r="10992" spans="1:9" hidden="1">
      <c r="A10992" s="137" t="s">
        <v>52805</v>
      </c>
      <c r="B10992" s="138" t="s">
        <v>52806</v>
      </c>
      <c r="C10992" s="138" t="s">
        <v>52807</v>
      </c>
      <c r="D10992" s="138" t="s">
        <v>52808</v>
      </c>
      <c r="E10992" s="138" t="s">
        <v>52809</v>
      </c>
      <c r="F10992" s="139">
        <v>0</v>
      </c>
      <c r="G10992" s="137" t="s">
        <v>247</v>
      </c>
      <c r="H10992" s="137" t="s">
        <v>1806</v>
      </c>
      <c r="I10992" s="138" t="s">
        <v>1080</v>
      </c>
    </row>
    <row r="10993" spans="1:9" hidden="1">
      <c r="A10993" s="137" t="s">
        <v>52810</v>
      </c>
      <c r="B10993" s="138" t="s">
        <v>52811</v>
      </c>
      <c r="C10993" s="138" t="s">
        <v>52812</v>
      </c>
      <c r="D10993" s="138" t="s">
        <v>52813</v>
      </c>
      <c r="E10993" s="138" t="s">
        <v>52814</v>
      </c>
      <c r="F10993" s="139">
        <v>0</v>
      </c>
      <c r="G10993" s="137" t="s">
        <v>247</v>
      </c>
      <c r="H10993" s="137" t="s">
        <v>1806</v>
      </c>
      <c r="I10993" s="138" t="s">
        <v>1080</v>
      </c>
    </row>
    <row r="10994" spans="1:9" hidden="1">
      <c r="A10994" s="137" t="s">
        <v>52815</v>
      </c>
      <c r="B10994" s="138" t="s">
        <v>52816</v>
      </c>
      <c r="C10994" s="138" t="s">
        <v>52817</v>
      </c>
      <c r="D10994" s="138" t="s">
        <v>52818</v>
      </c>
      <c r="E10994" s="138" t="s">
        <v>52819</v>
      </c>
      <c r="F10994" s="139">
        <v>84.03</v>
      </c>
      <c r="G10994" s="137" t="s">
        <v>247</v>
      </c>
      <c r="H10994" s="137" t="s">
        <v>1806</v>
      </c>
      <c r="I10994" s="138" t="s">
        <v>1110</v>
      </c>
    </row>
    <row r="10995" spans="1:9" hidden="1">
      <c r="A10995" s="137" t="s">
        <v>52820</v>
      </c>
      <c r="B10995" s="138" t="s">
        <v>52821</v>
      </c>
      <c r="C10995" s="138" t="s">
        <v>52822</v>
      </c>
      <c r="D10995" s="138" t="s">
        <v>52823</v>
      </c>
      <c r="E10995" s="138" t="s">
        <v>52824</v>
      </c>
      <c r="F10995" s="139">
        <v>0</v>
      </c>
      <c r="G10995" s="137" t="s">
        <v>247</v>
      </c>
      <c r="H10995" s="137" t="s">
        <v>1806</v>
      </c>
      <c r="I10995" s="138" t="s">
        <v>1096</v>
      </c>
    </row>
    <row r="10996" spans="1:9" hidden="1">
      <c r="A10996" s="137" t="s">
        <v>52825</v>
      </c>
      <c r="B10996" s="138" t="s">
        <v>52826</v>
      </c>
      <c r="C10996" s="138" t="s">
        <v>52827</v>
      </c>
      <c r="D10996" s="138" t="s">
        <v>52828</v>
      </c>
      <c r="E10996" s="138" t="s">
        <v>52829</v>
      </c>
      <c r="F10996" s="139">
        <v>82.09</v>
      </c>
      <c r="G10996" s="137" t="s">
        <v>247</v>
      </c>
      <c r="H10996" s="137" t="s">
        <v>1806</v>
      </c>
      <c r="I10996" s="138" t="s">
        <v>1096</v>
      </c>
    </row>
    <row r="10997" spans="1:9" hidden="1">
      <c r="A10997" s="137" t="s">
        <v>52830</v>
      </c>
      <c r="B10997" s="138" t="s">
        <v>52831</v>
      </c>
      <c r="C10997" s="138" t="s">
        <v>52832</v>
      </c>
      <c r="D10997" s="138" t="s">
        <v>52833</v>
      </c>
      <c r="E10997" s="138" t="s">
        <v>52834</v>
      </c>
      <c r="F10997" s="139">
        <v>24.95</v>
      </c>
      <c r="G10997" s="137" t="s">
        <v>247</v>
      </c>
      <c r="H10997" s="137" t="s">
        <v>1806</v>
      </c>
      <c r="I10997" s="138" t="s">
        <v>1096</v>
      </c>
    </row>
    <row r="10998" spans="1:9" hidden="1">
      <c r="A10998" s="137" t="s">
        <v>52835</v>
      </c>
      <c r="B10998" s="138" t="s">
        <v>52836</v>
      </c>
      <c r="C10998" s="138" t="s">
        <v>52837</v>
      </c>
      <c r="D10998" s="138" t="s">
        <v>52838</v>
      </c>
      <c r="E10998" s="138" t="s">
        <v>52839</v>
      </c>
      <c r="F10998" s="139">
        <v>98.54</v>
      </c>
      <c r="G10998" s="137" t="s">
        <v>247</v>
      </c>
      <c r="H10998" s="137" t="s">
        <v>1806</v>
      </c>
      <c r="I10998" s="138" t="s">
        <v>1096</v>
      </c>
    </row>
    <row r="10999" spans="1:9" hidden="1">
      <c r="A10999" s="137" t="s">
        <v>52840</v>
      </c>
      <c r="B10999" s="138" t="s">
        <v>52841</v>
      </c>
      <c r="C10999" s="138" t="s">
        <v>52842</v>
      </c>
      <c r="D10999" s="138" t="s">
        <v>52843</v>
      </c>
      <c r="E10999" s="138" t="s">
        <v>52844</v>
      </c>
      <c r="F10999" s="139">
        <v>15.77</v>
      </c>
      <c r="G10999" s="137" t="s">
        <v>247</v>
      </c>
      <c r="H10999" s="137" t="s">
        <v>1806</v>
      </c>
      <c r="I10999" s="138" t="s">
        <v>1756</v>
      </c>
    </row>
    <row r="11000" spans="1:9" hidden="1">
      <c r="A11000" s="137" t="s">
        <v>52845</v>
      </c>
      <c r="B11000" s="138" t="s">
        <v>52846</v>
      </c>
      <c r="C11000" s="138" t="s">
        <v>52847</v>
      </c>
      <c r="D11000" s="138" t="s">
        <v>52848</v>
      </c>
      <c r="E11000" s="138" t="s">
        <v>52849</v>
      </c>
      <c r="F11000" s="139">
        <v>0</v>
      </c>
      <c r="G11000" s="137" t="s">
        <v>247</v>
      </c>
      <c r="H11000" s="137" t="s">
        <v>1806</v>
      </c>
      <c r="I11000" s="138" t="s">
        <v>1096</v>
      </c>
    </row>
    <row r="11001" spans="1:9" hidden="1">
      <c r="A11001" s="137" t="s">
        <v>52850</v>
      </c>
      <c r="B11001" s="138" t="s">
        <v>52851</v>
      </c>
      <c r="C11001" s="138" t="s">
        <v>52852</v>
      </c>
      <c r="D11001" s="138" t="s">
        <v>52853</v>
      </c>
      <c r="E11001" s="138" t="s">
        <v>52854</v>
      </c>
      <c r="F11001" s="139">
        <v>8.19</v>
      </c>
      <c r="G11001" s="137" t="s">
        <v>247</v>
      </c>
      <c r="H11001" s="137" t="s">
        <v>1806</v>
      </c>
      <c r="I11001" s="138" t="s">
        <v>45999</v>
      </c>
    </row>
    <row r="11002" spans="1:9" hidden="1">
      <c r="A11002" s="137" t="s">
        <v>52855</v>
      </c>
      <c r="B11002" s="138" t="s">
        <v>52856</v>
      </c>
      <c r="C11002" s="138" t="s">
        <v>52857</v>
      </c>
      <c r="D11002" s="138" t="s">
        <v>52858</v>
      </c>
      <c r="E11002" s="138" t="s">
        <v>52859</v>
      </c>
      <c r="F11002" s="139">
        <v>0</v>
      </c>
      <c r="G11002" s="137" t="s">
        <v>247</v>
      </c>
      <c r="H11002" s="137" t="s">
        <v>1806</v>
      </c>
      <c r="I11002" s="138" t="s">
        <v>1096</v>
      </c>
    </row>
    <row r="11003" spans="1:9" hidden="1">
      <c r="A11003" s="137" t="s">
        <v>52860</v>
      </c>
      <c r="B11003" s="138" t="s">
        <v>52861</v>
      </c>
      <c r="C11003" s="138" t="s">
        <v>52862</v>
      </c>
      <c r="D11003" s="138" t="s">
        <v>52863</v>
      </c>
      <c r="E11003" s="138" t="s">
        <v>52864</v>
      </c>
      <c r="F11003" s="139">
        <v>0</v>
      </c>
      <c r="G11003" s="137" t="s">
        <v>247</v>
      </c>
      <c r="H11003" s="137" t="s">
        <v>1806</v>
      </c>
      <c r="I11003" s="138" t="s">
        <v>45999</v>
      </c>
    </row>
    <row r="11004" spans="1:9" hidden="1">
      <c r="A11004" s="137" t="s">
        <v>52865</v>
      </c>
      <c r="B11004" s="138" t="s">
        <v>52866</v>
      </c>
      <c r="C11004" s="138" t="s">
        <v>52352</v>
      </c>
      <c r="D11004" s="138" t="s">
        <v>40701</v>
      </c>
      <c r="E11004" s="138" t="s">
        <v>52867</v>
      </c>
      <c r="F11004" s="139">
        <v>112.7</v>
      </c>
      <c r="G11004" s="137" t="s">
        <v>247</v>
      </c>
      <c r="H11004" s="137" t="s">
        <v>2660</v>
      </c>
      <c r="I11004" s="138" t="s">
        <v>1091</v>
      </c>
    </row>
    <row r="11005" spans="1:9" hidden="1">
      <c r="A11005" s="137" t="s">
        <v>52868</v>
      </c>
      <c r="B11005" s="138" t="s">
        <v>52869</v>
      </c>
      <c r="C11005" s="138" t="s">
        <v>52870</v>
      </c>
      <c r="D11005" s="138" t="s">
        <v>52871</v>
      </c>
      <c r="E11005" s="138" t="s">
        <v>52872</v>
      </c>
      <c r="F11005" s="139">
        <v>26.08</v>
      </c>
      <c r="G11005" s="137" t="s">
        <v>247</v>
      </c>
      <c r="H11005" s="137" t="s">
        <v>1806</v>
      </c>
      <c r="I11005" s="138" t="s">
        <v>1756</v>
      </c>
    </row>
    <row r="11006" spans="1:9" hidden="1">
      <c r="A11006" s="137" t="s">
        <v>52873</v>
      </c>
      <c r="B11006" s="138" t="s">
        <v>52874</v>
      </c>
      <c r="C11006" s="138" t="s">
        <v>52875</v>
      </c>
      <c r="D11006" s="138" t="s">
        <v>52876</v>
      </c>
      <c r="E11006" s="138" t="s">
        <v>52877</v>
      </c>
      <c r="F11006" s="139">
        <v>0</v>
      </c>
      <c r="G11006" s="137" t="s">
        <v>247</v>
      </c>
      <c r="H11006" s="137" t="s">
        <v>1806</v>
      </c>
      <c r="I11006" s="138" t="s">
        <v>1110</v>
      </c>
    </row>
    <row r="11007" spans="1:9" hidden="1">
      <c r="A11007" s="137" t="s">
        <v>52878</v>
      </c>
      <c r="B11007" s="138" t="s">
        <v>52879</v>
      </c>
      <c r="C11007" s="138" t="s">
        <v>52880</v>
      </c>
      <c r="D11007" s="138" t="s">
        <v>52881</v>
      </c>
      <c r="E11007" s="138" t="s">
        <v>1756</v>
      </c>
      <c r="F11007" s="139">
        <v>0</v>
      </c>
      <c r="G11007" s="137" t="s">
        <v>247</v>
      </c>
      <c r="H11007" s="137" t="s">
        <v>1806</v>
      </c>
      <c r="I11007" s="138" t="s">
        <v>1756</v>
      </c>
    </row>
    <row r="11008" spans="1:9" hidden="1">
      <c r="A11008" s="137" t="s">
        <v>52882</v>
      </c>
      <c r="B11008" s="138" t="s">
        <v>52883</v>
      </c>
      <c r="C11008" s="138" t="s">
        <v>52884</v>
      </c>
      <c r="D11008" s="138" t="s">
        <v>52885</v>
      </c>
      <c r="E11008" s="138" t="s">
        <v>52886</v>
      </c>
      <c r="F11008" s="139">
        <v>0</v>
      </c>
      <c r="G11008" s="137" t="s">
        <v>247</v>
      </c>
      <c r="H11008" s="137" t="s">
        <v>1806</v>
      </c>
      <c r="I11008" s="138" t="s">
        <v>1110</v>
      </c>
    </row>
    <row r="11009" spans="1:9" hidden="1">
      <c r="A11009" s="137" t="s">
        <v>52887</v>
      </c>
      <c r="B11009" s="138" t="s">
        <v>52888</v>
      </c>
      <c r="C11009" s="138" t="s">
        <v>52889</v>
      </c>
      <c r="D11009" s="138" t="s">
        <v>52890</v>
      </c>
      <c r="E11009" s="138" t="s">
        <v>52891</v>
      </c>
      <c r="F11009" s="139">
        <v>0</v>
      </c>
      <c r="G11009" s="137" t="s">
        <v>247</v>
      </c>
      <c r="H11009" s="137" t="s">
        <v>1806</v>
      </c>
      <c r="I11009" s="138" t="s">
        <v>1110</v>
      </c>
    </row>
    <row r="11010" spans="1:9" hidden="1">
      <c r="A11010" s="137" t="s">
        <v>52892</v>
      </c>
      <c r="B11010" s="138" t="s">
        <v>52893</v>
      </c>
      <c r="C11010" s="138" t="s">
        <v>52894</v>
      </c>
      <c r="D11010" s="138" t="s">
        <v>52895</v>
      </c>
      <c r="E11010" s="138" t="s">
        <v>52896</v>
      </c>
      <c r="F11010" s="139">
        <v>0</v>
      </c>
      <c r="G11010" s="137" t="s">
        <v>247</v>
      </c>
      <c r="H11010" s="137" t="s">
        <v>1806</v>
      </c>
      <c r="I11010" s="138" t="s">
        <v>1080</v>
      </c>
    </row>
    <row r="11011" spans="1:9" hidden="1">
      <c r="A11011" s="137" t="s">
        <v>52897</v>
      </c>
      <c r="B11011" s="138" t="s">
        <v>52898</v>
      </c>
      <c r="C11011" s="138" t="s">
        <v>52899</v>
      </c>
      <c r="D11011" s="138" t="s">
        <v>52900</v>
      </c>
      <c r="E11011" s="138" t="s">
        <v>52901</v>
      </c>
      <c r="F11011" s="139">
        <v>0</v>
      </c>
      <c r="G11011" s="137" t="s">
        <v>247</v>
      </c>
      <c r="H11011" s="137" t="s">
        <v>1806</v>
      </c>
      <c r="I11011" s="138" t="s">
        <v>1080</v>
      </c>
    </row>
    <row r="11012" spans="1:9" hidden="1">
      <c r="A11012" s="137" t="s">
        <v>52902</v>
      </c>
      <c r="B11012" s="138" t="s">
        <v>52903</v>
      </c>
      <c r="C11012" s="138" t="s">
        <v>49533</v>
      </c>
      <c r="D11012" s="138" t="s">
        <v>52904</v>
      </c>
      <c r="E11012" s="138" t="s">
        <v>52905</v>
      </c>
      <c r="F11012" s="139">
        <v>0</v>
      </c>
      <c r="G11012" s="137" t="s">
        <v>247</v>
      </c>
      <c r="H11012" s="137" t="s">
        <v>1806</v>
      </c>
      <c r="I11012" s="138" t="s">
        <v>1080</v>
      </c>
    </row>
    <row r="11013" spans="1:9" hidden="1">
      <c r="A11013" s="137" t="s">
        <v>52906</v>
      </c>
      <c r="B11013" s="138" t="s">
        <v>52907</v>
      </c>
      <c r="C11013" s="138" t="s">
        <v>52908</v>
      </c>
      <c r="D11013" s="138" t="s">
        <v>52909</v>
      </c>
      <c r="E11013" s="138" t="s">
        <v>52910</v>
      </c>
      <c r="F11013" s="139">
        <v>0</v>
      </c>
      <c r="G11013" s="137" t="s">
        <v>247</v>
      </c>
      <c r="H11013" s="137" t="s">
        <v>1806</v>
      </c>
      <c r="I11013" s="138" t="s">
        <v>1080</v>
      </c>
    </row>
    <row r="11014" spans="1:9" hidden="1">
      <c r="A11014" s="137" t="s">
        <v>52911</v>
      </c>
      <c r="B11014" s="138" t="s">
        <v>52907</v>
      </c>
      <c r="C11014" s="138" t="s">
        <v>52912</v>
      </c>
      <c r="D11014" s="138" t="s">
        <v>52909</v>
      </c>
      <c r="E11014" s="138" t="s">
        <v>52910</v>
      </c>
      <c r="F11014" s="139">
        <v>0</v>
      </c>
      <c r="G11014" s="137" t="s">
        <v>247</v>
      </c>
      <c r="H11014" s="137" t="s">
        <v>1806</v>
      </c>
      <c r="I11014" s="138" t="s">
        <v>1080</v>
      </c>
    </row>
    <row r="11015" spans="1:9" hidden="1">
      <c r="A11015" s="137" t="s">
        <v>52913</v>
      </c>
      <c r="B11015" s="138" t="s">
        <v>52914</v>
      </c>
      <c r="C11015" s="138" t="s">
        <v>52915</v>
      </c>
      <c r="D11015" s="138" t="s">
        <v>52916</v>
      </c>
      <c r="E11015" s="138" t="s">
        <v>52917</v>
      </c>
      <c r="F11015" s="139">
        <v>0</v>
      </c>
      <c r="G11015" s="137" t="s">
        <v>247</v>
      </c>
      <c r="H11015" s="137" t="s">
        <v>1806</v>
      </c>
      <c r="I11015" s="138" t="s">
        <v>1080</v>
      </c>
    </row>
    <row r="11016" spans="1:9" hidden="1">
      <c r="A11016" s="137" t="s">
        <v>52918</v>
      </c>
      <c r="B11016" s="138" t="s">
        <v>52919</v>
      </c>
      <c r="C11016" s="138" t="s">
        <v>52920</v>
      </c>
      <c r="D11016" s="138" t="s">
        <v>52921</v>
      </c>
      <c r="E11016" s="138" t="s">
        <v>52922</v>
      </c>
      <c r="F11016" s="139">
        <v>0</v>
      </c>
      <c r="G11016" s="137" t="s">
        <v>247</v>
      </c>
      <c r="H11016" s="137" t="s">
        <v>1806</v>
      </c>
      <c r="I11016" s="138" t="s">
        <v>1080</v>
      </c>
    </row>
    <row r="11017" spans="1:9" hidden="1">
      <c r="A11017" s="137" t="s">
        <v>52923</v>
      </c>
      <c r="B11017" s="138" t="s">
        <v>52924</v>
      </c>
      <c r="C11017" s="138" t="s">
        <v>52925</v>
      </c>
      <c r="D11017" s="138" t="s">
        <v>52926</v>
      </c>
      <c r="E11017" s="138" t="s">
        <v>52927</v>
      </c>
      <c r="F11017" s="139">
        <v>0</v>
      </c>
      <c r="G11017" s="137" t="s">
        <v>247</v>
      </c>
      <c r="H11017" s="137" t="s">
        <v>1806</v>
      </c>
      <c r="I11017" s="138" t="s">
        <v>1080</v>
      </c>
    </row>
    <row r="11018" spans="1:9" hidden="1">
      <c r="A11018" s="137" t="s">
        <v>52928</v>
      </c>
      <c r="B11018" s="138" t="s">
        <v>52924</v>
      </c>
      <c r="C11018" s="138" t="s">
        <v>52929</v>
      </c>
      <c r="D11018" s="138" t="s">
        <v>52926</v>
      </c>
      <c r="E11018" s="138" t="s">
        <v>52927</v>
      </c>
      <c r="F11018" s="139">
        <v>0</v>
      </c>
      <c r="G11018" s="137" t="s">
        <v>247</v>
      </c>
      <c r="H11018" s="137" t="s">
        <v>1806</v>
      </c>
      <c r="I11018" s="138" t="s">
        <v>1080</v>
      </c>
    </row>
    <row r="11019" spans="1:9" hidden="1">
      <c r="A11019" s="137" t="s">
        <v>52930</v>
      </c>
      <c r="B11019" s="138" t="s">
        <v>52931</v>
      </c>
      <c r="C11019" s="138" t="s">
        <v>52932</v>
      </c>
      <c r="D11019" s="138" t="s">
        <v>52933</v>
      </c>
      <c r="E11019" s="138" t="s">
        <v>52934</v>
      </c>
      <c r="F11019" s="139">
        <v>0</v>
      </c>
      <c r="G11019" s="137" t="s">
        <v>247</v>
      </c>
      <c r="H11019" s="137" t="s">
        <v>1806</v>
      </c>
      <c r="I11019" s="138" t="s">
        <v>1080</v>
      </c>
    </row>
    <row r="11020" spans="1:9" hidden="1">
      <c r="A11020" s="137" t="s">
        <v>52935</v>
      </c>
      <c r="B11020" s="138" t="s">
        <v>52936</v>
      </c>
      <c r="C11020" s="138" t="s">
        <v>52937</v>
      </c>
      <c r="D11020" s="138" t="s">
        <v>52938</v>
      </c>
      <c r="E11020" s="138" t="s">
        <v>52939</v>
      </c>
      <c r="F11020" s="139">
        <v>0</v>
      </c>
      <c r="G11020" s="137" t="s">
        <v>247</v>
      </c>
      <c r="H11020" s="137" t="s">
        <v>1806</v>
      </c>
      <c r="I11020" s="138" t="s">
        <v>1080</v>
      </c>
    </row>
    <row r="11021" spans="1:9" hidden="1">
      <c r="A11021" s="137" t="s">
        <v>52940</v>
      </c>
      <c r="B11021" s="138" t="s">
        <v>52941</v>
      </c>
      <c r="C11021" s="138" t="s">
        <v>52942</v>
      </c>
      <c r="D11021" s="138" t="s">
        <v>52943</v>
      </c>
      <c r="E11021" s="138" t="s">
        <v>52944</v>
      </c>
      <c r="F11021" s="139">
        <v>0</v>
      </c>
      <c r="G11021" s="137" t="s">
        <v>247</v>
      </c>
      <c r="H11021" s="137" t="s">
        <v>1806</v>
      </c>
      <c r="I11021" s="138" t="s">
        <v>1080</v>
      </c>
    </row>
    <row r="11022" spans="1:9" hidden="1">
      <c r="A11022" s="137" t="s">
        <v>52945</v>
      </c>
      <c r="B11022" s="138" t="s">
        <v>52946</v>
      </c>
      <c r="C11022" s="138" t="s">
        <v>52947</v>
      </c>
      <c r="D11022" s="138" t="s">
        <v>52948</v>
      </c>
      <c r="E11022" s="138" t="s">
        <v>52949</v>
      </c>
      <c r="F11022" s="139">
        <v>0</v>
      </c>
      <c r="G11022" s="137" t="s">
        <v>247</v>
      </c>
      <c r="H11022" s="137" t="s">
        <v>1806</v>
      </c>
      <c r="I11022" s="138" t="s">
        <v>1080</v>
      </c>
    </row>
    <row r="11023" spans="1:9" hidden="1">
      <c r="A11023" s="137" t="s">
        <v>52950</v>
      </c>
      <c r="B11023" s="138" t="s">
        <v>52951</v>
      </c>
      <c r="C11023" s="138" t="s">
        <v>52952</v>
      </c>
      <c r="D11023" s="138" t="s">
        <v>52953</v>
      </c>
      <c r="E11023" s="138" t="s">
        <v>52954</v>
      </c>
      <c r="F11023" s="139">
        <v>0</v>
      </c>
      <c r="G11023" s="137" t="s">
        <v>247</v>
      </c>
      <c r="H11023" s="137" t="s">
        <v>1806</v>
      </c>
      <c r="I11023" s="138" t="s">
        <v>1080</v>
      </c>
    </row>
    <row r="11024" spans="1:9" hidden="1">
      <c r="A11024" s="137" t="s">
        <v>52955</v>
      </c>
      <c r="B11024" s="138" t="s">
        <v>52956</v>
      </c>
      <c r="C11024" s="138" t="s">
        <v>52957</v>
      </c>
      <c r="D11024" s="138" t="s">
        <v>52958</v>
      </c>
      <c r="E11024" s="138" t="s">
        <v>52959</v>
      </c>
      <c r="F11024" s="139">
        <v>0</v>
      </c>
      <c r="G11024" s="137" t="s">
        <v>247</v>
      </c>
      <c r="H11024" s="137" t="s">
        <v>1806</v>
      </c>
      <c r="I11024" s="138" t="s">
        <v>1080</v>
      </c>
    </row>
    <row r="11025" spans="1:9" hidden="1">
      <c r="A11025" s="137" t="s">
        <v>52960</v>
      </c>
      <c r="B11025" s="138" t="s">
        <v>52961</v>
      </c>
      <c r="C11025" s="138" t="s">
        <v>52962</v>
      </c>
      <c r="D11025" s="138" t="s">
        <v>52963</v>
      </c>
      <c r="E11025" s="138" t="s">
        <v>52964</v>
      </c>
      <c r="F11025" s="139">
        <v>0</v>
      </c>
      <c r="G11025" s="137" t="s">
        <v>247</v>
      </c>
      <c r="H11025" s="137" t="s">
        <v>1806</v>
      </c>
      <c r="I11025" s="138" t="s">
        <v>1080</v>
      </c>
    </row>
    <row r="11026" spans="1:9" hidden="1">
      <c r="A11026" s="137" t="s">
        <v>52965</v>
      </c>
      <c r="B11026" s="138" t="s">
        <v>52966</v>
      </c>
      <c r="C11026" s="138" t="s">
        <v>52967</v>
      </c>
      <c r="D11026" s="138" t="s">
        <v>52968</v>
      </c>
      <c r="E11026" s="138" t="s">
        <v>52969</v>
      </c>
      <c r="F11026" s="139">
        <v>0</v>
      </c>
      <c r="G11026" s="137" t="s">
        <v>247</v>
      </c>
      <c r="H11026" s="137" t="s">
        <v>1806</v>
      </c>
      <c r="I11026" s="138" t="s">
        <v>1080</v>
      </c>
    </row>
    <row r="11027" spans="1:9" hidden="1">
      <c r="A11027" s="137" t="s">
        <v>52970</v>
      </c>
      <c r="B11027" s="138" t="s">
        <v>52971</v>
      </c>
      <c r="C11027" s="138" t="s">
        <v>52972</v>
      </c>
      <c r="D11027" s="138" t="s">
        <v>52973</v>
      </c>
      <c r="E11027" s="138" t="s">
        <v>52974</v>
      </c>
      <c r="F11027" s="139">
        <v>0</v>
      </c>
      <c r="G11027" s="137" t="s">
        <v>247</v>
      </c>
      <c r="H11027" s="137" t="s">
        <v>1806</v>
      </c>
      <c r="I11027" s="138" t="s">
        <v>1080</v>
      </c>
    </row>
    <row r="11028" spans="1:9" hidden="1">
      <c r="A11028" s="137" t="s">
        <v>52975</v>
      </c>
      <c r="B11028" s="138" t="s">
        <v>52976</v>
      </c>
      <c r="C11028" s="138" t="s">
        <v>52977</v>
      </c>
      <c r="D11028" s="138" t="s">
        <v>52978</v>
      </c>
      <c r="E11028" s="138" t="s">
        <v>52979</v>
      </c>
      <c r="F11028" s="139">
        <v>0</v>
      </c>
      <c r="G11028" s="137" t="s">
        <v>247</v>
      </c>
      <c r="H11028" s="137" t="s">
        <v>1806</v>
      </c>
      <c r="I11028" s="138" t="s">
        <v>1080</v>
      </c>
    </row>
    <row r="11029" spans="1:9" hidden="1">
      <c r="A11029" s="137" t="s">
        <v>52980</v>
      </c>
      <c r="B11029" s="138" t="s">
        <v>52981</v>
      </c>
      <c r="C11029" s="138" t="s">
        <v>49543</v>
      </c>
      <c r="D11029" s="138" t="s">
        <v>49544</v>
      </c>
      <c r="E11029" s="138" t="s">
        <v>49545</v>
      </c>
      <c r="F11029" s="139">
        <v>0</v>
      </c>
      <c r="G11029" s="137" t="s">
        <v>247</v>
      </c>
      <c r="H11029" s="137" t="s">
        <v>1806</v>
      </c>
      <c r="I11029" s="138" t="s">
        <v>1080</v>
      </c>
    </row>
    <row r="11030" spans="1:9" hidden="1">
      <c r="A11030" s="137" t="s">
        <v>52982</v>
      </c>
      <c r="B11030" s="138" t="s">
        <v>52983</v>
      </c>
      <c r="C11030" s="138" t="s">
        <v>52984</v>
      </c>
      <c r="D11030" s="138" t="s">
        <v>52985</v>
      </c>
      <c r="E11030" s="138" t="s">
        <v>52986</v>
      </c>
      <c r="F11030" s="139">
        <v>0</v>
      </c>
      <c r="G11030" s="137" t="s">
        <v>247</v>
      </c>
      <c r="H11030" s="137" t="s">
        <v>1806</v>
      </c>
      <c r="I11030" s="138" t="s">
        <v>1080</v>
      </c>
    </row>
    <row r="11031" spans="1:9" hidden="1">
      <c r="A11031" s="137" t="s">
        <v>52987</v>
      </c>
      <c r="B11031" s="138" t="s">
        <v>52988</v>
      </c>
      <c r="C11031" s="138" t="s">
        <v>52989</v>
      </c>
      <c r="D11031" s="138" t="s">
        <v>52990</v>
      </c>
      <c r="E11031" s="138" t="s">
        <v>52991</v>
      </c>
      <c r="F11031" s="139">
        <v>0</v>
      </c>
      <c r="G11031" s="137" t="s">
        <v>247</v>
      </c>
      <c r="H11031" s="137" t="s">
        <v>1806</v>
      </c>
      <c r="I11031" s="138" t="s">
        <v>1080</v>
      </c>
    </row>
    <row r="11032" spans="1:9" hidden="1">
      <c r="A11032" s="137" t="s">
        <v>52992</v>
      </c>
      <c r="B11032" s="138" t="s">
        <v>52993</v>
      </c>
      <c r="C11032" s="138" t="s">
        <v>52994</v>
      </c>
      <c r="D11032" s="138" t="s">
        <v>52995</v>
      </c>
      <c r="E11032" s="138" t="s">
        <v>52996</v>
      </c>
      <c r="F11032" s="139">
        <v>0</v>
      </c>
      <c r="G11032" s="137" t="s">
        <v>247</v>
      </c>
      <c r="H11032" s="137" t="s">
        <v>1806</v>
      </c>
      <c r="I11032" s="138" t="s">
        <v>1080</v>
      </c>
    </row>
    <row r="11033" spans="1:9" hidden="1">
      <c r="A11033" s="137" t="s">
        <v>52997</v>
      </c>
      <c r="B11033" s="138" t="s">
        <v>52998</v>
      </c>
      <c r="C11033" s="138" t="s">
        <v>52999</v>
      </c>
      <c r="D11033" s="138" t="s">
        <v>53000</v>
      </c>
      <c r="E11033" s="138" t="s">
        <v>53001</v>
      </c>
      <c r="F11033" s="139">
        <v>0</v>
      </c>
      <c r="G11033" s="137" t="s">
        <v>247</v>
      </c>
      <c r="H11033" s="137" t="s">
        <v>1806</v>
      </c>
      <c r="I11033" s="138" t="s">
        <v>1080</v>
      </c>
    </row>
    <row r="11034" spans="1:9" hidden="1">
      <c r="A11034" s="137" t="s">
        <v>53002</v>
      </c>
      <c r="B11034" s="138" t="s">
        <v>53003</v>
      </c>
      <c r="C11034" s="138" t="s">
        <v>53004</v>
      </c>
      <c r="D11034" s="138" t="s">
        <v>53005</v>
      </c>
      <c r="E11034" s="138" t="s">
        <v>53006</v>
      </c>
      <c r="F11034" s="139">
        <v>0</v>
      </c>
      <c r="G11034" s="137" t="s">
        <v>247</v>
      </c>
      <c r="H11034" s="137" t="s">
        <v>1806</v>
      </c>
      <c r="I11034" s="138" t="s">
        <v>1080</v>
      </c>
    </row>
    <row r="11035" spans="1:9" hidden="1">
      <c r="A11035" s="137" t="s">
        <v>53007</v>
      </c>
      <c r="B11035" s="138" t="s">
        <v>53008</v>
      </c>
      <c r="C11035" s="138" t="s">
        <v>49593</v>
      </c>
      <c r="D11035" s="138" t="s">
        <v>53009</v>
      </c>
      <c r="E11035" s="138" t="s">
        <v>53010</v>
      </c>
      <c r="F11035" s="139">
        <v>0</v>
      </c>
      <c r="G11035" s="137" t="s">
        <v>247</v>
      </c>
      <c r="H11035" s="137" t="s">
        <v>1806</v>
      </c>
      <c r="I11035" s="138" t="s">
        <v>1080</v>
      </c>
    </row>
    <row r="11036" spans="1:9" hidden="1">
      <c r="A11036" s="137" t="s">
        <v>53011</v>
      </c>
      <c r="B11036" s="138" t="s">
        <v>53012</v>
      </c>
      <c r="C11036" s="138" t="s">
        <v>53013</v>
      </c>
      <c r="D11036" s="138" t="s">
        <v>53014</v>
      </c>
      <c r="E11036" s="138" t="s">
        <v>53015</v>
      </c>
      <c r="F11036" s="139">
        <v>0</v>
      </c>
      <c r="G11036" s="137" t="s">
        <v>247</v>
      </c>
      <c r="H11036" s="137" t="s">
        <v>1806</v>
      </c>
      <c r="I11036" s="138" t="s">
        <v>1080</v>
      </c>
    </row>
    <row r="11037" spans="1:9" hidden="1">
      <c r="A11037" s="137" t="s">
        <v>53016</v>
      </c>
      <c r="B11037" s="138" t="s">
        <v>53012</v>
      </c>
      <c r="C11037" s="138" t="s">
        <v>49618</v>
      </c>
      <c r="D11037" s="138" t="s">
        <v>49619</v>
      </c>
      <c r="E11037" s="138" t="s">
        <v>49620</v>
      </c>
      <c r="F11037" s="139">
        <v>0</v>
      </c>
      <c r="G11037" s="137" t="s">
        <v>247</v>
      </c>
      <c r="H11037" s="137" t="s">
        <v>1806</v>
      </c>
      <c r="I11037" s="138" t="s">
        <v>1080</v>
      </c>
    </row>
    <row r="11038" spans="1:9" hidden="1">
      <c r="A11038" s="137" t="s">
        <v>53017</v>
      </c>
      <c r="B11038" s="138" t="s">
        <v>53018</v>
      </c>
      <c r="C11038" s="138" t="s">
        <v>53019</v>
      </c>
      <c r="D11038" s="138" t="s">
        <v>53020</v>
      </c>
      <c r="E11038" s="138" t="s">
        <v>53021</v>
      </c>
      <c r="F11038" s="139">
        <v>0</v>
      </c>
      <c r="G11038" s="137" t="s">
        <v>247</v>
      </c>
      <c r="H11038" s="137" t="s">
        <v>1806</v>
      </c>
      <c r="I11038" s="138" t="s">
        <v>1080</v>
      </c>
    </row>
    <row r="11039" spans="1:9" hidden="1">
      <c r="A11039" s="137" t="s">
        <v>53022</v>
      </c>
      <c r="B11039" s="138" t="s">
        <v>53018</v>
      </c>
      <c r="C11039" s="138" t="s">
        <v>53023</v>
      </c>
      <c r="D11039" s="138" t="s">
        <v>53020</v>
      </c>
      <c r="E11039" s="138" t="s">
        <v>53021</v>
      </c>
      <c r="F11039" s="139">
        <v>0</v>
      </c>
      <c r="G11039" s="137" t="s">
        <v>247</v>
      </c>
      <c r="H11039" s="137" t="s">
        <v>1806</v>
      </c>
      <c r="I11039" s="138" t="s">
        <v>1080</v>
      </c>
    </row>
    <row r="11040" spans="1:9" hidden="1">
      <c r="A11040" s="137" t="s">
        <v>53024</v>
      </c>
      <c r="B11040" s="138" t="s">
        <v>53025</v>
      </c>
      <c r="C11040" s="138" t="s">
        <v>53026</v>
      </c>
      <c r="D11040" s="138" t="s">
        <v>53027</v>
      </c>
      <c r="E11040" s="138" t="s">
        <v>53028</v>
      </c>
      <c r="F11040" s="139">
        <v>0</v>
      </c>
      <c r="G11040" s="137" t="s">
        <v>247</v>
      </c>
      <c r="H11040" s="137" t="s">
        <v>1806</v>
      </c>
      <c r="I11040" s="138" t="s">
        <v>1080</v>
      </c>
    </row>
    <row r="11041" spans="1:9" hidden="1">
      <c r="A11041" s="137" t="s">
        <v>53029</v>
      </c>
      <c r="B11041" s="138" t="s">
        <v>53030</v>
      </c>
      <c r="C11041" s="138" t="s">
        <v>53031</v>
      </c>
      <c r="D11041" s="138" t="s">
        <v>53032</v>
      </c>
      <c r="E11041" s="138" t="s">
        <v>53033</v>
      </c>
      <c r="F11041" s="139">
        <v>0</v>
      </c>
      <c r="G11041" s="137" t="s">
        <v>247</v>
      </c>
      <c r="H11041" s="137" t="s">
        <v>1806</v>
      </c>
      <c r="I11041" s="138" t="s">
        <v>1080</v>
      </c>
    </row>
    <row r="11042" spans="1:9" hidden="1">
      <c r="A11042" s="137" t="s">
        <v>53034</v>
      </c>
      <c r="B11042" s="138" t="s">
        <v>53035</v>
      </c>
      <c r="C11042" s="138" t="s">
        <v>49583</v>
      </c>
      <c r="D11042" s="138" t="s">
        <v>49584</v>
      </c>
      <c r="E11042" s="138" t="s">
        <v>49585</v>
      </c>
      <c r="F11042" s="139">
        <v>0</v>
      </c>
      <c r="G11042" s="137" t="s">
        <v>247</v>
      </c>
      <c r="H11042" s="137" t="s">
        <v>1806</v>
      </c>
      <c r="I11042" s="138" t="s">
        <v>1080</v>
      </c>
    </row>
    <row r="11043" spans="1:9" hidden="1">
      <c r="A11043" s="137" t="s">
        <v>53036</v>
      </c>
      <c r="B11043" s="138" t="s">
        <v>53037</v>
      </c>
      <c r="C11043" s="138" t="s">
        <v>53038</v>
      </c>
      <c r="D11043" s="138" t="s">
        <v>53039</v>
      </c>
      <c r="E11043" s="138" t="s">
        <v>53040</v>
      </c>
      <c r="F11043" s="139">
        <v>0</v>
      </c>
      <c r="G11043" s="137" t="s">
        <v>247</v>
      </c>
      <c r="H11043" s="137" t="s">
        <v>1806</v>
      </c>
      <c r="I11043" s="138" t="s">
        <v>1080</v>
      </c>
    </row>
    <row r="11044" spans="1:9" hidden="1">
      <c r="A11044" s="137" t="s">
        <v>53041</v>
      </c>
      <c r="B11044" s="138" t="s">
        <v>53042</v>
      </c>
      <c r="C11044" s="138" t="s">
        <v>53043</v>
      </c>
      <c r="D11044" s="138" t="s">
        <v>53044</v>
      </c>
      <c r="E11044" s="138" t="s">
        <v>53045</v>
      </c>
      <c r="F11044" s="139">
        <v>0</v>
      </c>
      <c r="G11044" s="137" t="s">
        <v>247</v>
      </c>
      <c r="H11044" s="137" t="s">
        <v>1806</v>
      </c>
      <c r="I11044" s="138" t="s">
        <v>1080</v>
      </c>
    </row>
    <row r="11045" spans="1:9" hidden="1">
      <c r="A11045" s="137" t="s">
        <v>53046</v>
      </c>
      <c r="B11045" s="138" t="s">
        <v>53047</v>
      </c>
      <c r="C11045" s="138" t="s">
        <v>53048</v>
      </c>
      <c r="D11045" s="138" t="s">
        <v>53049</v>
      </c>
      <c r="E11045" s="138" t="s">
        <v>53050</v>
      </c>
      <c r="F11045" s="139">
        <v>0</v>
      </c>
      <c r="G11045" s="137" t="s">
        <v>247</v>
      </c>
      <c r="H11045" s="137" t="s">
        <v>1806</v>
      </c>
      <c r="I11045" s="138" t="s">
        <v>1080</v>
      </c>
    </row>
    <row r="11046" spans="1:9" hidden="1">
      <c r="A11046" s="137" t="s">
        <v>53051</v>
      </c>
      <c r="B11046" s="138" t="s">
        <v>53052</v>
      </c>
      <c r="C11046" s="138" t="s">
        <v>53053</v>
      </c>
      <c r="D11046" s="138" t="s">
        <v>53054</v>
      </c>
      <c r="E11046" s="138" t="s">
        <v>53055</v>
      </c>
      <c r="F11046" s="139">
        <v>0</v>
      </c>
      <c r="G11046" s="137" t="s">
        <v>247</v>
      </c>
      <c r="H11046" s="137" t="s">
        <v>1806</v>
      </c>
      <c r="I11046" s="138" t="s">
        <v>1080</v>
      </c>
    </row>
    <row r="11047" spans="1:9" hidden="1">
      <c r="A11047" s="137" t="s">
        <v>53056</v>
      </c>
      <c r="B11047" s="138" t="s">
        <v>53057</v>
      </c>
      <c r="C11047" s="138" t="s">
        <v>53058</v>
      </c>
      <c r="D11047" s="138" t="s">
        <v>53059</v>
      </c>
      <c r="E11047" s="138" t="s">
        <v>53060</v>
      </c>
      <c r="F11047" s="139">
        <v>0</v>
      </c>
      <c r="G11047" s="137" t="s">
        <v>247</v>
      </c>
      <c r="H11047" s="137" t="s">
        <v>1806</v>
      </c>
      <c r="I11047" s="138" t="s">
        <v>1096</v>
      </c>
    </row>
    <row r="11048" spans="1:9" hidden="1">
      <c r="A11048" s="137" t="s">
        <v>53061</v>
      </c>
      <c r="B11048" s="138" t="s">
        <v>53062</v>
      </c>
      <c r="C11048" s="138" t="s">
        <v>53063</v>
      </c>
      <c r="D11048" s="138" t="s">
        <v>53064</v>
      </c>
      <c r="E11048" s="138" t="s">
        <v>53065</v>
      </c>
      <c r="F11048" s="139">
        <v>0</v>
      </c>
      <c r="G11048" s="137" t="s">
        <v>247</v>
      </c>
      <c r="H11048" s="137" t="s">
        <v>1806</v>
      </c>
      <c r="I11048" s="138" t="s">
        <v>1080</v>
      </c>
    </row>
    <row r="11049" spans="1:9" hidden="1">
      <c r="A11049" s="137" t="s">
        <v>53066</v>
      </c>
      <c r="B11049" s="138" t="s">
        <v>53067</v>
      </c>
      <c r="C11049" s="138" t="s">
        <v>53068</v>
      </c>
      <c r="D11049" s="138" t="s">
        <v>53069</v>
      </c>
      <c r="E11049" s="138" t="s">
        <v>53070</v>
      </c>
      <c r="F11049" s="139">
        <v>0</v>
      </c>
      <c r="G11049" s="137" t="s">
        <v>247</v>
      </c>
      <c r="H11049" s="137" t="s">
        <v>1806</v>
      </c>
      <c r="I11049" s="138" t="s">
        <v>1080</v>
      </c>
    </row>
    <row r="11050" spans="1:9" hidden="1">
      <c r="A11050" s="137" t="s">
        <v>53071</v>
      </c>
      <c r="B11050" s="138" t="s">
        <v>53072</v>
      </c>
      <c r="C11050" s="138" t="s">
        <v>49613</v>
      </c>
      <c r="D11050" s="138" t="s">
        <v>49614</v>
      </c>
      <c r="E11050" s="138" t="s">
        <v>49615</v>
      </c>
      <c r="F11050" s="139">
        <v>0</v>
      </c>
      <c r="G11050" s="137" t="s">
        <v>247</v>
      </c>
      <c r="H11050" s="137" t="s">
        <v>1806</v>
      </c>
      <c r="I11050" s="138" t="s">
        <v>1080</v>
      </c>
    </row>
    <row r="11051" spans="1:9" hidden="1">
      <c r="A11051" s="137" t="s">
        <v>53073</v>
      </c>
      <c r="B11051" s="138" t="s">
        <v>53074</v>
      </c>
      <c r="C11051" s="138" t="s">
        <v>53075</v>
      </c>
      <c r="D11051" s="138" t="s">
        <v>53076</v>
      </c>
      <c r="E11051" s="138" t="s">
        <v>53077</v>
      </c>
      <c r="F11051" s="139">
        <v>0</v>
      </c>
      <c r="G11051" s="137" t="s">
        <v>247</v>
      </c>
      <c r="H11051" s="137" t="s">
        <v>1806</v>
      </c>
      <c r="I11051" s="138" t="s">
        <v>5636</v>
      </c>
    </row>
    <row r="11052" spans="1:9" hidden="1">
      <c r="A11052" s="137" t="s">
        <v>53078</v>
      </c>
      <c r="B11052" s="138" t="s">
        <v>53079</v>
      </c>
      <c r="C11052" s="138" t="s">
        <v>53080</v>
      </c>
      <c r="D11052" s="138" t="s">
        <v>53081</v>
      </c>
      <c r="E11052" s="138" t="s">
        <v>53082</v>
      </c>
      <c r="F11052" s="139">
        <v>0</v>
      </c>
      <c r="G11052" s="137" t="s">
        <v>247</v>
      </c>
      <c r="H11052" s="137" t="s">
        <v>1806</v>
      </c>
      <c r="I11052" s="138" t="s">
        <v>1756</v>
      </c>
    </row>
    <row r="11053" spans="1:9" hidden="1">
      <c r="A11053" s="137" t="s">
        <v>53083</v>
      </c>
      <c r="B11053" s="138" t="s">
        <v>53084</v>
      </c>
      <c r="C11053" s="138" t="s">
        <v>53085</v>
      </c>
      <c r="D11053" s="138" t="s">
        <v>53086</v>
      </c>
      <c r="E11053" s="138" t="s">
        <v>53087</v>
      </c>
      <c r="F11053" s="139">
        <v>4.38</v>
      </c>
      <c r="G11053" s="137" t="s">
        <v>247</v>
      </c>
      <c r="H11053" s="137" t="s">
        <v>1806</v>
      </c>
      <c r="I11053" s="138" t="s">
        <v>1110</v>
      </c>
    </row>
    <row r="11054" spans="1:9" hidden="1">
      <c r="A11054" s="137" t="s">
        <v>53088</v>
      </c>
      <c r="B11054" s="138" t="s">
        <v>53089</v>
      </c>
      <c r="C11054" s="138" t="s">
        <v>53090</v>
      </c>
      <c r="D11054" s="138" t="s">
        <v>53091</v>
      </c>
      <c r="E11054" s="138" t="s">
        <v>53092</v>
      </c>
      <c r="F11054" s="139">
        <v>7.2</v>
      </c>
      <c r="G11054" s="137" t="s">
        <v>247</v>
      </c>
      <c r="H11054" s="137" t="s">
        <v>1806</v>
      </c>
      <c r="I11054" s="138" t="s">
        <v>1110</v>
      </c>
    </row>
    <row r="11055" spans="1:9" hidden="1">
      <c r="A11055" s="137" t="s">
        <v>53093</v>
      </c>
      <c r="B11055" s="138" t="s">
        <v>53094</v>
      </c>
      <c r="C11055" s="138" t="s">
        <v>53095</v>
      </c>
      <c r="D11055" s="138" t="s">
        <v>53096</v>
      </c>
      <c r="E11055" s="138" t="s">
        <v>53097</v>
      </c>
      <c r="F11055" s="139">
        <v>14.71</v>
      </c>
      <c r="G11055" s="137" t="s">
        <v>247</v>
      </c>
      <c r="H11055" s="137" t="s">
        <v>1806</v>
      </c>
      <c r="I11055" s="138" t="s">
        <v>5636</v>
      </c>
    </row>
    <row r="11056" spans="1:9" hidden="1">
      <c r="A11056" s="137" t="s">
        <v>53098</v>
      </c>
      <c r="B11056" s="138" t="s">
        <v>53099</v>
      </c>
      <c r="C11056" s="138" t="s">
        <v>53100</v>
      </c>
      <c r="D11056" s="138" t="s">
        <v>53101</v>
      </c>
      <c r="E11056" s="138" t="s">
        <v>53102</v>
      </c>
      <c r="F11056" s="139">
        <v>135.82</v>
      </c>
      <c r="G11056" s="137" t="s">
        <v>247</v>
      </c>
      <c r="H11056" s="137" t="s">
        <v>1806</v>
      </c>
      <c r="I11056" s="138" t="s">
        <v>1110</v>
      </c>
    </row>
    <row r="11057" spans="1:9" hidden="1">
      <c r="A11057" s="137" t="s">
        <v>53103</v>
      </c>
      <c r="B11057" s="138" t="s">
        <v>53104</v>
      </c>
      <c r="C11057" s="138" t="s">
        <v>53105</v>
      </c>
      <c r="D11057" s="138" t="s">
        <v>45529</v>
      </c>
      <c r="E11057" s="138" t="s">
        <v>53106</v>
      </c>
      <c r="F11057" s="139">
        <v>0</v>
      </c>
      <c r="G11057" s="137" t="s">
        <v>247</v>
      </c>
      <c r="H11057" s="137" t="s">
        <v>1806</v>
      </c>
      <c r="I11057" s="138" t="s">
        <v>1756</v>
      </c>
    </row>
    <row r="11058" spans="1:9" hidden="1">
      <c r="A11058" s="137" t="s">
        <v>53107</v>
      </c>
      <c r="B11058" s="138" t="s">
        <v>53108</v>
      </c>
      <c r="C11058" s="138" t="s">
        <v>53109</v>
      </c>
      <c r="D11058" s="138" t="s">
        <v>53110</v>
      </c>
      <c r="E11058" s="138" t="s">
        <v>53111</v>
      </c>
      <c r="F11058" s="139">
        <v>43.875</v>
      </c>
      <c r="G11058" s="137" t="s">
        <v>247</v>
      </c>
      <c r="H11058" s="137" t="s">
        <v>1806</v>
      </c>
      <c r="I11058" s="138" t="s">
        <v>1110</v>
      </c>
    </row>
    <row r="11059" spans="1:9" hidden="1">
      <c r="A11059" s="137" t="s">
        <v>53112</v>
      </c>
      <c r="B11059" s="138" t="s">
        <v>53113</v>
      </c>
      <c r="C11059" s="138" t="s">
        <v>53114</v>
      </c>
      <c r="D11059" s="138" t="s">
        <v>53115</v>
      </c>
      <c r="E11059" s="138" t="s">
        <v>53116</v>
      </c>
      <c r="F11059" s="139">
        <v>0</v>
      </c>
      <c r="G11059" s="137" t="s">
        <v>247</v>
      </c>
      <c r="H11059" s="137" t="s">
        <v>1806</v>
      </c>
      <c r="I11059" s="138" t="s">
        <v>5636</v>
      </c>
    </row>
    <row r="11060" spans="1:9" hidden="1">
      <c r="A11060" s="137" t="s">
        <v>53117</v>
      </c>
      <c r="B11060" s="138" t="s">
        <v>53118</v>
      </c>
      <c r="C11060" s="138" t="s">
        <v>53119</v>
      </c>
      <c r="D11060" s="138" t="s">
        <v>53120</v>
      </c>
      <c r="E11060" s="138" t="s">
        <v>53121</v>
      </c>
      <c r="F11060" s="139">
        <v>84.24</v>
      </c>
      <c r="G11060" s="137" t="s">
        <v>247</v>
      </c>
      <c r="H11060" s="137" t="s">
        <v>1806</v>
      </c>
      <c r="I11060" s="138" t="s">
        <v>1110</v>
      </c>
    </row>
    <row r="11061" spans="1:9" hidden="1">
      <c r="A11061" s="137" t="s">
        <v>53122</v>
      </c>
      <c r="B11061" s="138" t="s">
        <v>741</v>
      </c>
      <c r="C11061" s="138" t="s">
        <v>743</v>
      </c>
      <c r="D11061" s="138" t="s">
        <v>53123</v>
      </c>
      <c r="E11061" s="138" t="s">
        <v>1294</v>
      </c>
      <c r="F11061" s="139">
        <v>128.31</v>
      </c>
      <c r="G11061" s="137" t="s">
        <v>247</v>
      </c>
      <c r="H11061" s="137" t="s">
        <v>1806</v>
      </c>
      <c r="I11061" s="138" t="s">
        <v>1096</v>
      </c>
    </row>
    <row r="11062" spans="1:9" hidden="1">
      <c r="A11062" s="137" t="s">
        <v>53124</v>
      </c>
      <c r="B11062" s="138" t="s">
        <v>53125</v>
      </c>
      <c r="C11062" s="138" t="s">
        <v>53126</v>
      </c>
      <c r="D11062" s="138" t="s">
        <v>53127</v>
      </c>
      <c r="E11062" s="138" t="s">
        <v>53128</v>
      </c>
      <c r="F11062" s="139">
        <v>0</v>
      </c>
      <c r="G11062" s="137" t="s">
        <v>247</v>
      </c>
      <c r="H11062" s="137" t="s">
        <v>1806</v>
      </c>
      <c r="I11062" s="138" t="s">
        <v>1756</v>
      </c>
    </row>
    <row r="11063" spans="1:9" hidden="1">
      <c r="A11063" s="137" t="s">
        <v>53129</v>
      </c>
      <c r="B11063" s="138" t="s">
        <v>53130</v>
      </c>
      <c r="C11063" s="138" t="s">
        <v>53131</v>
      </c>
      <c r="D11063" s="138" t="s">
        <v>53132</v>
      </c>
      <c r="E11063" s="138" t="s">
        <v>53133</v>
      </c>
      <c r="F11063" s="139">
        <v>34.93</v>
      </c>
      <c r="G11063" s="137" t="s">
        <v>247</v>
      </c>
      <c r="H11063" s="137" t="s">
        <v>1806</v>
      </c>
      <c r="I11063" s="138" t="s">
        <v>1110</v>
      </c>
    </row>
    <row r="11064" spans="1:9" hidden="1">
      <c r="A11064" s="137" t="s">
        <v>53134</v>
      </c>
      <c r="B11064" s="138" t="s">
        <v>53135</v>
      </c>
      <c r="C11064" s="138" t="s">
        <v>53136</v>
      </c>
      <c r="D11064" s="138" t="s">
        <v>53137</v>
      </c>
      <c r="E11064" s="138" t="s">
        <v>53138</v>
      </c>
      <c r="F11064" s="139">
        <v>88.92</v>
      </c>
      <c r="G11064" s="137" t="s">
        <v>247</v>
      </c>
      <c r="H11064" s="137" t="s">
        <v>1806</v>
      </c>
      <c r="I11064" s="138" t="s">
        <v>1096</v>
      </c>
    </row>
    <row r="11065" spans="1:9" hidden="1">
      <c r="A11065" s="137" t="s">
        <v>53139</v>
      </c>
      <c r="B11065" s="138" t="s">
        <v>53140</v>
      </c>
      <c r="C11065" s="138" t="s">
        <v>53141</v>
      </c>
      <c r="D11065" s="138" t="s">
        <v>53142</v>
      </c>
      <c r="E11065" s="138" t="s">
        <v>53143</v>
      </c>
      <c r="F11065" s="139">
        <v>106.17</v>
      </c>
      <c r="G11065" s="137" t="s">
        <v>247</v>
      </c>
      <c r="H11065" s="137" t="s">
        <v>1806</v>
      </c>
      <c r="I11065" s="138" t="s">
        <v>1096</v>
      </c>
    </row>
    <row r="11066" spans="1:9" hidden="1">
      <c r="A11066" s="137" t="s">
        <v>53144</v>
      </c>
      <c r="B11066" s="138" t="s">
        <v>53145</v>
      </c>
      <c r="C11066" s="138" t="s">
        <v>53146</v>
      </c>
      <c r="D11066" s="138" t="s">
        <v>53147</v>
      </c>
      <c r="E11066" s="138" t="s">
        <v>53148</v>
      </c>
      <c r="F11066" s="139">
        <v>0</v>
      </c>
      <c r="G11066" s="137" t="s">
        <v>247</v>
      </c>
      <c r="H11066" s="137" t="s">
        <v>1806</v>
      </c>
      <c r="I11066" s="138" t="s">
        <v>5636</v>
      </c>
    </row>
    <row r="11067" spans="1:9" hidden="1">
      <c r="A11067" s="137" t="s">
        <v>53149</v>
      </c>
      <c r="B11067" s="138" t="s">
        <v>53150</v>
      </c>
      <c r="C11067" s="138" t="s">
        <v>53151</v>
      </c>
      <c r="D11067" s="138" t="s">
        <v>53152</v>
      </c>
      <c r="E11067" s="138" t="s">
        <v>53153</v>
      </c>
      <c r="F11067" s="139">
        <v>58.96</v>
      </c>
      <c r="G11067" s="137" t="s">
        <v>247</v>
      </c>
      <c r="H11067" s="137" t="s">
        <v>1806</v>
      </c>
      <c r="I11067" s="138" t="s">
        <v>1080</v>
      </c>
    </row>
    <row r="11068" spans="1:9" hidden="1">
      <c r="A11068" s="137" t="s">
        <v>53154</v>
      </c>
      <c r="B11068" s="138" t="s">
        <v>53155</v>
      </c>
      <c r="C11068" s="138" t="s">
        <v>53156</v>
      </c>
      <c r="D11068" s="138" t="s">
        <v>53157</v>
      </c>
      <c r="E11068" s="138" t="s">
        <v>53158</v>
      </c>
      <c r="F11068" s="139">
        <v>0</v>
      </c>
      <c r="G11068" s="137" t="s">
        <v>247</v>
      </c>
      <c r="H11068" s="137" t="s">
        <v>1806</v>
      </c>
      <c r="I11068" s="138" t="s">
        <v>1080</v>
      </c>
    </row>
    <row r="11069" spans="1:9" hidden="1">
      <c r="A11069" s="137" t="s">
        <v>53159</v>
      </c>
      <c r="B11069" s="138" t="s">
        <v>53155</v>
      </c>
      <c r="C11069" s="138" t="s">
        <v>53160</v>
      </c>
      <c r="D11069" s="138" t="s">
        <v>53157</v>
      </c>
      <c r="E11069" s="138" t="s">
        <v>53158</v>
      </c>
      <c r="F11069" s="139">
        <v>14.72</v>
      </c>
      <c r="G11069" s="137" t="s">
        <v>247</v>
      </c>
      <c r="H11069" s="137" t="s">
        <v>1806</v>
      </c>
      <c r="I11069" s="138" t="s">
        <v>1080</v>
      </c>
    </row>
    <row r="11070" spans="1:9" hidden="1">
      <c r="A11070" s="137" t="s">
        <v>53161</v>
      </c>
      <c r="B11070" s="138" t="s">
        <v>53162</v>
      </c>
      <c r="C11070" s="138" t="s">
        <v>53163</v>
      </c>
      <c r="D11070" s="138" t="s">
        <v>53164</v>
      </c>
      <c r="E11070" s="138" t="s">
        <v>53165</v>
      </c>
      <c r="F11070" s="139">
        <v>0</v>
      </c>
      <c r="G11070" s="137" t="s">
        <v>247</v>
      </c>
      <c r="H11070" s="137" t="s">
        <v>1806</v>
      </c>
      <c r="I11070" s="138" t="s">
        <v>1080</v>
      </c>
    </row>
    <row r="11071" spans="1:9" hidden="1">
      <c r="A11071" s="137" t="s">
        <v>53166</v>
      </c>
      <c r="B11071" s="138" t="s">
        <v>53162</v>
      </c>
      <c r="C11071" s="138" t="s">
        <v>53167</v>
      </c>
      <c r="D11071" s="138" t="s">
        <v>53164</v>
      </c>
      <c r="E11071" s="138" t="s">
        <v>53165</v>
      </c>
      <c r="F11071" s="139">
        <v>0</v>
      </c>
      <c r="G11071" s="137" t="s">
        <v>247</v>
      </c>
      <c r="H11071" s="137" t="s">
        <v>1806</v>
      </c>
      <c r="I11071" s="138" t="s">
        <v>1080</v>
      </c>
    </row>
    <row r="11072" spans="1:9" hidden="1">
      <c r="A11072" s="137" t="s">
        <v>53168</v>
      </c>
      <c r="B11072" s="138" t="s">
        <v>53169</v>
      </c>
      <c r="C11072" s="138" t="s">
        <v>53170</v>
      </c>
      <c r="D11072" s="138" t="s">
        <v>53171</v>
      </c>
      <c r="E11072" s="138" t="s">
        <v>53172</v>
      </c>
      <c r="F11072" s="139">
        <v>21.19</v>
      </c>
      <c r="G11072" s="137" t="s">
        <v>247</v>
      </c>
      <c r="H11072" s="137" t="s">
        <v>1806</v>
      </c>
      <c r="I11072" s="138" t="s">
        <v>1080</v>
      </c>
    </row>
    <row r="11073" spans="1:9" hidden="1">
      <c r="A11073" s="137" t="s">
        <v>53173</v>
      </c>
      <c r="B11073" s="138" t="s">
        <v>53174</v>
      </c>
      <c r="C11073" s="138" t="s">
        <v>53175</v>
      </c>
      <c r="D11073" s="138" t="s">
        <v>53176</v>
      </c>
      <c r="E11073" s="138" t="s">
        <v>53177</v>
      </c>
      <c r="F11073" s="139">
        <v>0</v>
      </c>
      <c r="G11073" s="137" t="s">
        <v>247</v>
      </c>
      <c r="H11073" s="137" t="s">
        <v>1806</v>
      </c>
      <c r="I11073" s="138" t="s">
        <v>1083</v>
      </c>
    </row>
    <row r="11074" spans="1:9" hidden="1">
      <c r="A11074" s="137" t="s">
        <v>53178</v>
      </c>
      <c r="B11074" s="138" t="s">
        <v>53179</v>
      </c>
      <c r="C11074" s="138" t="s">
        <v>53180</v>
      </c>
      <c r="D11074" s="138" t="s">
        <v>53181</v>
      </c>
      <c r="E11074" s="138" t="s">
        <v>1756</v>
      </c>
      <c r="F11074" s="139">
        <v>77.05</v>
      </c>
      <c r="G11074" s="137" t="s">
        <v>247</v>
      </c>
      <c r="H11074" s="137" t="s">
        <v>1806</v>
      </c>
      <c r="I11074" s="138" t="s">
        <v>1756</v>
      </c>
    </row>
    <row r="11075" spans="1:9" hidden="1">
      <c r="A11075" s="137" t="s">
        <v>53182</v>
      </c>
      <c r="B11075" s="138" t="s">
        <v>53183</v>
      </c>
      <c r="C11075" s="138" t="s">
        <v>53184</v>
      </c>
      <c r="D11075" s="138" t="s">
        <v>53185</v>
      </c>
      <c r="E11075" s="138" t="s">
        <v>53186</v>
      </c>
      <c r="F11075" s="139">
        <v>0</v>
      </c>
      <c r="G11075" s="137" t="s">
        <v>247</v>
      </c>
      <c r="H11075" s="137" t="s">
        <v>1806</v>
      </c>
      <c r="I11075" s="138" t="s">
        <v>1080</v>
      </c>
    </row>
    <row r="11076" spans="1:9" hidden="1">
      <c r="A11076" s="137" t="s">
        <v>53187</v>
      </c>
      <c r="B11076" s="138" t="s">
        <v>53188</v>
      </c>
      <c r="C11076" s="138" t="s">
        <v>53189</v>
      </c>
      <c r="D11076" s="138" t="s">
        <v>53190</v>
      </c>
      <c r="E11076" s="138" t="s">
        <v>53191</v>
      </c>
      <c r="F11076" s="139">
        <v>0</v>
      </c>
      <c r="G11076" s="137" t="s">
        <v>247</v>
      </c>
      <c r="H11076" s="137" t="s">
        <v>1806</v>
      </c>
      <c r="I11076" s="138" t="s">
        <v>1080</v>
      </c>
    </row>
    <row r="11077" spans="1:9" hidden="1">
      <c r="A11077" s="137" t="s">
        <v>53192</v>
      </c>
      <c r="B11077" s="138" t="s">
        <v>53193</v>
      </c>
      <c r="C11077" s="138" t="s">
        <v>53194</v>
      </c>
      <c r="D11077" s="138" t="s">
        <v>53195</v>
      </c>
      <c r="E11077" s="138" t="s">
        <v>53196</v>
      </c>
      <c r="F11077" s="139">
        <v>0</v>
      </c>
      <c r="G11077" s="137" t="s">
        <v>247</v>
      </c>
      <c r="H11077" s="137" t="s">
        <v>1806</v>
      </c>
      <c r="I11077" s="138" t="s">
        <v>1080</v>
      </c>
    </row>
    <row r="11078" spans="1:9" hidden="1">
      <c r="A11078" s="137" t="s">
        <v>53197</v>
      </c>
      <c r="B11078" s="138" t="s">
        <v>53193</v>
      </c>
      <c r="C11078" s="138" t="s">
        <v>53198</v>
      </c>
      <c r="D11078" s="138" t="s">
        <v>53195</v>
      </c>
      <c r="E11078" s="138" t="s">
        <v>53196</v>
      </c>
      <c r="F11078" s="139">
        <v>0</v>
      </c>
      <c r="G11078" s="137" t="s">
        <v>247</v>
      </c>
      <c r="H11078" s="137" t="s">
        <v>1806</v>
      </c>
      <c r="I11078" s="138" t="s">
        <v>1080</v>
      </c>
    </row>
    <row r="11079" spans="1:9" hidden="1">
      <c r="A11079" s="137" t="s">
        <v>53199</v>
      </c>
      <c r="B11079" s="138" t="s">
        <v>53200</v>
      </c>
      <c r="C11079" s="138" t="s">
        <v>53201</v>
      </c>
      <c r="D11079" s="138" t="s">
        <v>53202</v>
      </c>
      <c r="E11079" s="138" t="s">
        <v>53203</v>
      </c>
      <c r="F11079" s="139">
        <v>0</v>
      </c>
      <c r="G11079" s="137" t="s">
        <v>247</v>
      </c>
      <c r="H11079" s="137" t="s">
        <v>1806</v>
      </c>
      <c r="I11079" s="138" t="s">
        <v>1080</v>
      </c>
    </row>
    <row r="11080" spans="1:9" hidden="1">
      <c r="A11080" s="137" t="s">
        <v>53204</v>
      </c>
      <c r="B11080" s="138" t="s">
        <v>53205</v>
      </c>
      <c r="C11080" s="138" t="s">
        <v>53206</v>
      </c>
      <c r="D11080" s="138" t="s">
        <v>53207</v>
      </c>
      <c r="E11080" s="138" t="s">
        <v>53208</v>
      </c>
      <c r="F11080" s="139">
        <v>0</v>
      </c>
      <c r="G11080" s="137" t="s">
        <v>247</v>
      </c>
      <c r="H11080" s="137" t="s">
        <v>1806</v>
      </c>
      <c r="I11080" s="138" t="s">
        <v>1080</v>
      </c>
    </row>
    <row r="11081" spans="1:9" hidden="1">
      <c r="A11081" s="137" t="s">
        <v>53209</v>
      </c>
      <c r="B11081" s="138" t="s">
        <v>53210</v>
      </c>
      <c r="C11081" s="138" t="s">
        <v>53211</v>
      </c>
      <c r="D11081" s="138" t="s">
        <v>53212</v>
      </c>
      <c r="E11081" s="138" t="s">
        <v>53213</v>
      </c>
      <c r="F11081" s="139">
        <v>0</v>
      </c>
      <c r="G11081" s="137" t="s">
        <v>247</v>
      </c>
      <c r="H11081" s="137" t="s">
        <v>1806</v>
      </c>
      <c r="I11081" s="138" t="s">
        <v>5636</v>
      </c>
    </row>
    <row r="11082" spans="1:9" hidden="1">
      <c r="A11082" s="137" t="s">
        <v>53214</v>
      </c>
      <c r="B11082" s="138" t="s">
        <v>53210</v>
      </c>
      <c r="C11082" s="138" t="s">
        <v>53215</v>
      </c>
      <c r="D11082" s="138" t="s">
        <v>53212</v>
      </c>
      <c r="E11082" s="138" t="s">
        <v>53213</v>
      </c>
      <c r="F11082" s="139">
        <v>0</v>
      </c>
      <c r="G11082" s="137" t="s">
        <v>247</v>
      </c>
      <c r="H11082" s="137" t="s">
        <v>1806</v>
      </c>
      <c r="I11082" s="138" t="s">
        <v>5636</v>
      </c>
    </row>
    <row r="11083" spans="1:9" hidden="1">
      <c r="A11083" s="137" t="s">
        <v>53216</v>
      </c>
      <c r="B11083" s="138" t="s">
        <v>53217</v>
      </c>
      <c r="C11083" s="138" t="s">
        <v>53218</v>
      </c>
      <c r="D11083" s="138" t="s">
        <v>53219</v>
      </c>
      <c r="E11083" s="138" t="s">
        <v>53220</v>
      </c>
      <c r="F11083" s="139">
        <v>0</v>
      </c>
      <c r="G11083" s="137" t="s">
        <v>247</v>
      </c>
      <c r="H11083" s="137" t="s">
        <v>1806</v>
      </c>
      <c r="I11083" s="138" t="s">
        <v>1080</v>
      </c>
    </row>
    <row r="11084" spans="1:9" hidden="1">
      <c r="A11084" s="137" t="s">
        <v>53221</v>
      </c>
      <c r="B11084" s="138" t="s">
        <v>53222</v>
      </c>
      <c r="C11084" s="138" t="s">
        <v>53223</v>
      </c>
      <c r="D11084" s="138" t="s">
        <v>53224</v>
      </c>
      <c r="E11084" s="138" t="s">
        <v>53225</v>
      </c>
      <c r="F11084" s="139">
        <v>0</v>
      </c>
      <c r="G11084" s="137" t="s">
        <v>247</v>
      </c>
      <c r="H11084" s="137" t="s">
        <v>1806</v>
      </c>
      <c r="I11084" s="138" t="s">
        <v>1080</v>
      </c>
    </row>
    <row r="11085" spans="1:9" hidden="1">
      <c r="A11085" s="137" t="s">
        <v>53226</v>
      </c>
      <c r="B11085" s="138" t="s">
        <v>53227</v>
      </c>
      <c r="C11085" s="138" t="s">
        <v>53228</v>
      </c>
      <c r="D11085" s="138" t="s">
        <v>53164</v>
      </c>
      <c r="E11085" s="138" t="s">
        <v>53229</v>
      </c>
      <c r="F11085" s="139">
        <v>0</v>
      </c>
      <c r="G11085" s="137" t="s">
        <v>247</v>
      </c>
      <c r="H11085" s="137" t="s">
        <v>1806</v>
      </c>
      <c r="I11085" s="138" t="s">
        <v>1080</v>
      </c>
    </row>
    <row r="11086" spans="1:9" hidden="1">
      <c r="A11086" s="137" t="s">
        <v>53230</v>
      </c>
      <c r="B11086" s="138" t="s">
        <v>53227</v>
      </c>
      <c r="C11086" s="138" t="s">
        <v>53231</v>
      </c>
      <c r="D11086" s="138" t="s">
        <v>53164</v>
      </c>
      <c r="E11086" s="138" t="s">
        <v>53229</v>
      </c>
      <c r="F11086" s="139">
        <v>0</v>
      </c>
      <c r="G11086" s="137" t="s">
        <v>247</v>
      </c>
      <c r="H11086" s="137" t="s">
        <v>1806</v>
      </c>
      <c r="I11086" s="138" t="s">
        <v>1080</v>
      </c>
    </row>
    <row r="11087" spans="1:9" hidden="1">
      <c r="A11087" s="137" t="s">
        <v>53232</v>
      </c>
      <c r="B11087" s="138" t="s">
        <v>53233</v>
      </c>
      <c r="C11087" s="138" t="s">
        <v>53234</v>
      </c>
      <c r="D11087" s="138" t="s">
        <v>53235</v>
      </c>
      <c r="E11087" s="138" t="s">
        <v>53236</v>
      </c>
      <c r="F11087" s="139">
        <v>0</v>
      </c>
      <c r="G11087" s="137" t="s">
        <v>247</v>
      </c>
      <c r="H11087" s="137" t="s">
        <v>1806</v>
      </c>
      <c r="I11087" s="138" t="s">
        <v>1080</v>
      </c>
    </row>
    <row r="11088" spans="1:9" hidden="1">
      <c r="A11088" s="137" t="s">
        <v>53237</v>
      </c>
      <c r="B11088" s="138" t="s">
        <v>53238</v>
      </c>
      <c r="C11088" s="138" t="s">
        <v>53239</v>
      </c>
      <c r="D11088" s="138" t="s">
        <v>53240</v>
      </c>
      <c r="E11088" s="138" t="s">
        <v>53241</v>
      </c>
      <c r="F11088" s="139">
        <v>0</v>
      </c>
      <c r="G11088" s="137" t="s">
        <v>247</v>
      </c>
      <c r="H11088" s="137" t="s">
        <v>1806</v>
      </c>
      <c r="I11088" s="138" t="s">
        <v>1080</v>
      </c>
    </row>
    <row r="11089" spans="1:9" hidden="1">
      <c r="A11089" s="137" t="s">
        <v>53242</v>
      </c>
      <c r="B11089" s="138" t="s">
        <v>53238</v>
      </c>
      <c r="C11089" s="138" t="s">
        <v>53243</v>
      </c>
      <c r="D11089" s="138" t="s">
        <v>53235</v>
      </c>
      <c r="E11089" s="138" t="s">
        <v>53241</v>
      </c>
      <c r="F11089" s="139">
        <v>0</v>
      </c>
      <c r="G11089" s="137" t="s">
        <v>247</v>
      </c>
      <c r="H11089" s="137" t="s">
        <v>1806</v>
      </c>
      <c r="I11089" s="138" t="s">
        <v>1080</v>
      </c>
    </row>
    <row r="11090" spans="1:9" hidden="1">
      <c r="A11090" s="137" t="s">
        <v>53244</v>
      </c>
      <c r="B11090" s="138" t="s">
        <v>53245</v>
      </c>
      <c r="C11090" s="138" t="s">
        <v>53246</v>
      </c>
      <c r="D11090" s="138" t="s">
        <v>53247</v>
      </c>
      <c r="E11090" s="138" t="s">
        <v>53248</v>
      </c>
      <c r="F11090" s="139">
        <v>0</v>
      </c>
      <c r="G11090" s="137" t="s">
        <v>247</v>
      </c>
      <c r="H11090" s="137" t="s">
        <v>1806</v>
      </c>
      <c r="I11090" s="138" t="s">
        <v>1080</v>
      </c>
    </row>
    <row r="11091" spans="1:9" hidden="1">
      <c r="A11091" s="137" t="s">
        <v>53249</v>
      </c>
      <c r="B11091" s="138" t="s">
        <v>53250</v>
      </c>
      <c r="C11091" s="138" t="s">
        <v>53251</v>
      </c>
      <c r="D11091" s="138" t="s">
        <v>53252</v>
      </c>
      <c r="E11091" s="138" t="s">
        <v>53253</v>
      </c>
      <c r="F11091" s="139">
        <v>0</v>
      </c>
      <c r="G11091" s="137" t="s">
        <v>247</v>
      </c>
      <c r="H11091" s="137" t="s">
        <v>1806</v>
      </c>
      <c r="I11091" s="138" t="s">
        <v>1080</v>
      </c>
    </row>
    <row r="11092" spans="1:9" hidden="1">
      <c r="A11092" s="137" t="s">
        <v>53254</v>
      </c>
      <c r="B11092" s="138" t="s">
        <v>53255</v>
      </c>
      <c r="C11092" s="138" t="s">
        <v>53256</v>
      </c>
      <c r="D11092" s="138" t="s">
        <v>53257</v>
      </c>
      <c r="E11092" s="138" t="s">
        <v>53258</v>
      </c>
      <c r="F11092" s="139">
        <v>0</v>
      </c>
      <c r="G11092" s="137" t="s">
        <v>247</v>
      </c>
      <c r="H11092" s="137" t="s">
        <v>1806</v>
      </c>
      <c r="I11092" s="138" t="s">
        <v>1080</v>
      </c>
    </row>
    <row r="11093" spans="1:9" hidden="1">
      <c r="A11093" s="137" t="s">
        <v>53259</v>
      </c>
      <c r="B11093" s="138" t="s">
        <v>53260</v>
      </c>
      <c r="C11093" s="138" t="s">
        <v>53261</v>
      </c>
      <c r="D11093" s="138" t="s">
        <v>53262</v>
      </c>
      <c r="E11093" s="138" t="s">
        <v>53263</v>
      </c>
      <c r="F11093" s="139">
        <v>0</v>
      </c>
      <c r="G11093" s="137" t="s">
        <v>247</v>
      </c>
      <c r="H11093" s="137" t="s">
        <v>1806</v>
      </c>
      <c r="I11093" s="138" t="s">
        <v>1080</v>
      </c>
    </row>
    <row r="11094" spans="1:9" hidden="1">
      <c r="A11094" s="137" t="s">
        <v>53264</v>
      </c>
      <c r="B11094" s="138" t="s">
        <v>53265</v>
      </c>
      <c r="C11094" s="138" t="s">
        <v>53266</v>
      </c>
      <c r="D11094" s="138" t="s">
        <v>53267</v>
      </c>
      <c r="E11094" s="138" t="s">
        <v>53268</v>
      </c>
      <c r="F11094" s="139">
        <v>0</v>
      </c>
      <c r="G11094" s="137" t="s">
        <v>247</v>
      </c>
      <c r="H11094" s="137" t="s">
        <v>1806</v>
      </c>
      <c r="I11094" s="138" t="s">
        <v>1080</v>
      </c>
    </row>
    <row r="11095" spans="1:9" hidden="1">
      <c r="A11095" s="137" t="s">
        <v>53269</v>
      </c>
      <c r="B11095" s="138" t="s">
        <v>53265</v>
      </c>
      <c r="C11095" s="138" t="s">
        <v>53270</v>
      </c>
      <c r="D11095" s="138" t="s">
        <v>53271</v>
      </c>
      <c r="E11095" s="138" t="s">
        <v>53268</v>
      </c>
      <c r="F11095" s="139">
        <v>0</v>
      </c>
      <c r="G11095" s="137" t="s">
        <v>247</v>
      </c>
      <c r="H11095" s="137" t="s">
        <v>1806</v>
      </c>
      <c r="I11095" s="138" t="s">
        <v>1080</v>
      </c>
    </row>
    <row r="11096" spans="1:9" hidden="1">
      <c r="A11096" s="137" t="s">
        <v>53272</v>
      </c>
      <c r="B11096" s="138" t="s">
        <v>53273</v>
      </c>
      <c r="C11096" s="138" t="s">
        <v>53274</v>
      </c>
      <c r="D11096" s="138" t="s">
        <v>53275</v>
      </c>
      <c r="E11096" s="138" t="s">
        <v>53276</v>
      </c>
      <c r="F11096" s="139">
        <v>0</v>
      </c>
      <c r="G11096" s="137" t="s">
        <v>247</v>
      </c>
      <c r="H11096" s="137" t="s">
        <v>1806</v>
      </c>
      <c r="I11096" s="138" t="s">
        <v>1080</v>
      </c>
    </row>
    <row r="11097" spans="1:9" hidden="1">
      <c r="A11097" s="137" t="s">
        <v>53277</v>
      </c>
      <c r="B11097" s="138" t="s">
        <v>53278</v>
      </c>
      <c r="C11097" s="138" t="s">
        <v>53279</v>
      </c>
      <c r="D11097" s="138" t="s">
        <v>53280</v>
      </c>
      <c r="E11097" s="138" t="s">
        <v>53281</v>
      </c>
      <c r="F11097" s="139">
        <v>0</v>
      </c>
      <c r="G11097" s="137" t="s">
        <v>247</v>
      </c>
      <c r="H11097" s="137" t="s">
        <v>1806</v>
      </c>
      <c r="I11097" s="138" t="s">
        <v>1080</v>
      </c>
    </row>
    <row r="11098" spans="1:9" hidden="1">
      <c r="A11098" s="137" t="s">
        <v>53282</v>
      </c>
      <c r="B11098" s="138" t="s">
        <v>53283</v>
      </c>
      <c r="C11098" s="138" t="s">
        <v>53284</v>
      </c>
      <c r="D11098" s="138" t="s">
        <v>53285</v>
      </c>
      <c r="E11098" s="138" t="s">
        <v>53286</v>
      </c>
      <c r="F11098" s="139">
        <v>0</v>
      </c>
      <c r="G11098" s="137" t="s">
        <v>247</v>
      </c>
      <c r="H11098" s="137" t="s">
        <v>1806</v>
      </c>
      <c r="I11098" s="138" t="s">
        <v>1756</v>
      </c>
    </row>
    <row r="11099" spans="1:9" hidden="1">
      <c r="A11099" s="137" t="s">
        <v>53287</v>
      </c>
      <c r="B11099" s="138" t="s">
        <v>53288</v>
      </c>
      <c r="C11099" s="138" t="s">
        <v>53289</v>
      </c>
      <c r="D11099" s="138" t="s">
        <v>53290</v>
      </c>
      <c r="E11099" s="138" t="s">
        <v>53291</v>
      </c>
      <c r="F11099" s="139">
        <v>0</v>
      </c>
      <c r="G11099" s="137" t="s">
        <v>247</v>
      </c>
      <c r="H11099" s="137" t="s">
        <v>1806</v>
      </c>
      <c r="I11099" s="138" t="s">
        <v>1080</v>
      </c>
    </row>
    <row r="11100" spans="1:9" hidden="1">
      <c r="A11100" s="137" t="s">
        <v>53292</v>
      </c>
      <c r="B11100" s="138" t="s">
        <v>53293</v>
      </c>
      <c r="C11100" s="138" t="s">
        <v>53294</v>
      </c>
      <c r="D11100" s="138" t="s">
        <v>53164</v>
      </c>
      <c r="E11100" s="138" t="s">
        <v>53295</v>
      </c>
      <c r="F11100" s="139">
        <v>0</v>
      </c>
      <c r="G11100" s="137" t="s">
        <v>247</v>
      </c>
      <c r="H11100" s="137" t="s">
        <v>1806</v>
      </c>
      <c r="I11100" s="138" t="s">
        <v>1080</v>
      </c>
    </row>
    <row r="11101" spans="1:9" hidden="1">
      <c r="A11101" s="137" t="s">
        <v>53296</v>
      </c>
      <c r="B11101" s="138" t="s">
        <v>53297</v>
      </c>
      <c r="C11101" s="138" t="s">
        <v>53298</v>
      </c>
      <c r="D11101" s="138" t="s">
        <v>53299</v>
      </c>
      <c r="E11101" s="138" t="s">
        <v>53300</v>
      </c>
      <c r="F11101" s="139">
        <v>0</v>
      </c>
      <c r="G11101" s="137" t="s">
        <v>247</v>
      </c>
      <c r="H11101" s="137" t="s">
        <v>1806</v>
      </c>
      <c r="I11101" s="138" t="s">
        <v>1080</v>
      </c>
    </row>
    <row r="11102" spans="1:9" hidden="1">
      <c r="A11102" s="137" t="s">
        <v>53301</v>
      </c>
      <c r="B11102" s="138" t="s">
        <v>53302</v>
      </c>
      <c r="C11102" s="138" t="s">
        <v>53303</v>
      </c>
      <c r="D11102" s="138" t="s">
        <v>53304</v>
      </c>
      <c r="E11102" s="138" t="s">
        <v>53305</v>
      </c>
      <c r="F11102" s="139">
        <v>0</v>
      </c>
      <c r="G11102" s="137" t="s">
        <v>247</v>
      </c>
      <c r="H11102" s="137" t="s">
        <v>1806</v>
      </c>
      <c r="I11102" s="138" t="s">
        <v>1080</v>
      </c>
    </row>
    <row r="11103" spans="1:9" hidden="1">
      <c r="A11103" s="137" t="s">
        <v>53306</v>
      </c>
      <c r="B11103" s="138" t="s">
        <v>53307</v>
      </c>
      <c r="C11103" s="138" t="s">
        <v>53298</v>
      </c>
      <c r="D11103" s="138" t="s">
        <v>53299</v>
      </c>
      <c r="E11103" s="138" t="s">
        <v>53308</v>
      </c>
      <c r="F11103" s="139">
        <v>0</v>
      </c>
      <c r="G11103" s="137" t="s">
        <v>247</v>
      </c>
      <c r="H11103" s="137" t="s">
        <v>1806</v>
      </c>
      <c r="I11103" s="138" t="s">
        <v>1080</v>
      </c>
    </row>
    <row r="11104" spans="1:9" hidden="1">
      <c r="A11104" s="137" t="s">
        <v>53309</v>
      </c>
      <c r="B11104" s="138" t="s">
        <v>53310</v>
      </c>
      <c r="C11104" s="138" t="s">
        <v>53311</v>
      </c>
      <c r="D11104" s="138" t="s">
        <v>53164</v>
      </c>
      <c r="E11104" s="138" t="s">
        <v>53312</v>
      </c>
      <c r="F11104" s="139">
        <v>0</v>
      </c>
      <c r="G11104" s="137" t="s">
        <v>247</v>
      </c>
      <c r="H11104" s="137" t="s">
        <v>1806</v>
      </c>
      <c r="I11104" s="138" t="s">
        <v>1080</v>
      </c>
    </row>
    <row r="11105" spans="1:9" hidden="1">
      <c r="A11105" s="137" t="s">
        <v>53313</v>
      </c>
      <c r="B11105" s="138" t="s">
        <v>53314</v>
      </c>
      <c r="C11105" s="138" t="s">
        <v>53315</v>
      </c>
      <c r="D11105" s="138" t="s">
        <v>53157</v>
      </c>
      <c r="E11105" s="138" t="s">
        <v>53316</v>
      </c>
      <c r="F11105" s="139">
        <v>0</v>
      </c>
      <c r="G11105" s="137" t="s">
        <v>247</v>
      </c>
      <c r="H11105" s="137" t="s">
        <v>1806</v>
      </c>
      <c r="I11105" s="138" t="s">
        <v>1080</v>
      </c>
    </row>
    <row r="11106" spans="1:9" hidden="1">
      <c r="A11106" s="137" t="s">
        <v>53317</v>
      </c>
      <c r="B11106" s="138" t="s">
        <v>53318</v>
      </c>
      <c r="C11106" s="138" t="s">
        <v>53319</v>
      </c>
      <c r="D11106" s="138" t="s">
        <v>53320</v>
      </c>
      <c r="E11106" s="138" t="s">
        <v>53321</v>
      </c>
      <c r="F11106" s="139">
        <v>0</v>
      </c>
      <c r="G11106" s="137" t="s">
        <v>247</v>
      </c>
      <c r="H11106" s="137" t="s">
        <v>1806</v>
      </c>
      <c r="I11106" s="138" t="s">
        <v>1080</v>
      </c>
    </row>
    <row r="11107" spans="1:9" hidden="1">
      <c r="A11107" s="137" t="s">
        <v>53322</v>
      </c>
      <c r="B11107" s="138" t="s">
        <v>53323</v>
      </c>
      <c r="C11107" s="138" t="s">
        <v>53324</v>
      </c>
      <c r="D11107" s="138" t="s">
        <v>53325</v>
      </c>
      <c r="E11107" s="138" t="s">
        <v>53326</v>
      </c>
      <c r="F11107" s="139">
        <v>0</v>
      </c>
      <c r="G11107" s="137" t="s">
        <v>247</v>
      </c>
      <c r="H11107" s="137" t="s">
        <v>1806</v>
      </c>
      <c r="I11107" s="138" t="s">
        <v>1080</v>
      </c>
    </row>
    <row r="11108" spans="1:9" hidden="1">
      <c r="A11108" s="137" t="s">
        <v>53327</v>
      </c>
      <c r="B11108" s="138" t="s">
        <v>53323</v>
      </c>
      <c r="C11108" s="138" t="s">
        <v>53328</v>
      </c>
      <c r="D11108" s="138" t="s">
        <v>53325</v>
      </c>
      <c r="E11108" s="138" t="s">
        <v>53326</v>
      </c>
      <c r="F11108" s="139">
        <v>0</v>
      </c>
      <c r="G11108" s="137" t="s">
        <v>247</v>
      </c>
      <c r="H11108" s="137" t="s">
        <v>1806</v>
      </c>
      <c r="I11108" s="138" t="s">
        <v>1080</v>
      </c>
    </row>
    <row r="11109" spans="1:9" hidden="1">
      <c r="A11109" s="137" t="s">
        <v>53329</v>
      </c>
      <c r="B11109" s="138" t="s">
        <v>53330</v>
      </c>
      <c r="C11109" s="138" t="s">
        <v>53331</v>
      </c>
      <c r="D11109" s="138" t="s">
        <v>53157</v>
      </c>
      <c r="E11109" s="138" t="s">
        <v>53332</v>
      </c>
      <c r="F11109" s="139">
        <v>16.239999999999998</v>
      </c>
      <c r="G11109" s="137" t="s">
        <v>247</v>
      </c>
      <c r="H11109" s="137" t="s">
        <v>1806</v>
      </c>
      <c r="I11109" s="138" t="s">
        <v>1080</v>
      </c>
    </row>
    <row r="11110" spans="1:9" hidden="1">
      <c r="A11110" s="137" t="s">
        <v>53333</v>
      </c>
      <c r="B11110" s="138" t="s">
        <v>53334</v>
      </c>
      <c r="C11110" s="138" t="s">
        <v>53335</v>
      </c>
      <c r="D11110" s="138" t="s">
        <v>53336</v>
      </c>
      <c r="E11110" s="138" t="s">
        <v>53337</v>
      </c>
      <c r="F11110" s="139">
        <v>0</v>
      </c>
      <c r="G11110" s="137" t="s">
        <v>247</v>
      </c>
      <c r="H11110" s="137" t="s">
        <v>1806</v>
      </c>
      <c r="I11110" s="138" t="s">
        <v>1080</v>
      </c>
    </row>
    <row r="11111" spans="1:9" hidden="1">
      <c r="A11111" s="137" t="s">
        <v>53338</v>
      </c>
      <c r="B11111" s="138" t="s">
        <v>53339</v>
      </c>
      <c r="C11111" s="138" t="s">
        <v>53340</v>
      </c>
      <c r="D11111" s="138" t="s">
        <v>53164</v>
      </c>
      <c r="E11111" s="138" t="s">
        <v>53341</v>
      </c>
      <c r="F11111" s="139">
        <v>0</v>
      </c>
      <c r="G11111" s="137" t="s">
        <v>247</v>
      </c>
      <c r="H11111" s="137" t="s">
        <v>1806</v>
      </c>
      <c r="I11111" s="138" t="s">
        <v>1080</v>
      </c>
    </row>
    <row r="11112" spans="1:9" hidden="1">
      <c r="A11112" s="137" t="s">
        <v>53342</v>
      </c>
      <c r="B11112" s="138" t="s">
        <v>53343</v>
      </c>
      <c r="C11112" s="138" t="s">
        <v>53344</v>
      </c>
      <c r="D11112" s="138" t="s">
        <v>53164</v>
      </c>
      <c r="E11112" s="138" t="s">
        <v>53345</v>
      </c>
      <c r="F11112" s="139">
        <v>0</v>
      </c>
      <c r="G11112" s="137" t="s">
        <v>247</v>
      </c>
      <c r="H11112" s="137" t="s">
        <v>1806</v>
      </c>
      <c r="I11112" s="138" t="s">
        <v>1080</v>
      </c>
    </row>
    <row r="11113" spans="1:9" hidden="1">
      <c r="A11113" s="137" t="s">
        <v>53346</v>
      </c>
      <c r="B11113" s="138" t="s">
        <v>53347</v>
      </c>
      <c r="C11113" s="138" t="s">
        <v>53348</v>
      </c>
      <c r="D11113" s="138" t="s">
        <v>53164</v>
      </c>
      <c r="E11113" s="138" t="s">
        <v>53349</v>
      </c>
      <c r="F11113" s="139">
        <v>0</v>
      </c>
      <c r="G11113" s="137" t="s">
        <v>247</v>
      </c>
      <c r="H11113" s="137" t="s">
        <v>1806</v>
      </c>
      <c r="I11113" s="138" t="s">
        <v>1080</v>
      </c>
    </row>
    <row r="11114" spans="1:9" hidden="1">
      <c r="A11114" s="137" t="s">
        <v>53350</v>
      </c>
      <c r="B11114" s="138" t="s">
        <v>53351</v>
      </c>
      <c r="C11114" s="138" t="s">
        <v>53352</v>
      </c>
      <c r="D11114" s="138" t="s">
        <v>53353</v>
      </c>
      <c r="E11114" s="138" t="s">
        <v>53354</v>
      </c>
      <c r="F11114" s="139">
        <v>0</v>
      </c>
      <c r="G11114" s="137" t="s">
        <v>247</v>
      </c>
      <c r="H11114" s="137" t="s">
        <v>1806</v>
      </c>
      <c r="I11114" s="138" t="s">
        <v>1080</v>
      </c>
    </row>
    <row r="11115" spans="1:9" hidden="1">
      <c r="A11115" s="137" t="s">
        <v>53355</v>
      </c>
      <c r="B11115" s="138" t="s">
        <v>53356</v>
      </c>
      <c r="C11115" s="138" t="s">
        <v>53357</v>
      </c>
      <c r="D11115" s="138" t="s">
        <v>53358</v>
      </c>
      <c r="E11115" s="138" t="s">
        <v>53359</v>
      </c>
      <c r="F11115" s="139">
        <v>0</v>
      </c>
      <c r="G11115" s="137" t="s">
        <v>247</v>
      </c>
      <c r="H11115" s="137" t="s">
        <v>1806</v>
      </c>
      <c r="I11115" s="138" t="s">
        <v>1080</v>
      </c>
    </row>
    <row r="11116" spans="1:9" hidden="1">
      <c r="A11116" s="137" t="s">
        <v>53360</v>
      </c>
      <c r="B11116" s="138" t="s">
        <v>53361</v>
      </c>
      <c r="C11116" s="138" t="s">
        <v>53362</v>
      </c>
      <c r="D11116" s="138" t="s">
        <v>53363</v>
      </c>
      <c r="E11116" s="138" t="s">
        <v>53364</v>
      </c>
      <c r="F11116" s="139">
        <v>0</v>
      </c>
      <c r="G11116" s="137" t="s">
        <v>247</v>
      </c>
      <c r="H11116" s="137" t="s">
        <v>1806</v>
      </c>
      <c r="I11116" s="138" t="s">
        <v>1080</v>
      </c>
    </row>
    <row r="11117" spans="1:9" hidden="1">
      <c r="A11117" s="137" t="s">
        <v>53365</v>
      </c>
      <c r="B11117" s="138" t="s">
        <v>53366</v>
      </c>
      <c r="C11117" s="138" t="s">
        <v>53367</v>
      </c>
      <c r="D11117" s="138" t="s">
        <v>53368</v>
      </c>
      <c r="E11117" s="138" t="s">
        <v>53369</v>
      </c>
      <c r="F11117" s="139">
        <v>0</v>
      </c>
      <c r="G11117" s="137" t="s">
        <v>247</v>
      </c>
      <c r="H11117" s="137" t="s">
        <v>1806</v>
      </c>
      <c r="I11117" s="138" t="s">
        <v>1080</v>
      </c>
    </row>
    <row r="11118" spans="1:9" hidden="1">
      <c r="A11118" s="137" t="s">
        <v>53370</v>
      </c>
      <c r="B11118" s="138" t="s">
        <v>53371</v>
      </c>
      <c r="C11118" s="138" t="s">
        <v>53372</v>
      </c>
      <c r="D11118" s="138" t="s">
        <v>53373</v>
      </c>
      <c r="E11118" s="138" t="s">
        <v>53374</v>
      </c>
      <c r="F11118" s="139">
        <v>0</v>
      </c>
      <c r="G11118" s="137" t="s">
        <v>247</v>
      </c>
      <c r="H11118" s="137" t="s">
        <v>1806</v>
      </c>
      <c r="I11118" s="138" t="s">
        <v>1080</v>
      </c>
    </row>
    <row r="11119" spans="1:9" hidden="1">
      <c r="A11119" s="137" t="s">
        <v>53375</v>
      </c>
      <c r="B11119" s="138" t="s">
        <v>53371</v>
      </c>
      <c r="C11119" s="138" t="s">
        <v>53376</v>
      </c>
      <c r="D11119" s="138" t="s">
        <v>53377</v>
      </c>
      <c r="E11119" s="138" t="s">
        <v>53374</v>
      </c>
      <c r="F11119" s="139">
        <v>0</v>
      </c>
      <c r="G11119" s="137" t="s">
        <v>247</v>
      </c>
      <c r="H11119" s="137" t="s">
        <v>1806</v>
      </c>
      <c r="I11119" s="138" t="s">
        <v>1080</v>
      </c>
    </row>
    <row r="11120" spans="1:9" hidden="1">
      <c r="A11120" s="137" t="s">
        <v>53378</v>
      </c>
      <c r="B11120" s="138" t="s">
        <v>53379</v>
      </c>
      <c r="C11120" s="138" t="s">
        <v>53380</v>
      </c>
      <c r="D11120" s="138" t="s">
        <v>53381</v>
      </c>
      <c r="E11120" s="138" t="s">
        <v>53382</v>
      </c>
      <c r="F11120" s="139">
        <v>0</v>
      </c>
      <c r="G11120" s="137" t="s">
        <v>247</v>
      </c>
      <c r="H11120" s="137" t="s">
        <v>1806</v>
      </c>
      <c r="I11120" s="138" t="s">
        <v>1080</v>
      </c>
    </row>
    <row r="11121" spans="1:9" hidden="1">
      <c r="A11121" s="137" t="s">
        <v>53383</v>
      </c>
      <c r="B11121" s="138" t="s">
        <v>53384</v>
      </c>
      <c r="C11121" s="138" t="s">
        <v>53385</v>
      </c>
      <c r="D11121" s="138" t="s">
        <v>53386</v>
      </c>
      <c r="E11121" s="138" t="s">
        <v>53387</v>
      </c>
      <c r="F11121" s="139">
        <v>0</v>
      </c>
      <c r="G11121" s="137" t="s">
        <v>247</v>
      </c>
      <c r="H11121" s="137" t="s">
        <v>1806</v>
      </c>
      <c r="I11121" s="138" t="s">
        <v>1080</v>
      </c>
    </row>
    <row r="11122" spans="1:9" hidden="1">
      <c r="A11122" s="137" t="s">
        <v>53388</v>
      </c>
      <c r="B11122" s="138" t="s">
        <v>53389</v>
      </c>
      <c r="C11122" s="138" t="s">
        <v>53390</v>
      </c>
      <c r="D11122" s="138" t="s">
        <v>53391</v>
      </c>
      <c r="E11122" s="138" t="s">
        <v>53392</v>
      </c>
      <c r="F11122" s="139">
        <v>0</v>
      </c>
      <c r="G11122" s="137" t="s">
        <v>247</v>
      </c>
      <c r="H11122" s="137" t="s">
        <v>1806</v>
      </c>
      <c r="I11122" s="138" t="s">
        <v>1080</v>
      </c>
    </row>
    <row r="11123" spans="1:9" hidden="1">
      <c r="A11123" s="137" t="s">
        <v>53393</v>
      </c>
      <c r="B11123" s="138" t="s">
        <v>53394</v>
      </c>
      <c r="C11123" s="138" t="s">
        <v>53395</v>
      </c>
      <c r="D11123" s="138" t="s">
        <v>53396</v>
      </c>
      <c r="E11123" s="138" t="s">
        <v>53397</v>
      </c>
      <c r="F11123" s="139">
        <v>0</v>
      </c>
      <c r="G11123" s="137" t="s">
        <v>247</v>
      </c>
      <c r="H11123" s="137" t="s">
        <v>1806</v>
      </c>
      <c r="I11123" s="138" t="s">
        <v>1080</v>
      </c>
    </row>
    <row r="11124" spans="1:9" hidden="1">
      <c r="A11124" s="137" t="s">
        <v>53398</v>
      </c>
      <c r="B11124" s="138" t="s">
        <v>53399</v>
      </c>
      <c r="C11124" s="138" t="s">
        <v>53400</v>
      </c>
      <c r="D11124" s="138" t="s">
        <v>53401</v>
      </c>
      <c r="E11124" s="138" t="s">
        <v>53402</v>
      </c>
      <c r="F11124" s="139">
        <v>0</v>
      </c>
      <c r="G11124" s="137" t="s">
        <v>247</v>
      </c>
      <c r="H11124" s="137" t="s">
        <v>1806</v>
      </c>
      <c r="I11124" s="138" t="s">
        <v>1080</v>
      </c>
    </row>
    <row r="11125" spans="1:9" hidden="1">
      <c r="A11125" s="137" t="s">
        <v>53403</v>
      </c>
      <c r="B11125" s="138" t="s">
        <v>53399</v>
      </c>
      <c r="C11125" s="138" t="s">
        <v>53404</v>
      </c>
      <c r="D11125" s="138" t="s">
        <v>53401</v>
      </c>
      <c r="E11125" s="138" t="s">
        <v>53402</v>
      </c>
      <c r="F11125" s="139">
        <v>0</v>
      </c>
      <c r="G11125" s="137" t="s">
        <v>247</v>
      </c>
      <c r="H11125" s="137" t="s">
        <v>1806</v>
      </c>
      <c r="I11125" s="138" t="s">
        <v>1080</v>
      </c>
    </row>
    <row r="11126" spans="1:9" hidden="1">
      <c r="A11126" s="137" t="s">
        <v>53405</v>
      </c>
      <c r="B11126" s="138" t="s">
        <v>53406</v>
      </c>
      <c r="C11126" s="138" t="s">
        <v>53407</v>
      </c>
      <c r="D11126" s="138" t="s">
        <v>53408</v>
      </c>
      <c r="E11126" s="138" t="s">
        <v>53409</v>
      </c>
      <c r="F11126" s="139">
        <v>0</v>
      </c>
      <c r="G11126" s="137" t="s">
        <v>247</v>
      </c>
      <c r="H11126" s="137" t="s">
        <v>1806</v>
      </c>
      <c r="I11126" s="138" t="s">
        <v>1080</v>
      </c>
    </row>
    <row r="11127" spans="1:9" hidden="1">
      <c r="A11127" s="137" t="s">
        <v>53410</v>
      </c>
      <c r="B11127" s="138" t="s">
        <v>53411</v>
      </c>
      <c r="C11127" s="138" t="s">
        <v>53412</v>
      </c>
      <c r="D11127" s="138" t="s">
        <v>53413</v>
      </c>
      <c r="E11127" s="138" t="s">
        <v>53414</v>
      </c>
      <c r="F11127" s="139">
        <v>0</v>
      </c>
      <c r="G11127" s="137" t="s">
        <v>247</v>
      </c>
      <c r="H11127" s="137" t="s">
        <v>1806</v>
      </c>
      <c r="I11127" s="138" t="s">
        <v>1080</v>
      </c>
    </row>
    <row r="11128" spans="1:9" hidden="1">
      <c r="A11128" s="137" t="s">
        <v>53415</v>
      </c>
      <c r="B11128" s="138" t="s">
        <v>53416</v>
      </c>
      <c r="C11128" s="138" t="s">
        <v>53417</v>
      </c>
      <c r="D11128" s="138" t="s">
        <v>53418</v>
      </c>
      <c r="E11128" s="138" t="s">
        <v>53419</v>
      </c>
      <c r="F11128" s="139">
        <v>39.423299999999998</v>
      </c>
      <c r="G11128" s="137" t="s">
        <v>247</v>
      </c>
      <c r="H11128" s="137" t="s">
        <v>1806</v>
      </c>
      <c r="I11128" s="138" t="s">
        <v>1083</v>
      </c>
    </row>
    <row r="11129" spans="1:9" hidden="1">
      <c r="A11129" s="137" t="s">
        <v>53420</v>
      </c>
      <c r="B11129" s="138" t="s">
        <v>53421</v>
      </c>
      <c r="C11129" s="138" t="s">
        <v>53422</v>
      </c>
      <c r="D11129" s="138" t="s">
        <v>53423</v>
      </c>
      <c r="E11129" s="138" t="s">
        <v>53424</v>
      </c>
      <c r="F11129" s="139">
        <v>0</v>
      </c>
      <c r="G11129" s="137" t="s">
        <v>247</v>
      </c>
      <c r="H11129" s="137" t="s">
        <v>1806</v>
      </c>
      <c r="I11129" s="138" t="s">
        <v>1080</v>
      </c>
    </row>
    <row r="11130" spans="1:9" hidden="1">
      <c r="A11130" s="137" t="s">
        <v>53425</v>
      </c>
      <c r="B11130" s="138" t="s">
        <v>53426</v>
      </c>
      <c r="C11130" s="138" t="s">
        <v>53427</v>
      </c>
      <c r="D11130" s="138" t="s">
        <v>53428</v>
      </c>
      <c r="E11130" s="138" t="s">
        <v>53429</v>
      </c>
      <c r="F11130" s="139">
        <v>0</v>
      </c>
      <c r="G11130" s="137" t="s">
        <v>247</v>
      </c>
      <c r="H11130" s="137" t="s">
        <v>1806</v>
      </c>
      <c r="I11130" s="138" t="s">
        <v>1080</v>
      </c>
    </row>
    <row r="11131" spans="1:9" hidden="1">
      <c r="A11131" s="137" t="s">
        <v>53430</v>
      </c>
      <c r="B11131" s="138" t="s">
        <v>53431</v>
      </c>
      <c r="C11131" s="138" t="s">
        <v>53432</v>
      </c>
      <c r="D11131" s="138" t="s">
        <v>53433</v>
      </c>
      <c r="E11131" s="138" t="s">
        <v>53434</v>
      </c>
      <c r="F11131" s="139">
        <v>0</v>
      </c>
      <c r="G11131" s="137" t="s">
        <v>247</v>
      </c>
      <c r="H11131" s="137" t="s">
        <v>1806</v>
      </c>
      <c r="I11131" s="138" t="s">
        <v>1080</v>
      </c>
    </row>
    <row r="11132" spans="1:9" hidden="1">
      <c r="A11132" s="137" t="s">
        <v>53435</v>
      </c>
      <c r="B11132" s="138" t="s">
        <v>53436</v>
      </c>
      <c r="C11132" s="138" t="s">
        <v>53437</v>
      </c>
      <c r="D11132" s="138" t="s">
        <v>53428</v>
      </c>
      <c r="E11132" s="138" t="s">
        <v>53438</v>
      </c>
      <c r="F11132" s="139">
        <v>0</v>
      </c>
      <c r="G11132" s="137" t="s">
        <v>247</v>
      </c>
      <c r="H11132" s="137" t="s">
        <v>1806</v>
      </c>
      <c r="I11132" s="138" t="s">
        <v>1080</v>
      </c>
    </row>
    <row r="11133" spans="1:9" hidden="1">
      <c r="A11133" s="137" t="s">
        <v>53439</v>
      </c>
      <c r="B11133" s="138" t="s">
        <v>53440</v>
      </c>
      <c r="C11133" s="138" t="s">
        <v>53441</v>
      </c>
      <c r="D11133" s="138" t="s">
        <v>53442</v>
      </c>
      <c r="E11133" s="138" t="s">
        <v>53443</v>
      </c>
      <c r="F11133" s="139">
        <v>0</v>
      </c>
      <c r="G11133" s="137" t="s">
        <v>247</v>
      </c>
      <c r="H11133" s="137" t="s">
        <v>1806</v>
      </c>
      <c r="I11133" s="138" t="s">
        <v>1080</v>
      </c>
    </row>
    <row r="11134" spans="1:9" hidden="1">
      <c r="A11134" s="137" t="s">
        <v>53444</v>
      </c>
      <c r="B11134" s="138" t="s">
        <v>53440</v>
      </c>
      <c r="C11134" s="138" t="s">
        <v>53445</v>
      </c>
      <c r="D11134" s="138" t="s">
        <v>53446</v>
      </c>
      <c r="E11134" s="138" t="s">
        <v>53443</v>
      </c>
      <c r="F11134" s="139">
        <v>0</v>
      </c>
      <c r="G11134" s="137" t="s">
        <v>247</v>
      </c>
      <c r="H11134" s="137" t="s">
        <v>1806</v>
      </c>
      <c r="I11134" s="138" t="s">
        <v>1080</v>
      </c>
    </row>
    <row r="11135" spans="1:9" hidden="1">
      <c r="A11135" s="137" t="s">
        <v>53447</v>
      </c>
      <c r="B11135" s="138" t="s">
        <v>53448</v>
      </c>
      <c r="C11135" s="138" t="s">
        <v>53449</v>
      </c>
      <c r="D11135" s="138" t="s">
        <v>53373</v>
      </c>
      <c r="E11135" s="138" t="s">
        <v>53450</v>
      </c>
      <c r="F11135" s="139">
        <v>0</v>
      </c>
      <c r="G11135" s="137" t="s">
        <v>247</v>
      </c>
      <c r="H11135" s="137" t="s">
        <v>1806</v>
      </c>
      <c r="I11135" s="138" t="s">
        <v>1080</v>
      </c>
    </row>
    <row r="11136" spans="1:9" hidden="1">
      <c r="A11136" s="137" t="s">
        <v>53451</v>
      </c>
      <c r="B11136" s="138" t="s">
        <v>53452</v>
      </c>
      <c r="C11136" s="138" t="s">
        <v>53453</v>
      </c>
      <c r="D11136" s="138" t="s">
        <v>53454</v>
      </c>
      <c r="E11136" s="138" t="s">
        <v>53455</v>
      </c>
      <c r="F11136" s="139">
        <v>0</v>
      </c>
      <c r="G11136" s="137" t="s">
        <v>247</v>
      </c>
      <c r="H11136" s="137" t="s">
        <v>1806</v>
      </c>
      <c r="I11136" s="138" t="s">
        <v>1080</v>
      </c>
    </row>
    <row r="11137" spans="1:9" hidden="1">
      <c r="A11137" s="137" t="s">
        <v>53456</v>
      </c>
      <c r="B11137" s="138" t="s">
        <v>53452</v>
      </c>
      <c r="C11137" s="138" t="s">
        <v>53457</v>
      </c>
      <c r="D11137" s="138" t="s">
        <v>53458</v>
      </c>
      <c r="E11137" s="138" t="s">
        <v>53455</v>
      </c>
      <c r="F11137" s="139">
        <v>71.900000000000006</v>
      </c>
      <c r="G11137" s="137" t="s">
        <v>247</v>
      </c>
      <c r="H11137" s="137" t="s">
        <v>1806</v>
      </c>
      <c r="I11137" s="138" t="s">
        <v>1083</v>
      </c>
    </row>
    <row r="11138" spans="1:9" hidden="1">
      <c r="A11138" s="137" t="s">
        <v>53459</v>
      </c>
      <c r="B11138" s="138" t="s">
        <v>53460</v>
      </c>
      <c r="C11138" s="138" t="s">
        <v>53461</v>
      </c>
      <c r="D11138" s="138" t="s">
        <v>53373</v>
      </c>
      <c r="E11138" s="138" t="s">
        <v>53462</v>
      </c>
      <c r="F11138" s="139">
        <v>0</v>
      </c>
      <c r="G11138" s="137" t="s">
        <v>247</v>
      </c>
      <c r="H11138" s="137" t="s">
        <v>1806</v>
      </c>
      <c r="I11138" s="138" t="s">
        <v>1080</v>
      </c>
    </row>
    <row r="11139" spans="1:9" hidden="1">
      <c r="A11139" s="137" t="s">
        <v>53463</v>
      </c>
      <c r="B11139" s="138" t="s">
        <v>744</v>
      </c>
      <c r="C11139" s="138" t="s">
        <v>250</v>
      </c>
      <c r="D11139" s="138" t="s">
        <v>53464</v>
      </c>
      <c r="E11139" s="138" t="s">
        <v>1082</v>
      </c>
      <c r="F11139" s="139">
        <v>60.54</v>
      </c>
      <c r="G11139" s="137" t="s">
        <v>247</v>
      </c>
      <c r="H11139" s="137" t="s">
        <v>1806</v>
      </c>
      <c r="I11139" s="138" t="s">
        <v>1083</v>
      </c>
    </row>
    <row r="11140" spans="1:9" hidden="1">
      <c r="A11140" s="137" t="s">
        <v>53465</v>
      </c>
      <c r="B11140" s="138" t="s">
        <v>53466</v>
      </c>
      <c r="C11140" s="138" t="s">
        <v>53467</v>
      </c>
      <c r="D11140" s="138" t="s">
        <v>53164</v>
      </c>
      <c r="E11140" s="138" t="s">
        <v>53468</v>
      </c>
      <c r="F11140" s="139">
        <v>0</v>
      </c>
      <c r="G11140" s="137" t="s">
        <v>247</v>
      </c>
      <c r="H11140" s="137" t="s">
        <v>1806</v>
      </c>
      <c r="I11140" s="138" t="s">
        <v>1080</v>
      </c>
    </row>
    <row r="11141" spans="1:9" hidden="1">
      <c r="A11141" s="137" t="s">
        <v>53469</v>
      </c>
      <c r="B11141" s="138" t="s">
        <v>53470</v>
      </c>
      <c r="C11141" s="138" t="s">
        <v>53471</v>
      </c>
      <c r="D11141" s="138" t="s">
        <v>53472</v>
      </c>
      <c r="E11141" s="138" t="s">
        <v>53473</v>
      </c>
      <c r="F11141" s="139">
        <v>0</v>
      </c>
      <c r="G11141" s="137" t="s">
        <v>247</v>
      </c>
      <c r="H11141" s="137" t="s">
        <v>1806</v>
      </c>
      <c r="I11141" s="138" t="s">
        <v>1080</v>
      </c>
    </row>
    <row r="11142" spans="1:9" hidden="1">
      <c r="A11142" s="137" t="s">
        <v>53474</v>
      </c>
      <c r="B11142" s="138" t="s">
        <v>53475</v>
      </c>
      <c r="C11142" s="138" t="s">
        <v>53476</v>
      </c>
      <c r="D11142" s="138" t="s">
        <v>53157</v>
      </c>
      <c r="E11142" s="138" t="s">
        <v>53477</v>
      </c>
      <c r="F11142" s="139">
        <v>0</v>
      </c>
      <c r="G11142" s="137" t="s">
        <v>247</v>
      </c>
      <c r="H11142" s="137" t="s">
        <v>1806</v>
      </c>
      <c r="I11142" s="138" t="s">
        <v>1080</v>
      </c>
    </row>
    <row r="11143" spans="1:9" hidden="1">
      <c r="A11143" s="137" t="s">
        <v>53478</v>
      </c>
      <c r="B11143" s="138" t="s">
        <v>53479</v>
      </c>
      <c r="C11143" s="138" t="s">
        <v>53480</v>
      </c>
      <c r="D11143" s="138" t="s">
        <v>53481</v>
      </c>
      <c r="E11143" s="138" t="s">
        <v>53482</v>
      </c>
      <c r="F11143" s="139">
        <v>0</v>
      </c>
      <c r="G11143" s="137" t="s">
        <v>247</v>
      </c>
      <c r="H11143" s="137" t="s">
        <v>1806</v>
      </c>
      <c r="I11143" s="138" t="s">
        <v>1080</v>
      </c>
    </row>
    <row r="11144" spans="1:9" hidden="1">
      <c r="A11144" s="137" t="s">
        <v>53483</v>
      </c>
      <c r="B11144" s="138" t="s">
        <v>53484</v>
      </c>
      <c r="C11144" s="138" t="s">
        <v>53485</v>
      </c>
      <c r="D11144" s="138" t="s">
        <v>53486</v>
      </c>
      <c r="E11144" s="138" t="s">
        <v>53487</v>
      </c>
      <c r="F11144" s="139">
        <v>0</v>
      </c>
      <c r="G11144" s="137" t="s">
        <v>247</v>
      </c>
      <c r="H11144" s="137" t="s">
        <v>1806</v>
      </c>
      <c r="I11144" s="138" t="s">
        <v>1110</v>
      </c>
    </row>
    <row r="11145" spans="1:9" hidden="1">
      <c r="A11145" s="137" t="s">
        <v>53488</v>
      </c>
      <c r="B11145" s="138" t="s">
        <v>53489</v>
      </c>
      <c r="C11145" s="138" t="s">
        <v>53490</v>
      </c>
      <c r="D11145" s="138" t="s">
        <v>53491</v>
      </c>
      <c r="E11145" s="138" t="s">
        <v>53492</v>
      </c>
      <c r="F11145" s="139">
        <v>25.23</v>
      </c>
      <c r="G11145" s="137" t="s">
        <v>247</v>
      </c>
      <c r="H11145" s="137" t="s">
        <v>1806</v>
      </c>
      <c r="I11145" s="138" t="s">
        <v>1756</v>
      </c>
    </row>
    <row r="11146" spans="1:9" hidden="1">
      <c r="A11146" s="137" t="s">
        <v>53493</v>
      </c>
      <c r="B11146" s="138" t="s">
        <v>53494</v>
      </c>
      <c r="C11146" s="138" t="s">
        <v>53495</v>
      </c>
      <c r="D11146" s="138" t="s">
        <v>53496</v>
      </c>
      <c r="E11146" s="138" t="s">
        <v>53497</v>
      </c>
      <c r="F11146" s="139">
        <v>15.64</v>
      </c>
      <c r="G11146" s="137" t="s">
        <v>247</v>
      </c>
      <c r="H11146" s="137" t="s">
        <v>1806</v>
      </c>
      <c r="I11146" s="138" t="s">
        <v>5636</v>
      </c>
    </row>
    <row r="11147" spans="1:9" hidden="1">
      <c r="A11147" s="137" t="s">
        <v>53498</v>
      </c>
      <c r="B11147" s="138" t="s">
        <v>53499</v>
      </c>
      <c r="C11147" s="138" t="s">
        <v>53500</v>
      </c>
      <c r="D11147" s="138" t="s">
        <v>53501</v>
      </c>
      <c r="E11147" s="138" t="s">
        <v>53502</v>
      </c>
      <c r="F11147" s="139">
        <v>0</v>
      </c>
      <c r="G11147" s="137" t="s">
        <v>247</v>
      </c>
      <c r="H11147" s="137" t="s">
        <v>1806</v>
      </c>
      <c r="I11147" s="138" t="s">
        <v>5636</v>
      </c>
    </row>
    <row r="11148" spans="1:9" hidden="1">
      <c r="A11148" s="137" t="s">
        <v>53503</v>
      </c>
      <c r="B11148" s="138" t="s">
        <v>53504</v>
      </c>
      <c r="C11148" s="138" t="s">
        <v>53505</v>
      </c>
      <c r="D11148" s="138" t="s">
        <v>53506</v>
      </c>
      <c r="E11148" s="138" t="s">
        <v>53507</v>
      </c>
      <c r="F11148" s="139">
        <v>65.48</v>
      </c>
      <c r="G11148" s="137" t="s">
        <v>247</v>
      </c>
      <c r="H11148" s="137" t="s">
        <v>1806</v>
      </c>
      <c r="I11148" s="138" t="s">
        <v>1096</v>
      </c>
    </row>
    <row r="11149" spans="1:9" hidden="1">
      <c r="A11149" s="137" t="s">
        <v>53508</v>
      </c>
      <c r="B11149" s="138" t="s">
        <v>53509</v>
      </c>
      <c r="C11149" s="138" t="s">
        <v>53510</v>
      </c>
      <c r="D11149" s="138" t="s">
        <v>53511</v>
      </c>
      <c r="E11149" s="138" t="s">
        <v>53512</v>
      </c>
      <c r="F11149" s="139">
        <v>26.01</v>
      </c>
      <c r="G11149" s="137" t="s">
        <v>247</v>
      </c>
      <c r="H11149" s="137" t="s">
        <v>1806</v>
      </c>
      <c r="I11149" s="138" t="s">
        <v>1756</v>
      </c>
    </row>
    <row r="11150" spans="1:9" hidden="1">
      <c r="A11150" s="137" t="s">
        <v>53513</v>
      </c>
      <c r="B11150" s="138" t="s">
        <v>53514</v>
      </c>
      <c r="C11150" s="138" t="s">
        <v>53515</v>
      </c>
      <c r="D11150" s="138" t="s">
        <v>53516</v>
      </c>
      <c r="E11150" s="138" t="s">
        <v>53517</v>
      </c>
      <c r="F11150" s="139">
        <v>52.59</v>
      </c>
      <c r="G11150" s="137" t="s">
        <v>247</v>
      </c>
      <c r="H11150" s="137" t="s">
        <v>1806</v>
      </c>
      <c r="I11150" s="138" t="s">
        <v>1096</v>
      </c>
    </row>
    <row r="11151" spans="1:9" hidden="1">
      <c r="A11151" s="137" t="s">
        <v>53518</v>
      </c>
      <c r="B11151" s="138" t="s">
        <v>53519</v>
      </c>
      <c r="C11151" s="138" t="s">
        <v>53520</v>
      </c>
      <c r="D11151" s="138" t="s">
        <v>53521</v>
      </c>
      <c r="E11151" s="138" t="s">
        <v>53522</v>
      </c>
      <c r="F11151" s="139">
        <v>196.84</v>
      </c>
      <c r="G11151" s="137" t="s">
        <v>247</v>
      </c>
      <c r="H11151" s="137" t="s">
        <v>1806</v>
      </c>
      <c r="I11151" s="138" t="s">
        <v>1096</v>
      </c>
    </row>
    <row r="11152" spans="1:9" hidden="1">
      <c r="A11152" s="137" t="s">
        <v>53523</v>
      </c>
      <c r="B11152" s="138" t="s">
        <v>53524</v>
      </c>
      <c r="C11152" s="138" t="s">
        <v>53525</v>
      </c>
      <c r="D11152" s="138" t="s">
        <v>53526</v>
      </c>
      <c r="E11152" s="138" t="s">
        <v>53527</v>
      </c>
      <c r="F11152" s="139">
        <v>25.43</v>
      </c>
      <c r="G11152" s="137" t="s">
        <v>247</v>
      </c>
      <c r="H11152" s="137" t="s">
        <v>1806</v>
      </c>
      <c r="I11152" s="138" t="s">
        <v>1756</v>
      </c>
    </row>
    <row r="11153" spans="1:9" hidden="1">
      <c r="A11153" s="137" t="s">
        <v>53528</v>
      </c>
      <c r="B11153" s="138" t="s">
        <v>53529</v>
      </c>
      <c r="C11153" s="138" t="s">
        <v>53530</v>
      </c>
      <c r="D11153" s="138" t="s">
        <v>53531</v>
      </c>
      <c r="E11153" s="138" t="s">
        <v>53532</v>
      </c>
      <c r="F11153" s="139">
        <v>26.37</v>
      </c>
      <c r="G11153" s="137" t="s">
        <v>247</v>
      </c>
      <c r="H11153" s="137" t="s">
        <v>1806</v>
      </c>
      <c r="I11153" s="138" t="s">
        <v>1756</v>
      </c>
    </row>
    <row r="11154" spans="1:9" hidden="1">
      <c r="A11154" s="137" t="s">
        <v>53533</v>
      </c>
      <c r="B11154" s="138" t="s">
        <v>53534</v>
      </c>
      <c r="C11154" s="138" t="s">
        <v>53535</v>
      </c>
      <c r="D11154" s="138" t="s">
        <v>53536</v>
      </c>
      <c r="E11154" s="138" t="s">
        <v>53537</v>
      </c>
      <c r="F11154" s="139">
        <v>26.95</v>
      </c>
      <c r="G11154" s="137" t="s">
        <v>247</v>
      </c>
      <c r="H11154" s="137" t="s">
        <v>1806</v>
      </c>
      <c r="I11154" s="138" t="s">
        <v>1756</v>
      </c>
    </row>
    <row r="11155" spans="1:9" hidden="1">
      <c r="A11155" s="137" t="s">
        <v>53538</v>
      </c>
      <c r="B11155" s="138" t="s">
        <v>53539</v>
      </c>
      <c r="C11155" s="138" t="s">
        <v>53540</v>
      </c>
      <c r="D11155" s="138" t="s">
        <v>53541</v>
      </c>
      <c r="E11155" s="138" t="s">
        <v>53542</v>
      </c>
      <c r="F11155" s="139">
        <v>26.76</v>
      </c>
      <c r="G11155" s="137" t="s">
        <v>247</v>
      </c>
      <c r="H11155" s="137" t="s">
        <v>1806</v>
      </c>
      <c r="I11155" s="138" t="s">
        <v>1756</v>
      </c>
    </row>
    <row r="11156" spans="1:9" hidden="1">
      <c r="A11156" s="137" t="s">
        <v>53543</v>
      </c>
      <c r="B11156" s="138" t="s">
        <v>53544</v>
      </c>
      <c r="C11156" s="138" t="s">
        <v>53545</v>
      </c>
      <c r="D11156" s="138" t="s">
        <v>53546</v>
      </c>
      <c r="E11156" s="138" t="s">
        <v>53547</v>
      </c>
      <c r="F11156" s="139">
        <v>27.11</v>
      </c>
      <c r="G11156" s="137" t="s">
        <v>247</v>
      </c>
      <c r="H11156" s="137" t="s">
        <v>1806</v>
      </c>
      <c r="I11156" s="138" t="s">
        <v>1756</v>
      </c>
    </row>
    <row r="11157" spans="1:9" hidden="1">
      <c r="A11157" s="137" t="s">
        <v>53548</v>
      </c>
      <c r="B11157" s="138" t="s">
        <v>53549</v>
      </c>
      <c r="C11157" s="138" t="s">
        <v>53550</v>
      </c>
      <c r="D11157" s="138" t="s">
        <v>53551</v>
      </c>
      <c r="E11157" s="138" t="s">
        <v>53552</v>
      </c>
      <c r="F11157" s="139">
        <v>28.58</v>
      </c>
      <c r="G11157" s="137" t="s">
        <v>247</v>
      </c>
      <c r="H11157" s="137" t="s">
        <v>1806</v>
      </c>
      <c r="I11157" s="138" t="s">
        <v>1756</v>
      </c>
    </row>
    <row r="11158" spans="1:9" hidden="1">
      <c r="A11158" s="137" t="s">
        <v>53553</v>
      </c>
      <c r="B11158" s="138" t="s">
        <v>53554</v>
      </c>
      <c r="C11158" s="138" t="s">
        <v>53555</v>
      </c>
      <c r="D11158" s="138" t="s">
        <v>53556</v>
      </c>
      <c r="E11158" s="138" t="s">
        <v>53557</v>
      </c>
      <c r="F11158" s="139">
        <v>26.86</v>
      </c>
      <c r="G11158" s="137" t="s">
        <v>247</v>
      </c>
      <c r="H11158" s="137" t="s">
        <v>1806</v>
      </c>
      <c r="I11158" s="138" t="s">
        <v>1756</v>
      </c>
    </row>
    <row r="11159" spans="1:9" hidden="1">
      <c r="A11159" s="137" t="s">
        <v>53558</v>
      </c>
      <c r="B11159" s="138" t="s">
        <v>53559</v>
      </c>
      <c r="C11159" s="138" t="s">
        <v>53560</v>
      </c>
      <c r="D11159" s="138" t="s">
        <v>53561</v>
      </c>
      <c r="E11159" s="138" t="s">
        <v>53562</v>
      </c>
      <c r="F11159" s="139">
        <v>26.36</v>
      </c>
      <c r="G11159" s="137" t="s">
        <v>247</v>
      </c>
      <c r="H11159" s="137" t="s">
        <v>1806</v>
      </c>
      <c r="I11159" s="138" t="s">
        <v>1756</v>
      </c>
    </row>
    <row r="11160" spans="1:9" hidden="1">
      <c r="A11160" s="137" t="s">
        <v>53563</v>
      </c>
      <c r="B11160" s="138" t="s">
        <v>53564</v>
      </c>
      <c r="C11160" s="138" t="s">
        <v>53565</v>
      </c>
      <c r="D11160" s="138" t="s">
        <v>53566</v>
      </c>
      <c r="E11160" s="138" t="s">
        <v>53567</v>
      </c>
      <c r="F11160" s="139">
        <v>26.06</v>
      </c>
      <c r="G11160" s="137" t="s">
        <v>247</v>
      </c>
      <c r="H11160" s="137" t="s">
        <v>1806</v>
      </c>
      <c r="I11160" s="138" t="s">
        <v>1756</v>
      </c>
    </row>
    <row r="11161" spans="1:9" hidden="1">
      <c r="A11161" s="137" t="s">
        <v>53568</v>
      </c>
      <c r="B11161" s="138" t="s">
        <v>53569</v>
      </c>
      <c r="C11161" s="138" t="s">
        <v>53570</v>
      </c>
      <c r="D11161" s="138" t="s">
        <v>53571</v>
      </c>
      <c r="E11161" s="138" t="s">
        <v>53572</v>
      </c>
      <c r="F11161" s="139">
        <v>25.89</v>
      </c>
      <c r="G11161" s="137" t="s">
        <v>247</v>
      </c>
      <c r="H11161" s="137" t="s">
        <v>1806</v>
      </c>
      <c r="I11161" s="138" t="s">
        <v>1756</v>
      </c>
    </row>
    <row r="11162" spans="1:9" hidden="1">
      <c r="A11162" s="137" t="s">
        <v>53573</v>
      </c>
      <c r="B11162" s="138" t="s">
        <v>53574</v>
      </c>
      <c r="C11162" s="138" t="s">
        <v>53575</v>
      </c>
      <c r="D11162" s="138" t="s">
        <v>53576</v>
      </c>
      <c r="E11162" s="138" t="s">
        <v>53577</v>
      </c>
      <c r="F11162" s="139">
        <v>26.19</v>
      </c>
      <c r="G11162" s="137" t="s">
        <v>247</v>
      </c>
      <c r="H11162" s="137" t="s">
        <v>1806</v>
      </c>
      <c r="I11162" s="138" t="s">
        <v>1756</v>
      </c>
    </row>
    <row r="11163" spans="1:9" hidden="1">
      <c r="A11163" s="137" t="s">
        <v>53578</v>
      </c>
      <c r="B11163" s="138" t="s">
        <v>53579</v>
      </c>
      <c r="C11163" s="138" t="s">
        <v>53580</v>
      </c>
      <c r="D11163" s="138" t="s">
        <v>53581</v>
      </c>
      <c r="E11163" s="138" t="s">
        <v>53582</v>
      </c>
      <c r="F11163" s="139">
        <v>25.83</v>
      </c>
      <c r="G11163" s="137" t="s">
        <v>247</v>
      </c>
      <c r="H11163" s="137" t="s">
        <v>1806</v>
      </c>
      <c r="I11163" s="138" t="s">
        <v>1756</v>
      </c>
    </row>
    <row r="11164" spans="1:9" hidden="1">
      <c r="A11164" s="137" t="s">
        <v>53583</v>
      </c>
      <c r="B11164" s="138" t="s">
        <v>53584</v>
      </c>
      <c r="C11164" s="138" t="s">
        <v>53585</v>
      </c>
      <c r="D11164" s="138" t="s">
        <v>53586</v>
      </c>
      <c r="E11164" s="138" t="s">
        <v>53587</v>
      </c>
      <c r="F11164" s="139">
        <v>0</v>
      </c>
      <c r="G11164" s="137" t="s">
        <v>247</v>
      </c>
      <c r="H11164" s="137" t="s">
        <v>1806</v>
      </c>
      <c r="I11164" s="138" t="s">
        <v>1756</v>
      </c>
    </row>
    <row r="11165" spans="1:9" hidden="1">
      <c r="A11165" s="137" t="s">
        <v>53588</v>
      </c>
      <c r="B11165" s="138" t="s">
        <v>53589</v>
      </c>
      <c r="C11165" s="138" t="s">
        <v>53590</v>
      </c>
      <c r="D11165" s="138" t="s">
        <v>53526</v>
      </c>
      <c r="E11165" s="138" t="s">
        <v>53591</v>
      </c>
      <c r="F11165" s="139">
        <v>25.37</v>
      </c>
      <c r="G11165" s="137" t="s">
        <v>247</v>
      </c>
      <c r="H11165" s="137" t="s">
        <v>1806</v>
      </c>
      <c r="I11165" s="138" t="s">
        <v>1756</v>
      </c>
    </row>
    <row r="11166" spans="1:9" hidden="1">
      <c r="A11166" s="137" t="s">
        <v>53592</v>
      </c>
      <c r="B11166" s="138" t="s">
        <v>53593</v>
      </c>
      <c r="C11166" s="138" t="s">
        <v>53594</v>
      </c>
      <c r="D11166" s="138" t="s">
        <v>53595</v>
      </c>
      <c r="E11166" s="138" t="s">
        <v>53596</v>
      </c>
      <c r="F11166" s="139">
        <v>44.7</v>
      </c>
      <c r="G11166" s="137" t="s">
        <v>247</v>
      </c>
      <c r="H11166" s="137" t="s">
        <v>1806</v>
      </c>
      <c r="I11166" s="138" t="s">
        <v>1096</v>
      </c>
    </row>
    <row r="11167" spans="1:9" hidden="1">
      <c r="A11167" s="137" t="s">
        <v>53597</v>
      </c>
      <c r="B11167" s="138" t="s">
        <v>53598</v>
      </c>
      <c r="C11167" s="138" t="s">
        <v>53599</v>
      </c>
      <c r="D11167" s="138" t="s">
        <v>53600</v>
      </c>
      <c r="E11167" s="138" t="s">
        <v>53601</v>
      </c>
      <c r="F11167" s="139">
        <v>9.86</v>
      </c>
      <c r="G11167" s="137" t="s">
        <v>247</v>
      </c>
      <c r="H11167" s="137" t="s">
        <v>1806</v>
      </c>
      <c r="I11167" s="138" t="s">
        <v>1110</v>
      </c>
    </row>
    <row r="11168" spans="1:9" hidden="1">
      <c r="A11168" s="137" t="s">
        <v>53602</v>
      </c>
      <c r="B11168" s="138" t="s">
        <v>53603</v>
      </c>
      <c r="C11168" s="138" t="s">
        <v>53604</v>
      </c>
      <c r="D11168" s="138" t="s">
        <v>53605</v>
      </c>
      <c r="E11168" s="138" t="s">
        <v>53606</v>
      </c>
      <c r="F11168" s="139">
        <v>22.65</v>
      </c>
      <c r="G11168" s="137" t="s">
        <v>247</v>
      </c>
      <c r="H11168" s="137" t="s">
        <v>1806</v>
      </c>
      <c r="I11168" s="138" t="s">
        <v>1756</v>
      </c>
    </row>
    <row r="11169" spans="1:9" hidden="1">
      <c r="A11169" s="137" t="s">
        <v>53607</v>
      </c>
      <c r="B11169" s="138" t="s">
        <v>53608</v>
      </c>
      <c r="C11169" s="138" t="s">
        <v>53609</v>
      </c>
      <c r="D11169" s="138" t="s">
        <v>53610</v>
      </c>
      <c r="E11169" s="138" t="s">
        <v>53611</v>
      </c>
      <c r="F11169" s="139">
        <v>19.04</v>
      </c>
      <c r="G11169" s="137" t="s">
        <v>247</v>
      </c>
      <c r="H11169" s="137" t="s">
        <v>1806</v>
      </c>
      <c r="I11169" s="138" t="s">
        <v>1110</v>
      </c>
    </row>
    <row r="11170" spans="1:9" hidden="1">
      <c r="A11170" s="137" t="s">
        <v>53612</v>
      </c>
      <c r="B11170" s="138" t="s">
        <v>53613</v>
      </c>
      <c r="C11170" s="138" t="s">
        <v>53614</v>
      </c>
      <c r="D11170" s="138" t="s">
        <v>53615</v>
      </c>
      <c r="E11170" s="138" t="s">
        <v>53616</v>
      </c>
      <c r="F11170" s="139">
        <v>115.28</v>
      </c>
      <c r="G11170" s="137" t="s">
        <v>247</v>
      </c>
      <c r="H11170" s="137" t="s">
        <v>1806</v>
      </c>
      <c r="I11170" s="138" t="s">
        <v>1110</v>
      </c>
    </row>
    <row r="11171" spans="1:9" hidden="1">
      <c r="A11171" s="137" t="s">
        <v>53617</v>
      </c>
      <c r="B11171" s="138" t="s">
        <v>53618</v>
      </c>
      <c r="C11171" s="138" t="s">
        <v>53619</v>
      </c>
      <c r="D11171" s="138" t="s">
        <v>53620</v>
      </c>
      <c r="E11171" s="138" t="s">
        <v>53621</v>
      </c>
      <c r="F11171" s="139">
        <v>93.03</v>
      </c>
      <c r="G11171" s="137" t="s">
        <v>247</v>
      </c>
      <c r="H11171" s="137" t="s">
        <v>1806</v>
      </c>
      <c r="I11171" s="138" t="s">
        <v>1110</v>
      </c>
    </row>
    <row r="11172" spans="1:9" hidden="1">
      <c r="A11172" s="137" t="s">
        <v>53622</v>
      </c>
      <c r="B11172" s="138" t="s">
        <v>53623</v>
      </c>
      <c r="C11172" s="138" t="s">
        <v>53624</v>
      </c>
      <c r="D11172" s="138" t="s">
        <v>53625</v>
      </c>
      <c r="E11172" s="138" t="s">
        <v>53626</v>
      </c>
      <c r="F11172" s="139">
        <v>0</v>
      </c>
      <c r="G11172" s="137" t="s">
        <v>247</v>
      </c>
      <c r="H11172" s="137" t="s">
        <v>1806</v>
      </c>
      <c r="I11172" s="138" t="s">
        <v>1096</v>
      </c>
    </row>
    <row r="11173" spans="1:9" hidden="1">
      <c r="A11173" s="137" t="s">
        <v>53627</v>
      </c>
      <c r="B11173" s="138" t="s">
        <v>53628</v>
      </c>
      <c r="C11173" s="138" t="s">
        <v>53629</v>
      </c>
      <c r="D11173" s="138" t="s">
        <v>53630</v>
      </c>
      <c r="E11173" s="138" t="s">
        <v>53631</v>
      </c>
      <c r="F11173" s="139">
        <v>0</v>
      </c>
      <c r="G11173" s="137" t="s">
        <v>247</v>
      </c>
      <c r="H11173" s="137" t="s">
        <v>1806</v>
      </c>
      <c r="I11173" s="138" t="s">
        <v>1096</v>
      </c>
    </row>
    <row r="11174" spans="1:9" hidden="1">
      <c r="A11174" s="137" t="s">
        <v>53632</v>
      </c>
      <c r="B11174" s="138" t="s">
        <v>53633</v>
      </c>
      <c r="C11174" s="138" t="s">
        <v>53634</v>
      </c>
      <c r="D11174" s="138" t="s">
        <v>53635</v>
      </c>
      <c r="E11174" s="138" t="s">
        <v>53636</v>
      </c>
      <c r="F11174" s="139">
        <v>31.58</v>
      </c>
      <c r="G11174" s="137" t="s">
        <v>247</v>
      </c>
      <c r="H11174" s="137" t="s">
        <v>1806</v>
      </c>
      <c r="I11174" s="138" t="s">
        <v>5636</v>
      </c>
    </row>
    <row r="11175" spans="1:9" hidden="1">
      <c r="A11175" s="137" t="s">
        <v>53637</v>
      </c>
      <c r="B11175" s="138" t="s">
        <v>53638</v>
      </c>
      <c r="C11175" s="138" t="s">
        <v>53639</v>
      </c>
      <c r="D11175" s="138" t="s">
        <v>53640</v>
      </c>
      <c r="E11175" s="138" t="s">
        <v>53641</v>
      </c>
      <c r="F11175" s="139">
        <v>0</v>
      </c>
      <c r="G11175" s="137" t="s">
        <v>247</v>
      </c>
      <c r="H11175" s="137" t="s">
        <v>1806</v>
      </c>
      <c r="I11175" s="138" t="s">
        <v>1096</v>
      </c>
    </row>
    <row r="11176" spans="1:9" hidden="1">
      <c r="A11176" s="137" t="s">
        <v>53642</v>
      </c>
      <c r="B11176" s="138" t="s">
        <v>53643</v>
      </c>
      <c r="C11176" s="138" t="s">
        <v>53644</v>
      </c>
      <c r="D11176" s="138" t="s">
        <v>53645</v>
      </c>
      <c r="E11176" s="138" t="s">
        <v>53646</v>
      </c>
      <c r="F11176" s="139">
        <v>126.2</v>
      </c>
      <c r="G11176" s="137" t="s">
        <v>247</v>
      </c>
      <c r="H11176" s="137" t="s">
        <v>1806</v>
      </c>
      <c r="I11176" s="138" t="s">
        <v>1096</v>
      </c>
    </row>
    <row r="11177" spans="1:9" hidden="1">
      <c r="A11177" s="137" t="s">
        <v>53647</v>
      </c>
      <c r="B11177" s="138" t="s">
        <v>53648</v>
      </c>
      <c r="C11177" s="138" t="s">
        <v>53649</v>
      </c>
      <c r="D11177" s="138" t="s">
        <v>49676</v>
      </c>
      <c r="E11177" s="138" t="s">
        <v>53650</v>
      </c>
      <c r="F11177" s="139">
        <v>0</v>
      </c>
      <c r="G11177" s="137" t="s">
        <v>247</v>
      </c>
      <c r="H11177" s="137" t="s">
        <v>1806</v>
      </c>
      <c r="I11177" s="138" t="s">
        <v>1756</v>
      </c>
    </row>
    <row r="11178" spans="1:9" hidden="1">
      <c r="A11178" s="137" t="s">
        <v>53651</v>
      </c>
      <c r="B11178" s="138" t="s">
        <v>53652</v>
      </c>
      <c r="C11178" s="138" t="s">
        <v>53653</v>
      </c>
      <c r="D11178" s="138" t="s">
        <v>53654</v>
      </c>
      <c r="E11178" s="138" t="s">
        <v>53655</v>
      </c>
      <c r="F11178" s="139">
        <v>0</v>
      </c>
      <c r="G11178" s="137" t="s">
        <v>247</v>
      </c>
      <c r="H11178" s="137" t="s">
        <v>1806</v>
      </c>
      <c r="I11178" s="138" t="s">
        <v>1756</v>
      </c>
    </row>
    <row r="11179" spans="1:9" hidden="1">
      <c r="A11179" s="137" t="s">
        <v>53656</v>
      </c>
      <c r="B11179" s="138" t="s">
        <v>53657</v>
      </c>
      <c r="C11179" s="138" t="s">
        <v>53658</v>
      </c>
      <c r="D11179" s="138" t="s">
        <v>53659</v>
      </c>
      <c r="E11179" s="138" t="s">
        <v>53660</v>
      </c>
      <c r="F11179" s="139">
        <v>0</v>
      </c>
      <c r="G11179" s="137" t="s">
        <v>247</v>
      </c>
      <c r="H11179" s="137" t="s">
        <v>1806</v>
      </c>
      <c r="I11179" s="138" t="s">
        <v>1756</v>
      </c>
    </row>
    <row r="11180" spans="1:9" hidden="1">
      <c r="A11180" s="137" t="s">
        <v>53661</v>
      </c>
      <c r="B11180" s="138" t="s">
        <v>53662</v>
      </c>
      <c r="C11180" s="138" t="s">
        <v>53663</v>
      </c>
      <c r="D11180" s="138" t="s">
        <v>53664</v>
      </c>
      <c r="E11180" s="138" t="s">
        <v>53665</v>
      </c>
      <c r="F11180" s="139">
        <v>23.77</v>
      </c>
      <c r="G11180" s="137" t="s">
        <v>247</v>
      </c>
      <c r="H11180" s="137" t="s">
        <v>1806</v>
      </c>
      <c r="I11180" s="138" t="s">
        <v>1756</v>
      </c>
    </row>
    <row r="11181" spans="1:9" hidden="1">
      <c r="A11181" s="137" t="s">
        <v>53666</v>
      </c>
      <c r="B11181" s="138" t="s">
        <v>53667</v>
      </c>
      <c r="C11181" s="138" t="s">
        <v>53668</v>
      </c>
      <c r="D11181" s="138" t="s">
        <v>53669</v>
      </c>
      <c r="E11181" s="138" t="s">
        <v>53670</v>
      </c>
      <c r="F11181" s="139">
        <v>24.75</v>
      </c>
      <c r="G11181" s="137" t="s">
        <v>247</v>
      </c>
      <c r="H11181" s="137" t="s">
        <v>1806</v>
      </c>
      <c r="I11181" s="138" t="s">
        <v>1756</v>
      </c>
    </row>
    <row r="11182" spans="1:9" hidden="1">
      <c r="A11182" s="137" t="s">
        <v>53671</v>
      </c>
      <c r="B11182" s="138" t="s">
        <v>53672</v>
      </c>
      <c r="C11182" s="138" t="s">
        <v>53673</v>
      </c>
      <c r="D11182" s="138" t="s">
        <v>53674</v>
      </c>
      <c r="E11182" s="138" t="s">
        <v>53675</v>
      </c>
      <c r="F11182" s="139">
        <v>25.9009</v>
      </c>
      <c r="G11182" s="137" t="s">
        <v>247</v>
      </c>
      <c r="H11182" s="137" t="s">
        <v>1806</v>
      </c>
      <c r="I11182" s="138" t="s">
        <v>1756</v>
      </c>
    </row>
    <row r="11183" spans="1:9" hidden="1">
      <c r="A11183" s="137" t="s">
        <v>53676</v>
      </c>
      <c r="B11183" s="138" t="s">
        <v>53677</v>
      </c>
      <c r="C11183" s="138" t="s">
        <v>53678</v>
      </c>
      <c r="D11183" s="138" t="s">
        <v>53679</v>
      </c>
      <c r="E11183" s="138" t="s">
        <v>53680</v>
      </c>
      <c r="F11183" s="139">
        <v>25.4</v>
      </c>
      <c r="G11183" s="137" t="s">
        <v>247</v>
      </c>
      <c r="H11183" s="137" t="s">
        <v>1806</v>
      </c>
      <c r="I11183" s="138" t="s">
        <v>1756</v>
      </c>
    </row>
    <row r="11184" spans="1:9" hidden="1">
      <c r="A11184" s="137" t="s">
        <v>53681</v>
      </c>
      <c r="B11184" s="138" t="s">
        <v>53682</v>
      </c>
      <c r="C11184" s="138" t="s">
        <v>53683</v>
      </c>
      <c r="D11184" s="138" t="s">
        <v>53684</v>
      </c>
      <c r="E11184" s="138" t="s">
        <v>53685</v>
      </c>
      <c r="F11184" s="139">
        <v>24.46</v>
      </c>
      <c r="G11184" s="137" t="s">
        <v>247</v>
      </c>
      <c r="H11184" s="137" t="s">
        <v>1806</v>
      </c>
      <c r="I11184" s="138" t="s">
        <v>1756</v>
      </c>
    </row>
    <row r="11185" spans="1:9" hidden="1">
      <c r="A11185" s="137" t="s">
        <v>53686</v>
      </c>
      <c r="B11185" s="138" t="s">
        <v>53687</v>
      </c>
      <c r="C11185" s="138" t="s">
        <v>53688</v>
      </c>
      <c r="D11185" s="138" t="s">
        <v>53689</v>
      </c>
      <c r="E11185" s="138" t="s">
        <v>53690</v>
      </c>
      <c r="F11185" s="139">
        <v>2.93</v>
      </c>
      <c r="G11185" s="137" t="s">
        <v>247</v>
      </c>
      <c r="H11185" s="137" t="s">
        <v>1806</v>
      </c>
      <c r="I11185" s="138" t="s">
        <v>1110</v>
      </c>
    </row>
    <row r="11186" spans="1:9" hidden="1">
      <c r="A11186" s="137" t="s">
        <v>53691</v>
      </c>
      <c r="B11186" s="138" t="s">
        <v>53692</v>
      </c>
      <c r="C11186" s="138" t="s">
        <v>53693</v>
      </c>
      <c r="D11186" s="138" t="s">
        <v>53694</v>
      </c>
      <c r="E11186" s="138" t="s">
        <v>53695</v>
      </c>
      <c r="F11186" s="139">
        <v>11.14</v>
      </c>
      <c r="G11186" s="137" t="s">
        <v>247</v>
      </c>
      <c r="H11186" s="137" t="s">
        <v>1806</v>
      </c>
      <c r="I11186" s="138" t="s">
        <v>1110</v>
      </c>
    </row>
    <row r="11187" spans="1:9" hidden="1">
      <c r="A11187" s="137" t="s">
        <v>53696</v>
      </c>
      <c r="B11187" s="138" t="s">
        <v>53697</v>
      </c>
      <c r="C11187" s="138" t="s">
        <v>53698</v>
      </c>
      <c r="D11187" s="138" t="s">
        <v>53699</v>
      </c>
      <c r="E11187" s="138" t="s">
        <v>53700</v>
      </c>
      <c r="F11187" s="139">
        <v>0</v>
      </c>
      <c r="G11187" s="137" t="s">
        <v>247</v>
      </c>
      <c r="H11187" s="137" t="s">
        <v>1806</v>
      </c>
      <c r="I11187" s="138" t="s">
        <v>1756</v>
      </c>
    </row>
    <row r="11188" spans="1:9" hidden="1">
      <c r="A11188" s="137" t="s">
        <v>53701</v>
      </c>
      <c r="B11188" s="138" t="s">
        <v>53702</v>
      </c>
      <c r="C11188" s="138" t="s">
        <v>53703</v>
      </c>
      <c r="D11188" s="138" t="s">
        <v>53704</v>
      </c>
      <c r="E11188" s="138" t="s">
        <v>53705</v>
      </c>
      <c r="F11188" s="139">
        <v>0</v>
      </c>
      <c r="G11188" s="137" t="s">
        <v>247</v>
      </c>
      <c r="H11188" s="137" t="s">
        <v>2660</v>
      </c>
      <c r="I11188" s="138" t="s">
        <v>1091</v>
      </c>
    </row>
    <row r="11189" spans="1:9" hidden="1">
      <c r="A11189" s="137" t="s">
        <v>53706</v>
      </c>
      <c r="B11189" s="138" t="s">
        <v>53707</v>
      </c>
      <c r="C11189" s="138" t="s">
        <v>53708</v>
      </c>
      <c r="D11189" s="138" t="s">
        <v>53709</v>
      </c>
      <c r="E11189" s="138" t="s">
        <v>53710</v>
      </c>
      <c r="F11189" s="139">
        <v>82.5</v>
      </c>
      <c r="G11189" s="137" t="s">
        <v>247</v>
      </c>
      <c r="H11189" s="137" t="s">
        <v>1806</v>
      </c>
      <c r="I11189" s="138" t="s">
        <v>1096</v>
      </c>
    </row>
    <row r="11190" spans="1:9" hidden="1">
      <c r="A11190" s="137" t="s">
        <v>53711</v>
      </c>
      <c r="B11190" s="138" t="s">
        <v>53712</v>
      </c>
      <c r="C11190" s="138" t="s">
        <v>53713</v>
      </c>
      <c r="D11190" s="138" t="s">
        <v>53714</v>
      </c>
      <c r="E11190" s="138" t="s">
        <v>53715</v>
      </c>
      <c r="F11190" s="139">
        <v>0</v>
      </c>
      <c r="G11190" s="137" t="s">
        <v>247</v>
      </c>
      <c r="H11190" s="137" t="s">
        <v>1806</v>
      </c>
      <c r="I11190" s="138" t="s">
        <v>1096</v>
      </c>
    </row>
    <row r="11191" spans="1:9" hidden="1">
      <c r="A11191" s="137" t="s">
        <v>53716</v>
      </c>
      <c r="B11191" s="138" t="s">
        <v>53717</v>
      </c>
      <c r="C11191" s="138" t="s">
        <v>53718</v>
      </c>
      <c r="D11191" s="138" t="s">
        <v>53719</v>
      </c>
      <c r="E11191" s="138" t="s">
        <v>53720</v>
      </c>
      <c r="F11191" s="139">
        <v>12.8</v>
      </c>
      <c r="G11191" s="137" t="s">
        <v>247</v>
      </c>
      <c r="H11191" s="137" t="s">
        <v>1806</v>
      </c>
      <c r="I11191" s="138" t="s">
        <v>5636</v>
      </c>
    </row>
    <row r="11192" spans="1:9" hidden="1">
      <c r="A11192" s="137" t="s">
        <v>53721</v>
      </c>
      <c r="B11192" s="138" t="s">
        <v>53722</v>
      </c>
      <c r="C11192" s="138" t="s">
        <v>53723</v>
      </c>
      <c r="D11192" s="138" t="s">
        <v>53724</v>
      </c>
      <c r="E11192" s="138" t="s">
        <v>53725</v>
      </c>
      <c r="F11192" s="139">
        <v>72.73</v>
      </c>
      <c r="G11192" s="137" t="s">
        <v>247</v>
      </c>
      <c r="H11192" s="137" t="s">
        <v>1806</v>
      </c>
      <c r="I11192" s="138" t="s">
        <v>1096</v>
      </c>
    </row>
    <row r="11193" spans="1:9" hidden="1">
      <c r="A11193" s="137" t="s">
        <v>53726</v>
      </c>
      <c r="B11193" s="138" t="s">
        <v>53727</v>
      </c>
      <c r="C11193" s="138" t="s">
        <v>53728</v>
      </c>
      <c r="D11193" s="138" t="s">
        <v>53729</v>
      </c>
      <c r="E11193" s="138" t="s">
        <v>1756</v>
      </c>
      <c r="F11193" s="139">
        <v>0</v>
      </c>
      <c r="G11193" s="137" t="s">
        <v>247</v>
      </c>
      <c r="H11193" s="137" t="s">
        <v>1806</v>
      </c>
      <c r="I11193" s="138" t="s">
        <v>1756</v>
      </c>
    </row>
    <row r="11194" spans="1:9" hidden="1">
      <c r="A11194" s="137" t="s">
        <v>53730</v>
      </c>
      <c r="B11194" s="138" t="s">
        <v>53731</v>
      </c>
      <c r="C11194" s="138" t="s">
        <v>53732</v>
      </c>
      <c r="D11194" s="138" t="s">
        <v>53733</v>
      </c>
      <c r="E11194" s="138" t="s">
        <v>53734</v>
      </c>
      <c r="F11194" s="139">
        <v>0</v>
      </c>
      <c r="G11194" s="137" t="s">
        <v>247</v>
      </c>
      <c r="H11194" s="137" t="s">
        <v>1806</v>
      </c>
      <c r="I11194" s="138" t="s">
        <v>1756</v>
      </c>
    </row>
    <row r="11195" spans="1:9" hidden="1">
      <c r="A11195" s="137" t="s">
        <v>53735</v>
      </c>
      <c r="B11195" s="138" t="s">
        <v>53736</v>
      </c>
      <c r="C11195" s="138" t="s">
        <v>53737</v>
      </c>
      <c r="D11195" s="138" t="s">
        <v>53738</v>
      </c>
      <c r="E11195" s="138" t="s">
        <v>53739</v>
      </c>
      <c r="F11195" s="139">
        <v>0</v>
      </c>
      <c r="G11195" s="137" t="s">
        <v>247</v>
      </c>
      <c r="H11195" s="137" t="s">
        <v>1806</v>
      </c>
      <c r="I11195" s="138" t="s">
        <v>1096</v>
      </c>
    </row>
    <row r="11196" spans="1:9" hidden="1">
      <c r="A11196" s="137" t="s">
        <v>53740</v>
      </c>
      <c r="B11196" s="138" t="s">
        <v>53741</v>
      </c>
      <c r="C11196" s="138" t="s">
        <v>53742</v>
      </c>
      <c r="D11196" s="138" t="s">
        <v>53743</v>
      </c>
      <c r="E11196" s="138" t="s">
        <v>53744</v>
      </c>
      <c r="F11196" s="139">
        <v>71.510000000000005</v>
      </c>
      <c r="G11196" s="137" t="s">
        <v>247</v>
      </c>
      <c r="H11196" s="137" t="s">
        <v>1806</v>
      </c>
      <c r="I11196" s="138" t="s">
        <v>1096</v>
      </c>
    </row>
    <row r="11197" spans="1:9" hidden="1">
      <c r="A11197" s="137" t="s">
        <v>53745</v>
      </c>
      <c r="B11197" s="138" t="s">
        <v>53746</v>
      </c>
      <c r="C11197" s="138" t="s">
        <v>53747</v>
      </c>
      <c r="D11197" s="138" t="s">
        <v>53748</v>
      </c>
      <c r="E11197" s="138" t="s">
        <v>53749</v>
      </c>
      <c r="F11197" s="139">
        <v>0</v>
      </c>
      <c r="G11197" s="137" t="s">
        <v>247</v>
      </c>
      <c r="H11197" s="137" t="s">
        <v>1806</v>
      </c>
      <c r="I11197" s="138" t="s">
        <v>1096</v>
      </c>
    </row>
    <row r="11198" spans="1:9" hidden="1">
      <c r="A11198" s="137" t="s">
        <v>53750</v>
      </c>
      <c r="B11198" s="138" t="s">
        <v>53751</v>
      </c>
      <c r="C11198" s="138" t="s">
        <v>53752</v>
      </c>
      <c r="D11198" s="138" t="s">
        <v>53753</v>
      </c>
      <c r="E11198" s="138" t="s">
        <v>53754</v>
      </c>
      <c r="F11198" s="139">
        <v>0</v>
      </c>
      <c r="G11198" s="137" t="s">
        <v>247</v>
      </c>
      <c r="H11198" s="137" t="s">
        <v>1806</v>
      </c>
      <c r="I11198" s="138" t="s">
        <v>1096</v>
      </c>
    </row>
    <row r="11199" spans="1:9" hidden="1">
      <c r="A11199" s="137" t="s">
        <v>53755</v>
      </c>
      <c r="B11199" s="138" t="s">
        <v>1023</v>
      </c>
      <c r="C11199" s="138" t="s">
        <v>939</v>
      </c>
      <c r="D11199" s="138" t="s">
        <v>880</v>
      </c>
      <c r="E11199" s="138" t="s">
        <v>1247</v>
      </c>
      <c r="F11199" s="139">
        <v>0</v>
      </c>
      <c r="G11199" s="137" t="s">
        <v>247</v>
      </c>
      <c r="H11199" s="137" t="s">
        <v>1806</v>
      </c>
      <c r="I11199" s="138" t="s">
        <v>1756</v>
      </c>
    </row>
    <row r="11200" spans="1:9" hidden="1">
      <c r="A11200" s="137" t="s">
        <v>53756</v>
      </c>
      <c r="B11200" s="138" t="s">
        <v>1616</v>
      </c>
      <c r="C11200" s="138" t="s">
        <v>1617</v>
      </c>
      <c r="D11200" s="138" t="s">
        <v>53757</v>
      </c>
      <c r="E11200" s="138" t="s">
        <v>53758</v>
      </c>
      <c r="F11200" s="139">
        <v>59.4</v>
      </c>
      <c r="G11200" s="137" t="s">
        <v>247</v>
      </c>
      <c r="H11200" s="137" t="s">
        <v>1806</v>
      </c>
      <c r="I11200" s="138" t="s">
        <v>1096</v>
      </c>
    </row>
    <row r="11201" spans="1:9" hidden="1">
      <c r="A11201" s="137" t="s">
        <v>53759</v>
      </c>
      <c r="B11201" s="138" t="s">
        <v>53760</v>
      </c>
      <c r="C11201" s="138" t="s">
        <v>53761</v>
      </c>
      <c r="D11201" s="138" t="s">
        <v>53762</v>
      </c>
      <c r="E11201" s="138" t="s">
        <v>53763</v>
      </c>
      <c r="F11201" s="139">
        <v>0</v>
      </c>
      <c r="G11201" s="137" t="s">
        <v>247</v>
      </c>
      <c r="H11201" s="137" t="s">
        <v>1806</v>
      </c>
      <c r="I11201" s="138" t="s">
        <v>1096</v>
      </c>
    </row>
    <row r="11202" spans="1:9" hidden="1">
      <c r="A11202" s="137" t="s">
        <v>53764</v>
      </c>
      <c r="B11202" s="138" t="s">
        <v>53765</v>
      </c>
      <c r="C11202" s="138" t="s">
        <v>53766</v>
      </c>
      <c r="D11202" s="138" t="s">
        <v>53767</v>
      </c>
      <c r="E11202" s="138" t="s">
        <v>53768</v>
      </c>
      <c r="F11202" s="139">
        <v>60.62</v>
      </c>
      <c r="G11202" s="137" t="s">
        <v>247</v>
      </c>
      <c r="H11202" s="137" t="s">
        <v>1806</v>
      </c>
      <c r="I11202" s="138" t="s">
        <v>1096</v>
      </c>
    </row>
    <row r="11203" spans="1:9" hidden="1">
      <c r="A11203" s="137" t="s">
        <v>53769</v>
      </c>
      <c r="B11203" s="138" t="s">
        <v>53770</v>
      </c>
      <c r="C11203" s="138" t="s">
        <v>53771</v>
      </c>
      <c r="D11203" s="138" t="s">
        <v>53772</v>
      </c>
      <c r="E11203" s="138" t="s">
        <v>53773</v>
      </c>
      <c r="F11203" s="139">
        <v>154.19999999999999</v>
      </c>
      <c r="G11203" s="137" t="s">
        <v>247</v>
      </c>
      <c r="H11203" s="137" t="s">
        <v>1806</v>
      </c>
      <c r="I11203" s="138" t="s">
        <v>5636</v>
      </c>
    </row>
    <row r="11204" spans="1:9" hidden="1">
      <c r="A11204" s="137" t="s">
        <v>53774</v>
      </c>
      <c r="B11204" s="138" t="s">
        <v>53775</v>
      </c>
      <c r="C11204" s="138" t="s">
        <v>53776</v>
      </c>
      <c r="D11204" s="138" t="s">
        <v>53777</v>
      </c>
      <c r="E11204" s="138" t="s">
        <v>53778</v>
      </c>
      <c r="F11204" s="139">
        <v>0</v>
      </c>
      <c r="G11204" s="137" t="s">
        <v>247</v>
      </c>
      <c r="H11204" s="137" t="s">
        <v>1806</v>
      </c>
      <c r="I11204" s="138" t="s">
        <v>1756</v>
      </c>
    </row>
    <row r="11205" spans="1:9" hidden="1">
      <c r="A11205" s="137" t="s">
        <v>53779</v>
      </c>
      <c r="B11205" s="138" t="s">
        <v>53780</v>
      </c>
      <c r="C11205" s="138" t="s">
        <v>53781</v>
      </c>
      <c r="D11205" s="138" t="s">
        <v>53782</v>
      </c>
      <c r="E11205" s="138" t="s">
        <v>53783</v>
      </c>
      <c r="F11205" s="139">
        <v>0</v>
      </c>
      <c r="G11205" s="137" t="s">
        <v>247</v>
      </c>
      <c r="H11205" s="137" t="s">
        <v>1806</v>
      </c>
      <c r="I11205" s="138" t="s">
        <v>1096</v>
      </c>
    </row>
    <row r="11206" spans="1:9" hidden="1">
      <c r="A11206" s="137" t="s">
        <v>53784</v>
      </c>
      <c r="B11206" s="138" t="s">
        <v>53785</v>
      </c>
      <c r="C11206" s="138" t="s">
        <v>53786</v>
      </c>
      <c r="D11206" s="138" t="s">
        <v>53787</v>
      </c>
      <c r="E11206" s="138" t="s">
        <v>53788</v>
      </c>
      <c r="F11206" s="139">
        <v>42.11</v>
      </c>
      <c r="G11206" s="137" t="s">
        <v>247</v>
      </c>
      <c r="H11206" s="137" t="s">
        <v>1806</v>
      </c>
      <c r="I11206" s="138" t="s">
        <v>1110</v>
      </c>
    </row>
    <row r="11207" spans="1:9" hidden="1">
      <c r="A11207" s="137" t="s">
        <v>53789</v>
      </c>
      <c r="B11207" s="138" t="s">
        <v>53790</v>
      </c>
      <c r="C11207" s="138" t="s">
        <v>53791</v>
      </c>
      <c r="D11207" s="138" t="s">
        <v>53792</v>
      </c>
      <c r="E11207" s="138" t="s">
        <v>53793</v>
      </c>
      <c r="F11207" s="139">
        <v>632.16</v>
      </c>
      <c r="G11207" s="137" t="s">
        <v>247</v>
      </c>
      <c r="H11207" s="137" t="s">
        <v>1806</v>
      </c>
      <c r="I11207" s="138" t="s">
        <v>1110</v>
      </c>
    </row>
    <row r="11208" spans="1:9" hidden="1">
      <c r="A11208" s="137" t="s">
        <v>53794</v>
      </c>
      <c r="B11208" s="138" t="s">
        <v>53795</v>
      </c>
      <c r="C11208" s="138" t="s">
        <v>53796</v>
      </c>
      <c r="D11208" s="138" t="s">
        <v>53797</v>
      </c>
      <c r="E11208" s="138" t="s">
        <v>53798</v>
      </c>
      <c r="F11208" s="139">
        <v>34.47</v>
      </c>
      <c r="G11208" s="137" t="s">
        <v>247</v>
      </c>
      <c r="H11208" s="137" t="s">
        <v>1806</v>
      </c>
      <c r="I11208" s="138" t="s">
        <v>1110</v>
      </c>
    </row>
    <row r="11209" spans="1:9" hidden="1">
      <c r="A11209" s="137" t="s">
        <v>53799</v>
      </c>
      <c r="B11209" s="138" t="s">
        <v>53800</v>
      </c>
      <c r="C11209" s="138" t="s">
        <v>53801</v>
      </c>
      <c r="D11209" s="138" t="s">
        <v>53802</v>
      </c>
      <c r="E11209" s="138" t="s">
        <v>53803</v>
      </c>
      <c r="F11209" s="139">
        <v>0</v>
      </c>
      <c r="G11209" s="137" t="s">
        <v>247</v>
      </c>
      <c r="H11209" s="137" t="s">
        <v>1806</v>
      </c>
      <c r="I11209" s="138" t="s">
        <v>5636</v>
      </c>
    </row>
    <row r="11210" spans="1:9" hidden="1">
      <c r="A11210" s="137" t="s">
        <v>53804</v>
      </c>
      <c r="B11210" s="138" t="s">
        <v>53805</v>
      </c>
      <c r="C11210" s="138" t="s">
        <v>53806</v>
      </c>
      <c r="D11210" s="138" t="s">
        <v>53807</v>
      </c>
      <c r="E11210" s="138" t="s">
        <v>53808</v>
      </c>
      <c r="F11210" s="139">
        <v>11.04</v>
      </c>
      <c r="G11210" s="137" t="s">
        <v>247</v>
      </c>
      <c r="H11210" s="137" t="s">
        <v>1806</v>
      </c>
      <c r="I11210" s="138" t="s">
        <v>1096</v>
      </c>
    </row>
    <row r="11211" spans="1:9" hidden="1">
      <c r="A11211" s="137" t="s">
        <v>53809</v>
      </c>
      <c r="B11211" s="138" t="s">
        <v>53810</v>
      </c>
      <c r="C11211" s="138" t="s">
        <v>53811</v>
      </c>
      <c r="D11211" s="138" t="s">
        <v>53812</v>
      </c>
      <c r="E11211" s="138" t="s">
        <v>53813</v>
      </c>
      <c r="F11211" s="139">
        <v>27.37</v>
      </c>
      <c r="G11211" s="137" t="s">
        <v>247</v>
      </c>
      <c r="H11211" s="137" t="s">
        <v>1806</v>
      </c>
      <c r="I11211" s="138" t="s">
        <v>1756</v>
      </c>
    </row>
    <row r="11212" spans="1:9" hidden="1">
      <c r="A11212" s="137" t="s">
        <v>53814</v>
      </c>
      <c r="B11212" s="138" t="s">
        <v>53815</v>
      </c>
      <c r="C11212" s="138" t="s">
        <v>53816</v>
      </c>
      <c r="D11212" s="138" t="s">
        <v>53817</v>
      </c>
      <c r="E11212" s="138" t="s">
        <v>53818</v>
      </c>
      <c r="F11212" s="139">
        <v>88.05</v>
      </c>
      <c r="G11212" s="137" t="s">
        <v>247</v>
      </c>
      <c r="H11212" s="137" t="s">
        <v>1806</v>
      </c>
      <c r="I11212" s="138" t="s">
        <v>1096</v>
      </c>
    </row>
    <row r="11213" spans="1:9" hidden="1">
      <c r="A11213" s="137" t="s">
        <v>53819</v>
      </c>
      <c r="B11213" s="138" t="s">
        <v>53820</v>
      </c>
      <c r="C11213" s="138" t="s">
        <v>53821</v>
      </c>
      <c r="D11213" s="138" t="s">
        <v>53822</v>
      </c>
      <c r="E11213" s="138" t="s">
        <v>53823</v>
      </c>
      <c r="F11213" s="139">
        <v>27.19</v>
      </c>
      <c r="G11213" s="137" t="s">
        <v>247</v>
      </c>
      <c r="H11213" s="137" t="s">
        <v>1806</v>
      </c>
      <c r="I11213" s="138" t="s">
        <v>1756</v>
      </c>
    </row>
    <row r="11214" spans="1:9" hidden="1">
      <c r="A11214" s="137" t="s">
        <v>53824</v>
      </c>
      <c r="B11214" s="138" t="s">
        <v>53825</v>
      </c>
      <c r="C11214" s="138" t="s">
        <v>53826</v>
      </c>
      <c r="D11214" s="138" t="s">
        <v>53827</v>
      </c>
      <c r="E11214" s="138" t="s">
        <v>53828</v>
      </c>
      <c r="F11214" s="139">
        <v>0</v>
      </c>
      <c r="G11214" s="137" t="s">
        <v>247</v>
      </c>
      <c r="H11214" s="137" t="s">
        <v>38237</v>
      </c>
      <c r="I11214" s="138" t="s">
        <v>38251</v>
      </c>
    </row>
    <row r="11215" spans="1:9" hidden="1">
      <c r="A11215" s="137" t="s">
        <v>53829</v>
      </c>
      <c r="B11215" s="138" t="s">
        <v>53830</v>
      </c>
      <c r="C11215" s="138" t="s">
        <v>53831</v>
      </c>
      <c r="D11215" s="138" t="s">
        <v>53832</v>
      </c>
      <c r="E11215" s="138" t="s">
        <v>53833</v>
      </c>
      <c r="F11215" s="139">
        <v>56.9</v>
      </c>
      <c r="G11215" s="137" t="s">
        <v>247</v>
      </c>
      <c r="H11215" s="137" t="s">
        <v>2660</v>
      </c>
      <c r="I11215" s="138" t="s">
        <v>1091</v>
      </c>
    </row>
    <row r="11216" spans="1:9" hidden="1">
      <c r="A11216" s="137" t="s">
        <v>53834</v>
      </c>
      <c r="B11216" s="138" t="s">
        <v>53835</v>
      </c>
      <c r="C11216" s="138" t="s">
        <v>53836</v>
      </c>
      <c r="D11216" s="138" t="s">
        <v>53837</v>
      </c>
      <c r="E11216" s="138" t="s">
        <v>53838</v>
      </c>
      <c r="F11216" s="139">
        <v>0</v>
      </c>
      <c r="G11216" s="137" t="s">
        <v>247</v>
      </c>
      <c r="H11216" s="137" t="s">
        <v>1806</v>
      </c>
      <c r="I11216" s="138" t="s">
        <v>1096</v>
      </c>
    </row>
    <row r="11217" spans="1:9" hidden="1">
      <c r="A11217" s="137" t="s">
        <v>53839</v>
      </c>
      <c r="B11217" s="138" t="s">
        <v>53840</v>
      </c>
      <c r="C11217" s="138" t="s">
        <v>53841</v>
      </c>
      <c r="D11217" s="138" t="s">
        <v>53842</v>
      </c>
      <c r="E11217" s="138" t="s">
        <v>53843</v>
      </c>
      <c r="F11217" s="139">
        <v>28.33</v>
      </c>
      <c r="G11217" s="137" t="s">
        <v>247</v>
      </c>
      <c r="H11217" s="137" t="s">
        <v>1806</v>
      </c>
      <c r="I11217" s="138" t="s">
        <v>1110</v>
      </c>
    </row>
    <row r="11218" spans="1:9" hidden="1">
      <c r="A11218" s="137" t="s">
        <v>53844</v>
      </c>
      <c r="B11218" s="138" t="s">
        <v>53845</v>
      </c>
      <c r="C11218" s="138" t="s">
        <v>53846</v>
      </c>
      <c r="D11218" s="138" t="s">
        <v>53847</v>
      </c>
      <c r="E11218" s="138" t="s">
        <v>53848</v>
      </c>
      <c r="F11218" s="139">
        <v>0</v>
      </c>
      <c r="G11218" s="137" t="s">
        <v>247</v>
      </c>
      <c r="H11218" s="137" t="s">
        <v>1806</v>
      </c>
      <c r="I11218" s="138" t="s">
        <v>1096</v>
      </c>
    </row>
    <row r="11219" spans="1:9" hidden="1">
      <c r="A11219" s="137" t="s">
        <v>53849</v>
      </c>
      <c r="B11219" s="138" t="s">
        <v>53850</v>
      </c>
      <c r="C11219" s="138" t="s">
        <v>53851</v>
      </c>
      <c r="D11219" s="138" t="s">
        <v>53852</v>
      </c>
      <c r="E11219" s="138" t="s">
        <v>53853</v>
      </c>
      <c r="F11219" s="139">
        <v>138.78</v>
      </c>
      <c r="G11219" s="137" t="s">
        <v>247</v>
      </c>
      <c r="H11219" s="137" t="s">
        <v>1806</v>
      </c>
      <c r="I11219" s="138" t="s">
        <v>1110</v>
      </c>
    </row>
    <row r="11220" spans="1:9" hidden="1">
      <c r="A11220" s="137" t="s">
        <v>53854</v>
      </c>
      <c r="B11220" s="138" t="s">
        <v>53855</v>
      </c>
      <c r="C11220" s="138" t="s">
        <v>53856</v>
      </c>
      <c r="D11220" s="138" t="s">
        <v>53857</v>
      </c>
      <c r="E11220" s="138" t="s">
        <v>53858</v>
      </c>
      <c r="F11220" s="139">
        <v>0</v>
      </c>
      <c r="G11220" s="137" t="s">
        <v>247</v>
      </c>
      <c r="H11220" s="137" t="s">
        <v>1806</v>
      </c>
      <c r="I11220" s="138" t="s">
        <v>1080</v>
      </c>
    </row>
    <row r="11221" spans="1:9" hidden="1">
      <c r="A11221" s="137" t="s">
        <v>53859</v>
      </c>
      <c r="B11221" s="138" t="s">
        <v>53860</v>
      </c>
      <c r="C11221" s="138" t="s">
        <v>53861</v>
      </c>
      <c r="D11221" s="138" t="s">
        <v>53862</v>
      </c>
      <c r="E11221" s="138" t="s">
        <v>53863</v>
      </c>
      <c r="F11221" s="139">
        <v>0</v>
      </c>
      <c r="G11221" s="137" t="s">
        <v>247</v>
      </c>
      <c r="H11221" s="137" t="s">
        <v>1806</v>
      </c>
      <c r="I11221" s="138" t="s">
        <v>1110</v>
      </c>
    </row>
    <row r="11222" spans="1:9" hidden="1">
      <c r="A11222" s="137" t="s">
        <v>53864</v>
      </c>
      <c r="B11222" s="138" t="s">
        <v>53865</v>
      </c>
      <c r="C11222" s="138" t="s">
        <v>53866</v>
      </c>
      <c r="D11222" s="138" t="s">
        <v>53867</v>
      </c>
      <c r="E11222" s="138" t="s">
        <v>1756</v>
      </c>
      <c r="F11222" s="139">
        <v>0</v>
      </c>
      <c r="G11222" s="137" t="s">
        <v>247</v>
      </c>
      <c r="H11222" s="137" t="s">
        <v>1806</v>
      </c>
      <c r="I11222" s="138" t="s">
        <v>1756</v>
      </c>
    </row>
    <row r="11223" spans="1:9" hidden="1">
      <c r="A11223" s="137" t="s">
        <v>53868</v>
      </c>
      <c r="B11223" s="138" t="s">
        <v>53869</v>
      </c>
      <c r="C11223" s="138" t="s">
        <v>53870</v>
      </c>
      <c r="D11223" s="138" t="s">
        <v>53871</v>
      </c>
      <c r="E11223" s="138" t="s">
        <v>53872</v>
      </c>
      <c r="F11223" s="139">
        <v>86.87</v>
      </c>
      <c r="G11223" s="137" t="s">
        <v>247</v>
      </c>
      <c r="H11223" s="137" t="s">
        <v>1806</v>
      </c>
      <c r="I11223" s="138" t="s">
        <v>1096</v>
      </c>
    </row>
    <row r="11224" spans="1:9" hidden="1">
      <c r="A11224" s="137" t="s">
        <v>53873</v>
      </c>
      <c r="B11224" s="138" t="s">
        <v>53874</v>
      </c>
      <c r="C11224" s="138" t="s">
        <v>53875</v>
      </c>
      <c r="D11224" s="138" t="s">
        <v>53876</v>
      </c>
      <c r="E11224" s="138" t="s">
        <v>53877</v>
      </c>
      <c r="F11224" s="139">
        <v>204.1</v>
      </c>
      <c r="G11224" s="137" t="s">
        <v>247</v>
      </c>
      <c r="H11224" s="137" t="s">
        <v>1806</v>
      </c>
      <c r="I11224" s="138" t="s">
        <v>1096</v>
      </c>
    </row>
    <row r="11225" spans="1:9" hidden="1">
      <c r="A11225" s="137" t="s">
        <v>53878</v>
      </c>
      <c r="B11225" s="138" t="s">
        <v>53879</v>
      </c>
      <c r="C11225" s="138" t="s">
        <v>53880</v>
      </c>
      <c r="D11225" s="138" t="s">
        <v>53881</v>
      </c>
      <c r="E11225" s="138" t="s">
        <v>53882</v>
      </c>
      <c r="F11225" s="139">
        <v>0</v>
      </c>
      <c r="G11225" s="137" t="s">
        <v>247</v>
      </c>
      <c r="H11225" s="137" t="s">
        <v>1806</v>
      </c>
      <c r="I11225" s="138" t="s">
        <v>1096</v>
      </c>
    </row>
    <row r="11226" spans="1:9" hidden="1">
      <c r="A11226" s="137" t="s">
        <v>53883</v>
      </c>
      <c r="B11226" s="138" t="s">
        <v>53884</v>
      </c>
      <c r="C11226" s="138" t="s">
        <v>53885</v>
      </c>
      <c r="D11226" s="138" t="s">
        <v>53886</v>
      </c>
      <c r="E11226" s="138" t="s">
        <v>53887</v>
      </c>
      <c r="F11226" s="139">
        <v>20.2</v>
      </c>
      <c r="G11226" s="137" t="s">
        <v>247</v>
      </c>
      <c r="H11226" s="137" t="s">
        <v>1806</v>
      </c>
      <c r="I11226" s="138" t="s">
        <v>5636</v>
      </c>
    </row>
    <row r="11227" spans="1:9" hidden="1">
      <c r="A11227" s="137" t="s">
        <v>53888</v>
      </c>
      <c r="B11227" s="138" t="s">
        <v>53889</v>
      </c>
      <c r="C11227" s="138" t="s">
        <v>53890</v>
      </c>
      <c r="D11227" s="138" t="s">
        <v>53891</v>
      </c>
      <c r="E11227" s="138" t="s">
        <v>53892</v>
      </c>
      <c r="F11227" s="139">
        <v>0</v>
      </c>
      <c r="G11227" s="137" t="s">
        <v>247</v>
      </c>
      <c r="H11227" s="137" t="s">
        <v>1806</v>
      </c>
      <c r="I11227" s="138" t="s">
        <v>1110</v>
      </c>
    </row>
    <row r="11228" spans="1:9" hidden="1">
      <c r="A11228" s="137" t="s">
        <v>53893</v>
      </c>
      <c r="B11228" s="138" t="s">
        <v>53894</v>
      </c>
      <c r="C11228" s="138" t="s">
        <v>53895</v>
      </c>
      <c r="D11228" s="138" t="s">
        <v>53896</v>
      </c>
      <c r="E11228" s="138" t="s">
        <v>53897</v>
      </c>
      <c r="F11228" s="139">
        <v>24.26</v>
      </c>
      <c r="G11228" s="137" t="s">
        <v>247</v>
      </c>
      <c r="H11228" s="137" t="s">
        <v>1806</v>
      </c>
      <c r="I11228" s="138" t="s">
        <v>5636</v>
      </c>
    </row>
    <row r="11229" spans="1:9" hidden="1">
      <c r="A11229" s="137" t="s">
        <v>53898</v>
      </c>
      <c r="B11229" s="138" t="s">
        <v>53899</v>
      </c>
      <c r="C11229" s="138" t="s">
        <v>53900</v>
      </c>
      <c r="D11229" s="138" t="s">
        <v>53901</v>
      </c>
      <c r="E11229" s="138" t="s">
        <v>53902</v>
      </c>
      <c r="F11229" s="139">
        <v>2.48</v>
      </c>
      <c r="G11229" s="137" t="s">
        <v>247</v>
      </c>
      <c r="H11229" s="137" t="s">
        <v>1806</v>
      </c>
      <c r="I11229" s="138" t="s">
        <v>1110</v>
      </c>
    </row>
    <row r="11230" spans="1:9" hidden="1">
      <c r="A11230" s="137" t="s">
        <v>53903</v>
      </c>
      <c r="B11230" s="138" t="s">
        <v>53904</v>
      </c>
      <c r="C11230" s="138" t="s">
        <v>53905</v>
      </c>
      <c r="D11230" s="138" t="s">
        <v>53906</v>
      </c>
      <c r="E11230" s="138" t="s">
        <v>53907</v>
      </c>
      <c r="F11230" s="139">
        <v>0</v>
      </c>
      <c r="G11230" s="137" t="s">
        <v>247</v>
      </c>
      <c r="H11230" s="137" t="s">
        <v>1806</v>
      </c>
      <c r="I11230" s="138" t="s">
        <v>1096</v>
      </c>
    </row>
    <row r="11231" spans="1:9" hidden="1">
      <c r="A11231" s="137" t="s">
        <v>53908</v>
      </c>
      <c r="B11231" s="138" t="s">
        <v>53909</v>
      </c>
      <c r="C11231" s="138" t="s">
        <v>53910</v>
      </c>
      <c r="D11231" s="138" t="s">
        <v>53911</v>
      </c>
      <c r="E11231" s="138" t="s">
        <v>53912</v>
      </c>
      <c r="F11231" s="139">
        <v>0</v>
      </c>
      <c r="G11231" s="137" t="s">
        <v>247</v>
      </c>
      <c r="H11231" s="137" t="s">
        <v>1806</v>
      </c>
      <c r="I11231" s="138" t="s">
        <v>1756</v>
      </c>
    </row>
    <row r="11232" spans="1:9" hidden="1">
      <c r="A11232" s="137" t="s">
        <v>53913</v>
      </c>
      <c r="B11232" s="138" t="s">
        <v>53914</v>
      </c>
      <c r="C11232" s="138" t="s">
        <v>53915</v>
      </c>
      <c r="D11232" s="138" t="s">
        <v>53916</v>
      </c>
      <c r="E11232" s="138" t="s">
        <v>53917</v>
      </c>
      <c r="F11232" s="139">
        <v>20.64</v>
      </c>
      <c r="G11232" s="137" t="s">
        <v>247</v>
      </c>
      <c r="H11232" s="137" t="s">
        <v>1806</v>
      </c>
      <c r="I11232" s="138" t="s">
        <v>5636</v>
      </c>
    </row>
    <row r="11233" spans="1:9" hidden="1">
      <c r="A11233" s="137" t="s">
        <v>53918</v>
      </c>
      <c r="B11233" s="138" t="s">
        <v>53919</v>
      </c>
      <c r="C11233" s="138" t="s">
        <v>53920</v>
      </c>
      <c r="D11233" s="138" t="s">
        <v>53921</v>
      </c>
      <c r="E11233" s="138" t="s">
        <v>53922</v>
      </c>
      <c r="F11233" s="139">
        <v>2.34</v>
      </c>
      <c r="G11233" s="137" t="s">
        <v>247</v>
      </c>
      <c r="H11233" s="137" t="s">
        <v>1806</v>
      </c>
      <c r="I11233" s="138" t="s">
        <v>1110</v>
      </c>
    </row>
    <row r="11234" spans="1:9" hidden="1">
      <c r="A11234" s="137" t="s">
        <v>53923</v>
      </c>
      <c r="B11234" s="138" t="s">
        <v>53924</v>
      </c>
      <c r="C11234" s="138" t="s">
        <v>53925</v>
      </c>
      <c r="D11234" s="138" t="s">
        <v>53926</v>
      </c>
      <c r="E11234" s="138" t="s">
        <v>53927</v>
      </c>
      <c r="F11234" s="139">
        <v>283.33999999999997</v>
      </c>
      <c r="G11234" s="137" t="s">
        <v>247</v>
      </c>
      <c r="H11234" s="137" t="s">
        <v>1806</v>
      </c>
      <c r="I11234" s="138" t="s">
        <v>1096</v>
      </c>
    </row>
    <row r="11235" spans="1:9" hidden="1">
      <c r="A11235" s="137" t="s">
        <v>53928</v>
      </c>
      <c r="B11235" s="138" t="s">
        <v>53929</v>
      </c>
      <c r="C11235" s="138" t="s">
        <v>46513</v>
      </c>
      <c r="D11235" s="138" t="s">
        <v>53930</v>
      </c>
      <c r="E11235" s="138" t="s">
        <v>53931</v>
      </c>
      <c r="F11235" s="139">
        <v>0</v>
      </c>
      <c r="G11235" s="137" t="s">
        <v>247</v>
      </c>
      <c r="H11235" s="137" t="s">
        <v>1806</v>
      </c>
      <c r="I11235" s="138" t="s">
        <v>1096</v>
      </c>
    </row>
    <row r="11236" spans="1:9" hidden="1">
      <c r="A11236" s="137" t="s">
        <v>53932</v>
      </c>
      <c r="B11236" s="138" t="s">
        <v>53933</v>
      </c>
      <c r="C11236" s="138" t="s">
        <v>53934</v>
      </c>
      <c r="D11236" s="138" t="s">
        <v>53935</v>
      </c>
      <c r="E11236" s="138" t="s">
        <v>53936</v>
      </c>
      <c r="F11236" s="139">
        <v>4.0599999999999996</v>
      </c>
      <c r="G11236" s="137" t="s">
        <v>247</v>
      </c>
      <c r="H11236" s="137" t="s">
        <v>1806</v>
      </c>
      <c r="I11236" s="138" t="s">
        <v>1096</v>
      </c>
    </row>
    <row r="11237" spans="1:9" hidden="1">
      <c r="A11237" s="137" t="s">
        <v>53937</v>
      </c>
      <c r="B11237" s="138" t="s">
        <v>53938</v>
      </c>
      <c r="C11237" s="138" t="s">
        <v>53939</v>
      </c>
      <c r="D11237" s="138" t="s">
        <v>53940</v>
      </c>
      <c r="E11237" s="138" t="s">
        <v>53941</v>
      </c>
      <c r="F11237" s="139">
        <v>0</v>
      </c>
      <c r="G11237" s="137" t="s">
        <v>247</v>
      </c>
      <c r="H11237" s="137" t="s">
        <v>1806</v>
      </c>
      <c r="I11237" s="138" t="s">
        <v>5908</v>
      </c>
    </row>
    <row r="11238" spans="1:9" hidden="1">
      <c r="A11238" s="137" t="s">
        <v>53942</v>
      </c>
      <c r="B11238" s="138" t="s">
        <v>53943</v>
      </c>
      <c r="C11238" s="138" t="s">
        <v>53944</v>
      </c>
      <c r="D11238" s="138" t="s">
        <v>53945</v>
      </c>
      <c r="E11238" s="138" t="s">
        <v>53946</v>
      </c>
      <c r="F11238" s="139">
        <v>51.95</v>
      </c>
      <c r="G11238" s="137" t="s">
        <v>247</v>
      </c>
      <c r="H11238" s="137" t="s">
        <v>1806</v>
      </c>
      <c r="I11238" s="138" t="s">
        <v>1096</v>
      </c>
    </row>
    <row r="11239" spans="1:9" hidden="1">
      <c r="A11239" s="137" t="s">
        <v>53947</v>
      </c>
      <c r="B11239" s="138" t="s">
        <v>53948</v>
      </c>
      <c r="C11239" s="138" t="s">
        <v>53949</v>
      </c>
      <c r="D11239" s="138" t="s">
        <v>866</v>
      </c>
      <c r="E11239" s="138" t="s">
        <v>53950</v>
      </c>
      <c r="F11239" s="139">
        <v>44.75</v>
      </c>
      <c r="G11239" s="137" t="s">
        <v>247</v>
      </c>
      <c r="H11239" s="137" t="s">
        <v>1806</v>
      </c>
      <c r="I11239" s="138" t="s">
        <v>6595</v>
      </c>
    </row>
    <row r="11240" spans="1:9" hidden="1">
      <c r="A11240" s="137" t="s">
        <v>53951</v>
      </c>
      <c r="B11240" s="138" t="s">
        <v>53952</v>
      </c>
      <c r="C11240" s="138" t="s">
        <v>53953</v>
      </c>
      <c r="D11240" s="138" t="s">
        <v>53954</v>
      </c>
      <c r="E11240" s="138" t="s">
        <v>53955</v>
      </c>
      <c r="F11240" s="139">
        <v>24.03</v>
      </c>
      <c r="G11240" s="137" t="s">
        <v>247</v>
      </c>
      <c r="H11240" s="137" t="s">
        <v>1806</v>
      </c>
      <c r="I11240" s="138" t="s">
        <v>5636</v>
      </c>
    </row>
    <row r="11241" spans="1:9" hidden="1">
      <c r="A11241" s="137" t="s">
        <v>53956</v>
      </c>
      <c r="B11241" s="138" t="s">
        <v>1618</v>
      </c>
      <c r="C11241" s="138" t="s">
        <v>1619</v>
      </c>
      <c r="D11241" s="138" t="s">
        <v>53957</v>
      </c>
      <c r="E11241" s="138" t="s">
        <v>53958</v>
      </c>
      <c r="F11241" s="139">
        <v>220.97</v>
      </c>
      <c r="G11241" s="137" t="s">
        <v>247</v>
      </c>
      <c r="H11241" s="137" t="s">
        <v>1806</v>
      </c>
      <c r="I11241" s="138" t="s">
        <v>1096</v>
      </c>
    </row>
    <row r="11242" spans="1:9" hidden="1">
      <c r="A11242" s="137" t="s">
        <v>53959</v>
      </c>
      <c r="B11242" s="138" t="s">
        <v>53960</v>
      </c>
      <c r="C11242" s="138" t="s">
        <v>53961</v>
      </c>
      <c r="D11242" s="138" t="s">
        <v>53962</v>
      </c>
      <c r="E11242" s="138" t="s">
        <v>53963</v>
      </c>
      <c r="F11242" s="139">
        <v>0</v>
      </c>
      <c r="G11242" s="137" t="s">
        <v>247</v>
      </c>
      <c r="H11242" s="137" t="s">
        <v>1806</v>
      </c>
      <c r="I11242" s="138" t="s">
        <v>1756</v>
      </c>
    </row>
    <row r="11243" spans="1:9" hidden="1">
      <c r="A11243" s="137" t="s">
        <v>53964</v>
      </c>
      <c r="B11243" s="138" t="s">
        <v>53965</v>
      </c>
      <c r="C11243" s="138" t="s">
        <v>53966</v>
      </c>
      <c r="D11243" s="138" t="s">
        <v>53967</v>
      </c>
      <c r="E11243" s="138" t="s">
        <v>53968</v>
      </c>
      <c r="F11243" s="139">
        <v>151.57</v>
      </c>
      <c r="G11243" s="137" t="s">
        <v>247</v>
      </c>
      <c r="H11243" s="137" t="s">
        <v>1806</v>
      </c>
      <c r="I11243" s="138" t="s">
        <v>1110</v>
      </c>
    </row>
    <row r="11244" spans="1:9" hidden="1">
      <c r="A11244" s="137" t="s">
        <v>53969</v>
      </c>
      <c r="B11244" s="138" t="s">
        <v>53970</v>
      </c>
      <c r="C11244" s="138" t="s">
        <v>53971</v>
      </c>
      <c r="D11244" s="138" t="s">
        <v>53972</v>
      </c>
      <c r="E11244" s="138" t="s">
        <v>53973</v>
      </c>
      <c r="F11244" s="139">
        <v>51.25</v>
      </c>
      <c r="G11244" s="137" t="s">
        <v>247</v>
      </c>
      <c r="H11244" s="137" t="s">
        <v>1806</v>
      </c>
      <c r="I11244" s="138" t="s">
        <v>1096</v>
      </c>
    </row>
    <row r="11245" spans="1:9" hidden="1">
      <c r="A11245" s="137" t="s">
        <v>53974</v>
      </c>
      <c r="B11245" s="138" t="s">
        <v>53975</v>
      </c>
      <c r="C11245" s="138" t="s">
        <v>53976</v>
      </c>
      <c r="D11245" s="138" t="s">
        <v>53977</v>
      </c>
      <c r="E11245" s="138" t="s">
        <v>53978</v>
      </c>
      <c r="F11245" s="139">
        <v>437.16</v>
      </c>
      <c r="G11245" s="137" t="s">
        <v>247</v>
      </c>
      <c r="H11245" s="137" t="s">
        <v>1806</v>
      </c>
      <c r="I11245" s="138" t="s">
        <v>1096</v>
      </c>
    </row>
    <row r="11246" spans="1:9" hidden="1">
      <c r="A11246" s="137" t="s">
        <v>53979</v>
      </c>
      <c r="B11246" s="138" t="s">
        <v>53980</v>
      </c>
      <c r="C11246" s="138" t="s">
        <v>53981</v>
      </c>
      <c r="D11246" s="138" t="s">
        <v>53982</v>
      </c>
      <c r="E11246" s="138" t="s">
        <v>53983</v>
      </c>
      <c r="F11246" s="139">
        <v>0</v>
      </c>
      <c r="G11246" s="137" t="s">
        <v>247</v>
      </c>
      <c r="H11246" s="137" t="s">
        <v>1806</v>
      </c>
      <c r="I11246" s="138" t="s">
        <v>1096</v>
      </c>
    </row>
    <row r="11247" spans="1:9" hidden="1">
      <c r="A11247" s="137" t="s">
        <v>53984</v>
      </c>
      <c r="B11247" s="138" t="s">
        <v>984</v>
      </c>
      <c r="C11247" s="138" t="s">
        <v>950</v>
      </c>
      <c r="D11247" s="138" t="s">
        <v>832</v>
      </c>
      <c r="E11247" s="138" t="s">
        <v>1194</v>
      </c>
      <c r="F11247" s="139">
        <v>88.43</v>
      </c>
      <c r="G11247" s="137" t="s">
        <v>247</v>
      </c>
      <c r="H11247" s="137" t="s">
        <v>1806</v>
      </c>
      <c r="I11247" s="138" t="s">
        <v>1110</v>
      </c>
    </row>
    <row r="11248" spans="1:9" hidden="1">
      <c r="A11248" s="137" t="s">
        <v>53985</v>
      </c>
      <c r="B11248" s="138" t="s">
        <v>53986</v>
      </c>
      <c r="C11248" s="138" t="s">
        <v>53987</v>
      </c>
      <c r="D11248" s="138" t="s">
        <v>53988</v>
      </c>
      <c r="E11248" s="138" t="s">
        <v>53989</v>
      </c>
      <c r="F11248" s="139">
        <v>0</v>
      </c>
      <c r="G11248" s="137" t="s">
        <v>247</v>
      </c>
      <c r="H11248" s="137" t="s">
        <v>2660</v>
      </c>
      <c r="I11248" s="138" t="s">
        <v>1091</v>
      </c>
    </row>
    <row r="11249" spans="1:9" hidden="1">
      <c r="A11249" s="137" t="s">
        <v>53990</v>
      </c>
      <c r="B11249" s="138" t="s">
        <v>53986</v>
      </c>
      <c r="C11249" s="138" t="s">
        <v>53991</v>
      </c>
      <c r="D11249" s="138" t="s">
        <v>53992</v>
      </c>
      <c r="E11249" s="138" t="s">
        <v>53993</v>
      </c>
      <c r="F11249" s="139">
        <v>0</v>
      </c>
      <c r="G11249" s="137" t="s">
        <v>247</v>
      </c>
      <c r="H11249" s="137" t="s">
        <v>1806</v>
      </c>
      <c r="I11249" s="138" t="s">
        <v>6595</v>
      </c>
    </row>
    <row r="11250" spans="1:9" hidden="1">
      <c r="A11250" s="137" t="s">
        <v>53994</v>
      </c>
      <c r="B11250" s="138" t="s">
        <v>53995</v>
      </c>
      <c r="C11250" s="138" t="s">
        <v>53996</v>
      </c>
      <c r="D11250" s="138" t="s">
        <v>53997</v>
      </c>
      <c r="E11250" s="138" t="s">
        <v>53998</v>
      </c>
      <c r="F11250" s="139">
        <v>0</v>
      </c>
      <c r="G11250" s="137" t="s">
        <v>247</v>
      </c>
      <c r="H11250" s="137" t="s">
        <v>1806</v>
      </c>
      <c r="I11250" s="138" t="s">
        <v>1096</v>
      </c>
    </row>
    <row r="11251" spans="1:9" hidden="1">
      <c r="A11251" s="137" t="s">
        <v>53999</v>
      </c>
      <c r="B11251" s="138" t="s">
        <v>54000</v>
      </c>
      <c r="C11251" s="138" t="s">
        <v>54001</v>
      </c>
      <c r="D11251" s="138" t="s">
        <v>54002</v>
      </c>
      <c r="E11251" s="138" t="s">
        <v>54003</v>
      </c>
      <c r="F11251" s="139">
        <v>5.14</v>
      </c>
      <c r="G11251" s="137" t="s">
        <v>247</v>
      </c>
      <c r="H11251" s="137" t="s">
        <v>1806</v>
      </c>
      <c r="I11251" s="138" t="s">
        <v>1110</v>
      </c>
    </row>
    <row r="11252" spans="1:9" hidden="1">
      <c r="A11252" s="137" t="s">
        <v>54004</v>
      </c>
      <c r="B11252" s="138" t="s">
        <v>54005</v>
      </c>
      <c r="C11252" s="138" t="s">
        <v>54006</v>
      </c>
      <c r="D11252" s="138" t="s">
        <v>54007</v>
      </c>
      <c r="E11252" s="138" t="s">
        <v>54008</v>
      </c>
      <c r="F11252" s="139">
        <v>0</v>
      </c>
      <c r="G11252" s="137" t="s">
        <v>247</v>
      </c>
      <c r="H11252" s="137" t="s">
        <v>2660</v>
      </c>
      <c r="I11252" s="138" t="s">
        <v>1091</v>
      </c>
    </row>
    <row r="11253" spans="1:9" hidden="1">
      <c r="A11253" s="137" t="s">
        <v>54009</v>
      </c>
      <c r="B11253" s="138" t="s">
        <v>54010</v>
      </c>
      <c r="C11253" s="138" t="s">
        <v>54011</v>
      </c>
      <c r="D11253" s="138" t="s">
        <v>21174</v>
      </c>
      <c r="E11253" s="138" t="s">
        <v>54012</v>
      </c>
      <c r="F11253" s="139">
        <v>76</v>
      </c>
      <c r="G11253" s="137" t="s">
        <v>247</v>
      </c>
      <c r="H11253" s="137" t="s">
        <v>1806</v>
      </c>
      <c r="I11253" s="138" t="s">
        <v>1110</v>
      </c>
    </row>
    <row r="11254" spans="1:9" hidden="1">
      <c r="A11254" s="137" t="s">
        <v>54013</v>
      </c>
      <c r="B11254" s="138" t="s">
        <v>54014</v>
      </c>
      <c r="C11254" s="138" t="s">
        <v>54015</v>
      </c>
      <c r="D11254" s="138" t="s">
        <v>54016</v>
      </c>
      <c r="E11254" s="138" t="s">
        <v>54017</v>
      </c>
      <c r="F11254" s="139">
        <v>0</v>
      </c>
      <c r="G11254" s="137" t="s">
        <v>247</v>
      </c>
      <c r="H11254" s="137" t="s">
        <v>1806</v>
      </c>
      <c r="I11254" s="138" t="s">
        <v>1096</v>
      </c>
    </row>
    <row r="11255" spans="1:9" hidden="1">
      <c r="A11255" s="137" t="s">
        <v>54018</v>
      </c>
      <c r="B11255" s="138" t="s">
        <v>54019</v>
      </c>
      <c r="C11255" s="138" t="s">
        <v>54020</v>
      </c>
      <c r="D11255" s="138" t="s">
        <v>54021</v>
      </c>
      <c r="E11255" s="138" t="s">
        <v>54022</v>
      </c>
      <c r="F11255" s="139">
        <v>0</v>
      </c>
      <c r="G11255" s="137" t="s">
        <v>247</v>
      </c>
      <c r="H11255" s="137" t="s">
        <v>1806</v>
      </c>
      <c r="I11255" s="138" t="s">
        <v>1080</v>
      </c>
    </row>
    <row r="11256" spans="1:9" hidden="1">
      <c r="A11256" s="137" t="s">
        <v>54023</v>
      </c>
      <c r="B11256" s="138" t="s">
        <v>54024</v>
      </c>
      <c r="C11256" s="138" t="s">
        <v>54025</v>
      </c>
      <c r="D11256" s="138" t="s">
        <v>54026</v>
      </c>
      <c r="E11256" s="138" t="s">
        <v>54027</v>
      </c>
      <c r="F11256" s="139">
        <v>0</v>
      </c>
      <c r="G11256" s="137" t="s">
        <v>247</v>
      </c>
      <c r="H11256" s="137" t="s">
        <v>1806</v>
      </c>
      <c r="I11256" s="138" t="s">
        <v>1080</v>
      </c>
    </row>
    <row r="11257" spans="1:9" hidden="1">
      <c r="A11257" s="137" t="s">
        <v>54028</v>
      </c>
      <c r="B11257" s="138" t="s">
        <v>54029</v>
      </c>
      <c r="C11257" s="138" t="s">
        <v>54030</v>
      </c>
      <c r="D11257" s="138" t="s">
        <v>54031</v>
      </c>
      <c r="E11257" s="138" t="s">
        <v>54032</v>
      </c>
      <c r="F11257" s="139">
        <v>0</v>
      </c>
      <c r="G11257" s="137" t="s">
        <v>247</v>
      </c>
      <c r="H11257" s="137" t="s">
        <v>1806</v>
      </c>
      <c r="I11257" s="138" t="s">
        <v>1080</v>
      </c>
    </row>
    <row r="11258" spans="1:9" hidden="1">
      <c r="A11258" s="137" t="s">
        <v>54033</v>
      </c>
      <c r="B11258" s="138" t="s">
        <v>54034</v>
      </c>
      <c r="C11258" s="138" t="s">
        <v>54035</v>
      </c>
      <c r="D11258" s="138" t="s">
        <v>54026</v>
      </c>
      <c r="E11258" s="138" t="s">
        <v>54036</v>
      </c>
      <c r="F11258" s="139">
        <v>0</v>
      </c>
      <c r="G11258" s="137" t="s">
        <v>247</v>
      </c>
      <c r="H11258" s="137" t="s">
        <v>1806</v>
      </c>
      <c r="I11258" s="138" t="s">
        <v>1080</v>
      </c>
    </row>
    <row r="11259" spans="1:9" hidden="1">
      <c r="A11259" s="137" t="s">
        <v>54037</v>
      </c>
      <c r="B11259" s="138" t="s">
        <v>1007</v>
      </c>
      <c r="C11259" s="138" t="s">
        <v>928</v>
      </c>
      <c r="D11259" s="138" t="s">
        <v>863</v>
      </c>
      <c r="E11259" s="138" t="s">
        <v>1224</v>
      </c>
      <c r="F11259" s="139">
        <v>359.86</v>
      </c>
      <c r="G11259" s="137" t="s">
        <v>247</v>
      </c>
      <c r="H11259" s="137" t="s">
        <v>1806</v>
      </c>
      <c r="I11259" s="138" t="s">
        <v>1096</v>
      </c>
    </row>
    <row r="11260" spans="1:9" hidden="1">
      <c r="A11260" s="137" t="s">
        <v>54038</v>
      </c>
      <c r="B11260" s="138" t="s">
        <v>54039</v>
      </c>
      <c r="C11260" s="138" t="s">
        <v>54040</v>
      </c>
      <c r="D11260" s="138" t="s">
        <v>54041</v>
      </c>
      <c r="E11260" s="138" t="s">
        <v>54042</v>
      </c>
      <c r="F11260" s="139">
        <v>317.57</v>
      </c>
      <c r="G11260" s="137" t="s">
        <v>247</v>
      </c>
      <c r="H11260" s="137" t="s">
        <v>1806</v>
      </c>
      <c r="I11260" s="138" t="s">
        <v>1110</v>
      </c>
    </row>
    <row r="11261" spans="1:9" hidden="1">
      <c r="A11261" s="137" t="s">
        <v>54043</v>
      </c>
      <c r="B11261" s="138" t="s">
        <v>54044</v>
      </c>
      <c r="C11261" s="138" t="s">
        <v>54045</v>
      </c>
      <c r="D11261" s="138" t="s">
        <v>54046</v>
      </c>
      <c r="E11261" s="138" t="s">
        <v>54047</v>
      </c>
      <c r="F11261" s="139">
        <v>23.09</v>
      </c>
      <c r="G11261" s="137" t="s">
        <v>247</v>
      </c>
      <c r="H11261" s="137" t="s">
        <v>1806</v>
      </c>
      <c r="I11261" s="138" t="s">
        <v>1756</v>
      </c>
    </row>
    <row r="11262" spans="1:9" hidden="1">
      <c r="A11262" s="137" t="s">
        <v>54048</v>
      </c>
      <c r="B11262" s="138" t="s">
        <v>54049</v>
      </c>
      <c r="C11262" s="138" t="s">
        <v>54050</v>
      </c>
      <c r="D11262" s="138" t="s">
        <v>54051</v>
      </c>
      <c r="E11262" s="138" t="s">
        <v>54052</v>
      </c>
      <c r="F11262" s="139">
        <v>51.14</v>
      </c>
      <c r="G11262" s="137" t="s">
        <v>247</v>
      </c>
      <c r="H11262" s="137" t="s">
        <v>1806</v>
      </c>
      <c r="I11262" s="138" t="s">
        <v>1110</v>
      </c>
    </row>
    <row r="11263" spans="1:9" hidden="1">
      <c r="A11263" s="137" t="s">
        <v>54053</v>
      </c>
      <c r="B11263" s="138" t="s">
        <v>54054</v>
      </c>
      <c r="C11263" s="138" t="s">
        <v>54055</v>
      </c>
      <c r="D11263" s="138" t="s">
        <v>54056</v>
      </c>
      <c r="E11263" s="138" t="s">
        <v>54057</v>
      </c>
      <c r="F11263" s="139">
        <v>0</v>
      </c>
      <c r="G11263" s="137" t="s">
        <v>247</v>
      </c>
      <c r="H11263" s="137" t="s">
        <v>1806</v>
      </c>
      <c r="I11263" s="138" t="s">
        <v>1096</v>
      </c>
    </row>
    <row r="11264" spans="1:9" hidden="1">
      <c r="A11264" s="137" t="s">
        <v>54058</v>
      </c>
      <c r="B11264" s="138" t="s">
        <v>54059</v>
      </c>
      <c r="C11264" s="138" t="s">
        <v>54060</v>
      </c>
      <c r="D11264" s="138" t="s">
        <v>54061</v>
      </c>
      <c r="E11264" s="138" t="s">
        <v>54062</v>
      </c>
      <c r="F11264" s="139">
        <v>48.71</v>
      </c>
      <c r="G11264" s="137" t="s">
        <v>247</v>
      </c>
      <c r="H11264" s="137" t="s">
        <v>1806</v>
      </c>
      <c r="I11264" s="138" t="s">
        <v>1096</v>
      </c>
    </row>
    <row r="11265" spans="1:9" hidden="1">
      <c r="A11265" s="137" t="s">
        <v>54063</v>
      </c>
      <c r="B11265" s="138" t="s">
        <v>54064</v>
      </c>
      <c r="C11265" s="138" t="s">
        <v>54065</v>
      </c>
      <c r="D11265" s="138" t="s">
        <v>54066</v>
      </c>
      <c r="E11265" s="138" t="s">
        <v>54067</v>
      </c>
      <c r="F11265" s="139">
        <v>25.6</v>
      </c>
      <c r="G11265" s="137" t="s">
        <v>247</v>
      </c>
      <c r="H11265" s="137" t="s">
        <v>1806</v>
      </c>
      <c r="I11265" s="138" t="s">
        <v>1756</v>
      </c>
    </row>
    <row r="11266" spans="1:9" hidden="1">
      <c r="A11266" s="137" t="s">
        <v>54068</v>
      </c>
      <c r="B11266" s="138" t="s">
        <v>54069</v>
      </c>
      <c r="C11266" s="138" t="s">
        <v>54070</v>
      </c>
      <c r="D11266" s="138" t="s">
        <v>54071</v>
      </c>
      <c r="E11266" s="138" t="s">
        <v>54072</v>
      </c>
      <c r="F11266" s="139">
        <v>0</v>
      </c>
      <c r="G11266" s="137" t="s">
        <v>247</v>
      </c>
      <c r="H11266" s="137" t="s">
        <v>1806</v>
      </c>
      <c r="I11266" s="138" t="s">
        <v>1110</v>
      </c>
    </row>
    <row r="11267" spans="1:9" hidden="1">
      <c r="A11267" s="137" t="s">
        <v>54073</v>
      </c>
      <c r="B11267" s="138" t="s">
        <v>54074</v>
      </c>
      <c r="C11267" s="138" t="s">
        <v>54075</v>
      </c>
      <c r="D11267" s="138" t="s">
        <v>54076</v>
      </c>
      <c r="E11267" s="138" t="s">
        <v>54077</v>
      </c>
      <c r="F11267" s="139">
        <v>0</v>
      </c>
      <c r="G11267" s="137" t="s">
        <v>247</v>
      </c>
      <c r="H11267" s="137" t="s">
        <v>1806</v>
      </c>
      <c r="I11267" s="138" t="s">
        <v>1080</v>
      </c>
    </row>
    <row r="11268" spans="1:9" hidden="1">
      <c r="A11268" s="137" t="s">
        <v>54078</v>
      </c>
      <c r="B11268" s="138" t="s">
        <v>54074</v>
      </c>
      <c r="C11268" s="138" t="s">
        <v>54079</v>
      </c>
      <c r="D11268" s="138" t="s">
        <v>54080</v>
      </c>
      <c r="E11268" s="138" t="s">
        <v>54077</v>
      </c>
      <c r="F11268" s="139">
        <v>325.12</v>
      </c>
      <c r="G11268" s="137" t="s">
        <v>247</v>
      </c>
      <c r="H11268" s="137" t="s">
        <v>1806</v>
      </c>
      <c r="I11268" s="138" t="s">
        <v>1080</v>
      </c>
    </row>
    <row r="11269" spans="1:9" hidden="1">
      <c r="A11269" s="137" t="s">
        <v>54081</v>
      </c>
      <c r="B11269" s="138" t="s">
        <v>54082</v>
      </c>
      <c r="C11269" s="138" t="s">
        <v>54083</v>
      </c>
      <c r="D11269" s="138" t="s">
        <v>54084</v>
      </c>
      <c r="E11269" s="138" t="s">
        <v>54085</v>
      </c>
      <c r="F11269" s="139">
        <v>42.19</v>
      </c>
      <c r="G11269" s="137" t="s">
        <v>247</v>
      </c>
      <c r="H11269" s="137" t="s">
        <v>1806</v>
      </c>
      <c r="I11269" s="138" t="s">
        <v>1096</v>
      </c>
    </row>
    <row r="11270" spans="1:9" hidden="1">
      <c r="A11270" s="137" t="s">
        <v>54086</v>
      </c>
      <c r="B11270" s="138" t="s">
        <v>54087</v>
      </c>
      <c r="C11270" s="138" t="s">
        <v>54088</v>
      </c>
      <c r="D11270" s="138" t="s">
        <v>54089</v>
      </c>
      <c r="E11270" s="138" t="s">
        <v>54090</v>
      </c>
      <c r="F11270" s="139">
        <v>0</v>
      </c>
      <c r="G11270" s="137" t="s">
        <v>247</v>
      </c>
      <c r="H11270" s="137" t="s">
        <v>1806</v>
      </c>
      <c r="I11270" s="138" t="s">
        <v>1080</v>
      </c>
    </row>
    <row r="11271" spans="1:9" hidden="1">
      <c r="A11271" s="137" t="s">
        <v>54091</v>
      </c>
      <c r="B11271" s="138" t="s">
        <v>54087</v>
      </c>
      <c r="C11271" s="138" t="s">
        <v>54092</v>
      </c>
      <c r="D11271" s="138" t="s">
        <v>54089</v>
      </c>
      <c r="E11271" s="138" t="s">
        <v>54090</v>
      </c>
      <c r="F11271" s="139">
        <v>185.13</v>
      </c>
      <c r="G11271" s="137" t="s">
        <v>247</v>
      </c>
      <c r="H11271" s="137" t="s">
        <v>1806</v>
      </c>
      <c r="I11271" s="138" t="s">
        <v>1080</v>
      </c>
    </row>
    <row r="11272" spans="1:9" hidden="1">
      <c r="A11272" s="137" t="s">
        <v>54093</v>
      </c>
      <c r="B11272" s="138" t="s">
        <v>54094</v>
      </c>
      <c r="C11272" s="138" t="s">
        <v>54095</v>
      </c>
      <c r="D11272" s="138" t="s">
        <v>54096</v>
      </c>
      <c r="E11272" s="138" t="s">
        <v>54097</v>
      </c>
      <c r="F11272" s="139">
        <v>38.11</v>
      </c>
      <c r="G11272" s="137" t="s">
        <v>247</v>
      </c>
      <c r="H11272" s="137" t="s">
        <v>1806</v>
      </c>
      <c r="I11272" s="138" t="s">
        <v>1080</v>
      </c>
    </row>
    <row r="11273" spans="1:9" hidden="1">
      <c r="A11273" s="137" t="s">
        <v>54098</v>
      </c>
      <c r="B11273" s="138" t="s">
        <v>54099</v>
      </c>
      <c r="C11273" s="138" t="s">
        <v>54100</v>
      </c>
      <c r="D11273" s="138" t="s">
        <v>54101</v>
      </c>
      <c r="E11273" s="138" t="s">
        <v>54102</v>
      </c>
      <c r="F11273" s="139">
        <v>0</v>
      </c>
      <c r="G11273" s="137" t="s">
        <v>247</v>
      </c>
      <c r="H11273" s="137" t="s">
        <v>1806</v>
      </c>
      <c r="I11273" s="138" t="s">
        <v>1080</v>
      </c>
    </row>
    <row r="11274" spans="1:9" hidden="1">
      <c r="A11274" s="137" t="s">
        <v>54103</v>
      </c>
      <c r="B11274" s="138" t="s">
        <v>54099</v>
      </c>
      <c r="C11274" s="138" t="s">
        <v>54104</v>
      </c>
      <c r="D11274" s="138" t="s">
        <v>54101</v>
      </c>
      <c r="E11274" s="138" t="s">
        <v>54102</v>
      </c>
      <c r="F11274" s="139">
        <v>0</v>
      </c>
      <c r="G11274" s="137" t="s">
        <v>247</v>
      </c>
      <c r="H11274" s="137" t="s">
        <v>1806</v>
      </c>
      <c r="I11274" s="138" t="s">
        <v>1080</v>
      </c>
    </row>
    <row r="11275" spans="1:9" hidden="1">
      <c r="A11275" s="137" t="s">
        <v>54105</v>
      </c>
      <c r="B11275" s="138" t="s">
        <v>54106</v>
      </c>
      <c r="C11275" s="138" t="s">
        <v>54107</v>
      </c>
      <c r="D11275" s="138" t="s">
        <v>54108</v>
      </c>
      <c r="E11275" s="138" t="s">
        <v>54109</v>
      </c>
      <c r="F11275" s="139">
        <v>0</v>
      </c>
      <c r="G11275" s="137" t="s">
        <v>247</v>
      </c>
      <c r="H11275" s="137" t="s">
        <v>1806</v>
      </c>
      <c r="I11275" s="138" t="s">
        <v>1080</v>
      </c>
    </row>
    <row r="11276" spans="1:9" hidden="1">
      <c r="A11276" s="137" t="s">
        <v>54110</v>
      </c>
      <c r="B11276" s="138" t="s">
        <v>54111</v>
      </c>
      <c r="C11276" s="138" t="s">
        <v>54112</v>
      </c>
      <c r="D11276" s="138" t="s">
        <v>54113</v>
      </c>
      <c r="E11276" s="138" t="s">
        <v>54114</v>
      </c>
      <c r="F11276" s="139">
        <v>54.33</v>
      </c>
      <c r="G11276" s="137" t="s">
        <v>247</v>
      </c>
      <c r="H11276" s="137" t="s">
        <v>1806</v>
      </c>
      <c r="I11276" s="138" t="s">
        <v>1080</v>
      </c>
    </row>
    <row r="11277" spans="1:9" hidden="1">
      <c r="A11277" s="137" t="s">
        <v>54115</v>
      </c>
      <c r="B11277" s="138" t="s">
        <v>54116</v>
      </c>
      <c r="C11277" s="138" t="s">
        <v>54117</v>
      </c>
      <c r="D11277" s="138" t="s">
        <v>54118</v>
      </c>
      <c r="E11277" s="138" t="s">
        <v>54119</v>
      </c>
      <c r="F11277" s="139">
        <v>42.03</v>
      </c>
      <c r="G11277" s="137" t="s">
        <v>247</v>
      </c>
      <c r="H11277" s="137" t="s">
        <v>1806</v>
      </c>
      <c r="I11277" s="138" t="s">
        <v>1080</v>
      </c>
    </row>
    <row r="11278" spans="1:9" hidden="1">
      <c r="A11278" s="137" t="s">
        <v>54120</v>
      </c>
      <c r="B11278" s="138" t="s">
        <v>54121</v>
      </c>
      <c r="C11278" s="138" t="s">
        <v>54122</v>
      </c>
      <c r="D11278" s="138" t="s">
        <v>54123</v>
      </c>
      <c r="E11278" s="138" t="s">
        <v>54124</v>
      </c>
      <c r="F11278" s="139">
        <v>39.26</v>
      </c>
      <c r="G11278" s="137" t="s">
        <v>247</v>
      </c>
      <c r="H11278" s="137" t="s">
        <v>1806</v>
      </c>
      <c r="I11278" s="138" t="s">
        <v>1080</v>
      </c>
    </row>
    <row r="11279" spans="1:9" hidden="1">
      <c r="A11279" s="137" t="s">
        <v>54125</v>
      </c>
      <c r="B11279" s="138" t="s">
        <v>54126</v>
      </c>
      <c r="C11279" s="138" t="s">
        <v>54127</v>
      </c>
      <c r="D11279" s="138" t="s">
        <v>54128</v>
      </c>
      <c r="E11279" s="138" t="s">
        <v>54129</v>
      </c>
      <c r="F11279" s="139">
        <v>0</v>
      </c>
      <c r="G11279" s="137" t="s">
        <v>247</v>
      </c>
      <c r="H11279" s="137" t="s">
        <v>1806</v>
      </c>
      <c r="I11279" s="138" t="s">
        <v>1080</v>
      </c>
    </row>
    <row r="11280" spans="1:9" hidden="1">
      <c r="A11280" s="137" t="s">
        <v>54130</v>
      </c>
      <c r="B11280" s="138" t="s">
        <v>54131</v>
      </c>
      <c r="C11280" s="138" t="s">
        <v>54132</v>
      </c>
      <c r="D11280" s="138" t="s">
        <v>54133</v>
      </c>
      <c r="E11280" s="138" t="s">
        <v>54134</v>
      </c>
      <c r="F11280" s="139">
        <v>0</v>
      </c>
      <c r="G11280" s="137" t="s">
        <v>247</v>
      </c>
      <c r="H11280" s="137" t="s">
        <v>1806</v>
      </c>
      <c r="I11280" s="138" t="s">
        <v>1080</v>
      </c>
    </row>
    <row r="11281" spans="1:9" hidden="1">
      <c r="A11281" s="137" t="s">
        <v>54135</v>
      </c>
      <c r="B11281" s="138" t="s">
        <v>54136</v>
      </c>
      <c r="C11281" s="138" t="s">
        <v>54137</v>
      </c>
      <c r="D11281" s="138" t="s">
        <v>54138</v>
      </c>
      <c r="E11281" s="138" t="s">
        <v>54139</v>
      </c>
      <c r="F11281" s="139">
        <v>0</v>
      </c>
      <c r="G11281" s="137" t="s">
        <v>247</v>
      </c>
      <c r="H11281" s="137" t="s">
        <v>1806</v>
      </c>
      <c r="I11281" s="138" t="s">
        <v>1080</v>
      </c>
    </row>
    <row r="11282" spans="1:9" hidden="1">
      <c r="A11282" s="137" t="s">
        <v>54140</v>
      </c>
      <c r="B11282" s="138" t="s">
        <v>54136</v>
      </c>
      <c r="C11282" s="138" t="s">
        <v>54141</v>
      </c>
      <c r="D11282" s="138" t="s">
        <v>54138</v>
      </c>
      <c r="E11282" s="138" t="s">
        <v>54139</v>
      </c>
      <c r="F11282" s="139">
        <v>0</v>
      </c>
      <c r="G11282" s="137" t="s">
        <v>247</v>
      </c>
      <c r="H11282" s="137" t="s">
        <v>1806</v>
      </c>
      <c r="I11282" s="138" t="s">
        <v>1080</v>
      </c>
    </row>
    <row r="11283" spans="1:9" hidden="1">
      <c r="A11283" s="137" t="s">
        <v>54142</v>
      </c>
      <c r="B11283" s="138" t="s">
        <v>54143</v>
      </c>
      <c r="C11283" s="138" t="s">
        <v>54144</v>
      </c>
      <c r="D11283" s="138" t="s">
        <v>54145</v>
      </c>
      <c r="E11283" s="138" t="s">
        <v>54146</v>
      </c>
      <c r="F11283" s="139">
        <v>0</v>
      </c>
      <c r="G11283" s="137" t="s">
        <v>247</v>
      </c>
      <c r="H11283" s="137" t="s">
        <v>1806</v>
      </c>
      <c r="I11283" s="138" t="s">
        <v>1080</v>
      </c>
    </row>
    <row r="11284" spans="1:9" hidden="1">
      <c r="A11284" s="137" t="s">
        <v>54147</v>
      </c>
      <c r="B11284" s="138" t="s">
        <v>54148</v>
      </c>
      <c r="C11284" s="138" t="s">
        <v>54149</v>
      </c>
      <c r="D11284" s="138" t="s">
        <v>54150</v>
      </c>
      <c r="E11284" s="138" t="s">
        <v>54151</v>
      </c>
      <c r="F11284" s="139">
        <v>24.23</v>
      </c>
      <c r="G11284" s="137" t="s">
        <v>247</v>
      </c>
      <c r="H11284" s="137" t="s">
        <v>1806</v>
      </c>
      <c r="I11284" s="138" t="s">
        <v>1080</v>
      </c>
    </row>
    <row r="11285" spans="1:9" hidden="1">
      <c r="A11285" s="137" t="s">
        <v>54152</v>
      </c>
      <c r="B11285" s="138" t="s">
        <v>54153</v>
      </c>
      <c r="C11285" s="138" t="s">
        <v>54154</v>
      </c>
      <c r="D11285" s="138" t="s">
        <v>54155</v>
      </c>
      <c r="E11285" s="138" t="s">
        <v>54156</v>
      </c>
      <c r="F11285" s="139">
        <v>0</v>
      </c>
      <c r="G11285" s="137" t="s">
        <v>247</v>
      </c>
      <c r="H11285" s="137" t="s">
        <v>1806</v>
      </c>
      <c r="I11285" s="138" t="s">
        <v>1080</v>
      </c>
    </row>
    <row r="11286" spans="1:9" hidden="1">
      <c r="A11286" s="137" t="s">
        <v>54157</v>
      </c>
      <c r="B11286" s="138" t="s">
        <v>54158</v>
      </c>
      <c r="C11286" s="138" t="s">
        <v>54159</v>
      </c>
      <c r="D11286" s="138" t="s">
        <v>54160</v>
      </c>
      <c r="E11286" s="138" t="s">
        <v>54161</v>
      </c>
      <c r="F11286" s="139">
        <v>0</v>
      </c>
      <c r="G11286" s="137" t="s">
        <v>247</v>
      </c>
      <c r="H11286" s="137" t="s">
        <v>1806</v>
      </c>
      <c r="I11286" s="138" t="s">
        <v>1080</v>
      </c>
    </row>
    <row r="11287" spans="1:9" hidden="1">
      <c r="A11287" s="137" t="s">
        <v>54162</v>
      </c>
      <c r="B11287" s="138" t="s">
        <v>54163</v>
      </c>
      <c r="C11287" s="138" t="s">
        <v>54164</v>
      </c>
      <c r="D11287" s="138" t="s">
        <v>20800</v>
      </c>
      <c r="E11287" s="138" t="s">
        <v>54165</v>
      </c>
      <c r="F11287" s="139">
        <v>0</v>
      </c>
      <c r="G11287" s="137" t="s">
        <v>247</v>
      </c>
      <c r="H11287" s="137" t="s">
        <v>1806</v>
      </c>
      <c r="I11287" s="138" t="s">
        <v>1080</v>
      </c>
    </row>
    <row r="11288" spans="1:9" hidden="1">
      <c r="A11288" s="137" t="s">
        <v>54166</v>
      </c>
      <c r="B11288" s="138" t="s">
        <v>54167</v>
      </c>
      <c r="C11288" s="138" t="s">
        <v>54168</v>
      </c>
      <c r="D11288" s="138" t="s">
        <v>54169</v>
      </c>
      <c r="E11288" s="138" t="s">
        <v>54170</v>
      </c>
      <c r="F11288" s="139">
        <v>0</v>
      </c>
      <c r="G11288" s="137" t="s">
        <v>247</v>
      </c>
      <c r="H11288" s="137" t="s">
        <v>1806</v>
      </c>
      <c r="I11288" s="138" t="s">
        <v>1080</v>
      </c>
    </row>
    <row r="11289" spans="1:9" hidden="1">
      <c r="A11289" s="137" t="s">
        <v>54171</v>
      </c>
      <c r="B11289" s="138" t="s">
        <v>54172</v>
      </c>
      <c r="C11289" s="138" t="s">
        <v>54173</v>
      </c>
      <c r="D11289" s="138" t="s">
        <v>54174</v>
      </c>
      <c r="E11289" s="138" t="s">
        <v>54175</v>
      </c>
      <c r="F11289" s="139">
        <v>0</v>
      </c>
      <c r="G11289" s="137" t="s">
        <v>247</v>
      </c>
      <c r="H11289" s="137" t="s">
        <v>1806</v>
      </c>
      <c r="I11289" s="138" t="s">
        <v>1080</v>
      </c>
    </row>
    <row r="11290" spans="1:9" hidden="1">
      <c r="A11290" s="137" t="s">
        <v>54176</v>
      </c>
      <c r="B11290" s="138" t="s">
        <v>54177</v>
      </c>
      <c r="C11290" s="138" t="s">
        <v>54178</v>
      </c>
      <c r="D11290" s="138" t="s">
        <v>20800</v>
      </c>
      <c r="E11290" s="138" t="s">
        <v>54179</v>
      </c>
      <c r="F11290" s="139">
        <v>31.5</v>
      </c>
      <c r="G11290" s="137" t="s">
        <v>247</v>
      </c>
      <c r="H11290" s="137" t="s">
        <v>1806</v>
      </c>
      <c r="I11290" s="138" t="s">
        <v>1080</v>
      </c>
    </row>
    <row r="11291" spans="1:9" hidden="1">
      <c r="A11291" s="137" t="s">
        <v>54180</v>
      </c>
      <c r="B11291" s="138" t="s">
        <v>746</v>
      </c>
      <c r="C11291" s="138" t="s">
        <v>54181</v>
      </c>
      <c r="D11291" s="138" t="s">
        <v>54182</v>
      </c>
      <c r="E11291" s="138" t="s">
        <v>1085</v>
      </c>
      <c r="F11291" s="139">
        <v>0</v>
      </c>
      <c r="G11291" s="137" t="s">
        <v>247</v>
      </c>
      <c r="H11291" s="137" t="s">
        <v>1806</v>
      </c>
      <c r="I11291" s="138" t="s">
        <v>1080</v>
      </c>
    </row>
    <row r="11292" spans="1:9" hidden="1">
      <c r="A11292" s="137" t="s">
        <v>54183</v>
      </c>
      <c r="B11292" s="138" t="s">
        <v>746</v>
      </c>
      <c r="C11292" s="138" t="s">
        <v>69</v>
      </c>
      <c r="D11292" s="138" t="s">
        <v>20800</v>
      </c>
      <c r="E11292" s="138" t="s">
        <v>1085</v>
      </c>
      <c r="F11292" s="139">
        <v>64.8</v>
      </c>
      <c r="G11292" s="137" t="s">
        <v>247</v>
      </c>
      <c r="H11292" s="137" t="s">
        <v>1806</v>
      </c>
      <c r="I11292" s="138" t="s">
        <v>1080</v>
      </c>
    </row>
    <row r="11293" spans="1:9" hidden="1">
      <c r="A11293" s="137" t="s">
        <v>54184</v>
      </c>
      <c r="B11293" s="138" t="s">
        <v>54185</v>
      </c>
      <c r="C11293" s="138" t="s">
        <v>54186</v>
      </c>
      <c r="D11293" s="138" t="s">
        <v>54187</v>
      </c>
      <c r="E11293" s="138" t="s">
        <v>54188</v>
      </c>
      <c r="F11293" s="139">
        <v>0</v>
      </c>
      <c r="G11293" s="137" t="s">
        <v>247</v>
      </c>
      <c r="H11293" s="137" t="s">
        <v>1806</v>
      </c>
      <c r="I11293" s="138" t="s">
        <v>1080</v>
      </c>
    </row>
    <row r="11294" spans="1:9" hidden="1">
      <c r="A11294" s="137" t="s">
        <v>54189</v>
      </c>
      <c r="B11294" s="138" t="s">
        <v>54185</v>
      </c>
      <c r="C11294" s="138" t="s">
        <v>54190</v>
      </c>
      <c r="D11294" s="138" t="s">
        <v>54191</v>
      </c>
      <c r="E11294" s="138" t="s">
        <v>54188</v>
      </c>
      <c r="F11294" s="139">
        <v>0</v>
      </c>
      <c r="G11294" s="137" t="s">
        <v>247</v>
      </c>
      <c r="H11294" s="137" t="s">
        <v>1806</v>
      </c>
      <c r="I11294" s="138" t="s">
        <v>1080</v>
      </c>
    </row>
    <row r="11295" spans="1:9" hidden="1">
      <c r="A11295" s="137" t="s">
        <v>54192</v>
      </c>
      <c r="B11295" s="138" t="s">
        <v>54193</v>
      </c>
      <c r="C11295" s="138" t="s">
        <v>54194</v>
      </c>
      <c r="D11295" s="138" t="s">
        <v>20800</v>
      </c>
      <c r="E11295" s="138" t="s">
        <v>54195</v>
      </c>
      <c r="F11295" s="139">
        <v>0</v>
      </c>
      <c r="G11295" s="137" t="s">
        <v>247</v>
      </c>
      <c r="H11295" s="137" t="s">
        <v>1806</v>
      </c>
      <c r="I11295" s="138" t="s">
        <v>1080</v>
      </c>
    </row>
    <row r="11296" spans="1:9" hidden="1">
      <c r="A11296" s="137" t="s">
        <v>54196</v>
      </c>
      <c r="B11296" s="138" t="s">
        <v>54197</v>
      </c>
      <c r="C11296" s="138" t="s">
        <v>54198</v>
      </c>
      <c r="D11296" s="138" t="s">
        <v>20800</v>
      </c>
      <c r="E11296" s="138" t="s">
        <v>54199</v>
      </c>
      <c r="F11296" s="139">
        <v>26.97</v>
      </c>
      <c r="G11296" s="137" t="s">
        <v>247</v>
      </c>
      <c r="H11296" s="137" t="s">
        <v>1806</v>
      </c>
      <c r="I11296" s="138" t="s">
        <v>1080</v>
      </c>
    </row>
    <row r="11297" spans="1:9" hidden="1">
      <c r="A11297" s="137" t="s">
        <v>54200</v>
      </c>
      <c r="B11297" s="138" t="s">
        <v>54201</v>
      </c>
      <c r="C11297" s="138" t="s">
        <v>54202</v>
      </c>
      <c r="D11297" s="138" t="s">
        <v>54203</v>
      </c>
      <c r="E11297" s="138" t="s">
        <v>54204</v>
      </c>
      <c r="F11297" s="139">
        <v>0</v>
      </c>
      <c r="G11297" s="137" t="s">
        <v>247</v>
      </c>
      <c r="H11297" s="137" t="s">
        <v>1806</v>
      </c>
      <c r="I11297" s="138" t="s">
        <v>1080</v>
      </c>
    </row>
    <row r="11298" spans="1:9" hidden="1">
      <c r="A11298" s="137" t="s">
        <v>54205</v>
      </c>
      <c r="B11298" s="138" t="s">
        <v>54206</v>
      </c>
      <c r="C11298" s="138" t="s">
        <v>54207</v>
      </c>
      <c r="D11298" s="138" t="s">
        <v>54208</v>
      </c>
      <c r="E11298" s="138" t="s">
        <v>54209</v>
      </c>
      <c r="F11298" s="139">
        <v>31.4</v>
      </c>
      <c r="G11298" s="137" t="s">
        <v>247</v>
      </c>
      <c r="H11298" s="137" t="s">
        <v>1806</v>
      </c>
      <c r="I11298" s="138" t="s">
        <v>1080</v>
      </c>
    </row>
    <row r="11299" spans="1:9" hidden="1">
      <c r="A11299" s="137" t="s">
        <v>54210</v>
      </c>
      <c r="B11299" s="138" t="s">
        <v>54211</v>
      </c>
      <c r="C11299" s="138" t="s">
        <v>54212</v>
      </c>
      <c r="D11299" s="138" t="s">
        <v>54213</v>
      </c>
      <c r="E11299" s="138" t="s">
        <v>54214</v>
      </c>
      <c r="F11299" s="139">
        <v>0</v>
      </c>
      <c r="G11299" s="137" t="s">
        <v>247</v>
      </c>
      <c r="H11299" s="137" t="s">
        <v>1806</v>
      </c>
      <c r="I11299" s="138" t="s">
        <v>1080</v>
      </c>
    </row>
    <row r="11300" spans="1:9" hidden="1">
      <c r="A11300" s="137" t="s">
        <v>54215</v>
      </c>
      <c r="B11300" s="138" t="s">
        <v>54216</v>
      </c>
      <c r="C11300" s="138" t="s">
        <v>54217</v>
      </c>
      <c r="D11300" s="138" t="s">
        <v>20800</v>
      </c>
      <c r="E11300" s="138" t="s">
        <v>54218</v>
      </c>
      <c r="F11300" s="139">
        <v>0</v>
      </c>
      <c r="G11300" s="137" t="s">
        <v>247</v>
      </c>
      <c r="H11300" s="137" t="s">
        <v>1806</v>
      </c>
      <c r="I11300" s="138" t="s">
        <v>1080</v>
      </c>
    </row>
    <row r="11301" spans="1:9" hidden="1">
      <c r="A11301" s="137" t="s">
        <v>54219</v>
      </c>
      <c r="B11301" s="138" t="s">
        <v>54220</v>
      </c>
      <c r="C11301" s="138" t="s">
        <v>54221</v>
      </c>
      <c r="D11301" s="138" t="s">
        <v>54222</v>
      </c>
      <c r="E11301" s="138" t="s">
        <v>54223</v>
      </c>
      <c r="F11301" s="139">
        <v>0</v>
      </c>
      <c r="G11301" s="137" t="s">
        <v>247</v>
      </c>
      <c r="H11301" s="137" t="s">
        <v>1806</v>
      </c>
      <c r="I11301" s="138" t="s">
        <v>1080</v>
      </c>
    </row>
    <row r="11302" spans="1:9" hidden="1">
      <c r="A11302" s="137" t="s">
        <v>54224</v>
      </c>
      <c r="B11302" s="138" t="s">
        <v>54225</v>
      </c>
      <c r="C11302" s="138" t="s">
        <v>54226</v>
      </c>
      <c r="D11302" s="138" t="s">
        <v>54227</v>
      </c>
      <c r="E11302" s="138" t="s">
        <v>54228</v>
      </c>
      <c r="F11302" s="139">
        <v>0</v>
      </c>
      <c r="G11302" s="137" t="s">
        <v>247</v>
      </c>
      <c r="H11302" s="137" t="s">
        <v>1806</v>
      </c>
      <c r="I11302" s="138" t="s">
        <v>1080</v>
      </c>
    </row>
    <row r="11303" spans="1:9" hidden="1">
      <c r="A11303" s="137" t="s">
        <v>54229</v>
      </c>
      <c r="B11303" s="138" t="s">
        <v>54230</v>
      </c>
      <c r="C11303" s="138" t="s">
        <v>54231</v>
      </c>
      <c r="D11303" s="138" t="s">
        <v>54232</v>
      </c>
      <c r="E11303" s="138" t="s">
        <v>54233</v>
      </c>
      <c r="F11303" s="139">
        <v>0</v>
      </c>
      <c r="G11303" s="137" t="s">
        <v>247</v>
      </c>
      <c r="H11303" s="137" t="s">
        <v>1806</v>
      </c>
      <c r="I11303" s="138" t="s">
        <v>1080</v>
      </c>
    </row>
    <row r="11304" spans="1:9" hidden="1">
      <c r="A11304" s="137" t="s">
        <v>54234</v>
      </c>
      <c r="B11304" s="138" t="s">
        <v>54235</v>
      </c>
      <c r="C11304" s="138" t="s">
        <v>54236</v>
      </c>
      <c r="D11304" s="138" t="s">
        <v>54237</v>
      </c>
      <c r="E11304" s="138" t="s">
        <v>54238</v>
      </c>
      <c r="F11304" s="139">
        <v>0</v>
      </c>
      <c r="G11304" s="137" t="s">
        <v>247</v>
      </c>
      <c r="H11304" s="137" t="s">
        <v>1806</v>
      </c>
      <c r="I11304" s="138" t="s">
        <v>1080</v>
      </c>
    </row>
    <row r="11305" spans="1:9" hidden="1">
      <c r="A11305" s="137" t="s">
        <v>54239</v>
      </c>
      <c r="B11305" s="138" t="s">
        <v>54240</v>
      </c>
      <c r="C11305" s="138" t="s">
        <v>54241</v>
      </c>
      <c r="D11305" s="138" t="s">
        <v>20800</v>
      </c>
      <c r="E11305" s="138" t="s">
        <v>54242</v>
      </c>
      <c r="F11305" s="139">
        <v>0</v>
      </c>
      <c r="G11305" s="137" t="s">
        <v>247</v>
      </c>
      <c r="H11305" s="137" t="s">
        <v>1806</v>
      </c>
      <c r="I11305" s="138" t="s">
        <v>1080</v>
      </c>
    </row>
    <row r="11306" spans="1:9" hidden="1">
      <c r="A11306" s="137" t="s">
        <v>54243</v>
      </c>
      <c r="B11306" s="138" t="s">
        <v>54244</v>
      </c>
      <c r="C11306" s="138" t="s">
        <v>54245</v>
      </c>
      <c r="D11306" s="138" t="s">
        <v>54246</v>
      </c>
      <c r="E11306" s="138" t="s">
        <v>54247</v>
      </c>
      <c r="F11306" s="139">
        <v>0</v>
      </c>
      <c r="G11306" s="137" t="s">
        <v>247</v>
      </c>
      <c r="H11306" s="137" t="s">
        <v>1806</v>
      </c>
      <c r="I11306" s="138" t="s">
        <v>1080</v>
      </c>
    </row>
    <row r="11307" spans="1:9" hidden="1">
      <c r="A11307" s="137" t="s">
        <v>54248</v>
      </c>
      <c r="B11307" s="138" t="s">
        <v>54244</v>
      </c>
      <c r="C11307" s="138" t="s">
        <v>54249</v>
      </c>
      <c r="D11307" s="138" t="s">
        <v>54250</v>
      </c>
      <c r="E11307" s="138" t="s">
        <v>54247</v>
      </c>
      <c r="F11307" s="139">
        <v>0</v>
      </c>
      <c r="G11307" s="137" t="s">
        <v>247</v>
      </c>
      <c r="H11307" s="137" t="s">
        <v>1806</v>
      </c>
      <c r="I11307" s="138" t="s">
        <v>1080</v>
      </c>
    </row>
    <row r="11308" spans="1:9" hidden="1">
      <c r="A11308" s="137" t="s">
        <v>54251</v>
      </c>
      <c r="B11308" s="138" t="s">
        <v>54252</v>
      </c>
      <c r="C11308" s="138" t="s">
        <v>54253</v>
      </c>
      <c r="D11308" s="138" t="s">
        <v>54254</v>
      </c>
      <c r="E11308" s="138" t="s">
        <v>54255</v>
      </c>
      <c r="F11308" s="139">
        <v>0</v>
      </c>
      <c r="G11308" s="137" t="s">
        <v>247</v>
      </c>
      <c r="H11308" s="137" t="s">
        <v>1806</v>
      </c>
      <c r="I11308" s="138" t="s">
        <v>1080</v>
      </c>
    </row>
    <row r="11309" spans="1:9" hidden="1">
      <c r="A11309" s="137" t="s">
        <v>54256</v>
      </c>
      <c r="B11309" s="138" t="s">
        <v>54257</v>
      </c>
      <c r="C11309" s="138" t="s">
        <v>54258</v>
      </c>
      <c r="D11309" s="138" t="s">
        <v>54259</v>
      </c>
      <c r="E11309" s="138" t="s">
        <v>54260</v>
      </c>
      <c r="F11309" s="139">
        <v>0</v>
      </c>
      <c r="G11309" s="137" t="s">
        <v>247</v>
      </c>
      <c r="H11309" s="137" t="s">
        <v>1806</v>
      </c>
      <c r="I11309" s="138" t="s">
        <v>1080</v>
      </c>
    </row>
    <row r="11310" spans="1:9" hidden="1">
      <c r="A11310" s="137" t="s">
        <v>54261</v>
      </c>
      <c r="B11310" s="138" t="s">
        <v>54262</v>
      </c>
      <c r="C11310" s="138" t="s">
        <v>54263</v>
      </c>
      <c r="D11310" s="138" t="s">
        <v>54264</v>
      </c>
      <c r="E11310" s="138" t="s">
        <v>54265</v>
      </c>
      <c r="F11310" s="139">
        <v>47.84</v>
      </c>
      <c r="G11310" s="137" t="s">
        <v>247</v>
      </c>
      <c r="H11310" s="137" t="s">
        <v>1806</v>
      </c>
      <c r="I11310" s="138" t="s">
        <v>1080</v>
      </c>
    </row>
    <row r="11311" spans="1:9" hidden="1">
      <c r="A11311" s="137" t="s">
        <v>54266</v>
      </c>
      <c r="B11311" s="138" t="s">
        <v>54267</v>
      </c>
      <c r="C11311" s="138" t="s">
        <v>54268</v>
      </c>
      <c r="D11311" s="138" t="s">
        <v>54269</v>
      </c>
      <c r="E11311" s="138" t="s">
        <v>54270</v>
      </c>
      <c r="F11311" s="139">
        <v>0</v>
      </c>
      <c r="G11311" s="137" t="s">
        <v>247</v>
      </c>
      <c r="H11311" s="137" t="s">
        <v>1806</v>
      </c>
      <c r="I11311" s="138" t="s">
        <v>1080</v>
      </c>
    </row>
    <row r="11312" spans="1:9" hidden="1">
      <c r="A11312" s="137" t="s">
        <v>54271</v>
      </c>
      <c r="B11312" s="138" t="s">
        <v>54272</v>
      </c>
      <c r="C11312" s="138" t="s">
        <v>54273</v>
      </c>
      <c r="D11312" s="138" t="s">
        <v>54274</v>
      </c>
      <c r="E11312" s="138" t="s">
        <v>54275</v>
      </c>
      <c r="F11312" s="139">
        <v>0</v>
      </c>
      <c r="G11312" s="137" t="s">
        <v>247</v>
      </c>
      <c r="H11312" s="137" t="s">
        <v>1806</v>
      </c>
      <c r="I11312" s="138" t="s">
        <v>1080</v>
      </c>
    </row>
    <row r="11313" spans="1:9" hidden="1">
      <c r="A11313" s="137" t="s">
        <v>54276</v>
      </c>
      <c r="B11313" s="138" t="s">
        <v>54277</v>
      </c>
      <c r="C11313" s="138" t="s">
        <v>54278</v>
      </c>
      <c r="D11313" s="138" t="s">
        <v>54279</v>
      </c>
      <c r="E11313" s="138" t="s">
        <v>54280</v>
      </c>
      <c r="F11313" s="139">
        <v>0</v>
      </c>
      <c r="G11313" s="137" t="s">
        <v>247</v>
      </c>
      <c r="H11313" s="137" t="s">
        <v>1806</v>
      </c>
      <c r="I11313" s="138" t="s">
        <v>1080</v>
      </c>
    </row>
    <row r="11314" spans="1:9" hidden="1">
      <c r="A11314" s="137" t="s">
        <v>54281</v>
      </c>
      <c r="B11314" s="138" t="s">
        <v>54277</v>
      </c>
      <c r="C11314" s="138" t="s">
        <v>54282</v>
      </c>
      <c r="D11314" s="138" t="s">
        <v>54279</v>
      </c>
      <c r="E11314" s="138" t="s">
        <v>54280</v>
      </c>
      <c r="F11314" s="139">
        <v>95.38</v>
      </c>
      <c r="G11314" s="137" t="s">
        <v>247</v>
      </c>
      <c r="H11314" s="137" t="s">
        <v>1806</v>
      </c>
      <c r="I11314" s="138" t="s">
        <v>1080</v>
      </c>
    </row>
    <row r="11315" spans="1:9" hidden="1">
      <c r="A11315" s="137" t="s">
        <v>54283</v>
      </c>
      <c r="B11315" s="138" t="s">
        <v>54284</v>
      </c>
      <c r="C11315" s="138" t="s">
        <v>54285</v>
      </c>
      <c r="D11315" s="138" t="s">
        <v>54286</v>
      </c>
      <c r="E11315" s="138" t="s">
        <v>54287</v>
      </c>
      <c r="F11315" s="139">
        <v>0</v>
      </c>
      <c r="G11315" s="137" t="s">
        <v>247</v>
      </c>
      <c r="H11315" s="137" t="s">
        <v>1806</v>
      </c>
      <c r="I11315" s="138" t="s">
        <v>1080</v>
      </c>
    </row>
    <row r="11316" spans="1:9" hidden="1">
      <c r="A11316" s="137" t="s">
        <v>54288</v>
      </c>
      <c r="B11316" s="138" t="s">
        <v>54284</v>
      </c>
      <c r="C11316" s="138" t="s">
        <v>54289</v>
      </c>
      <c r="D11316" s="138" t="s">
        <v>54290</v>
      </c>
      <c r="E11316" s="138" t="s">
        <v>54287</v>
      </c>
      <c r="F11316" s="139">
        <v>0</v>
      </c>
      <c r="G11316" s="137" t="s">
        <v>247</v>
      </c>
      <c r="H11316" s="137" t="s">
        <v>1806</v>
      </c>
      <c r="I11316" s="138" t="s">
        <v>1080</v>
      </c>
    </row>
    <row r="11317" spans="1:9" hidden="1">
      <c r="A11317" s="137" t="s">
        <v>54291</v>
      </c>
      <c r="B11317" s="138" t="s">
        <v>54292</v>
      </c>
      <c r="C11317" s="138" t="s">
        <v>54293</v>
      </c>
      <c r="D11317" s="138" t="s">
        <v>54294</v>
      </c>
      <c r="E11317" s="138" t="s">
        <v>54295</v>
      </c>
      <c r="F11317" s="139">
        <v>0</v>
      </c>
      <c r="G11317" s="137" t="s">
        <v>247</v>
      </c>
      <c r="H11317" s="137" t="s">
        <v>1806</v>
      </c>
      <c r="I11317" s="138" t="s">
        <v>1080</v>
      </c>
    </row>
    <row r="11318" spans="1:9" hidden="1">
      <c r="A11318" s="137" t="s">
        <v>54296</v>
      </c>
      <c r="B11318" s="138" t="s">
        <v>54297</v>
      </c>
      <c r="C11318" s="138" t="s">
        <v>54298</v>
      </c>
      <c r="D11318" s="138" t="s">
        <v>54299</v>
      </c>
      <c r="E11318" s="138" t="s">
        <v>54300</v>
      </c>
      <c r="F11318" s="139">
        <v>0</v>
      </c>
      <c r="G11318" s="137" t="s">
        <v>247</v>
      </c>
      <c r="H11318" s="137" t="s">
        <v>1806</v>
      </c>
      <c r="I11318" s="138" t="s">
        <v>1080</v>
      </c>
    </row>
    <row r="11319" spans="1:9" hidden="1">
      <c r="A11319" s="137" t="s">
        <v>54301</v>
      </c>
      <c r="B11319" s="138" t="s">
        <v>54302</v>
      </c>
      <c r="C11319" s="138" t="s">
        <v>54303</v>
      </c>
      <c r="D11319" s="138" t="s">
        <v>54304</v>
      </c>
      <c r="E11319" s="138" t="s">
        <v>54305</v>
      </c>
      <c r="F11319" s="139">
        <v>110.38</v>
      </c>
      <c r="G11319" s="137" t="s">
        <v>247</v>
      </c>
      <c r="H11319" s="137" t="s">
        <v>1806</v>
      </c>
      <c r="I11319" s="138" t="s">
        <v>1080</v>
      </c>
    </row>
    <row r="11320" spans="1:9" hidden="1">
      <c r="A11320" s="137" t="s">
        <v>54306</v>
      </c>
      <c r="B11320" s="138" t="s">
        <v>54307</v>
      </c>
      <c r="C11320" s="138" t="s">
        <v>54308</v>
      </c>
      <c r="D11320" s="138" t="s">
        <v>54309</v>
      </c>
      <c r="E11320" s="138" t="s">
        <v>54310</v>
      </c>
      <c r="F11320" s="139">
        <v>0</v>
      </c>
      <c r="G11320" s="137" t="s">
        <v>247</v>
      </c>
      <c r="H11320" s="137" t="s">
        <v>1806</v>
      </c>
      <c r="I11320" s="138" t="s">
        <v>1080</v>
      </c>
    </row>
    <row r="11321" spans="1:9" hidden="1">
      <c r="A11321" s="137" t="s">
        <v>54311</v>
      </c>
      <c r="B11321" s="138" t="s">
        <v>54312</v>
      </c>
      <c r="C11321" s="138" t="s">
        <v>54313</v>
      </c>
      <c r="D11321" s="138" t="s">
        <v>54314</v>
      </c>
      <c r="E11321" s="138" t="s">
        <v>54315</v>
      </c>
      <c r="F11321" s="139">
        <v>58.19</v>
      </c>
      <c r="G11321" s="137" t="s">
        <v>247</v>
      </c>
      <c r="H11321" s="137" t="s">
        <v>1806</v>
      </c>
      <c r="I11321" s="138" t="s">
        <v>1110</v>
      </c>
    </row>
    <row r="11322" spans="1:9" hidden="1">
      <c r="A11322" s="137" t="s">
        <v>54316</v>
      </c>
      <c r="B11322" s="138" t="s">
        <v>54317</v>
      </c>
      <c r="C11322" s="138" t="s">
        <v>54318</v>
      </c>
      <c r="D11322" s="138" t="s">
        <v>54319</v>
      </c>
      <c r="E11322" s="138" t="s">
        <v>54320</v>
      </c>
      <c r="F11322" s="139">
        <v>44.25</v>
      </c>
      <c r="G11322" s="137" t="s">
        <v>247</v>
      </c>
      <c r="H11322" s="137" t="s">
        <v>1806</v>
      </c>
      <c r="I11322" s="138" t="s">
        <v>1080</v>
      </c>
    </row>
    <row r="11323" spans="1:9" hidden="1">
      <c r="A11323" s="137" t="s">
        <v>54321</v>
      </c>
      <c r="B11323" s="138" t="s">
        <v>54322</v>
      </c>
      <c r="C11323" s="138" t="s">
        <v>54323</v>
      </c>
      <c r="D11323" s="138" t="s">
        <v>54324</v>
      </c>
      <c r="E11323" s="138" t="s">
        <v>54325</v>
      </c>
      <c r="F11323" s="139">
        <v>0</v>
      </c>
      <c r="G11323" s="137" t="s">
        <v>247</v>
      </c>
      <c r="H11323" s="137" t="s">
        <v>1806</v>
      </c>
      <c r="I11323" s="138" t="s">
        <v>1080</v>
      </c>
    </row>
    <row r="11324" spans="1:9" hidden="1">
      <c r="A11324" s="137" t="s">
        <v>54326</v>
      </c>
      <c r="B11324" s="138" t="s">
        <v>54322</v>
      </c>
      <c r="C11324" s="138" t="s">
        <v>54327</v>
      </c>
      <c r="D11324" s="138" t="s">
        <v>54324</v>
      </c>
      <c r="E11324" s="138" t="s">
        <v>54325</v>
      </c>
      <c r="F11324" s="139">
        <v>265.5</v>
      </c>
      <c r="G11324" s="137" t="s">
        <v>247</v>
      </c>
      <c r="H11324" s="137" t="s">
        <v>1806</v>
      </c>
      <c r="I11324" s="138" t="s">
        <v>1080</v>
      </c>
    </row>
    <row r="11325" spans="1:9" hidden="1">
      <c r="A11325" s="137" t="s">
        <v>54328</v>
      </c>
      <c r="B11325" s="138" t="s">
        <v>54329</v>
      </c>
      <c r="C11325" s="138" t="s">
        <v>54330</v>
      </c>
      <c r="D11325" s="138" t="s">
        <v>54331</v>
      </c>
      <c r="E11325" s="138" t="s">
        <v>54332</v>
      </c>
      <c r="F11325" s="139">
        <v>0</v>
      </c>
      <c r="G11325" s="137" t="s">
        <v>247</v>
      </c>
      <c r="H11325" s="137" t="s">
        <v>1806</v>
      </c>
      <c r="I11325" s="138" t="s">
        <v>1080</v>
      </c>
    </row>
    <row r="11326" spans="1:9" hidden="1">
      <c r="A11326" s="137" t="s">
        <v>54333</v>
      </c>
      <c r="B11326" s="138" t="s">
        <v>54334</v>
      </c>
      <c r="C11326" s="138" t="s">
        <v>54335</v>
      </c>
      <c r="D11326" s="138" t="s">
        <v>20800</v>
      </c>
      <c r="E11326" s="138" t="s">
        <v>54336</v>
      </c>
      <c r="F11326" s="139">
        <v>0</v>
      </c>
      <c r="G11326" s="137" t="s">
        <v>247</v>
      </c>
      <c r="H11326" s="137" t="s">
        <v>1806</v>
      </c>
      <c r="I11326" s="138" t="s">
        <v>1080</v>
      </c>
    </row>
    <row r="11327" spans="1:9" hidden="1">
      <c r="A11327" s="137" t="s">
        <v>54337</v>
      </c>
      <c r="B11327" s="138" t="s">
        <v>54338</v>
      </c>
      <c r="C11327" s="138" t="s">
        <v>54339</v>
      </c>
      <c r="D11327" s="138" t="s">
        <v>54340</v>
      </c>
      <c r="E11327" s="138" t="s">
        <v>54341</v>
      </c>
      <c r="F11327" s="139">
        <v>0</v>
      </c>
      <c r="G11327" s="137" t="s">
        <v>247</v>
      </c>
      <c r="H11327" s="137" t="s">
        <v>1806</v>
      </c>
      <c r="I11327" s="138" t="s">
        <v>1080</v>
      </c>
    </row>
    <row r="11328" spans="1:9" hidden="1">
      <c r="A11328" s="137" t="s">
        <v>54342</v>
      </c>
      <c r="B11328" s="138" t="s">
        <v>54338</v>
      </c>
      <c r="C11328" s="138" t="s">
        <v>54343</v>
      </c>
      <c r="D11328" s="138" t="s">
        <v>20800</v>
      </c>
      <c r="E11328" s="138" t="s">
        <v>54341</v>
      </c>
      <c r="F11328" s="139">
        <v>0</v>
      </c>
      <c r="G11328" s="137" t="s">
        <v>247</v>
      </c>
      <c r="H11328" s="137" t="s">
        <v>1806</v>
      </c>
      <c r="I11328" s="138" t="s">
        <v>1080</v>
      </c>
    </row>
    <row r="11329" spans="1:9" hidden="1">
      <c r="A11329" s="137" t="s">
        <v>54344</v>
      </c>
      <c r="B11329" s="138" t="s">
        <v>54345</v>
      </c>
      <c r="C11329" s="138" t="s">
        <v>54346</v>
      </c>
      <c r="D11329" s="138" t="s">
        <v>54347</v>
      </c>
      <c r="E11329" s="138" t="s">
        <v>54348</v>
      </c>
      <c r="F11329" s="139">
        <v>0</v>
      </c>
      <c r="G11329" s="137" t="s">
        <v>247</v>
      </c>
      <c r="H11329" s="137" t="s">
        <v>1806</v>
      </c>
      <c r="I11329" s="138" t="s">
        <v>1080</v>
      </c>
    </row>
    <row r="11330" spans="1:9" hidden="1">
      <c r="A11330" s="137" t="s">
        <v>54349</v>
      </c>
      <c r="B11330" s="138" t="s">
        <v>54350</v>
      </c>
      <c r="C11330" s="138" t="s">
        <v>54351</v>
      </c>
      <c r="D11330" s="138" t="s">
        <v>20800</v>
      </c>
      <c r="E11330" s="138" t="s">
        <v>54352</v>
      </c>
      <c r="F11330" s="139">
        <v>105.63</v>
      </c>
      <c r="G11330" s="137" t="s">
        <v>247</v>
      </c>
      <c r="H11330" s="137" t="s">
        <v>1806</v>
      </c>
      <c r="I11330" s="138" t="s">
        <v>1080</v>
      </c>
    </row>
    <row r="11331" spans="1:9" hidden="1">
      <c r="A11331" s="137" t="s">
        <v>54353</v>
      </c>
      <c r="B11331" s="138" t="s">
        <v>54354</v>
      </c>
      <c r="C11331" s="138" t="s">
        <v>54355</v>
      </c>
      <c r="D11331" s="138" t="s">
        <v>20800</v>
      </c>
      <c r="E11331" s="138" t="s">
        <v>54356</v>
      </c>
      <c r="F11331" s="139">
        <v>0</v>
      </c>
      <c r="G11331" s="137" t="s">
        <v>247</v>
      </c>
      <c r="H11331" s="137" t="s">
        <v>1806</v>
      </c>
      <c r="I11331" s="138" t="s">
        <v>1080</v>
      </c>
    </row>
    <row r="11332" spans="1:9" hidden="1">
      <c r="A11332" s="137" t="s">
        <v>54357</v>
      </c>
      <c r="B11332" s="138" t="s">
        <v>54358</v>
      </c>
      <c r="C11332" s="138" t="s">
        <v>54359</v>
      </c>
      <c r="D11332" s="138" t="s">
        <v>54360</v>
      </c>
      <c r="E11332" s="138" t="s">
        <v>54361</v>
      </c>
      <c r="F11332" s="139">
        <v>0</v>
      </c>
      <c r="G11332" s="137" t="s">
        <v>247</v>
      </c>
      <c r="H11332" s="137" t="s">
        <v>1806</v>
      </c>
      <c r="I11332" s="138" t="s">
        <v>1080</v>
      </c>
    </row>
    <row r="11333" spans="1:9" hidden="1">
      <c r="A11333" s="137" t="s">
        <v>54362</v>
      </c>
      <c r="B11333" s="138" t="s">
        <v>54363</v>
      </c>
      <c r="C11333" s="138" t="s">
        <v>54364</v>
      </c>
      <c r="D11333" s="138" t="s">
        <v>54365</v>
      </c>
      <c r="E11333" s="138" t="s">
        <v>54366</v>
      </c>
      <c r="F11333" s="139">
        <v>0</v>
      </c>
      <c r="G11333" s="137" t="s">
        <v>247</v>
      </c>
      <c r="H11333" s="137" t="s">
        <v>1806</v>
      </c>
      <c r="I11333" s="138" t="s">
        <v>1080</v>
      </c>
    </row>
    <row r="11334" spans="1:9" hidden="1">
      <c r="A11334" s="137" t="s">
        <v>54367</v>
      </c>
      <c r="B11334" s="138" t="s">
        <v>54368</v>
      </c>
      <c r="C11334" s="138" t="s">
        <v>54369</v>
      </c>
      <c r="D11334" s="138" t="s">
        <v>54370</v>
      </c>
      <c r="E11334" s="138" t="s">
        <v>54371</v>
      </c>
      <c r="F11334" s="139">
        <v>28.83</v>
      </c>
      <c r="G11334" s="137" t="s">
        <v>247</v>
      </c>
      <c r="H11334" s="137" t="s">
        <v>1806</v>
      </c>
      <c r="I11334" s="138" t="s">
        <v>1080</v>
      </c>
    </row>
    <row r="11335" spans="1:9" hidden="1">
      <c r="A11335" s="137" t="s">
        <v>54372</v>
      </c>
      <c r="B11335" s="138" t="s">
        <v>54373</v>
      </c>
      <c r="C11335" s="138" t="s">
        <v>18258</v>
      </c>
      <c r="D11335" s="138" t="s">
        <v>18259</v>
      </c>
      <c r="E11335" s="138" t="s">
        <v>18260</v>
      </c>
      <c r="F11335" s="139">
        <v>228.78</v>
      </c>
      <c r="G11335" s="137" t="s">
        <v>247</v>
      </c>
      <c r="H11335" s="137" t="s">
        <v>1806</v>
      </c>
      <c r="I11335" s="138" t="s">
        <v>1110</v>
      </c>
    </row>
    <row r="11336" spans="1:9" hidden="1">
      <c r="A11336" s="137" t="s">
        <v>54374</v>
      </c>
      <c r="B11336" s="138" t="s">
        <v>54375</v>
      </c>
      <c r="C11336" s="138" t="s">
        <v>54376</v>
      </c>
      <c r="D11336" s="138" t="s">
        <v>54377</v>
      </c>
      <c r="E11336" s="138" t="s">
        <v>54378</v>
      </c>
      <c r="F11336" s="139">
        <v>26.1</v>
      </c>
      <c r="G11336" s="137" t="s">
        <v>247</v>
      </c>
      <c r="H11336" s="137" t="s">
        <v>1806</v>
      </c>
      <c r="I11336" s="138" t="s">
        <v>1756</v>
      </c>
    </row>
    <row r="11337" spans="1:9" hidden="1">
      <c r="A11337" s="137" t="s">
        <v>54379</v>
      </c>
      <c r="B11337" s="138" t="s">
        <v>748</v>
      </c>
      <c r="C11337" s="138" t="s">
        <v>750</v>
      </c>
      <c r="D11337" s="138" t="s">
        <v>54380</v>
      </c>
      <c r="E11337" s="138" t="s">
        <v>1115</v>
      </c>
      <c r="F11337" s="139">
        <v>0</v>
      </c>
      <c r="G11337" s="137" t="s">
        <v>247</v>
      </c>
      <c r="H11337" s="137" t="s">
        <v>1806</v>
      </c>
      <c r="I11337" s="138" t="s">
        <v>1110</v>
      </c>
    </row>
    <row r="11338" spans="1:9" hidden="1">
      <c r="A11338" s="137" t="s">
        <v>54381</v>
      </c>
      <c r="B11338" s="138" t="s">
        <v>54382</v>
      </c>
      <c r="C11338" s="138" t="s">
        <v>54383</v>
      </c>
      <c r="D11338" s="138" t="s">
        <v>54384</v>
      </c>
      <c r="E11338" s="138" t="s">
        <v>54385</v>
      </c>
      <c r="F11338" s="139">
        <v>7.69</v>
      </c>
      <c r="G11338" s="137" t="s">
        <v>247</v>
      </c>
      <c r="H11338" s="137" t="s">
        <v>1806</v>
      </c>
      <c r="I11338" s="138" t="s">
        <v>1110</v>
      </c>
    </row>
    <row r="11339" spans="1:9" hidden="1">
      <c r="A11339" s="137" t="s">
        <v>54386</v>
      </c>
      <c r="B11339" s="138" t="s">
        <v>54387</v>
      </c>
      <c r="C11339" s="138" t="s">
        <v>54388</v>
      </c>
      <c r="D11339" s="138" t="s">
        <v>54389</v>
      </c>
      <c r="E11339" s="138" t="s">
        <v>1756</v>
      </c>
      <c r="F11339" s="139">
        <v>0</v>
      </c>
      <c r="G11339" s="137" t="s">
        <v>247</v>
      </c>
      <c r="H11339" s="137" t="s">
        <v>1806</v>
      </c>
      <c r="I11339" s="138" t="s">
        <v>1756</v>
      </c>
    </row>
    <row r="11340" spans="1:9" hidden="1">
      <c r="A11340" s="137" t="s">
        <v>54390</v>
      </c>
      <c r="B11340" s="138" t="s">
        <v>54391</v>
      </c>
      <c r="C11340" s="138" t="s">
        <v>54392</v>
      </c>
      <c r="D11340" s="138" t="s">
        <v>54393</v>
      </c>
      <c r="E11340" s="138" t="s">
        <v>54394</v>
      </c>
      <c r="F11340" s="139">
        <v>46.09</v>
      </c>
      <c r="G11340" s="137" t="s">
        <v>247</v>
      </c>
      <c r="H11340" s="137" t="s">
        <v>1806</v>
      </c>
      <c r="I11340" s="138" t="s">
        <v>5636</v>
      </c>
    </row>
    <row r="11341" spans="1:9" hidden="1">
      <c r="A11341" s="137" t="s">
        <v>54395</v>
      </c>
      <c r="B11341" s="138" t="s">
        <v>54396</v>
      </c>
      <c r="C11341" s="138" t="s">
        <v>54397</v>
      </c>
      <c r="D11341" s="138" t="s">
        <v>54398</v>
      </c>
      <c r="E11341" s="138" t="s">
        <v>54399</v>
      </c>
      <c r="F11341" s="139">
        <v>193.61</v>
      </c>
      <c r="G11341" s="137" t="s">
        <v>247</v>
      </c>
      <c r="H11341" s="137" t="s">
        <v>1806</v>
      </c>
      <c r="I11341" s="138" t="s">
        <v>1096</v>
      </c>
    </row>
    <row r="11342" spans="1:9" hidden="1">
      <c r="A11342" s="137" t="s">
        <v>54400</v>
      </c>
      <c r="B11342" s="138" t="s">
        <v>54401</v>
      </c>
      <c r="C11342" s="138" t="s">
        <v>54402</v>
      </c>
      <c r="D11342" s="138" t="s">
        <v>54403</v>
      </c>
      <c r="E11342" s="138" t="s">
        <v>54404</v>
      </c>
      <c r="F11342" s="139">
        <v>1237</v>
      </c>
      <c r="G11342" s="137" t="s">
        <v>247</v>
      </c>
      <c r="H11342" s="137" t="s">
        <v>2660</v>
      </c>
      <c r="I11342" s="138" t="s">
        <v>1091</v>
      </c>
    </row>
    <row r="11343" spans="1:9" hidden="1">
      <c r="A11343" s="137" t="s">
        <v>54405</v>
      </c>
      <c r="B11343" s="138" t="s">
        <v>54406</v>
      </c>
      <c r="C11343" s="138" t="s">
        <v>54407</v>
      </c>
      <c r="D11343" s="138" t="s">
        <v>54408</v>
      </c>
      <c r="E11343" s="138" t="s">
        <v>54409</v>
      </c>
      <c r="F11343" s="139">
        <v>0</v>
      </c>
      <c r="G11343" s="137" t="s">
        <v>247</v>
      </c>
      <c r="H11343" s="137" t="s">
        <v>1806</v>
      </c>
      <c r="I11343" s="138" t="s">
        <v>1110</v>
      </c>
    </row>
    <row r="11344" spans="1:9" hidden="1">
      <c r="A11344" s="137" t="s">
        <v>54410</v>
      </c>
      <c r="B11344" s="138" t="s">
        <v>54411</v>
      </c>
      <c r="C11344" s="138" t="s">
        <v>54412</v>
      </c>
      <c r="D11344" s="138" t="s">
        <v>54413</v>
      </c>
      <c r="E11344" s="138" t="s">
        <v>54414</v>
      </c>
      <c r="F11344" s="139">
        <v>9.9</v>
      </c>
      <c r="G11344" s="137" t="s">
        <v>247</v>
      </c>
      <c r="H11344" s="137" t="s">
        <v>1806</v>
      </c>
      <c r="I11344" s="138" t="s">
        <v>1110</v>
      </c>
    </row>
    <row r="11345" spans="1:9" hidden="1">
      <c r="A11345" s="137" t="s">
        <v>54415</v>
      </c>
      <c r="B11345" s="138" t="s">
        <v>54416</v>
      </c>
      <c r="C11345" s="138" t="s">
        <v>54417</v>
      </c>
      <c r="D11345" s="138" t="s">
        <v>17565</v>
      </c>
      <c r="E11345" s="138" t="s">
        <v>54418</v>
      </c>
      <c r="F11345" s="139">
        <v>52.84</v>
      </c>
      <c r="G11345" s="137" t="s">
        <v>247</v>
      </c>
      <c r="H11345" s="137" t="s">
        <v>1806</v>
      </c>
      <c r="I11345" s="138" t="s">
        <v>1110</v>
      </c>
    </row>
    <row r="11346" spans="1:9" hidden="1">
      <c r="A11346" s="137" t="s">
        <v>54419</v>
      </c>
      <c r="B11346" s="138" t="s">
        <v>54420</v>
      </c>
      <c r="C11346" s="138" t="s">
        <v>54421</v>
      </c>
      <c r="D11346" s="138" t="s">
        <v>54422</v>
      </c>
      <c r="E11346" s="138" t="s">
        <v>54423</v>
      </c>
      <c r="F11346" s="139">
        <v>0</v>
      </c>
      <c r="G11346" s="137" t="s">
        <v>247</v>
      </c>
      <c r="H11346" s="137" t="s">
        <v>1806</v>
      </c>
      <c r="I11346" s="138" t="s">
        <v>5636</v>
      </c>
    </row>
    <row r="11347" spans="1:9" hidden="1">
      <c r="A11347" s="137" t="s">
        <v>54424</v>
      </c>
      <c r="B11347" s="138" t="s">
        <v>54425</v>
      </c>
      <c r="C11347" s="138" t="s">
        <v>54426</v>
      </c>
      <c r="D11347" s="138" t="s">
        <v>54427</v>
      </c>
      <c r="E11347" s="138" t="s">
        <v>54428</v>
      </c>
      <c r="F11347" s="139">
        <v>0</v>
      </c>
      <c r="G11347" s="137" t="s">
        <v>247</v>
      </c>
      <c r="H11347" s="137" t="s">
        <v>1806</v>
      </c>
      <c r="I11347" s="138" t="s">
        <v>6595</v>
      </c>
    </row>
    <row r="11348" spans="1:9" hidden="1">
      <c r="A11348" s="137" t="s">
        <v>54429</v>
      </c>
      <c r="B11348" s="138" t="s">
        <v>54430</v>
      </c>
      <c r="C11348" s="138" t="s">
        <v>54431</v>
      </c>
      <c r="D11348" s="138" t="s">
        <v>54432</v>
      </c>
      <c r="E11348" s="138" t="s">
        <v>54433</v>
      </c>
      <c r="F11348" s="139">
        <v>150</v>
      </c>
      <c r="G11348" s="137" t="s">
        <v>247</v>
      </c>
      <c r="H11348" s="137" t="s">
        <v>1806</v>
      </c>
      <c r="I11348" s="138" t="s">
        <v>1110</v>
      </c>
    </row>
    <row r="11349" spans="1:9" hidden="1">
      <c r="A11349" s="137" t="s">
        <v>54434</v>
      </c>
      <c r="B11349" s="138" t="s">
        <v>54435</v>
      </c>
      <c r="C11349" s="138" t="s">
        <v>54436</v>
      </c>
      <c r="D11349" s="138" t="s">
        <v>54437</v>
      </c>
      <c r="E11349" s="138" t="s">
        <v>54438</v>
      </c>
      <c r="F11349" s="139">
        <v>0</v>
      </c>
      <c r="G11349" s="137" t="s">
        <v>247</v>
      </c>
      <c r="H11349" s="137" t="s">
        <v>1806</v>
      </c>
      <c r="I11349" s="138" t="s">
        <v>1096</v>
      </c>
    </row>
    <row r="11350" spans="1:9" hidden="1">
      <c r="A11350" s="137" t="s">
        <v>54439</v>
      </c>
      <c r="B11350" s="138" t="s">
        <v>54440</v>
      </c>
      <c r="C11350" s="138" t="s">
        <v>54441</v>
      </c>
      <c r="D11350" s="138" t="s">
        <v>54442</v>
      </c>
      <c r="E11350" s="138" t="s">
        <v>1756</v>
      </c>
      <c r="F11350" s="139">
        <v>0</v>
      </c>
      <c r="G11350" s="137" t="s">
        <v>247</v>
      </c>
      <c r="H11350" s="137" t="s">
        <v>1806</v>
      </c>
      <c r="I11350" s="138" t="s">
        <v>1756</v>
      </c>
    </row>
    <row r="11351" spans="1:9" hidden="1">
      <c r="A11351" s="137" t="s">
        <v>54443</v>
      </c>
      <c r="B11351" s="138" t="s">
        <v>54444</v>
      </c>
      <c r="C11351" s="138" t="s">
        <v>54445</v>
      </c>
      <c r="D11351" s="138" t="s">
        <v>54446</v>
      </c>
      <c r="E11351" s="138" t="s">
        <v>54447</v>
      </c>
      <c r="F11351" s="139">
        <v>0</v>
      </c>
      <c r="G11351" s="137" t="s">
        <v>247</v>
      </c>
      <c r="H11351" s="137" t="s">
        <v>1806</v>
      </c>
      <c r="I11351" s="138" t="s">
        <v>1110</v>
      </c>
    </row>
    <row r="11352" spans="1:9" hidden="1">
      <c r="A11352" s="137" t="s">
        <v>54448</v>
      </c>
      <c r="B11352" s="138" t="s">
        <v>54449</v>
      </c>
      <c r="C11352" s="138" t="s">
        <v>54450</v>
      </c>
      <c r="D11352" s="138" t="s">
        <v>40615</v>
      </c>
      <c r="E11352" s="138" t="s">
        <v>54451</v>
      </c>
      <c r="F11352" s="139">
        <v>12.04</v>
      </c>
      <c r="G11352" s="137" t="s">
        <v>247</v>
      </c>
      <c r="H11352" s="137" t="s">
        <v>2660</v>
      </c>
      <c r="I11352" s="138" t="s">
        <v>1091</v>
      </c>
    </row>
    <row r="11353" spans="1:9" hidden="1">
      <c r="A11353" s="137" t="s">
        <v>54452</v>
      </c>
      <c r="B11353" s="138" t="s">
        <v>54449</v>
      </c>
      <c r="C11353" s="138" t="s">
        <v>54453</v>
      </c>
      <c r="D11353" s="138" t="s">
        <v>54454</v>
      </c>
      <c r="E11353" s="138" t="s">
        <v>54455</v>
      </c>
      <c r="F11353" s="139">
        <v>0</v>
      </c>
      <c r="G11353" s="137" t="s">
        <v>374</v>
      </c>
      <c r="H11353" s="137" t="s">
        <v>16114</v>
      </c>
      <c r="I11353" s="138" t="s">
        <v>16236</v>
      </c>
    </row>
    <row r="11354" spans="1:9" hidden="1">
      <c r="A11354" s="137" t="s">
        <v>54456</v>
      </c>
      <c r="B11354" s="138" t="s">
        <v>54449</v>
      </c>
      <c r="C11354" s="138" t="s">
        <v>54457</v>
      </c>
      <c r="D11354" s="138" t="s">
        <v>54458</v>
      </c>
      <c r="E11354" s="138" t="s">
        <v>54459</v>
      </c>
      <c r="F11354" s="139">
        <v>0</v>
      </c>
      <c r="G11354" s="137" t="s">
        <v>247</v>
      </c>
      <c r="H11354" s="137" t="s">
        <v>1806</v>
      </c>
      <c r="I11354" s="138" t="s">
        <v>6595</v>
      </c>
    </row>
    <row r="11355" spans="1:9" hidden="1">
      <c r="A11355" s="137" t="s">
        <v>54460</v>
      </c>
      <c r="B11355" s="138" t="s">
        <v>54461</v>
      </c>
      <c r="C11355" s="138" t="s">
        <v>54462</v>
      </c>
      <c r="D11355" s="138" t="s">
        <v>54463</v>
      </c>
      <c r="E11355" s="138" t="s">
        <v>54464</v>
      </c>
      <c r="F11355" s="139">
        <v>0</v>
      </c>
      <c r="G11355" s="137" t="s">
        <v>247</v>
      </c>
      <c r="H11355" s="137" t="s">
        <v>1806</v>
      </c>
      <c r="I11355" s="138" t="s">
        <v>1756</v>
      </c>
    </row>
    <row r="11356" spans="1:9" hidden="1">
      <c r="A11356" s="137" t="s">
        <v>54465</v>
      </c>
      <c r="B11356" s="138" t="s">
        <v>54466</v>
      </c>
      <c r="C11356" s="138" t="s">
        <v>54467</v>
      </c>
      <c r="D11356" s="138" t="s">
        <v>54468</v>
      </c>
      <c r="E11356" s="138" t="s">
        <v>54469</v>
      </c>
      <c r="F11356" s="139">
        <v>68.709999999999994</v>
      </c>
      <c r="G11356" s="137" t="s">
        <v>247</v>
      </c>
      <c r="H11356" s="137" t="s">
        <v>1806</v>
      </c>
      <c r="I11356" s="138" t="s">
        <v>1110</v>
      </c>
    </row>
    <row r="11357" spans="1:9" hidden="1">
      <c r="A11357" s="137" t="s">
        <v>54470</v>
      </c>
      <c r="B11357" s="138" t="s">
        <v>54471</v>
      </c>
      <c r="C11357" s="138" t="s">
        <v>54472</v>
      </c>
      <c r="D11357" s="138" t="s">
        <v>54473</v>
      </c>
      <c r="E11357" s="138" t="s">
        <v>54474</v>
      </c>
      <c r="F11357" s="139">
        <v>0</v>
      </c>
      <c r="G11357" s="137" t="s">
        <v>247</v>
      </c>
      <c r="H11357" s="137" t="s">
        <v>1806</v>
      </c>
      <c r="I11357" s="138" t="s">
        <v>1110</v>
      </c>
    </row>
    <row r="11358" spans="1:9" hidden="1">
      <c r="A11358" s="137" t="s">
        <v>54475</v>
      </c>
      <c r="B11358" s="138" t="s">
        <v>54476</v>
      </c>
      <c r="C11358" s="138" t="s">
        <v>54477</v>
      </c>
      <c r="D11358" s="138" t="s">
        <v>54478</v>
      </c>
      <c r="E11358" s="138" t="s">
        <v>54479</v>
      </c>
      <c r="F11358" s="139">
        <v>10.54</v>
      </c>
      <c r="G11358" s="137" t="s">
        <v>247</v>
      </c>
      <c r="H11358" s="137" t="s">
        <v>1806</v>
      </c>
      <c r="I11358" s="138" t="s">
        <v>1110</v>
      </c>
    </row>
    <row r="11359" spans="1:9" hidden="1">
      <c r="A11359" s="137" t="s">
        <v>54480</v>
      </c>
      <c r="B11359" s="138" t="s">
        <v>54481</v>
      </c>
      <c r="C11359" s="138" t="s">
        <v>54482</v>
      </c>
      <c r="D11359" s="138" t="s">
        <v>54483</v>
      </c>
      <c r="E11359" s="138" t="s">
        <v>54484</v>
      </c>
      <c r="F11359" s="139">
        <v>0</v>
      </c>
      <c r="G11359" s="137" t="s">
        <v>247</v>
      </c>
      <c r="H11359" s="137" t="s">
        <v>1806</v>
      </c>
      <c r="I11359" s="138" t="s">
        <v>1110</v>
      </c>
    </row>
    <row r="11360" spans="1:9" hidden="1">
      <c r="A11360" s="137" t="s">
        <v>54485</v>
      </c>
      <c r="B11360" s="138" t="s">
        <v>54486</v>
      </c>
      <c r="C11360" s="138" t="s">
        <v>54487</v>
      </c>
      <c r="D11360" s="138" t="s">
        <v>54488</v>
      </c>
      <c r="E11360" s="138" t="s">
        <v>54489</v>
      </c>
      <c r="F11360" s="139">
        <v>34.08</v>
      </c>
      <c r="G11360" s="137" t="s">
        <v>247</v>
      </c>
      <c r="H11360" s="137" t="s">
        <v>1806</v>
      </c>
      <c r="I11360" s="138" t="s">
        <v>1096</v>
      </c>
    </row>
    <row r="11361" spans="1:9" hidden="1">
      <c r="A11361" s="137" t="s">
        <v>54490</v>
      </c>
      <c r="B11361" s="138" t="s">
        <v>54491</v>
      </c>
      <c r="C11361" s="138" t="s">
        <v>54492</v>
      </c>
      <c r="D11361" s="138" t="s">
        <v>54493</v>
      </c>
      <c r="E11361" s="138" t="s">
        <v>54494</v>
      </c>
      <c r="F11361" s="139">
        <v>26.54</v>
      </c>
      <c r="G11361" s="137" t="s">
        <v>247</v>
      </c>
      <c r="H11361" s="137" t="s">
        <v>1806</v>
      </c>
      <c r="I11361" s="138" t="s">
        <v>1756</v>
      </c>
    </row>
    <row r="11362" spans="1:9" hidden="1">
      <c r="A11362" s="137" t="s">
        <v>54495</v>
      </c>
      <c r="B11362" s="138" t="s">
        <v>54496</v>
      </c>
      <c r="C11362" s="138" t="s">
        <v>54497</v>
      </c>
      <c r="D11362" s="138" t="s">
        <v>54498</v>
      </c>
      <c r="E11362" s="138" t="s">
        <v>54499</v>
      </c>
      <c r="F11362" s="139">
        <v>0</v>
      </c>
      <c r="G11362" s="137" t="s">
        <v>247</v>
      </c>
      <c r="H11362" s="137" t="s">
        <v>1806</v>
      </c>
      <c r="I11362" s="138" t="s">
        <v>1080</v>
      </c>
    </row>
    <row r="11363" spans="1:9" hidden="1">
      <c r="A11363" s="137" t="s">
        <v>54500</v>
      </c>
      <c r="B11363" s="138" t="s">
        <v>54501</v>
      </c>
      <c r="C11363" s="138" t="s">
        <v>54502</v>
      </c>
      <c r="D11363" s="138" t="s">
        <v>54503</v>
      </c>
      <c r="E11363" s="138" t="s">
        <v>54504</v>
      </c>
      <c r="F11363" s="139">
        <v>0</v>
      </c>
      <c r="G11363" s="137" t="s">
        <v>247</v>
      </c>
      <c r="H11363" s="137" t="s">
        <v>1806</v>
      </c>
      <c r="I11363" s="138" t="s">
        <v>1080</v>
      </c>
    </row>
    <row r="11364" spans="1:9" hidden="1">
      <c r="A11364" s="137" t="s">
        <v>54505</v>
      </c>
      <c r="B11364" s="138" t="s">
        <v>54506</v>
      </c>
      <c r="C11364" s="138" t="s">
        <v>54507</v>
      </c>
      <c r="D11364" s="138" t="s">
        <v>54508</v>
      </c>
      <c r="E11364" s="138" t="s">
        <v>54509</v>
      </c>
      <c r="F11364" s="139">
        <v>0</v>
      </c>
      <c r="G11364" s="137" t="s">
        <v>247</v>
      </c>
      <c r="H11364" s="137" t="s">
        <v>1806</v>
      </c>
      <c r="I11364" s="138" t="s">
        <v>1080</v>
      </c>
    </row>
    <row r="11365" spans="1:9" hidden="1">
      <c r="A11365" s="137" t="s">
        <v>54510</v>
      </c>
      <c r="B11365" s="138" t="s">
        <v>54506</v>
      </c>
      <c r="C11365" s="138" t="s">
        <v>54511</v>
      </c>
      <c r="D11365" s="138" t="s">
        <v>54512</v>
      </c>
      <c r="E11365" s="138" t="s">
        <v>54509</v>
      </c>
      <c r="F11365" s="139">
        <v>54.69</v>
      </c>
      <c r="G11365" s="137" t="s">
        <v>247</v>
      </c>
      <c r="H11365" s="137" t="s">
        <v>1806</v>
      </c>
      <c r="I11365" s="138" t="s">
        <v>1080</v>
      </c>
    </row>
    <row r="11366" spans="1:9" hidden="1">
      <c r="A11366" s="137" t="s">
        <v>54513</v>
      </c>
      <c r="B11366" s="138" t="s">
        <v>54514</v>
      </c>
      <c r="C11366" s="138" t="s">
        <v>54515</v>
      </c>
      <c r="D11366" s="138" t="s">
        <v>54516</v>
      </c>
      <c r="E11366" s="138" t="s">
        <v>54517</v>
      </c>
      <c r="F11366" s="139">
        <v>56.82</v>
      </c>
      <c r="G11366" s="137" t="s">
        <v>247</v>
      </c>
      <c r="H11366" s="137" t="s">
        <v>1806</v>
      </c>
      <c r="I11366" s="138" t="s">
        <v>1080</v>
      </c>
    </row>
    <row r="11367" spans="1:9" hidden="1">
      <c r="A11367" s="137" t="s">
        <v>54518</v>
      </c>
      <c r="B11367" s="138" t="s">
        <v>54519</v>
      </c>
      <c r="C11367" s="138" t="s">
        <v>54520</v>
      </c>
      <c r="D11367" s="138" t="s">
        <v>54521</v>
      </c>
      <c r="E11367" s="138" t="s">
        <v>54522</v>
      </c>
      <c r="F11367" s="139">
        <v>0</v>
      </c>
      <c r="G11367" s="137" t="s">
        <v>247</v>
      </c>
      <c r="H11367" s="137" t="s">
        <v>1806</v>
      </c>
      <c r="I11367" s="138" t="s">
        <v>1080</v>
      </c>
    </row>
    <row r="11368" spans="1:9" hidden="1">
      <c r="A11368" s="137" t="s">
        <v>54523</v>
      </c>
      <c r="B11368" s="138" t="s">
        <v>54524</v>
      </c>
      <c r="C11368" s="138" t="s">
        <v>54525</v>
      </c>
      <c r="D11368" s="138" t="s">
        <v>54526</v>
      </c>
      <c r="E11368" s="138" t="s">
        <v>54527</v>
      </c>
      <c r="F11368" s="139">
        <v>0</v>
      </c>
      <c r="G11368" s="137" t="s">
        <v>247</v>
      </c>
      <c r="H11368" s="137" t="s">
        <v>1806</v>
      </c>
      <c r="I11368" s="138" t="s">
        <v>1110</v>
      </c>
    </row>
    <row r="11369" spans="1:9" hidden="1">
      <c r="A11369" s="137" t="s">
        <v>54528</v>
      </c>
      <c r="B11369" s="138" t="s">
        <v>54529</v>
      </c>
      <c r="C11369" s="138" t="s">
        <v>54530</v>
      </c>
      <c r="D11369" s="138" t="s">
        <v>54531</v>
      </c>
      <c r="E11369" s="138" t="s">
        <v>54532</v>
      </c>
      <c r="F11369" s="139">
        <v>0</v>
      </c>
      <c r="G11369" s="137" t="s">
        <v>247</v>
      </c>
      <c r="H11369" s="137" t="s">
        <v>1806</v>
      </c>
      <c r="I11369" s="138" t="s">
        <v>1096</v>
      </c>
    </row>
    <row r="11370" spans="1:9" hidden="1">
      <c r="A11370" s="137" t="s">
        <v>54533</v>
      </c>
      <c r="B11370" s="138" t="s">
        <v>54534</v>
      </c>
      <c r="C11370" s="138" t="s">
        <v>54535</v>
      </c>
      <c r="D11370" s="138" t="s">
        <v>54536</v>
      </c>
      <c r="E11370" s="138" t="s">
        <v>54537</v>
      </c>
      <c r="F11370" s="139">
        <v>0</v>
      </c>
      <c r="G11370" s="137" t="s">
        <v>247</v>
      </c>
      <c r="H11370" s="137" t="s">
        <v>1806</v>
      </c>
      <c r="I11370" s="138" t="s">
        <v>1756</v>
      </c>
    </row>
    <row r="11371" spans="1:9" hidden="1">
      <c r="A11371" s="137" t="s">
        <v>54538</v>
      </c>
      <c r="B11371" s="138" t="s">
        <v>54539</v>
      </c>
      <c r="C11371" s="138" t="s">
        <v>54540</v>
      </c>
      <c r="D11371" s="138" t="s">
        <v>54541</v>
      </c>
      <c r="E11371" s="138" t="s">
        <v>54542</v>
      </c>
      <c r="F11371" s="139">
        <v>118.69</v>
      </c>
      <c r="G11371" s="137" t="s">
        <v>247</v>
      </c>
      <c r="H11371" s="137" t="s">
        <v>1806</v>
      </c>
      <c r="I11371" s="138" t="s">
        <v>1096</v>
      </c>
    </row>
    <row r="11372" spans="1:9" hidden="1">
      <c r="A11372" s="137" t="s">
        <v>54543</v>
      </c>
      <c r="B11372" s="138" t="s">
        <v>54544</v>
      </c>
      <c r="C11372" s="138" t="s">
        <v>54545</v>
      </c>
      <c r="D11372" s="138" t="s">
        <v>54546</v>
      </c>
      <c r="E11372" s="138" t="s">
        <v>54547</v>
      </c>
      <c r="F11372" s="139">
        <v>36.61</v>
      </c>
      <c r="G11372" s="137" t="s">
        <v>247</v>
      </c>
      <c r="H11372" s="137" t="s">
        <v>1806</v>
      </c>
      <c r="I11372" s="138" t="s">
        <v>1096</v>
      </c>
    </row>
    <row r="11373" spans="1:9" hidden="1">
      <c r="A11373" s="137" t="s">
        <v>54548</v>
      </c>
      <c r="B11373" s="138" t="s">
        <v>54549</v>
      </c>
      <c r="C11373" s="138" t="s">
        <v>54550</v>
      </c>
      <c r="D11373" s="138" t="s">
        <v>54551</v>
      </c>
      <c r="E11373" s="138" t="s">
        <v>54552</v>
      </c>
      <c r="F11373" s="139">
        <v>0</v>
      </c>
      <c r="G11373" s="137" t="s">
        <v>247</v>
      </c>
      <c r="H11373" s="137" t="s">
        <v>1806</v>
      </c>
      <c r="I11373" s="138" t="s">
        <v>1110</v>
      </c>
    </row>
    <row r="11374" spans="1:9" hidden="1">
      <c r="A11374" s="137" t="s">
        <v>54553</v>
      </c>
      <c r="B11374" s="138" t="s">
        <v>54554</v>
      </c>
      <c r="C11374" s="138" t="s">
        <v>54555</v>
      </c>
      <c r="D11374" s="138" t="s">
        <v>54556</v>
      </c>
      <c r="E11374" s="138" t="s">
        <v>54557</v>
      </c>
      <c r="F11374" s="139">
        <v>168.42</v>
      </c>
      <c r="G11374" s="137" t="s">
        <v>247</v>
      </c>
      <c r="H11374" s="137" t="s">
        <v>1806</v>
      </c>
      <c r="I11374" s="138" t="s">
        <v>1110</v>
      </c>
    </row>
    <row r="11375" spans="1:9" hidden="1">
      <c r="A11375" s="137" t="s">
        <v>54558</v>
      </c>
      <c r="B11375" s="138" t="s">
        <v>54559</v>
      </c>
      <c r="C11375" s="138" t="s">
        <v>54560</v>
      </c>
      <c r="D11375" s="138" t="s">
        <v>54561</v>
      </c>
      <c r="E11375" s="138" t="s">
        <v>54562</v>
      </c>
      <c r="F11375" s="139">
        <v>61.49</v>
      </c>
      <c r="G11375" s="137" t="s">
        <v>247</v>
      </c>
      <c r="H11375" s="137" t="s">
        <v>1806</v>
      </c>
      <c r="I11375" s="138" t="s">
        <v>1080</v>
      </c>
    </row>
    <row r="11376" spans="1:9" hidden="1">
      <c r="A11376" s="137" t="s">
        <v>54563</v>
      </c>
      <c r="B11376" s="138" t="s">
        <v>54564</v>
      </c>
      <c r="C11376" s="138" t="s">
        <v>54565</v>
      </c>
      <c r="D11376" s="138" t="s">
        <v>54566</v>
      </c>
      <c r="E11376" s="138" t="s">
        <v>54567</v>
      </c>
      <c r="F11376" s="139">
        <v>106.88</v>
      </c>
      <c r="G11376" s="137" t="s">
        <v>247</v>
      </c>
      <c r="H11376" s="137" t="s">
        <v>1806</v>
      </c>
      <c r="I11376" s="138" t="s">
        <v>1080</v>
      </c>
    </row>
    <row r="11377" spans="1:9" hidden="1">
      <c r="A11377" s="137" t="s">
        <v>54568</v>
      </c>
      <c r="B11377" s="138" t="s">
        <v>54569</v>
      </c>
      <c r="C11377" s="138" t="s">
        <v>54570</v>
      </c>
      <c r="D11377" s="138" t="s">
        <v>54571</v>
      </c>
      <c r="E11377" s="138" t="s">
        <v>54572</v>
      </c>
      <c r="F11377" s="139">
        <v>62.76</v>
      </c>
      <c r="G11377" s="137" t="s">
        <v>247</v>
      </c>
      <c r="H11377" s="137" t="s">
        <v>1806</v>
      </c>
      <c r="I11377" s="138" t="s">
        <v>1080</v>
      </c>
    </row>
    <row r="11378" spans="1:9" hidden="1">
      <c r="A11378" s="137" t="s">
        <v>54573</v>
      </c>
      <c r="B11378" s="138" t="s">
        <v>54574</v>
      </c>
      <c r="C11378" s="138" t="s">
        <v>54575</v>
      </c>
      <c r="D11378" s="138" t="s">
        <v>54576</v>
      </c>
      <c r="E11378" s="138" t="s">
        <v>54577</v>
      </c>
      <c r="F11378" s="139">
        <v>136.4</v>
      </c>
      <c r="G11378" s="137" t="s">
        <v>247</v>
      </c>
      <c r="H11378" s="137" t="s">
        <v>1806</v>
      </c>
      <c r="I11378" s="138" t="s">
        <v>1080</v>
      </c>
    </row>
    <row r="11379" spans="1:9" hidden="1">
      <c r="A11379" s="137" t="s">
        <v>54578</v>
      </c>
      <c r="B11379" s="138" t="s">
        <v>54579</v>
      </c>
      <c r="C11379" s="138" t="s">
        <v>54580</v>
      </c>
      <c r="D11379" s="138" t="s">
        <v>54581</v>
      </c>
      <c r="E11379" s="138" t="s">
        <v>54582</v>
      </c>
      <c r="F11379" s="139">
        <v>37.68</v>
      </c>
      <c r="G11379" s="137" t="s">
        <v>247</v>
      </c>
      <c r="H11379" s="137" t="s">
        <v>1806</v>
      </c>
      <c r="I11379" s="138" t="s">
        <v>1080</v>
      </c>
    </row>
    <row r="11380" spans="1:9" hidden="1">
      <c r="A11380" s="137" t="s">
        <v>54583</v>
      </c>
      <c r="B11380" s="138" t="s">
        <v>54584</v>
      </c>
      <c r="C11380" s="138" t="s">
        <v>54585</v>
      </c>
      <c r="D11380" s="138" t="s">
        <v>54586</v>
      </c>
      <c r="E11380" s="138" t="s">
        <v>54587</v>
      </c>
      <c r="F11380" s="139">
        <v>0</v>
      </c>
      <c r="G11380" s="137" t="s">
        <v>247</v>
      </c>
      <c r="H11380" s="137" t="s">
        <v>1806</v>
      </c>
      <c r="I11380" s="138" t="s">
        <v>1080</v>
      </c>
    </row>
    <row r="11381" spans="1:9" hidden="1">
      <c r="A11381" s="137" t="s">
        <v>54588</v>
      </c>
      <c r="B11381" s="138" t="s">
        <v>54584</v>
      </c>
      <c r="C11381" s="138" t="s">
        <v>54589</v>
      </c>
      <c r="D11381" s="138" t="s">
        <v>54590</v>
      </c>
      <c r="E11381" s="138" t="s">
        <v>54587</v>
      </c>
      <c r="F11381" s="139">
        <v>24.46</v>
      </c>
      <c r="G11381" s="137" t="s">
        <v>247</v>
      </c>
      <c r="H11381" s="137" t="s">
        <v>1806</v>
      </c>
      <c r="I11381" s="138" t="s">
        <v>1080</v>
      </c>
    </row>
    <row r="11382" spans="1:9" hidden="1">
      <c r="A11382" s="137" t="s">
        <v>54591</v>
      </c>
      <c r="B11382" s="138" t="s">
        <v>54592</v>
      </c>
      <c r="C11382" s="138" t="s">
        <v>54593</v>
      </c>
      <c r="D11382" s="138" t="s">
        <v>54594</v>
      </c>
      <c r="E11382" s="138" t="s">
        <v>54595</v>
      </c>
      <c r="F11382" s="139">
        <v>72.73</v>
      </c>
      <c r="G11382" s="137" t="s">
        <v>247</v>
      </c>
      <c r="H11382" s="137" t="s">
        <v>1806</v>
      </c>
      <c r="I11382" s="138" t="s">
        <v>1080</v>
      </c>
    </row>
    <row r="11383" spans="1:9" hidden="1">
      <c r="A11383" s="137" t="s">
        <v>54596</v>
      </c>
      <c r="B11383" s="138" t="s">
        <v>54597</v>
      </c>
      <c r="C11383" s="138" t="s">
        <v>54598</v>
      </c>
      <c r="D11383" s="138" t="s">
        <v>54599</v>
      </c>
      <c r="E11383" s="138" t="s">
        <v>54600</v>
      </c>
      <c r="F11383" s="139">
        <v>107.14</v>
      </c>
      <c r="G11383" s="137" t="s">
        <v>247</v>
      </c>
      <c r="H11383" s="137" t="s">
        <v>1806</v>
      </c>
      <c r="I11383" s="138" t="s">
        <v>1080</v>
      </c>
    </row>
    <row r="11384" spans="1:9" hidden="1">
      <c r="A11384" s="137" t="s">
        <v>54601</v>
      </c>
      <c r="B11384" s="138" t="s">
        <v>54602</v>
      </c>
      <c r="C11384" s="138" t="s">
        <v>54603</v>
      </c>
      <c r="D11384" s="138" t="s">
        <v>54604</v>
      </c>
      <c r="E11384" s="138" t="s">
        <v>54605</v>
      </c>
      <c r="F11384" s="139">
        <v>57.17</v>
      </c>
      <c r="G11384" s="137" t="s">
        <v>247</v>
      </c>
      <c r="H11384" s="137" t="s">
        <v>1806</v>
      </c>
      <c r="I11384" s="138" t="s">
        <v>1080</v>
      </c>
    </row>
    <row r="11385" spans="1:9" hidden="1">
      <c r="A11385" s="137" t="s">
        <v>54606</v>
      </c>
      <c r="B11385" s="138" t="s">
        <v>54607</v>
      </c>
      <c r="C11385" s="138" t="s">
        <v>54608</v>
      </c>
      <c r="D11385" s="138" t="s">
        <v>54609</v>
      </c>
      <c r="E11385" s="138" t="s">
        <v>54610</v>
      </c>
      <c r="F11385" s="139">
        <v>36.6</v>
      </c>
      <c r="G11385" s="137" t="s">
        <v>247</v>
      </c>
      <c r="H11385" s="137" t="s">
        <v>1806</v>
      </c>
      <c r="I11385" s="138" t="s">
        <v>1080</v>
      </c>
    </row>
    <row r="11386" spans="1:9" hidden="1">
      <c r="A11386" s="137" t="s">
        <v>54611</v>
      </c>
      <c r="B11386" s="138" t="s">
        <v>54612</v>
      </c>
      <c r="C11386" s="138" t="s">
        <v>54613</v>
      </c>
      <c r="D11386" s="138" t="s">
        <v>54614</v>
      </c>
      <c r="E11386" s="138" t="s">
        <v>54615</v>
      </c>
      <c r="F11386" s="139">
        <v>60.73</v>
      </c>
      <c r="G11386" s="137" t="s">
        <v>247</v>
      </c>
      <c r="H11386" s="137" t="s">
        <v>1806</v>
      </c>
      <c r="I11386" s="138" t="s">
        <v>1080</v>
      </c>
    </row>
    <row r="11387" spans="1:9" hidden="1">
      <c r="A11387" s="137" t="s">
        <v>54616</v>
      </c>
      <c r="B11387" s="138" t="s">
        <v>54617</v>
      </c>
      <c r="C11387" s="138" t="s">
        <v>54618</v>
      </c>
      <c r="D11387" s="138" t="s">
        <v>54619</v>
      </c>
      <c r="E11387" s="138" t="s">
        <v>54620</v>
      </c>
      <c r="F11387" s="139">
        <v>0</v>
      </c>
      <c r="G11387" s="137" t="s">
        <v>247</v>
      </c>
      <c r="H11387" s="137" t="s">
        <v>1806</v>
      </c>
      <c r="I11387" s="138" t="s">
        <v>1110</v>
      </c>
    </row>
    <row r="11388" spans="1:9" hidden="1">
      <c r="A11388" s="137" t="s">
        <v>54621</v>
      </c>
      <c r="B11388" s="138" t="s">
        <v>54622</v>
      </c>
      <c r="C11388" s="138" t="s">
        <v>54623</v>
      </c>
      <c r="D11388" s="138" t="s">
        <v>54624</v>
      </c>
      <c r="E11388" s="138" t="s">
        <v>54625</v>
      </c>
      <c r="F11388" s="139">
        <v>0</v>
      </c>
      <c r="G11388" s="137" t="s">
        <v>247</v>
      </c>
      <c r="H11388" s="137" t="s">
        <v>1806</v>
      </c>
      <c r="I11388" s="138" t="s">
        <v>1096</v>
      </c>
    </row>
    <row r="11389" spans="1:9" hidden="1">
      <c r="A11389" s="137" t="s">
        <v>54626</v>
      </c>
      <c r="B11389" s="138" t="s">
        <v>54627</v>
      </c>
      <c r="C11389" s="138" t="s">
        <v>54628</v>
      </c>
      <c r="D11389" s="138" t="s">
        <v>3696</v>
      </c>
      <c r="E11389" s="138" t="s">
        <v>54629</v>
      </c>
      <c r="F11389" s="139">
        <v>0</v>
      </c>
      <c r="G11389" s="137" t="s">
        <v>247</v>
      </c>
      <c r="H11389" s="137" t="s">
        <v>1806</v>
      </c>
      <c r="I11389" s="138" t="s">
        <v>6595</v>
      </c>
    </row>
    <row r="11390" spans="1:9" hidden="1">
      <c r="A11390" s="137" t="s">
        <v>54630</v>
      </c>
      <c r="B11390" s="138" t="s">
        <v>54631</v>
      </c>
      <c r="C11390" s="138" t="s">
        <v>54632</v>
      </c>
      <c r="D11390" s="138" t="s">
        <v>54633</v>
      </c>
      <c r="E11390" s="138" t="s">
        <v>54634</v>
      </c>
      <c r="F11390" s="139">
        <v>125.01</v>
      </c>
      <c r="G11390" s="137" t="s">
        <v>247</v>
      </c>
      <c r="H11390" s="137" t="s">
        <v>1806</v>
      </c>
      <c r="I11390" s="138" t="s">
        <v>1096</v>
      </c>
    </row>
    <row r="11391" spans="1:9" hidden="1">
      <c r="A11391" s="137" t="s">
        <v>54635</v>
      </c>
      <c r="B11391" s="138" t="s">
        <v>54636</v>
      </c>
      <c r="C11391" s="138" t="s">
        <v>54637</v>
      </c>
      <c r="D11391" s="138" t="s">
        <v>54638</v>
      </c>
      <c r="E11391" s="138" t="s">
        <v>54639</v>
      </c>
      <c r="F11391" s="139">
        <v>26.9</v>
      </c>
      <c r="G11391" s="137" t="s">
        <v>247</v>
      </c>
      <c r="H11391" s="137" t="s">
        <v>1806</v>
      </c>
      <c r="I11391" s="138" t="s">
        <v>1756</v>
      </c>
    </row>
    <row r="11392" spans="1:9" hidden="1">
      <c r="A11392" s="137" t="s">
        <v>54640</v>
      </c>
      <c r="B11392" s="138" t="s">
        <v>54641</v>
      </c>
      <c r="C11392" s="138" t="s">
        <v>54642</v>
      </c>
      <c r="D11392" s="138" t="s">
        <v>54643</v>
      </c>
      <c r="E11392" s="138" t="s">
        <v>54644</v>
      </c>
      <c r="F11392" s="139">
        <v>0</v>
      </c>
      <c r="G11392" s="137" t="s">
        <v>247</v>
      </c>
      <c r="H11392" s="137" t="s">
        <v>1806</v>
      </c>
      <c r="I11392" s="138" t="s">
        <v>1110</v>
      </c>
    </row>
    <row r="11393" spans="1:9" hidden="1">
      <c r="A11393" s="137" t="s">
        <v>54645</v>
      </c>
      <c r="B11393" s="138" t="s">
        <v>54646</v>
      </c>
      <c r="C11393" s="138" t="s">
        <v>54647</v>
      </c>
      <c r="D11393" s="138" t="s">
        <v>54648</v>
      </c>
      <c r="E11393" s="138" t="s">
        <v>54649</v>
      </c>
      <c r="F11393" s="139">
        <v>4.07</v>
      </c>
      <c r="G11393" s="137" t="s">
        <v>247</v>
      </c>
      <c r="H11393" s="137" t="s">
        <v>1806</v>
      </c>
      <c r="I11393" s="138" t="s">
        <v>1110</v>
      </c>
    </row>
    <row r="11394" spans="1:9" hidden="1">
      <c r="A11394" s="137" t="s">
        <v>54650</v>
      </c>
      <c r="B11394" s="138" t="s">
        <v>54651</v>
      </c>
      <c r="C11394" s="138" t="s">
        <v>54652</v>
      </c>
      <c r="D11394" s="138" t="s">
        <v>54653</v>
      </c>
      <c r="E11394" s="138" t="s">
        <v>54654</v>
      </c>
      <c r="F11394" s="139">
        <v>445.71</v>
      </c>
      <c r="G11394" s="137" t="s">
        <v>247</v>
      </c>
      <c r="H11394" s="137" t="s">
        <v>1806</v>
      </c>
      <c r="I11394" s="138" t="s">
        <v>1096</v>
      </c>
    </row>
    <row r="11395" spans="1:9" hidden="1">
      <c r="A11395" s="137" t="s">
        <v>54655</v>
      </c>
      <c r="B11395" s="138" t="s">
        <v>54656</v>
      </c>
      <c r="C11395" s="138" t="s">
        <v>54657</v>
      </c>
      <c r="D11395" s="138" t="s">
        <v>54658</v>
      </c>
      <c r="E11395" s="138" t="s">
        <v>54659</v>
      </c>
      <c r="F11395" s="139">
        <v>12.72</v>
      </c>
      <c r="G11395" s="137" t="s">
        <v>247</v>
      </c>
      <c r="H11395" s="137" t="s">
        <v>2660</v>
      </c>
      <c r="I11395" s="138" t="s">
        <v>1091</v>
      </c>
    </row>
    <row r="11396" spans="1:9" hidden="1">
      <c r="A11396" s="137" t="s">
        <v>54660</v>
      </c>
      <c r="B11396" s="138" t="s">
        <v>1039</v>
      </c>
      <c r="C11396" s="138" t="s">
        <v>946</v>
      </c>
      <c r="D11396" s="138" t="s">
        <v>54661</v>
      </c>
      <c r="E11396" s="138" t="s">
        <v>1270</v>
      </c>
      <c r="F11396" s="139">
        <v>647.63</v>
      </c>
      <c r="G11396" s="137" t="s">
        <v>247</v>
      </c>
      <c r="H11396" s="137" t="s">
        <v>1806</v>
      </c>
      <c r="I11396" s="138" t="s">
        <v>1096</v>
      </c>
    </row>
    <row r="11397" spans="1:9" hidden="1">
      <c r="A11397" s="137" t="s">
        <v>54662</v>
      </c>
      <c r="B11397" s="138" t="s">
        <v>54663</v>
      </c>
      <c r="C11397" s="138" t="s">
        <v>54664</v>
      </c>
      <c r="D11397" s="138" t="s">
        <v>23801</v>
      </c>
      <c r="E11397" s="138" t="s">
        <v>54665</v>
      </c>
      <c r="F11397" s="139">
        <v>0</v>
      </c>
      <c r="G11397" s="137" t="s">
        <v>247</v>
      </c>
      <c r="H11397" s="137" t="s">
        <v>1806</v>
      </c>
      <c r="I11397" s="138" t="s">
        <v>1110</v>
      </c>
    </row>
    <row r="11398" spans="1:9" hidden="1">
      <c r="A11398" s="137" t="s">
        <v>54666</v>
      </c>
      <c r="B11398" s="138" t="s">
        <v>54667</v>
      </c>
      <c r="C11398" s="138" t="s">
        <v>54668</v>
      </c>
      <c r="D11398" s="138" t="s">
        <v>54669</v>
      </c>
      <c r="E11398" s="138" t="s">
        <v>54670</v>
      </c>
      <c r="F11398" s="139">
        <v>0</v>
      </c>
      <c r="G11398" s="137" t="s">
        <v>247</v>
      </c>
      <c r="H11398" s="137" t="s">
        <v>1806</v>
      </c>
      <c r="I11398" s="138" t="s">
        <v>1096</v>
      </c>
    </row>
    <row r="11399" spans="1:9" hidden="1">
      <c r="A11399" s="137" t="s">
        <v>54671</v>
      </c>
      <c r="B11399" s="138" t="s">
        <v>54672</v>
      </c>
      <c r="C11399" s="138" t="s">
        <v>54673</v>
      </c>
      <c r="D11399" s="138" t="s">
        <v>54674</v>
      </c>
      <c r="E11399" s="138" t="s">
        <v>54675</v>
      </c>
      <c r="F11399" s="139">
        <v>0</v>
      </c>
      <c r="G11399" s="137" t="s">
        <v>247</v>
      </c>
      <c r="H11399" s="137" t="s">
        <v>1806</v>
      </c>
      <c r="I11399" s="138" t="s">
        <v>1096</v>
      </c>
    </row>
    <row r="11400" spans="1:9" hidden="1">
      <c r="A11400" s="137" t="s">
        <v>54676</v>
      </c>
      <c r="B11400" s="138" t="s">
        <v>54677</v>
      </c>
      <c r="C11400" s="138" t="s">
        <v>54678</v>
      </c>
      <c r="D11400" s="138" t="s">
        <v>54679</v>
      </c>
      <c r="E11400" s="138" t="s">
        <v>54680</v>
      </c>
      <c r="F11400" s="139">
        <v>0</v>
      </c>
      <c r="G11400" s="137" t="s">
        <v>247</v>
      </c>
      <c r="H11400" s="137" t="s">
        <v>1806</v>
      </c>
      <c r="I11400" s="138" t="s">
        <v>1110</v>
      </c>
    </row>
    <row r="11401" spans="1:9" hidden="1">
      <c r="A11401" s="137" t="s">
        <v>54681</v>
      </c>
      <c r="B11401" s="138" t="s">
        <v>54682</v>
      </c>
      <c r="C11401" s="138" t="s">
        <v>54683</v>
      </c>
      <c r="D11401" s="138" t="s">
        <v>54684</v>
      </c>
      <c r="E11401" s="138" t="s">
        <v>54685</v>
      </c>
      <c r="F11401" s="139">
        <v>105.05</v>
      </c>
      <c r="G11401" s="137" t="s">
        <v>247</v>
      </c>
      <c r="H11401" s="137" t="s">
        <v>1806</v>
      </c>
      <c r="I11401" s="138" t="s">
        <v>1110</v>
      </c>
    </row>
    <row r="11402" spans="1:9" hidden="1">
      <c r="A11402" s="137" t="s">
        <v>54686</v>
      </c>
      <c r="B11402" s="138" t="s">
        <v>54687</v>
      </c>
      <c r="C11402" s="138" t="s">
        <v>54688</v>
      </c>
      <c r="D11402" s="138" t="s">
        <v>54689</v>
      </c>
      <c r="E11402" s="138" t="s">
        <v>54690</v>
      </c>
      <c r="F11402" s="139">
        <v>6.61</v>
      </c>
      <c r="G11402" s="137" t="s">
        <v>247</v>
      </c>
      <c r="H11402" s="137" t="s">
        <v>1806</v>
      </c>
      <c r="I11402" s="138" t="s">
        <v>5636</v>
      </c>
    </row>
    <row r="11403" spans="1:9" hidden="1">
      <c r="A11403" s="137" t="s">
        <v>54691</v>
      </c>
      <c r="B11403" s="138" t="s">
        <v>54692</v>
      </c>
      <c r="C11403" s="138" t="s">
        <v>54693</v>
      </c>
      <c r="D11403" s="138" t="s">
        <v>54694</v>
      </c>
      <c r="E11403" s="138" t="s">
        <v>54695</v>
      </c>
      <c r="F11403" s="139">
        <v>0</v>
      </c>
      <c r="G11403" s="137" t="s">
        <v>247</v>
      </c>
      <c r="H11403" s="137" t="s">
        <v>1806</v>
      </c>
      <c r="I11403" s="138" t="s">
        <v>1110</v>
      </c>
    </row>
    <row r="11404" spans="1:9" hidden="1">
      <c r="A11404" s="137" t="s">
        <v>54696</v>
      </c>
      <c r="B11404" s="138" t="s">
        <v>54697</v>
      </c>
      <c r="C11404" s="138" t="s">
        <v>54698</v>
      </c>
      <c r="D11404" s="138" t="s">
        <v>42951</v>
      </c>
      <c r="E11404" s="138" t="s">
        <v>54699</v>
      </c>
      <c r="F11404" s="139">
        <v>0</v>
      </c>
      <c r="G11404" s="137" t="s">
        <v>247</v>
      </c>
      <c r="H11404" s="137" t="s">
        <v>1806</v>
      </c>
      <c r="I11404" s="138" t="s">
        <v>1110</v>
      </c>
    </row>
    <row r="11405" spans="1:9" hidden="1">
      <c r="A11405" s="137" t="s">
        <v>54700</v>
      </c>
      <c r="B11405" s="138" t="s">
        <v>54701</v>
      </c>
      <c r="C11405" s="138" t="s">
        <v>54702</v>
      </c>
      <c r="D11405" s="138" t="s">
        <v>54703</v>
      </c>
      <c r="E11405" s="138" t="s">
        <v>54704</v>
      </c>
      <c r="F11405" s="139">
        <v>65.59</v>
      </c>
      <c r="G11405" s="137" t="s">
        <v>247</v>
      </c>
      <c r="H11405" s="137" t="s">
        <v>1806</v>
      </c>
      <c r="I11405" s="138" t="s">
        <v>1096</v>
      </c>
    </row>
    <row r="11406" spans="1:9" hidden="1">
      <c r="A11406" s="137" t="s">
        <v>54705</v>
      </c>
      <c r="B11406" s="138" t="s">
        <v>54706</v>
      </c>
      <c r="C11406" s="138" t="s">
        <v>54707</v>
      </c>
      <c r="D11406" s="138" t="s">
        <v>54708</v>
      </c>
      <c r="E11406" s="138" t="s">
        <v>54709</v>
      </c>
      <c r="F11406" s="139">
        <v>24.015000000000001</v>
      </c>
      <c r="G11406" s="137" t="s">
        <v>247</v>
      </c>
      <c r="H11406" s="137" t="s">
        <v>1806</v>
      </c>
      <c r="I11406" s="138" t="s">
        <v>45999</v>
      </c>
    </row>
    <row r="11407" spans="1:9" hidden="1">
      <c r="A11407" s="137" t="s">
        <v>54710</v>
      </c>
      <c r="B11407" s="138" t="s">
        <v>54711</v>
      </c>
      <c r="C11407" s="138" t="s">
        <v>54712</v>
      </c>
      <c r="D11407" s="138" t="s">
        <v>7814</v>
      </c>
      <c r="E11407" s="138" t="s">
        <v>54713</v>
      </c>
      <c r="F11407" s="139">
        <v>22.31</v>
      </c>
      <c r="G11407" s="137" t="s">
        <v>247</v>
      </c>
      <c r="H11407" s="137" t="s">
        <v>1806</v>
      </c>
      <c r="I11407" s="138" t="s">
        <v>1096</v>
      </c>
    </row>
    <row r="11408" spans="1:9" hidden="1">
      <c r="A11408" s="137" t="s">
        <v>54714</v>
      </c>
      <c r="B11408" s="138" t="s">
        <v>54715</v>
      </c>
      <c r="C11408" s="138" t="s">
        <v>54716</v>
      </c>
      <c r="D11408" s="138" t="s">
        <v>54717</v>
      </c>
      <c r="E11408" s="138" t="s">
        <v>54718</v>
      </c>
      <c r="F11408" s="139">
        <v>5.91</v>
      </c>
      <c r="G11408" s="137" t="s">
        <v>247</v>
      </c>
      <c r="H11408" s="137" t="s">
        <v>1806</v>
      </c>
      <c r="I11408" s="138" t="s">
        <v>1110</v>
      </c>
    </row>
    <row r="11409" spans="1:9" hidden="1">
      <c r="A11409" s="137" t="s">
        <v>54719</v>
      </c>
      <c r="B11409" s="138" t="s">
        <v>54720</v>
      </c>
      <c r="C11409" s="138" t="s">
        <v>54721</v>
      </c>
      <c r="D11409" s="138" t="s">
        <v>54722</v>
      </c>
      <c r="E11409" s="138" t="s">
        <v>54723</v>
      </c>
      <c r="F11409" s="139">
        <v>22.74</v>
      </c>
      <c r="G11409" s="137" t="s">
        <v>247</v>
      </c>
      <c r="H11409" s="137" t="s">
        <v>1806</v>
      </c>
      <c r="I11409" s="138" t="s">
        <v>1756</v>
      </c>
    </row>
    <row r="11410" spans="1:9" hidden="1">
      <c r="A11410" s="137" t="s">
        <v>54724</v>
      </c>
      <c r="B11410" s="138" t="s">
        <v>54725</v>
      </c>
      <c r="C11410" s="138" t="s">
        <v>54726</v>
      </c>
      <c r="D11410" s="138" t="s">
        <v>54727</v>
      </c>
      <c r="E11410" s="138" t="s">
        <v>54728</v>
      </c>
      <c r="F11410" s="139">
        <v>0</v>
      </c>
      <c r="G11410" s="137" t="s">
        <v>247</v>
      </c>
      <c r="H11410" s="137" t="s">
        <v>1806</v>
      </c>
      <c r="I11410" s="138" t="s">
        <v>1096</v>
      </c>
    </row>
    <row r="11411" spans="1:9" hidden="1">
      <c r="A11411" s="137" t="s">
        <v>54729</v>
      </c>
      <c r="B11411" s="138" t="s">
        <v>54730</v>
      </c>
      <c r="C11411" s="138" t="s">
        <v>54731</v>
      </c>
      <c r="D11411" s="138" t="s">
        <v>54732</v>
      </c>
      <c r="E11411" s="138" t="s">
        <v>54733</v>
      </c>
      <c r="F11411" s="139">
        <v>136.44999999999999</v>
      </c>
      <c r="G11411" s="137" t="s">
        <v>247</v>
      </c>
      <c r="H11411" s="137" t="s">
        <v>1806</v>
      </c>
      <c r="I11411" s="138" t="s">
        <v>1110</v>
      </c>
    </row>
    <row r="11412" spans="1:9" hidden="1">
      <c r="A11412" s="137" t="s">
        <v>54734</v>
      </c>
      <c r="B11412" s="138" t="s">
        <v>54735</v>
      </c>
      <c r="C11412" s="138" t="s">
        <v>54736</v>
      </c>
      <c r="D11412" s="138" t="s">
        <v>54737</v>
      </c>
      <c r="E11412" s="138" t="s">
        <v>54738</v>
      </c>
      <c r="F11412" s="139">
        <v>28.6</v>
      </c>
      <c r="G11412" s="137" t="s">
        <v>247</v>
      </c>
      <c r="H11412" s="137" t="s">
        <v>1806</v>
      </c>
      <c r="I11412" s="138" t="s">
        <v>1096</v>
      </c>
    </row>
    <row r="11413" spans="1:9" hidden="1">
      <c r="A11413" s="137" t="s">
        <v>54739</v>
      </c>
      <c r="B11413" s="138" t="s">
        <v>54740</v>
      </c>
      <c r="C11413" s="138" t="s">
        <v>54741</v>
      </c>
      <c r="D11413" s="138" t="s">
        <v>54742</v>
      </c>
      <c r="E11413" s="138" t="s">
        <v>54743</v>
      </c>
      <c r="F11413" s="139">
        <v>53.3</v>
      </c>
      <c r="G11413" s="137" t="s">
        <v>247</v>
      </c>
      <c r="H11413" s="137" t="s">
        <v>1806</v>
      </c>
      <c r="I11413" s="138" t="s">
        <v>1096</v>
      </c>
    </row>
    <row r="11414" spans="1:9" hidden="1">
      <c r="A11414" s="137" t="s">
        <v>54744</v>
      </c>
      <c r="B11414" s="138" t="s">
        <v>54745</v>
      </c>
      <c r="C11414" s="138" t="s">
        <v>54746</v>
      </c>
      <c r="D11414" s="138" t="s">
        <v>54747</v>
      </c>
      <c r="E11414" s="138" t="s">
        <v>54748</v>
      </c>
      <c r="F11414" s="139">
        <v>0</v>
      </c>
      <c r="G11414" s="137" t="s">
        <v>247</v>
      </c>
      <c r="H11414" s="137" t="s">
        <v>1806</v>
      </c>
      <c r="I11414" s="138" t="s">
        <v>1110</v>
      </c>
    </row>
    <row r="11415" spans="1:9" hidden="1">
      <c r="A11415" s="137" t="s">
        <v>54749</v>
      </c>
      <c r="B11415" s="138" t="s">
        <v>54750</v>
      </c>
      <c r="C11415" s="138" t="s">
        <v>54751</v>
      </c>
      <c r="D11415" s="138" t="s">
        <v>54752</v>
      </c>
      <c r="E11415" s="138" t="s">
        <v>54753</v>
      </c>
      <c r="F11415" s="139">
        <v>110.49</v>
      </c>
      <c r="G11415" s="137" t="s">
        <v>247</v>
      </c>
      <c r="H11415" s="137" t="s">
        <v>1806</v>
      </c>
      <c r="I11415" s="138" t="s">
        <v>1096</v>
      </c>
    </row>
    <row r="11416" spans="1:9" hidden="1">
      <c r="A11416" s="137" t="s">
        <v>54754</v>
      </c>
      <c r="B11416" s="138" t="s">
        <v>54755</v>
      </c>
      <c r="C11416" s="138" t="s">
        <v>54756</v>
      </c>
      <c r="D11416" s="138" t="s">
        <v>54757</v>
      </c>
      <c r="E11416" s="138" t="s">
        <v>54758</v>
      </c>
      <c r="F11416" s="139">
        <v>146.02000000000001</v>
      </c>
      <c r="G11416" s="137" t="s">
        <v>247</v>
      </c>
      <c r="H11416" s="137" t="s">
        <v>1806</v>
      </c>
      <c r="I11416" s="138" t="s">
        <v>1096</v>
      </c>
    </row>
    <row r="11417" spans="1:9" hidden="1">
      <c r="A11417" s="137" t="s">
        <v>54759</v>
      </c>
      <c r="B11417" s="138" t="s">
        <v>54760</v>
      </c>
      <c r="C11417" s="138" t="s">
        <v>54761</v>
      </c>
      <c r="D11417" s="138" t="s">
        <v>54762</v>
      </c>
      <c r="E11417" s="138" t="s">
        <v>54763</v>
      </c>
      <c r="F11417" s="139">
        <v>22.9</v>
      </c>
      <c r="G11417" s="137" t="s">
        <v>247</v>
      </c>
      <c r="H11417" s="137" t="s">
        <v>1806</v>
      </c>
      <c r="I11417" s="138" t="s">
        <v>1096</v>
      </c>
    </row>
    <row r="11418" spans="1:9" hidden="1">
      <c r="A11418" s="137" t="s">
        <v>54764</v>
      </c>
      <c r="B11418" s="138" t="s">
        <v>54765</v>
      </c>
      <c r="C11418" s="138" t="s">
        <v>54766</v>
      </c>
      <c r="D11418" s="138" t="s">
        <v>54767</v>
      </c>
      <c r="E11418" s="138" t="s">
        <v>54768</v>
      </c>
      <c r="F11418" s="139">
        <v>30.89</v>
      </c>
      <c r="G11418" s="137" t="s">
        <v>247</v>
      </c>
      <c r="H11418" s="137" t="s">
        <v>1806</v>
      </c>
      <c r="I11418" s="138" t="s">
        <v>1096</v>
      </c>
    </row>
    <row r="11419" spans="1:9" hidden="1">
      <c r="A11419" s="137" t="s">
        <v>54769</v>
      </c>
      <c r="B11419" s="138" t="s">
        <v>54770</v>
      </c>
      <c r="C11419" s="138" t="s">
        <v>54771</v>
      </c>
      <c r="D11419" s="138" t="s">
        <v>54772</v>
      </c>
      <c r="E11419" s="138" t="s">
        <v>54773</v>
      </c>
      <c r="F11419" s="139">
        <v>0</v>
      </c>
      <c r="G11419" s="137" t="s">
        <v>247</v>
      </c>
      <c r="H11419" s="137" t="s">
        <v>1806</v>
      </c>
      <c r="I11419" s="138" t="s">
        <v>1096</v>
      </c>
    </row>
    <row r="11420" spans="1:9" hidden="1">
      <c r="A11420" s="137" t="s">
        <v>54774</v>
      </c>
      <c r="B11420" s="138" t="s">
        <v>54775</v>
      </c>
      <c r="C11420" s="138" t="s">
        <v>54776</v>
      </c>
      <c r="D11420" s="138" t="s">
        <v>54777</v>
      </c>
      <c r="E11420" s="138" t="s">
        <v>54778</v>
      </c>
      <c r="F11420" s="139">
        <v>0</v>
      </c>
      <c r="G11420" s="137" t="s">
        <v>247</v>
      </c>
      <c r="H11420" s="137" t="s">
        <v>1806</v>
      </c>
      <c r="I11420" s="138" t="s">
        <v>1110</v>
      </c>
    </row>
    <row r="11421" spans="1:9" hidden="1">
      <c r="A11421" s="137" t="s">
        <v>54779</v>
      </c>
      <c r="B11421" s="138" t="s">
        <v>54780</v>
      </c>
      <c r="C11421" s="138" t="s">
        <v>54781</v>
      </c>
      <c r="D11421" s="138" t="s">
        <v>54782</v>
      </c>
      <c r="E11421" s="138" t="s">
        <v>54783</v>
      </c>
      <c r="F11421" s="139">
        <v>176.76</v>
      </c>
      <c r="G11421" s="137" t="s">
        <v>247</v>
      </c>
      <c r="H11421" s="137" t="s">
        <v>1806</v>
      </c>
      <c r="I11421" s="138" t="s">
        <v>1110</v>
      </c>
    </row>
    <row r="11422" spans="1:9" hidden="1">
      <c r="A11422" s="137" t="s">
        <v>54784</v>
      </c>
      <c r="B11422" s="138" t="s">
        <v>54785</v>
      </c>
      <c r="C11422" s="138" t="s">
        <v>54786</v>
      </c>
      <c r="D11422" s="138" t="s">
        <v>54787</v>
      </c>
      <c r="E11422" s="138" t="s">
        <v>54788</v>
      </c>
      <c r="F11422" s="139">
        <v>2.4500000000000002</v>
      </c>
      <c r="G11422" s="137" t="s">
        <v>247</v>
      </c>
      <c r="H11422" s="137" t="s">
        <v>1806</v>
      </c>
      <c r="I11422" s="138" t="s">
        <v>1110</v>
      </c>
    </row>
    <row r="11423" spans="1:9" hidden="1">
      <c r="A11423" s="137" t="s">
        <v>54789</v>
      </c>
      <c r="B11423" s="138" t="s">
        <v>54790</v>
      </c>
      <c r="C11423" s="138" t="s">
        <v>54791</v>
      </c>
      <c r="D11423" s="138" t="s">
        <v>54792</v>
      </c>
      <c r="E11423" s="138" t="s">
        <v>54793</v>
      </c>
      <c r="F11423" s="139">
        <v>0</v>
      </c>
      <c r="G11423" s="137" t="s">
        <v>247</v>
      </c>
      <c r="H11423" s="137" t="s">
        <v>1806</v>
      </c>
      <c r="I11423" s="138" t="s">
        <v>1110</v>
      </c>
    </row>
    <row r="11424" spans="1:9" hidden="1">
      <c r="A11424" s="137" t="s">
        <v>54794</v>
      </c>
      <c r="B11424" s="138" t="s">
        <v>54795</v>
      </c>
      <c r="C11424" s="138" t="s">
        <v>54796</v>
      </c>
      <c r="D11424" s="138" t="s">
        <v>54797</v>
      </c>
      <c r="E11424" s="138" t="s">
        <v>54798</v>
      </c>
      <c r="F11424" s="139">
        <v>0</v>
      </c>
      <c r="G11424" s="137" t="s">
        <v>247</v>
      </c>
      <c r="H11424" s="137" t="s">
        <v>1806</v>
      </c>
      <c r="I11424" s="138" t="s">
        <v>1096</v>
      </c>
    </row>
    <row r="11425" spans="1:9" hidden="1">
      <c r="A11425" s="137" t="s">
        <v>54799</v>
      </c>
      <c r="B11425" s="138" t="s">
        <v>54800</v>
      </c>
      <c r="C11425" s="138" t="s">
        <v>54801</v>
      </c>
      <c r="D11425" s="138" t="s">
        <v>54802</v>
      </c>
      <c r="E11425" s="138" t="s">
        <v>54803</v>
      </c>
      <c r="F11425" s="139">
        <v>0</v>
      </c>
      <c r="G11425" s="137" t="s">
        <v>247</v>
      </c>
      <c r="H11425" s="137" t="s">
        <v>1806</v>
      </c>
      <c r="I11425" s="138" t="s">
        <v>1096</v>
      </c>
    </row>
    <row r="11426" spans="1:9" hidden="1">
      <c r="A11426" s="137" t="s">
        <v>54804</v>
      </c>
      <c r="B11426" s="138" t="s">
        <v>54805</v>
      </c>
      <c r="C11426" s="138" t="s">
        <v>54806</v>
      </c>
      <c r="D11426" s="138" t="s">
        <v>54807</v>
      </c>
      <c r="E11426" s="138" t="s">
        <v>54808</v>
      </c>
      <c r="F11426" s="139">
        <v>0</v>
      </c>
      <c r="G11426" s="137" t="s">
        <v>247</v>
      </c>
      <c r="H11426" s="137" t="s">
        <v>1806</v>
      </c>
      <c r="I11426" s="138" t="s">
        <v>1096</v>
      </c>
    </row>
    <row r="11427" spans="1:9" hidden="1">
      <c r="A11427" s="137" t="s">
        <v>54809</v>
      </c>
      <c r="B11427" s="138" t="s">
        <v>54810</v>
      </c>
      <c r="C11427" s="138" t="s">
        <v>54811</v>
      </c>
      <c r="D11427" s="138" t="s">
        <v>54812</v>
      </c>
      <c r="E11427" s="138" t="s">
        <v>54813</v>
      </c>
      <c r="F11427" s="139">
        <v>25.59</v>
      </c>
      <c r="G11427" s="137" t="s">
        <v>247</v>
      </c>
      <c r="H11427" s="137" t="s">
        <v>1806</v>
      </c>
      <c r="I11427" s="138" t="s">
        <v>1756</v>
      </c>
    </row>
    <row r="11428" spans="1:9" hidden="1">
      <c r="A11428" s="137" t="s">
        <v>54814</v>
      </c>
      <c r="B11428" s="138" t="s">
        <v>1620</v>
      </c>
      <c r="C11428" s="138" t="s">
        <v>1622</v>
      </c>
      <c r="D11428" s="138" t="s">
        <v>1621</v>
      </c>
      <c r="E11428" s="138" t="s">
        <v>54815</v>
      </c>
      <c r="F11428" s="139">
        <v>55.39</v>
      </c>
      <c r="G11428" s="137" t="s">
        <v>247</v>
      </c>
      <c r="H11428" s="137" t="s">
        <v>1806</v>
      </c>
      <c r="I11428" s="138" t="s">
        <v>1096</v>
      </c>
    </row>
    <row r="11429" spans="1:9" hidden="1">
      <c r="A11429" s="137" t="s">
        <v>54816</v>
      </c>
      <c r="B11429" s="138" t="s">
        <v>54817</v>
      </c>
      <c r="C11429" s="138" t="s">
        <v>54818</v>
      </c>
      <c r="D11429" s="138" t="s">
        <v>54819</v>
      </c>
      <c r="E11429" s="138" t="s">
        <v>54820</v>
      </c>
      <c r="F11429" s="139">
        <v>25.62</v>
      </c>
      <c r="G11429" s="137" t="s">
        <v>247</v>
      </c>
      <c r="H11429" s="137" t="s">
        <v>1806</v>
      </c>
      <c r="I11429" s="138" t="s">
        <v>1756</v>
      </c>
    </row>
    <row r="11430" spans="1:9" hidden="1">
      <c r="A11430" s="137" t="s">
        <v>54821</v>
      </c>
      <c r="B11430" s="138" t="s">
        <v>54822</v>
      </c>
      <c r="C11430" s="138" t="s">
        <v>54823</v>
      </c>
      <c r="D11430" s="138" t="s">
        <v>54824</v>
      </c>
      <c r="E11430" s="138" t="s">
        <v>54825</v>
      </c>
      <c r="F11430" s="139">
        <v>26.29</v>
      </c>
      <c r="G11430" s="137" t="s">
        <v>247</v>
      </c>
      <c r="H11430" s="137" t="s">
        <v>1806</v>
      </c>
      <c r="I11430" s="138" t="s">
        <v>1756</v>
      </c>
    </row>
    <row r="11431" spans="1:9" hidden="1">
      <c r="A11431" s="137" t="s">
        <v>54826</v>
      </c>
      <c r="B11431" s="138" t="s">
        <v>54827</v>
      </c>
      <c r="C11431" s="138" t="s">
        <v>54828</v>
      </c>
      <c r="D11431" s="138" t="s">
        <v>54824</v>
      </c>
      <c r="E11431" s="138" t="s">
        <v>54829</v>
      </c>
      <c r="F11431" s="139">
        <v>27.065000000000001</v>
      </c>
      <c r="G11431" s="137" t="s">
        <v>247</v>
      </c>
      <c r="H11431" s="137" t="s">
        <v>1806</v>
      </c>
      <c r="I11431" s="138" t="s">
        <v>1756</v>
      </c>
    </row>
    <row r="11432" spans="1:9" hidden="1">
      <c r="A11432" s="137" t="s">
        <v>54830</v>
      </c>
      <c r="B11432" s="138" t="s">
        <v>54831</v>
      </c>
      <c r="C11432" s="138" t="s">
        <v>54832</v>
      </c>
      <c r="D11432" s="138" t="s">
        <v>54833</v>
      </c>
      <c r="E11432" s="138" t="s">
        <v>54834</v>
      </c>
      <c r="F11432" s="139">
        <v>26.19</v>
      </c>
      <c r="G11432" s="137" t="s">
        <v>247</v>
      </c>
      <c r="H11432" s="137" t="s">
        <v>1806</v>
      </c>
      <c r="I11432" s="138" t="s">
        <v>1756</v>
      </c>
    </row>
    <row r="11433" spans="1:9" hidden="1">
      <c r="A11433" s="137" t="s">
        <v>54835</v>
      </c>
      <c r="B11433" s="138" t="s">
        <v>54836</v>
      </c>
      <c r="C11433" s="138" t="s">
        <v>54837</v>
      </c>
      <c r="D11433" s="138" t="s">
        <v>54838</v>
      </c>
      <c r="E11433" s="138" t="s">
        <v>54839</v>
      </c>
      <c r="F11433" s="139">
        <v>44.27</v>
      </c>
      <c r="G11433" s="137" t="s">
        <v>247</v>
      </c>
      <c r="H11433" s="137" t="s">
        <v>1806</v>
      </c>
      <c r="I11433" s="138" t="s">
        <v>1096</v>
      </c>
    </row>
    <row r="11434" spans="1:9" hidden="1">
      <c r="A11434" s="137" t="s">
        <v>54840</v>
      </c>
      <c r="B11434" s="138" t="s">
        <v>54841</v>
      </c>
      <c r="C11434" s="138" t="s">
        <v>54842</v>
      </c>
      <c r="D11434" s="138" t="s">
        <v>54843</v>
      </c>
      <c r="E11434" s="138" t="s">
        <v>54844</v>
      </c>
      <c r="F11434" s="139">
        <v>31.79</v>
      </c>
      <c r="G11434" s="137" t="s">
        <v>247</v>
      </c>
      <c r="H11434" s="137" t="s">
        <v>1806</v>
      </c>
      <c r="I11434" s="138" t="s">
        <v>1096</v>
      </c>
    </row>
    <row r="11435" spans="1:9" hidden="1">
      <c r="A11435" s="137" t="s">
        <v>54845</v>
      </c>
      <c r="B11435" s="138" t="s">
        <v>54846</v>
      </c>
      <c r="C11435" s="138" t="s">
        <v>54847</v>
      </c>
      <c r="D11435" s="138" t="s">
        <v>54848</v>
      </c>
      <c r="E11435" s="138" t="s">
        <v>54849</v>
      </c>
      <c r="F11435" s="139">
        <v>7.32</v>
      </c>
      <c r="G11435" s="137" t="s">
        <v>247</v>
      </c>
      <c r="H11435" s="137" t="s">
        <v>1806</v>
      </c>
      <c r="I11435" s="138" t="s">
        <v>1096</v>
      </c>
    </row>
    <row r="11436" spans="1:9" hidden="1">
      <c r="A11436" s="137" t="s">
        <v>54850</v>
      </c>
      <c r="B11436" s="138" t="s">
        <v>54851</v>
      </c>
      <c r="C11436" s="138" t="s">
        <v>54852</v>
      </c>
      <c r="D11436" s="138" t="s">
        <v>54853</v>
      </c>
      <c r="E11436" s="138" t="s">
        <v>1756</v>
      </c>
      <c r="F11436" s="139">
        <v>0</v>
      </c>
      <c r="G11436" s="137" t="s">
        <v>247</v>
      </c>
      <c r="H11436" s="137" t="s">
        <v>1806</v>
      </c>
      <c r="I11436" s="138" t="s">
        <v>1756</v>
      </c>
    </row>
    <row r="11437" spans="1:9" hidden="1">
      <c r="A11437" s="137" t="s">
        <v>54854</v>
      </c>
      <c r="B11437" s="138" t="s">
        <v>54855</v>
      </c>
      <c r="C11437" s="138" t="s">
        <v>54856</v>
      </c>
      <c r="D11437" s="138" t="s">
        <v>54857</v>
      </c>
      <c r="E11437" s="138" t="s">
        <v>54858</v>
      </c>
      <c r="F11437" s="139">
        <v>0</v>
      </c>
      <c r="G11437" s="137" t="s">
        <v>247</v>
      </c>
      <c r="H11437" s="137" t="s">
        <v>1806</v>
      </c>
      <c r="I11437" s="138" t="s">
        <v>1756</v>
      </c>
    </row>
    <row r="11438" spans="1:9" hidden="1">
      <c r="A11438" s="137" t="s">
        <v>54859</v>
      </c>
      <c r="B11438" s="138" t="s">
        <v>54860</v>
      </c>
      <c r="C11438" s="138" t="s">
        <v>54540</v>
      </c>
      <c r="D11438" s="138" t="s">
        <v>54861</v>
      </c>
      <c r="E11438" s="138" t="s">
        <v>54862</v>
      </c>
      <c r="F11438" s="139">
        <v>0</v>
      </c>
      <c r="G11438" s="137" t="s">
        <v>247</v>
      </c>
      <c r="H11438" s="137" t="s">
        <v>1806</v>
      </c>
      <c r="I11438" s="138" t="s">
        <v>1756</v>
      </c>
    </row>
    <row r="11439" spans="1:9" hidden="1">
      <c r="A11439" s="137" t="s">
        <v>54863</v>
      </c>
      <c r="B11439" s="138" t="s">
        <v>54864</v>
      </c>
      <c r="C11439" s="138" t="s">
        <v>54865</v>
      </c>
      <c r="D11439" s="138" t="s">
        <v>54866</v>
      </c>
      <c r="E11439" s="138" t="s">
        <v>54867</v>
      </c>
      <c r="F11439" s="139">
        <v>3.88</v>
      </c>
      <c r="G11439" s="137" t="s">
        <v>247</v>
      </c>
      <c r="H11439" s="137" t="s">
        <v>1806</v>
      </c>
      <c r="I11439" s="138" t="s">
        <v>1110</v>
      </c>
    </row>
    <row r="11440" spans="1:9" hidden="1">
      <c r="A11440" s="137" t="s">
        <v>54868</v>
      </c>
      <c r="B11440" s="138" t="s">
        <v>54869</v>
      </c>
      <c r="C11440" s="138" t="s">
        <v>54870</v>
      </c>
      <c r="D11440" s="138" t="s">
        <v>54871</v>
      </c>
      <c r="E11440" s="138" t="s">
        <v>54872</v>
      </c>
      <c r="F11440" s="139">
        <v>0</v>
      </c>
      <c r="G11440" s="137" t="s">
        <v>247</v>
      </c>
      <c r="H11440" s="137" t="s">
        <v>1806</v>
      </c>
      <c r="I11440" s="138" t="s">
        <v>1096</v>
      </c>
    </row>
    <row r="11441" spans="1:9" hidden="1">
      <c r="A11441" s="137" t="s">
        <v>54873</v>
      </c>
      <c r="B11441" s="138" t="s">
        <v>54874</v>
      </c>
      <c r="C11441" s="138" t="s">
        <v>54870</v>
      </c>
      <c r="D11441" s="138" t="s">
        <v>54871</v>
      </c>
      <c r="E11441" s="138" t="s">
        <v>54875</v>
      </c>
      <c r="F11441" s="139">
        <v>0</v>
      </c>
      <c r="G11441" s="137" t="s">
        <v>247</v>
      </c>
      <c r="H11441" s="137" t="s">
        <v>1806</v>
      </c>
      <c r="I11441" s="138" t="s">
        <v>1096</v>
      </c>
    </row>
    <row r="11442" spans="1:9" hidden="1">
      <c r="A11442" s="137" t="s">
        <v>54876</v>
      </c>
      <c r="B11442" s="138" t="s">
        <v>54877</v>
      </c>
      <c r="C11442" s="138" t="s">
        <v>54878</v>
      </c>
      <c r="D11442" s="138" t="s">
        <v>54879</v>
      </c>
      <c r="E11442" s="138" t="s">
        <v>1756</v>
      </c>
      <c r="F11442" s="139">
        <v>0</v>
      </c>
      <c r="G11442" s="137" t="s">
        <v>247</v>
      </c>
      <c r="H11442" s="137" t="s">
        <v>1806</v>
      </c>
      <c r="I11442" s="138" t="s">
        <v>1756</v>
      </c>
    </row>
    <row r="11443" spans="1:9" hidden="1">
      <c r="A11443" s="137" t="s">
        <v>54880</v>
      </c>
      <c r="B11443" s="138" t="s">
        <v>54881</v>
      </c>
      <c r="C11443" s="138" t="s">
        <v>54882</v>
      </c>
      <c r="D11443" s="138" t="s">
        <v>54883</v>
      </c>
      <c r="E11443" s="138" t="s">
        <v>54884</v>
      </c>
      <c r="F11443" s="139">
        <v>0</v>
      </c>
      <c r="G11443" s="137" t="s">
        <v>247</v>
      </c>
      <c r="H11443" s="137" t="s">
        <v>1806</v>
      </c>
      <c r="I11443" s="138" t="s">
        <v>1096</v>
      </c>
    </row>
    <row r="11444" spans="1:9" hidden="1">
      <c r="A11444" s="137" t="s">
        <v>54885</v>
      </c>
      <c r="B11444" s="138" t="s">
        <v>54886</v>
      </c>
      <c r="C11444" s="138" t="s">
        <v>54887</v>
      </c>
      <c r="D11444" s="138" t="s">
        <v>54888</v>
      </c>
      <c r="E11444" s="138" t="s">
        <v>54889</v>
      </c>
      <c r="F11444" s="139">
        <v>0</v>
      </c>
      <c r="G11444" s="137" t="s">
        <v>247</v>
      </c>
      <c r="H11444" s="137" t="s">
        <v>1806</v>
      </c>
      <c r="I11444" s="138" t="s">
        <v>1110</v>
      </c>
    </row>
    <row r="11445" spans="1:9" hidden="1">
      <c r="A11445" s="137" t="s">
        <v>54890</v>
      </c>
      <c r="B11445" s="138" t="s">
        <v>54891</v>
      </c>
      <c r="C11445" s="138" t="s">
        <v>54892</v>
      </c>
      <c r="D11445" s="138" t="s">
        <v>54893</v>
      </c>
      <c r="E11445" s="138" t="s">
        <v>54894</v>
      </c>
      <c r="F11445" s="139">
        <v>27.46</v>
      </c>
      <c r="G11445" s="137" t="s">
        <v>247</v>
      </c>
      <c r="H11445" s="137" t="s">
        <v>1806</v>
      </c>
      <c r="I11445" s="138" t="s">
        <v>1756</v>
      </c>
    </row>
    <row r="11446" spans="1:9" hidden="1">
      <c r="A11446" s="137" t="s">
        <v>54895</v>
      </c>
      <c r="B11446" s="138" t="s">
        <v>54896</v>
      </c>
      <c r="C11446" s="138" t="s">
        <v>54897</v>
      </c>
      <c r="D11446" s="138" t="s">
        <v>54898</v>
      </c>
      <c r="E11446" s="138" t="s">
        <v>54899</v>
      </c>
      <c r="F11446" s="139">
        <v>24.92</v>
      </c>
      <c r="G11446" s="137" t="s">
        <v>247</v>
      </c>
      <c r="H11446" s="137" t="s">
        <v>1806</v>
      </c>
      <c r="I11446" s="138" t="s">
        <v>1756</v>
      </c>
    </row>
    <row r="11447" spans="1:9" hidden="1">
      <c r="A11447" s="137" t="s">
        <v>54900</v>
      </c>
      <c r="B11447" s="138" t="s">
        <v>751</v>
      </c>
      <c r="C11447" s="138" t="s">
        <v>753</v>
      </c>
      <c r="D11447" s="138" t="s">
        <v>54901</v>
      </c>
      <c r="E11447" s="138" t="s">
        <v>1122</v>
      </c>
      <c r="F11447" s="139">
        <v>34.83</v>
      </c>
      <c r="G11447" s="137" t="s">
        <v>247</v>
      </c>
      <c r="H11447" s="137" t="s">
        <v>1806</v>
      </c>
      <c r="I11447" s="138" t="s">
        <v>1096</v>
      </c>
    </row>
    <row r="11448" spans="1:9" hidden="1">
      <c r="A11448" s="137" t="s">
        <v>54902</v>
      </c>
      <c r="B11448" s="138" t="s">
        <v>54903</v>
      </c>
      <c r="C11448" s="138" t="s">
        <v>54904</v>
      </c>
      <c r="D11448" s="138" t="s">
        <v>54905</v>
      </c>
      <c r="E11448" s="138" t="s">
        <v>54906</v>
      </c>
      <c r="F11448" s="139">
        <v>208.33</v>
      </c>
      <c r="G11448" s="137" t="s">
        <v>247</v>
      </c>
      <c r="H11448" s="137" t="s">
        <v>1806</v>
      </c>
      <c r="I11448" s="138" t="s">
        <v>1110</v>
      </c>
    </row>
    <row r="11449" spans="1:9" hidden="1">
      <c r="A11449" s="137" t="s">
        <v>54907</v>
      </c>
      <c r="B11449" s="138" t="s">
        <v>54908</v>
      </c>
      <c r="C11449" s="138" t="s">
        <v>54909</v>
      </c>
      <c r="D11449" s="138" t="s">
        <v>54910</v>
      </c>
      <c r="E11449" s="138" t="s">
        <v>54911</v>
      </c>
      <c r="F11449" s="139">
        <v>0</v>
      </c>
      <c r="G11449" s="137" t="s">
        <v>247</v>
      </c>
      <c r="H11449" s="137" t="s">
        <v>1806</v>
      </c>
      <c r="I11449" s="138" t="s">
        <v>1110</v>
      </c>
    </row>
    <row r="11450" spans="1:9" hidden="1">
      <c r="A11450" s="137" t="s">
        <v>54912</v>
      </c>
      <c r="B11450" s="138" t="s">
        <v>54913</v>
      </c>
      <c r="C11450" s="138" t="s">
        <v>54914</v>
      </c>
      <c r="D11450" s="138" t="s">
        <v>54915</v>
      </c>
      <c r="E11450" s="138" t="s">
        <v>54916</v>
      </c>
      <c r="F11450" s="139">
        <v>0</v>
      </c>
      <c r="G11450" s="137" t="s">
        <v>247</v>
      </c>
      <c r="H11450" s="137" t="s">
        <v>1806</v>
      </c>
      <c r="I11450" s="138" t="s">
        <v>1756</v>
      </c>
    </row>
    <row r="11451" spans="1:9" hidden="1">
      <c r="A11451" s="137" t="s">
        <v>54917</v>
      </c>
      <c r="B11451" s="138" t="s">
        <v>54918</v>
      </c>
      <c r="C11451" s="138" t="s">
        <v>54919</v>
      </c>
      <c r="D11451" s="138" t="s">
        <v>54920</v>
      </c>
      <c r="E11451" s="138" t="s">
        <v>54921</v>
      </c>
      <c r="F11451" s="139">
        <v>0</v>
      </c>
      <c r="G11451" s="137" t="s">
        <v>247</v>
      </c>
      <c r="H11451" s="137" t="s">
        <v>1806</v>
      </c>
      <c r="I11451" s="138" t="s">
        <v>1110</v>
      </c>
    </row>
    <row r="11452" spans="1:9" hidden="1">
      <c r="A11452" s="137" t="s">
        <v>54922</v>
      </c>
      <c r="B11452" s="138" t="s">
        <v>54923</v>
      </c>
      <c r="C11452" s="138" t="s">
        <v>54924</v>
      </c>
      <c r="D11452" s="138" t="s">
        <v>54925</v>
      </c>
      <c r="E11452" s="138" t="s">
        <v>54926</v>
      </c>
      <c r="F11452" s="139">
        <v>128.55000000000001</v>
      </c>
      <c r="G11452" s="137" t="s">
        <v>247</v>
      </c>
      <c r="H11452" s="137" t="s">
        <v>1806</v>
      </c>
      <c r="I11452" s="138" t="s">
        <v>1096</v>
      </c>
    </row>
    <row r="11453" spans="1:9" hidden="1">
      <c r="A11453" s="137" t="s">
        <v>54927</v>
      </c>
      <c r="B11453" s="138" t="s">
        <v>754</v>
      </c>
      <c r="C11453" s="138" t="s">
        <v>756</v>
      </c>
      <c r="D11453" s="138" t="s">
        <v>755</v>
      </c>
      <c r="E11453" s="138" t="s">
        <v>1118</v>
      </c>
      <c r="F11453" s="139">
        <v>32.770000000000003</v>
      </c>
      <c r="G11453" s="137" t="s">
        <v>247</v>
      </c>
      <c r="H11453" s="137" t="s">
        <v>1806</v>
      </c>
      <c r="I11453" s="138" t="s">
        <v>1096</v>
      </c>
    </row>
    <row r="11454" spans="1:9" hidden="1">
      <c r="A11454" s="137" t="s">
        <v>54928</v>
      </c>
      <c r="B11454" s="138" t="s">
        <v>54929</v>
      </c>
      <c r="C11454" s="138" t="s">
        <v>54930</v>
      </c>
      <c r="D11454" s="138" t="s">
        <v>54931</v>
      </c>
      <c r="E11454" s="138" t="s">
        <v>54932</v>
      </c>
      <c r="F11454" s="139">
        <v>156.08000000000001</v>
      </c>
      <c r="G11454" s="137" t="s">
        <v>247</v>
      </c>
      <c r="H11454" s="137" t="s">
        <v>1806</v>
      </c>
      <c r="I11454" s="138" t="s">
        <v>1096</v>
      </c>
    </row>
    <row r="11455" spans="1:9" hidden="1">
      <c r="A11455" s="137" t="s">
        <v>54933</v>
      </c>
      <c r="B11455" s="138" t="s">
        <v>54934</v>
      </c>
      <c r="C11455" s="138" t="s">
        <v>54935</v>
      </c>
      <c r="D11455" s="138" t="s">
        <v>54936</v>
      </c>
      <c r="E11455" s="138" t="s">
        <v>54937</v>
      </c>
      <c r="F11455" s="139">
        <v>0</v>
      </c>
      <c r="G11455" s="137" t="s">
        <v>247</v>
      </c>
      <c r="H11455" s="137" t="s">
        <v>1806</v>
      </c>
      <c r="I11455" s="138" t="s">
        <v>1756</v>
      </c>
    </row>
    <row r="11456" spans="1:9" hidden="1">
      <c r="A11456" s="137" t="s">
        <v>54938</v>
      </c>
      <c r="B11456" s="138" t="s">
        <v>976</v>
      </c>
      <c r="C11456" s="138" t="s">
        <v>949</v>
      </c>
      <c r="D11456" s="138" t="s">
        <v>822</v>
      </c>
      <c r="E11456" s="138" t="s">
        <v>1185</v>
      </c>
      <c r="F11456" s="139">
        <v>77.42</v>
      </c>
      <c r="G11456" s="137" t="s">
        <v>247</v>
      </c>
      <c r="H11456" s="137" t="s">
        <v>1806</v>
      </c>
      <c r="I11456" s="138" t="s">
        <v>1110</v>
      </c>
    </row>
    <row r="11457" spans="1:9" hidden="1">
      <c r="A11457" s="137" t="s">
        <v>54939</v>
      </c>
      <c r="B11457" s="138" t="s">
        <v>54940</v>
      </c>
      <c r="C11457" s="138" t="s">
        <v>54941</v>
      </c>
      <c r="D11457" s="138" t="s">
        <v>54942</v>
      </c>
      <c r="E11457" s="138" t="s">
        <v>54943</v>
      </c>
      <c r="F11457" s="139">
        <v>0</v>
      </c>
      <c r="G11457" s="137" t="s">
        <v>247</v>
      </c>
      <c r="H11457" s="137" t="s">
        <v>1806</v>
      </c>
      <c r="I11457" s="138" t="s">
        <v>1096</v>
      </c>
    </row>
    <row r="11458" spans="1:9" hidden="1">
      <c r="A11458" s="137" t="s">
        <v>54944</v>
      </c>
      <c r="B11458" s="138" t="s">
        <v>54945</v>
      </c>
      <c r="C11458" s="138" t="s">
        <v>54946</v>
      </c>
      <c r="D11458" s="138" t="s">
        <v>54947</v>
      </c>
      <c r="E11458" s="138" t="s">
        <v>54948</v>
      </c>
      <c r="F11458" s="139">
        <v>0</v>
      </c>
      <c r="G11458" s="137" t="s">
        <v>247</v>
      </c>
      <c r="H11458" s="137" t="s">
        <v>2660</v>
      </c>
      <c r="I11458" s="138" t="s">
        <v>1091</v>
      </c>
    </row>
    <row r="11459" spans="1:9" hidden="1">
      <c r="A11459" s="137" t="s">
        <v>54949</v>
      </c>
      <c r="B11459" s="138" t="s">
        <v>54950</v>
      </c>
      <c r="C11459" s="138" t="s">
        <v>54951</v>
      </c>
      <c r="D11459" s="138" t="s">
        <v>54952</v>
      </c>
      <c r="E11459" s="138" t="s">
        <v>54948</v>
      </c>
      <c r="F11459" s="139">
        <v>0</v>
      </c>
      <c r="G11459" s="137" t="s">
        <v>247</v>
      </c>
      <c r="H11459" s="137" t="s">
        <v>2660</v>
      </c>
      <c r="I11459" s="138" t="s">
        <v>1091</v>
      </c>
    </row>
    <row r="11460" spans="1:9" hidden="1">
      <c r="A11460" s="137" t="s">
        <v>54953</v>
      </c>
      <c r="B11460" s="138" t="s">
        <v>54954</v>
      </c>
      <c r="C11460" s="138" t="s">
        <v>54955</v>
      </c>
      <c r="D11460" s="138" t="s">
        <v>54956</v>
      </c>
      <c r="E11460" s="138" t="s">
        <v>54957</v>
      </c>
      <c r="F11460" s="139">
        <v>64.39</v>
      </c>
      <c r="G11460" s="137" t="s">
        <v>247</v>
      </c>
      <c r="H11460" s="137" t="s">
        <v>1806</v>
      </c>
      <c r="I11460" s="138" t="s">
        <v>1096</v>
      </c>
    </row>
    <row r="11461" spans="1:9" hidden="1">
      <c r="A11461" s="137" t="s">
        <v>54958</v>
      </c>
      <c r="B11461" s="138" t="s">
        <v>54959</v>
      </c>
      <c r="C11461" s="138" t="s">
        <v>54960</v>
      </c>
      <c r="D11461" s="138" t="s">
        <v>54961</v>
      </c>
      <c r="E11461" s="138" t="s">
        <v>54962</v>
      </c>
      <c r="F11461" s="139">
        <v>27.09</v>
      </c>
      <c r="G11461" s="137" t="s">
        <v>247</v>
      </c>
      <c r="H11461" s="137" t="s">
        <v>1806</v>
      </c>
      <c r="I11461" s="138" t="s">
        <v>1756</v>
      </c>
    </row>
    <row r="11462" spans="1:9" hidden="1">
      <c r="A11462" s="137" t="s">
        <v>54963</v>
      </c>
      <c r="B11462" s="138" t="s">
        <v>54964</v>
      </c>
      <c r="C11462" s="138" t="s">
        <v>54965</v>
      </c>
      <c r="D11462" s="138" t="s">
        <v>54966</v>
      </c>
      <c r="E11462" s="138" t="s">
        <v>1756</v>
      </c>
      <c r="F11462" s="139">
        <v>0</v>
      </c>
      <c r="G11462" s="137" t="s">
        <v>247</v>
      </c>
      <c r="H11462" s="137" t="s">
        <v>1806</v>
      </c>
      <c r="I11462" s="138" t="s">
        <v>1756</v>
      </c>
    </row>
    <row r="11463" spans="1:9" hidden="1">
      <c r="A11463" s="137" t="s">
        <v>54967</v>
      </c>
      <c r="B11463" s="138" t="s">
        <v>54968</v>
      </c>
      <c r="C11463" s="138" t="s">
        <v>54969</v>
      </c>
      <c r="D11463" s="138" t="s">
        <v>54970</v>
      </c>
      <c r="E11463" s="138" t="s">
        <v>54971</v>
      </c>
      <c r="F11463" s="139">
        <v>27.99</v>
      </c>
      <c r="G11463" s="137" t="s">
        <v>247</v>
      </c>
      <c r="H11463" s="137" t="s">
        <v>1806</v>
      </c>
      <c r="I11463" s="138" t="s">
        <v>1110</v>
      </c>
    </row>
    <row r="11464" spans="1:9" hidden="1">
      <c r="A11464" s="137" t="s">
        <v>54972</v>
      </c>
      <c r="B11464" s="138" t="s">
        <v>54973</v>
      </c>
      <c r="C11464" s="138" t="s">
        <v>54974</v>
      </c>
      <c r="D11464" s="138" t="s">
        <v>54975</v>
      </c>
      <c r="E11464" s="138" t="s">
        <v>54976</v>
      </c>
      <c r="F11464" s="139">
        <v>0</v>
      </c>
      <c r="G11464" s="137" t="s">
        <v>247</v>
      </c>
      <c r="H11464" s="137" t="s">
        <v>1806</v>
      </c>
      <c r="I11464" s="138" t="s">
        <v>1110</v>
      </c>
    </row>
    <row r="11465" spans="1:9" hidden="1">
      <c r="A11465" s="137" t="s">
        <v>54977</v>
      </c>
      <c r="B11465" s="138" t="s">
        <v>54978</v>
      </c>
      <c r="C11465" s="138" t="s">
        <v>54979</v>
      </c>
      <c r="D11465" s="138" t="s">
        <v>54980</v>
      </c>
      <c r="E11465" s="138" t="s">
        <v>54981</v>
      </c>
      <c r="F11465" s="139">
        <v>26.63</v>
      </c>
      <c r="G11465" s="137" t="s">
        <v>247</v>
      </c>
      <c r="H11465" s="137" t="s">
        <v>1806</v>
      </c>
      <c r="I11465" s="138" t="s">
        <v>1756</v>
      </c>
    </row>
    <row r="11466" spans="1:9" hidden="1">
      <c r="A11466" s="137" t="s">
        <v>54982</v>
      </c>
      <c r="B11466" s="138" t="s">
        <v>54983</v>
      </c>
      <c r="C11466" s="138" t="s">
        <v>54984</v>
      </c>
      <c r="D11466" s="138" t="s">
        <v>54985</v>
      </c>
      <c r="E11466" s="138" t="s">
        <v>54986</v>
      </c>
      <c r="F11466" s="139">
        <v>26.35</v>
      </c>
      <c r="G11466" s="137" t="s">
        <v>247</v>
      </c>
      <c r="H11466" s="137" t="s">
        <v>1806</v>
      </c>
      <c r="I11466" s="138" t="s">
        <v>1110</v>
      </c>
    </row>
    <row r="11467" spans="1:9" hidden="1">
      <c r="A11467" s="137" t="s">
        <v>54987</v>
      </c>
      <c r="B11467" s="138" t="s">
        <v>757</v>
      </c>
      <c r="C11467" s="138" t="s">
        <v>759</v>
      </c>
      <c r="D11467" s="138" t="s">
        <v>758</v>
      </c>
      <c r="E11467" s="138" t="s">
        <v>1111</v>
      </c>
      <c r="F11467" s="139">
        <v>24.03</v>
      </c>
      <c r="G11467" s="137" t="s">
        <v>247</v>
      </c>
      <c r="H11467" s="137" t="s">
        <v>1806</v>
      </c>
      <c r="I11467" s="138" t="s">
        <v>1096</v>
      </c>
    </row>
    <row r="11468" spans="1:9" hidden="1">
      <c r="A11468" s="137" t="s">
        <v>54988</v>
      </c>
      <c r="B11468" s="138" t="s">
        <v>54989</v>
      </c>
      <c r="C11468" s="138" t="s">
        <v>54990</v>
      </c>
      <c r="D11468" s="138" t="s">
        <v>54991</v>
      </c>
      <c r="E11468" s="138" t="s">
        <v>1756</v>
      </c>
      <c r="F11468" s="139">
        <v>0</v>
      </c>
      <c r="G11468" s="137" t="s">
        <v>247</v>
      </c>
      <c r="H11468" s="137" t="s">
        <v>1806</v>
      </c>
      <c r="I11468" s="138" t="s">
        <v>1756</v>
      </c>
    </row>
    <row r="11469" spans="1:9" hidden="1">
      <c r="A11469" s="137" t="s">
        <v>54992</v>
      </c>
      <c r="B11469" s="138" t="s">
        <v>54993</v>
      </c>
      <c r="C11469" s="138" t="s">
        <v>54994</v>
      </c>
      <c r="D11469" s="138" t="s">
        <v>54995</v>
      </c>
      <c r="E11469" s="138" t="s">
        <v>54996</v>
      </c>
      <c r="F11469" s="139">
        <v>201.41</v>
      </c>
      <c r="G11469" s="137" t="s">
        <v>247</v>
      </c>
      <c r="H11469" s="137" t="s">
        <v>1806</v>
      </c>
      <c r="I11469" s="138" t="s">
        <v>1096</v>
      </c>
    </row>
    <row r="11470" spans="1:9" hidden="1">
      <c r="A11470" s="137" t="s">
        <v>54997</v>
      </c>
      <c r="B11470" s="138" t="s">
        <v>54998</v>
      </c>
      <c r="C11470" s="138" t="s">
        <v>54999</v>
      </c>
      <c r="D11470" s="138" t="s">
        <v>55000</v>
      </c>
      <c r="E11470" s="138" t="s">
        <v>55001</v>
      </c>
      <c r="F11470" s="139">
        <v>0</v>
      </c>
      <c r="G11470" s="137" t="s">
        <v>247</v>
      </c>
      <c r="H11470" s="137" t="s">
        <v>1806</v>
      </c>
      <c r="I11470" s="138" t="s">
        <v>1756</v>
      </c>
    </row>
    <row r="11471" spans="1:9" hidden="1">
      <c r="A11471" s="137" t="s">
        <v>55002</v>
      </c>
      <c r="B11471" s="138" t="s">
        <v>55003</v>
      </c>
      <c r="C11471" s="138" t="s">
        <v>55004</v>
      </c>
      <c r="D11471" s="138" t="s">
        <v>55005</v>
      </c>
      <c r="E11471" s="138" t="s">
        <v>55006</v>
      </c>
      <c r="F11471" s="139">
        <v>0</v>
      </c>
      <c r="G11471" s="137" t="s">
        <v>247</v>
      </c>
      <c r="H11471" s="137" t="s">
        <v>1806</v>
      </c>
      <c r="I11471" s="138" t="s">
        <v>1096</v>
      </c>
    </row>
    <row r="11472" spans="1:9" hidden="1">
      <c r="A11472" s="137" t="s">
        <v>55007</v>
      </c>
      <c r="B11472" s="138" t="s">
        <v>55008</v>
      </c>
      <c r="C11472" s="138" t="s">
        <v>55009</v>
      </c>
      <c r="D11472" s="138" t="s">
        <v>55010</v>
      </c>
      <c r="E11472" s="138" t="s">
        <v>55011</v>
      </c>
      <c r="F11472" s="139">
        <v>0</v>
      </c>
      <c r="G11472" s="137" t="s">
        <v>247</v>
      </c>
      <c r="H11472" s="137" t="s">
        <v>1806</v>
      </c>
      <c r="I11472" s="138" t="s">
        <v>1096</v>
      </c>
    </row>
    <row r="11473" spans="1:9" hidden="1">
      <c r="A11473" s="137" t="s">
        <v>55012</v>
      </c>
      <c r="B11473" s="138" t="s">
        <v>55013</v>
      </c>
      <c r="C11473" s="138" t="s">
        <v>55014</v>
      </c>
      <c r="D11473" s="138" t="s">
        <v>55015</v>
      </c>
      <c r="E11473" s="138" t="s">
        <v>55016</v>
      </c>
      <c r="F11473" s="139">
        <v>146.22999999999999</v>
      </c>
      <c r="G11473" s="137" t="s">
        <v>247</v>
      </c>
      <c r="H11473" s="137" t="s">
        <v>1806</v>
      </c>
      <c r="I11473" s="138" t="s">
        <v>1096</v>
      </c>
    </row>
    <row r="11474" spans="1:9" hidden="1">
      <c r="A11474" s="137" t="s">
        <v>55017</v>
      </c>
      <c r="B11474" s="138" t="s">
        <v>55018</v>
      </c>
      <c r="C11474" s="138" t="s">
        <v>55019</v>
      </c>
      <c r="D11474" s="138" t="s">
        <v>55020</v>
      </c>
      <c r="E11474" s="138" t="s">
        <v>55021</v>
      </c>
      <c r="F11474" s="139">
        <v>9.7449999999999992</v>
      </c>
      <c r="G11474" s="137" t="s">
        <v>247</v>
      </c>
      <c r="H11474" s="137" t="s">
        <v>1806</v>
      </c>
      <c r="I11474" s="138" t="s">
        <v>1110</v>
      </c>
    </row>
    <row r="11475" spans="1:9" hidden="1">
      <c r="A11475" s="137" t="s">
        <v>55022</v>
      </c>
      <c r="B11475" s="138" t="s">
        <v>55023</v>
      </c>
      <c r="C11475" s="138" t="s">
        <v>55024</v>
      </c>
      <c r="D11475" s="138" t="s">
        <v>55025</v>
      </c>
      <c r="E11475" s="138" t="s">
        <v>55026</v>
      </c>
      <c r="F11475" s="139">
        <v>36.604999999999997</v>
      </c>
      <c r="G11475" s="137" t="s">
        <v>247</v>
      </c>
      <c r="H11475" s="137" t="s">
        <v>1806</v>
      </c>
      <c r="I11475" s="138" t="s">
        <v>1110</v>
      </c>
    </row>
    <row r="11476" spans="1:9" hidden="1">
      <c r="A11476" s="137" t="s">
        <v>55027</v>
      </c>
      <c r="B11476" s="138" t="s">
        <v>55028</v>
      </c>
      <c r="C11476" s="138" t="s">
        <v>55029</v>
      </c>
      <c r="D11476" s="138" t="s">
        <v>55030</v>
      </c>
      <c r="E11476" s="138" t="s">
        <v>1756</v>
      </c>
      <c r="F11476" s="139">
        <v>0</v>
      </c>
      <c r="G11476" s="137" t="s">
        <v>247</v>
      </c>
      <c r="H11476" s="137" t="s">
        <v>1806</v>
      </c>
      <c r="I11476" s="138" t="s">
        <v>1756</v>
      </c>
    </row>
    <row r="11477" spans="1:9" hidden="1">
      <c r="A11477" s="137" t="s">
        <v>55031</v>
      </c>
      <c r="B11477" s="138" t="s">
        <v>55032</v>
      </c>
      <c r="C11477" s="138" t="s">
        <v>55033</v>
      </c>
      <c r="D11477" s="138" t="s">
        <v>55034</v>
      </c>
      <c r="E11477" s="138" t="s">
        <v>55035</v>
      </c>
      <c r="F11477" s="139">
        <v>0</v>
      </c>
      <c r="G11477" s="137" t="s">
        <v>247</v>
      </c>
      <c r="H11477" s="137" t="s">
        <v>1806</v>
      </c>
      <c r="I11477" s="138" t="s">
        <v>1756</v>
      </c>
    </row>
    <row r="11478" spans="1:9" hidden="1">
      <c r="A11478" s="137" t="s">
        <v>55036</v>
      </c>
      <c r="B11478" s="138" t="s">
        <v>55037</v>
      </c>
      <c r="C11478" s="138" t="s">
        <v>55038</v>
      </c>
      <c r="D11478" s="138" t="s">
        <v>55039</v>
      </c>
      <c r="E11478" s="138" t="s">
        <v>55040</v>
      </c>
      <c r="F11478" s="139">
        <v>23.2</v>
      </c>
      <c r="G11478" s="137" t="s">
        <v>247</v>
      </c>
      <c r="H11478" s="137" t="s">
        <v>1806</v>
      </c>
      <c r="I11478" s="138" t="s">
        <v>5636</v>
      </c>
    </row>
    <row r="11479" spans="1:9" hidden="1">
      <c r="A11479" s="137" t="s">
        <v>55041</v>
      </c>
      <c r="B11479" s="138" t="s">
        <v>55042</v>
      </c>
      <c r="C11479" s="138" t="s">
        <v>55043</v>
      </c>
      <c r="D11479" s="138" t="s">
        <v>55044</v>
      </c>
      <c r="E11479" s="138" t="s">
        <v>55045</v>
      </c>
      <c r="F11479" s="139">
        <v>0</v>
      </c>
      <c r="G11479" s="137" t="s">
        <v>247</v>
      </c>
      <c r="H11479" s="137" t="s">
        <v>1806</v>
      </c>
      <c r="I11479" s="138" t="s">
        <v>1096</v>
      </c>
    </row>
    <row r="11480" spans="1:9" hidden="1">
      <c r="A11480" s="137" t="s">
        <v>55046</v>
      </c>
      <c r="B11480" s="138" t="s">
        <v>55047</v>
      </c>
      <c r="C11480" s="138" t="s">
        <v>55048</v>
      </c>
      <c r="D11480" s="138" t="s">
        <v>55049</v>
      </c>
      <c r="E11480" s="138" t="s">
        <v>55050</v>
      </c>
      <c r="F11480" s="139">
        <v>0</v>
      </c>
      <c r="G11480" s="137" t="s">
        <v>247</v>
      </c>
      <c r="H11480" s="137" t="s">
        <v>1806</v>
      </c>
      <c r="I11480" s="138" t="s">
        <v>5636</v>
      </c>
    </row>
    <row r="11481" spans="1:9" hidden="1">
      <c r="A11481" s="137" t="s">
        <v>55051</v>
      </c>
      <c r="B11481" s="138" t="s">
        <v>55052</v>
      </c>
      <c r="C11481" s="138" t="s">
        <v>55053</v>
      </c>
      <c r="D11481" s="138" t="s">
        <v>55054</v>
      </c>
      <c r="E11481" s="138" t="s">
        <v>55055</v>
      </c>
      <c r="F11481" s="139">
        <v>0</v>
      </c>
      <c r="G11481" s="137" t="s">
        <v>247</v>
      </c>
      <c r="H11481" s="137" t="s">
        <v>1806</v>
      </c>
      <c r="I11481" s="138" t="s">
        <v>1110</v>
      </c>
    </row>
    <row r="11482" spans="1:9" hidden="1">
      <c r="A11482" s="137" t="s">
        <v>55056</v>
      </c>
      <c r="B11482" s="138" t="s">
        <v>55057</v>
      </c>
      <c r="C11482" s="138" t="s">
        <v>55058</v>
      </c>
      <c r="D11482" s="138" t="s">
        <v>55059</v>
      </c>
      <c r="E11482" s="138" t="s">
        <v>55060</v>
      </c>
      <c r="F11482" s="139">
        <v>5.0999999999999996</v>
      </c>
      <c r="G11482" s="137" t="s">
        <v>247</v>
      </c>
      <c r="H11482" s="137" t="s">
        <v>1806</v>
      </c>
      <c r="I11482" s="138" t="s">
        <v>6595</v>
      </c>
    </row>
    <row r="11483" spans="1:9" hidden="1">
      <c r="A11483" s="137" t="s">
        <v>55061</v>
      </c>
      <c r="B11483" s="138" t="s">
        <v>55062</v>
      </c>
      <c r="C11483" s="138" t="s">
        <v>55063</v>
      </c>
      <c r="D11483" s="138" t="s">
        <v>55059</v>
      </c>
      <c r="E11483" s="138" t="s">
        <v>55064</v>
      </c>
      <c r="F11483" s="139">
        <v>5.0949999999999998</v>
      </c>
      <c r="G11483" s="137" t="s">
        <v>247</v>
      </c>
      <c r="H11483" s="137" t="s">
        <v>2660</v>
      </c>
      <c r="I11483" s="138" t="s">
        <v>1091</v>
      </c>
    </row>
    <row r="11484" spans="1:9" hidden="1">
      <c r="A11484" s="137" t="s">
        <v>55065</v>
      </c>
      <c r="B11484" s="138" t="s">
        <v>55066</v>
      </c>
      <c r="C11484" s="138" t="s">
        <v>55067</v>
      </c>
      <c r="D11484" s="138" t="s">
        <v>5439</v>
      </c>
      <c r="E11484" s="138" t="s">
        <v>55068</v>
      </c>
      <c r="F11484" s="139">
        <v>7.95</v>
      </c>
      <c r="G11484" s="137" t="s">
        <v>247</v>
      </c>
      <c r="H11484" s="137" t="s">
        <v>1806</v>
      </c>
      <c r="I11484" s="138" t="s">
        <v>1096</v>
      </c>
    </row>
    <row r="11485" spans="1:9" hidden="1">
      <c r="A11485" s="137" t="s">
        <v>55069</v>
      </c>
      <c r="B11485" s="138" t="s">
        <v>55070</v>
      </c>
      <c r="C11485" s="138" t="s">
        <v>55071</v>
      </c>
      <c r="D11485" s="138" t="s">
        <v>55072</v>
      </c>
      <c r="E11485" s="138" t="s">
        <v>55073</v>
      </c>
      <c r="F11485" s="139">
        <v>0</v>
      </c>
      <c r="G11485" s="137" t="s">
        <v>247</v>
      </c>
      <c r="H11485" s="137" t="s">
        <v>1806</v>
      </c>
      <c r="I11485" s="138" t="s">
        <v>6595</v>
      </c>
    </row>
    <row r="11486" spans="1:9" hidden="1">
      <c r="A11486" s="137" t="s">
        <v>55074</v>
      </c>
      <c r="B11486" s="138" t="s">
        <v>55075</v>
      </c>
      <c r="C11486" s="138" t="s">
        <v>55076</v>
      </c>
      <c r="D11486" s="138" t="s">
        <v>55077</v>
      </c>
      <c r="E11486" s="138" t="s">
        <v>55078</v>
      </c>
      <c r="F11486" s="139">
        <v>0</v>
      </c>
      <c r="G11486" s="137" t="s">
        <v>247</v>
      </c>
      <c r="H11486" s="137" t="s">
        <v>1806</v>
      </c>
      <c r="I11486" s="138" t="s">
        <v>1080</v>
      </c>
    </row>
    <row r="11487" spans="1:9" hidden="1">
      <c r="A11487" s="137" t="s">
        <v>55079</v>
      </c>
      <c r="B11487" s="138" t="s">
        <v>55080</v>
      </c>
      <c r="C11487" s="138" t="s">
        <v>55081</v>
      </c>
      <c r="D11487" s="138" t="s">
        <v>55082</v>
      </c>
      <c r="E11487" s="138" t="s">
        <v>55083</v>
      </c>
      <c r="F11487" s="139">
        <v>0</v>
      </c>
      <c r="G11487" s="137" t="s">
        <v>247</v>
      </c>
      <c r="H11487" s="137" t="s">
        <v>1806</v>
      </c>
      <c r="I11487" s="138" t="s">
        <v>1080</v>
      </c>
    </row>
    <row r="11488" spans="1:9" hidden="1">
      <c r="A11488" s="137" t="s">
        <v>55084</v>
      </c>
      <c r="B11488" s="138" t="s">
        <v>55085</v>
      </c>
      <c r="C11488" s="138" t="s">
        <v>55086</v>
      </c>
      <c r="D11488" s="138" t="s">
        <v>52231</v>
      </c>
      <c r="E11488" s="138" t="s">
        <v>55087</v>
      </c>
      <c r="F11488" s="139">
        <v>0</v>
      </c>
      <c r="G11488" s="137" t="s">
        <v>247</v>
      </c>
      <c r="H11488" s="137" t="s">
        <v>1806</v>
      </c>
      <c r="I11488" s="138" t="s">
        <v>1756</v>
      </c>
    </row>
    <row r="11489" spans="1:9" hidden="1">
      <c r="A11489" s="137" t="s">
        <v>55088</v>
      </c>
      <c r="B11489" s="138" t="s">
        <v>55089</v>
      </c>
      <c r="C11489" s="138" t="s">
        <v>55090</v>
      </c>
      <c r="D11489" s="138" t="s">
        <v>55091</v>
      </c>
      <c r="E11489" s="138" t="s">
        <v>55092</v>
      </c>
      <c r="F11489" s="139">
        <v>0</v>
      </c>
      <c r="G11489" s="137" t="s">
        <v>247</v>
      </c>
      <c r="H11489" s="137" t="s">
        <v>1806</v>
      </c>
      <c r="I11489" s="138" t="s">
        <v>1110</v>
      </c>
    </row>
    <row r="11490" spans="1:9" hidden="1">
      <c r="A11490" s="137" t="s">
        <v>55093</v>
      </c>
      <c r="B11490" s="138" t="s">
        <v>55094</v>
      </c>
      <c r="C11490" s="138" t="s">
        <v>55095</v>
      </c>
      <c r="D11490" s="138" t="s">
        <v>55096</v>
      </c>
      <c r="E11490" s="138" t="s">
        <v>55097</v>
      </c>
      <c r="F11490" s="139">
        <v>198.42</v>
      </c>
      <c r="G11490" s="137" t="s">
        <v>247</v>
      </c>
      <c r="H11490" s="137" t="s">
        <v>1806</v>
      </c>
      <c r="I11490" s="138" t="s">
        <v>1110</v>
      </c>
    </row>
    <row r="11491" spans="1:9" hidden="1">
      <c r="A11491" s="137" t="s">
        <v>55098</v>
      </c>
      <c r="B11491" s="138" t="s">
        <v>55099</v>
      </c>
      <c r="C11491" s="138" t="s">
        <v>55100</v>
      </c>
      <c r="D11491" s="138" t="s">
        <v>55101</v>
      </c>
      <c r="E11491" s="138" t="s">
        <v>55102</v>
      </c>
      <c r="F11491" s="139">
        <v>23.97</v>
      </c>
      <c r="G11491" s="137" t="s">
        <v>247</v>
      </c>
      <c r="H11491" s="137" t="s">
        <v>1806</v>
      </c>
      <c r="I11491" s="138" t="s">
        <v>1756</v>
      </c>
    </row>
    <row r="11492" spans="1:9" hidden="1">
      <c r="A11492" s="137" t="s">
        <v>55103</v>
      </c>
      <c r="B11492" s="138" t="s">
        <v>55104</v>
      </c>
      <c r="C11492" s="138" t="s">
        <v>55105</v>
      </c>
      <c r="D11492" s="138" t="s">
        <v>55106</v>
      </c>
      <c r="E11492" s="138" t="s">
        <v>55107</v>
      </c>
      <c r="F11492" s="139">
        <v>0</v>
      </c>
      <c r="G11492" s="137" t="s">
        <v>247</v>
      </c>
      <c r="H11492" s="137" t="s">
        <v>1806</v>
      </c>
      <c r="I11492" s="138" t="s">
        <v>1110</v>
      </c>
    </row>
    <row r="11493" spans="1:9" hidden="1">
      <c r="A11493" s="137" t="s">
        <v>55108</v>
      </c>
      <c r="B11493" s="138" t="s">
        <v>55109</v>
      </c>
      <c r="C11493" s="138" t="s">
        <v>55110</v>
      </c>
      <c r="D11493" s="138" t="s">
        <v>55111</v>
      </c>
      <c r="E11493" s="138" t="s">
        <v>55112</v>
      </c>
      <c r="F11493" s="139">
        <v>0</v>
      </c>
      <c r="G11493" s="137" t="s">
        <v>247</v>
      </c>
      <c r="H11493" s="137" t="s">
        <v>1806</v>
      </c>
      <c r="I11493" s="138" t="s">
        <v>1110</v>
      </c>
    </row>
    <row r="11494" spans="1:9" hidden="1">
      <c r="A11494" s="137" t="s">
        <v>55113</v>
      </c>
      <c r="B11494" s="138" t="s">
        <v>55114</v>
      </c>
      <c r="C11494" s="138" t="s">
        <v>55115</v>
      </c>
      <c r="D11494" s="138" t="s">
        <v>55116</v>
      </c>
      <c r="E11494" s="138" t="s">
        <v>55117</v>
      </c>
      <c r="F11494" s="139">
        <v>23.78</v>
      </c>
      <c r="G11494" s="137" t="s">
        <v>247</v>
      </c>
      <c r="H11494" s="137" t="s">
        <v>1806</v>
      </c>
      <c r="I11494" s="138" t="s">
        <v>1096</v>
      </c>
    </row>
    <row r="11495" spans="1:9" hidden="1">
      <c r="A11495" s="137" t="s">
        <v>55118</v>
      </c>
      <c r="B11495" s="138" t="s">
        <v>55119</v>
      </c>
      <c r="C11495" s="138" t="s">
        <v>55120</v>
      </c>
      <c r="D11495" s="138" t="s">
        <v>55121</v>
      </c>
      <c r="E11495" s="138" t="s">
        <v>55122</v>
      </c>
      <c r="F11495" s="139">
        <v>24.45</v>
      </c>
      <c r="G11495" s="137" t="s">
        <v>247</v>
      </c>
      <c r="H11495" s="137" t="s">
        <v>1806</v>
      </c>
      <c r="I11495" s="138" t="s">
        <v>1756</v>
      </c>
    </row>
    <row r="11496" spans="1:9" hidden="1">
      <c r="A11496" s="137" t="s">
        <v>55123</v>
      </c>
      <c r="B11496" s="138" t="s">
        <v>55124</v>
      </c>
      <c r="C11496" s="138" t="s">
        <v>55125</v>
      </c>
      <c r="D11496" s="138" t="s">
        <v>49381</v>
      </c>
      <c r="E11496" s="138" t="s">
        <v>49382</v>
      </c>
      <c r="F11496" s="139">
        <v>62.75</v>
      </c>
      <c r="G11496" s="137" t="s">
        <v>247</v>
      </c>
      <c r="H11496" s="137" t="s">
        <v>1806</v>
      </c>
      <c r="I11496" s="138" t="s">
        <v>1110</v>
      </c>
    </row>
    <row r="11497" spans="1:9" hidden="1">
      <c r="A11497" s="137" t="s">
        <v>55126</v>
      </c>
      <c r="B11497" s="138" t="s">
        <v>55127</v>
      </c>
      <c r="C11497" s="138" t="s">
        <v>55128</v>
      </c>
      <c r="D11497" s="138" t="s">
        <v>55129</v>
      </c>
      <c r="E11497" s="138" t="s">
        <v>55130</v>
      </c>
      <c r="F11497" s="139">
        <v>0</v>
      </c>
      <c r="G11497" s="137" t="s">
        <v>247</v>
      </c>
      <c r="H11497" s="137" t="s">
        <v>1806</v>
      </c>
      <c r="I11497" s="138" t="s">
        <v>5636</v>
      </c>
    </row>
    <row r="11498" spans="1:9" hidden="1">
      <c r="A11498" s="137" t="s">
        <v>55131</v>
      </c>
      <c r="B11498" s="138" t="s">
        <v>760</v>
      </c>
      <c r="C11498" s="138" t="s">
        <v>762</v>
      </c>
      <c r="D11498" s="138" t="s">
        <v>761</v>
      </c>
      <c r="E11498" s="138" t="s">
        <v>1311</v>
      </c>
      <c r="F11498" s="139">
        <v>53.99</v>
      </c>
      <c r="G11498" s="137" t="s">
        <v>247</v>
      </c>
      <c r="H11498" s="137" t="s">
        <v>1806</v>
      </c>
      <c r="I11498" s="138" t="s">
        <v>1096</v>
      </c>
    </row>
    <row r="11499" spans="1:9" hidden="1">
      <c r="A11499" s="137" t="s">
        <v>55132</v>
      </c>
      <c r="B11499" s="138" t="s">
        <v>55133</v>
      </c>
      <c r="C11499" s="138" t="s">
        <v>55134</v>
      </c>
      <c r="D11499" s="138" t="s">
        <v>55135</v>
      </c>
      <c r="E11499" s="138" t="s">
        <v>55136</v>
      </c>
      <c r="F11499" s="139">
        <v>10.220000000000001</v>
      </c>
      <c r="G11499" s="137" t="s">
        <v>247</v>
      </c>
      <c r="H11499" s="137" t="s">
        <v>1806</v>
      </c>
      <c r="I11499" s="138" t="s">
        <v>1110</v>
      </c>
    </row>
    <row r="11500" spans="1:9" hidden="1">
      <c r="A11500" s="137" t="s">
        <v>55137</v>
      </c>
      <c r="B11500" s="138" t="s">
        <v>55138</v>
      </c>
      <c r="C11500" s="138" t="s">
        <v>55139</v>
      </c>
      <c r="D11500" s="138" t="s">
        <v>55140</v>
      </c>
      <c r="E11500" s="138" t="s">
        <v>55141</v>
      </c>
      <c r="F11500" s="139">
        <v>25.15</v>
      </c>
      <c r="G11500" s="137" t="s">
        <v>247</v>
      </c>
      <c r="H11500" s="137" t="s">
        <v>1806</v>
      </c>
      <c r="I11500" s="138" t="s">
        <v>1756</v>
      </c>
    </row>
    <row r="11501" spans="1:9" hidden="1">
      <c r="A11501" s="137" t="s">
        <v>55142</v>
      </c>
      <c r="B11501" s="138" t="s">
        <v>55143</v>
      </c>
      <c r="C11501" s="138" t="s">
        <v>55144</v>
      </c>
      <c r="D11501" s="138" t="s">
        <v>55145</v>
      </c>
      <c r="E11501" s="138" t="s">
        <v>55146</v>
      </c>
      <c r="F11501" s="139">
        <v>0</v>
      </c>
      <c r="G11501" s="137" t="s">
        <v>247</v>
      </c>
      <c r="H11501" s="137" t="s">
        <v>1806</v>
      </c>
      <c r="I11501" s="138" t="s">
        <v>6595</v>
      </c>
    </row>
    <row r="11502" spans="1:9" hidden="1">
      <c r="A11502" s="137" t="s">
        <v>55147</v>
      </c>
      <c r="B11502" s="138" t="s">
        <v>55148</v>
      </c>
      <c r="C11502" s="138" t="s">
        <v>55149</v>
      </c>
      <c r="D11502" s="138" t="s">
        <v>55150</v>
      </c>
      <c r="E11502" s="138" t="s">
        <v>55151</v>
      </c>
      <c r="F11502" s="139">
        <v>36.82</v>
      </c>
      <c r="G11502" s="137" t="s">
        <v>247</v>
      </c>
      <c r="H11502" s="137" t="s">
        <v>1806</v>
      </c>
      <c r="I11502" s="138" t="s">
        <v>1110</v>
      </c>
    </row>
    <row r="11503" spans="1:9" hidden="1">
      <c r="A11503" s="137" t="s">
        <v>55152</v>
      </c>
      <c r="B11503" s="138" t="s">
        <v>55153</v>
      </c>
      <c r="C11503" s="138" t="s">
        <v>55154</v>
      </c>
      <c r="D11503" s="138" t="s">
        <v>55155</v>
      </c>
      <c r="E11503" s="138" t="s">
        <v>55156</v>
      </c>
      <c r="F11503" s="139">
        <v>25.05</v>
      </c>
      <c r="G11503" s="137" t="s">
        <v>247</v>
      </c>
      <c r="H11503" s="137" t="s">
        <v>2660</v>
      </c>
      <c r="I11503" s="138" t="s">
        <v>1091</v>
      </c>
    </row>
    <row r="11504" spans="1:9" hidden="1">
      <c r="A11504" s="137" t="s">
        <v>55157</v>
      </c>
      <c r="B11504" s="138" t="s">
        <v>979</v>
      </c>
      <c r="C11504" s="138" t="s">
        <v>917</v>
      </c>
      <c r="D11504" s="138" t="s">
        <v>825</v>
      </c>
      <c r="E11504" s="138" t="s">
        <v>1188</v>
      </c>
      <c r="F11504" s="139">
        <v>52.6</v>
      </c>
      <c r="G11504" s="137" t="s">
        <v>247</v>
      </c>
      <c r="H11504" s="137" t="s">
        <v>1806</v>
      </c>
      <c r="I11504" s="138" t="s">
        <v>1096</v>
      </c>
    </row>
    <row r="11505" spans="1:9" hidden="1">
      <c r="A11505" s="137" t="s">
        <v>55158</v>
      </c>
      <c r="B11505" s="138" t="s">
        <v>55159</v>
      </c>
      <c r="C11505" s="138" t="s">
        <v>55160</v>
      </c>
      <c r="D11505" s="138" t="s">
        <v>55161</v>
      </c>
      <c r="E11505" s="138" t="s">
        <v>55162</v>
      </c>
      <c r="F11505" s="139">
        <v>105.78</v>
      </c>
      <c r="G11505" s="137" t="s">
        <v>247</v>
      </c>
      <c r="H11505" s="137" t="s">
        <v>1806</v>
      </c>
      <c r="I11505" s="138" t="s">
        <v>1110</v>
      </c>
    </row>
    <row r="11506" spans="1:9" hidden="1">
      <c r="A11506" s="137" t="s">
        <v>55163</v>
      </c>
      <c r="B11506" s="138" t="s">
        <v>55164</v>
      </c>
      <c r="C11506" s="138" t="s">
        <v>55165</v>
      </c>
      <c r="D11506" s="138" t="s">
        <v>55161</v>
      </c>
      <c r="E11506" s="138" t="s">
        <v>55166</v>
      </c>
      <c r="F11506" s="139">
        <v>0</v>
      </c>
      <c r="G11506" s="137" t="s">
        <v>247</v>
      </c>
      <c r="H11506" s="137" t="s">
        <v>1806</v>
      </c>
      <c r="I11506" s="138" t="s">
        <v>1756</v>
      </c>
    </row>
    <row r="11507" spans="1:9" hidden="1">
      <c r="A11507" s="137" t="s">
        <v>55167</v>
      </c>
      <c r="B11507" s="138" t="s">
        <v>55168</v>
      </c>
      <c r="C11507" s="138" t="s">
        <v>55169</v>
      </c>
      <c r="D11507" s="138" t="s">
        <v>55170</v>
      </c>
      <c r="E11507" s="138" t="s">
        <v>55171</v>
      </c>
      <c r="F11507" s="139">
        <v>0</v>
      </c>
      <c r="G11507" s="137" t="s">
        <v>247</v>
      </c>
      <c r="H11507" s="137" t="s">
        <v>2660</v>
      </c>
      <c r="I11507" s="138" t="s">
        <v>1091</v>
      </c>
    </row>
    <row r="11508" spans="1:9" hidden="1">
      <c r="A11508" s="137" t="s">
        <v>55172</v>
      </c>
      <c r="B11508" s="138" t="s">
        <v>55173</v>
      </c>
      <c r="C11508" s="138" t="s">
        <v>55174</v>
      </c>
      <c r="D11508" s="138" t="s">
        <v>55175</v>
      </c>
      <c r="E11508" s="138" t="s">
        <v>55176</v>
      </c>
      <c r="F11508" s="139">
        <v>0</v>
      </c>
      <c r="G11508" s="137" t="s">
        <v>247</v>
      </c>
      <c r="H11508" s="137" t="s">
        <v>1806</v>
      </c>
      <c r="I11508" s="138" t="s">
        <v>5636</v>
      </c>
    </row>
    <row r="11509" spans="1:9" hidden="1">
      <c r="A11509" s="137" t="s">
        <v>55177</v>
      </c>
      <c r="B11509" s="138" t="s">
        <v>55178</v>
      </c>
      <c r="C11509" s="138" t="s">
        <v>55179</v>
      </c>
      <c r="D11509" s="138" t="s">
        <v>55180</v>
      </c>
      <c r="E11509" s="138" t="s">
        <v>55181</v>
      </c>
      <c r="F11509" s="139">
        <v>0</v>
      </c>
      <c r="G11509" s="137" t="s">
        <v>247</v>
      </c>
      <c r="H11509" s="137" t="s">
        <v>1806</v>
      </c>
      <c r="I11509" s="138" t="s">
        <v>1096</v>
      </c>
    </row>
    <row r="11510" spans="1:9" hidden="1">
      <c r="A11510" s="137" t="s">
        <v>55182</v>
      </c>
      <c r="B11510" s="138" t="s">
        <v>55183</v>
      </c>
      <c r="C11510" s="138" t="s">
        <v>55184</v>
      </c>
      <c r="D11510" s="138" t="s">
        <v>55185</v>
      </c>
      <c r="E11510" s="138" t="s">
        <v>55186</v>
      </c>
      <c r="F11510" s="139">
        <v>0</v>
      </c>
      <c r="G11510" s="137" t="s">
        <v>247</v>
      </c>
      <c r="H11510" s="137" t="s">
        <v>1806</v>
      </c>
      <c r="I11510" s="138" t="s">
        <v>5636</v>
      </c>
    </row>
    <row r="11511" spans="1:9" hidden="1">
      <c r="A11511" s="137" t="s">
        <v>55187</v>
      </c>
      <c r="B11511" s="138" t="s">
        <v>55188</v>
      </c>
      <c r="C11511" s="138" t="s">
        <v>55189</v>
      </c>
      <c r="D11511" s="138" t="s">
        <v>42965</v>
      </c>
      <c r="E11511" s="138" t="s">
        <v>55190</v>
      </c>
      <c r="F11511" s="139">
        <v>82.67</v>
      </c>
      <c r="G11511" s="137" t="s">
        <v>247</v>
      </c>
      <c r="H11511" s="137" t="s">
        <v>1806</v>
      </c>
      <c r="I11511" s="138" t="s">
        <v>1096</v>
      </c>
    </row>
    <row r="11512" spans="1:9" hidden="1">
      <c r="A11512" s="137" t="s">
        <v>55191</v>
      </c>
      <c r="B11512" s="138" t="s">
        <v>55192</v>
      </c>
      <c r="C11512" s="138" t="s">
        <v>55193</v>
      </c>
      <c r="D11512" s="138" t="s">
        <v>55194</v>
      </c>
      <c r="E11512" s="138" t="s">
        <v>55195</v>
      </c>
      <c r="F11512" s="139">
        <v>157.82</v>
      </c>
      <c r="G11512" s="137" t="s">
        <v>247</v>
      </c>
      <c r="H11512" s="137" t="s">
        <v>1806</v>
      </c>
      <c r="I11512" s="138" t="s">
        <v>1110</v>
      </c>
    </row>
    <row r="11513" spans="1:9" hidden="1">
      <c r="A11513" s="137" t="s">
        <v>55196</v>
      </c>
      <c r="B11513" s="138" t="s">
        <v>55197</v>
      </c>
      <c r="C11513" s="138" t="s">
        <v>55198</v>
      </c>
      <c r="D11513" s="138" t="s">
        <v>55199</v>
      </c>
      <c r="E11513" s="138" t="s">
        <v>55200</v>
      </c>
      <c r="F11513" s="139">
        <v>78.47</v>
      </c>
      <c r="G11513" s="137" t="s">
        <v>247</v>
      </c>
      <c r="H11513" s="137" t="s">
        <v>1806</v>
      </c>
      <c r="I11513" s="138" t="s">
        <v>1096</v>
      </c>
    </row>
    <row r="11514" spans="1:9" hidden="1">
      <c r="A11514" s="137" t="s">
        <v>55201</v>
      </c>
      <c r="B11514" s="138" t="s">
        <v>55202</v>
      </c>
      <c r="C11514" s="138" t="s">
        <v>55203</v>
      </c>
      <c r="D11514" s="138" t="s">
        <v>55204</v>
      </c>
      <c r="E11514" s="138" t="s">
        <v>55205</v>
      </c>
      <c r="F11514" s="139">
        <v>102.62</v>
      </c>
      <c r="G11514" s="137" t="s">
        <v>247</v>
      </c>
      <c r="H11514" s="137" t="s">
        <v>1806</v>
      </c>
      <c r="I11514" s="138" t="s">
        <v>5636</v>
      </c>
    </row>
    <row r="11515" spans="1:9" hidden="1">
      <c r="A11515" s="137" t="s">
        <v>55206</v>
      </c>
      <c r="B11515" s="138" t="s">
        <v>55207</v>
      </c>
      <c r="C11515" s="138" t="s">
        <v>55208</v>
      </c>
      <c r="D11515" s="138" t="s">
        <v>55209</v>
      </c>
      <c r="E11515" s="138" t="s">
        <v>55210</v>
      </c>
      <c r="F11515" s="139">
        <v>0</v>
      </c>
      <c r="G11515" s="137" t="s">
        <v>247</v>
      </c>
      <c r="H11515" s="137" t="s">
        <v>1806</v>
      </c>
      <c r="I11515" s="138" t="s">
        <v>1096</v>
      </c>
    </row>
    <row r="11516" spans="1:9" hidden="1">
      <c r="A11516" s="137" t="s">
        <v>55211</v>
      </c>
      <c r="B11516" s="138" t="s">
        <v>763</v>
      </c>
      <c r="C11516" s="138" t="s">
        <v>28</v>
      </c>
      <c r="D11516" s="138" t="s">
        <v>764</v>
      </c>
      <c r="E11516" s="138" t="s">
        <v>1290</v>
      </c>
      <c r="F11516" s="139">
        <v>0</v>
      </c>
      <c r="G11516" s="137" t="s">
        <v>247</v>
      </c>
      <c r="H11516" s="137" t="s">
        <v>1806</v>
      </c>
      <c r="I11516" s="138" t="s">
        <v>1096</v>
      </c>
    </row>
    <row r="11517" spans="1:9" hidden="1">
      <c r="A11517" s="137" t="s">
        <v>55212</v>
      </c>
      <c r="B11517" s="138" t="s">
        <v>55213</v>
      </c>
      <c r="C11517" s="138" t="s">
        <v>55214</v>
      </c>
      <c r="D11517" s="138" t="s">
        <v>55215</v>
      </c>
      <c r="E11517" s="138" t="s">
        <v>55216</v>
      </c>
      <c r="F11517" s="139">
        <v>0</v>
      </c>
      <c r="G11517" s="137" t="s">
        <v>247</v>
      </c>
      <c r="H11517" s="137" t="s">
        <v>1806</v>
      </c>
      <c r="I11517" s="138" t="s">
        <v>1110</v>
      </c>
    </row>
    <row r="11518" spans="1:9" hidden="1">
      <c r="A11518" s="137" t="s">
        <v>55217</v>
      </c>
      <c r="B11518" s="138" t="s">
        <v>768</v>
      </c>
      <c r="C11518" s="138" t="s">
        <v>767</v>
      </c>
      <c r="D11518" s="138" t="s">
        <v>766</v>
      </c>
      <c r="E11518" s="138" t="s">
        <v>1189</v>
      </c>
      <c r="F11518" s="139">
        <v>123.68</v>
      </c>
      <c r="G11518" s="137" t="s">
        <v>247</v>
      </c>
      <c r="H11518" s="137" t="s">
        <v>1806</v>
      </c>
      <c r="I11518" s="138" t="s">
        <v>1096</v>
      </c>
    </row>
    <row r="11519" spans="1:9" hidden="1">
      <c r="A11519" s="137" t="s">
        <v>55218</v>
      </c>
      <c r="B11519" s="138" t="s">
        <v>55219</v>
      </c>
      <c r="C11519" s="138" t="s">
        <v>55220</v>
      </c>
      <c r="D11519" s="138" t="s">
        <v>55221</v>
      </c>
      <c r="E11519" s="138" t="s">
        <v>55222</v>
      </c>
      <c r="F11519" s="139">
        <v>19.13</v>
      </c>
      <c r="G11519" s="137" t="s">
        <v>247</v>
      </c>
      <c r="H11519" s="137" t="s">
        <v>1806</v>
      </c>
      <c r="I11519" s="138" t="s">
        <v>1096</v>
      </c>
    </row>
    <row r="11520" spans="1:9" hidden="1">
      <c r="A11520" s="137" t="s">
        <v>55223</v>
      </c>
      <c r="B11520" s="138" t="s">
        <v>55224</v>
      </c>
      <c r="C11520" s="138" t="s">
        <v>55225</v>
      </c>
      <c r="D11520" s="138" t="s">
        <v>21402</v>
      </c>
      <c r="E11520" s="138" t="s">
        <v>55226</v>
      </c>
      <c r="F11520" s="139">
        <v>7.12</v>
      </c>
      <c r="G11520" s="137" t="s">
        <v>247</v>
      </c>
      <c r="H11520" s="137" t="s">
        <v>1806</v>
      </c>
      <c r="I11520" s="138" t="s">
        <v>1096</v>
      </c>
    </row>
    <row r="11521" spans="1:9" hidden="1">
      <c r="A11521" s="137" t="s">
        <v>55227</v>
      </c>
      <c r="B11521" s="138" t="s">
        <v>55228</v>
      </c>
      <c r="C11521" s="138" t="s">
        <v>55229</v>
      </c>
      <c r="D11521" s="138" t="s">
        <v>55230</v>
      </c>
      <c r="E11521" s="138" t="s">
        <v>55231</v>
      </c>
      <c r="F11521" s="139">
        <v>0</v>
      </c>
      <c r="G11521" s="137" t="s">
        <v>247</v>
      </c>
      <c r="H11521" s="137" t="s">
        <v>38237</v>
      </c>
      <c r="I11521" s="138" t="s">
        <v>38251</v>
      </c>
    </row>
    <row r="11522" spans="1:9" hidden="1">
      <c r="A11522" s="137" t="s">
        <v>55232</v>
      </c>
      <c r="B11522" s="138" t="s">
        <v>55233</v>
      </c>
      <c r="C11522" s="138" t="s">
        <v>55234</v>
      </c>
      <c r="D11522" s="138" t="s">
        <v>55235</v>
      </c>
      <c r="E11522" s="138" t="s">
        <v>55236</v>
      </c>
      <c r="F11522" s="139">
        <v>0</v>
      </c>
      <c r="G11522" s="137" t="s">
        <v>247</v>
      </c>
      <c r="H11522" s="137" t="s">
        <v>2660</v>
      </c>
      <c r="I11522" s="138" t="s">
        <v>1091</v>
      </c>
    </row>
    <row r="11523" spans="1:9" hidden="1">
      <c r="A11523" s="137" t="s">
        <v>55237</v>
      </c>
      <c r="B11523" s="138" t="s">
        <v>55238</v>
      </c>
      <c r="C11523" s="138" t="s">
        <v>55239</v>
      </c>
      <c r="D11523" s="138" t="s">
        <v>55240</v>
      </c>
      <c r="E11523" s="138" t="s">
        <v>55241</v>
      </c>
      <c r="F11523" s="139">
        <v>46.64</v>
      </c>
      <c r="G11523" s="137" t="s">
        <v>247</v>
      </c>
      <c r="H11523" s="137" t="s">
        <v>2660</v>
      </c>
      <c r="I11523" s="138" t="s">
        <v>1091</v>
      </c>
    </row>
    <row r="11524" spans="1:9" hidden="1">
      <c r="A11524" s="137" t="s">
        <v>55242</v>
      </c>
      <c r="B11524" s="138" t="s">
        <v>55243</v>
      </c>
      <c r="C11524" s="138" t="s">
        <v>55244</v>
      </c>
      <c r="D11524" s="138" t="s">
        <v>55245</v>
      </c>
      <c r="E11524" s="138" t="s">
        <v>55246</v>
      </c>
      <c r="F11524" s="139">
        <v>0</v>
      </c>
      <c r="G11524" s="137" t="s">
        <v>247</v>
      </c>
      <c r="H11524" s="137" t="s">
        <v>1806</v>
      </c>
      <c r="I11524" s="138" t="s">
        <v>1096</v>
      </c>
    </row>
    <row r="11525" spans="1:9" hidden="1">
      <c r="A11525" s="137" t="s">
        <v>55247</v>
      </c>
      <c r="B11525" s="138" t="s">
        <v>55248</v>
      </c>
      <c r="C11525" s="138" t="s">
        <v>55249</v>
      </c>
      <c r="D11525" s="138" t="s">
        <v>55250</v>
      </c>
      <c r="E11525" s="138" t="s">
        <v>55251</v>
      </c>
      <c r="F11525" s="139">
        <v>0</v>
      </c>
      <c r="G11525" s="137" t="s">
        <v>247</v>
      </c>
      <c r="H11525" s="137" t="s">
        <v>1806</v>
      </c>
      <c r="I11525" s="138" t="s">
        <v>1096</v>
      </c>
    </row>
    <row r="11526" spans="1:9" hidden="1">
      <c r="A11526" s="137" t="s">
        <v>55252</v>
      </c>
      <c r="B11526" s="138" t="s">
        <v>55253</v>
      </c>
      <c r="C11526" s="138" t="s">
        <v>55254</v>
      </c>
      <c r="D11526" s="138" t="s">
        <v>55255</v>
      </c>
      <c r="E11526" s="138" t="s">
        <v>55256</v>
      </c>
      <c r="F11526" s="139">
        <v>12.04</v>
      </c>
      <c r="G11526" s="137" t="s">
        <v>247</v>
      </c>
      <c r="H11526" s="137" t="s">
        <v>1806</v>
      </c>
      <c r="I11526" s="138" t="s">
        <v>1096</v>
      </c>
    </row>
    <row r="11527" spans="1:9" hidden="1">
      <c r="A11527" s="137" t="s">
        <v>55257</v>
      </c>
      <c r="B11527" s="138" t="s">
        <v>55258</v>
      </c>
      <c r="C11527" s="138" t="s">
        <v>55259</v>
      </c>
      <c r="D11527" s="138" t="s">
        <v>55260</v>
      </c>
      <c r="E11527" s="138" t="s">
        <v>55261</v>
      </c>
      <c r="F11527" s="139">
        <v>218.25</v>
      </c>
      <c r="G11527" s="137" t="s">
        <v>247</v>
      </c>
      <c r="H11527" s="137" t="s">
        <v>1806</v>
      </c>
      <c r="I11527" s="138" t="s">
        <v>1096</v>
      </c>
    </row>
    <row r="11528" spans="1:9" hidden="1">
      <c r="A11528" s="137" t="s">
        <v>55262</v>
      </c>
      <c r="B11528" s="138" t="s">
        <v>55263</v>
      </c>
      <c r="C11528" s="138" t="s">
        <v>55264</v>
      </c>
      <c r="D11528" s="138" t="s">
        <v>55265</v>
      </c>
      <c r="E11528" s="138" t="s">
        <v>55266</v>
      </c>
      <c r="F11528" s="139">
        <v>0</v>
      </c>
      <c r="G11528" s="137" t="s">
        <v>247</v>
      </c>
      <c r="H11528" s="137" t="s">
        <v>1806</v>
      </c>
      <c r="I11528" s="138" t="s">
        <v>1096</v>
      </c>
    </row>
    <row r="11529" spans="1:9" hidden="1">
      <c r="A11529" s="137" t="s">
        <v>55267</v>
      </c>
      <c r="B11529" s="138" t="s">
        <v>55268</v>
      </c>
      <c r="C11529" s="138" t="s">
        <v>55269</v>
      </c>
      <c r="D11529" s="138" t="s">
        <v>55270</v>
      </c>
      <c r="E11529" s="138" t="s">
        <v>55271</v>
      </c>
      <c r="F11529" s="139">
        <v>303.56</v>
      </c>
      <c r="G11529" s="137" t="s">
        <v>247</v>
      </c>
      <c r="H11529" s="137" t="s">
        <v>1806</v>
      </c>
      <c r="I11529" s="138" t="s">
        <v>1096</v>
      </c>
    </row>
    <row r="11530" spans="1:9" hidden="1">
      <c r="A11530" s="137" t="s">
        <v>55272</v>
      </c>
      <c r="B11530" s="138" t="s">
        <v>55273</v>
      </c>
      <c r="C11530" s="138" t="s">
        <v>55274</v>
      </c>
      <c r="D11530" s="138" t="s">
        <v>55275</v>
      </c>
      <c r="E11530" s="138" t="s">
        <v>55276</v>
      </c>
      <c r="F11530" s="139">
        <v>400.99</v>
      </c>
      <c r="G11530" s="137" t="s">
        <v>247</v>
      </c>
      <c r="H11530" s="137" t="s">
        <v>1806</v>
      </c>
      <c r="I11530" s="138" t="s">
        <v>1096</v>
      </c>
    </row>
    <row r="11531" spans="1:9" hidden="1">
      <c r="A11531" s="137" t="s">
        <v>55277</v>
      </c>
      <c r="B11531" s="138" t="s">
        <v>55278</v>
      </c>
      <c r="C11531" s="138" t="s">
        <v>55279</v>
      </c>
      <c r="D11531" s="138" t="s">
        <v>5523</v>
      </c>
      <c r="E11531" s="138" t="s">
        <v>55280</v>
      </c>
      <c r="F11531" s="139">
        <v>9.69</v>
      </c>
      <c r="G11531" s="137" t="s">
        <v>247</v>
      </c>
      <c r="H11531" s="137" t="s">
        <v>1806</v>
      </c>
      <c r="I11531" s="138" t="s">
        <v>1096</v>
      </c>
    </row>
    <row r="11532" spans="1:9" hidden="1">
      <c r="A11532" s="137" t="s">
        <v>55281</v>
      </c>
      <c r="B11532" s="138" t="s">
        <v>55282</v>
      </c>
      <c r="C11532" s="138" t="s">
        <v>55283</v>
      </c>
      <c r="D11532" s="138" t="s">
        <v>55284</v>
      </c>
      <c r="E11532" s="138" t="s">
        <v>55285</v>
      </c>
      <c r="F11532" s="139">
        <v>19.78</v>
      </c>
      <c r="G11532" s="137" t="s">
        <v>247</v>
      </c>
      <c r="H11532" s="137" t="s">
        <v>1806</v>
      </c>
      <c r="I11532" s="138" t="s">
        <v>1096</v>
      </c>
    </row>
    <row r="11533" spans="1:9" hidden="1">
      <c r="A11533" s="137" t="s">
        <v>55286</v>
      </c>
      <c r="B11533" s="138" t="s">
        <v>55287</v>
      </c>
      <c r="C11533" s="138" t="s">
        <v>55288</v>
      </c>
      <c r="D11533" s="138" t="s">
        <v>55289</v>
      </c>
      <c r="E11533" s="138" t="s">
        <v>55290</v>
      </c>
      <c r="F11533" s="139">
        <v>25.34</v>
      </c>
      <c r="G11533" s="137" t="s">
        <v>247</v>
      </c>
      <c r="H11533" s="137" t="s">
        <v>1806</v>
      </c>
      <c r="I11533" s="138" t="s">
        <v>1756</v>
      </c>
    </row>
    <row r="11534" spans="1:9" hidden="1">
      <c r="A11534" s="137" t="s">
        <v>55291</v>
      </c>
      <c r="B11534" s="138" t="s">
        <v>55292</v>
      </c>
      <c r="C11534" s="138" t="s">
        <v>55293</v>
      </c>
      <c r="D11534" s="138" t="s">
        <v>55294</v>
      </c>
      <c r="E11534" s="138" t="s">
        <v>55295</v>
      </c>
      <c r="F11534" s="139">
        <v>0</v>
      </c>
      <c r="G11534" s="137" t="s">
        <v>247</v>
      </c>
      <c r="H11534" s="137" t="s">
        <v>1806</v>
      </c>
      <c r="I11534" s="138" t="s">
        <v>1110</v>
      </c>
    </row>
    <row r="11535" spans="1:9" hidden="1">
      <c r="A11535" s="137" t="s">
        <v>55296</v>
      </c>
      <c r="B11535" s="138" t="s">
        <v>55297</v>
      </c>
      <c r="C11535" s="138" t="s">
        <v>55298</v>
      </c>
      <c r="D11535" s="138" t="s">
        <v>55299</v>
      </c>
      <c r="E11535" s="138" t="s">
        <v>55300</v>
      </c>
      <c r="F11535" s="139">
        <v>0</v>
      </c>
      <c r="G11535" s="137" t="s">
        <v>247</v>
      </c>
      <c r="H11535" s="137" t="s">
        <v>1806</v>
      </c>
      <c r="I11535" s="138" t="s">
        <v>1110</v>
      </c>
    </row>
    <row r="11536" spans="1:9" hidden="1">
      <c r="A11536" s="137" t="s">
        <v>55301</v>
      </c>
      <c r="B11536" s="138" t="s">
        <v>55302</v>
      </c>
      <c r="C11536" s="138" t="s">
        <v>55303</v>
      </c>
      <c r="D11536" s="138" t="s">
        <v>55304</v>
      </c>
      <c r="E11536" s="138" t="s">
        <v>55305</v>
      </c>
      <c r="F11536" s="139">
        <v>0</v>
      </c>
      <c r="G11536" s="137" t="s">
        <v>247</v>
      </c>
      <c r="H11536" s="137" t="s">
        <v>1806</v>
      </c>
      <c r="I11536" s="138" t="s">
        <v>1096</v>
      </c>
    </row>
    <row r="11537" spans="1:9" hidden="1">
      <c r="A11537" s="137" t="s">
        <v>55306</v>
      </c>
      <c r="B11537" s="138" t="s">
        <v>55307</v>
      </c>
      <c r="C11537" s="138" t="s">
        <v>55308</v>
      </c>
      <c r="D11537" s="138" t="s">
        <v>55309</v>
      </c>
      <c r="E11537" s="138" t="s">
        <v>1756</v>
      </c>
      <c r="F11537" s="139">
        <v>0</v>
      </c>
      <c r="G11537" s="137" t="s">
        <v>247</v>
      </c>
      <c r="H11537" s="137" t="s">
        <v>1806</v>
      </c>
      <c r="I11537" s="138" t="s">
        <v>1756</v>
      </c>
    </row>
    <row r="11538" spans="1:9" hidden="1">
      <c r="A11538" s="137" t="s">
        <v>55310</v>
      </c>
      <c r="B11538" s="138" t="s">
        <v>55311</v>
      </c>
      <c r="C11538" s="138" t="s">
        <v>55308</v>
      </c>
      <c r="D11538" s="138" t="s">
        <v>55309</v>
      </c>
      <c r="E11538" s="138" t="s">
        <v>55312</v>
      </c>
      <c r="F11538" s="139">
        <v>0</v>
      </c>
      <c r="G11538" s="137" t="s">
        <v>247</v>
      </c>
      <c r="H11538" s="137" t="s">
        <v>1806</v>
      </c>
      <c r="I11538" s="138" t="s">
        <v>1096</v>
      </c>
    </row>
    <row r="11539" spans="1:9" hidden="1">
      <c r="A11539" s="137" t="s">
        <v>55313</v>
      </c>
      <c r="B11539" s="138" t="s">
        <v>55314</v>
      </c>
      <c r="C11539" s="138" t="s">
        <v>55315</v>
      </c>
      <c r="D11539" s="138" t="s">
        <v>55316</v>
      </c>
      <c r="E11539" s="138" t="s">
        <v>55317</v>
      </c>
      <c r="F11539" s="139">
        <v>15.74</v>
      </c>
      <c r="G11539" s="137" t="s">
        <v>247</v>
      </c>
      <c r="H11539" s="137" t="s">
        <v>1806</v>
      </c>
      <c r="I11539" s="138" t="s">
        <v>1096</v>
      </c>
    </row>
    <row r="11540" spans="1:9" hidden="1">
      <c r="A11540" s="137" t="s">
        <v>55318</v>
      </c>
      <c r="B11540" s="138" t="s">
        <v>55319</v>
      </c>
      <c r="C11540" s="138" t="s">
        <v>55320</v>
      </c>
      <c r="D11540" s="138" t="s">
        <v>55321</v>
      </c>
      <c r="E11540" s="138" t="s">
        <v>55322</v>
      </c>
      <c r="F11540" s="139">
        <v>0</v>
      </c>
      <c r="G11540" s="137" t="s">
        <v>247</v>
      </c>
      <c r="H11540" s="137" t="s">
        <v>1806</v>
      </c>
      <c r="I11540" s="138" t="s">
        <v>1096</v>
      </c>
    </row>
    <row r="11541" spans="1:9" hidden="1">
      <c r="A11541" s="137" t="s">
        <v>55323</v>
      </c>
      <c r="B11541" s="138" t="s">
        <v>55324</v>
      </c>
      <c r="C11541" s="138" t="s">
        <v>55325</v>
      </c>
      <c r="D11541" s="138" t="s">
        <v>55326</v>
      </c>
      <c r="E11541" s="138" t="s">
        <v>55327</v>
      </c>
      <c r="F11541" s="139">
        <v>88.77</v>
      </c>
      <c r="G11541" s="137" t="s">
        <v>247</v>
      </c>
      <c r="H11541" s="137" t="s">
        <v>1806</v>
      </c>
      <c r="I11541" s="138" t="s">
        <v>1110</v>
      </c>
    </row>
    <row r="11542" spans="1:9" hidden="1">
      <c r="A11542" s="137" t="s">
        <v>55328</v>
      </c>
      <c r="B11542" s="138" t="s">
        <v>55329</v>
      </c>
      <c r="C11542" s="138" t="s">
        <v>55330</v>
      </c>
      <c r="D11542" s="138" t="s">
        <v>55331</v>
      </c>
      <c r="E11542" s="138" t="s">
        <v>55332</v>
      </c>
      <c r="F11542" s="139">
        <v>0</v>
      </c>
      <c r="G11542" s="137" t="s">
        <v>247</v>
      </c>
      <c r="H11542" s="137" t="s">
        <v>1806</v>
      </c>
      <c r="I11542" s="138" t="s">
        <v>1096</v>
      </c>
    </row>
    <row r="11543" spans="1:9" hidden="1">
      <c r="A11543" s="137" t="s">
        <v>55333</v>
      </c>
      <c r="B11543" s="138" t="s">
        <v>55334</v>
      </c>
      <c r="C11543" s="138" t="s">
        <v>55335</v>
      </c>
      <c r="D11543" s="138" t="s">
        <v>55336</v>
      </c>
      <c r="E11543" s="138" t="s">
        <v>55337</v>
      </c>
      <c r="F11543" s="139">
        <v>0</v>
      </c>
      <c r="G11543" s="137" t="s">
        <v>247</v>
      </c>
      <c r="H11543" s="137" t="s">
        <v>1806</v>
      </c>
      <c r="I11543" s="138" t="s">
        <v>1110</v>
      </c>
    </row>
    <row r="11544" spans="1:9" hidden="1">
      <c r="A11544" s="137" t="s">
        <v>55338</v>
      </c>
      <c r="B11544" s="138" t="s">
        <v>55339</v>
      </c>
      <c r="C11544" s="138" t="s">
        <v>1357</v>
      </c>
      <c r="D11544" s="138" t="s">
        <v>55340</v>
      </c>
      <c r="E11544" s="138" t="s">
        <v>55341</v>
      </c>
      <c r="F11544" s="139">
        <v>20.81</v>
      </c>
      <c r="G11544" s="137" t="s">
        <v>247</v>
      </c>
      <c r="H11544" s="137" t="s">
        <v>1806</v>
      </c>
      <c r="I11544" s="138" t="s">
        <v>1110</v>
      </c>
    </row>
    <row r="11545" spans="1:9" hidden="1">
      <c r="A11545" s="137" t="s">
        <v>55342</v>
      </c>
      <c r="B11545" s="138" t="s">
        <v>55343</v>
      </c>
      <c r="C11545" s="138" t="s">
        <v>55344</v>
      </c>
      <c r="D11545" s="138" t="s">
        <v>55345</v>
      </c>
      <c r="E11545" s="138" t="s">
        <v>55346</v>
      </c>
      <c r="F11545" s="139">
        <v>0</v>
      </c>
      <c r="G11545" s="137" t="s">
        <v>247</v>
      </c>
      <c r="H11545" s="137" t="s">
        <v>1806</v>
      </c>
      <c r="I11545" s="138" t="s">
        <v>1756</v>
      </c>
    </row>
    <row r="11546" spans="1:9" hidden="1">
      <c r="A11546" s="137" t="s">
        <v>55347</v>
      </c>
      <c r="B11546" s="138" t="s">
        <v>55348</v>
      </c>
      <c r="C11546" s="138" t="s">
        <v>55349</v>
      </c>
      <c r="D11546" s="138" t="s">
        <v>44625</v>
      </c>
      <c r="E11546" s="138" t="s">
        <v>55350</v>
      </c>
      <c r="F11546" s="139">
        <v>0</v>
      </c>
      <c r="G11546" s="137" t="s">
        <v>247</v>
      </c>
      <c r="H11546" s="137" t="s">
        <v>1806</v>
      </c>
      <c r="I11546" s="138" t="s">
        <v>1756</v>
      </c>
    </row>
    <row r="11547" spans="1:9" hidden="1">
      <c r="A11547" s="137" t="s">
        <v>55351</v>
      </c>
      <c r="B11547" s="138" t="s">
        <v>55352</v>
      </c>
      <c r="C11547" s="138" t="s">
        <v>55353</v>
      </c>
      <c r="D11547" s="138" t="s">
        <v>55354</v>
      </c>
      <c r="E11547" s="138" t="s">
        <v>55355</v>
      </c>
      <c r="F11547" s="139">
        <v>1499.11</v>
      </c>
      <c r="G11547" s="137" t="s">
        <v>247</v>
      </c>
      <c r="H11547" s="137" t="s">
        <v>1806</v>
      </c>
      <c r="I11547" s="138" t="s">
        <v>1110</v>
      </c>
    </row>
    <row r="11548" spans="1:9" hidden="1">
      <c r="A11548" s="137" t="s">
        <v>55356</v>
      </c>
      <c r="B11548" s="138" t="s">
        <v>55357</v>
      </c>
      <c r="C11548" s="138" t="s">
        <v>55358</v>
      </c>
      <c r="D11548" s="138" t="s">
        <v>21254</v>
      </c>
      <c r="E11548" s="138" t="s">
        <v>55359</v>
      </c>
      <c r="F11548" s="139">
        <v>11.85</v>
      </c>
      <c r="G11548" s="137" t="s">
        <v>247</v>
      </c>
      <c r="H11548" s="137" t="s">
        <v>1806</v>
      </c>
      <c r="I11548" s="138" t="s">
        <v>1096</v>
      </c>
    </row>
    <row r="11549" spans="1:9" hidden="1">
      <c r="A11549" s="137" t="s">
        <v>55360</v>
      </c>
      <c r="B11549" s="138" t="s">
        <v>55361</v>
      </c>
      <c r="C11549" s="138" t="s">
        <v>55362</v>
      </c>
      <c r="D11549" s="138" t="s">
        <v>55363</v>
      </c>
      <c r="E11549" s="138" t="s">
        <v>55364</v>
      </c>
      <c r="F11549" s="139">
        <v>0</v>
      </c>
      <c r="G11549" s="137" t="s">
        <v>247</v>
      </c>
      <c r="H11549" s="137" t="s">
        <v>1806</v>
      </c>
      <c r="I11549" s="138" t="s">
        <v>1110</v>
      </c>
    </row>
    <row r="11550" spans="1:9" hidden="1">
      <c r="A11550" s="137" t="s">
        <v>55365</v>
      </c>
      <c r="B11550" s="138" t="s">
        <v>55366</v>
      </c>
      <c r="C11550" s="138" t="s">
        <v>55367</v>
      </c>
      <c r="D11550" s="138" t="s">
        <v>55368</v>
      </c>
      <c r="E11550" s="138" t="s">
        <v>55369</v>
      </c>
      <c r="F11550" s="139">
        <v>0</v>
      </c>
      <c r="G11550" s="137" t="s">
        <v>247</v>
      </c>
      <c r="H11550" s="137" t="s">
        <v>1806</v>
      </c>
      <c r="I11550" s="138" t="s">
        <v>1110</v>
      </c>
    </row>
    <row r="11551" spans="1:9" hidden="1">
      <c r="A11551" s="137" t="s">
        <v>55370</v>
      </c>
      <c r="B11551" s="138" t="s">
        <v>55371</v>
      </c>
      <c r="C11551" s="138" t="s">
        <v>55372</v>
      </c>
      <c r="D11551" s="138" t="s">
        <v>55373</v>
      </c>
      <c r="E11551" s="138" t="s">
        <v>55374</v>
      </c>
      <c r="F11551" s="139">
        <v>11.7</v>
      </c>
      <c r="G11551" s="137" t="s">
        <v>247</v>
      </c>
      <c r="H11551" s="137" t="s">
        <v>1806</v>
      </c>
      <c r="I11551" s="138" t="s">
        <v>1080</v>
      </c>
    </row>
    <row r="11552" spans="1:9" hidden="1">
      <c r="A11552" s="137" t="s">
        <v>55375</v>
      </c>
      <c r="B11552" s="138" t="s">
        <v>55376</v>
      </c>
      <c r="C11552" s="138" t="s">
        <v>55377</v>
      </c>
      <c r="D11552" s="138" t="s">
        <v>55378</v>
      </c>
      <c r="E11552" s="138" t="s">
        <v>55379</v>
      </c>
      <c r="F11552" s="139">
        <v>0</v>
      </c>
      <c r="G11552" s="137" t="s">
        <v>247</v>
      </c>
      <c r="H11552" s="137" t="s">
        <v>1806</v>
      </c>
      <c r="I11552" s="138" t="s">
        <v>1080</v>
      </c>
    </row>
    <row r="11553" spans="1:9" hidden="1">
      <c r="A11553" s="137" t="s">
        <v>55380</v>
      </c>
      <c r="B11553" s="138" t="s">
        <v>55381</v>
      </c>
      <c r="C11553" s="138" t="s">
        <v>55382</v>
      </c>
      <c r="D11553" s="138" t="s">
        <v>55383</v>
      </c>
      <c r="E11553" s="138" t="s">
        <v>55384</v>
      </c>
      <c r="F11553" s="139">
        <v>0</v>
      </c>
      <c r="G11553" s="137" t="s">
        <v>247</v>
      </c>
      <c r="H11553" s="137" t="s">
        <v>1806</v>
      </c>
      <c r="I11553" s="138" t="s">
        <v>1080</v>
      </c>
    </row>
    <row r="11554" spans="1:9" hidden="1">
      <c r="A11554" s="137" t="s">
        <v>55385</v>
      </c>
      <c r="B11554" s="138" t="s">
        <v>55386</v>
      </c>
      <c r="C11554" s="138" t="s">
        <v>55387</v>
      </c>
      <c r="D11554" s="138" t="s">
        <v>55388</v>
      </c>
      <c r="E11554" s="138" t="s">
        <v>55389</v>
      </c>
      <c r="F11554" s="139">
        <v>25.09</v>
      </c>
      <c r="G11554" s="137" t="s">
        <v>247</v>
      </c>
      <c r="H11554" s="137" t="s">
        <v>1806</v>
      </c>
      <c r="I11554" s="138" t="s">
        <v>1756</v>
      </c>
    </row>
    <row r="11555" spans="1:9" hidden="1">
      <c r="A11555" s="137" t="s">
        <v>55390</v>
      </c>
      <c r="B11555" s="138" t="s">
        <v>55391</v>
      </c>
      <c r="C11555" s="138" t="s">
        <v>55392</v>
      </c>
      <c r="D11555" s="138" t="s">
        <v>55393</v>
      </c>
      <c r="E11555" s="138" t="s">
        <v>55394</v>
      </c>
      <c r="F11555" s="139">
        <v>131.63999999999999</v>
      </c>
      <c r="G11555" s="137" t="s">
        <v>247</v>
      </c>
      <c r="H11555" s="137" t="s">
        <v>1806</v>
      </c>
      <c r="I11555" s="138" t="s">
        <v>1110</v>
      </c>
    </row>
    <row r="11556" spans="1:9" hidden="1">
      <c r="A11556" s="137" t="s">
        <v>55395</v>
      </c>
      <c r="B11556" s="138" t="s">
        <v>55396</v>
      </c>
      <c r="C11556" s="138" t="s">
        <v>55397</v>
      </c>
      <c r="D11556" s="138" t="s">
        <v>55398</v>
      </c>
      <c r="E11556" s="138" t="s">
        <v>55399</v>
      </c>
      <c r="F11556" s="139">
        <v>34.270000000000003</v>
      </c>
      <c r="G11556" s="137" t="s">
        <v>247</v>
      </c>
      <c r="H11556" s="137" t="s">
        <v>1806</v>
      </c>
      <c r="I11556" s="138" t="s">
        <v>1096</v>
      </c>
    </row>
    <row r="11557" spans="1:9" hidden="1">
      <c r="A11557" s="137" t="s">
        <v>55400</v>
      </c>
      <c r="B11557" s="138" t="s">
        <v>55401</v>
      </c>
      <c r="C11557" s="138" t="s">
        <v>55402</v>
      </c>
      <c r="D11557" s="138" t="s">
        <v>55403</v>
      </c>
      <c r="E11557" s="138" t="s">
        <v>55404</v>
      </c>
      <c r="F11557" s="139">
        <v>0</v>
      </c>
      <c r="G11557" s="137" t="s">
        <v>247</v>
      </c>
      <c r="H11557" s="137" t="s">
        <v>1806</v>
      </c>
      <c r="I11557" s="138" t="s">
        <v>1110</v>
      </c>
    </row>
    <row r="11558" spans="1:9" hidden="1">
      <c r="A11558" s="137" t="s">
        <v>55405</v>
      </c>
      <c r="B11558" s="138" t="s">
        <v>55406</v>
      </c>
      <c r="C11558" s="138" t="s">
        <v>55407</v>
      </c>
      <c r="D11558" s="138" t="s">
        <v>55408</v>
      </c>
      <c r="E11558" s="138" t="s">
        <v>55409</v>
      </c>
      <c r="F11558" s="139">
        <v>1.96</v>
      </c>
      <c r="G11558" s="137" t="s">
        <v>247</v>
      </c>
      <c r="H11558" s="137" t="s">
        <v>1806</v>
      </c>
      <c r="I11558" s="138" t="s">
        <v>1110</v>
      </c>
    </row>
    <row r="11559" spans="1:9" hidden="1">
      <c r="A11559" s="137" t="s">
        <v>55410</v>
      </c>
      <c r="B11559" s="138" t="s">
        <v>55411</v>
      </c>
      <c r="C11559" s="138" t="s">
        <v>55412</v>
      </c>
      <c r="D11559" s="138" t="s">
        <v>55413</v>
      </c>
      <c r="E11559" s="138" t="s">
        <v>55414</v>
      </c>
      <c r="F11559" s="139">
        <v>427.84</v>
      </c>
      <c r="G11559" s="137" t="s">
        <v>247</v>
      </c>
      <c r="H11559" s="137" t="s">
        <v>1806</v>
      </c>
      <c r="I11559" s="138" t="s">
        <v>5636</v>
      </c>
    </row>
    <row r="11560" spans="1:9" hidden="1">
      <c r="A11560" s="137" t="s">
        <v>55415</v>
      </c>
      <c r="B11560" s="138" t="s">
        <v>55416</v>
      </c>
      <c r="C11560" s="138" t="s">
        <v>55417</v>
      </c>
      <c r="D11560" s="138" t="s">
        <v>55418</v>
      </c>
      <c r="E11560" s="138" t="s">
        <v>55419</v>
      </c>
      <c r="F11560" s="139">
        <v>13.93</v>
      </c>
      <c r="G11560" s="137" t="s">
        <v>247</v>
      </c>
      <c r="H11560" s="137" t="s">
        <v>1806</v>
      </c>
      <c r="I11560" s="138" t="s">
        <v>1110</v>
      </c>
    </row>
    <row r="11561" spans="1:9" hidden="1">
      <c r="A11561" s="137" t="s">
        <v>55420</v>
      </c>
      <c r="B11561" s="138" t="s">
        <v>55421</v>
      </c>
      <c r="C11561" s="138" t="s">
        <v>55422</v>
      </c>
      <c r="D11561" s="138" t="s">
        <v>55423</v>
      </c>
      <c r="E11561" s="138" t="s">
        <v>55424</v>
      </c>
      <c r="F11561" s="139">
        <v>409.26</v>
      </c>
      <c r="G11561" s="137" t="s">
        <v>247</v>
      </c>
      <c r="H11561" s="137" t="s">
        <v>1806</v>
      </c>
      <c r="I11561" s="138" t="s">
        <v>1096</v>
      </c>
    </row>
    <row r="11562" spans="1:9" hidden="1">
      <c r="A11562" s="137" t="s">
        <v>55425</v>
      </c>
      <c r="B11562" s="138" t="s">
        <v>55426</v>
      </c>
      <c r="C11562" s="138" t="s">
        <v>55427</v>
      </c>
      <c r="D11562" s="138" t="s">
        <v>55428</v>
      </c>
      <c r="E11562" s="138" t="s">
        <v>55429</v>
      </c>
      <c r="F11562" s="139">
        <v>0</v>
      </c>
      <c r="G11562" s="137" t="s">
        <v>247</v>
      </c>
      <c r="H11562" s="137" t="s">
        <v>1806</v>
      </c>
      <c r="I11562" s="138" t="s">
        <v>1096</v>
      </c>
    </row>
    <row r="11563" spans="1:9" hidden="1">
      <c r="A11563" s="137" t="s">
        <v>55430</v>
      </c>
      <c r="B11563" s="138" t="s">
        <v>55431</v>
      </c>
      <c r="C11563" s="138" t="s">
        <v>55432</v>
      </c>
      <c r="D11563" s="138" t="s">
        <v>55433</v>
      </c>
      <c r="E11563" s="138" t="s">
        <v>55434</v>
      </c>
      <c r="F11563" s="139">
        <v>13.64</v>
      </c>
      <c r="G11563" s="137" t="s">
        <v>247</v>
      </c>
      <c r="H11563" s="137" t="s">
        <v>1806</v>
      </c>
      <c r="I11563" s="138" t="s">
        <v>5636</v>
      </c>
    </row>
    <row r="11564" spans="1:9" hidden="1">
      <c r="A11564" s="137" t="s">
        <v>55435</v>
      </c>
      <c r="B11564" s="138" t="s">
        <v>1015</v>
      </c>
      <c r="C11564" s="138" t="s">
        <v>934</v>
      </c>
      <c r="D11564" s="138" t="s">
        <v>871</v>
      </c>
      <c r="E11564" s="138" t="s">
        <v>1239</v>
      </c>
      <c r="F11564" s="139">
        <v>156.25</v>
      </c>
      <c r="G11564" s="137" t="s">
        <v>247</v>
      </c>
      <c r="H11564" s="137" t="s">
        <v>1806</v>
      </c>
      <c r="I11564" s="138" t="s">
        <v>1096</v>
      </c>
    </row>
    <row r="11565" spans="1:9" hidden="1">
      <c r="A11565" s="137" t="s">
        <v>55436</v>
      </c>
      <c r="B11565" s="138" t="s">
        <v>55437</v>
      </c>
      <c r="C11565" s="138" t="s">
        <v>55438</v>
      </c>
      <c r="D11565" s="138" t="s">
        <v>55439</v>
      </c>
      <c r="E11565" s="138" t="s">
        <v>55440</v>
      </c>
      <c r="F11565" s="139">
        <v>22.62</v>
      </c>
      <c r="G11565" s="137" t="s">
        <v>247</v>
      </c>
      <c r="H11565" s="137" t="s">
        <v>1806</v>
      </c>
      <c r="I11565" s="138" t="s">
        <v>1080</v>
      </c>
    </row>
    <row r="11566" spans="1:9" hidden="1">
      <c r="A11566" s="137" t="s">
        <v>55441</v>
      </c>
      <c r="B11566" s="138" t="s">
        <v>1623</v>
      </c>
      <c r="C11566" s="138" t="s">
        <v>1625</v>
      </c>
      <c r="D11566" s="138" t="s">
        <v>1624</v>
      </c>
      <c r="E11566" s="138" t="s">
        <v>55442</v>
      </c>
      <c r="F11566" s="139">
        <v>124.9</v>
      </c>
      <c r="G11566" s="137" t="s">
        <v>247</v>
      </c>
      <c r="H11566" s="137" t="s">
        <v>1806</v>
      </c>
      <c r="I11566" s="138" t="s">
        <v>1096</v>
      </c>
    </row>
    <row r="11567" spans="1:9" hidden="1">
      <c r="A11567" s="137" t="s">
        <v>55443</v>
      </c>
      <c r="B11567" s="138" t="s">
        <v>55444</v>
      </c>
      <c r="C11567" s="138" t="s">
        <v>55445</v>
      </c>
      <c r="D11567" s="138" t="s">
        <v>5473</v>
      </c>
      <c r="E11567" s="138" t="s">
        <v>55446</v>
      </c>
      <c r="F11567" s="139">
        <v>14.31</v>
      </c>
      <c r="G11567" s="137" t="s">
        <v>247</v>
      </c>
      <c r="H11567" s="137" t="s">
        <v>1806</v>
      </c>
      <c r="I11567" s="138" t="s">
        <v>1096</v>
      </c>
    </row>
    <row r="11568" spans="1:9" hidden="1">
      <c r="A11568" s="137" t="s">
        <v>55447</v>
      </c>
      <c r="B11568" s="138" t="s">
        <v>55448</v>
      </c>
      <c r="C11568" s="138" t="s">
        <v>55449</v>
      </c>
      <c r="D11568" s="138" t="s">
        <v>55450</v>
      </c>
      <c r="E11568" s="138" t="s">
        <v>55451</v>
      </c>
      <c r="F11568" s="139">
        <v>0</v>
      </c>
      <c r="G11568" s="137" t="s">
        <v>247</v>
      </c>
      <c r="H11568" s="137" t="s">
        <v>1806</v>
      </c>
      <c r="I11568" s="138" t="s">
        <v>1096</v>
      </c>
    </row>
    <row r="11569" spans="1:9" hidden="1">
      <c r="A11569" s="137" t="s">
        <v>55452</v>
      </c>
      <c r="B11569" s="138" t="s">
        <v>55453</v>
      </c>
      <c r="C11569" s="138" t="s">
        <v>55454</v>
      </c>
      <c r="D11569" s="138" t="s">
        <v>55455</v>
      </c>
      <c r="E11569" s="138" t="s">
        <v>55456</v>
      </c>
      <c r="F11569" s="139">
        <v>0</v>
      </c>
      <c r="G11569" s="137" t="s">
        <v>247</v>
      </c>
      <c r="H11569" s="137" t="s">
        <v>1806</v>
      </c>
      <c r="I11569" s="138" t="s">
        <v>1756</v>
      </c>
    </row>
    <row r="11570" spans="1:9" hidden="1">
      <c r="A11570" s="137" t="s">
        <v>55457</v>
      </c>
      <c r="B11570" s="138" t="s">
        <v>55458</v>
      </c>
      <c r="C11570" s="138" t="s">
        <v>55459</v>
      </c>
      <c r="D11570" s="138" t="s">
        <v>55460</v>
      </c>
      <c r="E11570" s="138" t="s">
        <v>55461</v>
      </c>
      <c r="F11570" s="139">
        <v>0</v>
      </c>
      <c r="G11570" s="137" t="s">
        <v>247</v>
      </c>
      <c r="H11570" s="137" t="s">
        <v>1806</v>
      </c>
      <c r="I11570" s="138" t="s">
        <v>1096</v>
      </c>
    </row>
    <row r="11571" spans="1:9" hidden="1">
      <c r="A11571" s="137" t="s">
        <v>55462</v>
      </c>
      <c r="B11571" s="138" t="s">
        <v>55463</v>
      </c>
      <c r="C11571" s="138" t="s">
        <v>55464</v>
      </c>
      <c r="D11571" s="138" t="s">
        <v>55465</v>
      </c>
      <c r="E11571" s="138" t="s">
        <v>55466</v>
      </c>
      <c r="F11571" s="139">
        <v>0</v>
      </c>
      <c r="G11571" s="137" t="s">
        <v>247</v>
      </c>
      <c r="H11571" s="137" t="s">
        <v>1806</v>
      </c>
      <c r="I11571" s="138" t="s">
        <v>1110</v>
      </c>
    </row>
    <row r="11572" spans="1:9" hidden="1">
      <c r="A11572" s="137" t="s">
        <v>55467</v>
      </c>
      <c r="B11572" s="138" t="s">
        <v>55468</v>
      </c>
      <c r="C11572" s="138" t="s">
        <v>55469</v>
      </c>
      <c r="D11572" s="138" t="s">
        <v>55470</v>
      </c>
      <c r="E11572" s="138" t="s">
        <v>55471</v>
      </c>
      <c r="F11572" s="139">
        <v>0</v>
      </c>
      <c r="G11572" s="137" t="s">
        <v>247</v>
      </c>
      <c r="H11572" s="137" t="s">
        <v>1806</v>
      </c>
      <c r="I11572" s="138" t="s">
        <v>5636</v>
      </c>
    </row>
    <row r="11573" spans="1:9" hidden="1">
      <c r="A11573" s="137" t="s">
        <v>55472</v>
      </c>
      <c r="B11573" s="138" t="s">
        <v>55473</v>
      </c>
      <c r="C11573" s="138" t="s">
        <v>55474</v>
      </c>
      <c r="D11573" s="138" t="s">
        <v>55475</v>
      </c>
      <c r="E11573" s="138" t="s">
        <v>55476</v>
      </c>
      <c r="F11573" s="139">
        <v>0</v>
      </c>
      <c r="G11573" s="137" t="s">
        <v>247</v>
      </c>
      <c r="H11573" s="137" t="s">
        <v>1806</v>
      </c>
      <c r="I11573" s="138" t="s">
        <v>1096</v>
      </c>
    </row>
    <row r="11574" spans="1:9" hidden="1">
      <c r="A11574" s="137" t="s">
        <v>55477</v>
      </c>
      <c r="B11574" s="138" t="s">
        <v>55478</v>
      </c>
      <c r="C11574" s="138" t="s">
        <v>55479</v>
      </c>
      <c r="D11574" s="138" t="s">
        <v>48735</v>
      </c>
      <c r="E11574" s="138" t="s">
        <v>55480</v>
      </c>
      <c r="F11574" s="139">
        <v>0</v>
      </c>
      <c r="G11574" s="137" t="s">
        <v>247</v>
      </c>
      <c r="H11574" s="137" t="s">
        <v>1806</v>
      </c>
      <c r="I11574" s="138" t="s">
        <v>1756</v>
      </c>
    </row>
    <row r="11575" spans="1:9" hidden="1">
      <c r="A11575" s="137" t="s">
        <v>55481</v>
      </c>
      <c r="B11575" s="138" t="s">
        <v>55482</v>
      </c>
      <c r="C11575" s="138" t="s">
        <v>55483</v>
      </c>
      <c r="D11575" s="138" t="s">
        <v>55484</v>
      </c>
      <c r="E11575" s="138" t="s">
        <v>55485</v>
      </c>
      <c r="F11575" s="139">
        <v>0</v>
      </c>
      <c r="G11575" s="137" t="s">
        <v>247</v>
      </c>
      <c r="H11575" s="137" t="s">
        <v>1806</v>
      </c>
      <c r="I11575" s="138" t="s">
        <v>1096</v>
      </c>
    </row>
    <row r="11576" spans="1:9" hidden="1">
      <c r="A11576" s="137" t="s">
        <v>55486</v>
      </c>
      <c r="B11576" s="138" t="s">
        <v>55487</v>
      </c>
      <c r="C11576" s="138" t="s">
        <v>55488</v>
      </c>
      <c r="D11576" s="138" t="s">
        <v>1482</v>
      </c>
      <c r="E11576" s="138" t="s">
        <v>55489</v>
      </c>
      <c r="F11576" s="139">
        <v>38.33</v>
      </c>
      <c r="G11576" s="137" t="s">
        <v>247</v>
      </c>
      <c r="H11576" s="137" t="s">
        <v>1806</v>
      </c>
      <c r="I11576" s="138" t="s">
        <v>1096</v>
      </c>
    </row>
    <row r="11577" spans="1:9" hidden="1">
      <c r="A11577" s="137" t="s">
        <v>55490</v>
      </c>
      <c r="B11577" s="138" t="s">
        <v>55491</v>
      </c>
      <c r="C11577" s="138" t="s">
        <v>55492</v>
      </c>
      <c r="D11577" s="138" t="s">
        <v>55493</v>
      </c>
      <c r="E11577" s="138" t="s">
        <v>55494</v>
      </c>
      <c r="F11577" s="139">
        <v>0</v>
      </c>
      <c r="G11577" s="137" t="s">
        <v>247</v>
      </c>
      <c r="H11577" s="137" t="s">
        <v>1806</v>
      </c>
      <c r="I11577" s="138" t="s">
        <v>1756</v>
      </c>
    </row>
    <row r="11578" spans="1:9" hidden="1">
      <c r="A11578" s="137" t="s">
        <v>55495</v>
      </c>
      <c r="B11578" s="138" t="s">
        <v>55496</v>
      </c>
      <c r="C11578" s="138" t="s">
        <v>55497</v>
      </c>
      <c r="D11578" s="138" t="s">
        <v>55498</v>
      </c>
      <c r="E11578" s="138" t="s">
        <v>55499</v>
      </c>
      <c r="F11578" s="139">
        <v>0</v>
      </c>
      <c r="G11578" s="137" t="s">
        <v>247</v>
      </c>
      <c r="H11578" s="137" t="s">
        <v>1806</v>
      </c>
      <c r="I11578" s="138" t="s">
        <v>1096</v>
      </c>
    </row>
    <row r="11579" spans="1:9" hidden="1">
      <c r="A11579" s="137" t="s">
        <v>55500</v>
      </c>
      <c r="B11579" s="138" t="s">
        <v>55501</v>
      </c>
      <c r="C11579" s="138" t="s">
        <v>55502</v>
      </c>
      <c r="D11579" s="138" t="s">
        <v>55503</v>
      </c>
      <c r="E11579" s="138" t="s">
        <v>55504</v>
      </c>
      <c r="F11579" s="139">
        <v>145.46</v>
      </c>
      <c r="G11579" s="137" t="s">
        <v>247</v>
      </c>
      <c r="H11579" s="137" t="s">
        <v>1806</v>
      </c>
      <c r="I11579" s="138" t="s">
        <v>1110</v>
      </c>
    </row>
    <row r="11580" spans="1:9" hidden="1">
      <c r="A11580" s="137" t="s">
        <v>55505</v>
      </c>
      <c r="B11580" s="138" t="s">
        <v>55506</v>
      </c>
      <c r="C11580" s="138" t="s">
        <v>55507</v>
      </c>
      <c r="D11580" s="138" t="s">
        <v>55508</v>
      </c>
      <c r="E11580" s="138" t="s">
        <v>55509</v>
      </c>
      <c r="F11580" s="139">
        <v>54.61</v>
      </c>
      <c r="G11580" s="137" t="s">
        <v>247</v>
      </c>
      <c r="H11580" s="137" t="s">
        <v>1806</v>
      </c>
      <c r="I11580" s="138" t="s">
        <v>1110</v>
      </c>
    </row>
    <row r="11581" spans="1:9" hidden="1">
      <c r="A11581" s="137" t="s">
        <v>55510</v>
      </c>
      <c r="B11581" s="138" t="s">
        <v>55511</v>
      </c>
      <c r="C11581" s="138" t="s">
        <v>55512</v>
      </c>
      <c r="D11581" s="138" t="s">
        <v>55513</v>
      </c>
      <c r="E11581" s="138" t="s">
        <v>55514</v>
      </c>
      <c r="F11581" s="139">
        <v>433.37</v>
      </c>
      <c r="G11581" s="137" t="s">
        <v>247</v>
      </c>
      <c r="H11581" s="137" t="s">
        <v>1806</v>
      </c>
      <c r="I11581" s="138" t="s">
        <v>1096</v>
      </c>
    </row>
    <row r="11582" spans="1:9" hidden="1">
      <c r="A11582" s="137" t="s">
        <v>55515</v>
      </c>
      <c r="B11582" s="138" t="s">
        <v>55516</v>
      </c>
      <c r="C11582" s="138" t="s">
        <v>55517</v>
      </c>
      <c r="D11582" s="138" t="s">
        <v>55518</v>
      </c>
      <c r="E11582" s="138" t="s">
        <v>55519</v>
      </c>
      <c r="F11582" s="139">
        <v>15.72</v>
      </c>
      <c r="G11582" s="137" t="s">
        <v>247</v>
      </c>
      <c r="H11582" s="137" t="s">
        <v>1806</v>
      </c>
      <c r="I11582" s="138" t="s">
        <v>1110</v>
      </c>
    </row>
    <row r="11583" spans="1:9" hidden="1">
      <c r="A11583" s="137" t="s">
        <v>55520</v>
      </c>
      <c r="B11583" s="138" t="s">
        <v>55521</v>
      </c>
      <c r="C11583" s="138" t="s">
        <v>55522</v>
      </c>
      <c r="D11583" s="138" t="s">
        <v>55523</v>
      </c>
      <c r="E11583" s="138" t="s">
        <v>55524</v>
      </c>
      <c r="F11583" s="139">
        <v>92.25</v>
      </c>
      <c r="G11583" s="137" t="s">
        <v>247</v>
      </c>
      <c r="H11583" s="137" t="s">
        <v>1806</v>
      </c>
      <c r="I11583" s="138" t="s">
        <v>1096</v>
      </c>
    </row>
    <row r="11584" spans="1:9" hidden="1">
      <c r="A11584" s="137" t="s">
        <v>55525</v>
      </c>
      <c r="B11584" s="138" t="s">
        <v>55526</v>
      </c>
      <c r="C11584" s="138" t="s">
        <v>55527</v>
      </c>
      <c r="D11584" s="138" t="s">
        <v>55528</v>
      </c>
      <c r="E11584" s="138" t="s">
        <v>55529</v>
      </c>
      <c r="F11584" s="139">
        <v>116.85</v>
      </c>
      <c r="G11584" s="137" t="s">
        <v>247</v>
      </c>
      <c r="H11584" s="137" t="s">
        <v>1806</v>
      </c>
      <c r="I11584" s="138" t="s">
        <v>1096</v>
      </c>
    </row>
    <row r="11585" spans="1:9" hidden="1">
      <c r="A11585" s="137" t="s">
        <v>55530</v>
      </c>
      <c r="B11585" s="138" t="s">
        <v>55531</v>
      </c>
      <c r="C11585" s="138" t="s">
        <v>55532</v>
      </c>
      <c r="D11585" s="138" t="s">
        <v>55533</v>
      </c>
      <c r="E11585" s="138" t="s">
        <v>1756</v>
      </c>
      <c r="F11585" s="139">
        <v>80.84</v>
      </c>
      <c r="G11585" s="137" t="s">
        <v>247</v>
      </c>
      <c r="H11585" s="137" t="s">
        <v>1806</v>
      </c>
      <c r="I11585" s="138" t="s">
        <v>1756</v>
      </c>
    </row>
    <row r="11586" spans="1:9" hidden="1">
      <c r="A11586" s="137" t="s">
        <v>55534</v>
      </c>
      <c r="B11586" s="138" t="s">
        <v>55535</v>
      </c>
      <c r="C11586" s="138" t="s">
        <v>55536</v>
      </c>
      <c r="D11586" s="138" t="s">
        <v>55537</v>
      </c>
      <c r="E11586" s="138" t="s">
        <v>55538</v>
      </c>
      <c r="F11586" s="139">
        <v>0</v>
      </c>
      <c r="G11586" s="137" t="s">
        <v>247</v>
      </c>
      <c r="H11586" s="137" t="s">
        <v>1806</v>
      </c>
      <c r="I11586" s="138" t="s">
        <v>1110</v>
      </c>
    </row>
    <row r="11587" spans="1:9" hidden="1">
      <c r="A11587" s="137" t="s">
        <v>55539</v>
      </c>
      <c r="B11587" s="138" t="s">
        <v>55540</v>
      </c>
      <c r="C11587" s="138" t="s">
        <v>55541</v>
      </c>
      <c r="D11587" s="138" t="s">
        <v>55542</v>
      </c>
      <c r="E11587" s="138" t="s">
        <v>1756</v>
      </c>
      <c r="F11587" s="139">
        <v>0</v>
      </c>
      <c r="G11587" s="137" t="s">
        <v>247</v>
      </c>
      <c r="H11587" s="137" t="s">
        <v>1806</v>
      </c>
      <c r="I11587" s="138" t="s">
        <v>1756</v>
      </c>
    </row>
    <row r="11588" spans="1:9" hidden="1">
      <c r="A11588" s="137" t="s">
        <v>55543</v>
      </c>
      <c r="B11588" s="138" t="s">
        <v>55544</v>
      </c>
      <c r="C11588" s="138" t="s">
        <v>55545</v>
      </c>
      <c r="D11588" s="138" t="s">
        <v>55546</v>
      </c>
      <c r="E11588" s="138" t="s">
        <v>55547</v>
      </c>
      <c r="F11588" s="139">
        <v>13.3</v>
      </c>
      <c r="G11588" s="137" t="s">
        <v>247</v>
      </c>
      <c r="H11588" s="137" t="s">
        <v>1806</v>
      </c>
      <c r="I11588" s="138" t="s">
        <v>1110</v>
      </c>
    </row>
    <row r="11589" spans="1:9" hidden="1">
      <c r="A11589" s="137" t="s">
        <v>55548</v>
      </c>
      <c r="B11589" s="138" t="s">
        <v>55549</v>
      </c>
      <c r="C11589" s="138" t="s">
        <v>55550</v>
      </c>
      <c r="D11589" s="138" t="s">
        <v>55551</v>
      </c>
      <c r="E11589" s="138" t="s">
        <v>55552</v>
      </c>
      <c r="F11589" s="139">
        <v>45.57</v>
      </c>
      <c r="G11589" s="137" t="s">
        <v>247</v>
      </c>
      <c r="H11589" s="137" t="s">
        <v>1806</v>
      </c>
      <c r="I11589" s="138" t="s">
        <v>1110</v>
      </c>
    </row>
    <row r="11590" spans="1:9" hidden="1">
      <c r="A11590" s="137" t="s">
        <v>55553</v>
      </c>
      <c r="B11590" s="138" t="s">
        <v>55554</v>
      </c>
      <c r="C11590" s="138" t="s">
        <v>55555</v>
      </c>
      <c r="D11590" s="138" t="s">
        <v>55556</v>
      </c>
      <c r="E11590" s="138" t="s">
        <v>55557</v>
      </c>
      <c r="F11590" s="139">
        <v>0</v>
      </c>
      <c r="G11590" s="137" t="s">
        <v>247</v>
      </c>
      <c r="H11590" s="137" t="s">
        <v>1806</v>
      </c>
      <c r="I11590" s="138" t="s">
        <v>1096</v>
      </c>
    </row>
    <row r="11591" spans="1:9" hidden="1">
      <c r="A11591" s="137" t="s">
        <v>55558</v>
      </c>
      <c r="B11591" s="138" t="s">
        <v>55554</v>
      </c>
      <c r="C11591" s="138" t="s">
        <v>55559</v>
      </c>
      <c r="D11591" s="138" t="s">
        <v>55560</v>
      </c>
      <c r="E11591" s="138" t="s">
        <v>55557</v>
      </c>
      <c r="F11591" s="139">
        <v>0</v>
      </c>
      <c r="G11591" s="137" t="s">
        <v>247</v>
      </c>
      <c r="H11591" s="137" t="s">
        <v>1806</v>
      </c>
      <c r="I11591" s="138" t="s">
        <v>1756</v>
      </c>
    </row>
    <row r="11592" spans="1:9" hidden="1">
      <c r="A11592" s="137" t="s">
        <v>55561</v>
      </c>
      <c r="B11592" s="138" t="s">
        <v>55562</v>
      </c>
      <c r="C11592" s="138" t="s">
        <v>55563</v>
      </c>
      <c r="D11592" s="138" t="s">
        <v>46742</v>
      </c>
      <c r="E11592" s="138" t="s">
        <v>55564</v>
      </c>
      <c r="F11592" s="139">
        <v>27.95</v>
      </c>
      <c r="G11592" s="137" t="s">
        <v>247</v>
      </c>
      <c r="H11592" s="137" t="s">
        <v>1806</v>
      </c>
      <c r="I11592" s="138" t="s">
        <v>1110</v>
      </c>
    </row>
    <row r="11593" spans="1:9" hidden="1">
      <c r="A11593" s="137" t="s">
        <v>55565</v>
      </c>
      <c r="B11593" s="138" t="s">
        <v>55566</v>
      </c>
      <c r="C11593" s="138" t="s">
        <v>55567</v>
      </c>
      <c r="D11593" s="138" t="s">
        <v>55568</v>
      </c>
      <c r="E11593" s="138" t="s">
        <v>55569</v>
      </c>
      <c r="F11593" s="139">
        <v>0</v>
      </c>
      <c r="G11593" s="137" t="s">
        <v>247</v>
      </c>
      <c r="H11593" s="137" t="s">
        <v>1806</v>
      </c>
      <c r="I11593" s="138" t="s">
        <v>1110</v>
      </c>
    </row>
    <row r="11594" spans="1:9" hidden="1">
      <c r="A11594" s="137" t="s">
        <v>55570</v>
      </c>
      <c r="B11594" s="138" t="s">
        <v>55571</v>
      </c>
      <c r="C11594" s="138" t="s">
        <v>55572</v>
      </c>
      <c r="D11594" s="138" t="s">
        <v>45066</v>
      </c>
      <c r="E11594" s="138" t="s">
        <v>55573</v>
      </c>
      <c r="F11594" s="139">
        <v>38.340000000000003</v>
      </c>
      <c r="G11594" s="137" t="s">
        <v>247</v>
      </c>
      <c r="H11594" s="137" t="s">
        <v>1806</v>
      </c>
      <c r="I11594" s="138" t="s">
        <v>1096</v>
      </c>
    </row>
    <row r="11595" spans="1:9" hidden="1">
      <c r="A11595" s="137" t="s">
        <v>55574</v>
      </c>
      <c r="B11595" s="138" t="s">
        <v>55575</v>
      </c>
      <c r="C11595" s="138" t="s">
        <v>55576</v>
      </c>
      <c r="D11595" s="138" t="s">
        <v>55577</v>
      </c>
      <c r="E11595" s="138" t="s">
        <v>55578</v>
      </c>
      <c r="F11595" s="139">
        <v>0</v>
      </c>
      <c r="G11595" s="137" t="s">
        <v>247</v>
      </c>
      <c r="H11595" s="137" t="s">
        <v>1806</v>
      </c>
      <c r="I11595" s="138" t="s">
        <v>1756</v>
      </c>
    </row>
    <row r="11596" spans="1:9" hidden="1">
      <c r="A11596" s="137" t="s">
        <v>55579</v>
      </c>
      <c r="B11596" s="138" t="s">
        <v>55580</v>
      </c>
      <c r="C11596" s="138" t="s">
        <v>55581</v>
      </c>
      <c r="D11596" s="138" t="s">
        <v>55577</v>
      </c>
      <c r="E11596" s="138" t="s">
        <v>55582</v>
      </c>
      <c r="F11596" s="139">
        <v>25.51</v>
      </c>
      <c r="G11596" s="137" t="s">
        <v>247</v>
      </c>
      <c r="H11596" s="137" t="s">
        <v>1806</v>
      </c>
      <c r="I11596" s="138" t="s">
        <v>1756</v>
      </c>
    </row>
    <row r="11597" spans="1:9" hidden="1">
      <c r="A11597" s="137" t="s">
        <v>55583</v>
      </c>
      <c r="B11597" s="138" t="s">
        <v>55584</v>
      </c>
      <c r="C11597" s="138" t="s">
        <v>55585</v>
      </c>
      <c r="D11597" s="138" t="s">
        <v>55586</v>
      </c>
      <c r="E11597" s="138" t="s">
        <v>55587</v>
      </c>
      <c r="F11597" s="139">
        <v>0</v>
      </c>
      <c r="G11597" s="137" t="s">
        <v>247</v>
      </c>
      <c r="H11597" s="137" t="s">
        <v>1806</v>
      </c>
      <c r="I11597" s="138" t="s">
        <v>5636</v>
      </c>
    </row>
    <row r="11598" spans="1:9" hidden="1">
      <c r="A11598" s="137" t="s">
        <v>55588</v>
      </c>
      <c r="B11598" s="138" t="s">
        <v>55589</v>
      </c>
      <c r="C11598" s="138" t="s">
        <v>55590</v>
      </c>
      <c r="D11598" s="138" t="s">
        <v>55591</v>
      </c>
      <c r="E11598" s="138" t="s">
        <v>55592</v>
      </c>
      <c r="F11598" s="139">
        <v>0</v>
      </c>
      <c r="G11598" s="137" t="s">
        <v>247</v>
      </c>
      <c r="H11598" s="137" t="s">
        <v>1806</v>
      </c>
      <c r="I11598" s="138" t="s">
        <v>1096</v>
      </c>
    </row>
    <row r="11599" spans="1:9" hidden="1">
      <c r="A11599" s="137" t="s">
        <v>55593</v>
      </c>
      <c r="B11599" s="138" t="s">
        <v>55594</v>
      </c>
      <c r="C11599" s="138" t="s">
        <v>55595</v>
      </c>
      <c r="D11599" s="138" t="s">
        <v>42506</v>
      </c>
      <c r="E11599" s="138" t="s">
        <v>55596</v>
      </c>
      <c r="F11599" s="139">
        <v>5.38</v>
      </c>
      <c r="G11599" s="137" t="s">
        <v>247</v>
      </c>
      <c r="H11599" s="137" t="s">
        <v>1806</v>
      </c>
      <c r="I11599" s="138" t="s">
        <v>1096</v>
      </c>
    </row>
    <row r="11600" spans="1:9" hidden="1">
      <c r="A11600" s="137" t="s">
        <v>55597</v>
      </c>
      <c r="B11600" s="138" t="s">
        <v>55598</v>
      </c>
      <c r="C11600" s="138" t="s">
        <v>55599</v>
      </c>
      <c r="D11600" s="138" t="s">
        <v>55600</v>
      </c>
      <c r="E11600" s="138" t="s">
        <v>55601</v>
      </c>
      <c r="F11600" s="139">
        <v>60.6</v>
      </c>
      <c r="G11600" s="137" t="s">
        <v>247</v>
      </c>
      <c r="H11600" s="137" t="s">
        <v>1806</v>
      </c>
      <c r="I11600" s="138" t="s">
        <v>1110</v>
      </c>
    </row>
    <row r="11601" spans="1:9" hidden="1">
      <c r="A11601" s="137" t="s">
        <v>55602</v>
      </c>
      <c r="B11601" s="138" t="s">
        <v>55603</v>
      </c>
      <c r="C11601" s="138" t="s">
        <v>55604</v>
      </c>
      <c r="D11601" s="138" t="s">
        <v>55605</v>
      </c>
      <c r="E11601" s="138" t="s">
        <v>55606</v>
      </c>
      <c r="F11601" s="139">
        <v>0</v>
      </c>
      <c r="G11601" s="137" t="s">
        <v>247</v>
      </c>
      <c r="H11601" s="137" t="s">
        <v>1806</v>
      </c>
      <c r="I11601" s="138" t="s">
        <v>1756</v>
      </c>
    </row>
    <row r="11602" spans="1:9" hidden="1">
      <c r="A11602" s="137" t="s">
        <v>55607</v>
      </c>
      <c r="B11602" s="138" t="s">
        <v>55608</v>
      </c>
      <c r="C11602" s="138" t="s">
        <v>55609</v>
      </c>
      <c r="D11602" s="138" t="s">
        <v>55605</v>
      </c>
      <c r="E11602" s="138" t="s">
        <v>55610</v>
      </c>
      <c r="F11602" s="139">
        <v>0</v>
      </c>
      <c r="G11602" s="137" t="s">
        <v>247</v>
      </c>
      <c r="H11602" s="137" t="s">
        <v>1806</v>
      </c>
      <c r="I11602" s="138" t="s">
        <v>1756</v>
      </c>
    </row>
    <row r="11603" spans="1:9" hidden="1">
      <c r="A11603" s="137" t="s">
        <v>55611</v>
      </c>
      <c r="B11603" s="138" t="s">
        <v>55612</v>
      </c>
      <c r="C11603" s="138" t="s">
        <v>55613</v>
      </c>
      <c r="D11603" s="138" t="s">
        <v>55614</v>
      </c>
      <c r="E11603" s="138" t="s">
        <v>55615</v>
      </c>
      <c r="F11603" s="139">
        <v>22.53</v>
      </c>
      <c r="G11603" s="137" t="s">
        <v>247</v>
      </c>
      <c r="H11603" s="137" t="s">
        <v>1806</v>
      </c>
      <c r="I11603" s="138" t="s">
        <v>1110</v>
      </c>
    </row>
    <row r="11604" spans="1:9" hidden="1">
      <c r="A11604" s="137" t="s">
        <v>55616</v>
      </c>
      <c r="B11604" s="138" t="s">
        <v>55617</v>
      </c>
      <c r="C11604" s="138" t="s">
        <v>55618</v>
      </c>
      <c r="D11604" s="138" t="s">
        <v>55619</v>
      </c>
      <c r="E11604" s="138" t="s">
        <v>55620</v>
      </c>
      <c r="F11604" s="139">
        <v>264.62</v>
      </c>
      <c r="G11604" s="137" t="s">
        <v>247</v>
      </c>
      <c r="H11604" s="137" t="s">
        <v>1806</v>
      </c>
      <c r="I11604" s="138" t="s">
        <v>1096</v>
      </c>
    </row>
    <row r="11605" spans="1:9" hidden="1">
      <c r="A11605" s="137" t="s">
        <v>55621</v>
      </c>
      <c r="B11605" s="138" t="s">
        <v>55622</v>
      </c>
      <c r="C11605" s="138" t="s">
        <v>55623</v>
      </c>
      <c r="D11605" s="138" t="s">
        <v>55624</v>
      </c>
      <c r="E11605" s="138" t="s">
        <v>55625</v>
      </c>
      <c r="F11605" s="139">
        <v>57.59</v>
      </c>
      <c r="G11605" s="137" t="s">
        <v>247</v>
      </c>
      <c r="H11605" s="137" t="s">
        <v>1806</v>
      </c>
      <c r="I11605" s="138" t="s">
        <v>1110</v>
      </c>
    </row>
    <row r="11606" spans="1:9" hidden="1">
      <c r="A11606" s="137" t="s">
        <v>55626</v>
      </c>
      <c r="B11606" s="138" t="s">
        <v>55627</v>
      </c>
      <c r="C11606" s="138" t="s">
        <v>55628</v>
      </c>
      <c r="D11606" s="138" t="s">
        <v>55629</v>
      </c>
      <c r="E11606" s="138" t="s">
        <v>55630</v>
      </c>
      <c r="F11606" s="139">
        <v>37.159999999999997</v>
      </c>
      <c r="G11606" s="137" t="s">
        <v>247</v>
      </c>
      <c r="H11606" s="137" t="s">
        <v>1806</v>
      </c>
      <c r="I11606" s="138" t="s">
        <v>1096</v>
      </c>
    </row>
    <row r="11607" spans="1:9" hidden="1">
      <c r="A11607" s="137" t="s">
        <v>55631</v>
      </c>
      <c r="B11607" s="138" t="s">
        <v>55632</v>
      </c>
      <c r="C11607" s="138" t="s">
        <v>55633</v>
      </c>
      <c r="D11607" s="138" t="s">
        <v>55634</v>
      </c>
      <c r="E11607" s="138" t="s">
        <v>55635</v>
      </c>
      <c r="F11607" s="139">
        <v>0</v>
      </c>
      <c r="G11607" s="137" t="s">
        <v>247</v>
      </c>
      <c r="H11607" s="137" t="s">
        <v>1806</v>
      </c>
      <c r="I11607" s="138" t="s">
        <v>1756</v>
      </c>
    </row>
    <row r="11608" spans="1:9" hidden="1">
      <c r="A11608" s="137" t="s">
        <v>55636</v>
      </c>
      <c r="B11608" s="138" t="s">
        <v>55637</v>
      </c>
      <c r="C11608" s="138" t="s">
        <v>55638</v>
      </c>
      <c r="D11608" s="138" t="s">
        <v>55639</v>
      </c>
      <c r="E11608" s="138" t="s">
        <v>55640</v>
      </c>
      <c r="F11608" s="139">
        <v>350.77</v>
      </c>
      <c r="G11608" s="137" t="s">
        <v>247</v>
      </c>
      <c r="H11608" s="137" t="s">
        <v>1806</v>
      </c>
      <c r="I11608" s="138" t="s">
        <v>1096</v>
      </c>
    </row>
    <row r="11609" spans="1:9" hidden="1">
      <c r="A11609" s="137" t="s">
        <v>55641</v>
      </c>
      <c r="B11609" s="138" t="s">
        <v>769</v>
      </c>
      <c r="C11609" s="138" t="s">
        <v>771</v>
      </c>
      <c r="D11609" s="138" t="s">
        <v>770</v>
      </c>
      <c r="E11609" s="138" t="s">
        <v>1309</v>
      </c>
      <c r="F11609" s="139">
        <v>62</v>
      </c>
      <c r="G11609" s="137" t="s">
        <v>247</v>
      </c>
      <c r="H11609" s="137" t="s">
        <v>1806</v>
      </c>
      <c r="I11609" s="138" t="s">
        <v>1096</v>
      </c>
    </row>
    <row r="11610" spans="1:9" hidden="1">
      <c r="A11610" s="137" t="s">
        <v>55642</v>
      </c>
      <c r="B11610" s="138" t="s">
        <v>55643</v>
      </c>
      <c r="C11610" s="138" t="s">
        <v>55644</v>
      </c>
      <c r="D11610" s="138" t="s">
        <v>55645</v>
      </c>
      <c r="E11610" s="138" t="s">
        <v>55646</v>
      </c>
      <c r="F11610" s="139">
        <v>0</v>
      </c>
      <c r="G11610" s="137" t="s">
        <v>247</v>
      </c>
      <c r="H11610" s="137" t="s">
        <v>1806</v>
      </c>
      <c r="I11610" s="138" t="s">
        <v>1080</v>
      </c>
    </row>
    <row r="11611" spans="1:9" hidden="1">
      <c r="A11611" s="137" t="s">
        <v>55647</v>
      </c>
      <c r="B11611" s="138" t="s">
        <v>55648</v>
      </c>
      <c r="C11611" s="138" t="s">
        <v>55649</v>
      </c>
      <c r="D11611" s="138" t="s">
        <v>55650</v>
      </c>
      <c r="E11611" s="138" t="s">
        <v>55651</v>
      </c>
      <c r="F11611" s="139">
        <v>35.25</v>
      </c>
      <c r="G11611" s="137" t="s">
        <v>247</v>
      </c>
      <c r="H11611" s="137" t="s">
        <v>1806</v>
      </c>
      <c r="I11611" s="138" t="s">
        <v>1096</v>
      </c>
    </row>
    <row r="11612" spans="1:9" hidden="1">
      <c r="A11612" s="137" t="s">
        <v>55652</v>
      </c>
      <c r="B11612" s="138" t="s">
        <v>55653</v>
      </c>
      <c r="C11612" s="138" t="s">
        <v>55654</v>
      </c>
      <c r="D11612" s="138" t="s">
        <v>55655</v>
      </c>
      <c r="E11612" s="138" t="s">
        <v>55656</v>
      </c>
      <c r="F11612" s="139">
        <v>0</v>
      </c>
      <c r="G11612" s="137" t="s">
        <v>247</v>
      </c>
      <c r="H11612" s="137" t="s">
        <v>1806</v>
      </c>
      <c r="I11612" s="138" t="s">
        <v>1080</v>
      </c>
    </row>
    <row r="11613" spans="1:9" hidden="1">
      <c r="A11613" s="137" t="s">
        <v>55657</v>
      </c>
      <c r="B11613" s="138" t="s">
        <v>55658</v>
      </c>
      <c r="C11613" s="138" t="s">
        <v>55659</v>
      </c>
      <c r="D11613" s="138" t="s">
        <v>55660</v>
      </c>
      <c r="E11613" s="138" t="s">
        <v>55661</v>
      </c>
      <c r="F11613" s="139">
        <v>34.15</v>
      </c>
      <c r="G11613" s="137" t="s">
        <v>247</v>
      </c>
      <c r="H11613" s="137" t="s">
        <v>1806</v>
      </c>
      <c r="I11613" s="138" t="s">
        <v>1096</v>
      </c>
    </row>
    <row r="11614" spans="1:9" hidden="1">
      <c r="A11614" s="137" t="s">
        <v>55662</v>
      </c>
      <c r="B11614" s="138" t="s">
        <v>55663</v>
      </c>
      <c r="C11614" s="138" t="s">
        <v>55664</v>
      </c>
      <c r="D11614" s="138" t="s">
        <v>55665</v>
      </c>
      <c r="E11614" s="138" t="s">
        <v>55666</v>
      </c>
      <c r="F11614" s="139">
        <v>0</v>
      </c>
      <c r="G11614" s="137" t="s">
        <v>247</v>
      </c>
      <c r="H11614" s="137" t="s">
        <v>1806</v>
      </c>
      <c r="I11614" s="138" t="s">
        <v>1080</v>
      </c>
    </row>
    <row r="11615" spans="1:9" hidden="1">
      <c r="A11615" s="137" t="s">
        <v>55667</v>
      </c>
      <c r="B11615" s="138" t="s">
        <v>55668</v>
      </c>
      <c r="C11615" s="138" t="s">
        <v>55669</v>
      </c>
      <c r="D11615" s="138" t="s">
        <v>55665</v>
      </c>
      <c r="E11615" s="138" t="s">
        <v>55670</v>
      </c>
      <c r="F11615" s="139">
        <v>0</v>
      </c>
      <c r="G11615" s="137" t="s">
        <v>247</v>
      </c>
      <c r="H11615" s="137" t="s">
        <v>1806</v>
      </c>
      <c r="I11615" s="138" t="s">
        <v>1080</v>
      </c>
    </row>
    <row r="11616" spans="1:9" hidden="1">
      <c r="A11616" s="137" t="s">
        <v>55671</v>
      </c>
      <c r="B11616" s="138" t="s">
        <v>55672</v>
      </c>
      <c r="C11616" s="138" t="s">
        <v>55673</v>
      </c>
      <c r="D11616" s="138" t="s">
        <v>55674</v>
      </c>
      <c r="E11616" s="138" t="s">
        <v>55675</v>
      </c>
      <c r="F11616" s="139">
        <v>0</v>
      </c>
      <c r="G11616" s="137" t="s">
        <v>247</v>
      </c>
      <c r="H11616" s="137" t="s">
        <v>1806</v>
      </c>
      <c r="I11616" s="138" t="s">
        <v>1080</v>
      </c>
    </row>
    <row r="11617" spans="1:9" hidden="1">
      <c r="A11617" s="137" t="s">
        <v>55676</v>
      </c>
      <c r="B11617" s="138" t="s">
        <v>55677</v>
      </c>
      <c r="C11617" s="138" t="s">
        <v>55678</v>
      </c>
      <c r="D11617" s="138" t="s">
        <v>55679</v>
      </c>
      <c r="E11617" s="138" t="s">
        <v>55680</v>
      </c>
      <c r="F11617" s="139">
        <v>0</v>
      </c>
      <c r="G11617" s="137" t="s">
        <v>247</v>
      </c>
      <c r="H11617" s="137" t="s">
        <v>1806</v>
      </c>
      <c r="I11617" s="138" t="s">
        <v>1110</v>
      </c>
    </row>
    <row r="11618" spans="1:9" hidden="1">
      <c r="A11618" s="137" t="s">
        <v>55681</v>
      </c>
      <c r="B11618" s="138" t="s">
        <v>55682</v>
      </c>
      <c r="C11618" s="138" t="s">
        <v>55683</v>
      </c>
      <c r="D11618" s="138" t="s">
        <v>55684</v>
      </c>
      <c r="E11618" s="138" t="s">
        <v>55685</v>
      </c>
      <c r="F11618" s="139">
        <v>37.71</v>
      </c>
      <c r="G11618" s="137" t="s">
        <v>247</v>
      </c>
      <c r="H11618" s="137" t="s">
        <v>1806</v>
      </c>
      <c r="I11618" s="138" t="s">
        <v>1096</v>
      </c>
    </row>
    <row r="11619" spans="1:9" hidden="1">
      <c r="A11619" s="137" t="s">
        <v>55686</v>
      </c>
      <c r="B11619" s="138" t="s">
        <v>55687</v>
      </c>
      <c r="C11619" s="138" t="s">
        <v>55688</v>
      </c>
      <c r="D11619" s="138" t="s">
        <v>55689</v>
      </c>
      <c r="E11619" s="138" t="s">
        <v>55690</v>
      </c>
      <c r="F11619" s="139">
        <v>26.49</v>
      </c>
      <c r="G11619" s="137" t="s">
        <v>247</v>
      </c>
      <c r="H11619" s="137" t="s">
        <v>1806</v>
      </c>
      <c r="I11619" s="138" t="s">
        <v>1756</v>
      </c>
    </row>
    <row r="11620" spans="1:9" hidden="1">
      <c r="A11620" s="137" t="s">
        <v>55691</v>
      </c>
      <c r="B11620" s="138" t="s">
        <v>55692</v>
      </c>
      <c r="C11620" s="138" t="s">
        <v>55693</v>
      </c>
      <c r="D11620" s="138" t="s">
        <v>55694</v>
      </c>
      <c r="E11620" s="138" t="s">
        <v>55695</v>
      </c>
      <c r="F11620" s="139">
        <v>0</v>
      </c>
      <c r="G11620" s="137" t="s">
        <v>247</v>
      </c>
      <c r="H11620" s="137" t="s">
        <v>1806</v>
      </c>
      <c r="I11620" s="138" t="s">
        <v>1110</v>
      </c>
    </row>
    <row r="11621" spans="1:9" hidden="1">
      <c r="A11621" s="137" t="s">
        <v>55696</v>
      </c>
      <c r="B11621" s="138" t="s">
        <v>55697</v>
      </c>
      <c r="C11621" s="138" t="s">
        <v>55698</v>
      </c>
      <c r="D11621" s="138" t="s">
        <v>55699</v>
      </c>
      <c r="E11621" s="138" t="s">
        <v>55700</v>
      </c>
      <c r="F11621" s="139">
        <v>0</v>
      </c>
      <c r="G11621" s="137" t="s">
        <v>247</v>
      </c>
      <c r="H11621" s="137" t="s">
        <v>1806</v>
      </c>
      <c r="I11621" s="138" t="s">
        <v>1096</v>
      </c>
    </row>
    <row r="11622" spans="1:9" hidden="1">
      <c r="A11622" s="137" t="s">
        <v>55701</v>
      </c>
      <c r="B11622" s="138" t="s">
        <v>55702</v>
      </c>
      <c r="C11622" s="138" t="s">
        <v>55703</v>
      </c>
      <c r="D11622" s="138" t="s">
        <v>55704</v>
      </c>
      <c r="E11622" s="138" t="s">
        <v>55705</v>
      </c>
      <c r="F11622" s="139">
        <v>0</v>
      </c>
      <c r="G11622" s="137" t="s">
        <v>247</v>
      </c>
      <c r="H11622" s="137" t="s">
        <v>1806</v>
      </c>
      <c r="I11622" s="138" t="s">
        <v>1096</v>
      </c>
    </row>
    <row r="11623" spans="1:9" hidden="1">
      <c r="A11623" s="137" t="s">
        <v>55706</v>
      </c>
      <c r="B11623" s="138" t="s">
        <v>55707</v>
      </c>
      <c r="C11623" s="138" t="s">
        <v>55708</v>
      </c>
      <c r="D11623" s="138" t="s">
        <v>55709</v>
      </c>
      <c r="E11623" s="138" t="s">
        <v>55710</v>
      </c>
      <c r="F11623" s="139">
        <v>31.02</v>
      </c>
      <c r="G11623" s="137" t="s">
        <v>247</v>
      </c>
      <c r="H11623" s="137" t="s">
        <v>1806</v>
      </c>
      <c r="I11623" s="138" t="s">
        <v>1096</v>
      </c>
    </row>
    <row r="11624" spans="1:9" hidden="1">
      <c r="A11624" s="137" t="s">
        <v>55711</v>
      </c>
      <c r="B11624" s="138" t="s">
        <v>55712</v>
      </c>
      <c r="C11624" s="138" t="s">
        <v>55713</v>
      </c>
      <c r="D11624" s="138" t="s">
        <v>55714</v>
      </c>
      <c r="E11624" s="138" t="s">
        <v>55715</v>
      </c>
      <c r="F11624" s="139">
        <v>203.02</v>
      </c>
      <c r="G11624" s="137" t="s">
        <v>247</v>
      </c>
      <c r="H11624" s="137" t="s">
        <v>1806</v>
      </c>
      <c r="I11624" s="138" t="s">
        <v>1110</v>
      </c>
    </row>
    <row r="11625" spans="1:9" hidden="1">
      <c r="A11625" s="137" t="s">
        <v>55716</v>
      </c>
      <c r="B11625" s="138" t="s">
        <v>55717</v>
      </c>
      <c r="C11625" s="138" t="s">
        <v>55718</v>
      </c>
      <c r="D11625" s="138" t="s">
        <v>55719</v>
      </c>
      <c r="E11625" s="138" t="s">
        <v>55720</v>
      </c>
      <c r="F11625" s="139">
        <v>0</v>
      </c>
      <c r="G11625" s="137" t="s">
        <v>247</v>
      </c>
      <c r="H11625" s="137" t="s">
        <v>1806</v>
      </c>
      <c r="I11625" s="138" t="s">
        <v>1110</v>
      </c>
    </row>
    <row r="11626" spans="1:9" hidden="1">
      <c r="A11626" s="137" t="s">
        <v>55721</v>
      </c>
      <c r="B11626" s="138" t="s">
        <v>55722</v>
      </c>
      <c r="C11626" s="138" t="s">
        <v>55723</v>
      </c>
      <c r="D11626" s="138" t="s">
        <v>55724</v>
      </c>
      <c r="E11626" s="138" t="s">
        <v>55725</v>
      </c>
      <c r="F11626" s="139">
        <v>76.25</v>
      </c>
      <c r="G11626" s="137" t="s">
        <v>247</v>
      </c>
      <c r="H11626" s="137" t="s">
        <v>1806</v>
      </c>
      <c r="I11626" s="138" t="s">
        <v>1110</v>
      </c>
    </row>
    <row r="11627" spans="1:9" hidden="1">
      <c r="A11627" s="137" t="s">
        <v>55726</v>
      </c>
      <c r="B11627" s="138" t="s">
        <v>55727</v>
      </c>
      <c r="C11627" s="138" t="s">
        <v>55728</v>
      </c>
      <c r="D11627" s="138" t="s">
        <v>5493</v>
      </c>
      <c r="E11627" s="138" t="s">
        <v>55729</v>
      </c>
      <c r="F11627" s="139">
        <v>3.76</v>
      </c>
      <c r="G11627" s="137" t="s">
        <v>247</v>
      </c>
      <c r="H11627" s="137" t="s">
        <v>1806</v>
      </c>
      <c r="I11627" s="138" t="s">
        <v>1096</v>
      </c>
    </row>
    <row r="11628" spans="1:9" hidden="1">
      <c r="A11628" s="137" t="s">
        <v>55730</v>
      </c>
      <c r="B11628" s="138" t="s">
        <v>55731</v>
      </c>
      <c r="C11628" s="138" t="s">
        <v>55732</v>
      </c>
      <c r="D11628" s="138" t="s">
        <v>55733</v>
      </c>
      <c r="E11628" s="138" t="s">
        <v>55734</v>
      </c>
      <c r="F11628" s="139">
        <v>0</v>
      </c>
      <c r="G11628" s="137" t="s">
        <v>247</v>
      </c>
      <c r="H11628" s="137" t="s">
        <v>1806</v>
      </c>
      <c r="I11628" s="138" t="s">
        <v>1096</v>
      </c>
    </row>
    <row r="11629" spans="1:9" hidden="1">
      <c r="A11629" s="137" t="s">
        <v>55735</v>
      </c>
      <c r="B11629" s="138" t="s">
        <v>55736</v>
      </c>
      <c r="C11629" s="138" t="s">
        <v>55737</v>
      </c>
      <c r="D11629" s="138" t="s">
        <v>55733</v>
      </c>
      <c r="E11629" s="138" t="s">
        <v>55738</v>
      </c>
      <c r="F11629" s="139">
        <v>0</v>
      </c>
      <c r="G11629" s="137" t="s">
        <v>247</v>
      </c>
      <c r="H11629" s="137" t="s">
        <v>1806</v>
      </c>
      <c r="I11629" s="138" t="s">
        <v>1096</v>
      </c>
    </row>
    <row r="11630" spans="1:9" hidden="1">
      <c r="A11630" s="137" t="s">
        <v>55739</v>
      </c>
      <c r="B11630" s="138" t="s">
        <v>55740</v>
      </c>
      <c r="C11630" s="138" t="s">
        <v>55741</v>
      </c>
      <c r="D11630" s="138" t="s">
        <v>55742</v>
      </c>
      <c r="E11630" s="138" t="s">
        <v>55743</v>
      </c>
      <c r="F11630" s="139">
        <v>0</v>
      </c>
      <c r="G11630" s="137" t="s">
        <v>247</v>
      </c>
      <c r="H11630" s="137" t="s">
        <v>1806</v>
      </c>
      <c r="I11630" s="138" t="s">
        <v>1096</v>
      </c>
    </row>
    <row r="11631" spans="1:9" hidden="1">
      <c r="A11631" s="137" t="s">
        <v>55744</v>
      </c>
      <c r="B11631" s="138" t="s">
        <v>1014</v>
      </c>
      <c r="C11631" s="138" t="s">
        <v>933</v>
      </c>
      <c r="D11631" s="138" t="s">
        <v>870</v>
      </c>
      <c r="E11631" s="138" t="s">
        <v>1238</v>
      </c>
      <c r="F11631" s="139">
        <v>177.98</v>
      </c>
      <c r="G11631" s="137" t="s">
        <v>247</v>
      </c>
      <c r="H11631" s="137" t="s">
        <v>1806</v>
      </c>
      <c r="I11631" s="138" t="s">
        <v>1096</v>
      </c>
    </row>
    <row r="11632" spans="1:9" hidden="1">
      <c r="A11632" s="137" t="s">
        <v>55745</v>
      </c>
      <c r="B11632" s="138" t="s">
        <v>55746</v>
      </c>
      <c r="C11632" s="138" t="s">
        <v>55747</v>
      </c>
      <c r="D11632" s="138" t="s">
        <v>55748</v>
      </c>
      <c r="E11632" s="138" t="s">
        <v>55749</v>
      </c>
      <c r="F11632" s="139">
        <v>0</v>
      </c>
      <c r="G11632" s="137" t="s">
        <v>247</v>
      </c>
      <c r="H11632" s="137" t="s">
        <v>1806</v>
      </c>
      <c r="I11632" s="138" t="s">
        <v>1110</v>
      </c>
    </row>
    <row r="11633" spans="1:9" hidden="1">
      <c r="A11633" s="137" t="s">
        <v>55750</v>
      </c>
      <c r="B11633" s="138" t="s">
        <v>55751</v>
      </c>
      <c r="C11633" s="138" t="s">
        <v>55752</v>
      </c>
      <c r="D11633" s="138" t="s">
        <v>42912</v>
      </c>
      <c r="E11633" s="138" t="s">
        <v>55753</v>
      </c>
      <c r="F11633" s="139">
        <v>0</v>
      </c>
      <c r="G11633" s="137" t="s">
        <v>247</v>
      </c>
      <c r="H11633" s="137" t="s">
        <v>1806</v>
      </c>
      <c r="I11633" s="138" t="s">
        <v>1096</v>
      </c>
    </row>
    <row r="11634" spans="1:9" hidden="1">
      <c r="A11634" s="137" t="s">
        <v>55754</v>
      </c>
      <c r="B11634" s="138" t="s">
        <v>55755</v>
      </c>
      <c r="C11634" s="138" t="s">
        <v>55756</v>
      </c>
      <c r="D11634" s="138" t="s">
        <v>55757</v>
      </c>
      <c r="E11634" s="138" t="s">
        <v>55758</v>
      </c>
      <c r="F11634" s="139">
        <v>0</v>
      </c>
      <c r="G11634" s="137" t="s">
        <v>247</v>
      </c>
      <c r="H11634" s="137" t="s">
        <v>1806</v>
      </c>
      <c r="I11634" s="138" t="s">
        <v>1110</v>
      </c>
    </row>
    <row r="11635" spans="1:9" hidden="1">
      <c r="A11635" s="137" t="s">
        <v>55759</v>
      </c>
      <c r="B11635" s="138" t="s">
        <v>1018</v>
      </c>
      <c r="C11635" s="138" t="s">
        <v>936</v>
      </c>
      <c r="D11635" s="138" t="s">
        <v>55760</v>
      </c>
      <c r="E11635" s="138" t="s">
        <v>1242</v>
      </c>
      <c r="F11635" s="139">
        <v>123.68</v>
      </c>
      <c r="G11635" s="137" t="s">
        <v>247</v>
      </c>
      <c r="H11635" s="137" t="s">
        <v>1806</v>
      </c>
      <c r="I11635" s="138" t="s">
        <v>1096</v>
      </c>
    </row>
    <row r="11636" spans="1:9" hidden="1">
      <c r="A11636" s="137" t="s">
        <v>55761</v>
      </c>
      <c r="B11636" s="138" t="s">
        <v>55762</v>
      </c>
      <c r="C11636" s="138" t="s">
        <v>55763</v>
      </c>
      <c r="D11636" s="138" t="s">
        <v>55764</v>
      </c>
      <c r="E11636" s="138" t="s">
        <v>55765</v>
      </c>
      <c r="F11636" s="139">
        <v>163.41999999999999</v>
      </c>
      <c r="G11636" s="137" t="s">
        <v>247</v>
      </c>
      <c r="H11636" s="137" t="s">
        <v>1806</v>
      </c>
      <c r="I11636" s="138" t="s">
        <v>1096</v>
      </c>
    </row>
    <row r="11637" spans="1:9" hidden="1">
      <c r="A11637" s="137" t="s">
        <v>55766</v>
      </c>
      <c r="B11637" s="138" t="s">
        <v>55767</v>
      </c>
      <c r="C11637" s="138" t="s">
        <v>55768</v>
      </c>
      <c r="D11637" s="138" t="s">
        <v>55769</v>
      </c>
      <c r="E11637" s="138" t="s">
        <v>55770</v>
      </c>
      <c r="F11637" s="139">
        <v>0</v>
      </c>
      <c r="G11637" s="137" t="s">
        <v>247</v>
      </c>
      <c r="H11637" s="137" t="s">
        <v>1806</v>
      </c>
      <c r="I11637" s="138" t="s">
        <v>1080</v>
      </c>
    </row>
    <row r="11638" spans="1:9" hidden="1">
      <c r="A11638" s="137" t="s">
        <v>55771</v>
      </c>
      <c r="B11638" s="138" t="s">
        <v>55772</v>
      </c>
      <c r="C11638" s="138" t="s">
        <v>55773</v>
      </c>
      <c r="D11638" s="138" t="s">
        <v>55774</v>
      </c>
      <c r="E11638" s="138" t="s">
        <v>55775</v>
      </c>
      <c r="F11638" s="139">
        <v>25.35</v>
      </c>
      <c r="G11638" s="137" t="s">
        <v>247</v>
      </c>
      <c r="H11638" s="137" t="s">
        <v>1806</v>
      </c>
      <c r="I11638" s="138" t="s">
        <v>1756</v>
      </c>
    </row>
    <row r="11639" spans="1:9" hidden="1">
      <c r="A11639" s="137" t="s">
        <v>55776</v>
      </c>
      <c r="B11639" s="138" t="s">
        <v>55777</v>
      </c>
      <c r="C11639" s="138" t="s">
        <v>55778</v>
      </c>
      <c r="D11639" s="138" t="s">
        <v>55779</v>
      </c>
      <c r="E11639" s="138" t="s">
        <v>55780</v>
      </c>
      <c r="F11639" s="139">
        <v>0</v>
      </c>
      <c r="G11639" s="137" t="s">
        <v>247</v>
      </c>
      <c r="H11639" s="137" t="s">
        <v>1806</v>
      </c>
      <c r="I11639" s="138" t="s">
        <v>1080</v>
      </c>
    </row>
    <row r="11640" spans="1:9" hidden="1">
      <c r="A11640" s="137" t="s">
        <v>55781</v>
      </c>
      <c r="B11640" s="138" t="s">
        <v>55782</v>
      </c>
      <c r="C11640" s="138" t="s">
        <v>55783</v>
      </c>
      <c r="D11640" s="138" t="s">
        <v>55784</v>
      </c>
      <c r="E11640" s="138" t="s">
        <v>55785</v>
      </c>
      <c r="F11640" s="139">
        <v>0</v>
      </c>
      <c r="G11640" s="137" t="s">
        <v>247</v>
      </c>
      <c r="H11640" s="137" t="s">
        <v>1806</v>
      </c>
      <c r="I11640" s="138" t="s">
        <v>1080</v>
      </c>
    </row>
    <row r="11641" spans="1:9" hidden="1">
      <c r="A11641" s="137" t="s">
        <v>55786</v>
      </c>
      <c r="B11641" s="138" t="s">
        <v>55787</v>
      </c>
      <c r="C11641" s="138" t="s">
        <v>55788</v>
      </c>
      <c r="D11641" s="138" t="s">
        <v>55789</v>
      </c>
      <c r="E11641" s="138" t="s">
        <v>55790</v>
      </c>
      <c r="F11641" s="139">
        <v>10.86</v>
      </c>
      <c r="G11641" s="137" t="s">
        <v>247</v>
      </c>
      <c r="H11641" s="137" t="s">
        <v>1806</v>
      </c>
      <c r="I11641" s="138" t="s">
        <v>1080</v>
      </c>
    </row>
    <row r="11642" spans="1:9" hidden="1">
      <c r="A11642" s="137" t="s">
        <v>55791</v>
      </c>
      <c r="B11642" s="138" t="s">
        <v>55792</v>
      </c>
      <c r="C11642" s="138" t="s">
        <v>55793</v>
      </c>
      <c r="D11642" s="138" t="s">
        <v>55794</v>
      </c>
      <c r="E11642" s="138" t="s">
        <v>55795</v>
      </c>
      <c r="F11642" s="139">
        <v>29.57</v>
      </c>
      <c r="G11642" s="137" t="s">
        <v>247</v>
      </c>
      <c r="H11642" s="137" t="s">
        <v>1806</v>
      </c>
      <c r="I11642" s="138" t="s">
        <v>1080</v>
      </c>
    </row>
    <row r="11643" spans="1:9" hidden="1">
      <c r="A11643" s="137" t="s">
        <v>55796</v>
      </c>
      <c r="B11643" s="138" t="s">
        <v>55797</v>
      </c>
      <c r="C11643" s="138" t="s">
        <v>55798</v>
      </c>
      <c r="D11643" s="138" t="s">
        <v>55799</v>
      </c>
      <c r="E11643" s="138" t="s">
        <v>55800</v>
      </c>
      <c r="F11643" s="139">
        <v>0</v>
      </c>
      <c r="G11643" s="137" t="s">
        <v>247</v>
      </c>
      <c r="H11643" s="137" t="s">
        <v>1806</v>
      </c>
      <c r="I11643" s="138" t="s">
        <v>1080</v>
      </c>
    </row>
    <row r="11644" spans="1:9" hidden="1">
      <c r="A11644" s="137" t="s">
        <v>55801</v>
      </c>
      <c r="B11644" s="138" t="s">
        <v>55802</v>
      </c>
      <c r="C11644" s="138" t="s">
        <v>55803</v>
      </c>
      <c r="D11644" s="138" t="s">
        <v>55804</v>
      </c>
      <c r="E11644" s="138" t="s">
        <v>1756</v>
      </c>
      <c r="F11644" s="139">
        <v>0</v>
      </c>
      <c r="G11644" s="137" t="s">
        <v>247</v>
      </c>
      <c r="H11644" s="137" t="s">
        <v>1806</v>
      </c>
      <c r="I11644" s="138" t="s">
        <v>1756</v>
      </c>
    </row>
    <row r="11645" spans="1:9" hidden="1">
      <c r="A11645" s="137" t="s">
        <v>55805</v>
      </c>
      <c r="B11645" s="138" t="s">
        <v>55806</v>
      </c>
      <c r="C11645" s="138" t="s">
        <v>55807</v>
      </c>
      <c r="D11645" s="138" t="s">
        <v>55808</v>
      </c>
      <c r="E11645" s="138" t="s">
        <v>55809</v>
      </c>
      <c r="F11645" s="139">
        <v>15.6</v>
      </c>
      <c r="G11645" s="137" t="s">
        <v>247</v>
      </c>
      <c r="H11645" s="137" t="s">
        <v>1806</v>
      </c>
      <c r="I11645" s="138" t="s">
        <v>1080</v>
      </c>
    </row>
    <row r="11646" spans="1:9" hidden="1">
      <c r="A11646" s="137" t="s">
        <v>55810</v>
      </c>
      <c r="B11646" s="138" t="s">
        <v>55811</v>
      </c>
      <c r="C11646" s="138" t="s">
        <v>55812</v>
      </c>
      <c r="D11646" s="138" t="s">
        <v>55813</v>
      </c>
      <c r="E11646" s="138" t="s">
        <v>55814</v>
      </c>
      <c r="F11646" s="139">
        <v>0</v>
      </c>
      <c r="G11646" s="137" t="s">
        <v>247</v>
      </c>
      <c r="H11646" s="137" t="s">
        <v>1806</v>
      </c>
      <c r="I11646" s="138" t="s">
        <v>1096</v>
      </c>
    </row>
    <row r="11647" spans="1:9" hidden="1">
      <c r="A11647" s="137" t="s">
        <v>55815</v>
      </c>
      <c r="B11647" s="138" t="s">
        <v>55816</v>
      </c>
      <c r="C11647" s="138" t="s">
        <v>55817</v>
      </c>
      <c r="D11647" s="138" t="s">
        <v>53757</v>
      </c>
      <c r="E11647" s="138" t="s">
        <v>55818</v>
      </c>
      <c r="F11647" s="139">
        <v>0</v>
      </c>
      <c r="G11647" s="137" t="s">
        <v>247</v>
      </c>
      <c r="H11647" s="137" t="s">
        <v>1806</v>
      </c>
      <c r="I11647" s="138" t="s">
        <v>1756</v>
      </c>
    </row>
    <row r="11648" spans="1:9" hidden="1">
      <c r="A11648" s="137" t="s">
        <v>55819</v>
      </c>
      <c r="B11648" s="138" t="s">
        <v>55820</v>
      </c>
      <c r="C11648" s="138" t="s">
        <v>55821</v>
      </c>
      <c r="D11648" s="138" t="s">
        <v>55822</v>
      </c>
      <c r="E11648" s="138" t="s">
        <v>55823</v>
      </c>
      <c r="F11648" s="139">
        <v>112.73</v>
      </c>
      <c r="G11648" s="137" t="s">
        <v>247</v>
      </c>
      <c r="H11648" s="137" t="s">
        <v>1806</v>
      </c>
      <c r="I11648" s="138" t="s">
        <v>1110</v>
      </c>
    </row>
    <row r="11649" spans="1:9" hidden="1">
      <c r="A11649" s="137" t="s">
        <v>55824</v>
      </c>
      <c r="B11649" s="138" t="s">
        <v>1009</v>
      </c>
      <c r="C11649" s="138" t="s">
        <v>930</v>
      </c>
      <c r="D11649" s="138" t="s">
        <v>55825</v>
      </c>
      <c r="E11649" s="138" t="s">
        <v>1229</v>
      </c>
      <c r="F11649" s="139">
        <v>306.68</v>
      </c>
      <c r="G11649" s="137" t="s">
        <v>247</v>
      </c>
      <c r="H11649" s="137" t="s">
        <v>1806</v>
      </c>
      <c r="I11649" s="138" t="s">
        <v>1096</v>
      </c>
    </row>
    <row r="11650" spans="1:9" hidden="1">
      <c r="A11650" s="137" t="s">
        <v>55826</v>
      </c>
      <c r="B11650" s="138" t="s">
        <v>55827</v>
      </c>
      <c r="C11650" s="138" t="s">
        <v>55828</v>
      </c>
      <c r="D11650" s="138" t="s">
        <v>55829</v>
      </c>
      <c r="E11650" s="138" t="s">
        <v>55830</v>
      </c>
      <c r="F11650" s="139">
        <v>0</v>
      </c>
      <c r="G11650" s="137" t="s">
        <v>247</v>
      </c>
      <c r="H11650" s="137" t="s">
        <v>1806</v>
      </c>
      <c r="I11650" s="138" t="s">
        <v>1110</v>
      </c>
    </row>
    <row r="11651" spans="1:9" hidden="1">
      <c r="A11651" s="137" t="s">
        <v>55831</v>
      </c>
      <c r="B11651" s="138" t="s">
        <v>55832</v>
      </c>
      <c r="C11651" s="138" t="s">
        <v>55833</v>
      </c>
      <c r="D11651" s="138" t="s">
        <v>55834</v>
      </c>
      <c r="E11651" s="138" t="s">
        <v>55835</v>
      </c>
      <c r="F11651" s="139">
        <v>0</v>
      </c>
      <c r="G11651" s="137" t="s">
        <v>247</v>
      </c>
      <c r="H11651" s="137" t="s">
        <v>1806</v>
      </c>
      <c r="I11651" s="138" t="s">
        <v>1110</v>
      </c>
    </row>
    <row r="11652" spans="1:9" hidden="1">
      <c r="A11652" s="137" t="s">
        <v>55836</v>
      </c>
      <c r="B11652" s="138" t="s">
        <v>55837</v>
      </c>
      <c r="C11652" s="138" t="s">
        <v>55838</v>
      </c>
      <c r="D11652" s="138" t="s">
        <v>55839</v>
      </c>
      <c r="E11652" s="138" t="s">
        <v>1756</v>
      </c>
      <c r="F11652" s="139">
        <v>0</v>
      </c>
      <c r="G11652" s="137" t="s">
        <v>247</v>
      </c>
      <c r="H11652" s="137" t="s">
        <v>1806</v>
      </c>
      <c r="I11652" s="138" t="s">
        <v>1756</v>
      </c>
    </row>
    <row r="11653" spans="1:9" hidden="1">
      <c r="A11653" s="137" t="s">
        <v>55840</v>
      </c>
      <c r="B11653" s="138" t="s">
        <v>55841</v>
      </c>
      <c r="C11653" s="138" t="s">
        <v>55842</v>
      </c>
      <c r="D11653" s="138" t="s">
        <v>55843</v>
      </c>
      <c r="E11653" s="138" t="s">
        <v>55844</v>
      </c>
      <c r="F11653" s="139">
        <v>9.24</v>
      </c>
      <c r="G11653" s="137" t="s">
        <v>247</v>
      </c>
      <c r="H11653" s="137" t="s">
        <v>1806</v>
      </c>
      <c r="I11653" s="138" t="s">
        <v>1110</v>
      </c>
    </row>
    <row r="11654" spans="1:9" hidden="1">
      <c r="A11654" s="137" t="s">
        <v>55845</v>
      </c>
      <c r="B11654" s="138" t="s">
        <v>55846</v>
      </c>
      <c r="C11654" s="138" t="s">
        <v>55847</v>
      </c>
      <c r="D11654" s="138" t="s">
        <v>55848</v>
      </c>
      <c r="E11654" s="138" t="s">
        <v>55849</v>
      </c>
      <c r="F11654" s="139">
        <v>113.12</v>
      </c>
      <c r="G11654" s="137" t="s">
        <v>247</v>
      </c>
      <c r="H11654" s="137" t="s">
        <v>1806</v>
      </c>
      <c r="I11654" s="138" t="s">
        <v>1096</v>
      </c>
    </row>
    <row r="11655" spans="1:9" hidden="1">
      <c r="A11655" s="137" t="s">
        <v>55850</v>
      </c>
      <c r="B11655" s="138" t="s">
        <v>55851</v>
      </c>
      <c r="C11655" s="138" t="s">
        <v>55852</v>
      </c>
      <c r="D11655" s="138" t="s">
        <v>55853</v>
      </c>
      <c r="E11655" s="138" t="s">
        <v>55854</v>
      </c>
      <c r="F11655" s="139">
        <v>0</v>
      </c>
      <c r="G11655" s="137" t="s">
        <v>247</v>
      </c>
      <c r="H11655" s="137" t="s">
        <v>1806</v>
      </c>
      <c r="I11655" s="138" t="s">
        <v>1096</v>
      </c>
    </row>
    <row r="11656" spans="1:9" hidden="1">
      <c r="A11656" s="137" t="s">
        <v>55855</v>
      </c>
      <c r="B11656" s="138" t="s">
        <v>55856</v>
      </c>
      <c r="C11656" s="138" t="s">
        <v>55857</v>
      </c>
      <c r="D11656" s="138" t="s">
        <v>55858</v>
      </c>
      <c r="E11656" s="138" t="s">
        <v>55859</v>
      </c>
      <c r="F11656" s="139">
        <v>26.3</v>
      </c>
      <c r="G11656" s="137" t="s">
        <v>247</v>
      </c>
      <c r="H11656" s="137" t="s">
        <v>1806</v>
      </c>
      <c r="I11656" s="138" t="s">
        <v>1756</v>
      </c>
    </row>
    <row r="11657" spans="1:9" hidden="1">
      <c r="A11657" s="137" t="s">
        <v>55860</v>
      </c>
      <c r="B11657" s="138" t="s">
        <v>55861</v>
      </c>
      <c r="C11657" s="138" t="s">
        <v>55862</v>
      </c>
      <c r="D11657" s="138" t="s">
        <v>55863</v>
      </c>
      <c r="E11657" s="138" t="s">
        <v>55864</v>
      </c>
      <c r="F11657" s="139">
        <v>0</v>
      </c>
      <c r="G11657" s="137" t="s">
        <v>247</v>
      </c>
      <c r="H11657" s="137" t="s">
        <v>1806</v>
      </c>
      <c r="I11657" s="138" t="s">
        <v>1110</v>
      </c>
    </row>
    <row r="11658" spans="1:9" hidden="1">
      <c r="A11658" s="137" t="s">
        <v>55865</v>
      </c>
      <c r="B11658" s="138" t="s">
        <v>55866</v>
      </c>
      <c r="C11658" s="138" t="s">
        <v>55867</v>
      </c>
      <c r="D11658" s="138" t="s">
        <v>55868</v>
      </c>
      <c r="E11658" s="138" t="s">
        <v>55869</v>
      </c>
      <c r="F11658" s="139">
        <v>0</v>
      </c>
      <c r="G11658" s="137" t="s">
        <v>247</v>
      </c>
      <c r="H11658" s="137" t="s">
        <v>1806</v>
      </c>
      <c r="I11658" s="138" t="s">
        <v>1096</v>
      </c>
    </row>
    <row r="11659" spans="1:9" hidden="1">
      <c r="A11659" s="137" t="s">
        <v>55870</v>
      </c>
      <c r="B11659" s="138" t="s">
        <v>55871</v>
      </c>
      <c r="C11659" s="138" t="s">
        <v>55872</v>
      </c>
      <c r="D11659" s="138" t="s">
        <v>55873</v>
      </c>
      <c r="E11659" s="138" t="s">
        <v>55874</v>
      </c>
      <c r="F11659" s="139">
        <v>0</v>
      </c>
      <c r="G11659" s="137" t="s">
        <v>247</v>
      </c>
      <c r="H11659" s="137" t="s">
        <v>1806</v>
      </c>
      <c r="I11659" s="138" t="s">
        <v>1096</v>
      </c>
    </row>
    <row r="11660" spans="1:9" hidden="1">
      <c r="A11660" s="137" t="s">
        <v>55875</v>
      </c>
      <c r="B11660" s="138" t="s">
        <v>55876</v>
      </c>
      <c r="C11660" s="138" t="s">
        <v>55877</v>
      </c>
      <c r="D11660" s="138" t="s">
        <v>55878</v>
      </c>
      <c r="E11660" s="138" t="s">
        <v>55879</v>
      </c>
      <c r="F11660" s="139">
        <v>0</v>
      </c>
      <c r="G11660" s="137" t="s">
        <v>247</v>
      </c>
      <c r="H11660" s="137" t="s">
        <v>1806</v>
      </c>
      <c r="I11660" s="138" t="s">
        <v>1110</v>
      </c>
    </row>
    <row r="11661" spans="1:9" hidden="1">
      <c r="A11661" s="137" t="s">
        <v>55880</v>
      </c>
      <c r="B11661" s="138" t="s">
        <v>55881</v>
      </c>
      <c r="C11661" s="138" t="s">
        <v>55882</v>
      </c>
      <c r="D11661" s="138" t="s">
        <v>55883</v>
      </c>
      <c r="E11661" s="138" t="s">
        <v>55884</v>
      </c>
      <c r="F11661" s="139">
        <v>0</v>
      </c>
      <c r="G11661" s="137" t="s">
        <v>247</v>
      </c>
      <c r="H11661" s="137" t="s">
        <v>1806</v>
      </c>
      <c r="I11661" s="138" t="s">
        <v>1756</v>
      </c>
    </row>
    <row r="11662" spans="1:9" hidden="1">
      <c r="A11662" s="137" t="s">
        <v>55885</v>
      </c>
      <c r="B11662" s="138" t="s">
        <v>55886</v>
      </c>
      <c r="C11662" s="138" t="s">
        <v>55887</v>
      </c>
      <c r="D11662" s="138" t="s">
        <v>55888</v>
      </c>
      <c r="E11662" s="138" t="s">
        <v>55889</v>
      </c>
      <c r="F11662" s="139">
        <v>61.91</v>
      </c>
      <c r="G11662" s="137" t="s">
        <v>247</v>
      </c>
      <c r="H11662" s="137" t="s">
        <v>1806</v>
      </c>
      <c r="I11662" s="138" t="s">
        <v>1096</v>
      </c>
    </row>
    <row r="11663" spans="1:9" hidden="1">
      <c r="A11663" s="137" t="s">
        <v>55890</v>
      </c>
      <c r="B11663" s="138" t="s">
        <v>55891</v>
      </c>
      <c r="C11663" s="138" t="s">
        <v>55892</v>
      </c>
      <c r="D11663" s="138" t="s">
        <v>55893</v>
      </c>
      <c r="E11663" s="138" t="s">
        <v>55894</v>
      </c>
      <c r="F11663" s="139">
        <v>1.72</v>
      </c>
      <c r="G11663" s="137" t="s">
        <v>247</v>
      </c>
      <c r="H11663" s="137" t="s">
        <v>1806</v>
      </c>
      <c r="I11663" s="138" t="s">
        <v>1110</v>
      </c>
    </row>
    <row r="11664" spans="1:9" hidden="1">
      <c r="A11664" s="137" t="s">
        <v>55895</v>
      </c>
      <c r="B11664" s="138" t="s">
        <v>55896</v>
      </c>
      <c r="C11664" s="138" t="s">
        <v>55897</v>
      </c>
      <c r="D11664" s="138" t="s">
        <v>55898</v>
      </c>
      <c r="E11664" s="138" t="s">
        <v>55899</v>
      </c>
      <c r="F11664" s="139">
        <v>194.92</v>
      </c>
      <c r="G11664" s="137" t="s">
        <v>247</v>
      </c>
      <c r="H11664" s="137" t="s">
        <v>1806</v>
      </c>
      <c r="I11664" s="138" t="s">
        <v>1096</v>
      </c>
    </row>
    <row r="11665" spans="1:9" hidden="1">
      <c r="A11665" s="137" t="s">
        <v>55900</v>
      </c>
      <c r="B11665" s="138" t="s">
        <v>55901</v>
      </c>
      <c r="C11665" s="138" t="s">
        <v>55902</v>
      </c>
      <c r="D11665" s="138" t="s">
        <v>906</v>
      </c>
      <c r="E11665" s="138" t="s">
        <v>55903</v>
      </c>
      <c r="F11665" s="139">
        <v>12.09</v>
      </c>
      <c r="G11665" s="137" t="s">
        <v>247</v>
      </c>
      <c r="H11665" s="137" t="s">
        <v>1806</v>
      </c>
      <c r="I11665" s="138" t="s">
        <v>1096</v>
      </c>
    </row>
    <row r="11666" spans="1:9" hidden="1">
      <c r="A11666" s="137" t="s">
        <v>55904</v>
      </c>
      <c r="B11666" s="138" t="s">
        <v>55905</v>
      </c>
      <c r="C11666" s="138" t="s">
        <v>55906</v>
      </c>
      <c r="D11666" s="138" t="s">
        <v>906</v>
      </c>
      <c r="E11666" s="138" t="s">
        <v>55907</v>
      </c>
      <c r="F11666" s="139">
        <v>0</v>
      </c>
      <c r="G11666" s="137" t="s">
        <v>247</v>
      </c>
      <c r="H11666" s="137" t="s">
        <v>1806</v>
      </c>
      <c r="I11666" s="138" t="s">
        <v>1756</v>
      </c>
    </row>
    <row r="11667" spans="1:9" hidden="1">
      <c r="A11667" s="137" t="s">
        <v>55908</v>
      </c>
      <c r="B11667" s="138" t="s">
        <v>55909</v>
      </c>
      <c r="C11667" s="138" t="s">
        <v>55910</v>
      </c>
      <c r="D11667" s="138" t="s">
        <v>55911</v>
      </c>
      <c r="E11667" s="138" t="s">
        <v>55912</v>
      </c>
      <c r="F11667" s="139">
        <v>59.69</v>
      </c>
      <c r="G11667" s="137" t="s">
        <v>247</v>
      </c>
      <c r="H11667" s="137" t="s">
        <v>1806</v>
      </c>
      <c r="I11667" s="138" t="s">
        <v>1096</v>
      </c>
    </row>
    <row r="11668" spans="1:9" hidden="1">
      <c r="A11668" s="137" t="s">
        <v>55913</v>
      </c>
      <c r="B11668" s="138" t="s">
        <v>55914</v>
      </c>
      <c r="C11668" s="138" t="s">
        <v>55915</v>
      </c>
      <c r="D11668" s="138" t="s">
        <v>55916</v>
      </c>
      <c r="E11668" s="138" t="s">
        <v>55917</v>
      </c>
      <c r="F11668" s="139">
        <v>0</v>
      </c>
      <c r="G11668" s="137" t="s">
        <v>247</v>
      </c>
      <c r="H11668" s="137" t="s">
        <v>1806</v>
      </c>
      <c r="I11668" s="138" t="s">
        <v>1096</v>
      </c>
    </row>
    <row r="11669" spans="1:9" hidden="1">
      <c r="A11669" s="137" t="s">
        <v>55918</v>
      </c>
      <c r="B11669" s="138" t="s">
        <v>55919</v>
      </c>
      <c r="C11669" s="138" t="s">
        <v>55920</v>
      </c>
      <c r="D11669" s="138" t="s">
        <v>55921</v>
      </c>
      <c r="E11669" s="138" t="s">
        <v>55922</v>
      </c>
      <c r="F11669" s="139">
        <v>0</v>
      </c>
      <c r="G11669" s="137" t="s">
        <v>247</v>
      </c>
      <c r="H11669" s="137" t="s">
        <v>1806</v>
      </c>
      <c r="I11669" s="138" t="s">
        <v>1096</v>
      </c>
    </row>
    <row r="11670" spans="1:9" hidden="1">
      <c r="A11670" s="137" t="s">
        <v>55923</v>
      </c>
      <c r="B11670" s="138" t="s">
        <v>55924</v>
      </c>
      <c r="C11670" s="138" t="s">
        <v>55925</v>
      </c>
      <c r="D11670" s="138" t="s">
        <v>55926</v>
      </c>
      <c r="E11670" s="138" t="s">
        <v>55927</v>
      </c>
      <c r="F11670" s="139">
        <v>10.16</v>
      </c>
      <c r="G11670" s="137" t="s">
        <v>247</v>
      </c>
      <c r="H11670" s="137" t="s">
        <v>1806</v>
      </c>
      <c r="I11670" s="138" t="s">
        <v>5636</v>
      </c>
    </row>
    <row r="11671" spans="1:9" hidden="1">
      <c r="A11671" s="137" t="s">
        <v>55928</v>
      </c>
      <c r="B11671" s="138" t="s">
        <v>55929</v>
      </c>
      <c r="C11671" s="138" t="s">
        <v>55930</v>
      </c>
      <c r="D11671" s="138" t="s">
        <v>55931</v>
      </c>
      <c r="E11671" s="138" t="s">
        <v>55932</v>
      </c>
      <c r="F11671" s="139">
        <v>43.13</v>
      </c>
      <c r="G11671" s="137" t="s">
        <v>247</v>
      </c>
      <c r="H11671" s="137" t="s">
        <v>1806</v>
      </c>
      <c r="I11671" s="138" t="s">
        <v>1080</v>
      </c>
    </row>
    <row r="11672" spans="1:9" hidden="1">
      <c r="A11672" s="137" t="s">
        <v>55933</v>
      </c>
      <c r="B11672" s="138" t="s">
        <v>55934</v>
      </c>
      <c r="C11672" s="138" t="s">
        <v>55935</v>
      </c>
      <c r="D11672" s="138" t="s">
        <v>55936</v>
      </c>
      <c r="E11672" s="138" t="s">
        <v>55937</v>
      </c>
      <c r="F11672" s="139">
        <v>22.98</v>
      </c>
      <c r="G11672" s="137" t="s">
        <v>247</v>
      </c>
      <c r="H11672" s="137" t="s">
        <v>1806</v>
      </c>
      <c r="I11672" s="138" t="s">
        <v>1080</v>
      </c>
    </row>
    <row r="11673" spans="1:9" hidden="1">
      <c r="A11673" s="137" t="s">
        <v>55938</v>
      </c>
      <c r="B11673" s="138" t="s">
        <v>55939</v>
      </c>
      <c r="C11673" s="138" t="s">
        <v>55940</v>
      </c>
      <c r="D11673" s="138" t="s">
        <v>55941</v>
      </c>
      <c r="E11673" s="138" t="s">
        <v>55942</v>
      </c>
      <c r="F11673" s="139">
        <v>0</v>
      </c>
      <c r="G11673" s="137" t="s">
        <v>247</v>
      </c>
      <c r="H11673" s="137" t="s">
        <v>1806</v>
      </c>
      <c r="I11673" s="138" t="s">
        <v>1080</v>
      </c>
    </row>
    <row r="11674" spans="1:9" hidden="1">
      <c r="A11674" s="137" t="s">
        <v>55943</v>
      </c>
      <c r="B11674" s="138" t="s">
        <v>55944</v>
      </c>
      <c r="C11674" s="138" t="s">
        <v>55945</v>
      </c>
      <c r="D11674" s="138" t="s">
        <v>55946</v>
      </c>
      <c r="E11674" s="138" t="s">
        <v>55947</v>
      </c>
      <c r="F11674" s="139">
        <v>0</v>
      </c>
      <c r="G11674" s="137" t="s">
        <v>247</v>
      </c>
      <c r="H11674" s="137" t="s">
        <v>1806</v>
      </c>
      <c r="I11674" s="138" t="s">
        <v>1080</v>
      </c>
    </row>
    <row r="11675" spans="1:9" hidden="1">
      <c r="A11675" s="137" t="s">
        <v>55948</v>
      </c>
      <c r="B11675" s="138" t="s">
        <v>55944</v>
      </c>
      <c r="C11675" s="138" t="s">
        <v>55949</v>
      </c>
      <c r="D11675" s="138" t="s">
        <v>55950</v>
      </c>
      <c r="E11675" s="138" t="s">
        <v>55947</v>
      </c>
      <c r="F11675" s="139">
        <v>22.48</v>
      </c>
      <c r="G11675" s="137" t="s">
        <v>247</v>
      </c>
      <c r="H11675" s="137" t="s">
        <v>1806</v>
      </c>
      <c r="I11675" s="138" t="s">
        <v>1083</v>
      </c>
    </row>
    <row r="11676" spans="1:9" hidden="1">
      <c r="A11676" s="137" t="s">
        <v>55951</v>
      </c>
      <c r="B11676" s="138" t="s">
        <v>55952</v>
      </c>
      <c r="C11676" s="138" t="s">
        <v>50466</v>
      </c>
      <c r="D11676" s="138" t="s">
        <v>55953</v>
      </c>
      <c r="E11676" s="138" t="s">
        <v>1756</v>
      </c>
      <c r="F11676" s="139">
        <v>46.2</v>
      </c>
      <c r="G11676" s="137" t="s">
        <v>247</v>
      </c>
      <c r="H11676" s="137" t="s">
        <v>3068</v>
      </c>
      <c r="I11676" s="138" t="s">
        <v>1756</v>
      </c>
    </row>
    <row r="11677" spans="1:9" hidden="1">
      <c r="A11677" s="137" t="s">
        <v>55954</v>
      </c>
      <c r="B11677" s="138" t="s">
        <v>55955</v>
      </c>
      <c r="C11677" s="138" t="s">
        <v>55956</v>
      </c>
      <c r="D11677" s="138" t="s">
        <v>55957</v>
      </c>
      <c r="E11677" s="138" t="s">
        <v>55958</v>
      </c>
      <c r="F11677" s="139">
        <v>0</v>
      </c>
      <c r="G11677" s="137" t="s">
        <v>247</v>
      </c>
      <c r="H11677" s="137" t="s">
        <v>1806</v>
      </c>
      <c r="I11677" s="138" t="s">
        <v>1080</v>
      </c>
    </row>
    <row r="11678" spans="1:9" hidden="1">
      <c r="A11678" s="137" t="s">
        <v>55959</v>
      </c>
      <c r="B11678" s="138" t="s">
        <v>772</v>
      </c>
      <c r="C11678" s="138" t="s">
        <v>773</v>
      </c>
      <c r="D11678" s="138" t="s">
        <v>55960</v>
      </c>
      <c r="E11678" s="138" t="s">
        <v>1089</v>
      </c>
      <c r="F11678" s="139">
        <v>19.14</v>
      </c>
      <c r="G11678" s="137" t="s">
        <v>247</v>
      </c>
      <c r="H11678" s="137" t="s">
        <v>1806</v>
      </c>
      <c r="I11678" s="138" t="s">
        <v>1080</v>
      </c>
    </row>
    <row r="11679" spans="1:9" hidden="1">
      <c r="A11679" s="137" t="s">
        <v>55961</v>
      </c>
      <c r="B11679" s="138" t="s">
        <v>1046</v>
      </c>
      <c r="C11679" s="138" t="s">
        <v>1627</v>
      </c>
      <c r="D11679" s="138" t="s">
        <v>55962</v>
      </c>
      <c r="E11679" s="138" t="s">
        <v>1084</v>
      </c>
      <c r="F11679" s="139">
        <v>30.32</v>
      </c>
      <c r="G11679" s="137" t="s">
        <v>247</v>
      </c>
      <c r="H11679" s="137" t="s">
        <v>1806</v>
      </c>
      <c r="I11679" s="138" t="s">
        <v>5636</v>
      </c>
    </row>
    <row r="11680" spans="1:9" hidden="1">
      <c r="A11680" s="137" t="s">
        <v>55963</v>
      </c>
      <c r="B11680" s="138" t="s">
        <v>55964</v>
      </c>
      <c r="C11680" s="138" t="s">
        <v>55965</v>
      </c>
      <c r="D11680" s="138" t="s">
        <v>55966</v>
      </c>
      <c r="E11680" s="138" t="s">
        <v>55967</v>
      </c>
      <c r="F11680" s="139">
        <v>0</v>
      </c>
      <c r="G11680" s="137" t="s">
        <v>247</v>
      </c>
      <c r="H11680" s="137" t="s">
        <v>1806</v>
      </c>
      <c r="I11680" s="138" t="s">
        <v>1080</v>
      </c>
    </row>
    <row r="11681" spans="1:9" hidden="1">
      <c r="A11681" s="137" t="s">
        <v>55968</v>
      </c>
      <c r="B11681" s="138" t="s">
        <v>55969</v>
      </c>
      <c r="C11681" s="138" t="s">
        <v>55970</v>
      </c>
      <c r="D11681" s="138" t="s">
        <v>55971</v>
      </c>
      <c r="E11681" s="138" t="s">
        <v>55972</v>
      </c>
      <c r="F11681" s="139">
        <v>25.15</v>
      </c>
      <c r="G11681" s="137" t="s">
        <v>247</v>
      </c>
      <c r="H11681" s="137" t="s">
        <v>1806</v>
      </c>
      <c r="I11681" s="138" t="s">
        <v>1080</v>
      </c>
    </row>
    <row r="11682" spans="1:9" hidden="1">
      <c r="A11682" s="137" t="s">
        <v>55973</v>
      </c>
      <c r="B11682" s="138" t="s">
        <v>55974</v>
      </c>
      <c r="C11682" s="138" t="s">
        <v>55975</v>
      </c>
      <c r="D11682" s="138" t="s">
        <v>55976</v>
      </c>
      <c r="E11682" s="138" t="s">
        <v>55977</v>
      </c>
      <c r="F11682" s="139">
        <v>41.73</v>
      </c>
      <c r="G11682" s="137" t="s">
        <v>247</v>
      </c>
      <c r="H11682" s="137" t="s">
        <v>1806</v>
      </c>
      <c r="I11682" s="138" t="s">
        <v>1080</v>
      </c>
    </row>
    <row r="11683" spans="1:9" hidden="1">
      <c r="A11683" s="137" t="s">
        <v>55978</v>
      </c>
      <c r="B11683" s="138" t="s">
        <v>55979</v>
      </c>
      <c r="C11683" s="138" t="s">
        <v>55980</v>
      </c>
      <c r="D11683" s="138" t="s">
        <v>55981</v>
      </c>
      <c r="E11683" s="138" t="s">
        <v>55982</v>
      </c>
      <c r="F11683" s="139">
        <v>54.32</v>
      </c>
      <c r="G11683" s="137" t="s">
        <v>247</v>
      </c>
      <c r="H11683" s="137" t="s">
        <v>1806</v>
      </c>
      <c r="I11683" s="138" t="s">
        <v>1083</v>
      </c>
    </row>
    <row r="11684" spans="1:9" hidden="1">
      <c r="A11684" s="137" t="s">
        <v>55983</v>
      </c>
      <c r="B11684" s="138" t="s">
        <v>55984</v>
      </c>
      <c r="C11684" s="138" t="s">
        <v>55985</v>
      </c>
      <c r="D11684" s="138" t="s">
        <v>55986</v>
      </c>
      <c r="E11684" s="138" t="s">
        <v>55987</v>
      </c>
      <c r="F11684" s="139">
        <v>165.65</v>
      </c>
      <c r="G11684" s="137" t="s">
        <v>247</v>
      </c>
      <c r="H11684" s="137" t="s">
        <v>1806</v>
      </c>
      <c r="I11684" s="138" t="s">
        <v>5636</v>
      </c>
    </row>
    <row r="11685" spans="1:9" hidden="1">
      <c r="A11685" s="137" t="s">
        <v>55988</v>
      </c>
      <c r="B11685" s="138" t="s">
        <v>55989</v>
      </c>
      <c r="C11685" s="138" t="s">
        <v>55990</v>
      </c>
      <c r="D11685" s="138" t="s">
        <v>55991</v>
      </c>
      <c r="E11685" s="138" t="s">
        <v>55992</v>
      </c>
      <c r="F11685" s="139">
        <v>0</v>
      </c>
      <c r="G11685" s="137" t="s">
        <v>247</v>
      </c>
      <c r="H11685" s="137" t="s">
        <v>1806</v>
      </c>
      <c r="I11685" s="138" t="s">
        <v>1080</v>
      </c>
    </row>
    <row r="11686" spans="1:9" hidden="1">
      <c r="A11686" s="137" t="s">
        <v>55993</v>
      </c>
      <c r="B11686" s="138" t="s">
        <v>55994</v>
      </c>
      <c r="C11686" s="138" t="s">
        <v>55995</v>
      </c>
      <c r="D11686" s="138" t="s">
        <v>55996</v>
      </c>
      <c r="E11686" s="138" t="s">
        <v>55997</v>
      </c>
      <c r="F11686" s="139">
        <v>0</v>
      </c>
      <c r="G11686" s="137" t="s">
        <v>247</v>
      </c>
      <c r="H11686" s="137" t="s">
        <v>1806</v>
      </c>
      <c r="I11686" s="138" t="s">
        <v>5636</v>
      </c>
    </row>
    <row r="11687" spans="1:9" hidden="1">
      <c r="A11687" s="137" t="s">
        <v>55998</v>
      </c>
      <c r="B11687" s="138" t="s">
        <v>55999</v>
      </c>
      <c r="C11687" s="138" t="s">
        <v>56000</v>
      </c>
      <c r="D11687" s="138" t="s">
        <v>56001</v>
      </c>
      <c r="E11687" s="138" t="s">
        <v>56002</v>
      </c>
      <c r="F11687" s="139">
        <v>0</v>
      </c>
      <c r="G11687" s="137" t="s">
        <v>247</v>
      </c>
      <c r="H11687" s="137" t="s">
        <v>1806</v>
      </c>
      <c r="I11687" s="138" t="s">
        <v>1080</v>
      </c>
    </row>
    <row r="11688" spans="1:9" hidden="1">
      <c r="A11688" s="137" t="s">
        <v>56003</v>
      </c>
      <c r="B11688" s="138" t="s">
        <v>56004</v>
      </c>
      <c r="C11688" s="138" t="s">
        <v>56005</v>
      </c>
      <c r="D11688" s="138" t="s">
        <v>56006</v>
      </c>
      <c r="E11688" s="138" t="s">
        <v>56007</v>
      </c>
      <c r="F11688" s="139">
        <v>0</v>
      </c>
      <c r="G11688" s="137" t="s">
        <v>247</v>
      </c>
      <c r="H11688" s="137" t="s">
        <v>1806</v>
      </c>
      <c r="I11688" s="138" t="s">
        <v>1080</v>
      </c>
    </row>
    <row r="11689" spans="1:9" hidden="1">
      <c r="A11689" s="137" t="s">
        <v>56008</v>
      </c>
      <c r="B11689" s="138" t="s">
        <v>56009</v>
      </c>
      <c r="C11689" s="138" t="s">
        <v>56010</v>
      </c>
      <c r="D11689" s="138" t="s">
        <v>56011</v>
      </c>
      <c r="E11689" s="138" t="s">
        <v>56012</v>
      </c>
      <c r="F11689" s="139">
        <v>0</v>
      </c>
      <c r="G11689" s="137" t="s">
        <v>247</v>
      </c>
      <c r="H11689" s="137" t="s">
        <v>1806</v>
      </c>
      <c r="I11689" s="138" t="s">
        <v>1080</v>
      </c>
    </row>
    <row r="11690" spans="1:9" hidden="1">
      <c r="A11690" s="137" t="s">
        <v>56013</v>
      </c>
      <c r="B11690" s="138" t="s">
        <v>56014</v>
      </c>
      <c r="C11690" s="138" t="s">
        <v>56015</v>
      </c>
      <c r="D11690" s="138" t="s">
        <v>56016</v>
      </c>
      <c r="E11690" s="138" t="s">
        <v>56017</v>
      </c>
      <c r="F11690" s="139">
        <v>0</v>
      </c>
      <c r="G11690" s="137" t="s">
        <v>247</v>
      </c>
      <c r="H11690" s="137" t="s">
        <v>1806</v>
      </c>
      <c r="I11690" s="138" t="s">
        <v>1080</v>
      </c>
    </row>
    <row r="11691" spans="1:9" hidden="1">
      <c r="A11691" s="137" t="s">
        <v>56018</v>
      </c>
      <c r="B11691" s="138" t="s">
        <v>56019</v>
      </c>
      <c r="C11691" s="138" t="s">
        <v>56020</v>
      </c>
      <c r="D11691" s="138" t="s">
        <v>56021</v>
      </c>
      <c r="E11691" s="138" t="s">
        <v>56022</v>
      </c>
      <c r="F11691" s="139">
        <v>0</v>
      </c>
      <c r="G11691" s="137" t="s">
        <v>247</v>
      </c>
      <c r="H11691" s="137" t="s">
        <v>1806</v>
      </c>
      <c r="I11691" s="138" t="s">
        <v>1080</v>
      </c>
    </row>
    <row r="11692" spans="1:9" hidden="1">
      <c r="A11692" s="137" t="s">
        <v>56023</v>
      </c>
      <c r="B11692" s="138" t="s">
        <v>56024</v>
      </c>
      <c r="C11692" s="138" t="s">
        <v>56025</v>
      </c>
      <c r="D11692" s="138" t="s">
        <v>56026</v>
      </c>
      <c r="E11692" s="138" t="s">
        <v>56027</v>
      </c>
      <c r="F11692" s="139">
        <v>31.85</v>
      </c>
      <c r="G11692" s="137" t="s">
        <v>247</v>
      </c>
      <c r="H11692" s="137" t="s">
        <v>1806</v>
      </c>
      <c r="I11692" s="138" t="s">
        <v>1080</v>
      </c>
    </row>
    <row r="11693" spans="1:9" hidden="1">
      <c r="A11693" s="137" t="s">
        <v>56028</v>
      </c>
      <c r="B11693" s="138" t="s">
        <v>56029</v>
      </c>
      <c r="C11693" s="138" t="s">
        <v>55990</v>
      </c>
      <c r="D11693" s="138" t="s">
        <v>55991</v>
      </c>
      <c r="E11693" s="138" t="s">
        <v>56030</v>
      </c>
      <c r="F11693" s="139">
        <v>0</v>
      </c>
      <c r="G11693" s="137" t="s">
        <v>247</v>
      </c>
      <c r="H11693" s="137" t="s">
        <v>1806</v>
      </c>
      <c r="I11693" s="138" t="s">
        <v>1080</v>
      </c>
    </row>
    <row r="11694" spans="1:9" hidden="1">
      <c r="A11694" s="137" t="s">
        <v>56031</v>
      </c>
      <c r="B11694" s="138" t="s">
        <v>56032</v>
      </c>
      <c r="C11694" s="138" t="s">
        <v>56033</v>
      </c>
      <c r="D11694" s="138" t="s">
        <v>56034</v>
      </c>
      <c r="E11694" s="138" t="s">
        <v>56035</v>
      </c>
      <c r="F11694" s="139">
        <v>123.93</v>
      </c>
      <c r="G11694" s="137" t="s">
        <v>247</v>
      </c>
      <c r="H11694" s="137" t="s">
        <v>1806</v>
      </c>
      <c r="I11694" s="138" t="s">
        <v>1080</v>
      </c>
    </row>
    <row r="11695" spans="1:9" hidden="1">
      <c r="A11695" s="137" t="s">
        <v>56036</v>
      </c>
      <c r="B11695" s="138" t="s">
        <v>56037</v>
      </c>
      <c r="C11695" s="138" t="s">
        <v>56038</v>
      </c>
      <c r="D11695" s="138" t="s">
        <v>56039</v>
      </c>
      <c r="E11695" s="138" t="s">
        <v>56040</v>
      </c>
      <c r="F11695" s="139">
        <v>0</v>
      </c>
      <c r="G11695" s="137" t="s">
        <v>247</v>
      </c>
      <c r="H11695" s="137" t="s">
        <v>1806</v>
      </c>
      <c r="I11695" s="138" t="s">
        <v>1080</v>
      </c>
    </row>
    <row r="11696" spans="1:9" hidden="1">
      <c r="A11696" s="137" t="s">
        <v>56041</v>
      </c>
      <c r="B11696" s="138" t="s">
        <v>56042</v>
      </c>
      <c r="C11696" s="138" t="s">
        <v>56043</v>
      </c>
      <c r="D11696" s="138" t="s">
        <v>56044</v>
      </c>
      <c r="E11696" s="138" t="s">
        <v>56045</v>
      </c>
      <c r="F11696" s="139">
        <v>0</v>
      </c>
      <c r="G11696" s="137" t="s">
        <v>247</v>
      </c>
      <c r="H11696" s="137" t="s">
        <v>1806</v>
      </c>
      <c r="I11696" s="138" t="s">
        <v>1080</v>
      </c>
    </row>
    <row r="11697" spans="1:9" hidden="1">
      <c r="A11697" s="137" t="s">
        <v>56046</v>
      </c>
      <c r="B11697" s="138" t="s">
        <v>56047</v>
      </c>
      <c r="C11697" s="138" t="s">
        <v>56048</v>
      </c>
      <c r="D11697" s="138" t="s">
        <v>56049</v>
      </c>
      <c r="E11697" s="138" t="s">
        <v>56050</v>
      </c>
      <c r="F11697" s="139">
        <v>0</v>
      </c>
      <c r="G11697" s="137" t="s">
        <v>247</v>
      </c>
      <c r="H11697" s="137" t="s">
        <v>1806</v>
      </c>
      <c r="I11697" s="138" t="s">
        <v>1080</v>
      </c>
    </row>
    <row r="11698" spans="1:9" hidden="1">
      <c r="A11698" s="137" t="s">
        <v>56051</v>
      </c>
      <c r="B11698" s="138" t="s">
        <v>56052</v>
      </c>
      <c r="C11698" s="138" t="s">
        <v>56053</v>
      </c>
      <c r="D11698" s="138" t="s">
        <v>56054</v>
      </c>
      <c r="E11698" s="138" t="s">
        <v>56055</v>
      </c>
      <c r="F11698" s="139">
        <v>83.2</v>
      </c>
      <c r="G11698" s="137" t="s">
        <v>247</v>
      </c>
      <c r="H11698" s="137" t="s">
        <v>1806</v>
      </c>
      <c r="I11698" s="138" t="s">
        <v>1080</v>
      </c>
    </row>
    <row r="11699" spans="1:9" hidden="1">
      <c r="A11699" s="137" t="s">
        <v>56056</v>
      </c>
      <c r="B11699" s="138" t="s">
        <v>56057</v>
      </c>
      <c r="C11699" s="138" t="s">
        <v>56058</v>
      </c>
      <c r="D11699" s="138" t="s">
        <v>56059</v>
      </c>
      <c r="E11699" s="138" t="s">
        <v>56060</v>
      </c>
      <c r="F11699" s="139">
        <v>89.29</v>
      </c>
      <c r="G11699" s="137" t="s">
        <v>247</v>
      </c>
      <c r="H11699" s="137" t="s">
        <v>1806</v>
      </c>
      <c r="I11699" s="138" t="s">
        <v>5636</v>
      </c>
    </row>
    <row r="11700" spans="1:9" hidden="1">
      <c r="A11700" s="137" t="s">
        <v>56061</v>
      </c>
      <c r="B11700" s="138" t="s">
        <v>56062</v>
      </c>
      <c r="C11700" s="138" t="s">
        <v>56063</v>
      </c>
      <c r="D11700" s="138" t="s">
        <v>56064</v>
      </c>
      <c r="E11700" s="138" t="s">
        <v>56065</v>
      </c>
      <c r="F11700" s="139">
        <v>41.15</v>
      </c>
      <c r="G11700" s="137" t="s">
        <v>247</v>
      </c>
      <c r="H11700" s="137" t="s">
        <v>1806</v>
      </c>
      <c r="I11700" s="138" t="s">
        <v>1080</v>
      </c>
    </row>
    <row r="11701" spans="1:9" hidden="1">
      <c r="A11701" s="137" t="s">
        <v>56066</v>
      </c>
      <c r="B11701" s="138" t="s">
        <v>56067</v>
      </c>
      <c r="C11701" s="138" t="s">
        <v>56068</v>
      </c>
      <c r="D11701" s="138" t="s">
        <v>56069</v>
      </c>
      <c r="E11701" s="138" t="s">
        <v>56070</v>
      </c>
      <c r="F11701" s="139">
        <v>0</v>
      </c>
      <c r="G11701" s="137" t="s">
        <v>247</v>
      </c>
      <c r="H11701" s="137" t="s">
        <v>1806</v>
      </c>
      <c r="I11701" s="138" t="s">
        <v>1080</v>
      </c>
    </row>
    <row r="11702" spans="1:9" hidden="1">
      <c r="A11702" s="137" t="s">
        <v>56071</v>
      </c>
      <c r="B11702" s="138" t="s">
        <v>56067</v>
      </c>
      <c r="C11702" s="138" t="s">
        <v>56072</v>
      </c>
      <c r="D11702" s="138" t="s">
        <v>56073</v>
      </c>
      <c r="E11702" s="138" t="s">
        <v>56070</v>
      </c>
      <c r="F11702" s="139">
        <v>82.16</v>
      </c>
      <c r="G11702" s="137" t="s">
        <v>247</v>
      </c>
      <c r="H11702" s="137" t="s">
        <v>1806</v>
      </c>
      <c r="I11702" s="138" t="s">
        <v>1080</v>
      </c>
    </row>
    <row r="11703" spans="1:9" hidden="1">
      <c r="A11703" s="137" t="s">
        <v>56074</v>
      </c>
      <c r="B11703" s="138" t="s">
        <v>56075</v>
      </c>
      <c r="C11703" s="138" t="s">
        <v>56076</v>
      </c>
      <c r="D11703" s="138" t="s">
        <v>56077</v>
      </c>
      <c r="E11703" s="138" t="s">
        <v>56078</v>
      </c>
      <c r="F11703" s="139">
        <v>80.260000000000005</v>
      </c>
      <c r="G11703" s="137" t="s">
        <v>247</v>
      </c>
      <c r="H11703" s="137" t="s">
        <v>1806</v>
      </c>
      <c r="I11703" s="138" t="s">
        <v>5636</v>
      </c>
    </row>
    <row r="11704" spans="1:9" hidden="1">
      <c r="A11704" s="137" t="s">
        <v>56079</v>
      </c>
      <c r="B11704" s="138" t="s">
        <v>56080</v>
      </c>
      <c r="C11704" s="138" t="s">
        <v>56081</v>
      </c>
      <c r="D11704" s="138" t="s">
        <v>56054</v>
      </c>
      <c r="E11704" s="138" t="s">
        <v>56082</v>
      </c>
      <c r="F11704" s="139">
        <v>0</v>
      </c>
      <c r="G11704" s="137" t="s">
        <v>247</v>
      </c>
      <c r="H11704" s="137" t="s">
        <v>1806</v>
      </c>
      <c r="I11704" s="138" t="s">
        <v>5636</v>
      </c>
    </row>
    <row r="11705" spans="1:9" hidden="1">
      <c r="A11705" s="137" t="s">
        <v>56083</v>
      </c>
      <c r="B11705" s="138" t="s">
        <v>56084</v>
      </c>
      <c r="C11705" s="138" t="s">
        <v>56085</v>
      </c>
      <c r="D11705" s="138" t="s">
        <v>56086</v>
      </c>
      <c r="E11705" s="138" t="s">
        <v>56087</v>
      </c>
      <c r="F11705" s="139">
        <v>58.15</v>
      </c>
      <c r="G11705" s="137" t="s">
        <v>247</v>
      </c>
      <c r="H11705" s="137" t="s">
        <v>1806</v>
      </c>
      <c r="I11705" s="138" t="s">
        <v>5636</v>
      </c>
    </row>
    <row r="11706" spans="1:9" hidden="1">
      <c r="A11706" s="137" t="s">
        <v>56088</v>
      </c>
      <c r="B11706" s="138" t="s">
        <v>56089</v>
      </c>
      <c r="C11706" s="138" t="s">
        <v>56090</v>
      </c>
      <c r="D11706" s="138" t="s">
        <v>56091</v>
      </c>
      <c r="E11706" s="138" t="s">
        <v>56092</v>
      </c>
      <c r="F11706" s="139">
        <v>0</v>
      </c>
      <c r="G11706" s="137" t="s">
        <v>247</v>
      </c>
      <c r="H11706" s="137" t="s">
        <v>1806</v>
      </c>
      <c r="I11706" s="138" t="s">
        <v>5636</v>
      </c>
    </row>
    <row r="11707" spans="1:9" hidden="1">
      <c r="A11707" s="137" t="s">
        <v>56093</v>
      </c>
      <c r="B11707" s="138" t="s">
        <v>56089</v>
      </c>
      <c r="C11707" s="138" t="s">
        <v>56094</v>
      </c>
      <c r="D11707" s="138" t="s">
        <v>56095</v>
      </c>
      <c r="E11707" s="138" t="s">
        <v>56092</v>
      </c>
      <c r="F11707" s="139">
        <v>0</v>
      </c>
      <c r="G11707" s="137" t="s">
        <v>247</v>
      </c>
      <c r="H11707" s="137" t="s">
        <v>1806</v>
      </c>
      <c r="I11707" s="138" t="s">
        <v>5636</v>
      </c>
    </row>
    <row r="11708" spans="1:9" hidden="1">
      <c r="A11708" s="137" t="s">
        <v>56096</v>
      </c>
      <c r="B11708" s="138" t="s">
        <v>56097</v>
      </c>
      <c r="C11708" s="138" t="s">
        <v>56098</v>
      </c>
      <c r="D11708" s="138" t="s">
        <v>56099</v>
      </c>
      <c r="E11708" s="138" t="s">
        <v>56100</v>
      </c>
      <c r="F11708" s="139">
        <v>79.59</v>
      </c>
      <c r="G11708" s="137" t="s">
        <v>247</v>
      </c>
      <c r="H11708" s="137" t="s">
        <v>1806</v>
      </c>
      <c r="I11708" s="138" t="s">
        <v>1080</v>
      </c>
    </row>
    <row r="11709" spans="1:9" hidden="1">
      <c r="A11709" s="137" t="s">
        <v>56101</v>
      </c>
      <c r="B11709" s="138" t="s">
        <v>56102</v>
      </c>
      <c r="C11709" s="138" t="s">
        <v>56103</v>
      </c>
      <c r="D11709" s="138" t="s">
        <v>56104</v>
      </c>
      <c r="E11709" s="138" t="s">
        <v>56105</v>
      </c>
      <c r="F11709" s="139">
        <v>0</v>
      </c>
      <c r="G11709" s="137" t="s">
        <v>247</v>
      </c>
      <c r="H11709" s="137" t="s">
        <v>1806</v>
      </c>
      <c r="I11709" s="138" t="s">
        <v>1080</v>
      </c>
    </row>
    <row r="11710" spans="1:9" hidden="1">
      <c r="A11710" s="137" t="s">
        <v>56106</v>
      </c>
      <c r="B11710" s="138" t="s">
        <v>56107</v>
      </c>
      <c r="C11710" s="138" t="s">
        <v>56108</v>
      </c>
      <c r="D11710" s="138" t="s">
        <v>56109</v>
      </c>
      <c r="E11710" s="138" t="s">
        <v>56110</v>
      </c>
      <c r="F11710" s="139">
        <v>0</v>
      </c>
      <c r="G11710" s="137" t="s">
        <v>247</v>
      </c>
      <c r="H11710" s="137" t="s">
        <v>1806</v>
      </c>
      <c r="I11710" s="138" t="s">
        <v>1080</v>
      </c>
    </row>
    <row r="11711" spans="1:9" hidden="1">
      <c r="A11711" s="137" t="s">
        <v>56111</v>
      </c>
      <c r="B11711" s="138" t="s">
        <v>56107</v>
      </c>
      <c r="C11711" s="138" t="s">
        <v>56112</v>
      </c>
      <c r="D11711" s="138" t="s">
        <v>56109</v>
      </c>
      <c r="E11711" s="138" t="s">
        <v>56110</v>
      </c>
      <c r="F11711" s="139">
        <v>43.77</v>
      </c>
      <c r="G11711" s="137" t="s">
        <v>247</v>
      </c>
      <c r="H11711" s="137" t="s">
        <v>1806</v>
      </c>
      <c r="I11711" s="138" t="s">
        <v>1080</v>
      </c>
    </row>
    <row r="11712" spans="1:9" hidden="1">
      <c r="A11712" s="137" t="s">
        <v>56113</v>
      </c>
      <c r="B11712" s="138" t="s">
        <v>56114</v>
      </c>
      <c r="C11712" s="138" t="s">
        <v>56115</v>
      </c>
      <c r="D11712" s="138" t="s">
        <v>56116</v>
      </c>
      <c r="E11712" s="138" t="s">
        <v>56117</v>
      </c>
      <c r="F11712" s="139">
        <v>0</v>
      </c>
      <c r="G11712" s="137" t="s">
        <v>247</v>
      </c>
      <c r="H11712" s="137" t="s">
        <v>1806</v>
      </c>
      <c r="I11712" s="138" t="s">
        <v>1080</v>
      </c>
    </row>
    <row r="11713" spans="1:9" hidden="1">
      <c r="A11713" s="137" t="s">
        <v>56118</v>
      </c>
      <c r="B11713" s="138" t="s">
        <v>56119</v>
      </c>
      <c r="C11713" s="138" t="s">
        <v>56120</v>
      </c>
      <c r="D11713" s="138" t="s">
        <v>56121</v>
      </c>
      <c r="E11713" s="138" t="s">
        <v>56122</v>
      </c>
      <c r="F11713" s="139">
        <v>0</v>
      </c>
      <c r="G11713" s="137" t="s">
        <v>247</v>
      </c>
      <c r="H11713" s="137" t="s">
        <v>1806</v>
      </c>
      <c r="I11713" s="138" t="s">
        <v>1080</v>
      </c>
    </row>
    <row r="11714" spans="1:9" hidden="1">
      <c r="A11714" s="137" t="s">
        <v>56123</v>
      </c>
      <c r="B11714" s="138" t="s">
        <v>56119</v>
      </c>
      <c r="C11714" s="138" t="s">
        <v>56124</v>
      </c>
      <c r="D11714" s="138" t="s">
        <v>56125</v>
      </c>
      <c r="E11714" s="138" t="s">
        <v>56122</v>
      </c>
      <c r="F11714" s="139">
        <v>54.05</v>
      </c>
      <c r="G11714" s="137" t="s">
        <v>247</v>
      </c>
      <c r="H11714" s="137" t="s">
        <v>1806</v>
      </c>
      <c r="I11714" s="138" t="s">
        <v>1080</v>
      </c>
    </row>
    <row r="11715" spans="1:9" hidden="1">
      <c r="A11715" s="137" t="s">
        <v>56126</v>
      </c>
      <c r="B11715" s="138" t="s">
        <v>56127</v>
      </c>
      <c r="C11715" s="138" t="s">
        <v>56124</v>
      </c>
      <c r="D11715" s="138" t="s">
        <v>56128</v>
      </c>
      <c r="E11715" s="138" t="s">
        <v>1756</v>
      </c>
      <c r="F11715" s="139">
        <v>49.43</v>
      </c>
      <c r="G11715" s="137" t="s">
        <v>247</v>
      </c>
      <c r="H11715" s="137" t="s">
        <v>1806</v>
      </c>
      <c r="I11715" s="138" t="s">
        <v>1756</v>
      </c>
    </row>
    <row r="11716" spans="1:9" hidden="1">
      <c r="A11716" s="137" t="s">
        <v>56129</v>
      </c>
      <c r="B11716" s="138" t="s">
        <v>56130</v>
      </c>
      <c r="C11716" s="138" t="s">
        <v>56131</v>
      </c>
      <c r="D11716" s="138" t="s">
        <v>56132</v>
      </c>
      <c r="E11716" s="138" t="s">
        <v>56133</v>
      </c>
      <c r="F11716" s="139">
        <v>160.25</v>
      </c>
      <c r="G11716" s="137" t="s">
        <v>247</v>
      </c>
      <c r="H11716" s="137" t="s">
        <v>1806</v>
      </c>
      <c r="I11716" s="138" t="s">
        <v>1080</v>
      </c>
    </row>
    <row r="11717" spans="1:9" hidden="1">
      <c r="A11717" s="137" t="s">
        <v>56134</v>
      </c>
      <c r="B11717" s="138" t="s">
        <v>56135</v>
      </c>
      <c r="C11717" s="138" t="s">
        <v>56136</v>
      </c>
      <c r="D11717" s="138" t="s">
        <v>56137</v>
      </c>
      <c r="E11717" s="138" t="s">
        <v>56138</v>
      </c>
      <c r="F11717" s="139">
        <v>0</v>
      </c>
      <c r="G11717" s="137" t="s">
        <v>247</v>
      </c>
      <c r="H11717" s="137" t="s">
        <v>1806</v>
      </c>
      <c r="I11717" s="138" t="s">
        <v>1080</v>
      </c>
    </row>
    <row r="11718" spans="1:9" hidden="1">
      <c r="A11718" s="137" t="s">
        <v>56139</v>
      </c>
      <c r="B11718" s="138" t="s">
        <v>56140</v>
      </c>
      <c r="C11718" s="138" t="s">
        <v>56141</v>
      </c>
      <c r="D11718" s="138" t="s">
        <v>56142</v>
      </c>
      <c r="E11718" s="138" t="s">
        <v>56143</v>
      </c>
      <c r="F11718" s="139">
        <v>0</v>
      </c>
      <c r="G11718" s="137" t="s">
        <v>247</v>
      </c>
      <c r="H11718" s="137" t="s">
        <v>1806</v>
      </c>
      <c r="I11718" s="138" t="s">
        <v>1080</v>
      </c>
    </row>
    <row r="11719" spans="1:9" hidden="1">
      <c r="A11719" s="137" t="s">
        <v>56144</v>
      </c>
      <c r="B11719" s="138" t="s">
        <v>56145</v>
      </c>
      <c r="C11719" s="138" t="s">
        <v>56146</v>
      </c>
      <c r="D11719" s="138" t="s">
        <v>56147</v>
      </c>
      <c r="E11719" s="138" t="s">
        <v>56148</v>
      </c>
      <c r="F11719" s="139">
        <v>0</v>
      </c>
      <c r="G11719" s="137" t="s">
        <v>247</v>
      </c>
      <c r="H11719" s="137" t="s">
        <v>1806</v>
      </c>
      <c r="I11719" s="138" t="s">
        <v>1080</v>
      </c>
    </row>
    <row r="11720" spans="1:9" hidden="1">
      <c r="A11720" s="137" t="s">
        <v>56149</v>
      </c>
      <c r="B11720" s="138" t="s">
        <v>56150</v>
      </c>
      <c r="C11720" s="138" t="s">
        <v>56151</v>
      </c>
      <c r="D11720" s="138" t="s">
        <v>56152</v>
      </c>
      <c r="E11720" s="138" t="s">
        <v>56153</v>
      </c>
      <c r="F11720" s="139">
        <v>0</v>
      </c>
      <c r="G11720" s="137" t="s">
        <v>247</v>
      </c>
      <c r="H11720" s="137" t="s">
        <v>1806</v>
      </c>
      <c r="I11720" s="138" t="s">
        <v>1080</v>
      </c>
    </row>
    <row r="11721" spans="1:9" hidden="1">
      <c r="A11721" s="137" t="s">
        <v>56154</v>
      </c>
      <c r="B11721" s="138" t="s">
        <v>56150</v>
      </c>
      <c r="C11721" s="138" t="s">
        <v>56155</v>
      </c>
      <c r="D11721" s="138" t="s">
        <v>56156</v>
      </c>
      <c r="E11721" s="138" t="s">
        <v>56153</v>
      </c>
      <c r="F11721" s="139">
        <v>287.04000000000002</v>
      </c>
      <c r="G11721" s="137" t="s">
        <v>247</v>
      </c>
      <c r="H11721" s="137" t="s">
        <v>1806</v>
      </c>
      <c r="I11721" s="138" t="s">
        <v>1080</v>
      </c>
    </row>
    <row r="11722" spans="1:9" hidden="1">
      <c r="A11722" s="137" t="s">
        <v>56157</v>
      </c>
      <c r="B11722" s="138" t="s">
        <v>56158</v>
      </c>
      <c r="C11722" s="138" t="s">
        <v>56159</v>
      </c>
      <c r="D11722" s="138" t="s">
        <v>56160</v>
      </c>
      <c r="E11722" s="138" t="s">
        <v>56161</v>
      </c>
      <c r="F11722" s="139">
        <v>0</v>
      </c>
      <c r="G11722" s="137" t="s">
        <v>247</v>
      </c>
      <c r="H11722" s="137" t="s">
        <v>1806</v>
      </c>
      <c r="I11722" s="138" t="s">
        <v>1080</v>
      </c>
    </row>
    <row r="11723" spans="1:9" hidden="1">
      <c r="A11723" s="137" t="s">
        <v>56162</v>
      </c>
      <c r="B11723" s="138" t="s">
        <v>56163</v>
      </c>
      <c r="C11723" s="138" t="s">
        <v>56164</v>
      </c>
      <c r="D11723" s="138" t="s">
        <v>56165</v>
      </c>
      <c r="E11723" s="138" t="s">
        <v>56166</v>
      </c>
      <c r="F11723" s="139">
        <v>0</v>
      </c>
      <c r="G11723" s="137" t="s">
        <v>247</v>
      </c>
      <c r="H11723" s="137" t="s">
        <v>1806</v>
      </c>
      <c r="I11723" s="138" t="s">
        <v>1080</v>
      </c>
    </row>
    <row r="11724" spans="1:9" hidden="1">
      <c r="A11724" s="137" t="s">
        <v>56167</v>
      </c>
      <c r="B11724" s="138" t="s">
        <v>56168</v>
      </c>
      <c r="C11724" s="138" t="s">
        <v>56169</v>
      </c>
      <c r="D11724" s="138" t="s">
        <v>56170</v>
      </c>
      <c r="E11724" s="138" t="s">
        <v>56171</v>
      </c>
      <c r="F11724" s="139">
        <v>98.45</v>
      </c>
      <c r="G11724" s="137" t="s">
        <v>247</v>
      </c>
      <c r="H11724" s="137" t="s">
        <v>1806</v>
      </c>
      <c r="I11724" s="138" t="s">
        <v>1080</v>
      </c>
    </row>
    <row r="11725" spans="1:9" hidden="1">
      <c r="A11725" s="137" t="s">
        <v>56172</v>
      </c>
      <c r="B11725" s="138" t="s">
        <v>56173</v>
      </c>
      <c r="C11725" s="138" t="s">
        <v>56174</v>
      </c>
      <c r="D11725" s="138" t="s">
        <v>56175</v>
      </c>
      <c r="E11725" s="138" t="s">
        <v>56176</v>
      </c>
      <c r="F11725" s="139">
        <v>0</v>
      </c>
      <c r="G11725" s="137" t="s">
        <v>247</v>
      </c>
      <c r="H11725" s="137" t="s">
        <v>1806</v>
      </c>
      <c r="I11725" s="138" t="s">
        <v>5636</v>
      </c>
    </row>
    <row r="11726" spans="1:9" hidden="1">
      <c r="A11726" s="137" t="s">
        <v>56177</v>
      </c>
      <c r="B11726" s="138" t="s">
        <v>56173</v>
      </c>
      <c r="C11726" s="138" t="s">
        <v>38121</v>
      </c>
      <c r="D11726" s="138" t="s">
        <v>56054</v>
      </c>
      <c r="E11726" s="138" t="s">
        <v>56176</v>
      </c>
      <c r="F11726" s="139">
        <v>82.99</v>
      </c>
      <c r="G11726" s="137" t="s">
        <v>247</v>
      </c>
      <c r="H11726" s="137" t="s">
        <v>1806</v>
      </c>
      <c r="I11726" s="138" t="s">
        <v>5636</v>
      </c>
    </row>
    <row r="11727" spans="1:9" hidden="1">
      <c r="A11727" s="137" t="s">
        <v>56178</v>
      </c>
      <c r="B11727" s="138" t="s">
        <v>56179</v>
      </c>
      <c r="C11727" s="138" t="s">
        <v>56180</v>
      </c>
      <c r="D11727" s="138" t="s">
        <v>56181</v>
      </c>
      <c r="E11727" s="138" t="s">
        <v>56182</v>
      </c>
      <c r="F11727" s="139">
        <v>94.14</v>
      </c>
      <c r="G11727" s="137" t="s">
        <v>247</v>
      </c>
      <c r="H11727" s="137" t="s">
        <v>1806</v>
      </c>
      <c r="I11727" s="138" t="s">
        <v>5636</v>
      </c>
    </row>
    <row r="11728" spans="1:9" hidden="1">
      <c r="A11728" s="137" t="s">
        <v>56183</v>
      </c>
      <c r="B11728" s="138" t="s">
        <v>56184</v>
      </c>
      <c r="C11728" s="138" t="s">
        <v>56185</v>
      </c>
      <c r="D11728" s="138" t="s">
        <v>56186</v>
      </c>
      <c r="E11728" s="138" t="s">
        <v>56187</v>
      </c>
      <c r="F11728" s="139">
        <v>0</v>
      </c>
      <c r="G11728" s="137" t="s">
        <v>247</v>
      </c>
      <c r="H11728" s="137" t="s">
        <v>1806</v>
      </c>
      <c r="I11728" s="138" t="s">
        <v>5636</v>
      </c>
    </row>
    <row r="11729" spans="1:9" hidden="1">
      <c r="A11729" s="137" t="s">
        <v>56188</v>
      </c>
      <c r="B11729" s="138" t="s">
        <v>56189</v>
      </c>
      <c r="C11729" s="138" t="s">
        <v>56190</v>
      </c>
      <c r="D11729" s="138" t="s">
        <v>56191</v>
      </c>
      <c r="E11729" s="138" t="s">
        <v>56192</v>
      </c>
      <c r="F11729" s="139">
        <v>70.739999999999995</v>
      </c>
      <c r="G11729" s="137" t="s">
        <v>247</v>
      </c>
      <c r="H11729" s="137" t="s">
        <v>1806</v>
      </c>
      <c r="I11729" s="138" t="s">
        <v>5636</v>
      </c>
    </row>
    <row r="11730" spans="1:9" hidden="1">
      <c r="A11730" s="137" t="s">
        <v>56193</v>
      </c>
      <c r="B11730" s="138" t="s">
        <v>56194</v>
      </c>
      <c r="C11730" s="138" t="s">
        <v>56195</v>
      </c>
      <c r="D11730" s="138" t="s">
        <v>56196</v>
      </c>
      <c r="E11730" s="138" t="s">
        <v>56197</v>
      </c>
      <c r="F11730" s="139">
        <v>54.38</v>
      </c>
      <c r="G11730" s="137" t="s">
        <v>247</v>
      </c>
      <c r="H11730" s="137" t="s">
        <v>1806</v>
      </c>
      <c r="I11730" s="138" t="s">
        <v>5636</v>
      </c>
    </row>
    <row r="11731" spans="1:9" hidden="1">
      <c r="A11731" s="137" t="s">
        <v>56198</v>
      </c>
      <c r="B11731" s="138" t="s">
        <v>56199</v>
      </c>
      <c r="C11731" s="138" t="s">
        <v>56200</v>
      </c>
      <c r="D11731" s="138" t="s">
        <v>56201</v>
      </c>
      <c r="E11731" s="138" t="s">
        <v>56202</v>
      </c>
      <c r="F11731" s="139">
        <v>0</v>
      </c>
      <c r="G11731" s="137" t="s">
        <v>247</v>
      </c>
      <c r="H11731" s="137" t="s">
        <v>1806</v>
      </c>
      <c r="I11731" s="138" t="s">
        <v>5636</v>
      </c>
    </row>
    <row r="11732" spans="1:9" hidden="1">
      <c r="A11732" s="137" t="s">
        <v>56203</v>
      </c>
      <c r="B11732" s="138" t="s">
        <v>56199</v>
      </c>
      <c r="C11732" s="138" t="s">
        <v>56204</v>
      </c>
      <c r="D11732" s="138" t="s">
        <v>56205</v>
      </c>
      <c r="E11732" s="138" t="s">
        <v>56202</v>
      </c>
      <c r="F11732" s="139">
        <v>111.99</v>
      </c>
      <c r="G11732" s="137" t="s">
        <v>247</v>
      </c>
      <c r="H11732" s="137" t="s">
        <v>1806</v>
      </c>
      <c r="I11732" s="138" t="s">
        <v>5636</v>
      </c>
    </row>
    <row r="11733" spans="1:9" hidden="1">
      <c r="A11733" s="137" t="s">
        <v>56206</v>
      </c>
      <c r="B11733" s="138" t="s">
        <v>56207</v>
      </c>
      <c r="C11733" s="138" t="s">
        <v>56208</v>
      </c>
      <c r="D11733" s="138" t="s">
        <v>56209</v>
      </c>
      <c r="E11733" s="138" t="s">
        <v>56210</v>
      </c>
      <c r="F11733" s="139">
        <v>103.6</v>
      </c>
      <c r="G11733" s="137" t="s">
        <v>247</v>
      </c>
      <c r="H11733" s="137" t="s">
        <v>1806</v>
      </c>
      <c r="I11733" s="138" t="s">
        <v>5636</v>
      </c>
    </row>
    <row r="11734" spans="1:9" hidden="1">
      <c r="A11734" s="137" t="s">
        <v>56211</v>
      </c>
      <c r="B11734" s="138" t="s">
        <v>56212</v>
      </c>
      <c r="C11734" s="138" t="s">
        <v>56213</v>
      </c>
      <c r="D11734" s="138" t="s">
        <v>56214</v>
      </c>
      <c r="E11734" s="138" t="s">
        <v>56215</v>
      </c>
      <c r="F11734" s="139">
        <v>0</v>
      </c>
      <c r="G11734" s="137" t="s">
        <v>247</v>
      </c>
      <c r="H11734" s="137" t="s">
        <v>1806</v>
      </c>
      <c r="I11734" s="138" t="s">
        <v>5636</v>
      </c>
    </row>
    <row r="11735" spans="1:9" hidden="1">
      <c r="A11735" s="137" t="s">
        <v>56216</v>
      </c>
      <c r="B11735" s="138" t="s">
        <v>56212</v>
      </c>
      <c r="C11735" s="138" t="s">
        <v>56217</v>
      </c>
      <c r="D11735" s="138" t="s">
        <v>56191</v>
      </c>
      <c r="E11735" s="138" t="s">
        <v>56215</v>
      </c>
      <c r="F11735" s="139">
        <v>96.72</v>
      </c>
      <c r="G11735" s="137" t="s">
        <v>247</v>
      </c>
      <c r="H11735" s="137" t="s">
        <v>1806</v>
      </c>
      <c r="I11735" s="138" t="s">
        <v>5636</v>
      </c>
    </row>
    <row r="11736" spans="1:9" hidden="1">
      <c r="A11736" s="137" t="s">
        <v>56218</v>
      </c>
      <c r="B11736" s="138" t="s">
        <v>56219</v>
      </c>
      <c r="C11736" s="138" t="s">
        <v>56220</v>
      </c>
      <c r="D11736" s="138" t="s">
        <v>56221</v>
      </c>
      <c r="E11736" s="138" t="s">
        <v>56222</v>
      </c>
      <c r="F11736" s="139">
        <v>0</v>
      </c>
      <c r="G11736" s="137" t="s">
        <v>247</v>
      </c>
      <c r="H11736" s="137" t="s">
        <v>1806</v>
      </c>
      <c r="I11736" s="138" t="s">
        <v>1756</v>
      </c>
    </row>
    <row r="11737" spans="1:9" hidden="1">
      <c r="A11737" s="137" t="s">
        <v>56223</v>
      </c>
      <c r="B11737" s="138" t="s">
        <v>56224</v>
      </c>
      <c r="C11737" s="138" t="s">
        <v>56225</v>
      </c>
      <c r="D11737" s="138" t="s">
        <v>56226</v>
      </c>
      <c r="E11737" s="138" t="s">
        <v>56227</v>
      </c>
      <c r="F11737" s="139">
        <v>136.55000000000001</v>
      </c>
      <c r="G11737" s="137" t="s">
        <v>247</v>
      </c>
      <c r="H11737" s="137" t="s">
        <v>1806</v>
      </c>
      <c r="I11737" s="138" t="s">
        <v>1096</v>
      </c>
    </row>
    <row r="11738" spans="1:9" hidden="1">
      <c r="A11738" s="137" t="s">
        <v>56228</v>
      </c>
      <c r="B11738" s="138" t="s">
        <v>56229</v>
      </c>
      <c r="C11738" s="138" t="s">
        <v>56230</v>
      </c>
      <c r="D11738" s="138" t="s">
        <v>56231</v>
      </c>
      <c r="E11738" s="138" t="s">
        <v>56232</v>
      </c>
      <c r="F11738" s="139">
        <v>0</v>
      </c>
      <c r="G11738" s="137" t="s">
        <v>247</v>
      </c>
      <c r="H11738" s="137" t="s">
        <v>1806</v>
      </c>
      <c r="I11738" s="138" t="s">
        <v>1096</v>
      </c>
    </row>
    <row r="11739" spans="1:9" hidden="1">
      <c r="A11739" s="137" t="s">
        <v>56233</v>
      </c>
      <c r="B11739" s="138" t="s">
        <v>56234</v>
      </c>
      <c r="C11739" s="138" t="s">
        <v>56235</v>
      </c>
      <c r="D11739" s="138" t="s">
        <v>56236</v>
      </c>
      <c r="E11739" s="138" t="s">
        <v>56237</v>
      </c>
      <c r="F11739" s="139">
        <v>0</v>
      </c>
      <c r="G11739" s="137" t="s">
        <v>247</v>
      </c>
      <c r="H11739" s="137" t="s">
        <v>1806</v>
      </c>
      <c r="I11739" s="138" t="s">
        <v>1110</v>
      </c>
    </row>
    <row r="11740" spans="1:9" hidden="1">
      <c r="A11740" s="137" t="s">
        <v>56238</v>
      </c>
      <c r="B11740" s="138" t="s">
        <v>56239</v>
      </c>
      <c r="C11740" s="138" t="s">
        <v>56240</v>
      </c>
      <c r="D11740" s="138" t="s">
        <v>22106</v>
      </c>
      <c r="E11740" s="138" t="s">
        <v>56241</v>
      </c>
      <c r="F11740" s="139">
        <v>5.86</v>
      </c>
      <c r="G11740" s="137" t="s">
        <v>247</v>
      </c>
      <c r="H11740" s="137" t="s">
        <v>1806</v>
      </c>
      <c r="I11740" s="138" t="s">
        <v>1096</v>
      </c>
    </row>
    <row r="11741" spans="1:9" hidden="1">
      <c r="A11741" s="137" t="s">
        <v>56242</v>
      </c>
      <c r="B11741" s="138" t="s">
        <v>56243</v>
      </c>
      <c r="C11741" s="138" t="s">
        <v>56244</v>
      </c>
      <c r="D11741" s="138" t="s">
        <v>56245</v>
      </c>
      <c r="E11741" s="138" t="s">
        <v>56246</v>
      </c>
      <c r="F11741" s="139">
        <v>259.52999999999997</v>
      </c>
      <c r="G11741" s="137" t="s">
        <v>247</v>
      </c>
      <c r="H11741" s="137" t="s">
        <v>1806</v>
      </c>
      <c r="I11741" s="138" t="s">
        <v>1096</v>
      </c>
    </row>
    <row r="11742" spans="1:9" hidden="1">
      <c r="A11742" s="137" t="s">
        <v>56247</v>
      </c>
      <c r="B11742" s="138" t="s">
        <v>56248</v>
      </c>
      <c r="C11742" s="138" t="s">
        <v>56249</v>
      </c>
      <c r="D11742" s="138" t="s">
        <v>56250</v>
      </c>
      <c r="E11742" s="138" t="s">
        <v>56251</v>
      </c>
      <c r="F11742" s="139">
        <v>39.07</v>
      </c>
      <c r="G11742" s="137" t="s">
        <v>247</v>
      </c>
      <c r="H11742" s="137" t="s">
        <v>1806</v>
      </c>
      <c r="I11742" s="138" t="s">
        <v>1096</v>
      </c>
    </row>
    <row r="11743" spans="1:9" hidden="1">
      <c r="A11743" s="137" t="s">
        <v>56252</v>
      </c>
      <c r="B11743" s="138" t="s">
        <v>56253</v>
      </c>
      <c r="C11743" s="138" t="s">
        <v>56254</v>
      </c>
      <c r="D11743" s="138" t="s">
        <v>56255</v>
      </c>
      <c r="E11743" s="138" t="s">
        <v>56256</v>
      </c>
      <c r="F11743" s="139">
        <v>298.7</v>
      </c>
      <c r="G11743" s="137" t="s">
        <v>247</v>
      </c>
      <c r="H11743" s="137" t="s">
        <v>1806</v>
      </c>
      <c r="I11743" s="138" t="s">
        <v>1080</v>
      </c>
    </row>
    <row r="11744" spans="1:9" hidden="1">
      <c r="A11744" s="137" t="s">
        <v>56257</v>
      </c>
      <c r="B11744" s="138" t="s">
        <v>56258</v>
      </c>
      <c r="C11744" s="138" t="s">
        <v>56259</v>
      </c>
      <c r="D11744" s="138" t="s">
        <v>56260</v>
      </c>
      <c r="E11744" s="138" t="s">
        <v>56261</v>
      </c>
      <c r="F11744" s="139">
        <v>82.07</v>
      </c>
      <c r="G11744" s="137" t="s">
        <v>247</v>
      </c>
      <c r="H11744" s="137" t="s">
        <v>1806</v>
      </c>
      <c r="I11744" s="138" t="s">
        <v>1080</v>
      </c>
    </row>
    <row r="11745" spans="1:9" hidden="1">
      <c r="A11745" s="137" t="s">
        <v>56262</v>
      </c>
      <c r="B11745" s="138" t="s">
        <v>56263</v>
      </c>
      <c r="C11745" s="138" t="s">
        <v>56264</v>
      </c>
      <c r="D11745" s="138" t="s">
        <v>56265</v>
      </c>
      <c r="E11745" s="138" t="s">
        <v>56266</v>
      </c>
      <c r="F11745" s="139">
        <v>0</v>
      </c>
      <c r="G11745" s="137" t="s">
        <v>247</v>
      </c>
      <c r="H11745" s="137" t="s">
        <v>1806</v>
      </c>
      <c r="I11745" s="138" t="s">
        <v>1080</v>
      </c>
    </row>
    <row r="11746" spans="1:9" hidden="1">
      <c r="A11746" s="137" t="s">
        <v>56267</v>
      </c>
      <c r="B11746" s="138" t="s">
        <v>56268</v>
      </c>
      <c r="C11746" s="138" t="s">
        <v>56269</v>
      </c>
      <c r="D11746" s="138" t="s">
        <v>56270</v>
      </c>
      <c r="E11746" s="138" t="s">
        <v>56271</v>
      </c>
      <c r="F11746" s="139">
        <v>213.91</v>
      </c>
      <c r="G11746" s="137" t="s">
        <v>247</v>
      </c>
      <c r="H11746" s="137" t="s">
        <v>1806</v>
      </c>
      <c r="I11746" s="138" t="s">
        <v>1080</v>
      </c>
    </row>
    <row r="11747" spans="1:9" hidden="1">
      <c r="A11747" s="137" t="s">
        <v>56272</v>
      </c>
      <c r="B11747" s="138" t="s">
        <v>56273</v>
      </c>
      <c r="C11747" s="138" t="s">
        <v>56274</v>
      </c>
      <c r="D11747" s="138" t="s">
        <v>56275</v>
      </c>
      <c r="E11747" s="138" t="s">
        <v>56276</v>
      </c>
      <c r="F11747" s="139">
        <v>104.61</v>
      </c>
      <c r="G11747" s="137" t="s">
        <v>247</v>
      </c>
      <c r="H11747" s="137" t="s">
        <v>1806</v>
      </c>
      <c r="I11747" s="138" t="s">
        <v>1080</v>
      </c>
    </row>
    <row r="11748" spans="1:9" hidden="1">
      <c r="A11748" s="137" t="s">
        <v>56277</v>
      </c>
      <c r="B11748" s="138" t="s">
        <v>56278</v>
      </c>
      <c r="C11748" s="138" t="s">
        <v>56279</v>
      </c>
      <c r="D11748" s="138" t="s">
        <v>56280</v>
      </c>
      <c r="E11748" s="138" t="s">
        <v>56281</v>
      </c>
      <c r="F11748" s="139">
        <v>153.66</v>
      </c>
      <c r="G11748" s="137" t="s">
        <v>247</v>
      </c>
      <c r="H11748" s="137" t="s">
        <v>1806</v>
      </c>
      <c r="I11748" s="138" t="s">
        <v>1080</v>
      </c>
    </row>
    <row r="11749" spans="1:9" hidden="1">
      <c r="A11749" s="137" t="s">
        <v>56282</v>
      </c>
      <c r="B11749" s="138" t="s">
        <v>56283</v>
      </c>
      <c r="C11749" s="138" t="s">
        <v>56284</v>
      </c>
      <c r="D11749" s="138" t="s">
        <v>56285</v>
      </c>
      <c r="E11749" s="138" t="s">
        <v>56286</v>
      </c>
      <c r="F11749" s="139">
        <v>0</v>
      </c>
      <c r="G11749" s="137" t="s">
        <v>247</v>
      </c>
      <c r="H11749" s="137" t="s">
        <v>1806</v>
      </c>
      <c r="I11749" s="138" t="s">
        <v>1080</v>
      </c>
    </row>
    <row r="11750" spans="1:9" hidden="1">
      <c r="A11750" s="137" t="s">
        <v>56287</v>
      </c>
      <c r="B11750" s="138" t="s">
        <v>56288</v>
      </c>
      <c r="C11750" s="138" t="s">
        <v>56289</v>
      </c>
      <c r="D11750" s="138" t="s">
        <v>56290</v>
      </c>
      <c r="E11750" s="138" t="s">
        <v>56291</v>
      </c>
      <c r="F11750" s="139">
        <v>0</v>
      </c>
      <c r="G11750" s="137" t="s">
        <v>247</v>
      </c>
      <c r="H11750" s="137" t="s">
        <v>1806</v>
      </c>
      <c r="I11750" s="138" t="s">
        <v>1096</v>
      </c>
    </row>
    <row r="11751" spans="1:9" hidden="1">
      <c r="A11751" s="137" t="s">
        <v>56292</v>
      </c>
      <c r="B11751" s="138" t="s">
        <v>56293</v>
      </c>
      <c r="C11751" s="138" t="s">
        <v>56294</v>
      </c>
      <c r="D11751" s="138" t="s">
        <v>56295</v>
      </c>
      <c r="E11751" s="138" t="s">
        <v>56296</v>
      </c>
      <c r="F11751" s="139">
        <v>0</v>
      </c>
      <c r="G11751" s="137" t="s">
        <v>247</v>
      </c>
      <c r="H11751" s="137" t="s">
        <v>1806</v>
      </c>
      <c r="I11751" s="138" t="s">
        <v>5636</v>
      </c>
    </row>
    <row r="11752" spans="1:9" hidden="1">
      <c r="A11752" s="137" t="s">
        <v>56297</v>
      </c>
      <c r="B11752" s="138" t="s">
        <v>56298</v>
      </c>
      <c r="C11752" s="138" t="s">
        <v>56299</v>
      </c>
      <c r="D11752" s="138" t="s">
        <v>56300</v>
      </c>
      <c r="E11752" s="138" t="s">
        <v>56301</v>
      </c>
      <c r="F11752" s="139">
        <v>30.18</v>
      </c>
      <c r="G11752" s="137" t="s">
        <v>247</v>
      </c>
      <c r="H11752" s="137" t="s">
        <v>1806</v>
      </c>
      <c r="I11752" s="138" t="s">
        <v>5636</v>
      </c>
    </row>
    <row r="11753" spans="1:9" hidden="1">
      <c r="A11753" s="137" t="s">
        <v>56302</v>
      </c>
      <c r="B11753" s="138" t="s">
        <v>774</v>
      </c>
      <c r="C11753" s="138" t="s">
        <v>776</v>
      </c>
      <c r="D11753" s="138" t="s">
        <v>775</v>
      </c>
      <c r="E11753" s="138" t="s">
        <v>1112</v>
      </c>
      <c r="F11753" s="139">
        <v>6.63</v>
      </c>
      <c r="G11753" s="137" t="s">
        <v>247</v>
      </c>
      <c r="H11753" s="137" t="s">
        <v>1806</v>
      </c>
      <c r="I11753" s="138" t="s">
        <v>1096</v>
      </c>
    </row>
    <row r="11754" spans="1:9" hidden="1">
      <c r="A11754" s="137" t="s">
        <v>56303</v>
      </c>
      <c r="B11754" s="138" t="s">
        <v>56304</v>
      </c>
      <c r="C11754" s="138" t="s">
        <v>56305</v>
      </c>
      <c r="D11754" s="138" t="s">
        <v>56306</v>
      </c>
      <c r="E11754" s="138" t="s">
        <v>56307</v>
      </c>
      <c r="F11754" s="139">
        <v>25.76</v>
      </c>
      <c r="G11754" s="137" t="s">
        <v>247</v>
      </c>
      <c r="H11754" s="137" t="s">
        <v>1806</v>
      </c>
      <c r="I11754" s="138" t="s">
        <v>1756</v>
      </c>
    </row>
    <row r="11755" spans="1:9" hidden="1">
      <c r="A11755" s="137" t="s">
        <v>56308</v>
      </c>
      <c r="B11755" s="138" t="s">
        <v>56309</v>
      </c>
      <c r="C11755" s="138" t="s">
        <v>56310</v>
      </c>
      <c r="D11755" s="138" t="s">
        <v>56311</v>
      </c>
      <c r="E11755" s="138" t="s">
        <v>56312</v>
      </c>
      <c r="F11755" s="139">
        <v>208.73</v>
      </c>
      <c r="G11755" s="137" t="s">
        <v>247</v>
      </c>
      <c r="H11755" s="137" t="s">
        <v>1806</v>
      </c>
      <c r="I11755" s="138" t="s">
        <v>1110</v>
      </c>
    </row>
    <row r="11756" spans="1:9" hidden="1">
      <c r="A11756" s="137" t="s">
        <v>56313</v>
      </c>
      <c r="B11756" s="138" t="s">
        <v>777</v>
      </c>
      <c r="C11756" s="138" t="s">
        <v>29</v>
      </c>
      <c r="D11756" s="138" t="s">
        <v>56314</v>
      </c>
      <c r="E11756" s="138" t="s">
        <v>1176</v>
      </c>
      <c r="F11756" s="139">
        <v>57.45</v>
      </c>
      <c r="G11756" s="137" t="s">
        <v>247</v>
      </c>
      <c r="H11756" s="137" t="s">
        <v>1806</v>
      </c>
      <c r="I11756" s="138" t="s">
        <v>1096</v>
      </c>
    </row>
    <row r="11757" spans="1:9" hidden="1">
      <c r="A11757" s="137" t="s">
        <v>56315</v>
      </c>
      <c r="B11757" s="138" t="s">
        <v>56316</v>
      </c>
      <c r="C11757" s="138" t="s">
        <v>56317</v>
      </c>
      <c r="D11757" s="138" t="s">
        <v>56318</v>
      </c>
      <c r="E11757" s="138" t="s">
        <v>56319</v>
      </c>
      <c r="F11757" s="139">
        <v>0</v>
      </c>
      <c r="G11757" s="137" t="s">
        <v>247</v>
      </c>
      <c r="H11757" s="137" t="s">
        <v>1806</v>
      </c>
      <c r="I11757" s="138" t="s">
        <v>1096</v>
      </c>
    </row>
    <row r="11758" spans="1:9" hidden="1">
      <c r="A11758" s="137" t="s">
        <v>56320</v>
      </c>
      <c r="B11758" s="138" t="s">
        <v>56321</v>
      </c>
      <c r="C11758" s="138" t="s">
        <v>56322</v>
      </c>
      <c r="D11758" s="138" t="s">
        <v>56323</v>
      </c>
      <c r="E11758" s="138" t="s">
        <v>56324</v>
      </c>
      <c r="F11758" s="139">
        <v>187.65</v>
      </c>
      <c r="G11758" s="137" t="s">
        <v>247</v>
      </c>
      <c r="H11758" s="137" t="s">
        <v>1806</v>
      </c>
      <c r="I11758" s="138" t="s">
        <v>1110</v>
      </c>
    </row>
    <row r="11759" spans="1:9" hidden="1">
      <c r="A11759" s="137" t="s">
        <v>56325</v>
      </c>
      <c r="B11759" s="138" t="s">
        <v>56326</v>
      </c>
      <c r="C11759" s="138" t="s">
        <v>56327</v>
      </c>
      <c r="D11759" s="138" t="s">
        <v>56328</v>
      </c>
      <c r="E11759" s="138" t="s">
        <v>56329</v>
      </c>
      <c r="F11759" s="139">
        <v>0</v>
      </c>
      <c r="G11759" s="137" t="s">
        <v>247</v>
      </c>
      <c r="H11759" s="137" t="s">
        <v>1806</v>
      </c>
      <c r="I11759" s="138" t="s">
        <v>1110</v>
      </c>
    </row>
    <row r="11760" spans="1:9" hidden="1">
      <c r="A11760" s="137" t="s">
        <v>56330</v>
      </c>
      <c r="B11760" s="138" t="s">
        <v>56331</v>
      </c>
      <c r="C11760" s="138" t="s">
        <v>56332</v>
      </c>
      <c r="D11760" s="138" t="s">
        <v>56333</v>
      </c>
      <c r="E11760" s="138" t="s">
        <v>56334</v>
      </c>
      <c r="F11760" s="139">
        <v>278.72000000000003</v>
      </c>
      <c r="G11760" s="137" t="s">
        <v>247</v>
      </c>
      <c r="H11760" s="137" t="s">
        <v>1806</v>
      </c>
      <c r="I11760" s="138" t="s">
        <v>1110</v>
      </c>
    </row>
    <row r="11761" spans="1:9" hidden="1">
      <c r="A11761" s="137" t="s">
        <v>56335</v>
      </c>
      <c r="B11761" s="138" t="s">
        <v>56336</v>
      </c>
      <c r="C11761" s="138" t="s">
        <v>56337</v>
      </c>
      <c r="D11761" s="138" t="s">
        <v>56338</v>
      </c>
      <c r="E11761" s="138" t="s">
        <v>56339</v>
      </c>
      <c r="F11761" s="139">
        <v>0</v>
      </c>
      <c r="G11761" s="137" t="s">
        <v>247</v>
      </c>
      <c r="H11761" s="137" t="s">
        <v>1806</v>
      </c>
      <c r="I11761" s="138" t="s">
        <v>1096</v>
      </c>
    </row>
    <row r="11762" spans="1:9" hidden="1">
      <c r="A11762" s="137" t="s">
        <v>56340</v>
      </c>
      <c r="B11762" s="138" t="s">
        <v>56341</v>
      </c>
      <c r="C11762" s="138" t="s">
        <v>56342</v>
      </c>
      <c r="D11762" s="138" t="s">
        <v>56343</v>
      </c>
      <c r="E11762" s="138" t="s">
        <v>56344</v>
      </c>
      <c r="F11762" s="139">
        <v>0</v>
      </c>
      <c r="G11762" s="137" t="s">
        <v>247</v>
      </c>
      <c r="H11762" s="137" t="s">
        <v>1806</v>
      </c>
      <c r="I11762" s="138" t="s">
        <v>1756</v>
      </c>
    </row>
    <row r="11763" spans="1:9" hidden="1">
      <c r="A11763" s="137" t="s">
        <v>56345</v>
      </c>
      <c r="B11763" s="138" t="s">
        <v>56346</v>
      </c>
      <c r="C11763" s="138" t="s">
        <v>56347</v>
      </c>
      <c r="D11763" s="138" t="s">
        <v>45684</v>
      </c>
      <c r="E11763" s="138" t="s">
        <v>56348</v>
      </c>
      <c r="F11763" s="139">
        <v>25.29</v>
      </c>
      <c r="G11763" s="137" t="s">
        <v>247</v>
      </c>
      <c r="H11763" s="137" t="s">
        <v>1806</v>
      </c>
      <c r="I11763" s="138" t="s">
        <v>1110</v>
      </c>
    </row>
    <row r="11764" spans="1:9" hidden="1">
      <c r="A11764" s="137" t="s">
        <v>56349</v>
      </c>
      <c r="B11764" s="138" t="s">
        <v>56350</v>
      </c>
      <c r="C11764" s="138" t="s">
        <v>56351</v>
      </c>
      <c r="D11764" s="138" t="s">
        <v>56352</v>
      </c>
      <c r="E11764" s="138" t="s">
        <v>56353</v>
      </c>
      <c r="F11764" s="139">
        <v>21.42</v>
      </c>
      <c r="G11764" s="137" t="s">
        <v>247</v>
      </c>
      <c r="H11764" s="137" t="s">
        <v>1806</v>
      </c>
      <c r="I11764" s="138" t="s">
        <v>1096</v>
      </c>
    </row>
    <row r="11765" spans="1:9" hidden="1">
      <c r="A11765" s="137" t="s">
        <v>56354</v>
      </c>
      <c r="B11765" s="138" t="s">
        <v>56355</v>
      </c>
      <c r="C11765" s="138" t="s">
        <v>56356</v>
      </c>
      <c r="D11765" s="138" t="s">
        <v>56357</v>
      </c>
      <c r="E11765" s="138" t="s">
        <v>56358</v>
      </c>
      <c r="F11765" s="139">
        <v>0</v>
      </c>
      <c r="G11765" s="137" t="s">
        <v>247</v>
      </c>
      <c r="H11765" s="137" t="s">
        <v>1806</v>
      </c>
      <c r="I11765" s="138" t="s">
        <v>1110</v>
      </c>
    </row>
    <row r="11766" spans="1:9" hidden="1">
      <c r="A11766" s="137" t="s">
        <v>56359</v>
      </c>
      <c r="B11766" s="138" t="s">
        <v>56360</v>
      </c>
      <c r="C11766" s="138" t="s">
        <v>56361</v>
      </c>
      <c r="D11766" s="138" t="s">
        <v>56362</v>
      </c>
      <c r="E11766" s="138" t="s">
        <v>56363</v>
      </c>
      <c r="F11766" s="139">
        <v>21.91</v>
      </c>
      <c r="G11766" s="137" t="s">
        <v>247</v>
      </c>
      <c r="H11766" s="137" t="s">
        <v>1806</v>
      </c>
      <c r="I11766" s="138" t="s">
        <v>1096</v>
      </c>
    </row>
    <row r="11767" spans="1:9" hidden="1">
      <c r="A11767" s="137" t="s">
        <v>56364</v>
      </c>
      <c r="B11767" s="138" t="s">
        <v>1030</v>
      </c>
      <c r="C11767" s="138" t="s">
        <v>941</v>
      </c>
      <c r="D11767" s="138" t="s">
        <v>890</v>
      </c>
      <c r="E11767" s="138" t="s">
        <v>1255</v>
      </c>
      <c r="F11767" s="139">
        <v>198.58</v>
      </c>
      <c r="G11767" s="137" t="s">
        <v>247</v>
      </c>
      <c r="H11767" s="137" t="s">
        <v>1806</v>
      </c>
      <c r="I11767" s="138" t="s">
        <v>1096</v>
      </c>
    </row>
    <row r="11768" spans="1:9" hidden="1">
      <c r="A11768" s="137" t="s">
        <v>56365</v>
      </c>
      <c r="B11768" s="138" t="s">
        <v>56366</v>
      </c>
      <c r="C11768" s="138" t="s">
        <v>56367</v>
      </c>
      <c r="D11768" s="138" t="s">
        <v>56368</v>
      </c>
      <c r="E11768" s="138" t="s">
        <v>56369</v>
      </c>
      <c r="F11768" s="139">
        <v>18.87</v>
      </c>
      <c r="G11768" s="137" t="s">
        <v>247</v>
      </c>
      <c r="H11768" s="137" t="s">
        <v>1806</v>
      </c>
      <c r="I11768" s="138" t="s">
        <v>1096</v>
      </c>
    </row>
    <row r="11769" spans="1:9" hidden="1">
      <c r="A11769" s="137" t="s">
        <v>56370</v>
      </c>
      <c r="B11769" s="138" t="s">
        <v>56371</v>
      </c>
      <c r="C11769" s="138" t="s">
        <v>56372</v>
      </c>
      <c r="D11769" s="138" t="s">
        <v>56373</v>
      </c>
      <c r="E11769" s="138" t="s">
        <v>56374</v>
      </c>
      <c r="F11769" s="139">
        <v>0</v>
      </c>
      <c r="G11769" s="137" t="s">
        <v>247</v>
      </c>
      <c r="H11769" s="137" t="s">
        <v>1806</v>
      </c>
      <c r="I11769" s="138" t="s">
        <v>1110</v>
      </c>
    </row>
    <row r="11770" spans="1:9" hidden="1">
      <c r="A11770" s="137" t="s">
        <v>56375</v>
      </c>
      <c r="B11770" s="138" t="s">
        <v>56376</v>
      </c>
      <c r="C11770" s="138" t="s">
        <v>56377</v>
      </c>
      <c r="D11770" s="138" t="s">
        <v>56378</v>
      </c>
      <c r="E11770" s="138" t="s">
        <v>56379</v>
      </c>
      <c r="F11770" s="139">
        <v>0</v>
      </c>
      <c r="G11770" s="137" t="s">
        <v>247</v>
      </c>
      <c r="H11770" s="137" t="s">
        <v>1806</v>
      </c>
      <c r="I11770" s="138" t="s">
        <v>1110</v>
      </c>
    </row>
    <row r="11771" spans="1:9" hidden="1">
      <c r="A11771" s="137" t="s">
        <v>56380</v>
      </c>
      <c r="B11771" s="138" t="s">
        <v>56381</v>
      </c>
      <c r="C11771" s="138" t="s">
        <v>56382</v>
      </c>
      <c r="D11771" s="138" t="s">
        <v>56383</v>
      </c>
      <c r="E11771" s="138" t="s">
        <v>56384</v>
      </c>
      <c r="F11771" s="139">
        <v>139.83000000000001</v>
      </c>
      <c r="G11771" s="137" t="s">
        <v>247</v>
      </c>
      <c r="H11771" s="137" t="s">
        <v>1806</v>
      </c>
      <c r="I11771" s="138" t="s">
        <v>1096</v>
      </c>
    </row>
    <row r="11772" spans="1:9" hidden="1">
      <c r="A11772" s="137" t="s">
        <v>56385</v>
      </c>
      <c r="B11772" s="138" t="s">
        <v>56386</v>
      </c>
      <c r="C11772" s="138" t="s">
        <v>56387</v>
      </c>
      <c r="D11772" s="138" t="s">
        <v>19081</v>
      </c>
      <c r="E11772" s="138" t="s">
        <v>56388</v>
      </c>
      <c r="F11772" s="139">
        <v>0</v>
      </c>
      <c r="G11772" s="137" t="s">
        <v>247</v>
      </c>
      <c r="H11772" s="137" t="s">
        <v>1806</v>
      </c>
      <c r="I11772" s="138" t="s">
        <v>1110</v>
      </c>
    </row>
    <row r="11773" spans="1:9" hidden="1">
      <c r="A11773" s="137" t="s">
        <v>56389</v>
      </c>
      <c r="B11773" s="138" t="s">
        <v>56390</v>
      </c>
      <c r="C11773" s="138" t="s">
        <v>56391</v>
      </c>
      <c r="D11773" s="138" t="s">
        <v>56392</v>
      </c>
      <c r="E11773" s="138" t="s">
        <v>56393</v>
      </c>
      <c r="F11773" s="139">
        <v>36.229999999999997</v>
      </c>
      <c r="G11773" s="137" t="s">
        <v>247</v>
      </c>
      <c r="H11773" s="137" t="s">
        <v>1806</v>
      </c>
      <c r="I11773" s="138" t="s">
        <v>1096</v>
      </c>
    </row>
    <row r="11774" spans="1:9" hidden="1">
      <c r="A11774" s="137" t="s">
        <v>56394</v>
      </c>
      <c r="B11774" s="138" t="s">
        <v>56395</v>
      </c>
      <c r="C11774" s="138" t="s">
        <v>56396</v>
      </c>
      <c r="D11774" s="138" t="s">
        <v>56397</v>
      </c>
      <c r="E11774" s="138" t="s">
        <v>56398</v>
      </c>
      <c r="F11774" s="139">
        <v>24.15</v>
      </c>
      <c r="G11774" s="137" t="s">
        <v>247</v>
      </c>
      <c r="H11774" s="137" t="s">
        <v>1806</v>
      </c>
      <c r="I11774" s="138" t="s">
        <v>1756</v>
      </c>
    </row>
    <row r="11775" spans="1:9" hidden="1">
      <c r="A11775" s="137" t="s">
        <v>56399</v>
      </c>
      <c r="B11775" s="138" t="s">
        <v>56400</v>
      </c>
      <c r="C11775" s="138" t="s">
        <v>56401</v>
      </c>
      <c r="D11775" s="138" t="s">
        <v>56402</v>
      </c>
      <c r="E11775" s="138" t="s">
        <v>56403</v>
      </c>
      <c r="F11775" s="139">
        <v>49.97</v>
      </c>
      <c r="G11775" s="137" t="s">
        <v>247</v>
      </c>
      <c r="H11775" s="137" t="s">
        <v>1806</v>
      </c>
      <c r="I11775" s="138" t="s">
        <v>1096</v>
      </c>
    </row>
    <row r="11776" spans="1:9" hidden="1">
      <c r="A11776" s="137" t="s">
        <v>56404</v>
      </c>
      <c r="B11776" s="138" t="s">
        <v>56405</v>
      </c>
      <c r="C11776" s="138" t="s">
        <v>56406</v>
      </c>
      <c r="D11776" s="138" t="s">
        <v>56407</v>
      </c>
      <c r="E11776" s="138" t="s">
        <v>56408</v>
      </c>
      <c r="F11776" s="139">
        <v>26.74</v>
      </c>
      <c r="G11776" s="137" t="s">
        <v>247</v>
      </c>
      <c r="H11776" s="137" t="s">
        <v>1806</v>
      </c>
      <c r="I11776" s="138" t="s">
        <v>1756</v>
      </c>
    </row>
    <row r="11777" spans="1:9" hidden="1">
      <c r="A11777" s="137" t="s">
        <v>56409</v>
      </c>
      <c r="B11777" s="138" t="s">
        <v>56410</v>
      </c>
      <c r="C11777" s="138" t="s">
        <v>56411</v>
      </c>
      <c r="D11777" s="138" t="s">
        <v>56412</v>
      </c>
      <c r="E11777" s="138" t="s">
        <v>56413</v>
      </c>
      <c r="F11777" s="139">
        <v>0</v>
      </c>
      <c r="G11777" s="137" t="s">
        <v>247</v>
      </c>
      <c r="H11777" s="137" t="s">
        <v>1806</v>
      </c>
      <c r="I11777" s="138" t="s">
        <v>1096</v>
      </c>
    </row>
    <row r="11778" spans="1:9" hidden="1">
      <c r="A11778" s="137" t="s">
        <v>56414</v>
      </c>
      <c r="B11778" s="138" t="s">
        <v>56415</v>
      </c>
      <c r="C11778" s="138" t="s">
        <v>56416</v>
      </c>
      <c r="D11778" s="138" t="s">
        <v>56417</v>
      </c>
      <c r="E11778" s="138" t="s">
        <v>56418</v>
      </c>
      <c r="F11778" s="139">
        <v>11.34</v>
      </c>
      <c r="G11778" s="137" t="s">
        <v>247</v>
      </c>
      <c r="H11778" s="137" t="s">
        <v>1806</v>
      </c>
      <c r="I11778" s="138" t="s">
        <v>1110</v>
      </c>
    </row>
    <row r="11779" spans="1:9" hidden="1">
      <c r="A11779" s="137" t="s">
        <v>56419</v>
      </c>
      <c r="B11779" s="138" t="s">
        <v>56420</v>
      </c>
      <c r="C11779" s="138" t="s">
        <v>56421</v>
      </c>
      <c r="D11779" s="138" t="s">
        <v>56422</v>
      </c>
      <c r="E11779" s="138" t="s">
        <v>56423</v>
      </c>
      <c r="F11779" s="139">
        <v>121.08</v>
      </c>
      <c r="G11779" s="137" t="s">
        <v>247</v>
      </c>
      <c r="H11779" s="137" t="s">
        <v>1806</v>
      </c>
      <c r="I11779" s="138" t="s">
        <v>1096</v>
      </c>
    </row>
    <row r="11780" spans="1:9" hidden="1">
      <c r="A11780" s="137" t="s">
        <v>56424</v>
      </c>
      <c r="B11780" s="138" t="s">
        <v>56425</v>
      </c>
      <c r="C11780" s="138" t="s">
        <v>56426</v>
      </c>
      <c r="D11780" s="138" t="s">
        <v>56427</v>
      </c>
      <c r="E11780" s="138" t="s">
        <v>56428</v>
      </c>
      <c r="F11780" s="139">
        <v>0</v>
      </c>
      <c r="G11780" s="137" t="s">
        <v>247</v>
      </c>
      <c r="H11780" s="137" t="s">
        <v>1806</v>
      </c>
      <c r="I11780" s="138" t="s">
        <v>1756</v>
      </c>
    </row>
    <row r="11781" spans="1:9" hidden="1">
      <c r="A11781" s="137" t="s">
        <v>56429</v>
      </c>
      <c r="B11781" s="138" t="s">
        <v>56430</v>
      </c>
      <c r="C11781" s="138" t="s">
        <v>56431</v>
      </c>
      <c r="D11781" s="138" t="s">
        <v>56432</v>
      </c>
      <c r="E11781" s="138" t="s">
        <v>56433</v>
      </c>
      <c r="F11781" s="139">
        <v>62.95</v>
      </c>
      <c r="G11781" s="137" t="s">
        <v>247</v>
      </c>
      <c r="H11781" s="137" t="s">
        <v>1806</v>
      </c>
      <c r="I11781" s="138" t="s">
        <v>1096</v>
      </c>
    </row>
    <row r="11782" spans="1:9" hidden="1">
      <c r="A11782" s="137" t="s">
        <v>56434</v>
      </c>
      <c r="B11782" s="138" t="s">
        <v>779</v>
      </c>
      <c r="C11782" s="138" t="s">
        <v>781</v>
      </c>
      <c r="D11782" s="138" t="s">
        <v>780</v>
      </c>
      <c r="E11782" s="138" t="s">
        <v>1113</v>
      </c>
      <c r="F11782" s="139">
        <v>70.8</v>
      </c>
      <c r="G11782" s="137" t="s">
        <v>247</v>
      </c>
      <c r="H11782" s="137" t="s">
        <v>1806</v>
      </c>
      <c r="I11782" s="138" t="s">
        <v>1096</v>
      </c>
    </row>
    <row r="11783" spans="1:9" hidden="1">
      <c r="A11783" s="137" t="s">
        <v>56435</v>
      </c>
      <c r="B11783" s="138" t="s">
        <v>56436</v>
      </c>
      <c r="C11783" s="138" t="s">
        <v>56437</v>
      </c>
      <c r="D11783" s="138" t="s">
        <v>56438</v>
      </c>
      <c r="E11783" s="138" t="s">
        <v>56439</v>
      </c>
      <c r="F11783" s="139">
        <v>94.97</v>
      </c>
      <c r="G11783" s="137" t="s">
        <v>247</v>
      </c>
      <c r="H11783" s="137" t="s">
        <v>1806</v>
      </c>
      <c r="I11783" s="138" t="s">
        <v>1096</v>
      </c>
    </row>
    <row r="11784" spans="1:9" hidden="1">
      <c r="A11784" s="137" t="s">
        <v>56440</v>
      </c>
      <c r="B11784" s="138" t="s">
        <v>56441</v>
      </c>
      <c r="C11784" s="138" t="s">
        <v>56442</v>
      </c>
      <c r="D11784" s="138" t="s">
        <v>56443</v>
      </c>
      <c r="E11784" s="138" t="s">
        <v>56444</v>
      </c>
      <c r="F11784" s="139">
        <v>65.28</v>
      </c>
      <c r="G11784" s="137" t="s">
        <v>247</v>
      </c>
      <c r="H11784" s="137" t="s">
        <v>1806</v>
      </c>
      <c r="I11784" s="138" t="s">
        <v>1096</v>
      </c>
    </row>
    <row r="11785" spans="1:9" hidden="1">
      <c r="A11785" s="137" t="s">
        <v>56445</v>
      </c>
      <c r="B11785" s="138" t="s">
        <v>986</v>
      </c>
      <c r="C11785" s="138" t="s">
        <v>919</v>
      </c>
      <c r="D11785" s="138" t="s">
        <v>834</v>
      </c>
      <c r="E11785" s="138" t="s">
        <v>1197</v>
      </c>
      <c r="F11785" s="139">
        <v>130.69</v>
      </c>
      <c r="G11785" s="137" t="s">
        <v>247</v>
      </c>
      <c r="H11785" s="137" t="s">
        <v>1806</v>
      </c>
      <c r="I11785" s="138" t="s">
        <v>1096</v>
      </c>
    </row>
    <row r="11786" spans="1:9" hidden="1">
      <c r="A11786" s="137" t="s">
        <v>56446</v>
      </c>
      <c r="B11786" s="138" t="s">
        <v>782</v>
      </c>
      <c r="C11786" s="138" t="s">
        <v>784</v>
      </c>
      <c r="D11786" s="138" t="s">
        <v>56447</v>
      </c>
      <c r="E11786" s="138" t="s">
        <v>1307</v>
      </c>
      <c r="F11786" s="139">
        <v>41.16</v>
      </c>
      <c r="G11786" s="137" t="s">
        <v>247</v>
      </c>
      <c r="H11786" s="137" t="s">
        <v>1806</v>
      </c>
      <c r="I11786" s="138" t="s">
        <v>1110</v>
      </c>
    </row>
    <row r="11787" spans="1:9" hidden="1">
      <c r="A11787" s="137" t="s">
        <v>56448</v>
      </c>
      <c r="B11787" s="138" t="s">
        <v>56449</v>
      </c>
      <c r="C11787" s="138" t="s">
        <v>56450</v>
      </c>
      <c r="D11787" s="138" t="s">
        <v>56451</v>
      </c>
      <c r="E11787" s="138" t="s">
        <v>56452</v>
      </c>
      <c r="F11787" s="139">
        <v>30.01</v>
      </c>
      <c r="G11787" s="137" t="s">
        <v>247</v>
      </c>
      <c r="H11787" s="137" t="s">
        <v>1806</v>
      </c>
      <c r="I11787" s="138" t="s">
        <v>1110</v>
      </c>
    </row>
    <row r="11788" spans="1:9" hidden="1">
      <c r="A11788" s="137" t="s">
        <v>56453</v>
      </c>
      <c r="B11788" s="138" t="s">
        <v>56454</v>
      </c>
      <c r="C11788" s="138" t="s">
        <v>56455</v>
      </c>
      <c r="D11788" s="138" t="s">
        <v>56456</v>
      </c>
      <c r="E11788" s="138" t="s">
        <v>56457</v>
      </c>
      <c r="F11788" s="139">
        <v>0</v>
      </c>
      <c r="G11788" s="137" t="s">
        <v>247</v>
      </c>
      <c r="H11788" s="137" t="s">
        <v>1806</v>
      </c>
      <c r="I11788" s="138" t="s">
        <v>1096</v>
      </c>
    </row>
    <row r="11789" spans="1:9" hidden="1">
      <c r="A11789" s="137" t="s">
        <v>56458</v>
      </c>
      <c r="B11789" s="138" t="s">
        <v>56459</v>
      </c>
      <c r="C11789" s="138" t="s">
        <v>56460</v>
      </c>
      <c r="D11789" s="138" t="s">
        <v>56461</v>
      </c>
      <c r="E11789" s="138" t="s">
        <v>56462</v>
      </c>
      <c r="F11789" s="139">
        <v>0</v>
      </c>
      <c r="G11789" s="137" t="s">
        <v>247</v>
      </c>
      <c r="H11789" s="137" t="s">
        <v>1806</v>
      </c>
      <c r="I11789" s="138" t="s">
        <v>1096</v>
      </c>
    </row>
    <row r="11790" spans="1:9" hidden="1">
      <c r="A11790" s="137" t="s">
        <v>56463</v>
      </c>
      <c r="B11790" s="138" t="s">
        <v>1628</v>
      </c>
      <c r="C11790" s="138" t="s">
        <v>1629</v>
      </c>
      <c r="D11790" s="138" t="s">
        <v>56464</v>
      </c>
      <c r="E11790" s="138" t="s">
        <v>56465</v>
      </c>
      <c r="F11790" s="139">
        <v>22.49</v>
      </c>
      <c r="G11790" s="137" t="s">
        <v>247</v>
      </c>
      <c r="H11790" s="137" t="s">
        <v>1806</v>
      </c>
      <c r="I11790" s="138" t="s">
        <v>1096</v>
      </c>
    </row>
    <row r="11791" spans="1:9" hidden="1">
      <c r="A11791" s="137" t="s">
        <v>56466</v>
      </c>
      <c r="B11791" s="138" t="s">
        <v>56467</v>
      </c>
      <c r="C11791" s="138" t="s">
        <v>56468</v>
      </c>
      <c r="D11791" s="138" t="s">
        <v>56469</v>
      </c>
      <c r="E11791" s="138" t="s">
        <v>56470</v>
      </c>
      <c r="F11791" s="139">
        <v>109.65</v>
      </c>
      <c r="G11791" s="137" t="s">
        <v>247</v>
      </c>
      <c r="H11791" s="137" t="s">
        <v>1806</v>
      </c>
      <c r="I11791" s="138" t="s">
        <v>1096</v>
      </c>
    </row>
    <row r="11792" spans="1:9" hidden="1">
      <c r="A11792" s="137" t="s">
        <v>56471</v>
      </c>
      <c r="B11792" s="138" t="s">
        <v>56472</v>
      </c>
      <c r="C11792" s="138" t="s">
        <v>56473</v>
      </c>
      <c r="D11792" s="138" t="s">
        <v>56474</v>
      </c>
      <c r="E11792" s="138" t="s">
        <v>56475</v>
      </c>
      <c r="F11792" s="139">
        <v>216.52</v>
      </c>
      <c r="G11792" s="137" t="s">
        <v>247</v>
      </c>
      <c r="H11792" s="137" t="s">
        <v>1806</v>
      </c>
      <c r="I11792" s="138" t="s">
        <v>1096</v>
      </c>
    </row>
    <row r="11793" spans="1:9" hidden="1">
      <c r="A11793" s="137" t="s">
        <v>56476</v>
      </c>
      <c r="B11793" s="138" t="s">
        <v>56477</v>
      </c>
      <c r="C11793" s="138" t="s">
        <v>56478</v>
      </c>
      <c r="D11793" s="138" t="s">
        <v>56479</v>
      </c>
      <c r="E11793" s="138" t="s">
        <v>56480</v>
      </c>
      <c r="F11793" s="139">
        <v>0</v>
      </c>
      <c r="G11793" s="137" t="s">
        <v>247</v>
      </c>
      <c r="H11793" s="137" t="s">
        <v>1806</v>
      </c>
      <c r="I11793" s="138" t="s">
        <v>1096</v>
      </c>
    </row>
    <row r="11794" spans="1:9" hidden="1">
      <c r="A11794" s="137" t="s">
        <v>56481</v>
      </c>
      <c r="B11794" s="138" t="s">
        <v>56482</v>
      </c>
      <c r="C11794" s="138" t="s">
        <v>56483</v>
      </c>
      <c r="D11794" s="138" t="s">
        <v>56484</v>
      </c>
      <c r="E11794" s="138" t="s">
        <v>56485</v>
      </c>
      <c r="F11794" s="139">
        <v>241.85</v>
      </c>
      <c r="G11794" s="137" t="s">
        <v>247</v>
      </c>
      <c r="H11794" s="137" t="s">
        <v>1806</v>
      </c>
      <c r="I11794" s="138" t="s">
        <v>1096</v>
      </c>
    </row>
    <row r="11795" spans="1:9" hidden="1">
      <c r="A11795" s="137" t="s">
        <v>56486</v>
      </c>
      <c r="B11795" s="138" t="s">
        <v>56487</v>
      </c>
      <c r="C11795" s="138" t="s">
        <v>56488</v>
      </c>
      <c r="D11795" s="138" t="s">
        <v>56489</v>
      </c>
      <c r="E11795" s="138" t="s">
        <v>56490</v>
      </c>
      <c r="F11795" s="139">
        <v>0</v>
      </c>
      <c r="G11795" s="137" t="s">
        <v>247</v>
      </c>
      <c r="H11795" s="137" t="s">
        <v>1806</v>
      </c>
      <c r="I11795" s="138" t="s">
        <v>1756</v>
      </c>
    </row>
    <row r="11796" spans="1:9" hidden="1">
      <c r="A11796" s="137" t="s">
        <v>56491</v>
      </c>
      <c r="B11796" s="138" t="s">
        <v>56492</v>
      </c>
      <c r="C11796" s="138" t="s">
        <v>56493</v>
      </c>
      <c r="D11796" s="138" t="s">
        <v>56494</v>
      </c>
      <c r="E11796" s="138" t="s">
        <v>56495</v>
      </c>
      <c r="F11796" s="139">
        <v>26.37</v>
      </c>
      <c r="G11796" s="137" t="s">
        <v>247</v>
      </c>
      <c r="H11796" s="137" t="s">
        <v>1806</v>
      </c>
      <c r="I11796" s="138" t="s">
        <v>1756</v>
      </c>
    </row>
    <row r="11797" spans="1:9" hidden="1">
      <c r="A11797" s="137" t="s">
        <v>56496</v>
      </c>
      <c r="B11797" s="138" t="s">
        <v>56497</v>
      </c>
      <c r="C11797" s="138" t="s">
        <v>56498</v>
      </c>
      <c r="D11797" s="138" t="s">
        <v>56499</v>
      </c>
      <c r="E11797" s="138" t="s">
        <v>56500</v>
      </c>
      <c r="F11797" s="139">
        <v>34.44</v>
      </c>
      <c r="G11797" s="137" t="s">
        <v>247</v>
      </c>
      <c r="H11797" s="137" t="s">
        <v>1806</v>
      </c>
      <c r="I11797" s="138" t="s">
        <v>1110</v>
      </c>
    </row>
    <row r="11798" spans="1:9" hidden="1">
      <c r="A11798" s="137" t="s">
        <v>56501</v>
      </c>
      <c r="B11798" s="138" t="s">
        <v>56502</v>
      </c>
      <c r="C11798" s="138" t="s">
        <v>56503</v>
      </c>
      <c r="D11798" s="138" t="s">
        <v>56504</v>
      </c>
      <c r="E11798" s="138" t="s">
        <v>56505</v>
      </c>
      <c r="F11798" s="139">
        <v>0</v>
      </c>
      <c r="G11798" s="137" t="s">
        <v>247</v>
      </c>
      <c r="H11798" s="137" t="s">
        <v>1806</v>
      </c>
      <c r="I11798" s="138" t="s">
        <v>1096</v>
      </c>
    </row>
    <row r="11799" spans="1:9" hidden="1">
      <c r="A11799" s="137" t="s">
        <v>56506</v>
      </c>
      <c r="B11799" s="138" t="s">
        <v>56507</v>
      </c>
      <c r="C11799" s="138" t="s">
        <v>56508</v>
      </c>
      <c r="D11799" s="138" t="s">
        <v>56509</v>
      </c>
      <c r="E11799" s="138" t="s">
        <v>56510</v>
      </c>
      <c r="F11799" s="139">
        <v>0</v>
      </c>
      <c r="G11799" s="137" t="s">
        <v>247</v>
      </c>
      <c r="H11799" s="137" t="s">
        <v>1806</v>
      </c>
      <c r="I11799" s="138" t="s">
        <v>1756</v>
      </c>
    </row>
    <row r="11800" spans="1:9" hidden="1">
      <c r="A11800" s="137" t="s">
        <v>56511</v>
      </c>
      <c r="B11800" s="138" t="s">
        <v>998</v>
      </c>
      <c r="C11800" s="138" t="s">
        <v>924</v>
      </c>
      <c r="D11800" s="138" t="s">
        <v>853</v>
      </c>
      <c r="E11800" s="138" t="s">
        <v>1212</v>
      </c>
      <c r="F11800" s="139">
        <v>25.78</v>
      </c>
      <c r="G11800" s="137" t="s">
        <v>247</v>
      </c>
      <c r="H11800" s="137" t="s">
        <v>1806</v>
      </c>
      <c r="I11800" s="138" t="s">
        <v>1096</v>
      </c>
    </row>
    <row r="11801" spans="1:9" hidden="1">
      <c r="A11801" s="137" t="s">
        <v>56512</v>
      </c>
      <c r="B11801" s="138" t="s">
        <v>56513</v>
      </c>
      <c r="C11801" s="138" t="s">
        <v>56514</v>
      </c>
      <c r="D11801" s="138" t="s">
        <v>56515</v>
      </c>
      <c r="E11801" s="138" t="s">
        <v>56516</v>
      </c>
      <c r="F11801" s="139">
        <v>25.92</v>
      </c>
      <c r="G11801" s="137" t="s">
        <v>247</v>
      </c>
      <c r="H11801" s="137" t="s">
        <v>1806</v>
      </c>
      <c r="I11801" s="138" t="s">
        <v>1756</v>
      </c>
    </row>
    <row r="11802" spans="1:9" hidden="1">
      <c r="A11802" s="137" t="s">
        <v>56517</v>
      </c>
      <c r="B11802" s="138" t="s">
        <v>56518</v>
      </c>
      <c r="C11802" s="138" t="s">
        <v>56519</v>
      </c>
      <c r="D11802" s="138" t="s">
        <v>56520</v>
      </c>
      <c r="E11802" s="138" t="s">
        <v>56521</v>
      </c>
      <c r="F11802" s="139">
        <v>26.84</v>
      </c>
      <c r="G11802" s="137" t="s">
        <v>247</v>
      </c>
      <c r="H11802" s="137" t="s">
        <v>1806</v>
      </c>
      <c r="I11802" s="138" t="s">
        <v>1756</v>
      </c>
    </row>
    <row r="11803" spans="1:9" hidden="1">
      <c r="A11803" s="137" t="s">
        <v>56522</v>
      </c>
      <c r="B11803" s="138" t="s">
        <v>56523</v>
      </c>
      <c r="C11803" s="138" t="s">
        <v>56524</v>
      </c>
      <c r="D11803" s="138" t="s">
        <v>56525</v>
      </c>
      <c r="E11803" s="138" t="s">
        <v>56526</v>
      </c>
      <c r="F11803" s="139">
        <v>25.34</v>
      </c>
      <c r="G11803" s="137" t="s">
        <v>247</v>
      </c>
      <c r="H11803" s="137" t="s">
        <v>1806</v>
      </c>
      <c r="I11803" s="138" t="s">
        <v>1756</v>
      </c>
    </row>
    <row r="11804" spans="1:9" hidden="1">
      <c r="A11804" s="137" t="s">
        <v>56527</v>
      </c>
      <c r="B11804" s="138" t="s">
        <v>56528</v>
      </c>
      <c r="C11804" s="138" t="s">
        <v>56529</v>
      </c>
      <c r="D11804" s="138" t="s">
        <v>56530</v>
      </c>
      <c r="E11804" s="138" t="s">
        <v>56531</v>
      </c>
      <c r="F11804" s="139">
        <v>25</v>
      </c>
      <c r="G11804" s="137" t="s">
        <v>247</v>
      </c>
      <c r="H11804" s="137" t="s">
        <v>1806</v>
      </c>
      <c r="I11804" s="138" t="s">
        <v>1756</v>
      </c>
    </row>
    <row r="11805" spans="1:9" hidden="1">
      <c r="A11805" s="137" t="s">
        <v>56532</v>
      </c>
      <c r="B11805" s="138" t="s">
        <v>56533</v>
      </c>
      <c r="C11805" s="138" t="s">
        <v>56534</v>
      </c>
      <c r="D11805" s="138" t="s">
        <v>56535</v>
      </c>
      <c r="E11805" s="138" t="s">
        <v>56536</v>
      </c>
      <c r="F11805" s="139">
        <v>25.05</v>
      </c>
      <c r="G11805" s="137" t="s">
        <v>247</v>
      </c>
      <c r="H11805" s="137" t="s">
        <v>1806</v>
      </c>
      <c r="I11805" s="138" t="s">
        <v>1756</v>
      </c>
    </row>
    <row r="11806" spans="1:9" hidden="1">
      <c r="A11806" s="137" t="s">
        <v>56537</v>
      </c>
      <c r="B11806" s="138" t="s">
        <v>56538</v>
      </c>
      <c r="C11806" s="138" t="s">
        <v>56539</v>
      </c>
      <c r="D11806" s="138" t="s">
        <v>56540</v>
      </c>
      <c r="E11806" s="138" t="s">
        <v>56541</v>
      </c>
      <c r="F11806" s="139">
        <v>25.06</v>
      </c>
      <c r="G11806" s="137" t="s">
        <v>247</v>
      </c>
      <c r="H11806" s="137" t="s">
        <v>1806</v>
      </c>
      <c r="I11806" s="138" t="s">
        <v>1756</v>
      </c>
    </row>
    <row r="11807" spans="1:9" hidden="1">
      <c r="A11807" s="137" t="s">
        <v>56542</v>
      </c>
      <c r="B11807" s="138" t="s">
        <v>56543</v>
      </c>
      <c r="C11807" s="138" t="s">
        <v>56544</v>
      </c>
      <c r="D11807" s="138" t="s">
        <v>56545</v>
      </c>
      <c r="E11807" s="138" t="s">
        <v>56546</v>
      </c>
      <c r="F11807" s="139">
        <v>0</v>
      </c>
      <c r="G11807" s="137" t="s">
        <v>247</v>
      </c>
      <c r="H11807" s="137" t="s">
        <v>1806</v>
      </c>
      <c r="I11807" s="138" t="s">
        <v>1756</v>
      </c>
    </row>
    <row r="11808" spans="1:9" hidden="1">
      <c r="A11808" s="137" t="s">
        <v>56547</v>
      </c>
      <c r="B11808" s="138" t="s">
        <v>56548</v>
      </c>
      <c r="C11808" s="138" t="s">
        <v>56549</v>
      </c>
      <c r="D11808" s="138" t="s">
        <v>56550</v>
      </c>
      <c r="E11808" s="138" t="s">
        <v>56551</v>
      </c>
      <c r="F11808" s="139">
        <v>24.17</v>
      </c>
      <c r="G11808" s="137" t="s">
        <v>247</v>
      </c>
      <c r="H11808" s="137" t="s">
        <v>1806</v>
      </c>
      <c r="I11808" s="138" t="s">
        <v>1756</v>
      </c>
    </row>
    <row r="11809" spans="1:9" hidden="1">
      <c r="A11809" s="137" t="s">
        <v>56552</v>
      </c>
      <c r="B11809" s="138" t="s">
        <v>56553</v>
      </c>
      <c r="C11809" s="138" t="s">
        <v>56554</v>
      </c>
      <c r="D11809" s="138" t="s">
        <v>56555</v>
      </c>
      <c r="E11809" s="138" t="s">
        <v>56556</v>
      </c>
      <c r="F11809" s="139">
        <v>25.72</v>
      </c>
      <c r="G11809" s="137" t="s">
        <v>247</v>
      </c>
      <c r="H11809" s="137" t="s">
        <v>1806</v>
      </c>
      <c r="I11809" s="138" t="s">
        <v>1756</v>
      </c>
    </row>
    <row r="11810" spans="1:9" hidden="1">
      <c r="A11810" s="137" t="s">
        <v>56557</v>
      </c>
      <c r="B11810" s="138" t="s">
        <v>56558</v>
      </c>
      <c r="C11810" s="138" t="s">
        <v>56559</v>
      </c>
      <c r="D11810" s="138" t="s">
        <v>56560</v>
      </c>
      <c r="E11810" s="138" t="s">
        <v>56561</v>
      </c>
      <c r="F11810" s="139">
        <v>25.42</v>
      </c>
      <c r="G11810" s="137" t="s">
        <v>247</v>
      </c>
      <c r="H11810" s="137" t="s">
        <v>1806</v>
      </c>
      <c r="I11810" s="138" t="s">
        <v>1756</v>
      </c>
    </row>
    <row r="11811" spans="1:9" hidden="1">
      <c r="A11811" s="137" t="s">
        <v>56562</v>
      </c>
      <c r="B11811" s="138" t="s">
        <v>56563</v>
      </c>
      <c r="C11811" s="138" t="s">
        <v>56564</v>
      </c>
      <c r="D11811" s="138" t="s">
        <v>56565</v>
      </c>
      <c r="E11811" s="138" t="s">
        <v>56566</v>
      </c>
      <c r="F11811" s="139">
        <v>25.52</v>
      </c>
      <c r="G11811" s="137" t="s">
        <v>247</v>
      </c>
      <c r="H11811" s="137" t="s">
        <v>1806</v>
      </c>
      <c r="I11811" s="138" t="s">
        <v>1756</v>
      </c>
    </row>
    <row r="11812" spans="1:9" hidden="1">
      <c r="A11812" s="137" t="s">
        <v>56567</v>
      </c>
      <c r="B11812" s="138" t="s">
        <v>56568</v>
      </c>
      <c r="C11812" s="138" t="s">
        <v>56569</v>
      </c>
      <c r="D11812" s="138" t="s">
        <v>56515</v>
      </c>
      <c r="E11812" s="138" t="s">
        <v>56570</v>
      </c>
      <c r="F11812" s="139">
        <v>25.75</v>
      </c>
      <c r="G11812" s="137" t="s">
        <v>247</v>
      </c>
      <c r="H11812" s="137" t="s">
        <v>1806</v>
      </c>
      <c r="I11812" s="138" t="s">
        <v>1756</v>
      </c>
    </row>
    <row r="11813" spans="1:9" hidden="1">
      <c r="A11813" s="137" t="s">
        <v>56571</v>
      </c>
      <c r="B11813" s="138" t="s">
        <v>56572</v>
      </c>
      <c r="C11813" s="138" t="s">
        <v>56573</v>
      </c>
      <c r="D11813" s="138" t="s">
        <v>56574</v>
      </c>
      <c r="E11813" s="138" t="s">
        <v>56575</v>
      </c>
      <c r="F11813" s="139">
        <v>54.69</v>
      </c>
      <c r="G11813" s="137" t="s">
        <v>247</v>
      </c>
      <c r="H11813" s="137" t="s">
        <v>1806</v>
      </c>
      <c r="I11813" s="138" t="s">
        <v>1096</v>
      </c>
    </row>
    <row r="11814" spans="1:9" hidden="1">
      <c r="A11814" s="137" t="s">
        <v>56576</v>
      </c>
      <c r="B11814" s="138" t="s">
        <v>56577</v>
      </c>
      <c r="C11814" s="138" t="s">
        <v>56578</v>
      </c>
      <c r="D11814" s="138" t="s">
        <v>56574</v>
      </c>
      <c r="E11814" s="138" t="s">
        <v>56579</v>
      </c>
      <c r="F11814" s="139">
        <v>0</v>
      </c>
      <c r="G11814" s="137" t="s">
        <v>247</v>
      </c>
      <c r="H11814" s="137" t="s">
        <v>1806</v>
      </c>
      <c r="I11814" s="138" t="s">
        <v>1756</v>
      </c>
    </row>
    <row r="11815" spans="1:9" hidden="1">
      <c r="A11815" s="137" t="s">
        <v>56580</v>
      </c>
      <c r="B11815" s="138" t="s">
        <v>56581</v>
      </c>
      <c r="C11815" s="138" t="s">
        <v>56582</v>
      </c>
      <c r="D11815" s="138" t="s">
        <v>56583</v>
      </c>
      <c r="E11815" s="138" t="s">
        <v>56584</v>
      </c>
      <c r="F11815" s="139">
        <v>0</v>
      </c>
      <c r="G11815" s="137" t="s">
        <v>247</v>
      </c>
      <c r="H11815" s="137" t="s">
        <v>1806</v>
      </c>
      <c r="I11815" s="138" t="s">
        <v>1096</v>
      </c>
    </row>
    <row r="11816" spans="1:9" hidden="1">
      <c r="A11816" s="137" t="s">
        <v>56585</v>
      </c>
      <c r="B11816" s="138" t="s">
        <v>56586</v>
      </c>
      <c r="C11816" s="138" t="s">
        <v>56587</v>
      </c>
      <c r="D11816" s="138" t="s">
        <v>56588</v>
      </c>
      <c r="E11816" s="138" t="s">
        <v>56589</v>
      </c>
      <c r="F11816" s="139">
        <v>269.62</v>
      </c>
      <c r="G11816" s="137" t="s">
        <v>247</v>
      </c>
      <c r="H11816" s="137" t="s">
        <v>1806</v>
      </c>
      <c r="I11816" s="138" t="s">
        <v>1096</v>
      </c>
    </row>
    <row r="11817" spans="1:9" hidden="1">
      <c r="A11817" s="137" t="s">
        <v>56590</v>
      </c>
      <c r="B11817" s="138" t="s">
        <v>56591</v>
      </c>
      <c r="C11817" s="138" t="s">
        <v>56592</v>
      </c>
      <c r="D11817" s="138" t="s">
        <v>56593</v>
      </c>
      <c r="E11817" s="138" t="s">
        <v>56594</v>
      </c>
      <c r="F11817" s="139">
        <v>0</v>
      </c>
      <c r="G11817" s="137" t="s">
        <v>247</v>
      </c>
      <c r="H11817" s="137" t="s">
        <v>1806</v>
      </c>
      <c r="I11817" s="138" t="s">
        <v>1096</v>
      </c>
    </row>
    <row r="11818" spans="1:9" hidden="1">
      <c r="A11818" s="137" t="s">
        <v>56595</v>
      </c>
      <c r="B11818" s="138" t="s">
        <v>785</v>
      </c>
      <c r="C11818" s="138" t="s">
        <v>787</v>
      </c>
      <c r="D11818" s="138" t="s">
        <v>786</v>
      </c>
      <c r="E11818" s="138" t="s">
        <v>1341</v>
      </c>
      <c r="F11818" s="139">
        <v>42.42</v>
      </c>
      <c r="G11818" s="137" t="s">
        <v>247</v>
      </c>
      <c r="H11818" s="137" t="s">
        <v>1806</v>
      </c>
      <c r="I11818" s="138" t="s">
        <v>1110</v>
      </c>
    </row>
    <row r="11819" spans="1:9" hidden="1">
      <c r="A11819" s="137" t="s">
        <v>56596</v>
      </c>
      <c r="B11819" s="138" t="s">
        <v>56597</v>
      </c>
      <c r="C11819" s="138" t="s">
        <v>56598</v>
      </c>
      <c r="D11819" s="138" t="s">
        <v>56599</v>
      </c>
      <c r="E11819" s="138" t="s">
        <v>56600</v>
      </c>
      <c r="F11819" s="139">
        <v>0</v>
      </c>
      <c r="G11819" s="137" t="s">
        <v>247</v>
      </c>
      <c r="H11819" s="137" t="s">
        <v>1806</v>
      </c>
      <c r="I11819" s="138" t="s">
        <v>1096</v>
      </c>
    </row>
    <row r="11820" spans="1:9" hidden="1">
      <c r="A11820" s="137" t="s">
        <v>56601</v>
      </c>
      <c r="B11820" s="138" t="s">
        <v>56602</v>
      </c>
      <c r="C11820" s="138" t="s">
        <v>56603</v>
      </c>
      <c r="D11820" s="138" t="s">
        <v>56604</v>
      </c>
      <c r="E11820" s="138" t="s">
        <v>56605</v>
      </c>
      <c r="F11820" s="139">
        <v>24.15</v>
      </c>
      <c r="G11820" s="137" t="s">
        <v>247</v>
      </c>
      <c r="H11820" s="137" t="s">
        <v>1806</v>
      </c>
      <c r="I11820" s="138" t="s">
        <v>1096</v>
      </c>
    </row>
    <row r="11821" spans="1:9" hidden="1">
      <c r="A11821" s="137" t="s">
        <v>56606</v>
      </c>
      <c r="B11821" s="138" t="s">
        <v>56607</v>
      </c>
      <c r="C11821" s="138" t="s">
        <v>56608</v>
      </c>
      <c r="D11821" s="138" t="s">
        <v>56609</v>
      </c>
      <c r="E11821" s="138" t="s">
        <v>56610</v>
      </c>
      <c r="F11821" s="139">
        <v>0</v>
      </c>
      <c r="G11821" s="137" t="s">
        <v>247</v>
      </c>
      <c r="H11821" s="137" t="s">
        <v>1806</v>
      </c>
      <c r="I11821" s="138" t="s">
        <v>1096</v>
      </c>
    </row>
    <row r="11822" spans="1:9" hidden="1">
      <c r="A11822" s="137" t="s">
        <v>56611</v>
      </c>
      <c r="B11822" s="138" t="s">
        <v>56612</v>
      </c>
      <c r="C11822" s="138" t="s">
        <v>56613</v>
      </c>
      <c r="D11822" s="138" t="s">
        <v>2849</v>
      </c>
      <c r="E11822" s="138" t="s">
        <v>56614</v>
      </c>
      <c r="F11822" s="139">
        <v>0</v>
      </c>
      <c r="G11822" s="137" t="s">
        <v>247</v>
      </c>
      <c r="H11822" s="137" t="s">
        <v>1806</v>
      </c>
      <c r="I11822" s="138" t="s">
        <v>1096</v>
      </c>
    </row>
    <row r="11823" spans="1:9" hidden="1">
      <c r="A11823" s="137" t="s">
        <v>56615</v>
      </c>
      <c r="B11823" s="138" t="s">
        <v>56616</v>
      </c>
      <c r="C11823" s="138" t="s">
        <v>56617</v>
      </c>
      <c r="D11823" s="138" t="s">
        <v>56618</v>
      </c>
      <c r="E11823" s="138" t="s">
        <v>56619</v>
      </c>
      <c r="F11823" s="139">
        <v>30.26</v>
      </c>
      <c r="G11823" s="137" t="s">
        <v>247</v>
      </c>
      <c r="H11823" s="137" t="s">
        <v>1806</v>
      </c>
      <c r="I11823" s="138" t="s">
        <v>1096</v>
      </c>
    </row>
    <row r="11824" spans="1:9" hidden="1">
      <c r="A11824" s="137" t="s">
        <v>56620</v>
      </c>
      <c r="B11824" s="138" t="s">
        <v>56621</v>
      </c>
      <c r="C11824" s="138" t="s">
        <v>56622</v>
      </c>
      <c r="D11824" s="138" t="s">
        <v>56623</v>
      </c>
      <c r="E11824" s="138" t="s">
        <v>56624</v>
      </c>
      <c r="F11824" s="139">
        <v>28.35</v>
      </c>
      <c r="G11824" s="137" t="s">
        <v>247</v>
      </c>
      <c r="H11824" s="137" t="s">
        <v>1806</v>
      </c>
      <c r="I11824" s="138" t="s">
        <v>1096</v>
      </c>
    </row>
    <row r="11825" spans="1:9" hidden="1">
      <c r="A11825" s="137" t="s">
        <v>56625</v>
      </c>
      <c r="B11825" s="138" t="s">
        <v>56626</v>
      </c>
      <c r="C11825" s="138" t="s">
        <v>56627</v>
      </c>
      <c r="D11825" s="138" t="s">
        <v>56628</v>
      </c>
      <c r="E11825" s="138" t="s">
        <v>56629</v>
      </c>
      <c r="F11825" s="139">
        <v>162.57</v>
      </c>
      <c r="G11825" s="137" t="s">
        <v>247</v>
      </c>
      <c r="H11825" s="137" t="s">
        <v>1806</v>
      </c>
      <c r="I11825" s="138" t="s">
        <v>1096</v>
      </c>
    </row>
    <row r="11826" spans="1:9" hidden="1">
      <c r="A11826" s="137" t="s">
        <v>56630</v>
      </c>
      <c r="B11826" s="138" t="s">
        <v>56631</v>
      </c>
      <c r="C11826" s="138" t="s">
        <v>56632</v>
      </c>
      <c r="D11826" s="138" t="s">
        <v>56633</v>
      </c>
      <c r="E11826" s="138" t="s">
        <v>56634</v>
      </c>
      <c r="F11826" s="139">
        <v>0</v>
      </c>
      <c r="G11826" s="137" t="s">
        <v>247</v>
      </c>
      <c r="H11826" s="137" t="s">
        <v>1806</v>
      </c>
      <c r="I11826" s="138" t="s">
        <v>1110</v>
      </c>
    </row>
    <row r="11827" spans="1:9" hidden="1">
      <c r="A11827" s="137" t="s">
        <v>56635</v>
      </c>
      <c r="B11827" s="138" t="s">
        <v>56636</v>
      </c>
      <c r="C11827" s="138" t="s">
        <v>56637</v>
      </c>
      <c r="D11827" s="138" t="s">
        <v>56638</v>
      </c>
      <c r="E11827" s="138" t="s">
        <v>56639</v>
      </c>
      <c r="F11827" s="139">
        <v>0</v>
      </c>
      <c r="G11827" s="137" t="s">
        <v>247</v>
      </c>
      <c r="H11827" s="137" t="s">
        <v>1806</v>
      </c>
      <c r="I11827" s="138" t="s">
        <v>1096</v>
      </c>
    </row>
    <row r="11828" spans="1:9" hidden="1">
      <c r="A11828" s="137" t="s">
        <v>56640</v>
      </c>
      <c r="B11828" s="138" t="s">
        <v>56641</v>
      </c>
      <c r="C11828" s="138" t="s">
        <v>56642</v>
      </c>
      <c r="D11828" s="138" t="s">
        <v>56643</v>
      </c>
      <c r="E11828" s="138" t="s">
        <v>56644</v>
      </c>
      <c r="F11828" s="139">
        <v>0</v>
      </c>
      <c r="G11828" s="137" t="s">
        <v>247</v>
      </c>
      <c r="H11828" s="137" t="s">
        <v>1806</v>
      </c>
      <c r="I11828" s="138" t="s">
        <v>1096</v>
      </c>
    </row>
    <row r="11829" spans="1:9" hidden="1">
      <c r="A11829" s="137" t="s">
        <v>56645</v>
      </c>
      <c r="B11829" s="138" t="s">
        <v>56646</v>
      </c>
      <c r="C11829" s="138" t="s">
        <v>56647</v>
      </c>
      <c r="D11829" s="138" t="s">
        <v>56648</v>
      </c>
      <c r="E11829" s="138" t="s">
        <v>56649</v>
      </c>
      <c r="F11829" s="139">
        <v>0</v>
      </c>
      <c r="G11829" s="137" t="s">
        <v>247</v>
      </c>
      <c r="H11829" s="137" t="s">
        <v>1806</v>
      </c>
      <c r="I11829" s="138" t="s">
        <v>1756</v>
      </c>
    </row>
    <row r="11830" spans="1:9" hidden="1">
      <c r="A11830" s="137" t="s">
        <v>56650</v>
      </c>
      <c r="B11830" s="138" t="s">
        <v>56651</v>
      </c>
      <c r="C11830" s="138" t="s">
        <v>1358</v>
      </c>
      <c r="D11830" s="138" t="s">
        <v>1359</v>
      </c>
      <c r="E11830" s="138" t="s">
        <v>56652</v>
      </c>
      <c r="F11830" s="139">
        <v>19.77</v>
      </c>
      <c r="G11830" s="137" t="s">
        <v>247</v>
      </c>
      <c r="H11830" s="137" t="s">
        <v>1806</v>
      </c>
      <c r="I11830" s="138" t="s">
        <v>1096</v>
      </c>
    </row>
    <row r="11831" spans="1:9" hidden="1">
      <c r="A11831" s="137" t="s">
        <v>56653</v>
      </c>
      <c r="B11831" s="138" t="s">
        <v>56654</v>
      </c>
      <c r="C11831" s="138" t="s">
        <v>56655</v>
      </c>
      <c r="D11831" s="138" t="s">
        <v>56656</v>
      </c>
      <c r="E11831" s="138" t="s">
        <v>56657</v>
      </c>
      <c r="F11831" s="139">
        <v>0</v>
      </c>
      <c r="G11831" s="137" t="s">
        <v>247</v>
      </c>
      <c r="H11831" s="137" t="s">
        <v>1806</v>
      </c>
      <c r="I11831" s="138" t="s">
        <v>1096</v>
      </c>
    </row>
    <row r="11832" spans="1:9" hidden="1">
      <c r="A11832" s="137" t="s">
        <v>56658</v>
      </c>
      <c r="B11832" s="138" t="s">
        <v>56659</v>
      </c>
      <c r="C11832" s="138" t="s">
        <v>56660</v>
      </c>
      <c r="D11832" s="138" t="s">
        <v>56661</v>
      </c>
      <c r="E11832" s="138" t="s">
        <v>1756</v>
      </c>
      <c r="F11832" s="139">
        <v>0</v>
      </c>
      <c r="G11832" s="137" t="s">
        <v>247</v>
      </c>
      <c r="H11832" s="137" t="s">
        <v>1806</v>
      </c>
      <c r="I11832" s="138" t="s">
        <v>1756</v>
      </c>
    </row>
    <row r="11833" spans="1:9" hidden="1">
      <c r="A11833" s="137" t="s">
        <v>56662</v>
      </c>
      <c r="B11833" s="138" t="s">
        <v>56663</v>
      </c>
      <c r="C11833" s="138" t="s">
        <v>56664</v>
      </c>
      <c r="D11833" s="138" t="s">
        <v>56665</v>
      </c>
      <c r="E11833" s="138" t="s">
        <v>1756</v>
      </c>
      <c r="F11833" s="139">
        <v>0</v>
      </c>
      <c r="G11833" s="137" t="s">
        <v>247</v>
      </c>
      <c r="H11833" s="137" t="s">
        <v>1806</v>
      </c>
      <c r="I11833" s="138" t="s">
        <v>1756</v>
      </c>
    </row>
    <row r="11834" spans="1:9" hidden="1">
      <c r="A11834" s="137" t="s">
        <v>56666</v>
      </c>
      <c r="B11834" s="138" t="s">
        <v>56667</v>
      </c>
      <c r="C11834" s="138" t="s">
        <v>56668</v>
      </c>
      <c r="D11834" s="138" t="s">
        <v>56669</v>
      </c>
      <c r="E11834" s="138" t="s">
        <v>56670</v>
      </c>
      <c r="F11834" s="139">
        <v>25.93</v>
      </c>
      <c r="G11834" s="137" t="s">
        <v>247</v>
      </c>
      <c r="H11834" s="137" t="s">
        <v>1806</v>
      </c>
      <c r="I11834" s="138" t="s">
        <v>1756</v>
      </c>
    </row>
    <row r="11835" spans="1:9" hidden="1">
      <c r="A11835" s="137" t="s">
        <v>56671</v>
      </c>
      <c r="B11835" s="138" t="s">
        <v>56672</v>
      </c>
      <c r="C11835" s="138" t="s">
        <v>56673</v>
      </c>
      <c r="D11835" s="138" t="s">
        <v>21698</v>
      </c>
      <c r="E11835" s="138" t="s">
        <v>56674</v>
      </c>
      <c r="F11835" s="139">
        <v>4.17</v>
      </c>
      <c r="G11835" s="137" t="s">
        <v>247</v>
      </c>
      <c r="H11835" s="137" t="s">
        <v>1806</v>
      </c>
      <c r="I11835" s="138" t="s">
        <v>1096</v>
      </c>
    </row>
    <row r="11836" spans="1:9" hidden="1">
      <c r="A11836" s="137" t="s">
        <v>56675</v>
      </c>
      <c r="B11836" s="138" t="s">
        <v>56676</v>
      </c>
      <c r="C11836" s="138" t="s">
        <v>56677</v>
      </c>
      <c r="D11836" s="138" t="s">
        <v>56678</v>
      </c>
      <c r="E11836" s="138" t="s">
        <v>56679</v>
      </c>
      <c r="F11836" s="139">
        <v>0</v>
      </c>
      <c r="G11836" s="137" t="s">
        <v>247</v>
      </c>
      <c r="H11836" s="137" t="s">
        <v>1806</v>
      </c>
      <c r="I11836" s="138" t="s">
        <v>1080</v>
      </c>
    </row>
    <row r="11837" spans="1:9" hidden="1">
      <c r="A11837" s="137" t="s">
        <v>56680</v>
      </c>
      <c r="B11837" s="138" t="s">
        <v>56681</v>
      </c>
      <c r="C11837" s="138" t="s">
        <v>56682</v>
      </c>
      <c r="D11837" s="138" t="s">
        <v>56683</v>
      </c>
      <c r="E11837" s="138" t="s">
        <v>56684</v>
      </c>
      <c r="F11837" s="139">
        <v>0</v>
      </c>
      <c r="G11837" s="137" t="s">
        <v>247</v>
      </c>
      <c r="H11837" s="137" t="s">
        <v>1806</v>
      </c>
      <c r="I11837" s="138" t="s">
        <v>1080</v>
      </c>
    </row>
    <row r="11838" spans="1:9" hidden="1">
      <c r="A11838" s="137" t="s">
        <v>56685</v>
      </c>
      <c r="B11838" s="138" t="s">
        <v>56686</v>
      </c>
      <c r="C11838" s="138" t="s">
        <v>56687</v>
      </c>
      <c r="D11838" s="138" t="s">
        <v>56688</v>
      </c>
      <c r="E11838" s="138" t="s">
        <v>56689</v>
      </c>
      <c r="F11838" s="139">
        <v>0</v>
      </c>
      <c r="G11838" s="137" t="s">
        <v>247</v>
      </c>
      <c r="H11838" s="137" t="s">
        <v>1806</v>
      </c>
      <c r="I11838" s="138" t="s">
        <v>1080</v>
      </c>
    </row>
    <row r="11839" spans="1:9" hidden="1">
      <c r="A11839" s="137" t="s">
        <v>56690</v>
      </c>
      <c r="B11839" s="138" t="s">
        <v>56691</v>
      </c>
      <c r="C11839" s="138" t="s">
        <v>56692</v>
      </c>
      <c r="D11839" s="138" t="s">
        <v>56693</v>
      </c>
      <c r="E11839" s="138" t="s">
        <v>56694</v>
      </c>
      <c r="F11839" s="139">
        <v>0</v>
      </c>
      <c r="G11839" s="137" t="s">
        <v>247</v>
      </c>
      <c r="H11839" s="137" t="s">
        <v>1806</v>
      </c>
      <c r="I11839" s="138" t="s">
        <v>1080</v>
      </c>
    </row>
    <row r="11840" spans="1:9" hidden="1">
      <c r="A11840" s="137" t="s">
        <v>56695</v>
      </c>
      <c r="B11840" s="138" t="s">
        <v>56696</v>
      </c>
      <c r="C11840" s="138" t="s">
        <v>56697</v>
      </c>
      <c r="D11840" s="138" t="s">
        <v>56698</v>
      </c>
      <c r="E11840" s="138" t="s">
        <v>56699</v>
      </c>
      <c r="F11840" s="139">
        <v>0</v>
      </c>
      <c r="G11840" s="137" t="s">
        <v>247</v>
      </c>
      <c r="H11840" s="137" t="s">
        <v>1806</v>
      </c>
      <c r="I11840" s="138" t="s">
        <v>1080</v>
      </c>
    </row>
    <row r="11841" spans="1:9" hidden="1">
      <c r="A11841" s="137" t="s">
        <v>56700</v>
      </c>
      <c r="B11841" s="138" t="s">
        <v>56701</v>
      </c>
      <c r="C11841" s="138" t="s">
        <v>56702</v>
      </c>
      <c r="D11841" s="138" t="s">
        <v>56698</v>
      </c>
      <c r="E11841" s="138" t="s">
        <v>56703</v>
      </c>
      <c r="F11841" s="139">
        <v>0</v>
      </c>
      <c r="G11841" s="137" t="s">
        <v>247</v>
      </c>
      <c r="H11841" s="137" t="s">
        <v>1806</v>
      </c>
      <c r="I11841" s="138" t="s">
        <v>1080</v>
      </c>
    </row>
    <row r="11842" spans="1:9" hidden="1">
      <c r="A11842" s="137" t="s">
        <v>56704</v>
      </c>
      <c r="B11842" s="138" t="s">
        <v>56701</v>
      </c>
      <c r="C11842" s="138" t="s">
        <v>56705</v>
      </c>
      <c r="D11842" s="138" t="s">
        <v>56698</v>
      </c>
      <c r="E11842" s="138" t="s">
        <v>56703</v>
      </c>
      <c r="F11842" s="139">
        <v>37.700000000000003</v>
      </c>
      <c r="G11842" s="137" t="s">
        <v>247</v>
      </c>
      <c r="H11842" s="137" t="s">
        <v>1806</v>
      </c>
      <c r="I11842" s="138" t="s">
        <v>1080</v>
      </c>
    </row>
    <row r="11843" spans="1:9" hidden="1">
      <c r="A11843" s="137" t="s">
        <v>56706</v>
      </c>
      <c r="B11843" s="138" t="s">
        <v>56707</v>
      </c>
      <c r="C11843" s="138" t="s">
        <v>56708</v>
      </c>
      <c r="D11843" s="138" t="s">
        <v>56709</v>
      </c>
      <c r="E11843" s="138" t="s">
        <v>56710</v>
      </c>
      <c r="F11843" s="139">
        <v>0</v>
      </c>
      <c r="G11843" s="137" t="s">
        <v>247</v>
      </c>
      <c r="H11843" s="137" t="s">
        <v>1806</v>
      </c>
      <c r="I11843" s="138" t="s">
        <v>5636</v>
      </c>
    </row>
    <row r="11844" spans="1:9" hidden="1">
      <c r="A11844" s="137" t="s">
        <v>56711</v>
      </c>
      <c r="B11844" s="138" t="s">
        <v>56712</v>
      </c>
      <c r="C11844" s="138" t="s">
        <v>56713</v>
      </c>
      <c r="D11844" s="138" t="s">
        <v>56714</v>
      </c>
      <c r="E11844" s="138" t="s">
        <v>56715</v>
      </c>
      <c r="F11844" s="139">
        <v>0</v>
      </c>
      <c r="G11844" s="137" t="s">
        <v>247</v>
      </c>
      <c r="H11844" s="137" t="s">
        <v>1806</v>
      </c>
      <c r="I11844" s="138" t="s">
        <v>5636</v>
      </c>
    </row>
    <row r="11845" spans="1:9" hidden="1">
      <c r="A11845" s="137" t="s">
        <v>56716</v>
      </c>
      <c r="B11845" s="138" t="s">
        <v>56717</v>
      </c>
      <c r="C11845" s="138" t="s">
        <v>56718</v>
      </c>
      <c r="D11845" s="138" t="s">
        <v>56719</v>
      </c>
      <c r="E11845" s="138" t="s">
        <v>56720</v>
      </c>
      <c r="F11845" s="139">
        <v>22.42</v>
      </c>
      <c r="G11845" s="137" t="s">
        <v>247</v>
      </c>
      <c r="H11845" s="137" t="s">
        <v>1806</v>
      </c>
      <c r="I11845" s="138" t="s">
        <v>1080</v>
      </c>
    </row>
    <row r="11846" spans="1:9" hidden="1">
      <c r="A11846" s="137" t="s">
        <v>56721</v>
      </c>
      <c r="B11846" s="138" t="s">
        <v>56722</v>
      </c>
      <c r="C11846" s="138" t="s">
        <v>56723</v>
      </c>
      <c r="D11846" s="138" t="s">
        <v>56724</v>
      </c>
      <c r="E11846" s="138" t="s">
        <v>56725</v>
      </c>
      <c r="F11846" s="139">
        <v>0</v>
      </c>
      <c r="G11846" s="137" t="s">
        <v>247</v>
      </c>
      <c r="H11846" s="137" t="s">
        <v>1806</v>
      </c>
      <c r="I11846" s="138" t="s">
        <v>5636</v>
      </c>
    </row>
    <row r="11847" spans="1:9" hidden="1">
      <c r="A11847" s="137" t="s">
        <v>56726</v>
      </c>
      <c r="B11847" s="138" t="s">
        <v>56727</v>
      </c>
      <c r="C11847" s="138" t="s">
        <v>56728</v>
      </c>
      <c r="D11847" s="138" t="s">
        <v>56729</v>
      </c>
      <c r="E11847" s="138" t="s">
        <v>56730</v>
      </c>
      <c r="F11847" s="139">
        <v>0</v>
      </c>
      <c r="G11847" s="137" t="s">
        <v>247</v>
      </c>
      <c r="H11847" s="137" t="s">
        <v>1806</v>
      </c>
      <c r="I11847" s="138" t="s">
        <v>5636</v>
      </c>
    </row>
    <row r="11848" spans="1:9" hidden="1">
      <c r="A11848" s="137" t="s">
        <v>56731</v>
      </c>
      <c r="B11848" s="138" t="s">
        <v>56727</v>
      </c>
      <c r="C11848" s="138" t="s">
        <v>56732</v>
      </c>
      <c r="D11848" s="138" t="s">
        <v>56729</v>
      </c>
      <c r="E11848" s="138" t="s">
        <v>56730</v>
      </c>
      <c r="F11848" s="139">
        <v>0</v>
      </c>
      <c r="G11848" s="137" t="s">
        <v>247</v>
      </c>
      <c r="H11848" s="137" t="s">
        <v>1806</v>
      </c>
      <c r="I11848" s="138" t="s">
        <v>5636</v>
      </c>
    </row>
    <row r="11849" spans="1:9" hidden="1">
      <c r="A11849" s="137" t="s">
        <v>56733</v>
      </c>
      <c r="B11849" s="138" t="s">
        <v>56734</v>
      </c>
      <c r="C11849" s="138" t="s">
        <v>56735</v>
      </c>
      <c r="D11849" s="138" t="s">
        <v>56736</v>
      </c>
      <c r="E11849" s="138" t="s">
        <v>56737</v>
      </c>
      <c r="F11849" s="139">
        <v>0</v>
      </c>
      <c r="G11849" s="137" t="s">
        <v>247</v>
      </c>
      <c r="H11849" s="137" t="s">
        <v>1806</v>
      </c>
      <c r="I11849" s="138" t="s">
        <v>1080</v>
      </c>
    </row>
    <row r="11850" spans="1:9" hidden="1">
      <c r="A11850" s="137" t="s">
        <v>56738</v>
      </c>
      <c r="B11850" s="138" t="s">
        <v>56739</v>
      </c>
      <c r="C11850" s="138" t="s">
        <v>56740</v>
      </c>
      <c r="D11850" s="138" t="s">
        <v>56741</v>
      </c>
      <c r="E11850" s="138" t="s">
        <v>56742</v>
      </c>
      <c r="F11850" s="139">
        <v>0</v>
      </c>
      <c r="G11850" s="137" t="s">
        <v>247</v>
      </c>
      <c r="H11850" s="137" t="s">
        <v>1806</v>
      </c>
      <c r="I11850" s="138" t="s">
        <v>1080</v>
      </c>
    </row>
    <row r="11851" spans="1:9" hidden="1">
      <c r="A11851" s="137" t="s">
        <v>56743</v>
      </c>
      <c r="B11851" s="138" t="s">
        <v>56744</v>
      </c>
      <c r="C11851" s="138" t="s">
        <v>56745</v>
      </c>
      <c r="D11851" s="138" t="s">
        <v>56741</v>
      </c>
      <c r="E11851" s="138" t="s">
        <v>56746</v>
      </c>
      <c r="F11851" s="139">
        <v>0</v>
      </c>
      <c r="G11851" s="137" t="s">
        <v>247</v>
      </c>
      <c r="H11851" s="137" t="s">
        <v>1806</v>
      </c>
      <c r="I11851" s="138" t="s">
        <v>1080</v>
      </c>
    </row>
    <row r="11852" spans="1:9" hidden="1">
      <c r="A11852" s="137" t="s">
        <v>56747</v>
      </c>
      <c r="B11852" s="138" t="s">
        <v>56748</v>
      </c>
      <c r="C11852" s="138" t="s">
        <v>56749</v>
      </c>
      <c r="D11852" s="138" t="s">
        <v>56741</v>
      </c>
      <c r="E11852" s="138" t="s">
        <v>56750</v>
      </c>
      <c r="F11852" s="139">
        <v>0</v>
      </c>
      <c r="G11852" s="137" t="s">
        <v>247</v>
      </c>
      <c r="H11852" s="137" t="s">
        <v>1806</v>
      </c>
      <c r="I11852" s="138" t="s">
        <v>1080</v>
      </c>
    </row>
    <row r="11853" spans="1:9" hidden="1">
      <c r="A11853" s="137" t="s">
        <v>56751</v>
      </c>
      <c r="B11853" s="138" t="s">
        <v>56752</v>
      </c>
      <c r="C11853" s="138" t="s">
        <v>56753</v>
      </c>
      <c r="D11853" s="138" t="s">
        <v>56754</v>
      </c>
      <c r="E11853" s="138" t="s">
        <v>56755</v>
      </c>
      <c r="F11853" s="139">
        <v>0</v>
      </c>
      <c r="G11853" s="137" t="s">
        <v>247</v>
      </c>
      <c r="H11853" s="137" t="s">
        <v>1806</v>
      </c>
      <c r="I11853" s="138" t="s">
        <v>1756</v>
      </c>
    </row>
    <row r="11854" spans="1:9" hidden="1">
      <c r="A11854" s="137" t="s">
        <v>56756</v>
      </c>
      <c r="B11854" s="138" t="s">
        <v>56757</v>
      </c>
      <c r="C11854" s="138" t="s">
        <v>56758</v>
      </c>
      <c r="D11854" s="138" t="s">
        <v>56759</v>
      </c>
      <c r="E11854" s="138" t="s">
        <v>56760</v>
      </c>
      <c r="F11854" s="139">
        <v>0</v>
      </c>
      <c r="G11854" s="137" t="s">
        <v>247</v>
      </c>
      <c r="H11854" s="137" t="s">
        <v>1806</v>
      </c>
      <c r="I11854" s="138" t="s">
        <v>1080</v>
      </c>
    </row>
    <row r="11855" spans="1:9" hidden="1">
      <c r="A11855" s="137" t="s">
        <v>56761</v>
      </c>
      <c r="B11855" s="138" t="s">
        <v>56762</v>
      </c>
      <c r="C11855" s="138" t="s">
        <v>56763</v>
      </c>
      <c r="D11855" s="138" t="s">
        <v>56764</v>
      </c>
      <c r="E11855" s="138" t="s">
        <v>56765</v>
      </c>
      <c r="F11855" s="139">
        <v>0</v>
      </c>
      <c r="G11855" s="137" t="s">
        <v>247</v>
      </c>
      <c r="H11855" s="137" t="s">
        <v>1806</v>
      </c>
      <c r="I11855" s="138" t="s">
        <v>1080</v>
      </c>
    </row>
    <row r="11856" spans="1:9" hidden="1">
      <c r="A11856" s="137" t="s">
        <v>56766</v>
      </c>
      <c r="B11856" s="138" t="s">
        <v>56762</v>
      </c>
      <c r="C11856" s="138" t="s">
        <v>56767</v>
      </c>
      <c r="D11856" s="138" t="s">
        <v>56768</v>
      </c>
      <c r="E11856" s="138" t="s">
        <v>56765</v>
      </c>
      <c r="F11856" s="139">
        <v>65.363299999999995</v>
      </c>
      <c r="G11856" s="137" t="s">
        <v>247</v>
      </c>
      <c r="H11856" s="137" t="s">
        <v>1806</v>
      </c>
      <c r="I11856" s="138" t="s">
        <v>1080</v>
      </c>
    </row>
    <row r="11857" spans="1:9" hidden="1">
      <c r="A11857" s="137" t="s">
        <v>56769</v>
      </c>
      <c r="B11857" s="138" t="s">
        <v>56770</v>
      </c>
      <c r="C11857" s="138" t="s">
        <v>56771</v>
      </c>
      <c r="D11857" s="138" t="s">
        <v>56772</v>
      </c>
      <c r="E11857" s="138" t="s">
        <v>56773</v>
      </c>
      <c r="F11857" s="139">
        <v>0</v>
      </c>
      <c r="G11857" s="137" t="s">
        <v>247</v>
      </c>
      <c r="H11857" s="137" t="s">
        <v>1806</v>
      </c>
      <c r="I11857" s="138" t="s">
        <v>1080</v>
      </c>
    </row>
    <row r="11858" spans="1:9" hidden="1">
      <c r="A11858" s="137" t="s">
        <v>56774</v>
      </c>
      <c r="B11858" s="138" t="s">
        <v>56770</v>
      </c>
      <c r="C11858" s="138" t="s">
        <v>56775</v>
      </c>
      <c r="D11858" s="138" t="s">
        <v>56772</v>
      </c>
      <c r="E11858" s="138" t="s">
        <v>56773</v>
      </c>
      <c r="F11858" s="139">
        <v>46.71</v>
      </c>
      <c r="G11858" s="137" t="s">
        <v>247</v>
      </c>
      <c r="H11858" s="137" t="s">
        <v>1806</v>
      </c>
      <c r="I11858" s="138" t="s">
        <v>1080</v>
      </c>
    </row>
    <row r="11859" spans="1:9" hidden="1">
      <c r="A11859" s="137" t="s">
        <v>56776</v>
      </c>
      <c r="B11859" s="138" t="s">
        <v>56777</v>
      </c>
      <c r="C11859" s="138" t="s">
        <v>56778</v>
      </c>
      <c r="D11859" s="138" t="s">
        <v>56779</v>
      </c>
      <c r="E11859" s="138" t="s">
        <v>56780</v>
      </c>
      <c r="F11859" s="139">
        <v>0</v>
      </c>
      <c r="G11859" s="137" t="s">
        <v>247</v>
      </c>
      <c r="H11859" s="137" t="s">
        <v>1806</v>
      </c>
      <c r="I11859" s="138" t="s">
        <v>1080</v>
      </c>
    </row>
    <row r="11860" spans="1:9" hidden="1">
      <c r="A11860" s="137" t="s">
        <v>56781</v>
      </c>
      <c r="B11860" s="138" t="s">
        <v>56777</v>
      </c>
      <c r="C11860" s="138" t="s">
        <v>56782</v>
      </c>
      <c r="D11860" s="138" t="s">
        <v>56783</v>
      </c>
      <c r="E11860" s="138" t="s">
        <v>56780</v>
      </c>
      <c r="F11860" s="139">
        <v>52.82</v>
      </c>
      <c r="G11860" s="137" t="s">
        <v>247</v>
      </c>
      <c r="H11860" s="137" t="s">
        <v>1806</v>
      </c>
      <c r="I11860" s="138" t="s">
        <v>1080</v>
      </c>
    </row>
    <row r="11861" spans="1:9" hidden="1">
      <c r="A11861" s="137" t="s">
        <v>56784</v>
      </c>
      <c r="B11861" s="138" t="s">
        <v>56785</v>
      </c>
      <c r="C11861" s="138" t="s">
        <v>56786</v>
      </c>
      <c r="D11861" s="138" t="s">
        <v>56787</v>
      </c>
      <c r="E11861" s="138" t="s">
        <v>56788</v>
      </c>
      <c r="F11861" s="139">
        <v>0</v>
      </c>
      <c r="G11861" s="137" t="s">
        <v>247</v>
      </c>
      <c r="H11861" s="137" t="s">
        <v>1806</v>
      </c>
      <c r="I11861" s="138" t="s">
        <v>5636</v>
      </c>
    </row>
    <row r="11862" spans="1:9" hidden="1">
      <c r="A11862" s="137" t="s">
        <v>56789</v>
      </c>
      <c r="B11862" s="138" t="s">
        <v>56790</v>
      </c>
      <c r="C11862" s="138" t="s">
        <v>56791</v>
      </c>
      <c r="D11862" s="138" t="s">
        <v>56772</v>
      </c>
      <c r="E11862" s="138" t="s">
        <v>56792</v>
      </c>
      <c r="F11862" s="139">
        <v>0</v>
      </c>
      <c r="G11862" s="137" t="s">
        <v>247</v>
      </c>
      <c r="H11862" s="137" t="s">
        <v>1806</v>
      </c>
      <c r="I11862" s="138" t="s">
        <v>1080</v>
      </c>
    </row>
    <row r="11863" spans="1:9" hidden="1">
      <c r="A11863" s="137" t="s">
        <v>56793</v>
      </c>
      <c r="B11863" s="138" t="s">
        <v>56794</v>
      </c>
      <c r="C11863" s="138" t="s">
        <v>56795</v>
      </c>
      <c r="D11863" s="138" t="s">
        <v>56796</v>
      </c>
      <c r="E11863" s="138" t="s">
        <v>56797</v>
      </c>
      <c r="F11863" s="139">
        <v>0</v>
      </c>
      <c r="G11863" s="137" t="s">
        <v>247</v>
      </c>
      <c r="H11863" s="137" t="s">
        <v>1806</v>
      </c>
      <c r="I11863" s="138" t="s">
        <v>1080</v>
      </c>
    </row>
    <row r="11864" spans="1:9" hidden="1">
      <c r="A11864" s="137" t="s">
        <v>56798</v>
      </c>
      <c r="B11864" s="138" t="s">
        <v>56799</v>
      </c>
      <c r="C11864" s="138" t="s">
        <v>56800</v>
      </c>
      <c r="D11864" s="138" t="s">
        <v>56801</v>
      </c>
      <c r="E11864" s="138" t="s">
        <v>56802</v>
      </c>
      <c r="F11864" s="139">
        <v>0</v>
      </c>
      <c r="G11864" s="137" t="s">
        <v>247</v>
      </c>
      <c r="H11864" s="137" t="s">
        <v>1806</v>
      </c>
      <c r="I11864" s="138" t="s">
        <v>1080</v>
      </c>
    </row>
    <row r="11865" spans="1:9" hidden="1">
      <c r="A11865" s="137" t="s">
        <v>56803</v>
      </c>
      <c r="B11865" s="138" t="s">
        <v>56804</v>
      </c>
      <c r="C11865" s="138" t="s">
        <v>56805</v>
      </c>
      <c r="D11865" s="138" t="s">
        <v>56806</v>
      </c>
      <c r="E11865" s="138" t="s">
        <v>48089</v>
      </c>
      <c r="F11865" s="139">
        <v>47.44</v>
      </c>
      <c r="G11865" s="137" t="s">
        <v>247</v>
      </c>
      <c r="H11865" s="137" t="s">
        <v>1806</v>
      </c>
      <c r="I11865" s="138" t="s">
        <v>5636</v>
      </c>
    </row>
    <row r="11866" spans="1:9" hidden="1">
      <c r="A11866" s="137" t="s">
        <v>56807</v>
      </c>
      <c r="B11866" s="138" t="s">
        <v>56808</v>
      </c>
      <c r="C11866" s="138" t="s">
        <v>56809</v>
      </c>
      <c r="D11866" s="138" t="s">
        <v>56810</v>
      </c>
      <c r="E11866" s="138" t="s">
        <v>56811</v>
      </c>
      <c r="F11866" s="139">
        <v>0</v>
      </c>
      <c r="G11866" s="137" t="s">
        <v>247</v>
      </c>
      <c r="H11866" s="137" t="s">
        <v>1806</v>
      </c>
      <c r="I11866" s="138" t="s">
        <v>1080</v>
      </c>
    </row>
    <row r="11867" spans="1:9" hidden="1">
      <c r="A11867" s="137" t="s">
        <v>56812</v>
      </c>
      <c r="B11867" s="138" t="s">
        <v>56808</v>
      </c>
      <c r="C11867" s="138" t="s">
        <v>56813</v>
      </c>
      <c r="D11867" s="138" t="s">
        <v>56814</v>
      </c>
      <c r="E11867" s="138" t="s">
        <v>56811</v>
      </c>
      <c r="F11867" s="139">
        <v>62.73</v>
      </c>
      <c r="G11867" s="137" t="s">
        <v>247</v>
      </c>
      <c r="H11867" s="137" t="s">
        <v>1806</v>
      </c>
      <c r="I11867" s="138" t="s">
        <v>1080</v>
      </c>
    </row>
    <row r="11868" spans="1:9" hidden="1">
      <c r="A11868" s="137" t="s">
        <v>56815</v>
      </c>
      <c r="B11868" s="138" t="s">
        <v>56816</v>
      </c>
      <c r="C11868" s="138" t="s">
        <v>56817</v>
      </c>
      <c r="D11868" s="138" t="s">
        <v>56818</v>
      </c>
      <c r="E11868" s="138" t="s">
        <v>56819</v>
      </c>
      <c r="F11868" s="139">
        <v>0</v>
      </c>
      <c r="G11868" s="137" t="s">
        <v>247</v>
      </c>
      <c r="H11868" s="137" t="s">
        <v>1806</v>
      </c>
      <c r="I11868" s="138" t="s">
        <v>5636</v>
      </c>
    </row>
    <row r="11869" spans="1:9" hidden="1">
      <c r="A11869" s="137" t="s">
        <v>56820</v>
      </c>
      <c r="B11869" s="138" t="s">
        <v>56821</v>
      </c>
      <c r="C11869" s="138" t="s">
        <v>56822</v>
      </c>
      <c r="D11869" s="138" t="s">
        <v>56823</v>
      </c>
      <c r="E11869" s="138" t="s">
        <v>56824</v>
      </c>
      <c r="F11869" s="139">
        <v>0</v>
      </c>
      <c r="G11869" s="137" t="s">
        <v>247</v>
      </c>
      <c r="H11869" s="137" t="s">
        <v>1806</v>
      </c>
      <c r="I11869" s="138" t="s">
        <v>1080</v>
      </c>
    </row>
    <row r="11870" spans="1:9" hidden="1">
      <c r="A11870" s="137" t="s">
        <v>56825</v>
      </c>
      <c r="B11870" s="138" t="s">
        <v>56826</v>
      </c>
      <c r="C11870" s="138" t="s">
        <v>56827</v>
      </c>
      <c r="D11870" s="138" t="s">
        <v>56698</v>
      </c>
      <c r="E11870" s="138" t="s">
        <v>56828</v>
      </c>
      <c r="F11870" s="139">
        <v>0</v>
      </c>
      <c r="G11870" s="137" t="s">
        <v>247</v>
      </c>
      <c r="H11870" s="137" t="s">
        <v>1806</v>
      </c>
      <c r="I11870" s="138" t="s">
        <v>1080</v>
      </c>
    </row>
    <row r="11871" spans="1:9" hidden="1">
      <c r="A11871" s="137" t="s">
        <v>56829</v>
      </c>
      <c r="B11871" s="138" t="s">
        <v>56830</v>
      </c>
      <c r="C11871" s="138" t="s">
        <v>56831</v>
      </c>
      <c r="D11871" s="138" t="s">
        <v>56832</v>
      </c>
      <c r="E11871" s="138" t="s">
        <v>56833</v>
      </c>
      <c r="F11871" s="139">
        <v>0</v>
      </c>
      <c r="G11871" s="137" t="s">
        <v>247</v>
      </c>
      <c r="H11871" s="137" t="s">
        <v>1806</v>
      </c>
      <c r="I11871" s="138" t="s">
        <v>1110</v>
      </c>
    </row>
    <row r="11872" spans="1:9" hidden="1">
      <c r="A11872" s="137" t="s">
        <v>56834</v>
      </c>
      <c r="B11872" s="138" t="s">
        <v>56835</v>
      </c>
      <c r="C11872" s="138" t="s">
        <v>56836</v>
      </c>
      <c r="D11872" s="138" t="s">
        <v>56837</v>
      </c>
      <c r="E11872" s="138" t="s">
        <v>56838</v>
      </c>
      <c r="F11872" s="139">
        <v>183.91</v>
      </c>
      <c r="G11872" s="137" t="s">
        <v>247</v>
      </c>
      <c r="H11872" s="137" t="s">
        <v>1806</v>
      </c>
      <c r="I11872" s="138" t="s">
        <v>1110</v>
      </c>
    </row>
    <row r="11873" spans="1:9" hidden="1">
      <c r="A11873" s="137" t="s">
        <v>56839</v>
      </c>
      <c r="B11873" s="138" t="s">
        <v>56840</v>
      </c>
      <c r="C11873" s="138" t="s">
        <v>56841</v>
      </c>
      <c r="D11873" s="138" t="s">
        <v>56842</v>
      </c>
      <c r="E11873" s="138" t="s">
        <v>56843</v>
      </c>
      <c r="F11873" s="139">
        <v>19.649999999999999</v>
      </c>
      <c r="G11873" s="137" t="s">
        <v>247</v>
      </c>
      <c r="H11873" s="137" t="s">
        <v>1806</v>
      </c>
      <c r="I11873" s="138" t="s">
        <v>1080</v>
      </c>
    </row>
    <row r="11874" spans="1:9" hidden="1">
      <c r="A11874" s="137" t="s">
        <v>56844</v>
      </c>
      <c r="B11874" s="138" t="s">
        <v>56845</v>
      </c>
      <c r="C11874" s="138" t="s">
        <v>56846</v>
      </c>
      <c r="D11874" s="138" t="s">
        <v>56221</v>
      </c>
      <c r="E11874" s="138" t="s">
        <v>56847</v>
      </c>
      <c r="F11874" s="139">
        <v>0</v>
      </c>
      <c r="G11874" s="137" t="s">
        <v>247</v>
      </c>
      <c r="H11874" s="137" t="s">
        <v>1806</v>
      </c>
      <c r="I11874" s="138" t="s">
        <v>1756</v>
      </c>
    </row>
    <row r="11875" spans="1:9" hidden="1">
      <c r="A11875" s="137" t="s">
        <v>56848</v>
      </c>
      <c r="B11875" s="138" t="s">
        <v>56845</v>
      </c>
      <c r="C11875" s="138" t="s">
        <v>56849</v>
      </c>
      <c r="D11875" s="138" t="s">
        <v>56221</v>
      </c>
      <c r="E11875" s="138" t="s">
        <v>56850</v>
      </c>
      <c r="F11875" s="139">
        <v>0</v>
      </c>
      <c r="G11875" s="137" t="s">
        <v>417</v>
      </c>
      <c r="H11875" s="137" t="s">
        <v>2660</v>
      </c>
      <c r="I11875" s="138" t="s">
        <v>1091</v>
      </c>
    </row>
    <row r="11876" spans="1:9" hidden="1">
      <c r="A11876" s="137" t="s">
        <v>56851</v>
      </c>
      <c r="B11876" s="138" t="s">
        <v>56852</v>
      </c>
      <c r="C11876" s="138" t="s">
        <v>56853</v>
      </c>
      <c r="D11876" s="138" t="s">
        <v>56854</v>
      </c>
      <c r="E11876" s="138" t="s">
        <v>56855</v>
      </c>
      <c r="F11876" s="139">
        <v>0</v>
      </c>
      <c r="G11876" s="137" t="s">
        <v>247</v>
      </c>
      <c r="H11876" s="137" t="s">
        <v>1806</v>
      </c>
      <c r="I11876" s="138" t="s">
        <v>1096</v>
      </c>
    </row>
    <row r="11877" spans="1:9" hidden="1">
      <c r="A11877" s="137" t="s">
        <v>56856</v>
      </c>
      <c r="B11877" s="138" t="s">
        <v>56857</v>
      </c>
      <c r="C11877" s="138" t="s">
        <v>56858</v>
      </c>
      <c r="D11877" s="138" t="s">
        <v>56859</v>
      </c>
      <c r="E11877" s="138" t="s">
        <v>56860</v>
      </c>
      <c r="F11877" s="139">
        <v>0</v>
      </c>
      <c r="G11877" s="137" t="s">
        <v>247</v>
      </c>
      <c r="H11877" s="137" t="s">
        <v>1806</v>
      </c>
      <c r="I11877" s="138" t="s">
        <v>1096</v>
      </c>
    </row>
    <row r="11878" spans="1:9" hidden="1">
      <c r="A11878" s="137" t="s">
        <v>56861</v>
      </c>
      <c r="B11878" s="138" t="s">
        <v>56862</v>
      </c>
      <c r="C11878" s="138" t="s">
        <v>56863</v>
      </c>
      <c r="D11878" s="138" t="s">
        <v>56864</v>
      </c>
      <c r="E11878" s="138" t="s">
        <v>56865</v>
      </c>
      <c r="F11878" s="139">
        <v>0</v>
      </c>
      <c r="G11878" s="137" t="s">
        <v>247</v>
      </c>
      <c r="H11878" s="137" t="s">
        <v>1806</v>
      </c>
      <c r="I11878" s="138" t="s">
        <v>1096</v>
      </c>
    </row>
    <row r="11879" spans="1:9" hidden="1">
      <c r="A11879" s="137" t="s">
        <v>56866</v>
      </c>
      <c r="B11879" s="138" t="s">
        <v>56867</v>
      </c>
      <c r="C11879" s="138" t="s">
        <v>56868</v>
      </c>
      <c r="D11879" s="138" t="s">
        <v>56869</v>
      </c>
      <c r="E11879" s="138" t="s">
        <v>56870</v>
      </c>
      <c r="F11879" s="139">
        <v>75.290000000000006</v>
      </c>
      <c r="G11879" s="137" t="s">
        <v>247</v>
      </c>
      <c r="H11879" s="137" t="s">
        <v>1806</v>
      </c>
      <c r="I11879" s="138" t="s">
        <v>1110</v>
      </c>
    </row>
    <row r="11880" spans="1:9" hidden="1">
      <c r="A11880" s="137" t="s">
        <v>56871</v>
      </c>
      <c r="B11880" s="138" t="s">
        <v>56872</v>
      </c>
      <c r="C11880" s="138" t="s">
        <v>56873</v>
      </c>
      <c r="D11880" s="138" t="s">
        <v>56874</v>
      </c>
      <c r="E11880" s="138" t="s">
        <v>56875</v>
      </c>
      <c r="F11880" s="139">
        <v>84.08</v>
      </c>
      <c r="G11880" s="137" t="s">
        <v>247</v>
      </c>
      <c r="H11880" s="137" t="s">
        <v>1806</v>
      </c>
      <c r="I11880" s="138" t="s">
        <v>1096</v>
      </c>
    </row>
    <row r="11881" spans="1:9" hidden="1">
      <c r="A11881" s="137" t="s">
        <v>56876</v>
      </c>
      <c r="B11881" s="138" t="s">
        <v>56877</v>
      </c>
      <c r="C11881" s="138" t="s">
        <v>56878</v>
      </c>
      <c r="D11881" s="138" t="s">
        <v>56879</v>
      </c>
      <c r="E11881" s="138" t="s">
        <v>56880</v>
      </c>
      <c r="F11881" s="139">
        <v>39.06</v>
      </c>
      <c r="G11881" s="137" t="s">
        <v>247</v>
      </c>
      <c r="H11881" s="137" t="s">
        <v>2660</v>
      </c>
      <c r="I11881" s="138" t="s">
        <v>1091</v>
      </c>
    </row>
    <row r="11882" spans="1:9" hidden="1">
      <c r="A11882" s="137" t="s">
        <v>56881</v>
      </c>
      <c r="B11882" s="138" t="s">
        <v>56882</v>
      </c>
      <c r="C11882" s="138" t="s">
        <v>56883</v>
      </c>
      <c r="D11882" s="138" t="s">
        <v>56884</v>
      </c>
      <c r="E11882" s="138" t="s">
        <v>56885</v>
      </c>
      <c r="F11882" s="139">
        <v>68.73</v>
      </c>
      <c r="G11882" s="137" t="s">
        <v>247</v>
      </c>
      <c r="H11882" s="137" t="s">
        <v>1806</v>
      </c>
      <c r="I11882" s="138" t="s">
        <v>1110</v>
      </c>
    </row>
    <row r="11883" spans="1:9" hidden="1">
      <c r="A11883" s="137" t="s">
        <v>56886</v>
      </c>
      <c r="B11883" s="138" t="s">
        <v>56887</v>
      </c>
      <c r="C11883" s="138" t="s">
        <v>56888</v>
      </c>
      <c r="D11883" s="138" t="s">
        <v>56889</v>
      </c>
      <c r="E11883" s="138" t="s">
        <v>56890</v>
      </c>
      <c r="F11883" s="139">
        <v>107.82</v>
      </c>
      <c r="G11883" s="137" t="s">
        <v>247</v>
      </c>
      <c r="H11883" s="137" t="s">
        <v>1806</v>
      </c>
      <c r="I11883" s="138" t="s">
        <v>1110</v>
      </c>
    </row>
    <row r="11884" spans="1:9" hidden="1">
      <c r="A11884" s="137" t="s">
        <v>56891</v>
      </c>
      <c r="B11884" s="138" t="s">
        <v>56892</v>
      </c>
      <c r="C11884" s="138" t="s">
        <v>56893</v>
      </c>
      <c r="D11884" s="138" t="s">
        <v>56894</v>
      </c>
      <c r="E11884" s="138" t="s">
        <v>56895</v>
      </c>
      <c r="F11884" s="139">
        <v>30.42</v>
      </c>
      <c r="G11884" s="137" t="s">
        <v>247</v>
      </c>
      <c r="H11884" s="137" t="s">
        <v>1806</v>
      </c>
      <c r="I11884" s="138" t="s">
        <v>5636</v>
      </c>
    </row>
    <row r="11885" spans="1:9" hidden="1">
      <c r="A11885" s="137" t="s">
        <v>56896</v>
      </c>
      <c r="B11885" s="138" t="s">
        <v>56897</v>
      </c>
      <c r="C11885" s="138" t="s">
        <v>56898</v>
      </c>
      <c r="D11885" s="138" t="s">
        <v>56899</v>
      </c>
      <c r="E11885" s="138" t="s">
        <v>56900</v>
      </c>
      <c r="F11885" s="139">
        <v>0</v>
      </c>
      <c r="G11885" s="137" t="s">
        <v>247</v>
      </c>
      <c r="H11885" s="137" t="s">
        <v>1806</v>
      </c>
      <c r="I11885" s="138" t="s">
        <v>1096</v>
      </c>
    </row>
    <row r="11886" spans="1:9" hidden="1">
      <c r="A11886" s="137" t="s">
        <v>56901</v>
      </c>
      <c r="B11886" s="138" t="s">
        <v>56902</v>
      </c>
      <c r="C11886" s="138" t="s">
        <v>56903</v>
      </c>
      <c r="D11886" s="138" t="s">
        <v>56904</v>
      </c>
      <c r="E11886" s="138" t="s">
        <v>56905</v>
      </c>
      <c r="F11886" s="139">
        <v>0</v>
      </c>
      <c r="G11886" s="137" t="s">
        <v>247</v>
      </c>
      <c r="H11886" s="137" t="s">
        <v>1806</v>
      </c>
      <c r="I11886" s="138" t="s">
        <v>1110</v>
      </c>
    </row>
    <row r="11887" spans="1:9" hidden="1">
      <c r="A11887" s="137" t="s">
        <v>56906</v>
      </c>
      <c r="B11887" s="138" t="s">
        <v>56907</v>
      </c>
      <c r="C11887" s="138" t="s">
        <v>56908</v>
      </c>
      <c r="D11887" s="138" t="s">
        <v>56909</v>
      </c>
      <c r="E11887" s="138" t="s">
        <v>56910</v>
      </c>
      <c r="F11887" s="139">
        <v>77.17</v>
      </c>
      <c r="G11887" s="137" t="s">
        <v>247</v>
      </c>
      <c r="H11887" s="137" t="s">
        <v>1806</v>
      </c>
      <c r="I11887" s="138" t="s">
        <v>1096</v>
      </c>
    </row>
    <row r="11888" spans="1:9" hidden="1">
      <c r="A11888" s="137" t="s">
        <v>56911</v>
      </c>
      <c r="B11888" s="138" t="s">
        <v>56912</v>
      </c>
      <c r="C11888" s="138" t="s">
        <v>56913</v>
      </c>
      <c r="D11888" s="138" t="s">
        <v>56914</v>
      </c>
      <c r="E11888" s="138" t="s">
        <v>56915</v>
      </c>
      <c r="F11888" s="139">
        <v>0</v>
      </c>
      <c r="G11888" s="137" t="s">
        <v>247</v>
      </c>
      <c r="H11888" s="137" t="s">
        <v>1806</v>
      </c>
      <c r="I11888" s="138" t="s">
        <v>1096</v>
      </c>
    </row>
    <row r="11889" spans="1:9" hidden="1">
      <c r="A11889" s="137" t="s">
        <v>56916</v>
      </c>
      <c r="B11889" s="138" t="s">
        <v>56917</v>
      </c>
      <c r="C11889" s="138" t="s">
        <v>56918</v>
      </c>
      <c r="D11889" s="138" t="s">
        <v>56919</v>
      </c>
      <c r="E11889" s="138" t="s">
        <v>56920</v>
      </c>
      <c r="F11889" s="139">
        <v>2.7</v>
      </c>
      <c r="G11889" s="137" t="s">
        <v>247</v>
      </c>
      <c r="H11889" s="137" t="s">
        <v>1806</v>
      </c>
      <c r="I11889" s="138" t="s">
        <v>1110</v>
      </c>
    </row>
    <row r="11890" spans="1:9" hidden="1">
      <c r="A11890" s="137" t="s">
        <v>56921</v>
      </c>
      <c r="B11890" s="138" t="s">
        <v>56922</v>
      </c>
      <c r="C11890" s="138" t="s">
        <v>56923</v>
      </c>
      <c r="D11890" s="138" t="s">
        <v>56924</v>
      </c>
      <c r="E11890" s="138" t="s">
        <v>56925</v>
      </c>
      <c r="F11890" s="139">
        <v>36.14</v>
      </c>
      <c r="G11890" s="137" t="s">
        <v>247</v>
      </c>
      <c r="H11890" s="137" t="s">
        <v>1806</v>
      </c>
      <c r="I11890" s="138" t="s">
        <v>1110</v>
      </c>
    </row>
    <row r="11891" spans="1:9" hidden="1">
      <c r="A11891" s="137" t="s">
        <v>56926</v>
      </c>
      <c r="B11891" s="138" t="s">
        <v>56927</v>
      </c>
      <c r="C11891" s="138" t="s">
        <v>56928</v>
      </c>
      <c r="D11891" s="138" t="s">
        <v>56929</v>
      </c>
      <c r="E11891" s="138" t="s">
        <v>56930</v>
      </c>
      <c r="F11891" s="139">
        <v>0</v>
      </c>
      <c r="G11891" s="137" t="s">
        <v>247</v>
      </c>
      <c r="H11891" s="137" t="s">
        <v>1806</v>
      </c>
      <c r="I11891" s="138" t="s">
        <v>1096</v>
      </c>
    </row>
    <row r="11892" spans="1:9" hidden="1">
      <c r="A11892" s="137" t="s">
        <v>56931</v>
      </c>
      <c r="B11892" s="138" t="s">
        <v>56932</v>
      </c>
      <c r="C11892" s="138" t="s">
        <v>56933</v>
      </c>
      <c r="D11892" s="138" t="s">
        <v>56934</v>
      </c>
      <c r="E11892" s="138" t="s">
        <v>56935</v>
      </c>
      <c r="F11892" s="139">
        <v>0</v>
      </c>
      <c r="G11892" s="137" t="s">
        <v>247</v>
      </c>
      <c r="H11892" s="137" t="s">
        <v>1806</v>
      </c>
      <c r="I11892" s="138" t="s">
        <v>1096</v>
      </c>
    </row>
    <row r="11893" spans="1:9" hidden="1">
      <c r="A11893" s="137" t="s">
        <v>56936</v>
      </c>
      <c r="B11893" s="138" t="s">
        <v>56937</v>
      </c>
      <c r="C11893" s="138" t="s">
        <v>56938</v>
      </c>
      <c r="D11893" s="138" t="s">
        <v>56939</v>
      </c>
      <c r="E11893" s="138" t="s">
        <v>56940</v>
      </c>
      <c r="F11893" s="139">
        <v>0</v>
      </c>
      <c r="G11893" s="137" t="s">
        <v>247</v>
      </c>
      <c r="H11893" s="137" t="s">
        <v>1806</v>
      </c>
      <c r="I11893" s="138" t="s">
        <v>1096</v>
      </c>
    </row>
    <row r="11894" spans="1:9" hidden="1">
      <c r="A11894" s="137" t="s">
        <v>56941</v>
      </c>
      <c r="B11894" s="138" t="s">
        <v>56942</v>
      </c>
      <c r="C11894" s="138" t="s">
        <v>56943</v>
      </c>
      <c r="D11894" s="138" t="s">
        <v>56944</v>
      </c>
      <c r="E11894" s="138" t="s">
        <v>56945</v>
      </c>
      <c r="F11894" s="139">
        <v>94.83</v>
      </c>
      <c r="G11894" s="137" t="s">
        <v>247</v>
      </c>
      <c r="H11894" s="137" t="s">
        <v>1806</v>
      </c>
      <c r="I11894" s="138" t="s">
        <v>1096</v>
      </c>
    </row>
    <row r="11895" spans="1:9" hidden="1">
      <c r="A11895" s="137" t="s">
        <v>56946</v>
      </c>
      <c r="B11895" s="138" t="s">
        <v>56947</v>
      </c>
      <c r="C11895" s="138" t="s">
        <v>56948</v>
      </c>
      <c r="D11895" s="138" t="s">
        <v>56949</v>
      </c>
      <c r="E11895" s="138" t="s">
        <v>56950</v>
      </c>
      <c r="F11895" s="139">
        <v>53.75</v>
      </c>
      <c r="G11895" s="137" t="s">
        <v>247</v>
      </c>
      <c r="H11895" s="137" t="s">
        <v>1806</v>
      </c>
      <c r="I11895" s="138" t="s">
        <v>1096</v>
      </c>
    </row>
    <row r="11896" spans="1:9" hidden="1">
      <c r="A11896" s="137" t="s">
        <v>56951</v>
      </c>
      <c r="B11896" s="138" t="s">
        <v>56952</v>
      </c>
      <c r="C11896" s="138" t="s">
        <v>56953</v>
      </c>
      <c r="D11896" s="138" t="s">
        <v>56954</v>
      </c>
      <c r="E11896" s="138" t="s">
        <v>56955</v>
      </c>
      <c r="F11896" s="139">
        <v>0</v>
      </c>
      <c r="G11896" s="137" t="s">
        <v>247</v>
      </c>
      <c r="H11896" s="137" t="s">
        <v>1806</v>
      </c>
      <c r="I11896" s="138" t="s">
        <v>1110</v>
      </c>
    </row>
    <row r="11897" spans="1:9" hidden="1">
      <c r="A11897" s="137" t="s">
        <v>56956</v>
      </c>
      <c r="B11897" s="138" t="s">
        <v>56957</v>
      </c>
      <c r="C11897" s="138" t="s">
        <v>56958</v>
      </c>
      <c r="D11897" s="138" t="s">
        <v>56959</v>
      </c>
      <c r="E11897" s="138" t="s">
        <v>56960</v>
      </c>
      <c r="F11897" s="139">
        <v>74.88</v>
      </c>
      <c r="G11897" s="137" t="s">
        <v>247</v>
      </c>
      <c r="H11897" s="137" t="s">
        <v>1806</v>
      </c>
      <c r="I11897" s="138" t="s">
        <v>5636</v>
      </c>
    </row>
    <row r="11898" spans="1:9" hidden="1">
      <c r="A11898" s="137" t="s">
        <v>56961</v>
      </c>
      <c r="B11898" s="138" t="s">
        <v>56962</v>
      </c>
      <c r="C11898" s="138" t="s">
        <v>56963</v>
      </c>
      <c r="D11898" s="138" t="s">
        <v>56964</v>
      </c>
      <c r="E11898" s="138" t="s">
        <v>56965</v>
      </c>
      <c r="F11898" s="139">
        <v>0</v>
      </c>
      <c r="G11898" s="137" t="s">
        <v>247</v>
      </c>
      <c r="H11898" s="137" t="s">
        <v>1806</v>
      </c>
      <c r="I11898" s="138" t="s">
        <v>1756</v>
      </c>
    </row>
    <row r="11899" spans="1:9" hidden="1">
      <c r="A11899" s="137" t="s">
        <v>56966</v>
      </c>
      <c r="B11899" s="138" t="s">
        <v>56967</v>
      </c>
      <c r="C11899" s="138" t="s">
        <v>56968</v>
      </c>
      <c r="D11899" s="138" t="s">
        <v>56969</v>
      </c>
      <c r="E11899" s="138" t="s">
        <v>56970</v>
      </c>
      <c r="F11899" s="139">
        <v>273.85000000000002</v>
      </c>
      <c r="G11899" s="137" t="s">
        <v>247</v>
      </c>
      <c r="H11899" s="137" t="s">
        <v>1806</v>
      </c>
      <c r="I11899" s="138" t="s">
        <v>1110</v>
      </c>
    </row>
    <row r="11900" spans="1:9" hidden="1">
      <c r="A11900" s="137" t="s">
        <v>56971</v>
      </c>
      <c r="B11900" s="138" t="s">
        <v>56972</v>
      </c>
      <c r="C11900" s="138" t="s">
        <v>56973</v>
      </c>
      <c r="D11900" s="138" t="s">
        <v>56974</v>
      </c>
      <c r="E11900" s="138" t="s">
        <v>56975</v>
      </c>
      <c r="F11900" s="139">
        <v>0</v>
      </c>
      <c r="G11900" s="137" t="s">
        <v>247</v>
      </c>
      <c r="H11900" s="137" t="s">
        <v>1806</v>
      </c>
      <c r="I11900" s="138" t="s">
        <v>1096</v>
      </c>
    </row>
    <row r="11901" spans="1:9" hidden="1">
      <c r="A11901" s="137" t="s">
        <v>56976</v>
      </c>
      <c r="B11901" s="138" t="s">
        <v>56977</v>
      </c>
      <c r="C11901" s="138" t="s">
        <v>56978</v>
      </c>
      <c r="D11901" s="138" t="s">
        <v>56979</v>
      </c>
      <c r="E11901" s="138" t="s">
        <v>56980</v>
      </c>
      <c r="F11901" s="139">
        <v>66.41</v>
      </c>
      <c r="G11901" s="137" t="s">
        <v>247</v>
      </c>
      <c r="H11901" s="137" t="s">
        <v>1806</v>
      </c>
      <c r="I11901" s="138" t="s">
        <v>1110</v>
      </c>
    </row>
    <row r="11902" spans="1:9" hidden="1">
      <c r="A11902" s="137" t="s">
        <v>56981</v>
      </c>
      <c r="B11902" s="138" t="s">
        <v>56982</v>
      </c>
      <c r="C11902" s="138" t="s">
        <v>56983</v>
      </c>
      <c r="D11902" s="138" t="s">
        <v>56979</v>
      </c>
      <c r="E11902" s="138" t="s">
        <v>56984</v>
      </c>
      <c r="F11902" s="139">
        <v>66.489999999999995</v>
      </c>
      <c r="G11902" s="137" t="s">
        <v>247</v>
      </c>
      <c r="H11902" s="137" t="s">
        <v>1806</v>
      </c>
      <c r="I11902" s="138" t="s">
        <v>1110</v>
      </c>
    </row>
    <row r="11903" spans="1:9" hidden="1">
      <c r="A11903" s="137" t="s">
        <v>56985</v>
      </c>
      <c r="B11903" s="138" t="s">
        <v>56986</v>
      </c>
      <c r="C11903" s="138" t="s">
        <v>56987</v>
      </c>
      <c r="D11903" s="138" t="s">
        <v>56988</v>
      </c>
      <c r="E11903" s="138" t="s">
        <v>56989</v>
      </c>
      <c r="F11903" s="139">
        <v>139.58000000000001</v>
      </c>
      <c r="G11903" s="137" t="s">
        <v>247</v>
      </c>
      <c r="H11903" s="137" t="s">
        <v>1806</v>
      </c>
      <c r="I11903" s="138" t="s">
        <v>1096</v>
      </c>
    </row>
    <row r="11904" spans="1:9" hidden="1">
      <c r="A11904" s="137" t="s">
        <v>56990</v>
      </c>
      <c r="B11904" s="138" t="s">
        <v>56991</v>
      </c>
      <c r="C11904" s="138" t="s">
        <v>56992</v>
      </c>
      <c r="D11904" s="138" t="s">
        <v>56993</v>
      </c>
      <c r="E11904" s="138" t="s">
        <v>56994</v>
      </c>
      <c r="F11904" s="139">
        <v>33.369999999999997</v>
      </c>
      <c r="G11904" s="137" t="s">
        <v>247</v>
      </c>
      <c r="H11904" s="137" t="s">
        <v>1806</v>
      </c>
      <c r="I11904" s="138" t="s">
        <v>1110</v>
      </c>
    </row>
    <row r="11905" spans="1:9" hidden="1">
      <c r="A11905" s="137" t="s">
        <v>56995</v>
      </c>
      <c r="B11905" s="138" t="s">
        <v>56996</v>
      </c>
      <c r="C11905" s="138" t="s">
        <v>56997</v>
      </c>
      <c r="D11905" s="138" t="s">
        <v>56998</v>
      </c>
      <c r="E11905" s="138" t="s">
        <v>56999</v>
      </c>
      <c r="F11905" s="139">
        <v>26.69</v>
      </c>
      <c r="G11905" s="137" t="s">
        <v>247</v>
      </c>
      <c r="H11905" s="137" t="s">
        <v>3784</v>
      </c>
      <c r="I11905" s="138" t="s">
        <v>1756</v>
      </c>
    </row>
    <row r="11906" spans="1:9" hidden="1">
      <c r="A11906" s="137" t="s">
        <v>57000</v>
      </c>
      <c r="B11906" s="138" t="s">
        <v>57001</v>
      </c>
      <c r="C11906" s="138" t="s">
        <v>57002</v>
      </c>
      <c r="D11906" s="138" t="s">
        <v>57003</v>
      </c>
      <c r="E11906" s="138" t="s">
        <v>57004</v>
      </c>
      <c r="F11906" s="139">
        <v>23.94</v>
      </c>
      <c r="G11906" s="137" t="s">
        <v>247</v>
      </c>
      <c r="H11906" s="137" t="s">
        <v>1806</v>
      </c>
      <c r="I11906" s="138" t="s">
        <v>5636</v>
      </c>
    </row>
    <row r="11907" spans="1:9" hidden="1">
      <c r="A11907" s="137" t="s">
        <v>57005</v>
      </c>
      <c r="B11907" s="138" t="s">
        <v>57006</v>
      </c>
      <c r="C11907" s="138" t="s">
        <v>57007</v>
      </c>
      <c r="D11907" s="138" t="s">
        <v>57008</v>
      </c>
      <c r="E11907" s="138" t="s">
        <v>57009</v>
      </c>
      <c r="F11907" s="139">
        <v>147.59</v>
      </c>
      <c r="G11907" s="137" t="s">
        <v>247</v>
      </c>
      <c r="H11907" s="137" t="s">
        <v>1806</v>
      </c>
      <c r="I11907" s="138" t="s">
        <v>1096</v>
      </c>
    </row>
    <row r="11908" spans="1:9" hidden="1">
      <c r="A11908" s="137" t="s">
        <v>57010</v>
      </c>
      <c r="B11908" s="138" t="s">
        <v>57011</v>
      </c>
      <c r="C11908" s="138" t="s">
        <v>57012</v>
      </c>
      <c r="D11908" s="138" t="s">
        <v>57013</v>
      </c>
      <c r="E11908" s="138" t="s">
        <v>57014</v>
      </c>
      <c r="F11908" s="139">
        <v>36.369999999999997</v>
      </c>
      <c r="G11908" s="137" t="s">
        <v>247</v>
      </c>
      <c r="H11908" s="137" t="s">
        <v>1806</v>
      </c>
      <c r="I11908" s="138" t="s">
        <v>1096</v>
      </c>
    </row>
    <row r="11909" spans="1:9" hidden="1">
      <c r="A11909" s="137" t="s">
        <v>57015</v>
      </c>
      <c r="B11909" s="138" t="s">
        <v>57016</v>
      </c>
      <c r="C11909" s="138" t="s">
        <v>57017</v>
      </c>
      <c r="D11909" s="138" t="s">
        <v>57018</v>
      </c>
      <c r="E11909" s="138" t="s">
        <v>57019</v>
      </c>
      <c r="F11909" s="139">
        <v>0</v>
      </c>
      <c r="G11909" s="137" t="s">
        <v>247</v>
      </c>
      <c r="H11909" s="137" t="s">
        <v>1806</v>
      </c>
      <c r="I11909" s="138" t="s">
        <v>1110</v>
      </c>
    </row>
    <row r="11910" spans="1:9" hidden="1">
      <c r="A11910" s="137" t="s">
        <v>57020</v>
      </c>
      <c r="B11910" s="138" t="s">
        <v>57021</v>
      </c>
      <c r="C11910" s="138" t="s">
        <v>57022</v>
      </c>
      <c r="D11910" s="138" t="s">
        <v>57023</v>
      </c>
      <c r="E11910" s="138" t="s">
        <v>57024</v>
      </c>
      <c r="F11910" s="139">
        <v>252.39</v>
      </c>
      <c r="G11910" s="137" t="s">
        <v>247</v>
      </c>
      <c r="H11910" s="137" t="s">
        <v>1806</v>
      </c>
      <c r="I11910" s="138" t="s">
        <v>1110</v>
      </c>
    </row>
    <row r="11911" spans="1:9" hidden="1">
      <c r="A11911" s="137" t="s">
        <v>57025</v>
      </c>
      <c r="B11911" s="138" t="s">
        <v>57026</v>
      </c>
      <c r="C11911" s="138" t="s">
        <v>57027</v>
      </c>
      <c r="D11911" s="138" t="s">
        <v>57028</v>
      </c>
      <c r="E11911" s="138" t="s">
        <v>57029</v>
      </c>
      <c r="F11911" s="139">
        <v>0</v>
      </c>
      <c r="G11911" s="137" t="s">
        <v>247</v>
      </c>
      <c r="H11911" s="137" t="s">
        <v>1806</v>
      </c>
      <c r="I11911" s="138" t="s">
        <v>1110</v>
      </c>
    </row>
    <row r="11912" spans="1:9" hidden="1">
      <c r="A11912" s="137" t="s">
        <v>57030</v>
      </c>
      <c r="B11912" s="138" t="s">
        <v>57031</v>
      </c>
      <c r="C11912" s="138" t="s">
        <v>57032</v>
      </c>
      <c r="D11912" s="138" t="s">
        <v>57033</v>
      </c>
      <c r="E11912" s="138" t="s">
        <v>1756</v>
      </c>
      <c r="F11912" s="139">
        <v>0</v>
      </c>
      <c r="G11912" s="137" t="s">
        <v>247</v>
      </c>
      <c r="H11912" s="137" t="s">
        <v>1806</v>
      </c>
      <c r="I11912" s="138" t="s">
        <v>1756</v>
      </c>
    </row>
    <row r="11913" spans="1:9" hidden="1">
      <c r="A11913" s="137" t="s">
        <v>57034</v>
      </c>
      <c r="B11913" s="138" t="s">
        <v>57035</v>
      </c>
      <c r="C11913" s="138" t="s">
        <v>57036</v>
      </c>
      <c r="D11913" s="138" t="s">
        <v>57037</v>
      </c>
      <c r="E11913" s="138" t="s">
        <v>1756</v>
      </c>
      <c r="F11913" s="139">
        <v>0</v>
      </c>
      <c r="G11913" s="137" t="s">
        <v>247</v>
      </c>
      <c r="H11913" s="137" t="s">
        <v>1762</v>
      </c>
      <c r="I11913" s="138" t="s">
        <v>1756</v>
      </c>
    </row>
    <row r="11914" spans="1:9" hidden="1">
      <c r="A11914" s="137" t="s">
        <v>57038</v>
      </c>
      <c r="B11914" s="138" t="s">
        <v>57039</v>
      </c>
      <c r="C11914" s="138" t="s">
        <v>57040</v>
      </c>
      <c r="D11914" s="138" t="s">
        <v>39584</v>
      </c>
      <c r="E11914" s="138" t="s">
        <v>57041</v>
      </c>
      <c r="F11914" s="139">
        <v>364.62</v>
      </c>
      <c r="G11914" s="137" t="s">
        <v>247</v>
      </c>
      <c r="H11914" s="137" t="s">
        <v>1806</v>
      </c>
      <c r="I11914" s="138" t="s">
        <v>1110</v>
      </c>
    </row>
    <row r="11915" spans="1:9" hidden="1">
      <c r="A11915" s="137" t="s">
        <v>57042</v>
      </c>
      <c r="B11915" s="138" t="s">
        <v>57043</v>
      </c>
      <c r="C11915" s="138" t="s">
        <v>57043</v>
      </c>
      <c r="D11915" s="138" t="s">
        <v>57044</v>
      </c>
      <c r="E11915" s="138" t="s">
        <v>1756</v>
      </c>
      <c r="F11915" s="139">
        <v>0</v>
      </c>
      <c r="G11915" s="137" t="s">
        <v>247</v>
      </c>
      <c r="H11915" s="137" t="s">
        <v>1806</v>
      </c>
      <c r="I11915" s="138" t="s">
        <v>1756</v>
      </c>
    </row>
    <row r="11916" spans="1:9" hidden="1">
      <c r="A11916" s="137" t="s">
        <v>57045</v>
      </c>
      <c r="B11916" s="138" t="s">
        <v>57046</v>
      </c>
      <c r="C11916" s="138" t="s">
        <v>57047</v>
      </c>
      <c r="D11916" s="138" t="s">
        <v>57048</v>
      </c>
      <c r="E11916" s="138" t="s">
        <v>57049</v>
      </c>
      <c r="F11916" s="139">
        <v>0</v>
      </c>
      <c r="G11916" s="137" t="s">
        <v>247</v>
      </c>
      <c r="H11916" s="137" t="s">
        <v>38237</v>
      </c>
      <c r="I11916" s="138" t="s">
        <v>38251</v>
      </c>
    </row>
    <row r="11917" spans="1:9" hidden="1">
      <c r="A11917" s="137" t="s">
        <v>57050</v>
      </c>
      <c r="B11917" s="138" t="s">
        <v>57051</v>
      </c>
      <c r="C11917" s="138" t="s">
        <v>57052</v>
      </c>
      <c r="D11917" s="138" t="s">
        <v>57053</v>
      </c>
      <c r="E11917" s="138" t="s">
        <v>57054</v>
      </c>
      <c r="F11917" s="139">
        <v>0</v>
      </c>
      <c r="G11917" s="137" t="s">
        <v>247</v>
      </c>
      <c r="H11917" s="137" t="s">
        <v>2660</v>
      </c>
      <c r="I11917" s="138" t="s">
        <v>1091</v>
      </c>
    </row>
    <row r="11918" spans="1:9" hidden="1">
      <c r="A11918" s="137" t="s">
        <v>57055</v>
      </c>
      <c r="B11918" s="138" t="s">
        <v>57056</v>
      </c>
      <c r="C11918" s="138" t="s">
        <v>57057</v>
      </c>
      <c r="D11918" s="138" t="s">
        <v>57058</v>
      </c>
      <c r="E11918" s="138" t="s">
        <v>57054</v>
      </c>
      <c r="F11918" s="139">
        <v>0</v>
      </c>
      <c r="G11918" s="137" t="s">
        <v>247</v>
      </c>
      <c r="H11918" s="137" t="s">
        <v>2660</v>
      </c>
      <c r="I11918" s="138" t="s">
        <v>1091</v>
      </c>
    </row>
    <row r="11919" spans="1:9" hidden="1">
      <c r="A11919" s="137" t="s">
        <v>57059</v>
      </c>
      <c r="B11919" s="138" t="s">
        <v>57060</v>
      </c>
      <c r="C11919" s="138" t="s">
        <v>57061</v>
      </c>
      <c r="D11919" s="138" t="s">
        <v>57062</v>
      </c>
      <c r="E11919" s="138" t="s">
        <v>57063</v>
      </c>
      <c r="F11919" s="139">
        <v>0</v>
      </c>
      <c r="G11919" s="137" t="s">
        <v>247</v>
      </c>
      <c r="H11919" s="137" t="s">
        <v>2660</v>
      </c>
      <c r="I11919" s="138" t="s">
        <v>1091</v>
      </c>
    </row>
    <row r="11920" spans="1:9" hidden="1">
      <c r="A11920" s="137" t="s">
        <v>57064</v>
      </c>
      <c r="B11920" s="138" t="s">
        <v>57065</v>
      </c>
      <c r="C11920" s="138" t="s">
        <v>57066</v>
      </c>
      <c r="D11920" s="138" t="s">
        <v>57067</v>
      </c>
      <c r="E11920" s="138" t="s">
        <v>1756</v>
      </c>
      <c r="F11920" s="139">
        <v>0</v>
      </c>
      <c r="G11920" s="137" t="s">
        <v>247</v>
      </c>
      <c r="H11920" s="137" t="s">
        <v>1806</v>
      </c>
      <c r="I11920" s="138" t="s">
        <v>1756</v>
      </c>
    </row>
    <row r="11921" spans="1:9" hidden="1">
      <c r="A11921" s="137" t="s">
        <v>57068</v>
      </c>
      <c r="B11921" s="138" t="s">
        <v>57069</v>
      </c>
      <c r="C11921" s="138" t="s">
        <v>57070</v>
      </c>
      <c r="D11921" s="138" t="s">
        <v>57071</v>
      </c>
      <c r="E11921" s="138" t="s">
        <v>1756</v>
      </c>
      <c r="F11921" s="139">
        <v>0</v>
      </c>
      <c r="G11921" s="137" t="s">
        <v>247</v>
      </c>
      <c r="H11921" s="137" t="s">
        <v>2660</v>
      </c>
      <c r="I11921" s="138" t="s">
        <v>1756</v>
      </c>
    </row>
    <row r="11922" spans="1:9" hidden="1">
      <c r="A11922" s="137" t="s">
        <v>57072</v>
      </c>
      <c r="B11922" s="138" t="s">
        <v>57073</v>
      </c>
      <c r="C11922" s="138" t="s">
        <v>57074</v>
      </c>
      <c r="D11922" s="138" t="s">
        <v>57075</v>
      </c>
      <c r="E11922" s="138" t="s">
        <v>57076</v>
      </c>
      <c r="F11922" s="139">
        <v>0</v>
      </c>
      <c r="G11922" s="137" t="s">
        <v>247</v>
      </c>
      <c r="H11922" s="137" t="s">
        <v>1806</v>
      </c>
      <c r="I11922" s="138" t="s">
        <v>1096</v>
      </c>
    </row>
    <row r="11923" spans="1:9" hidden="1">
      <c r="A11923" s="137" t="s">
        <v>57077</v>
      </c>
      <c r="B11923" s="138" t="s">
        <v>57078</v>
      </c>
      <c r="C11923" s="138" t="s">
        <v>57079</v>
      </c>
      <c r="D11923" s="138" t="s">
        <v>57080</v>
      </c>
      <c r="E11923" s="138" t="s">
        <v>57081</v>
      </c>
      <c r="F11923" s="139">
        <v>63.75</v>
      </c>
      <c r="G11923" s="137" t="s">
        <v>247</v>
      </c>
      <c r="H11923" s="137" t="s">
        <v>1806</v>
      </c>
      <c r="I11923" s="138" t="s">
        <v>1096</v>
      </c>
    </row>
    <row r="11924" spans="1:9" hidden="1">
      <c r="A11924" s="137" t="s">
        <v>57082</v>
      </c>
      <c r="B11924" s="138" t="s">
        <v>57083</v>
      </c>
      <c r="C11924" s="138" t="s">
        <v>57084</v>
      </c>
      <c r="D11924" s="138" t="s">
        <v>57085</v>
      </c>
      <c r="E11924" s="138" t="s">
        <v>57086</v>
      </c>
      <c r="F11924" s="139">
        <v>0</v>
      </c>
      <c r="G11924" s="137" t="s">
        <v>247</v>
      </c>
      <c r="H11924" s="137" t="s">
        <v>1806</v>
      </c>
      <c r="I11924" s="138" t="s">
        <v>1096</v>
      </c>
    </row>
    <row r="11925" spans="1:9">
      <c r="A11925" s="137" t="s">
        <v>57087</v>
      </c>
      <c r="B11925" s="138" t="s">
        <v>57088</v>
      </c>
      <c r="C11925" s="138" t="s">
        <v>57089</v>
      </c>
      <c r="D11925" s="138" t="s">
        <v>57090</v>
      </c>
      <c r="E11925" s="138" t="s">
        <v>57091</v>
      </c>
      <c r="F11925" s="139">
        <v>0</v>
      </c>
      <c r="G11925" s="137" t="s">
        <v>608</v>
      </c>
      <c r="H11925" s="137" t="s">
        <v>3864</v>
      </c>
      <c r="I11925" s="138" t="s">
        <v>1127</v>
      </c>
    </row>
    <row r="11926" spans="1:9" hidden="1">
      <c r="A11926" s="137" t="s">
        <v>57092</v>
      </c>
      <c r="B11926" s="138" t="s">
        <v>57093</v>
      </c>
      <c r="C11926" s="138" t="s">
        <v>57094</v>
      </c>
      <c r="D11926" s="138" t="s">
        <v>57095</v>
      </c>
      <c r="E11926" s="138" t="s">
        <v>57096</v>
      </c>
      <c r="F11926" s="139">
        <v>0</v>
      </c>
      <c r="G11926" s="137" t="s">
        <v>40008</v>
      </c>
      <c r="H11926" s="137" t="s">
        <v>40009</v>
      </c>
      <c r="I11926" s="138" t="s">
        <v>40010</v>
      </c>
    </row>
    <row r="11927" spans="1:9" hidden="1">
      <c r="A11927" s="137" t="s">
        <v>57097</v>
      </c>
      <c r="B11927" s="138" t="s">
        <v>57098</v>
      </c>
      <c r="C11927" s="138" t="s">
        <v>57099</v>
      </c>
      <c r="D11927" s="138" t="s">
        <v>57100</v>
      </c>
      <c r="E11927" s="138" t="s">
        <v>1756</v>
      </c>
      <c r="F11927" s="139">
        <v>0</v>
      </c>
      <c r="G11927" s="137" t="s">
        <v>247</v>
      </c>
      <c r="H11927" s="137" t="s">
        <v>1806</v>
      </c>
      <c r="I11927" s="138" t="s">
        <v>1756</v>
      </c>
    </row>
    <row r="11928" spans="1:9" hidden="1">
      <c r="A11928" s="137" t="s">
        <v>57101</v>
      </c>
      <c r="B11928" s="138" t="s">
        <v>57102</v>
      </c>
      <c r="C11928" s="138" t="s">
        <v>57103</v>
      </c>
      <c r="D11928" s="138" t="s">
        <v>57104</v>
      </c>
      <c r="E11928" s="138" t="s">
        <v>57105</v>
      </c>
      <c r="F11928" s="139">
        <v>0</v>
      </c>
      <c r="G11928" s="137" t="s">
        <v>247</v>
      </c>
      <c r="H11928" s="137" t="s">
        <v>1806</v>
      </c>
      <c r="I11928" s="138" t="s">
        <v>45999</v>
      </c>
    </row>
    <row r="11929" spans="1:9" hidden="1">
      <c r="A11929" s="137" t="s">
        <v>57106</v>
      </c>
      <c r="B11929" s="138" t="s">
        <v>57107</v>
      </c>
      <c r="C11929" s="138" t="s">
        <v>57108</v>
      </c>
      <c r="D11929" s="138" t="s">
        <v>57109</v>
      </c>
      <c r="E11929" s="138" t="s">
        <v>57110</v>
      </c>
      <c r="F11929" s="139">
        <v>100</v>
      </c>
      <c r="G11929" s="137" t="s">
        <v>247</v>
      </c>
      <c r="H11929" s="137" t="s">
        <v>1806</v>
      </c>
      <c r="I11929" s="138" t="s">
        <v>1756</v>
      </c>
    </row>
    <row r="11930" spans="1:9" hidden="1">
      <c r="A11930" s="137" t="s">
        <v>57111</v>
      </c>
      <c r="B11930" s="138" t="s">
        <v>57112</v>
      </c>
      <c r="C11930" s="138" t="s">
        <v>57113</v>
      </c>
      <c r="D11930" s="138" t="s">
        <v>57114</v>
      </c>
      <c r="E11930" s="138" t="s">
        <v>57115</v>
      </c>
      <c r="F11930" s="139">
        <v>0</v>
      </c>
      <c r="G11930" s="137" t="s">
        <v>247</v>
      </c>
      <c r="H11930" s="137" t="s">
        <v>1806</v>
      </c>
      <c r="I11930" s="138" t="s">
        <v>1110</v>
      </c>
    </row>
    <row r="11931" spans="1:9" hidden="1">
      <c r="A11931" s="137" t="s">
        <v>57116</v>
      </c>
      <c r="B11931" s="138" t="s">
        <v>57117</v>
      </c>
      <c r="C11931" s="138" t="s">
        <v>57118</v>
      </c>
      <c r="D11931" s="138" t="s">
        <v>57119</v>
      </c>
      <c r="E11931" s="138" t="s">
        <v>57120</v>
      </c>
      <c r="F11931" s="139">
        <v>0</v>
      </c>
      <c r="G11931" s="137" t="s">
        <v>247</v>
      </c>
      <c r="H11931" s="137" t="s">
        <v>1806</v>
      </c>
      <c r="I11931" s="138" t="s">
        <v>1096</v>
      </c>
    </row>
    <row r="11932" spans="1:9" hidden="1">
      <c r="A11932" s="137" t="s">
        <v>57121</v>
      </c>
      <c r="B11932" s="138" t="s">
        <v>57122</v>
      </c>
      <c r="C11932" s="138" t="s">
        <v>57123</v>
      </c>
      <c r="D11932" s="138" t="s">
        <v>57085</v>
      </c>
      <c r="E11932" s="138" t="s">
        <v>57124</v>
      </c>
      <c r="F11932" s="139">
        <v>0</v>
      </c>
      <c r="G11932" s="137" t="s">
        <v>247</v>
      </c>
      <c r="H11932" s="137" t="s">
        <v>1806</v>
      </c>
      <c r="I11932" s="138" t="s">
        <v>1756</v>
      </c>
    </row>
    <row r="11933" spans="1:9" hidden="1">
      <c r="A11933" s="137" t="s">
        <v>57125</v>
      </c>
      <c r="B11933" s="138" t="s">
        <v>57126</v>
      </c>
      <c r="C11933" s="138" t="s">
        <v>57127</v>
      </c>
      <c r="D11933" s="138" t="s">
        <v>57128</v>
      </c>
      <c r="E11933" s="138" t="s">
        <v>57129</v>
      </c>
      <c r="F11933" s="139">
        <v>0</v>
      </c>
      <c r="G11933" s="137" t="s">
        <v>332</v>
      </c>
      <c r="H11933" s="137" t="s">
        <v>1762</v>
      </c>
      <c r="I11933" s="138" t="s">
        <v>1103</v>
      </c>
    </row>
    <row r="11934" spans="1:9" hidden="1">
      <c r="A11934" s="137" t="s">
        <v>57130</v>
      </c>
      <c r="B11934" s="138" t="s">
        <v>57131</v>
      </c>
      <c r="C11934" s="138" t="s">
        <v>57132</v>
      </c>
      <c r="D11934" s="138" t="s">
        <v>57133</v>
      </c>
      <c r="E11934" s="138" t="s">
        <v>57134</v>
      </c>
      <c r="F11934" s="139">
        <v>0</v>
      </c>
      <c r="G11934" s="137" t="s">
        <v>332</v>
      </c>
      <c r="H11934" s="137" t="s">
        <v>1762</v>
      </c>
      <c r="I11934" s="138" t="s">
        <v>1103</v>
      </c>
    </row>
    <row r="11935" spans="1:9" hidden="1">
      <c r="A11935" s="137" t="s">
        <v>57135</v>
      </c>
      <c r="B11935" s="138" t="s">
        <v>57136</v>
      </c>
      <c r="C11935" s="138" t="s">
        <v>57137</v>
      </c>
      <c r="D11935" s="138" t="s">
        <v>57138</v>
      </c>
      <c r="E11935" s="138" t="s">
        <v>57139</v>
      </c>
      <c r="F11935" s="139">
        <v>0</v>
      </c>
      <c r="G11935" s="137" t="s">
        <v>3055</v>
      </c>
      <c r="H11935" s="137" t="s">
        <v>3056</v>
      </c>
      <c r="I11935" s="138" t="s">
        <v>57140</v>
      </c>
    </row>
    <row r="11936" spans="1:9" hidden="1">
      <c r="A11936" s="137" t="s">
        <v>57141</v>
      </c>
      <c r="B11936" s="138" t="s">
        <v>57142</v>
      </c>
      <c r="C11936" s="138" t="s">
        <v>57143</v>
      </c>
      <c r="D11936" s="138" t="s">
        <v>57144</v>
      </c>
      <c r="E11936" s="138" t="s">
        <v>57145</v>
      </c>
      <c r="F11936" s="139">
        <v>22600</v>
      </c>
      <c r="G11936" s="137" t="s">
        <v>3055</v>
      </c>
      <c r="H11936" s="137" t="s">
        <v>3056</v>
      </c>
      <c r="I11936" s="138" t="s">
        <v>57146</v>
      </c>
    </row>
    <row r="11937" spans="1:9" hidden="1">
      <c r="A11937" s="137" t="s">
        <v>57147</v>
      </c>
      <c r="B11937" s="138" t="s">
        <v>57148</v>
      </c>
      <c r="C11937" s="138" t="s">
        <v>57149</v>
      </c>
      <c r="D11937" s="138" t="s">
        <v>57150</v>
      </c>
      <c r="E11937" s="138" t="s">
        <v>57151</v>
      </c>
      <c r="F11937" s="139">
        <v>0</v>
      </c>
      <c r="G11937" s="137" t="s">
        <v>3055</v>
      </c>
      <c r="H11937" s="137" t="s">
        <v>3056</v>
      </c>
      <c r="I11937" s="138" t="s">
        <v>57152</v>
      </c>
    </row>
    <row r="11938" spans="1:9" hidden="1">
      <c r="A11938" s="137" t="s">
        <v>57153</v>
      </c>
      <c r="B11938" s="138" t="s">
        <v>57154</v>
      </c>
      <c r="C11938" s="138" t="s">
        <v>57155</v>
      </c>
      <c r="D11938" s="138" t="s">
        <v>57156</v>
      </c>
      <c r="E11938" s="138" t="s">
        <v>1756</v>
      </c>
      <c r="F11938" s="139">
        <v>0</v>
      </c>
      <c r="G11938" s="137" t="s">
        <v>3055</v>
      </c>
      <c r="H11938" s="137" t="s">
        <v>3056</v>
      </c>
      <c r="I11938" s="138" t="s">
        <v>1756</v>
      </c>
    </row>
    <row r="11939" spans="1:9" hidden="1">
      <c r="A11939" s="137" t="s">
        <v>57157</v>
      </c>
      <c r="B11939" s="138" t="s">
        <v>57158</v>
      </c>
      <c r="C11939" s="138" t="s">
        <v>57159</v>
      </c>
      <c r="D11939" s="138" t="s">
        <v>57160</v>
      </c>
      <c r="E11939" s="138" t="s">
        <v>57161</v>
      </c>
      <c r="F11939" s="139">
        <v>0</v>
      </c>
      <c r="G11939" s="137" t="s">
        <v>3055</v>
      </c>
      <c r="H11939" s="137" t="s">
        <v>3056</v>
      </c>
      <c r="I11939" s="138" t="s">
        <v>57140</v>
      </c>
    </row>
    <row r="11940" spans="1:9" hidden="1">
      <c r="A11940" s="137" t="s">
        <v>57162</v>
      </c>
      <c r="B11940" s="138" t="s">
        <v>57163</v>
      </c>
      <c r="C11940" s="138" t="s">
        <v>57164</v>
      </c>
      <c r="D11940" s="138" t="s">
        <v>57165</v>
      </c>
      <c r="E11940" s="138" t="s">
        <v>57166</v>
      </c>
      <c r="F11940" s="139">
        <v>41950</v>
      </c>
      <c r="G11940" s="137" t="s">
        <v>3055</v>
      </c>
      <c r="H11940" s="137" t="s">
        <v>3056</v>
      </c>
      <c r="I11940" s="138" t="s">
        <v>57140</v>
      </c>
    </row>
    <row r="11941" spans="1:9" hidden="1">
      <c r="A11941" s="137" t="s">
        <v>57167</v>
      </c>
      <c r="B11941" s="138" t="s">
        <v>57168</v>
      </c>
      <c r="C11941" s="138" t="s">
        <v>57169</v>
      </c>
      <c r="D11941" s="138" t="s">
        <v>57170</v>
      </c>
      <c r="E11941" s="138" t="s">
        <v>1756</v>
      </c>
      <c r="F11941" s="139">
        <v>0</v>
      </c>
      <c r="G11941" s="137" t="s">
        <v>3055</v>
      </c>
      <c r="H11941" s="137" t="s">
        <v>3056</v>
      </c>
      <c r="I11941" s="138" t="s">
        <v>57146</v>
      </c>
    </row>
    <row r="11942" spans="1:9" hidden="1">
      <c r="A11942" s="137" t="s">
        <v>57171</v>
      </c>
      <c r="B11942" s="138" t="s">
        <v>57172</v>
      </c>
      <c r="C11942" s="138" t="s">
        <v>57173</v>
      </c>
      <c r="D11942" s="138" t="s">
        <v>57174</v>
      </c>
      <c r="E11942" s="138" t="s">
        <v>57175</v>
      </c>
      <c r="F11942" s="139">
        <v>0</v>
      </c>
      <c r="G11942" s="137" t="s">
        <v>3055</v>
      </c>
      <c r="H11942" s="137" t="s">
        <v>3056</v>
      </c>
      <c r="I11942" s="138" t="s">
        <v>57140</v>
      </c>
    </row>
    <row r="11943" spans="1:9" hidden="1">
      <c r="A11943" s="137" t="s">
        <v>57176</v>
      </c>
      <c r="B11943" s="138" t="s">
        <v>57177</v>
      </c>
      <c r="C11943" s="138" t="s">
        <v>57178</v>
      </c>
      <c r="D11943" s="138" t="s">
        <v>57179</v>
      </c>
      <c r="E11943" s="138" t="s">
        <v>57180</v>
      </c>
      <c r="F11943" s="139">
        <v>26100</v>
      </c>
      <c r="G11943" s="137" t="s">
        <v>3055</v>
      </c>
      <c r="H11943" s="137" t="s">
        <v>3056</v>
      </c>
      <c r="I11943" s="138" t="s">
        <v>57152</v>
      </c>
    </row>
    <row r="11944" spans="1:9" hidden="1">
      <c r="A11944" s="137" t="s">
        <v>57181</v>
      </c>
      <c r="B11944" s="138" t="s">
        <v>57182</v>
      </c>
      <c r="C11944" s="138" t="s">
        <v>57183</v>
      </c>
      <c r="D11944" s="138" t="s">
        <v>57184</v>
      </c>
      <c r="E11944" s="138" t="s">
        <v>57185</v>
      </c>
      <c r="F11944" s="139">
        <v>0</v>
      </c>
      <c r="G11944" s="137" t="s">
        <v>3055</v>
      </c>
      <c r="H11944" s="137" t="s">
        <v>3056</v>
      </c>
      <c r="I11944" s="138" t="s">
        <v>57140</v>
      </c>
    </row>
    <row r="11945" spans="1:9" hidden="1">
      <c r="A11945" s="137" t="s">
        <v>57186</v>
      </c>
      <c r="B11945" s="138" t="s">
        <v>57187</v>
      </c>
      <c r="C11945" s="138" t="s">
        <v>57188</v>
      </c>
      <c r="D11945" s="138" t="s">
        <v>57189</v>
      </c>
      <c r="E11945" s="138" t="s">
        <v>57190</v>
      </c>
      <c r="F11945" s="139">
        <v>0</v>
      </c>
      <c r="G11945" s="137" t="s">
        <v>3055</v>
      </c>
      <c r="H11945" s="137" t="s">
        <v>3056</v>
      </c>
      <c r="I11945" s="138" t="s">
        <v>57140</v>
      </c>
    </row>
    <row r="11946" spans="1:9" hidden="1">
      <c r="A11946" s="137" t="s">
        <v>57191</v>
      </c>
      <c r="B11946" s="138" t="s">
        <v>57192</v>
      </c>
      <c r="C11946" s="138" t="s">
        <v>57193</v>
      </c>
      <c r="D11946" s="138" t="s">
        <v>57194</v>
      </c>
      <c r="E11946" s="138" t="s">
        <v>57195</v>
      </c>
      <c r="F11946" s="139">
        <v>37200</v>
      </c>
      <c r="G11946" s="137" t="s">
        <v>3055</v>
      </c>
      <c r="H11946" s="137" t="s">
        <v>3056</v>
      </c>
      <c r="I11946" s="138" t="s">
        <v>57140</v>
      </c>
    </row>
    <row r="11947" spans="1:9" hidden="1">
      <c r="A11947" s="137" t="s">
        <v>57196</v>
      </c>
      <c r="B11947" s="138" t="s">
        <v>57197</v>
      </c>
      <c r="C11947" s="138" t="s">
        <v>57198</v>
      </c>
      <c r="D11947" s="138" t="s">
        <v>57199</v>
      </c>
      <c r="E11947" s="138" t="s">
        <v>1756</v>
      </c>
      <c r="F11947" s="139">
        <v>0</v>
      </c>
      <c r="G11947" s="137" t="s">
        <v>3055</v>
      </c>
      <c r="H11947" s="137" t="s">
        <v>3056</v>
      </c>
      <c r="I11947" s="138" t="s">
        <v>1756</v>
      </c>
    </row>
    <row r="11948" spans="1:9" hidden="1">
      <c r="A11948" s="137" t="s">
        <v>57200</v>
      </c>
      <c r="B11948" s="138" t="s">
        <v>57201</v>
      </c>
      <c r="C11948" s="138" t="s">
        <v>57202</v>
      </c>
      <c r="D11948" s="138" t="s">
        <v>57203</v>
      </c>
      <c r="E11948" s="138" t="s">
        <v>57204</v>
      </c>
      <c r="F11948" s="139">
        <v>49400</v>
      </c>
      <c r="G11948" s="137" t="s">
        <v>3055</v>
      </c>
      <c r="H11948" s="137" t="s">
        <v>3056</v>
      </c>
      <c r="I11948" s="138" t="s">
        <v>57140</v>
      </c>
    </row>
    <row r="11949" spans="1:9" hidden="1">
      <c r="A11949" s="137" t="s">
        <v>57205</v>
      </c>
      <c r="B11949" s="138" t="s">
        <v>57206</v>
      </c>
      <c r="C11949" s="138" t="s">
        <v>57207</v>
      </c>
      <c r="D11949" s="138" t="s">
        <v>57208</v>
      </c>
      <c r="E11949" s="138" t="s">
        <v>57209</v>
      </c>
      <c r="F11949" s="139">
        <v>0</v>
      </c>
      <c r="G11949" s="137" t="s">
        <v>3055</v>
      </c>
      <c r="H11949" s="137" t="s">
        <v>3056</v>
      </c>
      <c r="I11949" s="138" t="s">
        <v>57152</v>
      </c>
    </row>
    <row r="11950" spans="1:9" hidden="1">
      <c r="A11950" s="137" t="s">
        <v>57210</v>
      </c>
      <c r="B11950" s="138" t="s">
        <v>57211</v>
      </c>
      <c r="C11950" s="138" t="s">
        <v>57212</v>
      </c>
      <c r="D11950" s="138" t="s">
        <v>57213</v>
      </c>
      <c r="E11950" s="138" t="s">
        <v>1756</v>
      </c>
      <c r="F11950" s="139">
        <v>0</v>
      </c>
      <c r="G11950" s="137" t="s">
        <v>3055</v>
      </c>
      <c r="H11950" s="137" t="s">
        <v>3056</v>
      </c>
      <c r="I11950" s="138" t="s">
        <v>57146</v>
      </c>
    </row>
    <row r="11951" spans="1:9" hidden="1">
      <c r="A11951" s="137" t="s">
        <v>57214</v>
      </c>
      <c r="B11951" s="138" t="s">
        <v>57215</v>
      </c>
      <c r="C11951" s="138" t="s">
        <v>57216</v>
      </c>
      <c r="D11951" s="138" t="s">
        <v>57217</v>
      </c>
      <c r="E11951" s="138" t="s">
        <v>57218</v>
      </c>
      <c r="F11951" s="139">
        <v>40600</v>
      </c>
      <c r="G11951" s="137" t="s">
        <v>3055</v>
      </c>
      <c r="H11951" s="137" t="s">
        <v>3056</v>
      </c>
      <c r="I11951" s="138" t="s">
        <v>57140</v>
      </c>
    </row>
    <row r="11952" spans="1:9" hidden="1">
      <c r="A11952" s="137" t="s">
        <v>57219</v>
      </c>
      <c r="B11952" s="138" t="s">
        <v>57220</v>
      </c>
      <c r="C11952" s="138" t="s">
        <v>57221</v>
      </c>
      <c r="D11952" s="138" t="s">
        <v>57222</v>
      </c>
      <c r="E11952" s="138" t="s">
        <v>57223</v>
      </c>
      <c r="F11952" s="139">
        <v>0</v>
      </c>
      <c r="G11952" s="137" t="s">
        <v>3055</v>
      </c>
      <c r="H11952" s="137" t="s">
        <v>3056</v>
      </c>
      <c r="I11952" s="138" t="s">
        <v>57146</v>
      </c>
    </row>
    <row r="11953" spans="1:9" hidden="1">
      <c r="A11953" s="137" t="s">
        <v>57224</v>
      </c>
      <c r="B11953" s="138" t="s">
        <v>57225</v>
      </c>
      <c r="C11953" s="138" t="s">
        <v>57226</v>
      </c>
      <c r="D11953" s="138" t="s">
        <v>57227</v>
      </c>
      <c r="E11953" s="138" t="s">
        <v>57228</v>
      </c>
      <c r="F11953" s="139">
        <v>0</v>
      </c>
      <c r="G11953" s="137" t="s">
        <v>3055</v>
      </c>
      <c r="H11953" s="137" t="s">
        <v>3056</v>
      </c>
      <c r="I11953" s="138" t="s">
        <v>57140</v>
      </c>
    </row>
    <row r="11954" spans="1:9" hidden="1">
      <c r="A11954" s="137" t="s">
        <v>57229</v>
      </c>
      <c r="B11954" s="138" t="s">
        <v>57230</v>
      </c>
      <c r="C11954" s="138" t="s">
        <v>57231</v>
      </c>
      <c r="D11954" s="138" t="s">
        <v>57232</v>
      </c>
      <c r="E11954" s="138" t="s">
        <v>57233</v>
      </c>
      <c r="F11954" s="139">
        <v>0</v>
      </c>
      <c r="G11954" s="137" t="s">
        <v>3055</v>
      </c>
      <c r="H11954" s="137" t="s">
        <v>3056</v>
      </c>
      <c r="I11954" s="138" t="s">
        <v>57140</v>
      </c>
    </row>
    <row r="11955" spans="1:9" hidden="1">
      <c r="A11955" s="137" t="s">
        <v>57234</v>
      </c>
      <c r="B11955" s="138" t="s">
        <v>57235</v>
      </c>
      <c r="C11955" s="138" t="s">
        <v>57236</v>
      </c>
      <c r="D11955" s="138" t="s">
        <v>57237</v>
      </c>
      <c r="E11955" s="138" t="s">
        <v>57238</v>
      </c>
      <c r="F11955" s="139">
        <v>20100</v>
      </c>
      <c r="G11955" s="137" t="s">
        <v>3055</v>
      </c>
      <c r="H11955" s="137" t="s">
        <v>3056</v>
      </c>
      <c r="I11955" s="138" t="s">
        <v>57140</v>
      </c>
    </row>
    <row r="11956" spans="1:9" hidden="1">
      <c r="A11956" s="137" t="s">
        <v>57239</v>
      </c>
      <c r="B11956" s="138" t="s">
        <v>57240</v>
      </c>
      <c r="C11956" s="138" t="s">
        <v>57241</v>
      </c>
      <c r="D11956" s="138" t="s">
        <v>57242</v>
      </c>
      <c r="E11956" s="138" t="s">
        <v>57243</v>
      </c>
      <c r="F11956" s="139">
        <v>68200</v>
      </c>
      <c r="G11956" s="137" t="s">
        <v>3055</v>
      </c>
      <c r="H11956" s="137" t="s">
        <v>3056</v>
      </c>
      <c r="I11956" s="138" t="s">
        <v>57140</v>
      </c>
    </row>
    <row r="11957" spans="1:9" hidden="1">
      <c r="A11957" s="137" t="s">
        <v>57244</v>
      </c>
      <c r="B11957" s="138" t="s">
        <v>57245</v>
      </c>
      <c r="C11957" s="138" t="s">
        <v>57246</v>
      </c>
      <c r="D11957" s="138" t="s">
        <v>57247</v>
      </c>
      <c r="E11957" s="138" t="s">
        <v>57248</v>
      </c>
      <c r="F11957" s="139">
        <v>21350</v>
      </c>
      <c r="G11957" s="137" t="s">
        <v>3055</v>
      </c>
      <c r="H11957" s="137" t="s">
        <v>3056</v>
      </c>
      <c r="I11957" s="138" t="s">
        <v>57140</v>
      </c>
    </row>
    <row r="11958" spans="1:9" hidden="1">
      <c r="A11958" s="137" t="s">
        <v>57249</v>
      </c>
      <c r="B11958" s="138" t="s">
        <v>57250</v>
      </c>
      <c r="C11958" s="138" t="s">
        <v>57251</v>
      </c>
      <c r="D11958" s="138" t="s">
        <v>57252</v>
      </c>
      <c r="E11958" s="138" t="s">
        <v>57253</v>
      </c>
      <c r="F11958" s="139">
        <v>0</v>
      </c>
      <c r="G11958" s="137" t="s">
        <v>3055</v>
      </c>
      <c r="H11958" s="137" t="s">
        <v>3056</v>
      </c>
      <c r="I11958" s="138" t="s">
        <v>57146</v>
      </c>
    </row>
    <row r="11959" spans="1:9" hidden="1">
      <c r="A11959" s="137" t="s">
        <v>57254</v>
      </c>
      <c r="B11959" s="138" t="s">
        <v>57255</v>
      </c>
      <c r="C11959" s="138" t="s">
        <v>57256</v>
      </c>
      <c r="D11959" s="138" t="s">
        <v>57257</v>
      </c>
      <c r="E11959" s="138" t="s">
        <v>57258</v>
      </c>
      <c r="F11959" s="139">
        <v>0</v>
      </c>
      <c r="G11959" s="137" t="s">
        <v>3055</v>
      </c>
      <c r="H11959" s="137" t="s">
        <v>3056</v>
      </c>
      <c r="I11959" s="138" t="s">
        <v>57140</v>
      </c>
    </row>
    <row r="11960" spans="1:9" hidden="1">
      <c r="A11960" s="137" t="s">
        <v>57259</v>
      </c>
      <c r="B11960" s="138" t="s">
        <v>57260</v>
      </c>
      <c r="C11960" s="138" t="s">
        <v>57261</v>
      </c>
      <c r="D11960" s="138" t="s">
        <v>57262</v>
      </c>
      <c r="E11960" s="138" t="s">
        <v>57263</v>
      </c>
      <c r="F11960" s="139">
        <v>41050</v>
      </c>
      <c r="G11960" s="137" t="s">
        <v>3055</v>
      </c>
      <c r="H11960" s="137" t="s">
        <v>3056</v>
      </c>
      <c r="I11960" s="138" t="s">
        <v>57140</v>
      </c>
    </row>
    <row r="11961" spans="1:9" hidden="1">
      <c r="A11961" s="137" t="s">
        <v>57264</v>
      </c>
      <c r="B11961" s="138" t="s">
        <v>57265</v>
      </c>
      <c r="C11961" s="138" t="s">
        <v>57266</v>
      </c>
      <c r="D11961" s="138" t="s">
        <v>57267</v>
      </c>
      <c r="E11961" s="138" t="s">
        <v>57268</v>
      </c>
      <c r="F11961" s="139">
        <v>92700</v>
      </c>
      <c r="G11961" s="137" t="s">
        <v>3055</v>
      </c>
      <c r="H11961" s="137" t="s">
        <v>3056</v>
      </c>
      <c r="I11961" s="138" t="s">
        <v>57140</v>
      </c>
    </row>
    <row r="11962" spans="1:9" hidden="1">
      <c r="A11962" s="137" t="s">
        <v>57269</v>
      </c>
      <c r="B11962" s="138" t="s">
        <v>57270</v>
      </c>
      <c r="C11962" s="138" t="s">
        <v>57271</v>
      </c>
      <c r="D11962" s="138" t="s">
        <v>57272</v>
      </c>
      <c r="E11962" s="138" t="s">
        <v>1756</v>
      </c>
      <c r="F11962" s="139">
        <v>0</v>
      </c>
      <c r="G11962" s="137" t="s">
        <v>3055</v>
      </c>
      <c r="H11962" s="137" t="s">
        <v>3056</v>
      </c>
      <c r="I11962" s="138" t="s">
        <v>1756</v>
      </c>
    </row>
    <row r="11963" spans="1:9" hidden="1">
      <c r="A11963" s="137" t="s">
        <v>57273</v>
      </c>
      <c r="B11963" s="138" t="s">
        <v>57274</v>
      </c>
      <c r="C11963" s="138" t="s">
        <v>57275</v>
      </c>
      <c r="D11963" s="138" t="s">
        <v>57276</v>
      </c>
      <c r="E11963" s="138" t="s">
        <v>57277</v>
      </c>
      <c r="F11963" s="139">
        <v>0</v>
      </c>
      <c r="G11963" s="137" t="s">
        <v>3055</v>
      </c>
      <c r="H11963" s="137" t="s">
        <v>3056</v>
      </c>
      <c r="I11963" s="138" t="s">
        <v>57140</v>
      </c>
    </row>
    <row r="11964" spans="1:9" hidden="1">
      <c r="A11964" s="137" t="s">
        <v>57278</v>
      </c>
      <c r="B11964" s="138" t="s">
        <v>57279</v>
      </c>
      <c r="C11964" s="138" t="s">
        <v>57280</v>
      </c>
      <c r="D11964" s="138" t="s">
        <v>57281</v>
      </c>
      <c r="E11964" s="138" t="s">
        <v>57282</v>
      </c>
      <c r="F11964" s="139">
        <v>0</v>
      </c>
      <c r="G11964" s="137" t="s">
        <v>3055</v>
      </c>
      <c r="H11964" s="137" t="s">
        <v>3056</v>
      </c>
      <c r="I11964" s="138" t="s">
        <v>57140</v>
      </c>
    </row>
    <row r="11965" spans="1:9" hidden="1">
      <c r="A11965" s="137" t="s">
        <v>57283</v>
      </c>
      <c r="B11965" s="138" t="s">
        <v>57284</v>
      </c>
      <c r="C11965" s="138" t="s">
        <v>57285</v>
      </c>
      <c r="D11965" s="138" t="s">
        <v>57286</v>
      </c>
      <c r="E11965" s="138" t="s">
        <v>57287</v>
      </c>
      <c r="F11965" s="139">
        <v>15300</v>
      </c>
      <c r="G11965" s="137" t="s">
        <v>3055</v>
      </c>
      <c r="H11965" s="137" t="s">
        <v>3056</v>
      </c>
      <c r="I11965" s="138" t="s">
        <v>57140</v>
      </c>
    </row>
    <row r="11966" spans="1:9" hidden="1">
      <c r="A11966" s="137" t="s">
        <v>57288</v>
      </c>
      <c r="B11966" s="138" t="s">
        <v>57289</v>
      </c>
      <c r="C11966" s="138" t="s">
        <v>57290</v>
      </c>
      <c r="D11966" s="138" t="s">
        <v>57291</v>
      </c>
      <c r="E11966" s="138" t="s">
        <v>57292</v>
      </c>
      <c r="F11966" s="139">
        <v>15250</v>
      </c>
      <c r="G11966" s="137" t="s">
        <v>3055</v>
      </c>
      <c r="H11966" s="137" t="s">
        <v>3056</v>
      </c>
      <c r="I11966" s="138" t="s">
        <v>57140</v>
      </c>
    </row>
    <row r="11967" spans="1:9" hidden="1">
      <c r="A11967" s="137" t="s">
        <v>57293</v>
      </c>
      <c r="B11967" s="138" t="s">
        <v>57294</v>
      </c>
      <c r="C11967" s="138" t="s">
        <v>57295</v>
      </c>
      <c r="D11967" s="138" t="s">
        <v>57296</v>
      </c>
      <c r="E11967" s="138" t="s">
        <v>57297</v>
      </c>
      <c r="F11967" s="139">
        <v>0</v>
      </c>
      <c r="G11967" s="137" t="s">
        <v>3055</v>
      </c>
      <c r="H11967" s="137" t="s">
        <v>3056</v>
      </c>
      <c r="I11967" s="138" t="s">
        <v>57140</v>
      </c>
    </row>
    <row r="11968" spans="1:9" hidden="1">
      <c r="A11968" s="137" t="s">
        <v>57298</v>
      </c>
      <c r="B11968" s="138" t="s">
        <v>57299</v>
      </c>
      <c r="C11968" s="138" t="s">
        <v>57300</v>
      </c>
      <c r="D11968" s="138" t="s">
        <v>57301</v>
      </c>
      <c r="E11968" s="138" t="s">
        <v>57302</v>
      </c>
      <c r="F11968" s="139">
        <v>8880</v>
      </c>
      <c r="G11968" s="137" t="s">
        <v>3055</v>
      </c>
      <c r="H11968" s="137" t="s">
        <v>3056</v>
      </c>
      <c r="I11968" s="138" t="s">
        <v>57140</v>
      </c>
    </row>
    <row r="11969" spans="1:9" hidden="1">
      <c r="A11969" s="137" t="s">
        <v>57303</v>
      </c>
      <c r="B11969" s="138" t="s">
        <v>57304</v>
      </c>
      <c r="C11969" s="138" t="s">
        <v>57305</v>
      </c>
      <c r="D11969" s="138" t="s">
        <v>57306</v>
      </c>
      <c r="E11969" s="138" t="s">
        <v>57307</v>
      </c>
      <c r="F11969" s="139">
        <v>17100</v>
      </c>
      <c r="G11969" s="137" t="s">
        <v>3055</v>
      </c>
      <c r="H11969" s="137" t="s">
        <v>3056</v>
      </c>
      <c r="I11969" s="138" t="s">
        <v>57140</v>
      </c>
    </row>
    <row r="11970" spans="1:9" hidden="1">
      <c r="A11970" s="137" t="s">
        <v>57308</v>
      </c>
      <c r="B11970" s="138" t="s">
        <v>57309</v>
      </c>
      <c r="C11970" s="138" t="s">
        <v>57310</v>
      </c>
      <c r="D11970" s="138" t="s">
        <v>57311</v>
      </c>
      <c r="E11970" s="138" t="s">
        <v>57312</v>
      </c>
      <c r="F11970" s="139">
        <v>0</v>
      </c>
      <c r="G11970" s="137" t="s">
        <v>3055</v>
      </c>
      <c r="H11970" s="137" t="s">
        <v>3056</v>
      </c>
      <c r="I11970" s="138" t="s">
        <v>57140</v>
      </c>
    </row>
    <row r="11971" spans="1:9" hidden="1">
      <c r="A11971" s="137" t="s">
        <v>57313</v>
      </c>
      <c r="B11971" s="138" t="s">
        <v>57314</v>
      </c>
      <c r="C11971" s="138" t="s">
        <v>57315</v>
      </c>
      <c r="D11971" s="138" t="s">
        <v>57316</v>
      </c>
      <c r="E11971" s="138" t="s">
        <v>57317</v>
      </c>
      <c r="F11971" s="139">
        <v>24800</v>
      </c>
      <c r="G11971" s="137" t="s">
        <v>3055</v>
      </c>
      <c r="H11971" s="137" t="s">
        <v>3056</v>
      </c>
      <c r="I11971" s="138" t="s">
        <v>57140</v>
      </c>
    </row>
    <row r="11972" spans="1:9" hidden="1">
      <c r="A11972" s="137" t="s">
        <v>57318</v>
      </c>
      <c r="B11972" s="138" t="s">
        <v>57319</v>
      </c>
      <c r="C11972" s="138" t="s">
        <v>57320</v>
      </c>
      <c r="D11972" s="138" t="s">
        <v>57321</v>
      </c>
      <c r="E11972" s="138" t="s">
        <v>57322</v>
      </c>
      <c r="F11972" s="139">
        <v>45150</v>
      </c>
      <c r="G11972" s="137" t="s">
        <v>3055</v>
      </c>
      <c r="H11972" s="137" t="s">
        <v>3056</v>
      </c>
      <c r="I11972" s="138" t="s">
        <v>57140</v>
      </c>
    </row>
    <row r="11973" spans="1:9" hidden="1">
      <c r="A11973" s="137" t="s">
        <v>57323</v>
      </c>
      <c r="B11973" s="138" t="s">
        <v>57324</v>
      </c>
      <c r="C11973" s="138" t="s">
        <v>57325</v>
      </c>
      <c r="D11973" s="138" t="s">
        <v>57326</v>
      </c>
      <c r="E11973" s="138" t="s">
        <v>57327</v>
      </c>
      <c r="F11973" s="139">
        <v>0</v>
      </c>
      <c r="G11973" s="137" t="s">
        <v>3055</v>
      </c>
      <c r="H11973" s="137" t="s">
        <v>3056</v>
      </c>
      <c r="I11973" s="138" t="s">
        <v>57140</v>
      </c>
    </row>
    <row r="11974" spans="1:9" hidden="1">
      <c r="A11974" s="137" t="s">
        <v>57328</v>
      </c>
      <c r="B11974" s="138" t="s">
        <v>57324</v>
      </c>
      <c r="C11974" s="138" t="s">
        <v>57329</v>
      </c>
      <c r="D11974" s="138" t="s">
        <v>57330</v>
      </c>
      <c r="E11974" s="138" t="s">
        <v>57327</v>
      </c>
      <c r="F11974" s="139">
        <v>65500</v>
      </c>
      <c r="G11974" s="137" t="s">
        <v>3055</v>
      </c>
      <c r="H11974" s="137" t="s">
        <v>3056</v>
      </c>
      <c r="I11974" s="138" t="s">
        <v>57140</v>
      </c>
    </row>
    <row r="11975" spans="1:9" hidden="1">
      <c r="A11975" s="137" t="s">
        <v>57331</v>
      </c>
      <c r="B11975" s="138" t="s">
        <v>57332</v>
      </c>
      <c r="C11975" s="138" t="s">
        <v>57333</v>
      </c>
      <c r="D11975" s="138" t="s">
        <v>57334</v>
      </c>
      <c r="E11975" s="138" t="s">
        <v>57335</v>
      </c>
      <c r="F11975" s="139">
        <v>0</v>
      </c>
      <c r="G11975" s="137" t="s">
        <v>3055</v>
      </c>
      <c r="H11975" s="137" t="s">
        <v>3056</v>
      </c>
      <c r="I11975" s="138" t="s">
        <v>57140</v>
      </c>
    </row>
    <row r="11976" spans="1:9" hidden="1">
      <c r="A11976" s="137" t="s">
        <v>57336</v>
      </c>
      <c r="B11976" s="138" t="s">
        <v>57337</v>
      </c>
      <c r="C11976" s="138" t="s">
        <v>57338</v>
      </c>
      <c r="D11976" s="138" t="s">
        <v>57339</v>
      </c>
      <c r="E11976" s="138" t="s">
        <v>57340</v>
      </c>
      <c r="F11976" s="139">
        <v>17000</v>
      </c>
      <c r="G11976" s="137" t="s">
        <v>3055</v>
      </c>
      <c r="H11976" s="137" t="s">
        <v>3056</v>
      </c>
      <c r="I11976" s="138" t="s">
        <v>57140</v>
      </c>
    </row>
    <row r="11977" spans="1:9" hidden="1">
      <c r="A11977" s="137" t="s">
        <v>57341</v>
      </c>
      <c r="B11977" s="138" t="s">
        <v>57342</v>
      </c>
      <c r="C11977" s="138" t="s">
        <v>57343</v>
      </c>
      <c r="D11977" s="138" t="s">
        <v>57344</v>
      </c>
      <c r="E11977" s="138" t="s">
        <v>57345</v>
      </c>
      <c r="F11977" s="139">
        <v>0</v>
      </c>
      <c r="G11977" s="137" t="s">
        <v>3055</v>
      </c>
      <c r="H11977" s="137" t="s">
        <v>3056</v>
      </c>
      <c r="I11977" s="138" t="s">
        <v>57140</v>
      </c>
    </row>
    <row r="11978" spans="1:9" hidden="1">
      <c r="A11978" s="137" t="s">
        <v>57346</v>
      </c>
      <c r="B11978" s="138" t="s">
        <v>57347</v>
      </c>
      <c r="C11978" s="138" t="s">
        <v>57348</v>
      </c>
      <c r="D11978" s="138" t="s">
        <v>57349</v>
      </c>
      <c r="E11978" s="138" t="s">
        <v>57350</v>
      </c>
      <c r="F11978" s="139">
        <v>0</v>
      </c>
      <c r="G11978" s="137" t="s">
        <v>3055</v>
      </c>
      <c r="H11978" s="137" t="s">
        <v>3056</v>
      </c>
      <c r="I11978" s="138" t="s">
        <v>57140</v>
      </c>
    </row>
    <row r="11979" spans="1:9" hidden="1">
      <c r="A11979" s="137" t="s">
        <v>57351</v>
      </c>
      <c r="B11979" s="138" t="s">
        <v>57352</v>
      </c>
      <c r="C11979" s="138" t="s">
        <v>57353</v>
      </c>
      <c r="D11979" s="138" t="s">
        <v>57354</v>
      </c>
      <c r="E11979" s="138" t="s">
        <v>57355</v>
      </c>
      <c r="F11979" s="139">
        <v>0</v>
      </c>
      <c r="G11979" s="137" t="s">
        <v>3055</v>
      </c>
      <c r="H11979" s="137" t="s">
        <v>3056</v>
      </c>
      <c r="I11979" s="138" t="s">
        <v>57140</v>
      </c>
    </row>
    <row r="11980" spans="1:9" hidden="1">
      <c r="A11980" s="137" t="s">
        <v>57356</v>
      </c>
      <c r="B11980" s="138" t="s">
        <v>57352</v>
      </c>
      <c r="C11980" s="138" t="s">
        <v>57357</v>
      </c>
      <c r="D11980" s="138" t="s">
        <v>57354</v>
      </c>
      <c r="E11980" s="138" t="s">
        <v>57355</v>
      </c>
      <c r="F11980" s="139">
        <v>18400</v>
      </c>
      <c r="G11980" s="137" t="s">
        <v>3055</v>
      </c>
      <c r="H11980" s="137" t="s">
        <v>3056</v>
      </c>
      <c r="I11980" s="138" t="s">
        <v>57140</v>
      </c>
    </row>
    <row r="11981" spans="1:9" hidden="1">
      <c r="A11981" s="137" t="s">
        <v>57358</v>
      </c>
      <c r="B11981" s="138" t="s">
        <v>57359</v>
      </c>
      <c r="C11981" s="138" t="s">
        <v>57360</v>
      </c>
      <c r="D11981" s="138" t="s">
        <v>57361</v>
      </c>
      <c r="E11981" s="138" t="s">
        <v>57362</v>
      </c>
      <c r="F11981" s="139">
        <v>0</v>
      </c>
      <c r="G11981" s="137" t="s">
        <v>3055</v>
      </c>
      <c r="H11981" s="137" t="s">
        <v>3056</v>
      </c>
      <c r="I11981" s="138" t="s">
        <v>57140</v>
      </c>
    </row>
    <row r="11982" spans="1:9" hidden="1">
      <c r="A11982" s="137" t="s">
        <v>57363</v>
      </c>
      <c r="B11982" s="138" t="s">
        <v>57364</v>
      </c>
      <c r="C11982" s="138" t="s">
        <v>57365</v>
      </c>
      <c r="D11982" s="138" t="s">
        <v>3126</v>
      </c>
      <c r="E11982" s="138" t="s">
        <v>57366</v>
      </c>
      <c r="F11982" s="139">
        <v>0</v>
      </c>
      <c r="G11982" s="137" t="s">
        <v>3055</v>
      </c>
      <c r="H11982" s="137" t="s">
        <v>3056</v>
      </c>
      <c r="I11982" s="138" t="s">
        <v>57152</v>
      </c>
    </row>
    <row r="11983" spans="1:9" hidden="1">
      <c r="A11983" s="137" t="s">
        <v>57367</v>
      </c>
      <c r="B11983" s="138" t="s">
        <v>57368</v>
      </c>
      <c r="C11983" s="138" t="s">
        <v>57369</v>
      </c>
      <c r="D11983" s="138" t="s">
        <v>57370</v>
      </c>
      <c r="E11983" s="138" t="s">
        <v>57371</v>
      </c>
      <c r="F11983" s="139">
        <v>0</v>
      </c>
      <c r="G11983" s="137" t="s">
        <v>3055</v>
      </c>
      <c r="H11983" s="137" t="s">
        <v>3056</v>
      </c>
      <c r="I11983" s="138" t="s">
        <v>57140</v>
      </c>
    </row>
    <row r="11984" spans="1:9" hidden="1">
      <c r="A11984" s="137" t="s">
        <v>57372</v>
      </c>
      <c r="B11984" s="138" t="s">
        <v>57373</v>
      </c>
      <c r="C11984" s="138" t="s">
        <v>57374</v>
      </c>
      <c r="D11984" s="138" t="s">
        <v>57375</v>
      </c>
      <c r="E11984" s="138" t="s">
        <v>57376</v>
      </c>
      <c r="F11984" s="139">
        <v>0</v>
      </c>
      <c r="G11984" s="137" t="s">
        <v>3055</v>
      </c>
      <c r="H11984" s="137" t="s">
        <v>3056</v>
      </c>
      <c r="I11984" s="138" t="s">
        <v>57140</v>
      </c>
    </row>
    <row r="11985" spans="1:9" hidden="1">
      <c r="A11985" s="137" t="s">
        <v>57377</v>
      </c>
      <c r="B11985" s="138" t="s">
        <v>57378</v>
      </c>
      <c r="C11985" s="138" t="s">
        <v>57379</v>
      </c>
      <c r="D11985" s="138" t="s">
        <v>57380</v>
      </c>
      <c r="E11985" s="138" t="s">
        <v>57381</v>
      </c>
      <c r="F11985" s="139">
        <v>16600</v>
      </c>
      <c r="G11985" s="137" t="s">
        <v>3055</v>
      </c>
      <c r="H11985" s="137" t="s">
        <v>3056</v>
      </c>
      <c r="I11985" s="138" t="s">
        <v>57140</v>
      </c>
    </row>
    <row r="11986" spans="1:9" hidden="1">
      <c r="A11986" s="137" t="s">
        <v>57382</v>
      </c>
      <c r="B11986" s="138" t="s">
        <v>57383</v>
      </c>
      <c r="C11986" s="138" t="s">
        <v>57384</v>
      </c>
      <c r="D11986" s="138" t="s">
        <v>57385</v>
      </c>
      <c r="E11986" s="138" t="s">
        <v>57386</v>
      </c>
      <c r="F11986" s="139">
        <v>24100</v>
      </c>
      <c r="G11986" s="137" t="s">
        <v>3055</v>
      </c>
      <c r="H11986" s="137" t="s">
        <v>3056</v>
      </c>
      <c r="I11986" s="138" t="s">
        <v>57140</v>
      </c>
    </row>
    <row r="11987" spans="1:9" hidden="1">
      <c r="A11987" s="137" t="s">
        <v>57387</v>
      </c>
      <c r="B11987" s="138" t="s">
        <v>57388</v>
      </c>
      <c r="C11987" s="138" t="s">
        <v>57389</v>
      </c>
      <c r="D11987" s="138" t="s">
        <v>57390</v>
      </c>
      <c r="E11987" s="138" t="s">
        <v>57391</v>
      </c>
      <c r="F11987" s="139">
        <v>22100</v>
      </c>
      <c r="G11987" s="137" t="s">
        <v>3055</v>
      </c>
      <c r="H11987" s="137" t="s">
        <v>3056</v>
      </c>
      <c r="I11987" s="138" t="s">
        <v>57140</v>
      </c>
    </row>
    <row r="11988" spans="1:9" hidden="1">
      <c r="A11988" s="137" t="s">
        <v>57392</v>
      </c>
      <c r="B11988" s="138" t="s">
        <v>57393</v>
      </c>
      <c r="C11988" s="138" t="s">
        <v>57394</v>
      </c>
      <c r="D11988" s="138" t="s">
        <v>57395</v>
      </c>
      <c r="E11988" s="138" t="s">
        <v>57396</v>
      </c>
      <c r="F11988" s="139">
        <v>0</v>
      </c>
      <c r="G11988" s="137" t="s">
        <v>3055</v>
      </c>
      <c r="H11988" s="137" t="s">
        <v>3056</v>
      </c>
      <c r="I11988" s="138" t="s">
        <v>57140</v>
      </c>
    </row>
    <row r="11989" spans="1:9" hidden="1">
      <c r="A11989" s="137" t="s">
        <v>57397</v>
      </c>
      <c r="B11989" s="138" t="s">
        <v>57398</v>
      </c>
      <c r="C11989" s="138" t="s">
        <v>57399</v>
      </c>
      <c r="D11989" s="138" t="s">
        <v>57400</v>
      </c>
      <c r="E11989" s="138" t="s">
        <v>57401</v>
      </c>
      <c r="F11989" s="139">
        <v>9930</v>
      </c>
      <c r="G11989" s="137" t="s">
        <v>3055</v>
      </c>
      <c r="H11989" s="137" t="s">
        <v>3056</v>
      </c>
      <c r="I11989" s="138" t="s">
        <v>57140</v>
      </c>
    </row>
    <row r="11990" spans="1:9" hidden="1">
      <c r="A11990" s="137" t="s">
        <v>57402</v>
      </c>
      <c r="B11990" s="138" t="s">
        <v>57403</v>
      </c>
      <c r="C11990" s="138" t="s">
        <v>57404</v>
      </c>
      <c r="D11990" s="138" t="s">
        <v>57405</v>
      </c>
      <c r="E11990" s="138" t="s">
        <v>57406</v>
      </c>
      <c r="F11990" s="139">
        <v>12550</v>
      </c>
      <c r="G11990" s="137" t="s">
        <v>3055</v>
      </c>
      <c r="H11990" s="137" t="s">
        <v>3056</v>
      </c>
      <c r="I11990" s="138" t="s">
        <v>57140</v>
      </c>
    </row>
    <row r="11991" spans="1:9" hidden="1">
      <c r="A11991" s="137" t="s">
        <v>57407</v>
      </c>
      <c r="B11991" s="138" t="s">
        <v>57408</v>
      </c>
      <c r="C11991" s="138" t="s">
        <v>57409</v>
      </c>
      <c r="D11991" s="138" t="s">
        <v>57410</v>
      </c>
      <c r="E11991" s="138" t="s">
        <v>57411</v>
      </c>
      <c r="F11991" s="139">
        <v>0</v>
      </c>
      <c r="G11991" s="137" t="s">
        <v>3055</v>
      </c>
      <c r="H11991" s="137" t="s">
        <v>3056</v>
      </c>
      <c r="I11991" s="138" t="s">
        <v>57140</v>
      </c>
    </row>
    <row r="11992" spans="1:9" hidden="1">
      <c r="A11992" s="137" t="s">
        <v>57412</v>
      </c>
      <c r="B11992" s="138" t="s">
        <v>57413</v>
      </c>
      <c r="C11992" s="138" t="s">
        <v>57414</v>
      </c>
      <c r="D11992" s="138" t="s">
        <v>57415</v>
      </c>
      <c r="E11992" s="138" t="s">
        <v>57416</v>
      </c>
      <c r="F11992" s="139">
        <v>0</v>
      </c>
      <c r="G11992" s="137" t="s">
        <v>3055</v>
      </c>
      <c r="H11992" s="137" t="s">
        <v>3056</v>
      </c>
      <c r="I11992" s="138" t="s">
        <v>57140</v>
      </c>
    </row>
    <row r="11993" spans="1:9" hidden="1">
      <c r="A11993" s="137" t="s">
        <v>57417</v>
      </c>
      <c r="B11993" s="138" t="s">
        <v>57418</v>
      </c>
      <c r="C11993" s="138" t="s">
        <v>57419</v>
      </c>
      <c r="D11993" s="138" t="s">
        <v>57420</v>
      </c>
      <c r="E11993" s="138" t="s">
        <v>57421</v>
      </c>
      <c r="F11993" s="139">
        <v>23750</v>
      </c>
      <c r="G11993" s="137" t="s">
        <v>3055</v>
      </c>
      <c r="H11993" s="137" t="s">
        <v>3056</v>
      </c>
      <c r="I11993" s="138" t="s">
        <v>57140</v>
      </c>
    </row>
    <row r="11994" spans="1:9" hidden="1">
      <c r="A11994" s="137" t="s">
        <v>57422</v>
      </c>
      <c r="B11994" s="138" t="s">
        <v>57423</v>
      </c>
      <c r="C11994" s="138" t="s">
        <v>57419</v>
      </c>
      <c r="D11994" s="138" t="s">
        <v>57424</v>
      </c>
      <c r="E11994" s="138" t="s">
        <v>57421</v>
      </c>
      <c r="F11994" s="139">
        <v>0</v>
      </c>
      <c r="G11994" s="137" t="s">
        <v>3055</v>
      </c>
      <c r="H11994" s="137" t="s">
        <v>3056</v>
      </c>
      <c r="I11994" s="138" t="s">
        <v>57140</v>
      </c>
    </row>
    <row r="11995" spans="1:9" hidden="1">
      <c r="A11995" s="137" t="s">
        <v>57425</v>
      </c>
      <c r="B11995" s="138" t="s">
        <v>57426</v>
      </c>
      <c r="C11995" s="138" t="s">
        <v>57427</v>
      </c>
      <c r="D11995" s="138" t="s">
        <v>57428</v>
      </c>
      <c r="E11995" s="138" t="s">
        <v>57429</v>
      </c>
      <c r="F11995" s="139">
        <v>0</v>
      </c>
      <c r="G11995" s="137" t="s">
        <v>3055</v>
      </c>
      <c r="H11995" s="137" t="s">
        <v>3056</v>
      </c>
      <c r="I11995" s="138" t="s">
        <v>57140</v>
      </c>
    </row>
    <row r="11996" spans="1:9" hidden="1">
      <c r="A11996" s="137" t="s">
        <v>57430</v>
      </c>
      <c r="B11996" s="138" t="s">
        <v>57431</v>
      </c>
      <c r="C11996" s="138" t="s">
        <v>57432</v>
      </c>
      <c r="D11996" s="138" t="s">
        <v>57433</v>
      </c>
      <c r="E11996" s="138" t="s">
        <v>57434</v>
      </c>
      <c r="F11996" s="139">
        <v>0</v>
      </c>
      <c r="G11996" s="137" t="s">
        <v>3055</v>
      </c>
      <c r="H11996" s="137" t="s">
        <v>3056</v>
      </c>
      <c r="I11996" s="138" t="s">
        <v>57140</v>
      </c>
    </row>
    <row r="11997" spans="1:9" hidden="1">
      <c r="A11997" s="137" t="s">
        <v>57435</v>
      </c>
      <c r="B11997" s="138" t="s">
        <v>57436</v>
      </c>
      <c r="C11997" s="138" t="s">
        <v>57437</v>
      </c>
      <c r="D11997" s="138" t="s">
        <v>57438</v>
      </c>
      <c r="E11997" s="138" t="s">
        <v>57439</v>
      </c>
      <c r="F11997" s="139">
        <v>0</v>
      </c>
      <c r="G11997" s="137" t="s">
        <v>3055</v>
      </c>
      <c r="H11997" s="137" t="s">
        <v>3056</v>
      </c>
      <c r="I11997" s="138" t="s">
        <v>57140</v>
      </c>
    </row>
    <row r="11998" spans="1:9" hidden="1">
      <c r="A11998" s="137" t="s">
        <v>57440</v>
      </c>
      <c r="B11998" s="138" t="s">
        <v>57436</v>
      </c>
      <c r="C11998" s="138" t="s">
        <v>57441</v>
      </c>
      <c r="D11998" s="138" t="s">
        <v>57442</v>
      </c>
      <c r="E11998" s="138" t="s">
        <v>57439</v>
      </c>
      <c r="F11998" s="139">
        <v>42000</v>
      </c>
      <c r="G11998" s="137" t="s">
        <v>3055</v>
      </c>
      <c r="H11998" s="137" t="s">
        <v>3056</v>
      </c>
      <c r="I11998" s="138" t="s">
        <v>57140</v>
      </c>
    </row>
    <row r="11999" spans="1:9" hidden="1">
      <c r="A11999" s="137" t="s">
        <v>57443</v>
      </c>
      <c r="B11999" s="138" t="s">
        <v>57444</v>
      </c>
      <c r="C11999" s="138" t="s">
        <v>57445</v>
      </c>
      <c r="D11999" s="138" t="s">
        <v>57446</v>
      </c>
      <c r="E11999" s="138" t="s">
        <v>57447</v>
      </c>
      <c r="F11999" s="139">
        <v>0</v>
      </c>
      <c r="G11999" s="137" t="s">
        <v>3055</v>
      </c>
      <c r="H11999" s="137" t="s">
        <v>3056</v>
      </c>
      <c r="I11999" s="138" t="s">
        <v>57140</v>
      </c>
    </row>
    <row r="12000" spans="1:9" hidden="1">
      <c r="A12000" s="137" t="s">
        <v>57448</v>
      </c>
      <c r="B12000" s="138" t="s">
        <v>57449</v>
      </c>
      <c r="C12000" s="138" t="s">
        <v>57450</v>
      </c>
      <c r="D12000" s="138" t="s">
        <v>57451</v>
      </c>
      <c r="E12000" s="138" t="s">
        <v>57452</v>
      </c>
      <c r="F12000" s="139">
        <v>0</v>
      </c>
      <c r="G12000" s="137" t="s">
        <v>3055</v>
      </c>
      <c r="H12000" s="137" t="s">
        <v>3056</v>
      </c>
      <c r="I12000" s="138" t="s">
        <v>57140</v>
      </c>
    </row>
    <row r="12001" spans="1:9" hidden="1">
      <c r="A12001" s="137" t="s">
        <v>57453</v>
      </c>
      <c r="B12001" s="138" t="s">
        <v>57454</v>
      </c>
      <c r="C12001" s="138" t="s">
        <v>57455</v>
      </c>
      <c r="D12001" s="138" t="s">
        <v>57456</v>
      </c>
      <c r="E12001" s="138" t="s">
        <v>57457</v>
      </c>
      <c r="F12001" s="139">
        <v>0</v>
      </c>
      <c r="G12001" s="137" t="s">
        <v>3055</v>
      </c>
      <c r="H12001" s="137" t="s">
        <v>3056</v>
      </c>
      <c r="I12001" s="138" t="s">
        <v>57140</v>
      </c>
    </row>
    <row r="12002" spans="1:9" hidden="1">
      <c r="A12002" s="137" t="s">
        <v>57458</v>
      </c>
      <c r="B12002" s="138" t="s">
        <v>57459</v>
      </c>
      <c r="C12002" s="138" t="s">
        <v>57460</v>
      </c>
      <c r="D12002" s="138" t="s">
        <v>57461</v>
      </c>
      <c r="E12002" s="138" t="s">
        <v>57462</v>
      </c>
      <c r="F12002" s="139">
        <v>29950</v>
      </c>
      <c r="G12002" s="137" t="s">
        <v>3055</v>
      </c>
      <c r="H12002" s="137" t="s">
        <v>3056</v>
      </c>
      <c r="I12002" s="138" t="s">
        <v>57140</v>
      </c>
    </row>
    <row r="12003" spans="1:9" hidden="1">
      <c r="A12003" s="137" t="s">
        <v>57463</v>
      </c>
      <c r="B12003" s="138" t="s">
        <v>57464</v>
      </c>
      <c r="C12003" s="138" t="s">
        <v>57465</v>
      </c>
      <c r="D12003" s="138" t="s">
        <v>57466</v>
      </c>
      <c r="E12003" s="138" t="s">
        <v>57467</v>
      </c>
      <c r="F12003" s="139">
        <v>0</v>
      </c>
      <c r="G12003" s="137" t="s">
        <v>3055</v>
      </c>
      <c r="H12003" s="137" t="s">
        <v>3056</v>
      </c>
      <c r="I12003" s="138" t="s">
        <v>57152</v>
      </c>
    </row>
    <row r="12004" spans="1:9" hidden="1">
      <c r="A12004" s="137" t="s">
        <v>57468</v>
      </c>
      <c r="B12004" s="138" t="s">
        <v>57469</v>
      </c>
      <c r="C12004" s="138" t="s">
        <v>57470</v>
      </c>
      <c r="D12004" s="138" t="s">
        <v>57471</v>
      </c>
      <c r="E12004" s="138" t="s">
        <v>57472</v>
      </c>
      <c r="F12004" s="139">
        <v>23950</v>
      </c>
      <c r="G12004" s="137" t="s">
        <v>3055</v>
      </c>
      <c r="H12004" s="137" t="s">
        <v>3056</v>
      </c>
      <c r="I12004" s="138" t="s">
        <v>57140</v>
      </c>
    </row>
    <row r="12005" spans="1:9" hidden="1">
      <c r="A12005" s="137" t="s">
        <v>57473</v>
      </c>
      <c r="B12005" s="138" t="s">
        <v>57474</v>
      </c>
      <c r="C12005" s="138" t="s">
        <v>57475</v>
      </c>
      <c r="D12005" s="138" t="s">
        <v>57476</v>
      </c>
      <c r="E12005" s="138" t="s">
        <v>57477</v>
      </c>
      <c r="F12005" s="139">
        <v>0</v>
      </c>
      <c r="G12005" s="137" t="s">
        <v>3055</v>
      </c>
      <c r="H12005" s="137" t="s">
        <v>3056</v>
      </c>
      <c r="I12005" s="138" t="s">
        <v>57140</v>
      </c>
    </row>
    <row r="12006" spans="1:9" hidden="1">
      <c r="A12006" s="137" t="s">
        <v>57478</v>
      </c>
      <c r="B12006" s="138" t="s">
        <v>57479</v>
      </c>
      <c r="C12006" s="138" t="s">
        <v>57480</v>
      </c>
      <c r="D12006" s="138" t="s">
        <v>57481</v>
      </c>
      <c r="E12006" s="138" t="s">
        <v>57482</v>
      </c>
      <c r="F12006" s="139">
        <v>0</v>
      </c>
      <c r="G12006" s="137" t="s">
        <v>3055</v>
      </c>
      <c r="H12006" s="137" t="s">
        <v>3056</v>
      </c>
      <c r="I12006" s="138" t="s">
        <v>57140</v>
      </c>
    </row>
    <row r="12007" spans="1:9" hidden="1">
      <c r="A12007" s="137" t="s">
        <v>57483</v>
      </c>
      <c r="B12007" s="138" t="s">
        <v>57484</v>
      </c>
      <c r="C12007" s="138" t="s">
        <v>57485</v>
      </c>
      <c r="D12007" s="138" t="s">
        <v>57486</v>
      </c>
      <c r="E12007" s="138" t="s">
        <v>57487</v>
      </c>
      <c r="F12007" s="139">
        <v>15850</v>
      </c>
      <c r="G12007" s="137" t="s">
        <v>3055</v>
      </c>
      <c r="H12007" s="137" t="s">
        <v>3056</v>
      </c>
      <c r="I12007" s="138" t="s">
        <v>57140</v>
      </c>
    </row>
    <row r="12008" spans="1:9" hidden="1">
      <c r="A12008" s="137" t="s">
        <v>57488</v>
      </c>
      <c r="B12008" s="138" t="s">
        <v>57489</v>
      </c>
      <c r="C12008" s="138" t="s">
        <v>57490</v>
      </c>
      <c r="D12008" s="138" t="s">
        <v>57491</v>
      </c>
      <c r="E12008" s="138" t="s">
        <v>57492</v>
      </c>
      <c r="F12008" s="139">
        <v>24300</v>
      </c>
      <c r="G12008" s="137" t="s">
        <v>3055</v>
      </c>
      <c r="H12008" s="137" t="s">
        <v>3056</v>
      </c>
      <c r="I12008" s="138" t="s">
        <v>57152</v>
      </c>
    </row>
    <row r="12009" spans="1:9" hidden="1">
      <c r="A12009" s="137" t="s">
        <v>57493</v>
      </c>
      <c r="B12009" s="138" t="s">
        <v>57494</v>
      </c>
      <c r="C12009" s="138" t="s">
        <v>57495</v>
      </c>
      <c r="D12009" s="138" t="s">
        <v>57496</v>
      </c>
      <c r="E12009" s="138" t="s">
        <v>57497</v>
      </c>
      <c r="F12009" s="139">
        <v>0</v>
      </c>
      <c r="G12009" s="137" t="s">
        <v>3055</v>
      </c>
      <c r="H12009" s="137" t="s">
        <v>3056</v>
      </c>
      <c r="I12009" s="138" t="s">
        <v>57140</v>
      </c>
    </row>
    <row r="12010" spans="1:9" hidden="1">
      <c r="A12010" s="137" t="s">
        <v>57498</v>
      </c>
      <c r="B12010" s="138" t="s">
        <v>57499</v>
      </c>
      <c r="C12010" s="138" t="s">
        <v>57500</v>
      </c>
      <c r="D12010" s="138" t="s">
        <v>57501</v>
      </c>
      <c r="E12010" s="138" t="s">
        <v>57502</v>
      </c>
      <c r="F12010" s="139">
        <v>49800</v>
      </c>
      <c r="G12010" s="137" t="s">
        <v>3055</v>
      </c>
      <c r="H12010" s="137" t="s">
        <v>3056</v>
      </c>
      <c r="I12010" s="138" t="s">
        <v>57140</v>
      </c>
    </row>
    <row r="12011" spans="1:9" hidden="1">
      <c r="A12011" s="137" t="s">
        <v>57503</v>
      </c>
      <c r="B12011" s="138" t="s">
        <v>57504</v>
      </c>
      <c r="C12011" s="138" t="s">
        <v>57505</v>
      </c>
      <c r="D12011" s="138" t="s">
        <v>57506</v>
      </c>
      <c r="E12011" s="138" t="s">
        <v>57507</v>
      </c>
      <c r="F12011" s="139">
        <v>74300</v>
      </c>
      <c r="G12011" s="137" t="s">
        <v>3055</v>
      </c>
      <c r="H12011" s="137" t="s">
        <v>3056</v>
      </c>
      <c r="I12011" s="138" t="s">
        <v>57140</v>
      </c>
    </row>
    <row r="12012" spans="1:9" hidden="1">
      <c r="A12012" s="137" t="s">
        <v>57508</v>
      </c>
      <c r="B12012" s="138" t="s">
        <v>57509</v>
      </c>
      <c r="C12012" s="138" t="s">
        <v>57510</v>
      </c>
      <c r="D12012" s="138" t="s">
        <v>57511</v>
      </c>
      <c r="E12012" s="138" t="s">
        <v>57512</v>
      </c>
      <c r="F12012" s="139">
        <v>57800</v>
      </c>
      <c r="G12012" s="137" t="s">
        <v>3055</v>
      </c>
      <c r="H12012" s="137" t="s">
        <v>3056</v>
      </c>
      <c r="I12012" s="138" t="s">
        <v>57140</v>
      </c>
    </row>
    <row r="12013" spans="1:9" hidden="1">
      <c r="A12013" s="137" t="s">
        <v>57513</v>
      </c>
      <c r="B12013" s="138" t="s">
        <v>57514</v>
      </c>
      <c r="C12013" s="138" t="s">
        <v>57515</v>
      </c>
      <c r="D12013" s="138" t="s">
        <v>57516</v>
      </c>
      <c r="E12013" s="138" t="s">
        <v>57517</v>
      </c>
      <c r="F12013" s="139">
        <v>25300</v>
      </c>
      <c r="G12013" s="137" t="s">
        <v>3055</v>
      </c>
      <c r="H12013" s="137" t="s">
        <v>3056</v>
      </c>
      <c r="I12013" s="138" t="s">
        <v>57140</v>
      </c>
    </row>
    <row r="12014" spans="1:9" hidden="1">
      <c r="A12014" s="137" t="s">
        <v>57518</v>
      </c>
      <c r="B12014" s="138" t="s">
        <v>57519</v>
      </c>
      <c r="C12014" s="138" t="s">
        <v>57520</v>
      </c>
      <c r="D12014" s="138" t="s">
        <v>57521</v>
      </c>
      <c r="E12014" s="138" t="s">
        <v>57522</v>
      </c>
      <c r="F12014" s="139">
        <v>46000</v>
      </c>
      <c r="G12014" s="137" t="s">
        <v>3055</v>
      </c>
      <c r="H12014" s="137" t="s">
        <v>3056</v>
      </c>
      <c r="I12014" s="138" t="s">
        <v>57140</v>
      </c>
    </row>
    <row r="12015" spans="1:9" hidden="1">
      <c r="A12015" s="137" t="s">
        <v>57523</v>
      </c>
      <c r="B12015" s="138" t="s">
        <v>57524</v>
      </c>
      <c r="C12015" s="138" t="s">
        <v>57525</v>
      </c>
      <c r="D12015" s="138" t="s">
        <v>57526</v>
      </c>
      <c r="E12015" s="138" t="s">
        <v>57527</v>
      </c>
      <c r="F12015" s="139">
        <v>20500</v>
      </c>
      <c r="G12015" s="137" t="s">
        <v>3055</v>
      </c>
      <c r="H12015" s="137" t="s">
        <v>3056</v>
      </c>
      <c r="I12015" s="138" t="s">
        <v>57140</v>
      </c>
    </row>
    <row r="12016" spans="1:9" hidden="1">
      <c r="A12016" s="137" t="s">
        <v>57528</v>
      </c>
      <c r="B12016" s="138" t="s">
        <v>57529</v>
      </c>
      <c r="C12016" s="138" t="s">
        <v>57530</v>
      </c>
      <c r="D12016" s="138" t="s">
        <v>57531</v>
      </c>
      <c r="E12016" s="138" t="s">
        <v>57532</v>
      </c>
      <c r="F12016" s="139">
        <v>0</v>
      </c>
      <c r="G12016" s="137" t="s">
        <v>3055</v>
      </c>
      <c r="H12016" s="137" t="s">
        <v>3056</v>
      </c>
      <c r="I12016" s="138" t="s">
        <v>57146</v>
      </c>
    </row>
    <row r="12017" spans="1:9" hidden="1">
      <c r="A12017" s="137" t="s">
        <v>57533</v>
      </c>
      <c r="B12017" s="138" t="s">
        <v>57534</v>
      </c>
      <c r="C12017" s="138" t="s">
        <v>57535</v>
      </c>
      <c r="D12017" s="138" t="s">
        <v>57536</v>
      </c>
      <c r="E12017" s="138" t="s">
        <v>57537</v>
      </c>
      <c r="F12017" s="139">
        <v>0</v>
      </c>
      <c r="G12017" s="137" t="s">
        <v>3055</v>
      </c>
      <c r="H12017" s="137" t="s">
        <v>3056</v>
      </c>
      <c r="I12017" s="138" t="s">
        <v>57140</v>
      </c>
    </row>
    <row r="12018" spans="1:9" hidden="1">
      <c r="A12018" s="137" t="s">
        <v>57538</v>
      </c>
      <c r="B12018" s="138" t="s">
        <v>57539</v>
      </c>
      <c r="C12018" s="138" t="s">
        <v>57540</v>
      </c>
      <c r="D12018" s="138" t="s">
        <v>57541</v>
      </c>
      <c r="E12018" s="138" t="s">
        <v>57542</v>
      </c>
      <c r="F12018" s="139">
        <v>0</v>
      </c>
      <c r="G12018" s="137" t="s">
        <v>3055</v>
      </c>
      <c r="H12018" s="137" t="s">
        <v>3056</v>
      </c>
      <c r="I12018" s="138" t="s">
        <v>57140</v>
      </c>
    </row>
    <row r="12019" spans="1:9" hidden="1">
      <c r="A12019" s="137" t="s">
        <v>57543</v>
      </c>
      <c r="B12019" s="138" t="s">
        <v>57544</v>
      </c>
      <c r="C12019" s="138" t="s">
        <v>57545</v>
      </c>
      <c r="D12019" s="138" t="s">
        <v>57546</v>
      </c>
      <c r="E12019" s="138" t="s">
        <v>57547</v>
      </c>
      <c r="F12019" s="139">
        <v>0</v>
      </c>
      <c r="G12019" s="137" t="s">
        <v>3055</v>
      </c>
      <c r="H12019" s="137" t="s">
        <v>3056</v>
      </c>
      <c r="I12019" s="138" t="s">
        <v>57140</v>
      </c>
    </row>
    <row r="12020" spans="1:9" hidden="1">
      <c r="A12020" s="137" t="s">
        <v>57548</v>
      </c>
      <c r="B12020" s="138" t="s">
        <v>57549</v>
      </c>
      <c r="C12020" s="138" t="s">
        <v>57550</v>
      </c>
      <c r="D12020" s="138" t="s">
        <v>57551</v>
      </c>
      <c r="E12020" s="138" t="s">
        <v>57552</v>
      </c>
      <c r="F12020" s="139">
        <v>17100</v>
      </c>
      <c r="G12020" s="137" t="s">
        <v>3055</v>
      </c>
      <c r="H12020" s="137" t="s">
        <v>3056</v>
      </c>
      <c r="I12020" s="138" t="s">
        <v>57140</v>
      </c>
    </row>
    <row r="12021" spans="1:9" hidden="1">
      <c r="A12021" s="137" t="s">
        <v>57553</v>
      </c>
      <c r="B12021" s="138" t="s">
        <v>57554</v>
      </c>
      <c r="C12021" s="138" t="s">
        <v>57555</v>
      </c>
      <c r="D12021" s="138" t="s">
        <v>57556</v>
      </c>
      <c r="E12021" s="138" t="s">
        <v>57557</v>
      </c>
      <c r="F12021" s="139">
        <v>0</v>
      </c>
      <c r="G12021" s="137" t="s">
        <v>3055</v>
      </c>
      <c r="H12021" s="137" t="s">
        <v>3056</v>
      </c>
      <c r="I12021" s="138" t="s">
        <v>57140</v>
      </c>
    </row>
    <row r="12022" spans="1:9" hidden="1">
      <c r="A12022" s="137" t="s">
        <v>57558</v>
      </c>
      <c r="B12022" s="138" t="s">
        <v>57559</v>
      </c>
      <c r="C12022" s="138" t="s">
        <v>57560</v>
      </c>
      <c r="D12022" s="138" t="s">
        <v>57561</v>
      </c>
      <c r="E12022" s="138" t="s">
        <v>57562</v>
      </c>
      <c r="F12022" s="139">
        <v>0</v>
      </c>
      <c r="G12022" s="137" t="s">
        <v>3055</v>
      </c>
      <c r="H12022" s="137" t="s">
        <v>3056</v>
      </c>
      <c r="I12022" s="138" t="s">
        <v>57140</v>
      </c>
    </row>
    <row r="12023" spans="1:9" hidden="1">
      <c r="A12023" s="137" t="s">
        <v>57563</v>
      </c>
      <c r="B12023" s="138" t="s">
        <v>57564</v>
      </c>
      <c r="C12023" s="138" t="s">
        <v>57565</v>
      </c>
      <c r="D12023" s="138" t="s">
        <v>57566</v>
      </c>
      <c r="E12023" s="138" t="s">
        <v>57567</v>
      </c>
      <c r="F12023" s="139">
        <v>0</v>
      </c>
      <c r="G12023" s="137" t="s">
        <v>3055</v>
      </c>
      <c r="H12023" s="137" t="s">
        <v>3056</v>
      </c>
      <c r="I12023" s="138" t="s">
        <v>57146</v>
      </c>
    </row>
    <row r="12024" spans="1:9" hidden="1">
      <c r="A12024" s="137" t="s">
        <v>57568</v>
      </c>
      <c r="B12024" s="138" t="s">
        <v>57569</v>
      </c>
      <c r="C12024" s="138" t="s">
        <v>57570</v>
      </c>
      <c r="D12024" s="138" t="s">
        <v>57571</v>
      </c>
      <c r="E12024" s="138" t="s">
        <v>57572</v>
      </c>
      <c r="F12024" s="139">
        <v>0</v>
      </c>
      <c r="G12024" s="137" t="s">
        <v>3055</v>
      </c>
      <c r="H12024" s="137" t="s">
        <v>3056</v>
      </c>
      <c r="I12024" s="138" t="s">
        <v>57140</v>
      </c>
    </row>
    <row r="12025" spans="1:9" hidden="1">
      <c r="A12025" s="137" t="s">
        <v>57573</v>
      </c>
      <c r="B12025" s="138" t="s">
        <v>57574</v>
      </c>
      <c r="C12025" s="138" t="s">
        <v>57575</v>
      </c>
      <c r="D12025" s="138" t="s">
        <v>57576</v>
      </c>
      <c r="E12025" s="138" t="s">
        <v>57577</v>
      </c>
      <c r="F12025" s="139">
        <v>42200</v>
      </c>
      <c r="G12025" s="137" t="s">
        <v>3055</v>
      </c>
      <c r="H12025" s="137" t="s">
        <v>3056</v>
      </c>
      <c r="I12025" s="138" t="s">
        <v>57140</v>
      </c>
    </row>
    <row r="12026" spans="1:9" hidden="1">
      <c r="A12026" s="137" t="s">
        <v>57578</v>
      </c>
      <c r="B12026" s="138" t="s">
        <v>57579</v>
      </c>
      <c r="C12026" s="138" t="s">
        <v>57580</v>
      </c>
      <c r="D12026" s="138" t="s">
        <v>57581</v>
      </c>
      <c r="E12026" s="138" t="s">
        <v>57582</v>
      </c>
      <c r="F12026" s="139">
        <v>0</v>
      </c>
      <c r="G12026" s="137" t="s">
        <v>3055</v>
      </c>
      <c r="H12026" s="137" t="s">
        <v>3056</v>
      </c>
      <c r="I12026" s="138" t="s">
        <v>57140</v>
      </c>
    </row>
    <row r="12027" spans="1:9" hidden="1">
      <c r="A12027" s="137" t="s">
        <v>57583</v>
      </c>
      <c r="B12027" s="138" t="s">
        <v>57584</v>
      </c>
      <c r="C12027" s="138" t="s">
        <v>57585</v>
      </c>
      <c r="D12027" s="138" t="s">
        <v>57586</v>
      </c>
      <c r="E12027" s="138" t="s">
        <v>57587</v>
      </c>
      <c r="F12027" s="139">
        <v>51500</v>
      </c>
      <c r="G12027" s="137" t="s">
        <v>3055</v>
      </c>
      <c r="H12027" s="137" t="s">
        <v>3056</v>
      </c>
      <c r="I12027" s="138" t="s">
        <v>57140</v>
      </c>
    </row>
    <row r="12028" spans="1:9" hidden="1">
      <c r="A12028" s="137" t="s">
        <v>57588</v>
      </c>
      <c r="B12028" s="138" t="s">
        <v>57589</v>
      </c>
      <c r="C12028" s="138" t="s">
        <v>57590</v>
      </c>
      <c r="D12028" s="138" t="s">
        <v>3093</v>
      </c>
      <c r="E12028" s="138" t="s">
        <v>57591</v>
      </c>
      <c r="F12028" s="139">
        <v>9310</v>
      </c>
      <c r="G12028" s="137" t="s">
        <v>3055</v>
      </c>
      <c r="H12028" s="137" t="s">
        <v>3056</v>
      </c>
      <c r="I12028" s="138" t="s">
        <v>57140</v>
      </c>
    </row>
    <row r="12029" spans="1:9" hidden="1">
      <c r="A12029" s="137" t="s">
        <v>57592</v>
      </c>
      <c r="B12029" s="138" t="s">
        <v>57593</v>
      </c>
      <c r="C12029" s="138" t="s">
        <v>57594</v>
      </c>
      <c r="D12029" s="138" t="s">
        <v>57595</v>
      </c>
      <c r="E12029" s="138" t="s">
        <v>57596</v>
      </c>
      <c r="F12029" s="139">
        <v>23100</v>
      </c>
      <c r="G12029" s="137" t="s">
        <v>3055</v>
      </c>
      <c r="H12029" s="137" t="s">
        <v>3056</v>
      </c>
      <c r="I12029" s="138" t="s">
        <v>57140</v>
      </c>
    </row>
    <row r="12030" spans="1:9" hidden="1">
      <c r="A12030" s="137" t="s">
        <v>57597</v>
      </c>
      <c r="B12030" s="138" t="s">
        <v>57598</v>
      </c>
      <c r="C12030" s="138" t="s">
        <v>57599</v>
      </c>
      <c r="D12030" s="138" t="s">
        <v>57600</v>
      </c>
      <c r="E12030" s="138" t="s">
        <v>57601</v>
      </c>
      <c r="F12030" s="139">
        <v>0</v>
      </c>
      <c r="G12030" s="137" t="s">
        <v>3055</v>
      </c>
      <c r="H12030" s="137" t="s">
        <v>3056</v>
      </c>
      <c r="I12030" s="138" t="s">
        <v>57140</v>
      </c>
    </row>
    <row r="12031" spans="1:9" hidden="1">
      <c r="A12031" s="137" t="s">
        <v>57602</v>
      </c>
      <c r="B12031" s="138" t="s">
        <v>57603</v>
      </c>
      <c r="C12031" s="138" t="s">
        <v>57604</v>
      </c>
      <c r="D12031" s="138" t="s">
        <v>57605</v>
      </c>
      <c r="E12031" s="138" t="s">
        <v>57606</v>
      </c>
      <c r="F12031" s="139">
        <v>9090</v>
      </c>
      <c r="G12031" s="137" t="s">
        <v>3055</v>
      </c>
      <c r="H12031" s="137" t="s">
        <v>3056</v>
      </c>
      <c r="I12031" s="138" t="s">
        <v>57140</v>
      </c>
    </row>
    <row r="12032" spans="1:9" hidden="1">
      <c r="A12032" s="137" t="s">
        <v>57607</v>
      </c>
      <c r="B12032" s="138" t="s">
        <v>57608</v>
      </c>
      <c r="C12032" s="138" t="s">
        <v>57609</v>
      </c>
      <c r="D12032" s="138" t="s">
        <v>57610</v>
      </c>
      <c r="E12032" s="138" t="s">
        <v>1756</v>
      </c>
      <c r="F12032" s="139">
        <v>0</v>
      </c>
      <c r="G12032" s="137" t="s">
        <v>3055</v>
      </c>
      <c r="H12032" s="137" t="s">
        <v>3056</v>
      </c>
      <c r="I12032" s="138" t="s">
        <v>1756</v>
      </c>
    </row>
    <row r="12033" spans="1:9" hidden="1">
      <c r="A12033" s="137" t="s">
        <v>57611</v>
      </c>
      <c r="B12033" s="138" t="s">
        <v>57612</v>
      </c>
      <c r="C12033" s="138" t="s">
        <v>57613</v>
      </c>
      <c r="D12033" s="138" t="s">
        <v>57614</v>
      </c>
      <c r="E12033" s="138" t="s">
        <v>57615</v>
      </c>
      <c r="F12033" s="139">
        <v>30400</v>
      </c>
      <c r="G12033" s="137" t="s">
        <v>3055</v>
      </c>
      <c r="H12033" s="137" t="s">
        <v>3056</v>
      </c>
      <c r="I12033" s="138" t="s">
        <v>57146</v>
      </c>
    </row>
    <row r="12034" spans="1:9" hidden="1">
      <c r="A12034" s="137" t="s">
        <v>57616</v>
      </c>
      <c r="B12034" s="138" t="s">
        <v>57617</v>
      </c>
      <c r="C12034" s="138" t="s">
        <v>57618</v>
      </c>
      <c r="D12034" s="138" t="s">
        <v>57619</v>
      </c>
      <c r="E12034" s="138" t="s">
        <v>57620</v>
      </c>
      <c r="F12034" s="139">
        <v>10900</v>
      </c>
      <c r="G12034" s="137" t="s">
        <v>3055</v>
      </c>
      <c r="H12034" s="137" t="s">
        <v>3056</v>
      </c>
      <c r="I12034" s="138" t="s">
        <v>57146</v>
      </c>
    </row>
    <row r="12035" spans="1:9" hidden="1">
      <c r="A12035" s="137" t="s">
        <v>57621</v>
      </c>
      <c r="B12035" s="138" t="s">
        <v>57622</v>
      </c>
      <c r="C12035" s="138" t="s">
        <v>57623</v>
      </c>
      <c r="D12035" s="138" t="s">
        <v>57624</v>
      </c>
      <c r="E12035" s="138" t="s">
        <v>57625</v>
      </c>
      <c r="F12035" s="139">
        <v>9400</v>
      </c>
      <c r="G12035" s="137" t="s">
        <v>3055</v>
      </c>
      <c r="H12035" s="137" t="s">
        <v>3056</v>
      </c>
      <c r="I12035" s="138" t="s">
        <v>57140</v>
      </c>
    </row>
    <row r="12036" spans="1:9" hidden="1">
      <c r="A12036" s="137" t="s">
        <v>57626</v>
      </c>
      <c r="B12036" s="138" t="s">
        <v>57627</v>
      </c>
      <c r="C12036" s="138" t="s">
        <v>57628</v>
      </c>
      <c r="D12036" s="138" t="s">
        <v>57629</v>
      </c>
      <c r="E12036" s="138" t="s">
        <v>57630</v>
      </c>
      <c r="F12036" s="139">
        <v>0</v>
      </c>
      <c r="G12036" s="137" t="s">
        <v>3055</v>
      </c>
      <c r="H12036" s="137" t="s">
        <v>3056</v>
      </c>
      <c r="I12036" s="138" t="s">
        <v>57146</v>
      </c>
    </row>
    <row r="12037" spans="1:9" hidden="1">
      <c r="A12037" s="137" t="s">
        <v>57631</v>
      </c>
      <c r="B12037" s="138" t="s">
        <v>57632</v>
      </c>
      <c r="C12037" s="138" t="s">
        <v>57633</v>
      </c>
      <c r="D12037" s="138" t="s">
        <v>57634</v>
      </c>
      <c r="E12037" s="138" t="s">
        <v>57635</v>
      </c>
      <c r="F12037" s="139">
        <v>31500</v>
      </c>
      <c r="G12037" s="137" t="s">
        <v>3055</v>
      </c>
      <c r="H12037" s="137" t="s">
        <v>3056</v>
      </c>
      <c r="I12037" s="138" t="s">
        <v>57152</v>
      </c>
    </row>
    <row r="12038" spans="1:9" hidden="1">
      <c r="A12038" s="137" t="s">
        <v>57636</v>
      </c>
      <c r="B12038" s="138" t="s">
        <v>57637</v>
      </c>
      <c r="C12038" s="138" t="s">
        <v>57638</v>
      </c>
      <c r="D12038" s="138" t="s">
        <v>57639</v>
      </c>
      <c r="E12038" s="138" t="s">
        <v>1756</v>
      </c>
      <c r="F12038" s="139">
        <v>0</v>
      </c>
      <c r="G12038" s="137" t="s">
        <v>3055</v>
      </c>
      <c r="H12038" s="137" t="s">
        <v>3056</v>
      </c>
      <c r="I12038" s="138" t="s">
        <v>1756</v>
      </c>
    </row>
    <row r="12039" spans="1:9" hidden="1">
      <c r="A12039" s="137" t="s">
        <v>57640</v>
      </c>
      <c r="B12039" s="138" t="s">
        <v>57641</v>
      </c>
      <c r="C12039" s="138" t="s">
        <v>57642</v>
      </c>
      <c r="D12039" s="138" t="s">
        <v>57643</v>
      </c>
      <c r="E12039" s="138" t="s">
        <v>57644</v>
      </c>
      <c r="F12039" s="139">
        <v>32450</v>
      </c>
      <c r="G12039" s="137" t="s">
        <v>3055</v>
      </c>
      <c r="H12039" s="137" t="s">
        <v>3056</v>
      </c>
      <c r="I12039" s="138" t="s">
        <v>57140</v>
      </c>
    </row>
    <row r="12040" spans="1:9" hidden="1">
      <c r="A12040" s="137" t="s">
        <v>57645</v>
      </c>
      <c r="B12040" s="138" t="s">
        <v>57646</v>
      </c>
      <c r="C12040" s="138" t="s">
        <v>57647</v>
      </c>
      <c r="D12040" s="138" t="s">
        <v>57648</v>
      </c>
      <c r="E12040" s="138" t="s">
        <v>57649</v>
      </c>
      <c r="F12040" s="139">
        <v>170100</v>
      </c>
      <c r="G12040" s="137" t="s">
        <v>3055</v>
      </c>
      <c r="H12040" s="137" t="s">
        <v>3056</v>
      </c>
      <c r="I12040" s="138" t="s">
        <v>57140</v>
      </c>
    </row>
    <row r="12041" spans="1:9" hidden="1">
      <c r="A12041" s="137" t="s">
        <v>57650</v>
      </c>
      <c r="B12041" s="138" t="s">
        <v>57651</v>
      </c>
      <c r="C12041" s="138" t="s">
        <v>57652</v>
      </c>
      <c r="D12041" s="138" t="s">
        <v>57653</v>
      </c>
      <c r="E12041" s="138" t="s">
        <v>57654</v>
      </c>
      <c r="F12041" s="139">
        <v>0</v>
      </c>
      <c r="G12041" s="137" t="s">
        <v>3055</v>
      </c>
      <c r="H12041" s="137" t="s">
        <v>3056</v>
      </c>
      <c r="I12041" s="138" t="s">
        <v>57140</v>
      </c>
    </row>
    <row r="12042" spans="1:9" hidden="1">
      <c r="A12042" s="137" t="s">
        <v>57655</v>
      </c>
      <c r="B12042" s="138" t="s">
        <v>57656</v>
      </c>
      <c r="C12042" s="138" t="s">
        <v>57657</v>
      </c>
      <c r="D12042" s="138" t="s">
        <v>57658</v>
      </c>
      <c r="E12042" s="138" t="s">
        <v>57659</v>
      </c>
      <c r="F12042" s="139">
        <v>0</v>
      </c>
      <c r="G12042" s="137" t="s">
        <v>3055</v>
      </c>
      <c r="H12042" s="137" t="s">
        <v>3056</v>
      </c>
      <c r="I12042" s="138" t="s">
        <v>57140</v>
      </c>
    </row>
    <row r="12043" spans="1:9" hidden="1">
      <c r="A12043" s="137" t="s">
        <v>57660</v>
      </c>
      <c r="B12043" s="138" t="s">
        <v>57661</v>
      </c>
      <c r="C12043" s="138" t="s">
        <v>57662</v>
      </c>
      <c r="D12043" s="138" t="s">
        <v>57663</v>
      </c>
      <c r="E12043" s="138" t="s">
        <v>57664</v>
      </c>
      <c r="F12043" s="139">
        <v>0</v>
      </c>
      <c r="G12043" s="137" t="s">
        <v>3055</v>
      </c>
      <c r="H12043" s="137" t="s">
        <v>3056</v>
      </c>
      <c r="I12043" s="138" t="s">
        <v>57140</v>
      </c>
    </row>
    <row r="12044" spans="1:9" hidden="1">
      <c r="A12044" s="137" t="s">
        <v>57665</v>
      </c>
      <c r="B12044" s="138" t="s">
        <v>57666</v>
      </c>
      <c r="C12044" s="138" t="s">
        <v>57667</v>
      </c>
      <c r="D12044" s="138" t="s">
        <v>57668</v>
      </c>
      <c r="E12044" s="138" t="s">
        <v>57669</v>
      </c>
      <c r="F12044" s="139">
        <v>109000</v>
      </c>
      <c r="G12044" s="137" t="s">
        <v>3055</v>
      </c>
      <c r="H12044" s="137" t="s">
        <v>3056</v>
      </c>
      <c r="I12044" s="138" t="s">
        <v>57140</v>
      </c>
    </row>
    <row r="12045" spans="1:9" hidden="1">
      <c r="A12045" s="137" t="s">
        <v>57670</v>
      </c>
      <c r="B12045" s="138" t="s">
        <v>57671</v>
      </c>
      <c r="C12045" s="138" t="s">
        <v>57672</v>
      </c>
      <c r="D12045" s="138" t="s">
        <v>57673</v>
      </c>
      <c r="E12045" s="138" t="s">
        <v>1756</v>
      </c>
      <c r="F12045" s="139">
        <v>0</v>
      </c>
      <c r="G12045" s="137" t="s">
        <v>3055</v>
      </c>
      <c r="H12045" s="137" t="s">
        <v>3056</v>
      </c>
      <c r="I12045" s="138" t="s">
        <v>1756</v>
      </c>
    </row>
    <row r="12046" spans="1:9" hidden="1">
      <c r="A12046" s="137" t="s">
        <v>57674</v>
      </c>
      <c r="B12046" s="138" t="s">
        <v>57675</v>
      </c>
      <c r="C12046" s="138" t="s">
        <v>57676</v>
      </c>
      <c r="D12046" s="138" t="s">
        <v>57677</v>
      </c>
      <c r="E12046" s="138" t="s">
        <v>57678</v>
      </c>
      <c r="F12046" s="139">
        <v>0</v>
      </c>
      <c r="G12046" s="137" t="s">
        <v>3055</v>
      </c>
      <c r="H12046" s="137" t="s">
        <v>3056</v>
      </c>
      <c r="I12046" s="138" t="s">
        <v>57140</v>
      </c>
    </row>
    <row r="12047" spans="1:9" hidden="1">
      <c r="A12047" s="137" t="s">
        <v>57679</v>
      </c>
      <c r="B12047" s="138" t="s">
        <v>57680</v>
      </c>
      <c r="C12047" s="138" t="s">
        <v>57681</v>
      </c>
      <c r="D12047" s="138" t="s">
        <v>57682</v>
      </c>
      <c r="E12047" s="138" t="s">
        <v>57683</v>
      </c>
      <c r="F12047" s="139">
        <v>17100</v>
      </c>
      <c r="G12047" s="137" t="s">
        <v>3055</v>
      </c>
      <c r="H12047" s="137" t="s">
        <v>3056</v>
      </c>
      <c r="I12047" s="138" t="s">
        <v>57140</v>
      </c>
    </row>
    <row r="12048" spans="1:9" hidden="1">
      <c r="A12048" s="137" t="s">
        <v>57684</v>
      </c>
      <c r="B12048" s="138" t="s">
        <v>57685</v>
      </c>
      <c r="C12048" s="138" t="s">
        <v>57686</v>
      </c>
      <c r="D12048" s="138" t="s">
        <v>57687</v>
      </c>
      <c r="E12048" s="138" t="s">
        <v>57688</v>
      </c>
      <c r="F12048" s="139">
        <v>0</v>
      </c>
      <c r="G12048" s="137" t="s">
        <v>3055</v>
      </c>
      <c r="H12048" s="137" t="s">
        <v>3056</v>
      </c>
      <c r="I12048" s="138" t="s">
        <v>57140</v>
      </c>
    </row>
    <row r="12049" spans="1:9" hidden="1">
      <c r="A12049" s="137" t="s">
        <v>57689</v>
      </c>
      <c r="B12049" s="138" t="s">
        <v>57690</v>
      </c>
      <c r="C12049" s="138" t="s">
        <v>57691</v>
      </c>
      <c r="D12049" s="138" t="s">
        <v>57692</v>
      </c>
      <c r="E12049" s="138" t="s">
        <v>57693</v>
      </c>
      <c r="F12049" s="139">
        <v>0</v>
      </c>
      <c r="G12049" s="137" t="s">
        <v>3055</v>
      </c>
      <c r="H12049" s="137" t="s">
        <v>3056</v>
      </c>
      <c r="I12049" s="138" t="s">
        <v>57140</v>
      </c>
    </row>
    <row r="12050" spans="1:9" hidden="1">
      <c r="A12050" s="137" t="s">
        <v>57694</v>
      </c>
      <c r="B12050" s="138" t="s">
        <v>57695</v>
      </c>
      <c r="C12050" s="138" t="s">
        <v>57696</v>
      </c>
      <c r="D12050" s="138" t="s">
        <v>57697</v>
      </c>
      <c r="E12050" s="138" t="s">
        <v>57698</v>
      </c>
      <c r="F12050" s="139">
        <v>0</v>
      </c>
      <c r="G12050" s="137" t="s">
        <v>3055</v>
      </c>
      <c r="H12050" s="137" t="s">
        <v>3056</v>
      </c>
      <c r="I12050" s="138" t="s">
        <v>57140</v>
      </c>
    </row>
    <row r="12051" spans="1:9" hidden="1">
      <c r="A12051" s="137" t="s">
        <v>57699</v>
      </c>
      <c r="B12051" s="138" t="s">
        <v>57700</v>
      </c>
      <c r="C12051" s="138" t="s">
        <v>57701</v>
      </c>
      <c r="D12051" s="138" t="s">
        <v>57702</v>
      </c>
      <c r="E12051" s="138" t="s">
        <v>57703</v>
      </c>
      <c r="F12051" s="139">
        <v>13900</v>
      </c>
      <c r="G12051" s="137" t="s">
        <v>3055</v>
      </c>
      <c r="H12051" s="137" t="s">
        <v>3056</v>
      </c>
      <c r="I12051" s="138" t="s">
        <v>57140</v>
      </c>
    </row>
    <row r="12052" spans="1:9" hidden="1">
      <c r="A12052" s="137" t="s">
        <v>57704</v>
      </c>
      <c r="B12052" s="138" t="s">
        <v>57705</v>
      </c>
      <c r="C12052" s="138" t="s">
        <v>57706</v>
      </c>
      <c r="D12052" s="138" t="s">
        <v>57707</v>
      </c>
      <c r="E12052" s="138" t="s">
        <v>57708</v>
      </c>
      <c r="F12052" s="139">
        <v>0</v>
      </c>
      <c r="G12052" s="137" t="s">
        <v>3055</v>
      </c>
      <c r="H12052" s="137" t="s">
        <v>3056</v>
      </c>
      <c r="I12052" s="138" t="s">
        <v>57140</v>
      </c>
    </row>
    <row r="12053" spans="1:9" hidden="1">
      <c r="A12053" s="137" t="s">
        <v>57709</v>
      </c>
      <c r="B12053" s="138" t="s">
        <v>57710</v>
      </c>
      <c r="C12053" s="138" t="s">
        <v>57711</v>
      </c>
      <c r="D12053" s="138" t="s">
        <v>57712</v>
      </c>
      <c r="E12053" s="138" t="s">
        <v>57713</v>
      </c>
      <c r="F12053" s="139">
        <v>18600</v>
      </c>
      <c r="G12053" s="137" t="s">
        <v>3055</v>
      </c>
      <c r="H12053" s="137" t="s">
        <v>3056</v>
      </c>
      <c r="I12053" s="138" t="s">
        <v>57140</v>
      </c>
    </row>
    <row r="12054" spans="1:9" hidden="1">
      <c r="A12054" s="137" t="s">
        <v>57714</v>
      </c>
      <c r="B12054" s="138" t="s">
        <v>57715</v>
      </c>
      <c r="C12054" s="138" t="s">
        <v>57716</v>
      </c>
      <c r="D12054" s="138" t="s">
        <v>57717</v>
      </c>
      <c r="E12054" s="138" t="s">
        <v>57718</v>
      </c>
      <c r="F12054" s="139">
        <v>0</v>
      </c>
      <c r="G12054" s="137" t="s">
        <v>3055</v>
      </c>
      <c r="H12054" s="137" t="s">
        <v>3056</v>
      </c>
      <c r="I12054" s="138" t="s">
        <v>57140</v>
      </c>
    </row>
    <row r="12055" spans="1:9" hidden="1">
      <c r="A12055" s="137" t="s">
        <v>57719</v>
      </c>
      <c r="B12055" s="138" t="s">
        <v>57720</v>
      </c>
      <c r="C12055" s="138" t="s">
        <v>57721</v>
      </c>
      <c r="D12055" s="138" t="s">
        <v>57722</v>
      </c>
      <c r="E12055" s="138" t="s">
        <v>57723</v>
      </c>
      <c r="F12055" s="139">
        <v>0</v>
      </c>
      <c r="G12055" s="137" t="s">
        <v>3055</v>
      </c>
      <c r="H12055" s="137" t="s">
        <v>3056</v>
      </c>
      <c r="I12055" s="138" t="s">
        <v>57140</v>
      </c>
    </row>
    <row r="12056" spans="1:9" hidden="1">
      <c r="A12056" s="137" t="s">
        <v>57724</v>
      </c>
      <c r="B12056" s="138" t="s">
        <v>57725</v>
      </c>
      <c r="C12056" s="138" t="s">
        <v>57726</v>
      </c>
      <c r="D12056" s="138" t="s">
        <v>57727</v>
      </c>
      <c r="E12056" s="138" t="s">
        <v>1756</v>
      </c>
      <c r="F12056" s="139">
        <v>0</v>
      </c>
      <c r="G12056" s="137" t="s">
        <v>3055</v>
      </c>
      <c r="H12056" s="137" t="s">
        <v>3056</v>
      </c>
      <c r="I12056" s="138" t="s">
        <v>1756</v>
      </c>
    </row>
    <row r="12057" spans="1:9" hidden="1">
      <c r="A12057" s="137" t="s">
        <v>57728</v>
      </c>
      <c r="B12057" s="138" t="s">
        <v>57729</v>
      </c>
      <c r="C12057" s="138" t="s">
        <v>57730</v>
      </c>
      <c r="D12057" s="138" t="s">
        <v>57731</v>
      </c>
      <c r="E12057" s="138" t="s">
        <v>57732</v>
      </c>
      <c r="F12057" s="139">
        <v>0</v>
      </c>
      <c r="G12057" s="137" t="s">
        <v>3055</v>
      </c>
      <c r="H12057" s="137" t="s">
        <v>3056</v>
      </c>
      <c r="I12057" s="138" t="s">
        <v>57140</v>
      </c>
    </row>
    <row r="12058" spans="1:9" hidden="1">
      <c r="A12058" s="137" t="s">
        <v>57733</v>
      </c>
      <c r="B12058" s="138" t="s">
        <v>57734</v>
      </c>
      <c r="C12058" s="138" t="s">
        <v>57735</v>
      </c>
      <c r="D12058" s="138" t="s">
        <v>57736</v>
      </c>
      <c r="E12058" s="138" t="s">
        <v>57737</v>
      </c>
      <c r="F12058" s="139">
        <v>0</v>
      </c>
      <c r="G12058" s="137" t="s">
        <v>3055</v>
      </c>
      <c r="H12058" s="137" t="s">
        <v>3056</v>
      </c>
      <c r="I12058" s="138" t="s">
        <v>57140</v>
      </c>
    </row>
    <row r="12059" spans="1:9" hidden="1">
      <c r="A12059" s="137" t="s">
        <v>57738</v>
      </c>
      <c r="B12059" s="138" t="s">
        <v>57739</v>
      </c>
      <c r="C12059" s="138" t="s">
        <v>57740</v>
      </c>
      <c r="D12059" s="138" t="s">
        <v>57741</v>
      </c>
      <c r="E12059" s="138" t="s">
        <v>1756</v>
      </c>
      <c r="F12059" s="139">
        <v>0</v>
      </c>
      <c r="G12059" s="137" t="s">
        <v>3055</v>
      </c>
      <c r="H12059" s="137" t="s">
        <v>3056</v>
      </c>
      <c r="I12059" s="138" t="s">
        <v>1756</v>
      </c>
    </row>
    <row r="12060" spans="1:9" hidden="1">
      <c r="A12060" s="137" t="s">
        <v>57742</v>
      </c>
      <c r="B12060" s="138" t="s">
        <v>57743</v>
      </c>
      <c r="C12060" s="138" t="s">
        <v>57744</v>
      </c>
      <c r="D12060" s="138" t="s">
        <v>57745</v>
      </c>
      <c r="E12060" s="138" t="s">
        <v>57746</v>
      </c>
      <c r="F12060" s="139">
        <v>77400</v>
      </c>
      <c r="G12060" s="137" t="s">
        <v>3055</v>
      </c>
      <c r="H12060" s="137" t="s">
        <v>3056</v>
      </c>
      <c r="I12060" s="138" t="s">
        <v>57140</v>
      </c>
    </row>
    <row r="12061" spans="1:9" hidden="1">
      <c r="A12061" s="137" t="s">
        <v>57747</v>
      </c>
      <c r="B12061" s="138" t="s">
        <v>57748</v>
      </c>
      <c r="C12061" s="138" t="s">
        <v>57749</v>
      </c>
      <c r="D12061" s="138" t="s">
        <v>57750</v>
      </c>
      <c r="E12061" s="138" t="s">
        <v>57751</v>
      </c>
      <c r="F12061" s="139">
        <v>0</v>
      </c>
      <c r="G12061" s="137" t="s">
        <v>3055</v>
      </c>
      <c r="H12061" s="137" t="s">
        <v>3056</v>
      </c>
      <c r="I12061" s="138" t="s">
        <v>57140</v>
      </c>
    </row>
    <row r="12062" spans="1:9" hidden="1">
      <c r="A12062" s="137" t="s">
        <v>57752</v>
      </c>
      <c r="B12062" s="138" t="s">
        <v>57753</v>
      </c>
      <c r="C12062" s="138" t="s">
        <v>57754</v>
      </c>
      <c r="D12062" s="138" t="s">
        <v>57755</v>
      </c>
      <c r="E12062" s="138" t="s">
        <v>57756</v>
      </c>
      <c r="F12062" s="139">
        <v>0</v>
      </c>
      <c r="G12062" s="137" t="s">
        <v>3055</v>
      </c>
      <c r="H12062" s="137" t="s">
        <v>3056</v>
      </c>
      <c r="I12062" s="138" t="s">
        <v>57146</v>
      </c>
    </row>
    <row r="12063" spans="1:9" hidden="1">
      <c r="A12063" s="137" t="s">
        <v>57757</v>
      </c>
      <c r="B12063" s="138" t="s">
        <v>57758</v>
      </c>
      <c r="C12063" s="138" t="s">
        <v>57759</v>
      </c>
      <c r="D12063" s="138" t="s">
        <v>57760</v>
      </c>
      <c r="E12063" s="138" t="s">
        <v>57761</v>
      </c>
      <c r="F12063" s="139">
        <v>0</v>
      </c>
      <c r="G12063" s="137" t="s">
        <v>3055</v>
      </c>
      <c r="H12063" s="137" t="s">
        <v>3056</v>
      </c>
      <c r="I12063" s="138" t="s">
        <v>57140</v>
      </c>
    </row>
    <row r="12064" spans="1:9" hidden="1">
      <c r="A12064" s="137" t="s">
        <v>57762</v>
      </c>
      <c r="B12064" s="138" t="s">
        <v>57763</v>
      </c>
      <c r="C12064" s="138" t="s">
        <v>57764</v>
      </c>
      <c r="D12064" s="138" t="s">
        <v>57765</v>
      </c>
      <c r="E12064" s="138" t="s">
        <v>57766</v>
      </c>
      <c r="F12064" s="139">
        <v>56800</v>
      </c>
      <c r="G12064" s="137" t="s">
        <v>3055</v>
      </c>
      <c r="H12064" s="137" t="s">
        <v>3056</v>
      </c>
      <c r="I12064" s="138" t="s">
        <v>57146</v>
      </c>
    </row>
    <row r="12065" spans="1:9" hidden="1">
      <c r="A12065" s="137" t="s">
        <v>57767</v>
      </c>
      <c r="B12065" s="138" t="s">
        <v>57768</v>
      </c>
      <c r="C12065" s="138" t="s">
        <v>57769</v>
      </c>
      <c r="D12065" s="138" t="s">
        <v>57770</v>
      </c>
      <c r="E12065" s="138" t="s">
        <v>57771</v>
      </c>
      <c r="F12065" s="139">
        <v>42200</v>
      </c>
      <c r="G12065" s="137" t="s">
        <v>3055</v>
      </c>
      <c r="H12065" s="137" t="s">
        <v>3056</v>
      </c>
      <c r="I12065" s="138" t="s">
        <v>57152</v>
      </c>
    </row>
    <row r="12066" spans="1:9" hidden="1">
      <c r="A12066" s="137" t="s">
        <v>57772</v>
      </c>
      <c r="B12066" s="138" t="s">
        <v>57773</v>
      </c>
      <c r="C12066" s="138" t="s">
        <v>57774</v>
      </c>
      <c r="D12066" s="138" t="s">
        <v>57775</v>
      </c>
      <c r="E12066" s="138" t="s">
        <v>1756</v>
      </c>
      <c r="F12066" s="139">
        <v>0</v>
      </c>
      <c r="G12066" s="137" t="s">
        <v>3055</v>
      </c>
      <c r="H12066" s="137" t="s">
        <v>3056</v>
      </c>
      <c r="I12066" s="138" t="s">
        <v>1756</v>
      </c>
    </row>
    <row r="12067" spans="1:9" hidden="1">
      <c r="A12067" s="137" t="s">
        <v>57776</v>
      </c>
      <c r="B12067" s="138" t="s">
        <v>57777</v>
      </c>
      <c r="C12067" s="138" t="s">
        <v>57778</v>
      </c>
      <c r="D12067" s="138" t="s">
        <v>57779</v>
      </c>
      <c r="E12067" s="138" t="s">
        <v>57780</v>
      </c>
      <c r="F12067" s="139">
        <v>0</v>
      </c>
      <c r="G12067" s="137" t="s">
        <v>3055</v>
      </c>
      <c r="H12067" s="137" t="s">
        <v>3056</v>
      </c>
      <c r="I12067" s="138" t="s">
        <v>57140</v>
      </c>
    </row>
    <row r="12068" spans="1:9" hidden="1">
      <c r="A12068" s="137" t="s">
        <v>57781</v>
      </c>
      <c r="B12068" s="138" t="s">
        <v>57782</v>
      </c>
      <c r="C12068" s="138" t="s">
        <v>57783</v>
      </c>
      <c r="D12068" s="138" t="s">
        <v>57784</v>
      </c>
      <c r="E12068" s="138" t="s">
        <v>57785</v>
      </c>
      <c r="F12068" s="139">
        <v>34800</v>
      </c>
      <c r="G12068" s="137" t="s">
        <v>3055</v>
      </c>
      <c r="H12068" s="137" t="s">
        <v>3056</v>
      </c>
      <c r="I12068" s="138" t="s">
        <v>57140</v>
      </c>
    </row>
    <row r="12069" spans="1:9" hidden="1">
      <c r="A12069" s="137" t="s">
        <v>57786</v>
      </c>
      <c r="B12069" s="138" t="s">
        <v>57787</v>
      </c>
      <c r="C12069" s="138" t="s">
        <v>57788</v>
      </c>
      <c r="D12069" s="138" t="s">
        <v>57789</v>
      </c>
      <c r="E12069" s="138" t="s">
        <v>57790</v>
      </c>
      <c r="F12069" s="139">
        <v>76600</v>
      </c>
      <c r="G12069" s="137" t="s">
        <v>3055</v>
      </c>
      <c r="H12069" s="137" t="s">
        <v>3056</v>
      </c>
      <c r="I12069" s="138" t="s">
        <v>57140</v>
      </c>
    </row>
    <row r="12070" spans="1:9" hidden="1">
      <c r="A12070" s="137" t="s">
        <v>57791</v>
      </c>
      <c r="B12070" s="138" t="s">
        <v>57792</v>
      </c>
      <c r="C12070" s="138" t="s">
        <v>57793</v>
      </c>
      <c r="D12070" s="138" t="s">
        <v>57794</v>
      </c>
      <c r="E12070" s="138" t="s">
        <v>57795</v>
      </c>
      <c r="F12070" s="139">
        <v>0</v>
      </c>
      <c r="G12070" s="137" t="s">
        <v>3055</v>
      </c>
      <c r="H12070" s="137" t="s">
        <v>3056</v>
      </c>
      <c r="I12070" s="138" t="s">
        <v>57152</v>
      </c>
    </row>
    <row r="12071" spans="1:9" hidden="1">
      <c r="A12071" s="137" t="s">
        <v>57796</v>
      </c>
      <c r="B12071" s="138" t="s">
        <v>57797</v>
      </c>
      <c r="C12071" s="138" t="s">
        <v>57798</v>
      </c>
      <c r="D12071" s="138" t="s">
        <v>57799</v>
      </c>
      <c r="E12071" s="138" t="s">
        <v>57800</v>
      </c>
      <c r="F12071" s="139">
        <v>85100</v>
      </c>
      <c r="G12071" s="137" t="s">
        <v>3055</v>
      </c>
      <c r="H12071" s="137" t="s">
        <v>3056</v>
      </c>
      <c r="I12071" s="138" t="s">
        <v>57140</v>
      </c>
    </row>
    <row r="12072" spans="1:9" hidden="1">
      <c r="A12072" s="137" t="s">
        <v>57801</v>
      </c>
      <c r="B12072" s="138" t="s">
        <v>57802</v>
      </c>
      <c r="C12072" s="138" t="s">
        <v>57803</v>
      </c>
      <c r="D12072" s="138" t="s">
        <v>57804</v>
      </c>
      <c r="E12072" s="138" t="s">
        <v>1756</v>
      </c>
      <c r="F12072" s="139">
        <v>0</v>
      </c>
      <c r="G12072" s="137" t="s">
        <v>3055</v>
      </c>
      <c r="H12072" s="137" t="s">
        <v>3056</v>
      </c>
      <c r="I12072" s="138" t="s">
        <v>1756</v>
      </c>
    </row>
    <row r="12073" spans="1:9" hidden="1">
      <c r="A12073" s="137" t="s">
        <v>57805</v>
      </c>
      <c r="B12073" s="138" t="s">
        <v>57806</v>
      </c>
      <c r="C12073" s="138" t="s">
        <v>57807</v>
      </c>
      <c r="D12073" s="138" t="s">
        <v>57808</v>
      </c>
      <c r="E12073" s="138" t="s">
        <v>57809</v>
      </c>
      <c r="F12073" s="139">
        <v>0</v>
      </c>
      <c r="G12073" s="137" t="s">
        <v>3055</v>
      </c>
      <c r="H12073" s="137" t="s">
        <v>3056</v>
      </c>
      <c r="I12073" s="138" t="s">
        <v>57140</v>
      </c>
    </row>
    <row r="12074" spans="1:9" hidden="1">
      <c r="A12074" s="137" t="s">
        <v>57810</v>
      </c>
      <c r="B12074" s="138" t="s">
        <v>57811</v>
      </c>
      <c r="C12074" s="138" t="s">
        <v>57812</v>
      </c>
      <c r="D12074" s="138" t="s">
        <v>57813</v>
      </c>
      <c r="E12074" s="138" t="s">
        <v>57814</v>
      </c>
      <c r="F12074" s="139">
        <v>0</v>
      </c>
      <c r="G12074" s="137" t="s">
        <v>3055</v>
      </c>
      <c r="H12074" s="137" t="s">
        <v>3056</v>
      </c>
      <c r="I12074" s="138" t="s">
        <v>57146</v>
      </c>
    </row>
    <row r="12075" spans="1:9" hidden="1">
      <c r="A12075" s="137" t="s">
        <v>57815</v>
      </c>
      <c r="B12075" s="138" t="s">
        <v>57816</v>
      </c>
      <c r="C12075" s="138" t="s">
        <v>57817</v>
      </c>
      <c r="D12075" s="138" t="s">
        <v>57818</v>
      </c>
      <c r="E12075" s="138" t="s">
        <v>57819</v>
      </c>
      <c r="F12075" s="139">
        <v>109000</v>
      </c>
      <c r="G12075" s="137" t="s">
        <v>3055</v>
      </c>
      <c r="H12075" s="137" t="s">
        <v>3056</v>
      </c>
      <c r="I12075" s="138" t="s">
        <v>57140</v>
      </c>
    </row>
    <row r="12076" spans="1:9" hidden="1">
      <c r="A12076" s="137" t="s">
        <v>57820</v>
      </c>
      <c r="B12076" s="138" t="s">
        <v>57821</v>
      </c>
      <c r="C12076" s="138" t="s">
        <v>57822</v>
      </c>
      <c r="D12076" s="138" t="s">
        <v>57823</v>
      </c>
      <c r="E12076" s="138" t="s">
        <v>57824</v>
      </c>
      <c r="F12076" s="139">
        <v>0</v>
      </c>
      <c r="G12076" s="137" t="s">
        <v>3055</v>
      </c>
      <c r="H12076" s="137" t="s">
        <v>3056</v>
      </c>
      <c r="I12076" s="138" t="s">
        <v>57146</v>
      </c>
    </row>
    <row r="12077" spans="1:9" hidden="1">
      <c r="A12077" s="137" t="s">
        <v>57825</v>
      </c>
      <c r="B12077" s="138" t="s">
        <v>57826</v>
      </c>
      <c r="C12077" s="138" t="s">
        <v>57827</v>
      </c>
      <c r="D12077" s="138" t="s">
        <v>3054</v>
      </c>
      <c r="E12077" s="138" t="s">
        <v>57828</v>
      </c>
      <c r="F12077" s="139">
        <v>20300</v>
      </c>
      <c r="G12077" s="137" t="s">
        <v>3055</v>
      </c>
      <c r="H12077" s="137" t="s">
        <v>3056</v>
      </c>
      <c r="I12077" s="138" t="s">
        <v>57140</v>
      </c>
    </row>
    <row r="12078" spans="1:9" hidden="1">
      <c r="A12078" s="137" t="s">
        <v>57829</v>
      </c>
      <c r="B12078" s="138" t="s">
        <v>57830</v>
      </c>
      <c r="C12078" s="138" t="s">
        <v>57831</v>
      </c>
      <c r="D12078" s="138" t="s">
        <v>57832</v>
      </c>
      <c r="E12078" s="138" t="s">
        <v>57833</v>
      </c>
      <c r="F12078" s="139">
        <v>25950</v>
      </c>
      <c r="G12078" s="137" t="s">
        <v>3055</v>
      </c>
      <c r="H12078" s="137" t="s">
        <v>3056</v>
      </c>
      <c r="I12078" s="138" t="s">
        <v>57140</v>
      </c>
    </row>
    <row r="12079" spans="1:9" hidden="1">
      <c r="A12079" s="137" t="s">
        <v>57834</v>
      </c>
      <c r="B12079" s="138" t="s">
        <v>57835</v>
      </c>
      <c r="C12079" s="138" t="s">
        <v>57836</v>
      </c>
      <c r="D12079" s="138" t="s">
        <v>57837</v>
      </c>
      <c r="E12079" s="138" t="s">
        <v>57838</v>
      </c>
      <c r="F12079" s="139">
        <v>30900</v>
      </c>
      <c r="G12079" s="137" t="s">
        <v>3055</v>
      </c>
      <c r="H12079" s="137" t="s">
        <v>3056</v>
      </c>
      <c r="I12079" s="138" t="s">
        <v>57140</v>
      </c>
    </row>
    <row r="12080" spans="1:9" hidden="1">
      <c r="A12080" s="137" t="s">
        <v>57839</v>
      </c>
      <c r="B12080" s="138" t="s">
        <v>57840</v>
      </c>
      <c r="C12080" s="138" t="s">
        <v>57841</v>
      </c>
      <c r="D12080" s="138" t="s">
        <v>57842</v>
      </c>
      <c r="E12080" s="138" t="s">
        <v>57843</v>
      </c>
      <c r="F12080" s="139">
        <v>0</v>
      </c>
      <c r="G12080" s="137" t="s">
        <v>3055</v>
      </c>
      <c r="H12080" s="137" t="s">
        <v>3056</v>
      </c>
      <c r="I12080" s="138" t="s">
        <v>57140</v>
      </c>
    </row>
    <row r="12081" spans="1:9" hidden="1">
      <c r="A12081" s="137" t="s">
        <v>57844</v>
      </c>
      <c r="B12081" s="138" t="s">
        <v>57845</v>
      </c>
      <c r="C12081" s="138" t="s">
        <v>57846</v>
      </c>
      <c r="D12081" s="138" t="s">
        <v>57847</v>
      </c>
      <c r="E12081" s="138" t="s">
        <v>57848</v>
      </c>
      <c r="F12081" s="139">
        <v>0</v>
      </c>
      <c r="G12081" s="137" t="s">
        <v>3055</v>
      </c>
      <c r="H12081" s="137" t="s">
        <v>3056</v>
      </c>
      <c r="I12081" s="138" t="s">
        <v>57140</v>
      </c>
    </row>
    <row r="12082" spans="1:9" hidden="1">
      <c r="A12082" s="137" t="s">
        <v>57849</v>
      </c>
      <c r="B12082" s="138" t="s">
        <v>57850</v>
      </c>
      <c r="C12082" s="138" t="s">
        <v>57851</v>
      </c>
      <c r="D12082" s="138" t="s">
        <v>57852</v>
      </c>
      <c r="E12082" s="138" t="s">
        <v>57853</v>
      </c>
      <c r="F12082" s="139">
        <v>125500</v>
      </c>
      <c r="G12082" s="137" t="s">
        <v>3055</v>
      </c>
      <c r="H12082" s="137" t="s">
        <v>3056</v>
      </c>
      <c r="I12082" s="138" t="s">
        <v>57152</v>
      </c>
    </row>
    <row r="12083" spans="1:9" hidden="1">
      <c r="A12083" s="137" t="s">
        <v>57854</v>
      </c>
      <c r="B12083" s="138" t="s">
        <v>57855</v>
      </c>
      <c r="C12083" s="138" t="s">
        <v>57856</v>
      </c>
      <c r="D12083" s="138" t="s">
        <v>57857</v>
      </c>
      <c r="E12083" s="138" t="s">
        <v>57858</v>
      </c>
      <c r="F12083" s="139">
        <v>0</v>
      </c>
      <c r="G12083" s="137" t="s">
        <v>3055</v>
      </c>
      <c r="H12083" s="137" t="s">
        <v>3056</v>
      </c>
      <c r="I12083" s="138" t="s">
        <v>57140</v>
      </c>
    </row>
    <row r="12084" spans="1:9" hidden="1">
      <c r="A12084" s="137" t="s">
        <v>57859</v>
      </c>
      <c r="B12084" s="138" t="s">
        <v>57860</v>
      </c>
      <c r="C12084" s="138" t="s">
        <v>57861</v>
      </c>
      <c r="D12084" s="138" t="s">
        <v>57862</v>
      </c>
      <c r="E12084" s="138" t="s">
        <v>1756</v>
      </c>
      <c r="F12084" s="139">
        <v>0</v>
      </c>
      <c r="G12084" s="137" t="s">
        <v>332</v>
      </c>
      <c r="H12084" s="137" t="s">
        <v>1762</v>
      </c>
      <c r="I12084" s="138" t="s">
        <v>1756</v>
      </c>
    </row>
    <row r="12085" spans="1:9" hidden="1">
      <c r="A12085" s="137" t="s">
        <v>57863</v>
      </c>
      <c r="B12085" s="138" t="s">
        <v>57864</v>
      </c>
      <c r="C12085" s="138" t="s">
        <v>57865</v>
      </c>
      <c r="D12085" s="138" t="s">
        <v>57866</v>
      </c>
      <c r="E12085" s="138" t="s">
        <v>1756</v>
      </c>
      <c r="F12085" s="139">
        <v>0</v>
      </c>
      <c r="G12085" s="137" t="s">
        <v>38773</v>
      </c>
      <c r="H12085" s="137" t="s">
        <v>38774</v>
      </c>
      <c r="I12085" s="138" t="s">
        <v>38775</v>
      </c>
    </row>
    <row r="12086" spans="1:9" hidden="1">
      <c r="A12086" s="137" t="s">
        <v>57867</v>
      </c>
      <c r="B12086" s="138" t="s">
        <v>57868</v>
      </c>
      <c r="C12086" s="138" t="s">
        <v>57869</v>
      </c>
      <c r="D12086" s="138" t="s">
        <v>57870</v>
      </c>
      <c r="E12086" s="138" t="s">
        <v>57871</v>
      </c>
      <c r="F12086" s="139">
        <v>0</v>
      </c>
      <c r="G12086" s="137" t="s">
        <v>18123</v>
      </c>
      <c r="H12086" s="137" t="s">
        <v>18124</v>
      </c>
      <c r="I12086" s="138" t="s">
        <v>18125</v>
      </c>
    </row>
    <row r="12087" spans="1:9" hidden="1">
      <c r="A12087" s="137" t="s">
        <v>57872</v>
      </c>
      <c r="B12087" s="138" t="s">
        <v>57873</v>
      </c>
      <c r="C12087" s="138" t="s">
        <v>57874</v>
      </c>
      <c r="D12087" s="138" t="s">
        <v>57875</v>
      </c>
      <c r="E12087" s="138" t="s">
        <v>57876</v>
      </c>
      <c r="F12087" s="139">
        <v>0</v>
      </c>
      <c r="G12087" s="137" t="s">
        <v>18123</v>
      </c>
      <c r="H12087" s="137" t="s">
        <v>18124</v>
      </c>
      <c r="I12087" s="138" t="s">
        <v>18125</v>
      </c>
    </row>
    <row r="12088" spans="1:9" hidden="1">
      <c r="A12088" s="137" t="s">
        <v>57877</v>
      </c>
      <c r="B12088" s="138" t="s">
        <v>57878</v>
      </c>
      <c r="C12088" s="138" t="s">
        <v>57879</v>
      </c>
      <c r="D12088" s="138" t="s">
        <v>57880</v>
      </c>
      <c r="E12088" s="138" t="s">
        <v>57881</v>
      </c>
      <c r="F12088" s="139">
        <v>0</v>
      </c>
      <c r="G12088" s="137" t="s">
        <v>18123</v>
      </c>
      <c r="H12088" s="137" t="s">
        <v>18124</v>
      </c>
      <c r="I12088" s="138" t="s">
        <v>18125</v>
      </c>
    </row>
    <row r="12089" spans="1:9" hidden="1">
      <c r="A12089" s="137" t="s">
        <v>57882</v>
      </c>
      <c r="B12089" s="138" t="s">
        <v>57883</v>
      </c>
      <c r="C12089" s="138" t="s">
        <v>57884</v>
      </c>
      <c r="D12089" s="138" t="s">
        <v>57885</v>
      </c>
      <c r="E12089" s="138" t="s">
        <v>57886</v>
      </c>
      <c r="F12089" s="139">
        <v>0</v>
      </c>
      <c r="G12089" s="137" t="s">
        <v>18123</v>
      </c>
      <c r="H12089" s="137" t="s">
        <v>18124</v>
      </c>
      <c r="I12089" s="138" t="s">
        <v>18125</v>
      </c>
    </row>
    <row r="12090" spans="1:9" hidden="1">
      <c r="A12090" s="137" t="s">
        <v>57887</v>
      </c>
      <c r="B12090" s="138" t="s">
        <v>57888</v>
      </c>
      <c r="C12090" s="138" t="s">
        <v>57889</v>
      </c>
      <c r="D12090" s="138" t="s">
        <v>57890</v>
      </c>
      <c r="E12090" s="138" t="s">
        <v>57891</v>
      </c>
      <c r="F12090" s="139">
        <v>0</v>
      </c>
      <c r="G12090" s="137" t="s">
        <v>18123</v>
      </c>
      <c r="H12090" s="137" t="s">
        <v>18124</v>
      </c>
      <c r="I12090" s="138" t="s">
        <v>18125</v>
      </c>
    </row>
    <row r="12091" spans="1:9" hidden="1">
      <c r="A12091" s="137" t="s">
        <v>57892</v>
      </c>
      <c r="B12091" s="138" t="s">
        <v>57893</v>
      </c>
      <c r="C12091" s="138" t="s">
        <v>57894</v>
      </c>
      <c r="D12091" s="138" t="s">
        <v>57895</v>
      </c>
      <c r="E12091" s="138" t="s">
        <v>57896</v>
      </c>
      <c r="F12091" s="139">
        <v>0</v>
      </c>
      <c r="G12091" s="137" t="s">
        <v>18123</v>
      </c>
      <c r="H12091" s="137" t="s">
        <v>18124</v>
      </c>
      <c r="I12091" s="138" t="s">
        <v>18125</v>
      </c>
    </row>
    <row r="12092" spans="1:9" hidden="1">
      <c r="A12092" s="137" t="s">
        <v>57897</v>
      </c>
      <c r="B12092" s="138" t="s">
        <v>57898</v>
      </c>
      <c r="C12092" s="138" t="s">
        <v>57899</v>
      </c>
      <c r="D12092" s="138" t="s">
        <v>57900</v>
      </c>
      <c r="E12092" s="138" t="s">
        <v>57901</v>
      </c>
      <c r="F12092" s="139">
        <v>0</v>
      </c>
      <c r="G12092" s="137" t="s">
        <v>18123</v>
      </c>
      <c r="H12092" s="137" t="s">
        <v>18124</v>
      </c>
      <c r="I12092" s="138" t="s">
        <v>18125</v>
      </c>
    </row>
    <row r="12093" spans="1:9" hidden="1">
      <c r="A12093" s="137" t="s">
        <v>57902</v>
      </c>
      <c r="B12093" s="138" t="s">
        <v>57903</v>
      </c>
      <c r="C12093" s="138" t="s">
        <v>57904</v>
      </c>
      <c r="D12093" s="138" t="s">
        <v>57905</v>
      </c>
      <c r="E12093" s="138" t="s">
        <v>57906</v>
      </c>
      <c r="F12093" s="139">
        <v>0</v>
      </c>
      <c r="G12093" s="137" t="s">
        <v>18123</v>
      </c>
      <c r="H12093" s="137" t="s">
        <v>18124</v>
      </c>
      <c r="I12093" s="138" t="s">
        <v>18125</v>
      </c>
    </row>
    <row r="12094" spans="1:9" hidden="1">
      <c r="A12094" s="137" t="s">
        <v>57907</v>
      </c>
      <c r="B12094" s="138" t="s">
        <v>57908</v>
      </c>
      <c r="C12094" s="138" t="s">
        <v>57909</v>
      </c>
      <c r="D12094" s="138" t="s">
        <v>57910</v>
      </c>
      <c r="E12094" s="138" t="s">
        <v>57911</v>
      </c>
      <c r="F12094" s="139">
        <v>3143.67</v>
      </c>
      <c r="G12094" s="137" t="s">
        <v>18123</v>
      </c>
      <c r="H12094" s="137" t="s">
        <v>18124</v>
      </c>
      <c r="I12094" s="138" t="s">
        <v>18125</v>
      </c>
    </row>
    <row r="12095" spans="1:9" hidden="1">
      <c r="A12095" s="137" t="s">
        <v>57912</v>
      </c>
      <c r="B12095" s="138" t="s">
        <v>57913</v>
      </c>
      <c r="C12095" s="138" t="s">
        <v>57914</v>
      </c>
      <c r="D12095" s="138" t="s">
        <v>57915</v>
      </c>
      <c r="E12095" s="138" t="s">
        <v>57916</v>
      </c>
      <c r="F12095" s="139">
        <v>0</v>
      </c>
      <c r="G12095" s="137" t="s">
        <v>18123</v>
      </c>
      <c r="H12095" s="137" t="s">
        <v>18124</v>
      </c>
      <c r="I12095" s="138" t="s">
        <v>18125</v>
      </c>
    </row>
    <row r="12096" spans="1:9" hidden="1">
      <c r="A12096" s="137" t="s">
        <v>57917</v>
      </c>
      <c r="B12096" s="138" t="s">
        <v>57918</v>
      </c>
      <c r="C12096" s="138" t="s">
        <v>57919</v>
      </c>
      <c r="D12096" s="138" t="s">
        <v>57920</v>
      </c>
      <c r="E12096" s="138" t="s">
        <v>57921</v>
      </c>
      <c r="F12096" s="139">
        <v>0</v>
      </c>
      <c r="G12096" s="137" t="s">
        <v>18123</v>
      </c>
      <c r="H12096" s="137" t="s">
        <v>18124</v>
      </c>
      <c r="I12096" s="138" t="s">
        <v>18125</v>
      </c>
    </row>
    <row r="12097" spans="1:9" hidden="1">
      <c r="A12097" s="137" t="s">
        <v>57922</v>
      </c>
      <c r="B12097" s="138" t="s">
        <v>57923</v>
      </c>
      <c r="C12097" s="138" t="s">
        <v>57924</v>
      </c>
      <c r="D12097" s="138" t="s">
        <v>57925</v>
      </c>
      <c r="E12097" s="138" t="s">
        <v>57926</v>
      </c>
      <c r="F12097" s="139">
        <v>0</v>
      </c>
      <c r="G12097" s="137" t="s">
        <v>18123</v>
      </c>
      <c r="H12097" s="137" t="s">
        <v>18124</v>
      </c>
      <c r="I12097" s="138" t="s">
        <v>18125</v>
      </c>
    </row>
    <row r="12098" spans="1:9" hidden="1">
      <c r="A12098" s="137" t="s">
        <v>57927</v>
      </c>
      <c r="B12098" s="138" t="s">
        <v>57928</v>
      </c>
      <c r="C12098" s="138" t="s">
        <v>57929</v>
      </c>
      <c r="D12098" s="138" t="s">
        <v>57930</v>
      </c>
      <c r="E12098" s="138" t="s">
        <v>57931</v>
      </c>
      <c r="F12098" s="139">
        <v>0</v>
      </c>
      <c r="G12098" s="137" t="s">
        <v>18123</v>
      </c>
      <c r="H12098" s="137" t="s">
        <v>18124</v>
      </c>
      <c r="I12098" s="138" t="s">
        <v>18125</v>
      </c>
    </row>
    <row r="12099" spans="1:9" hidden="1">
      <c r="A12099" s="137" t="s">
        <v>57932</v>
      </c>
      <c r="B12099" s="138" t="s">
        <v>57933</v>
      </c>
      <c r="C12099" s="138" t="s">
        <v>57934</v>
      </c>
      <c r="D12099" s="138" t="s">
        <v>57935</v>
      </c>
      <c r="E12099" s="138" t="s">
        <v>57936</v>
      </c>
      <c r="F12099" s="139">
        <v>0</v>
      </c>
      <c r="G12099" s="137" t="s">
        <v>18123</v>
      </c>
      <c r="H12099" s="137" t="s">
        <v>18124</v>
      </c>
      <c r="I12099" s="138" t="s">
        <v>18125</v>
      </c>
    </row>
    <row r="12100" spans="1:9" hidden="1">
      <c r="A12100" s="137" t="s">
        <v>57937</v>
      </c>
      <c r="B12100" s="138" t="s">
        <v>57938</v>
      </c>
      <c r="C12100" s="138" t="s">
        <v>57939</v>
      </c>
      <c r="D12100" s="138" t="s">
        <v>57940</v>
      </c>
      <c r="E12100" s="138" t="s">
        <v>57941</v>
      </c>
      <c r="F12100" s="139">
        <v>0</v>
      </c>
      <c r="G12100" s="137" t="s">
        <v>18123</v>
      </c>
      <c r="H12100" s="137" t="s">
        <v>18124</v>
      </c>
      <c r="I12100" s="138" t="s">
        <v>18125</v>
      </c>
    </row>
    <row r="12101" spans="1:9" hidden="1">
      <c r="A12101" s="137" t="s">
        <v>57942</v>
      </c>
      <c r="B12101" s="138" t="s">
        <v>57943</v>
      </c>
      <c r="C12101" s="138" t="s">
        <v>57944</v>
      </c>
      <c r="D12101" s="138" t="s">
        <v>57945</v>
      </c>
      <c r="E12101" s="138" t="s">
        <v>57946</v>
      </c>
      <c r="F12101" s="139">
        <v>0</v>
      </c>
      <c r="G12101" s="137" t="s">
        <v>18123</v>
      </c>
      <c r="H12101" s="137" t="s">
        <v>18124</v>
      </c>
      <c r="I12101" s="138" t="s">
        <v>18125</v>
      </c>
    </row>
    <row r="12102" spans="1:9" hidden="1">
      <c r="A12102" s="137" t="s">
        <v>57947</v>
      </c>
      <c r="B12102" s="138" t="s">
        <v>57948</v>
      </c>
      <c r="C12102" s="138" t="s">
        <v>57949</v>
      </c>
      <c r="D12102" s="138" t="s">
        <v>57950</v>
      </c>
      <c r="E12102" s="138" t="s">
        <v>57951</v>
      </c>
      <c r="F12102" s="139">
        <v>0</v>
      </c>
      <c r="G12102" s="137" t="s">
        <v>18123</v>
      </c>
      <c r="H12102" s="137" t="s">
        <v>18124</v>
      </c>
      <c r="I12102" s="138" t="s">
        <v>18125</v>
      </c>
    </row>
    <row r="12103" spans="1:9" hidden="1">
      <c r="A12103" s="137" t="s">
        <v>57952</v>
      </c>
      <c r="B12103" s="138" t="s">
        <v>57953</v>
      </c>
      <c r="C12103" s="138" t="s">
        <v>57954</v>
      </c>
      <c r="D12103" s="138" t="s">
        <v>57955</v>
      </c>
      <c r="E12103" s="138" t="s">
        <v>57956</v>
      </c>
      <c r="F12103" s="139">
        <v>0</v>
      </c>
      <c r="G12103" s="137" t="s">
        <v>18123</v>
      </c>
      <c r="H12103" s="137" t="s">
        <v>18124</v>
      </c>
      <c r="I12103" s="138" t="s">
        <v>18125</v>
      </c>
    </row>
    <row r="12104" spans="1:9" hidden="1">
      <c r="A12104" s="137" t="s">
        <v>57957</v>
      </c>
      <c r="B12104" s="138" t="s">
        <v>57958</v>
      </c>
      <c r="C12104" s="138" t="s">
        <v>57959</v>
      </c>
      <c r="D12104" s="138" t="s">
        <v>57960</v>
      </c>
      <c r="E12104" s="138" t="s">
        <v>57961</v>
      </c>
      <c r="F12104" s="139">
        <v>0</v>
      </c>
      <c r="G12104" s="137" t="s">
        <v>18123</v>
      </c>
      <c r="H12104" s="137" t="s">
        <v>18124</v>
      </c>
      <c r="I12104" s="138" t="s">
        <v>18125</v>
      </c>
    </row>
    <row r="12105" spans="1:9" hidden="1">
      <c r="A12105" s="137" t="s">
        <v>57962</v>
      </c>
      <c r="B12105" s="138" t="s">
        <v>57963</v>
      </c>
      <c r="C12105" s="138" t="s">
        <v>57964</v>
      </c>
      <c r="D12105" s="138" t="s">
        <v>57965</v>
      </c>
      <c r="E12105" s="138" t="s">
        <v>57966</v>
      </c>
      <c r="F12105" s="139">
        <v>0</v>
      </c>
      <c r="G12105" s="137" t="s">
        <v>18123</v>
      </c>
      <c r="H12105" s="137" t="s">
        <v>18124</v>
      </c>
      <c r="I12105" s="138" t="s">
        <v>18125</v>
      </c>
    </row>
    <row r="12106" spans="1:9" hidden="1">
      <c r="A12106" s="137" t="s">
        <v>57967</v>
      </c>
      <c r="B12106" s="138" t="s">
        <v>57968</v>
      </c>
      <c r="C12106" s="138" t="s">
        <v>57969</v>
      </c>
      <c r="D12106" s="138" t="s">
        <v>57970</v>
      </c>
      <c r="E12106" s="138" t="s">
        <v>57971</v>
      </c>
      <c r="F12106" s="139">
        <v>0</v>
      </c>
      <c r="G12106" s="137" t="s">
        <v>18123</v>
      </c>
      <c r="H12106" s="137" t="s">
        <v>18124</v>
      </c>
      <c r="I12106" s="138" t="s">
        <v>18125</v>
      </c>
    </row>
    <row r="12107" spans="1:9" hidden="1">
      <c r="A12107" s="137" t="s">
        <v>57972</v>
      </c>
      <c r="B12107" s="138" t="s">
        <v>57973</v>
      </c>
      <c r="C12107" s="138" t="s">
        <v>57974</v>
      </c>
      <c r="D12107" s="138" t="s">
        <v>57975</v>
      </c>
      <c r="E12107" s="138" t="s">
        <v>57976</v>
      </c>
      <c r="F12107" s="139">
        <v>0</v>
      </c>
      <c r="G12107" s="137" t="s">
        <v>18123</v>
      </c>
      <c r="H12107" s="137" t="s">
        <v>18124</v>
      </c>
      <c r="I12107" s="138" t="s">
        <v>18125</v>
      </c>
    </row>
    <row r="12108" spans="1:9" hidden="1">
      <c r="A12108" s="137" t="s">
        <v>57977</v>
      </c>
      <c r="B12108" s="138" t="s">
        <v>57978</v>
      </c>
      <c r="C12108" s="138" t="s">
        <v>57979</v>
      </c>
      <c r="D12108" s="138" t="s">
        <v>57980</v>
      </c>
      <c r="E12108" s="138" t="s">
        <v>57981</v>
      </c>
      <c r="F12108" s="139">
        <v>0</v>
      </c>
      <c r="G12108" s="137" t="s">
        <v>18123</v>
      </c>
      <c r="H12108" s="137" t="s">
        <v>18124</v>
      </c>
      <c r="I12108" s="138" t="s">
        <v>18125</v>
      </c>
    </row>
    <row r="12109" spans="1:9" hidden="1">
      <c r="A12109" s="137" t="s">
        <v>57982</v>
      </c>
      <c r="B12109" s="138" t="s">
        <v>57983</v>
      </c>
      <c r="C12109" s="138" t="s">
        <v>57984</v>
      </c>
      <c r="D12109" s="138" t="s">
        <v>57985</v>
      </c>
      <c r="E12109" s="138" t="s">
        <v>57986</v>
      </c>
      <c r="F12109" s="139">
        <v>0</v>
      </c>
      <c r="G12109" s="137" t="s">
        <v>18123</v>
      </c>
      <c r="H12109" s="137" t="s">
        <v>18124</v>
      </c>
      <c r="I12109" s="138" t="s">
        <v>18125</v>
      </c>
    </row>
    <row r="12110" spans="1:9" hidden="1">
      <c r="A12110" s="137" t="s">
        <v>57987</v>
      </c>
      <c r="B12110" s="138" t="s">
        <v>57988</v>
      </c>
      <c r="C12110" s="138" t="s">
        <v>57989</v>
      </c>
      <c r="D12110" s="138" t="s">
        <v>57990</v>
      </c>
      <c r="E12110" s="138" t="s">
        <v>57991</v>
      </c>
      <c r="F12110" s="139">
        <v>0</v>
      </c>
      <c r="G12110" s="137" t="s">
        <v>18123</v>
      </c>
      <c r="H12110" s="137" t="s">
        <v>18124</v>
      </c>
      <c r="I12110" s="138" t="s">
        <v>18125</v>
      </c>
    </row>
    <row r="12111" spans="1:9" hidden="1">
      <c r="A12111" s="137" t="s">
        <v>57992</v>
      </c>
      <c r="B12111" s="138" t="s">
        <v>57993</v>
      </c>
      <c r="C12111" s="138" t="s">
        <v>57994</v>
      </c>
      <c r="D12111" s="138" t="s">
        <v>57995</v>
      </c>
      <c r="E12111" s="138" t="s">
        <v>57996</v>
      </c>
      <c r="F12111" s="139">
        <v>0</v>
      </c>
      <c r="G12111" s="137" t="s">
        <v>18123</v>
      </c>
      <c r="H12111" s="137" t="s">
        <v>18124</v>
      </c>
      <c r="I12111" s="138" t="s">
        <v>18125</v>
      </c>
    </row>
    <row r="12112" spans="1:9" hidden="1">
      <c r="A12112" s="137" t="s">
        <v>57997</v>
      </c>
      <c r="B12112" s="138" t="s">
        <v>57998</v>
      </c>
      <c r="C12112" s="138" t="s">
        <v>57999</v>
      </c>
      <c r="D12112" s="138" t="s">
        <v>58000</v>
      </c>
      <c r="E12112" s="138" t="s">
        <v>58001</v>
      </c>
      <c r="F12112" s="139">
        <v>0</v>
      </c>
      <c r="G12112" s="137" t="s">
        <v>18123</v>
      </c>
      <c r="H12112" s="137" t="s">
        <v>18124</v>
      </c>
      <c r="I12112" s="138" t="s">
        <v>18125</v>
      </c>
    </row>
    <row r="12113" spans="1:9" hidden="1">
      <c r="A12113" s="137" t="s">
        <v>58002</v>
      </c>
      <c r="B12113" s="138" t="s">
        <v>58003</v>
      </c>
      <c r="C12113" s="138" t="s">
        <v>58004</v>
      </c>
      <c r="D12113" s="138" t="s">
        <v>58005</v>
      </c>
      <c r="E12113" s="138" t="s">
        <v>58006</v>
      </c>
      <c r="F12113" s="139">
        <v>41.45</v>
      </c>
      <c r="G12113" s="137" t="s">
        <v>18123</v>
      </c>
      <c r="H12113" s="137" t="s">
        <v>18124</v>
      </c>
      <c r="I12113" s="138" t="s">
        <v>18125</v>
      </c>
    </row>
    <row r="12114" spans="1:9" hidden="1">
      <c r="A12114" s="137" t="s">
        <v>58007</v>
      </c>
      <c r="B12114" s="138" t="s">
        <v>58008</v>
      </c>
      <c r="C12114" s="138" t="s">
        <v>58009</v>
      </c>
      <c r="D12114" s="138" t="s">
        <v>58010</v>
      </c>
      <c r="E12114" s="138" t="s">
        <v>58011</v>
      </c>
      <c r="F12114" s="139">
        <v>0</v>
      </c>
      <c r="G12114" s="137" t="s">
        <v>18123</v>
      </c>
      <c r="H12114" s="137" t="s">
        <v>18124</v>
      </c>
      <c r="I12114" s="138" t="s">
        <v>18125</v>
      </c>
    </row>
    <row r="12115" spans="1:9" hidden="1">
      <c r="A12115" s="137" t="s">
        <v>58012</v>
      </c>
      <c r="B12115" s="138" t="s">
        <v>58013</v>
      </c>
      <c r="C12115" s="138" t="s">
        <v>58014</v>
      </c>
      <c r="D12115" s="138" t="s">
        <v>58015</v>
      </c>
      <c r="E12115" s="138" t="s">
        <v>58016</v>
      </c>
      <c r="F12115" s="139">
        <v>0</v>
      </c>
      <c r="G12115" s="137" t="s">
        <v>18123</v>
      </c>
      <c r="H12115" s="137" t="s">
        <v>18124</v>
      </c>
      <c r="I12115" s="138" t="s">
        <v>18125</v>
      </c>
    </row>
    <row r="12116" spans="1:9" hidden="1">
      <c r="A12116" s="137" t="s">
        <v>58017</v>
      </c>
      <c r="B12116" s="138" t="s">
        <v>58018</v>
      </c>
      <c r="C12116" s="138" t="s">
        <v>58019</v>
      </c>
      <c r="D12116" s="138" t="s">
        <v>58020</v>
      </c>
      <c r="E12116" s="138" t="s">
        <v>58021</v>
      </c>
      <c r="F12116" s="139">
        <v>65.05</v>
      </c>
      <c r="G12116" s="137" t="s">
        <v>18123</v>
      </c>
      <c r="H12116" s="137" t="s">
        <v>18124</v>
      </c>
      <c r="I12116" s="138" t="s">
        <v>18125</v>
      </c>
    </row>
    <row r="12117" spans="1:9" hidden="1">
      <c r="A12117" s="137" t="s">
        <v>58022</v>
      </c>
      <c r="B12117" s="138" t="s">
        <v>58023</v>
      </c>
      <c r="C12117" s="138" t="s">
        <v>58024</v>
      </c>
      <c r="D12117" s="138" t="s">
        <v>58025</v>
      </c>
      <c r="E12117" s="138" t="s">
        <v>58026</v>
      </c>
      <c r="F12117" s="139">
        <v>0</v>
      </c>
      <c r="G12117" s="137" t="s">
        <v>18123</v>
      </c>
      <c r="H12117" s="137" t="s">
        <v>18124</v>
      </c>
      <c r="I12117" s="138" t="s">
        <v>18125</v>
      </c>
    </row>
    <row r="12118" spans="1:9" hidden="1">
      <c r="A12118" s="137" t="s">
        <v>58027</v>
      </c>
      <c r="B12118" s="138" t="s">
        <v>58028</v>
      </c>
      <c r="C12118" s="138" t="s">
        <v>58029</v>
      </c>
      <c r="D12118" s="138" t="s">
        <v>58030</v>
      </c>
      <c r="E12118" s="138" t="s">
        <v>58031</v>
      </c>
      <c r="F12118" s="139">
        <v>0</v>
      </c>
      <c r="G12118" s="137" t="s">
        <v>18123</v>
      </c>
      <c r="H12118" s="137" t="s">
        <v>18124</v>
      </c>
      <c r="I12118" s="138" t="s">
        <v>18125</v>
      </c>
    </row>
    <row r="12119" spans="1:9" hidden="1">
      <c r="A12119" s="137" t="s">
        <v>58032</v>
      </c>
      <c r="B12119" s="138" t="s">
        <v>58033</v>
      </c>
      <c r="C12119" s="138" t="s">
        <v>58034</v>
      </c>
      <c r="D12119" s="138" t="s">
        <v>58035</v>
      </c>
      <c r="E12119" s="138" t="s">
        <v>58036</v>
      </c>
      <c r="F12119" s="139">
        <v>0</v>
      </c>
      <c r="G12119" s="137" t="s">
        <v>18123</v>
      </c>
      <c r="H12119" s="137" t="s">
        <v>18124</v>
      </c>
      <c r="I12119" s="138" t="s">
        <v>18125</v>
      </c>
    </row>
    <row r="12120" spans="1:9" hidden="1">
      <c r="A12120" s="137" t="s">
        <v>58037</v>
      </c>
      <c r="B12120" s="138" t="s">
        <v>58038</v>
      </c>
      <c r="C12120" s="138" t="s">
        <v>58039</v>
      </c>
      <c r="D12120" s="138" t="s">
        <v>58040</v>
      </c>
      <c r="E12120" s="138" t="s">
        <v>58041</v>
      </c>
      <c r="F12120" s="139">
        <v>0</v>
      </c>
      <c r="G12120" s="137" t="s">
        <v>18123</v>
      </c>
      <c r="H12120" s="137" t="s">
        <v>18124</v>
      </c>
      <c r="I12120" s="138" t="s">
        <v>18125</v>
      </c>
    </row>
    <row r="12121" spans="1:9" hidden="1">
      <c r="A12121" s="137" t="s">
        <v>58042</v>
      </c>
      <c r="B12121" s="138" t="s">
        <v>58043</v>
      </c>
      <c r="C12121" s="138" t="s">
        <v>58044</v>
      </c>
      <c r="D12121" s="138" t="s">
        <v>58045</v>
      </c>
      <c r="E12121" s="138" t="s">
        <v>58046</v>
      </c>
      <c r="F12121" s="139">
        <v>0</v>
      </c>
      <c r="G12121" s="137" t="s">
        <v>18123</v>
      </c>
      <c r="H12121" s="137" t="s">
        <v>18124</v>
      </c>
      <c r="I12121" s="138" t="s">
        <v>18125</v>
      </c>
    </row>
    <row r="12122" spans="1:9" hidden="1">
      <c r="A12122" s="137" t="s">
        <v>58047</v>
      </c>
      <c r="B12122" s="138" t="s">
        <v>58048</v>
      </c>
      <c r="C12122" s="138" t="s">
        <v>58049</v>
      </c>
      <c r="D12122" s="138" t="s">
        <v>58050</v>
      </c>
      <c r="E12122" s="138" t="s">
        <v>58051</v>
      </c>
      <c r="F12122" s="139">
        <v>0</v>
      </c>
      <c r="G12122" s="137" t="s">
        <v>18123</v>
      </c>
      <c r="H12122" s="137" t="s">
        <v>18124</v>
      </c>
      <c r="I12122" s="138" t="s">
        <v>18125</v>
      </c>
    </row>
    <row r="12123" spans="1:9" hidden="1">
      <c r="A12123" s="137" t="s">
        <v>58052</v>
      </c>
      <c r="B12123" s="138" t="s">
        <v>58053</v>
      </c>
      <c r="C12123" s="138" t="s">
        <v>58054</v>
      </c>
      <c r="D12123" s="138" t="s">
        <v>58055</v>
      </c>
      <c r="E12123" s="138" t="s">
        <v>58056</v>
      </c>
      <c r="F12123" s="139">
        <v>0</v>
      </c>
      <c r="G12123" s="137" t="s">
        <v>18123</v>
      </c>
      <c r="H12123" s="137" t="s">
        <v>18124</v>
      </c>
      <c r="I12123" s="138" t="s">
        <v>18125</v>
      </c>
    </row>
    <row r="12124" spans="1:9" hidden="1">
      <c r="A12124" s="137" t="s">
        <v>58057</v>
      </c>
      <c r="B12124" s="138" t="s">
        <v>58058</v>
      </c>
      <c r="C12124" s="138" t="s">
        <v>58059</v>
      </c>
      <c r="D12124" s="138" t="s">
        <v>58060</v>
      </c>
      <c r="E12124" s="138" t="s">
        <v>58061</v>
      </c>
      <c r="F12124" s="139">
        <v>0</v>
      </c>
      <c r="G12124" s="137" t="s">
        <v>18123</v>
      </c>
      <c r="H12124" s="137" t="s">
        <v>18124</v>
      </c>
      <c r="I12124" s="138" t="s">
        <v>18125</v>
      </c>
    </row>
    <row r="12125" spans="1:9" hidden="1">
      <c r="A12125" s="137" t="s">
        <v>58062</v>
      </c>
      <c r="B12125" s="138" t="s">
        <v>58063</v>
      </c>
      <c r="C12125" s="138" t="s">
        <v>58064</v>
      </c>
      <c r="D12125" s="138" t="s">
        <v>58065</v>
      </c>
      <c r="E12125" s="138" t="s">
        <v>58066</v>
      </c>
      <c r="F12125" s="139">
        <v>0</v>
      </c>
      <c r="G12125" s="137" t="s">
        <v>18123</v>
      </c>
      <c r="H12125" s="137" t="s">
        <v>18124</v>
      </c>
      <c r="I12125" s="138" t="s">
        <v>18125</v>
      </c>
    </row>
    <row r="12126" spans="1:9" hidden="1">
      <c r="A12126" s="137" t="s">
        <v>58067</v>
      </c>
      <c r="B12126" s="138" t="s">
        <v>58068</v>
      </c>
      <c r="C12126" s="138" t="s">
        <v>58069</v>
      </c>
      <c r="D12126" s="138" t="s">
        <v>58070</v>
      </c>
      <c r="E12126" s="138" t="s">
        <v>58071</v>
      </c>
      <c r="F12126" s="139">
        <v>0</v>
      </c>
      <c r="G12126" s="137" t="s">
        <v>18123</v>
      </c>
      <c r="H12126" s="137" t="s">
        <v>18124</v>
      </c>
      <c r="I12126" s="138" t="s">
        <v>18125</v>
      </c>
    </row>
    <row r="12127" spans="1:9" hidden="1">
      <c r="A12127" s="137" t="s">
        <v>58072</v>
      </c>
      <c r="B12127" s="138" t="s">
        <v>58073</v>
      </c>
      <c r="C12127" s="138" t="s">
        <v>58074</v>
      </c>
      <c r="D12127" s="138" t="s">
        <v>58075</v>
      </c>
      <c r="E12127" s="138" t="s">
        <v>58076</v>
      </c>
      <c r="F12127" s="139">
        <v>0</v>
      </c>
      <c r="G12127" s="137" t="s">
        <v>18123</v>
      </c>
      <c r="H12127" s="137" t="s">
        <v>18124</v>
      </c>
      <c r="I12127" s="138" t="s">
        <v>18125</v>
      </c>
    </row>
    <row r="12128" spans="1:9" hidden="1">
      <c r="A12128" s="137" t="s">
        <v>58077</v>
      </c>
      <c r="B12128" s="138" t="s">
        <v>58078</v>
      </c>
      <c r="C12128" s="138" t="s">
        <v>58079</v>
      </c>
      <c r="D12128" s="138" t="s">
        <v>58080</v>
      </c>
      <c r="E12128" s="138" t="s">
        <v>58081</v>
      </c>
      <c r="F12128" s="139">
        <v>0</v>
      </c>
      <c r="G12128" s="137" t="s">
        <v>18123</v>
      </c>
      <c r="H12128" s="137" t="s">
        <v>18124</v>
      </c>
      <c r="I12128" s="138" t="s">
        <v>18125</v>
      </c>
    </row>
    <row r="12129" spans="1:9" hidden="1">
      <c r="A12129" s="137" t="s">
        <v>58082</v>
      </c>
      <c r="B12129" s="138" t="s">
        <v>58083</v>
      </c>
      <c r="C12129" s="138" t="s">
        <v>58084</v>
      </c>
      <c r="D12129" s="138" t="s">
        <v>58085</v>
      </c>
      <c r="E12129" s="138" t="s">
        <v>58086</v>
      </c>
      <c r="F12129" s="139">
        <v>0</v>
      </c>
      <c r="G12129" s="137" t="s">
        <v>18123</v>
      </c>
      <c r="H12129" s="137" t="s">
        <v>18124</v>
      </c>
      <c r="I12129" s="138" t="s">
        <v>18125</v>
      </c>
    </row>
    <row r="12130" spans="1:9" hidden="1">
      <c r="A12130" s="137" t="s">
        <v>58087</v>
      </c>
      <c r="B12130" s="138" t="s">
        <v>58088</v>
      </c>
      <c r="C12130" s="138" t="s">
        <v>58089</v>
      </c>
      <c r="D12130" s="138" t="s">
        <v>58090</v>
      </c>
      <c r="E12130" s="138" t="s">
        <v>58091</v>
      </c>
      <c r="F12130" s="139">
        <v>227.36</v>
      </c>
      <c r="G12130" s="137" t="s">
        <v>18123</v>
      </c>
      <c r="H12130" s="137" t="s">
        <v>18124</v>
      </c>
      <c r="I12130" s="138" t="s">
        <v>18125</v>
      </c>
    </row>
    <row r="12131" spans="1:9" hidden="1">
      <c r="A12131" s="137" t="s">
        <v>58092</v>
      </c>
      <c r="B12131" s="138" t="s">
        <v>58093</v>
      </c>
      <c r="C12131" s="138" t="s">
        <v>58094</v>
      </c>
      <c r="D12131" s="138" t="s">
        <v>58095</v>
      </c>
      <c r="E12131" s="138" t="s">
        <v>58096</v>
      </c>
      <c r="F12131" s="139">
        <v>0</v>
      </c>
      <c r="G12131" s="137" t="s">
        <v>18123</v>
      </c>
      <c r="H12131" s="137" t="s">
        <v>18124</v>
      </c>
      <c r="I12131" s="138" t="s">
        <v>18125</v>
      </c>
    </row>
    <row r="12132" spans="1:9" hidden="1">
      <c r="A12132" s="137" t="s">
        <v>58097</v>
      </c>
      <c r="B12132" s="138" t="s">
        <v>58098</v>
      </c>
      <c r="C12132" s="138" t="s">
        <v>58099</v>
      </c>
      <c r="D12132" s="138" t="s">
        <v>58100</v>
      </c>
      <c r="E12132" s="138" t="s">
        <v>58101</v>
      </c>
      <c r="F12132" s="139">
        <v>0</v>
      </c>
      <c r="G12132" s="137" t="s">
        <v>18123</v>
      </c>
      <c r="H12132" s="137" t="s">
        <v>18124</v>
      </c>
      <c r="I12132" s="138" t="s">
        <v>18125</v>
      </c>
    </row>
    <row r="12133" spans="1:9" hidden="1">
      <c r="A12133" s="137" t="s">
        <v>58102</v>
      </c>
      <c r="B12133" s="138" t="s">
        <v>58103</v>
      </c>
      <c r="C12133" s="138" t="s">
        <v>58104</v>
      </c>
      <c r="D12133" s="138" t="s">
        <v>58105</v>
      </c>
      <c r="E12133" s="138" t="s">
        <v>58106</v>
      </c>
      <c r="F12133" s="139">
        <v>0</v>
      </c>
      <c r="G12133" s="137" t="s">
        <v>18123</v>
      </c>
      <c r="H12133" s="137" t="s">
        <v>18124</v>
      </c>
      <c r="I12133" s="138" t="s">
        <v>18125</v>
      </c>
    </row>
    <row r="12134" spans="1:9" hidden="1">
      <c r="A12134" s="137" t="s">
        <v>58107</v>
      </c>
      <c r="B12134" s="138" t="s">
        <v>58108</v>
      </c>
      <c r="C12134" s="138" t="s">
        <v>58109</v>
      </c>
      <c r="D12134" s="138" t="s">
        <v>58110</v>
      </c>
      <c r="E12134" s="138" t="s">
        <v>58111</v>
      </c>
      <c r="F12134" s="139">
        <v>0</v>
      </c>
      <c r="G12134" s="137" t="s">
        <v>18123</v>
      </c>
      <c r="H12134" s="137" t="s">
        <v>18124</v>
      </c>
      <c r="I12134" s="138" t="s">
        <v>18125</v>
      </c>
    </row>
    <row r="12135" spans="1:9" hidden="1">
      <c r="A12135" s="137" t="s">
        <v>58112</v>
      </c>
      <c r="B12135" s="138" t="s">
        <v>58113</v>
      </c>
      <c r="C12135" s="138" t="s">
        <v>58114</v>
      </c>
      <c r="D12135" s="138" t="s">
        <v>58115</v>
      </c>
      <c r="E12135" s="138" t="s">
        <v>58116</v>
      </c>
      <c r="F12135" s="139">
        <v>0</v>
      </c>
      <c r="G12135" s="137" t="s">
        <v>18123</v>
      </c>
      <c r="H12135" s="137" t="s">
        <v>18124</v>
      </c>
      <c r="I12135" s="138" t="s">
        <v>18125</v>
      </c>
    </row>
    <row r="12136" spans="1:9" hidden="1">
      <c r="A12136" s="137" t="s">
        <v>58117</v>
      </c>
      <c r="B12136" s="138" t="s">
        <v>58118</v>
      </c>
      <c r="C12136" s="138" t="s">
        <v>58119</v>
      </c>
      <c r="D12136" s="138" t="s">
        <v>54674</v>
      </c>
      <c r="E12136" s="138" t="s">
        <v>58120</v>
      </c>
      <c r="F12136" s="139">
        <v>0</v>
      </c>
      <c r="G12136" s="137" t="s">
        <v>18123</v>
      </c>
      <c r="H12136" s="137" t="s">
        <v>18124</v>
      </c>
      <c r="I12136" s="138" t="s">
        <v>18125</v>
      </c>
    </row>
    <row r="12137" spans="1:9" hidden="1">
      <c r="A12137" s="137" t="s">
        <v>58121</v>
      </c>
      <c r="B12137" s="138" t="s">
        <v>58122</v>
      </c>
      <c r="C12137" s="138" t="s">
        <v>58123</v>
      </c>
      <c r="D12137" s="138" t="s">
        <v>58124</v>
      </c>
      <c r="E12137" s="138" t="s">
        <v>58125</v>
      </c>
      <c r="F12137" s="139">
        <v>0</v>
      </c>
      <c r="G12137" s="137" t="s">
        <v>18123</v>
      </c>
      <c r="H12137" s="137" t="s">
        <v>18124</v>
      </c>
      <c r="I12137" s="138" t="s">
        <v>18125</v>
      </c>
    </row>
    <row r="12138" spans="1:9" hidden="1">
      <c r="A12138" s="137" t="s">
        <v>58126</v>
      </c>
      <c r="B12138" s="138" t="s">
        <v>58127</v>
      </c>
      <c r="C12138" s="138" t="s">
        <v>58128</v>
      </c>
      <c r="D12138" s="138" t="s">
        <v>58129</v>
      </c>
      <c r="E12138" s="138" t="s">
        <v>58130</v>
      </c>
      <c r="F12138" s="139">
        <v>127.8</v>
      </c>
      <c r="G12138" s="137" t="s">
        <v>18123</v>
      </c>
      <c r="H12138" s="137" t="s">
        <v>18124</v>
      </c>
      <c r="I12138" s="138" t="s">
        <v>18125</v>
      </c>
    </row>
    <row r="12139" spans="1:9" hidden="1">
      <c r="A12139" s="137" t="s">
        <v>58131</v>
      </c>
      <c r="B12139" s="138" t="s">
        <v>58132</v>
      </c>
      <c r="C12139" s="138" t="s">
        <v>58133</v>
      </c>
      <c r="D12139" s="138" t="s">
        <v>58134</v>
      </c>
      <c r="E12139" s="138" t="s">
        <v>58135</v>
      </c>
      <c r="F12139" s="139">
        <v>0</v>
      </c>
      <c r="G12139" s="137" t="s">
        <v>18123</v>
      </c>
      <c r="H12139" s="137" t="s">
        <v>18124</v>
      </c>
      <c r="I12139" s="138" t="s">
        <v>18125</v>
      </c>
    </row>
    <row r="12140" spans="1:9" hidden="1">
      <c r="A12140" s="137" t="s">
        <v>58136</v>
      </c>
      <c r="B12140" s="138" t="s">
        <v>58137</v>
      </c>
      <c r="C12140" s="138" t="s">
        <v>58138</v>
      </c>
      <c r="D12140" s="138" t="s">
        <v>58139</v>
      </c>
      <c r="E12140" s="138" t="s">
        <v>58140</v>
      </c>
      <c r="F12140" s="139">
        <v>0</v>
      </c>
      <c r="G12140" s="137" t="s">
        <v>18123</v>
      </c>
      <c r="H12140" s="137" t="s">
        <v>18124</v>
      </c>
      <c r="I12140" s="138" t="s">
        <v>18125</v>
      </c>
    </row>
    <row r="12141" spans="1:9" hidden="1">
      <c r="A12141" s="137" t="s">
        <v>58141</v>
      </c>
      <c r="B12141" s="138" t="s">
        <v>58142</v>
      </c>
      <c r="C12141" s="138" t="s">
        <v>58143</v>
      </c>
      <c r="D12141" s="138" t="s">
        <v>58144</v>
      </c>
      <c r="E12141" s="138" t="s">
        <v>58145</v>
      </c>
      <c r="F12141" s="139">
        <v>0</v>
      </c>
      <c r="G12141" s="137" t="s">
        <v>417</v>
      </c>
      <c r="H12141" s="137" t="s">
        <v>2660</v>
      </c>
      <c r="I12141" s="138" t="s">
        <v>1091</v>
      </c>
    </row>
    <row r="12142" spans="1:9" hidden="1">
      <c r="A12142" s="137" t="s">
        <v>58146</v>
      </c>
      <c r="B12142" s="138" t="s">
        <v>58147</v>
      </c>
      <c r="C12142" s="138" t="s">
        <v>58148</v>
      </c>
      <c r="D12142" s="138" t="s">
        <v>58124</v>
      </c>
      <c r="E12142" s="138" t="s">
        <v>58125</v>
      </c>
      <c r="F12142" s="139">
        <v>0</v>
      </c>
      <c r="G12142" s="137" t="s">
        <v>18123</v>
      </c>
      <c r="H12142" s="137" t="s">
        <v>18124</v>
      </c>
      <c r="I12142" s="138" t="s">
        <v>18125</v>
      </c>
    </row>
    <row r="12143" spans="1:9" hidden="1">
      <c r="A12143" s="137" t="s">
        <v>58149</v>
      </c>
      <c r="B12143" s="138" t="s">
        <v>58150</v>
      </c>
      <c r="C12143" s="138" t="s">
        <v>58151</v>
      </c>
      <c r="D12143" s="138" t="s">
        <v>58152</v>
      </c>
      <c r="E12143" s="138" t="s">
        <v>58153</v>
      </c>
      <c r="F12143" s="139">
        <v>0</v>
      </c>
      <c r="G12143" s="137" t="s">
        <v>18123</v>
      </c>
      <c r="H12143" s="137" t="s">
        <v>18124</v>
      </c>
      <c r="I12143" s="138" t="s">
        <v>18125</v>
      </c>
    </row>
  </sheetData>
  <autoFilter ref="A1:I12143">
    <filterColumn colId="6">
      <filters>
        <filter val="SGD"/>
      </filters>
    </filterColumn>
    <sortState ref="A7985:I12085">
      <sortCondition ref="G1:G12143"/>
    </sortState>
  </autoFilter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T270"/>
  <sheetViews>
    <sheetView topLeftCell="A109" zoomScale="85" zoomScaleNormal="85" workbookViewId="0">
      <selection activeCell="Y129" sqref="A129:XFD129"/>
    </sheetView>
  </sheetViews>
  <sheetFormatPr defaultRowHeight="16.5"/>
  <cols>
    <col min="2" max="2" width="11.125" bestFit="1" customWidth="1"/>
    <col min="13" max="13" width="18.5" bestFit="1" customWidth="1"/>
    <col min="14" max="15" width="12.875" bestFit="1" customWidth="1"/>
    <col min="45" max="45" width="11" bestFit="1" customWidth="1"/>
  </cols>
  <sheetData>
    <row r="1" spans="1:46">
      <c r="A1" t="s">
        <v>1729</v>
      </c>
      <c r="B1" s="63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246</v>
      </c>
      <c r="H1" t="s">
        <v>1728</v>
      </c>
      <c r="I1" t="s">
        <v>259</v>
      </c>
      <c r="J1" t="s">
        <v>260</v>
      </c>
      <c r="K1" t="s">
        <v>253</v>
      </c>
      <c r="L1" t="s">
        <v>261</v>
      </c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S1" t="s">
        <v>268</v>
      </c>
      <c r="T1" t="s">
        <v>269</v>
      </c>
      <c r="U1" t="s">
        <v>270</v>
      </c>
      <c r="V1" t="s">
        <v>271</v>
      </c>
      <c r="W1" t="s">
        <v>272</v>
      </c>
      <c r="X1" t="s">
        <v>273</v>
      </c>
      <c r="Y1" t="s">
        <v>274</v>
      </c>
      <c r="Z1" t="s">
        <v>275</v>
      </c>
      <c r="AA1" t="s">
        <v>276</v>
      </c>
      <c r="AB1" t="s">
        <v>277</v>
      </c>
      <c r="AC1" t="s">
        <v>278</v>
      </c>
      <c r="AD1" t="s">
        <v>279</v>
      </c>
      <c r="AE1" t="s">
        <v>280</v>
      </c>
      <c r="AF1" t="s">
        <v>281</v>
      </c>
      <c r="AG1" t="s">
        <v>282</v>
      </c>
      <c r="AH1" t="s">
        <v>283</v>
      </c>
      <c r="AI1" t="s">
        <v>284</v>
      </c>
      <c r="AJ1" t="s">
        <v>285</v>
      </c>
      <c r="AK1" t="s">
        <v>286</v>
      </c>
      <c r="AL1" t="s">
        <v>287</v>
      </c>
      <c r="AM1" t="s">
        <v>288</v>
      </c>
      <c r="AN1" t="s">
        <v>289</v>
      </c>
      <c r="AO1" t="s">
        <v>289</v>
      </c>
      <c r="AT1" s="142">
        <v>188480297131</v>
      </c>
    </row>
    <row r="2" spans="1:46">
      <c r="A2" t="str">
        <f>Y2</f>
        <v>ARF AU EQUITY</v>
      </c>
      <c r="B2" s="17">
        <v>44286</v>
      </c>
      <c r="C2">
        <v>533700</v>
      </c>
      <c r="D2" t="s">
        <v>290</v>
      </c>
      <c r="E2" t="s">
        <v>291</v>
      </c>
      <c r="F2" t="s">
        <v>292</v>
      </c>
      <c r="G2" t="s">
        <v>1462</v>
      </c>
      <c r="I2" s="18"/>
      <c r="K2" t="s">
        <v>293</v>
      </c>
      <c r="L2" s="18">
        <v>85400</v>
      </c>
      <c r="M2" s="18">
        <v>209907597</v>
      </c>
      <c r="N2" s="18">
        <v>227150429</v>
      </c>
      <c r="O2" s="18">
        <v>17242832</v>
      </c>
      <c r="P2" s="18">
        <v>-6783878</v>
      </c>
      <c r="Q2">
        <v>0</v>
      </c>
      <c r="R2">
        <v>0</v>
      </c>
      <c r="S2">
        <v>0</v>
      </c>
      <c r="T2" s="62">
        <v>2457.9299999999998</v>
      </c>
      <c r="U2" s="62">
        <v>3.09</v>
      </c>
      <c r="V2">
        <v>0.11</v>
      </c>
      <c r="W2">
        <v>0</v>
      </c>
      <c r="X2">
        <v>0</v>
      </c>
      <c r="Y2" t="s">
        <v>294</v>
      </c>
      <c r="Z2" t="s">
        <v>140</v>
      </c>
      <c r="AA2" t="s">
        <v>292</v>
      </c>
      <c r="AC2" t="s">
        <v>97</v>
      </c>
      <c r="AD2" t="s">
        <v>296</v>
      </c>
      <c r="AH2">
        <v>0</v>
      </c>
      <c r="AI2">
        <v>0</v>
      </c>
      <c r="AJ2">
        <v>0</v>
      </c>
      <c r="AK2">
        <v>860.79</v>
      </c>
      <c r="AL2" t="s">
        <v>296</v>
      </c>
      <c r="AM2">
        <v>2.9</v>
      </c>
      <c r="AP2" t="e">
        <f>MATCH(A2,MP_20210416!C:C,0)</f>
        <v>#N/A</v>
      </c>
      <c r="AR2" t="e">
        <f ca="1">_xll.BDP(A2, "CRNCY_ADJ_PX_LAST", "EQY_FUND_CRNCY", "KRW")</f>
        <v>#NAME?</v>
      </c>
      <c r="AS2" t="e">
        <f ca="1">AR2*L2</f>
        <v>#NAME?</v>
      </c>
      <c r="AT2" t="e">
        <f ca="1">AS2/$AT$1*100</f>
        <v>#NAME?</v>
      </c>
    </row>
    <row r="3" spans="1:46">
      <c r="A3" t="str">
        <f t="shared" ref="A3:A66" si="0">Y3</f>
        <v>BHP AU EQUITY</v>
      </c>
      <c r="B3" s="17">
        <v>44286</v>
      </c>
      <c r="C3">
        <v>533700</v>
      </c>
      <c r="D3" t="s">
        <v>290</v>
      </c>
      <c r="E3" t="s">
        <v>291</v>
      </c>
      <c r="F3" t="s">
        <v>1035</v>
      </c>
      <c r="G3" t="s">
        <v>897</v>
      </c>
      <c r="I3" s="18"/>
      <c r="K3" t="s">
        <v>293</v>
      </c>
      <c r="L3" s="18">
        <v>7004</v>
      </c>
      <c r="M3" s="18">
        <v>278733005</v>
      </c>
      <c r="N3" s="18">
        <v>270761184</v>
      </c>
      <c r="O3" s="18">
        <v>-7971821</v>
      </c>
      <c r="P3" s="18">
        <v>-7677229</v>
      </c>
      <c r="Q3">
        <v>0</v>
      </c>
      <c r="R3">
        <v>0</v>
      </c>
      <c r="S3">
        <v>0</v>
      </c>
      <c r="T3" s="62">
        <v>39796.26</v>
      </c>
      <c r="U3" s="62">
        <v>44.91</v>
      </c>
      <c r="V3">
        <v>0.13</v>
      </c>
      <c r="W3">
        <v>0</v>
      </c>
      <c r="X3">
        <v>0</v>
      </c>
      <c r="Y3" t="s">
        <v>960</v>
      </c>
      <c r="Z3" t="s">
        <v>140</v>
      </c>
      <c r="AA3" t="s">
        <v>1035</v>
      </c>
      <c r="AC3" t="s">
        <v>94</v>
      </c>
      <c r="AD3" t="s">
        <v>296</v>
      </c>
      <c r="AH3">
        <v>0</v>
      </c>
      <c r="AI3">
        <v>0</v>
      </c>
      <c r="AJ3">
        <v>0</v>
      </c>
      <c r="AK3">
        <v>860.79</v>
      </c>
      <c r="AL3" t="s">
        <v>296</v>
      </c>
      <c r="AM3">
        <v>46.75</v>
      </c>
      <c r="AP3" t="e">
        <f>MATCH(A3,MP_20210416!C:C,0)</f>
        <v>#N/A</v>
      </c>
      <c r="AR3" t="e">
        <f ca="1">_xll.BDP(A3, "CRNCY_ADJ_PX_LAST", "EQY_FUND_CRNCY", "KRW")</f>
        <v>#NAME?</v>
      </c>
      <c r="AS3" t="e">
        <f t="shared" ref="AS3:AS66" ca="1" si="1">AR3*L3</f>
        <v>#NAME?</v>
      </c>
      <c r="AT3" t="e">
        <f t="shared" ref="AT3:AT66" ca="1" si="2">AS3/$AT$1*100</f>
        <v>#NAME?</v>
      </c>
    </row>
    <row r="4" spans="1:46">
      <c r="A4" t="str">
        <f t="shared" si="0"/>
        <v>CIP AU EQUITY</v>
      </c>
      <c r="B4" s="17">
        <v>44286</v>
      </c>
      <c r="C4">
        <v>533700</v>
      </c>
      <c r="D4" t="s">
        <v>290</v>
      </c>
      <c r="E4" t="s">
        <v>291</v>
      </c>
      <c r="F4" t="s">
        <v>297</v>
      </c>
      <c r="G4" t="s">
        <v>298</v>
      </c>
      <c r="I4" s="18"/>
      <c r="K4" t="s">
        <v>293</v>
      </c>
      <c r="L4" s="18">
        <v>50708</v>
      </c>
      <c r="M4" s="18">
        <v>131167114</v>
      </c>
      <c r="N4" s="18">
        <v>143168520</v>
      </c>
      <c r="O4" s="18">
        <v>12001406</v>
      </c>
      <c r="P4" s="18">
        <v>-2767846</v>
      </c>
      <c r="Q4">
        <v>0</v>
      </c>
      <c r="R4">
        <v>0</v>
      </c>
      <c r="S4">
        <v>0</v>
      </c>
      <c r="T4" s="62">
        <v>2586.71</v>
      </c>
      <c r="U4" s="62">
        <v>3.28</v>
      </c>
      <c r="V4">
        <v>7.0000000000000007E-2</v>
      </c>
      <c r="W4">
        <v>0</v>
      </c>
      <c r="X4">
        <v>0</v>
      </c>
      <c r="Y4" t="s">
        <v>299</v>
      </c>
      <c r="Z4" t="s">
        <v>140</v>
      </c>
      <c r="AA4" t="s">
        <v>297</v>
      </c>
      <c r="AC4" t="s">
        <v>97</v>
      </c>
      <c r="AD4" t="s">
        <v>296</v>
      </c>
      <c r="AH4">
        <v>0</v>
      </c>
      <c r="AI4">
        <v>0</v>
      </c>
      <c r="AJ4">
        <v>0</v>
      </c>
      <c r="AK4">
        <v>860.79</v>
      </c>
      <c r="AL4" t="s">
        <v>296</v>
      </c>
      <c r="AM4">
        <v>3.05</v>
      </c>
      <c r="AP4">
        <f>MATCH(A4,MP_20210416!C:C,0)</f>
        <v>176</v>
      </c>
      <c r="AR4" t="e">
        <f ca="1">_xll.BDP(A4, "CRNCY_ADJ_PX_LAST", "EQY_FUND_CRNCY", "KRW")</f>
        <v>#NAME?</v>
      </c>
      <c r="AS4" t="e">
        <f t="shared" ca="1" si="1"/>
        <v>#NAME?</v>
      </c>
      <c r="AT4" t="e">
        <f t="shared" ca="1" si="2"/>
        <v>#NAME?</v>
      </c>
    </row>
    <row r="5" spans="1:46">
      <c r="A5" t="str">
        <f t="shared" si="0"/>
        <v>GDI AU EQUITY</v>
      </c>
      <c r="B5" s="17">
        <v>44286</v>
      </c>
      <c r="C5">
        <v>533700</v>
      </c>
      <c r="D5" t="s">
        <v>290</v>
      </c>
      <c r="E5" t="s">
        <v>291</v>
      </c>
      <c r="F5" t="s">
        <v>2277</v>
      </c>
      <c r="G5" t="s">
        <v>2279</v>
      </c>
      <c r="I5" s="18"/>
      <c r="K5" t="s">
        <v>293</v>
      </c>
      <c r="L5" s="18">
        <v>146984</v>
      </c>
      <c r="M5" s="18">
        <v>143726970</v>
      </c>
      <c r="N5" s="18">
        <v>132848475</v>
      </c>
      <c r="O5" s="18">
        <v>-10878495</v>
      </c>
      <c r="P5" s="18">
        <v>-2848021</v>
      </c>
      <c r="Q5">
        <v>0</v>
      </c>
      <c r="R5">
        <v>0</v>
      </c>
      <c r="S5">
        <v>0</v>
      </c>
      <c r="T5" s="62">
        <v>977.84</v>
      </c>
      <c r="U5" s="62">
        <v>1.05</v>
      </c>
      <c r="V5">
        <v>0.06</v>
      </c>
      <c r="W5">
        <v>0</v>
      </c>
      <c r="X5">
        <v>0</v>
      </c>
      <c r="Y5" t="s">
        <v>2278</v>
      </c>
      <c r="Z5" t="s">
        <v>140</v>
      </c>
      <c r="AA5" t="s">
        <v>2277</v>
      </c>
      <c r="AC5" t="s">
        <v>97</v>
      </c>
      <c r="AD5" t="s">
        <v>296</v>
      </c>
      <c r="AH5">
        <v>0</v>
      </c>
      <c r="AI5">
        <v>0</v>
      </c>
      <c r="AJ5">
        <v>0</v>
      </c>
      <c r="AK5" s="62">
        <v>860.79</v>
      </c>
      <c r="AL5" t="s">
        <v>296</v>
      </c>
      <c r="AM5">
        <v>1.1499999999999999</v>
      </c>
      <c r="AP5" t="e">
        <f>MATCH(A5,MP_20210416!C:C,0)</f>
        <v>#N/A</v>
      </c>
      <c r="AR5" t="e">
        <f ca="1">_xll.BDP(A5, "CRNCY_ADJ_PX_LAST", "EQY_FUND_CRNCY", "KRW")</f>
        <v>#NAME?</v>
      </c>
      <c r="AS5" t="e">
        <f t="shared" ca="1" si="1"/>
        <v>#NAME?</v>
      </c>
      <c r="AT5" t="e">
        <f t="shared" ca="1" si="2"/>
        <v>#NAME?</v>
      </c>
    </row>
    <row r="6" spans="1:46">
      <c r="A6" t="str">
        <f t="shared" si="0"/>
        <v>SHL AU EQUITY</v>
      </c>
      <c r="B6" s="17">
        <v>44286</v>
      </c>
      <c r="C6">
        <v>533700</v>
      </c>
      <c r="D6" t="s">
        <v>290</v>
      </c>
      <c r="E6" t="s">
        <v>291</v>
      </c>
      <c r="F6" t="s">
        <v>2713</v>
      </c>
      <c r="G6" t="s">
        <v>2715</v>
      </c>
      <c r="I6" s="18"/>
      <c r="K6" t="s">
        <v>293</v>
      </c>
      <c r="L6" s="18">
        <v>9812</v>
      </c>
      <c r="M6" s="18">
        <v>276219113</v>
      </c>
      <c r="N6" s="18">
        <v>297386176</v>
      </c>
      <c r="O6" s="18">
        <v>21167063</v>
      </c>
      <c r="P6" s="18">
        <v>-2862574</v>
      </c>
      <c r="Q6">
        <v>0</v>
      </c>
      <c r="R6">
        <v>0</v>
      </c>
      <c r="S6">
        <v>0</v>
      </c>
      <c r="T6" s="62">
        <v>28151.15</v>
      </c>
      <c r="U6" s="62">
        <v>35.21</v>
      </c>
      <c r="V6">
        <v>0.14000000000000001</v>
      </c>
      <c r="W6">
        <v>0</v>
      </c>
      <c r="X6">
        <v>0</v>
      </c>
      <c r="Y6" t="s">
        <v>2714</v>
      </c>
      <c r="Z6" t="s">
        <v>140</v>
      </c>
      <c r="AA6" t="s">
        <v>2713</v>
      </c>
      <c r="AC6" t="s">
        <v>90</v>
      </c>
      <c r="AD6" t="s">
        <v>296</v>
      </c>
      <c r="AH6">
        <v>0</v>
      </c>
      <c r="AI6">
        <v>0</v>
      </c>
      <c r="AJ6">
        <v>0</v>
      </c>
      <c r="AK6">
        <v>860.79</v>
      </c>
      <c r="AL6" t="s">
        <v>296</v>
      </c>
      <c r="AM6">
        <v>33.07</v>
      </c>
      <c r="AP6" t="e">
        <f>MATCH(A6,MP_20210416!C:C,0)</f>
        <v>#N/A</v>
      </c>
      <c r="AR6" t="e">
        <f ca="1">_xll.BDP(A6, "CRNCY_ADJ_PX_LAST", "EQY_FUND_CRNCY", "KRW")</f>
        <v>#NAME?</v>
      </c>
      <c r="AS6" t="e">
        <f t="shared" ca="1" si="1"/>
        <v>#NAME?</v>
      </c>
      <c r="AT6" t="e">
        <f t="shared" ca="1" si="2"/>
        <v>#NAME?</v>
      </c>
    </row>
    <row r="7" spans="1:46">
      <c r="A7" t="str">
        <f t="shared" si="0"/>
        <v>COFB BB EQUITY</v>
      </c>
      <c r="B7" s="17">
        <v>44286</v>
      </c>
      <c r="C7">
        <v>533700</v>
      </c>
      <c r="D7" t="s">
        <v>290</v>
      </c>
      <c r="E7" t="s">
        <v>291</v>
      </c>
      <c r="F7" t="s">
        <v>3711</v>
      </c>
      <c r="G7" t="s">
        <v>59121</v>
      </c>
      <c r="I7" s="18"/>
      <c r="K7" t="s">
        <v>374</v>
      </c>
      <c r="L7" s="18">
        <v>808</v>
      </c>
      <c r="M7" s="18">
        <v>133623784</v>
      </c>
      <c r="N7" s="18">
        <v>133572944</v>
      </c>
      <c r="O7" s="18">
        <v>-50840</v>
      </c>
      <c r="P7" s="18">
        <v>-107083</v>
      </c>
      <c r="Q7">
        <v>0</v>
      </c>
      <c r="R7">
        <v>0</v>
      </c>
      <c r="S7">
        <v>0</v>
      </c>
      <c r="T7" s="62">
        <v>165375.97</v>
      </c>
      <c r="U7" s="62">
        <v>124.6</v>
      </c>
      <c r="V7">
        <v>0.06</v>
      </c>
      <c r="W7">
        <v>0</v>
      </c>
      <c r="X7">
        <v>0</v>
      </c>
      <c r="Y7" t="s">
        <v>3712</v>
      </c>
      <c r="Z7" t="s">
        <v>140</v>
      </c>
      <c r="AA7" t="s">
        <v>3711</v>
      </c>
      <c r="AC7" t="s">
        <v>97</v>
      </c>
      <c r="AD7" t="s">
        <v>59201</v>
      </c>
      <c r="AH7">
        <v>0</v>
      </c>
      <c r="AI7">
        <v>0</v>
      </c>
      <c r="AJ7">
        <v>0</v>
      </c>
      <c r="AK7" s="62">
        <v>1326.75</v>
      </c>
      <c r="AL7" t="s">
        <v>59201</v>
      </c>
      <c r="AM7">
        <v>123.69</v>
      </c>
      <c r="AP7" t="e">
        <f>MATCH(A7,MP_20210416!C:C,0)</f>
        <v>#N/A</v>
      </c>
      <c r="AR7" t="e">
        <f ca="1">_xll.BDP(A7, "CRNCY_ADJ_PX_LAST", "EQY_FUND_CRNCY", "KRW")</f>
        <v>#NAME?</v>
      </c>
      <c r="AS7" t="e">
        <f t="shared" ca="1" si="1"/>
        <v>#NAME?</v>
      </c>
      <c r="AT7" t="e">
        <f t="shared" ca="1" si="2"/>
        <v>#NAME?</v>
      </c>
    </row>
    <row r="8" spans="1:46">
      <c r="A8" t="str">
        <f t="shared" si="0"/>
        <v>INTO BB EQUITY</v>
      </c>
      <c r="B8" s="17">
        <v>44286</v>
      </c>
      <c r="C8">
        <v>533700</v>
      </c>
      <c r="D8" t="s">
        <v>290</v>
      </c>
      <c r="E8" t="s">
        <v>291</v>
      </c>
      <c r="F8" t="s">
        <v>3735</v>
      </c>
      <c r="G8" t="s">
        <v>59202</v>
      </c>
      <c r="K8" t="s">
        <v>374</v>
      </c>
      <c r="L8" s="18">
        <v>4917</v>
      </c>
      <c r="M8" s="18">
        <v>147181016</v>
      </c>
      <c r="N8" s="18">
        <v>138627132</v>
      </c>
      <c r="O8" s="18">
        <v>-8553884</v>
      </c>
      <c r="P8" s="18">
        <v>97032</v>
      </c>
      <c r="Q8">
        <v>0</v>
      </c>
      <c r="R8">
        <v>0</v>
      </c>
      <c r="S8">
        <v>0</v>
      </c>
      <c r="T8" s="62">
        <v>29933.09</v>
      </c>
      <c r="U8" s="62">
        <v>21.25</v>
      </c>
      <c r="V8">
        <v>7.0000000000000007E-2</v>
      </c>
      <c r="W8">
        <v>0</v>
      </c>
      <c r="X8">
        <v>0</v>
      </c>
      <c r="Y8" t="s">
        <v>3736</v>
      </c>
      <c r="Z8" t="s">
        <v>140</v>
      </c>
      <c r="AA8" t="s">
        <v>3735</v>
      </c>
      <c r="AC8" t="s">
        <v>97</v>
      </c>
      <c r="AD8" t="s">
        <v>59201</v>
      </c>
      <c r="AH8">
        <v>0</v>
      </c>
      <c r="AI8">
        <v>0</v>
      </c>
      <c r="AJ8">
        <v>0</v>
      </c>
      <c r="AK8" s="62">
        <v>1326.75</v>
      </c>
      <c r="AL8" t="s">
        <v>59201</v>
      </c>
      <c r="AM8">
        <v>22.4</v>
      </c>
      <c r="AP8" t="e">
        <f>MATCH(A8,MP_20210416!C:C,0)</f>
        <v>#N/A</v>
      </c>
      <c r="AR8" t="e">
        <f ca="1">_xll.BDP(A8, "CRNCY_ADJ_PX_LAST", "EQY_FUND_CRNCY", "KRW")</f>
        <v>#NAME?</v>
      </c>
      <c r="AS8" t="e">
        <f t="shared" ca="1" si="1"/>
        <v>#NAME?</v>
      </c>
      <c r="AT8" t="e">
        <f t="shared" ca="1" si="2"/>
        <v>#NAME?</v>
      </c>
    </row>
    <row r="9" spans="1:46">
      <c r="A9" t="str">
        <f t="shared" si="0"/>
        <v>BIP US EQUITY</v>
      </c>
      <c r="B9" s="17">
        <v>44286</v>
      </c>
      <c r="C9">
        <v>533700</v>
      </c>
      <c r="D9" t="s">
        <v>290</v>
      </c>
      <c r="E9" t="s">
        <v>291</v>
      </c>
      <c r="F9" t="s">
        <v>327</v>
      </c>
      <c r="G9" t="s">
        <v>130</v>
      </c>
      <c r="I9" s="18"/>
      <c r="K9" t="s">
        <v>247</v>
      </c>
      <c r="L9" s="18">
        <v>8241</v>
      </c>
      <c r="M9" s="18">
        <v>428457216</v>
      </c>
      <c r="N9" s="18">
        <v>493873323</v>
      </c>
      <c r="O9" s="18">
        <v>65416107</v>
      </c>
      <c r="P9" s="18">
        <v>-224930</v>
      </c>
      <c r="Q9">
        <v>0</v>
      </c>
      <c r="R9">
        <v>0</v>
      </c>
      <c r="S9">
        <v>0</v>
      </c>
      <c r="T9" s="62">
        <v>51990.93</v>
      </c>
      <c r="U9" s="62">
        <v>52.95</v>
      </c>
      <c r="V9">
        <v>0.23</v>
      </c>
      <c r="W9">
        <v>0</v>
      </c>
      <c r="X9">
        <v>0</v>
      </c>
      <c r="Y9" t="s">
        <v>67</v>
      </c>
      <c r="Z9" t="s">
        <v>140</v>
      </c>
      <c r="AA9" t="s">
        <v>327</v>
      </c>
      <c r="AC9" t="s">
        <v>82</v>
      </c>
      <c r="AD9" t="s">
        <v>328</v>
      </c>
      <c r="AH9">
        <v>0</v>
      </c>
      <c r="AI9">
        <v>0</v>
      </c>
      <c r="AJ9">
        <v>0</v>
      </c>
      <c r="AK9" s="62">
        <v>1131.8</v>
      </c>
      <c r="AL9" t="s">
        <v>329</v>
      </c>
      <c r="AM9">
        <v>46.33</v>
      </c>
      <c r="AP9">
        <f>MATCH(A9,MP_20210416!C:C,0)</f>
        <v>134</v>
      </c>
      <c r="AR9" t="e">
        <f ca="1">_xll.BDP(A9, "CRNCY_ADJ_PX_LAST", "EQY_FUND_CRNCY", "KRW")</f>
        <v>#NAME?</v>
      </c>
      <c r="AS9" t="e">
        <f t="shared" ca="1" si="1"/>
        <v>#NAME?</v>
      </c>
      <c r="AT9" t="e">
        <f t="shared" ca="1" si="2"/>
        <v>#NAME?</v>
      </c>
    </row>
    <row r="10" spans="1:46">
      <c r="A10" t="str">
        <f t="shared" si="0"/>
        <v>AP-U CN EQUITY</v>
      </c>
      <c r="B10" s="17">
        <v>44286</v>
      </c>
      <c r="C10">
        <v>533700</v>
      </c>
      <c r="D10" t="s">
        <v>290</v>
      </c>
      <c r="E10" t="s">
        <v>291</v>
      </c>
      <c r="F10" t="s">
        <v>5603</v>
      </c>
      <c r="G10" t="s">
        <v>59203</v>
      </c>
      <c r="I10" s="18"/>
      <c r="K10" t="s">
        <v>341</v>
      </c>
      <c r="L10" s="18">
        <v>2550</v>
      </c>
      <c r="M10" s="18">
        <v>82894044</v>
      </c>
      <c r="N10" s="18">
        <v>94635381</v>
      </c>
      <c r="O10" s="18">
        <v>11741337</v>
      </c>
      <c r="P10" s="18">
        <v>-274706</v>
      </c>
      <c r="Q10">
        <v>0</v>
      </c>
      <c r="R10">
        <v>0</v>
      </c>
      <c r="S10">
        <v>0</v>
      </c>
      <c r="T10" s="62">
        <v>32507.47</v>
      </c>
      <c r="U10" s="62">
        <v>41.36</v>
      </c>
      <c r="V10">
        <v>0.04</v>
      </c>
      <c r="W10">
        <v>0</v>
      </c>
      <c r="X10">
        <v>0</v>
      </c>
      <c r="Y10" t="s">
        <v>5604</v>
      </c>
      <c r="Z10" t="s">
        <v>140</v>
      </c>
      <c r="AA10" t="s">
        <v>5603</v>
      </c>
      <c r="AC10" t="s">
        <v>97</v>
      </c>
      <c r="AD10" t="s">
        <v>329</v>
      </c>
      <c r="AH10">
        <v>0</v>
      </c>
      <c r="AI10">
        <v>0</v>
      </c>
      <c r="AJ10">
        <v>0</v>
      </c>
      <c r="AK10" s="62">
        <v>897.29</v>
      </c>
      <c r="AL10" t="s">
        <v>329</v>
      </c>
      <c r="AM10">
        <v>37.72</v>
      </c>
      <c r="AP10" t="e">
        <f>MATCH(A10,MP_20210416!C:C,0)</f>
        <v>#N/A</v>
      </c>
      <c r="AR10" t="e">
        <f ca="1">_xll.BDP(A10, "CRNCY_ADJ_PX_LAST", "EQY_FUND_CRNCY", "KRW")</f>
        <v>#NAME?</v>
      </c>
      <c r="AS10" t="e">
        <f t="shared" ca="1" si="1"/>
        <v>#NAME?</v>
      </c>
      <c r="AT10" t="e">
        <f t="shared" ca="1" si="2"/>
        <v>#NAME?</v>
      </c>
    </row>
    <row r="11" spans="1:46">
      <c r="A11" t="str">
        <f t="shared" si="0"/>
        <v>AX-U CN EQUITY</v>
      </c>
      <c r="B11" s="17">
        <v>44286</v>
      </c>
      <c r="C11">
        <v>533700</v>
      </c>
      <c r="D11" t="s">
        <v>290</v>
      </c>
      <c r="E11" t="s">
        <v>291</v>
      </c>
      <c r="F11" t="s">
        <v>5622</v>
      </c>
      <c r="G11" t="s">
        <v>59204</v>
      </c>
      <c r="I11" s="18"/>
      <c r="K11" t="s">
        <v>341</v>
      </c>
      <c r="L11" s="18">
        <v>23382</v>
      </c>
      <c r="M11" s="18">
        <v>215527706</v>
      </c>
      <c r="N11" s="18">
        <v>227637717</v>
      </c>
      <c r="O11" s="18">
        <v>12110011</v>
      </c>
      <c r="P11" s="18">
        <v>491859</v>
      </c>
      <c r="Q11">
        <v>0</v>
      </c>
      <c r="R11">
        <v>0</v>
      </c>
      <c r="S11">
        <v>0</v>
      </c>
      <c r="T11" s="62">
        <v>9217.68</v>
      </c>
      <c r="U11" s="62">
        <v>10.85</v>
      </c>
      <c r="V11">
        <v>0.11</v>
      </c>
      <c r="W11">
        <v>0</v>
      </c>
      <c r="X11">
        <v>0</v>
      </c>
      <c r="Y11" t="s">
        <v>5623</v>
      </c>
      <c r="Z11" t="s">
        <v>140</v>
      </c>
      <c r="AA11" t="s">
        <v>5622</v>
      </c>
      <c r="AC11" t="s">
        <v>97</v>
      </c>
      <c r="AD11" t="s">
        <v>329</v>
      </c>
      <c r="AH11">
        <v>0</v>
      </c>
      <c r="AI11">
        <v>0</v>
      </c>
      <c r="AJ11">
        <v>0</v>
      </c>
      <c r="AK11">
        <v>897.29</v>
      </c>
      <c r="AL11" t="s">
        <v>329</v>
      </c>
      <c r="AM11">
        <v>10.62</v>
      </c>
      <c r="AP11" t="e">
        <f>MATCH(A11,MP_20210416!C:C,0)</f>
        <v>#N/A</v>
      </c>
      <c r="AR11" t="e">
        <f ca="1">_xll.BDP(A11, "CRNCY_ADJ_PX_LAST", "EQY_FUND_CRNCY", "KRW")</f>
        <v>#NAME?</v>
      </c>
      <c r="AS11" t="e">
        <f t="shared" ca="1" si="1"/>
        <v>#NAME?</v>
      </c>
      <c r="AT11" t="e">
        <f t="shared" ca="1" si="2"/>
        <v>#NAME?</v>
      </c>
    </row>
    <row r="12" spans="1:46">
      <c r="A12" t="str">
        <f t="shared" si="0"/>
        <v>BNS CN EQUITY</v>
      </c>
      <c r="B12" s="17">
        <v>44286</v>
      </c>
      <c r="C12">
        <v>533700</v>
      </c>
      <c r="D12" t="s">
        <v>290</v>
      </c>
      <c r="E12" t="s">
        <v>291</v>
      </c>
      <c r="F12" t="s">
        <v>1004</v>
      </c>
      <c r="G12" t="s">
        <v>860</v>
      </c>
      <c r="I12" s="18"/>
      <c r="K12" t="s">
        <v>341</v>
      </c>
      <c r="L12" s="18">
        <v>4000</v>
      </c>
      <c r="M12" s="18">
        <v>199881795</v>
      </c>
      <c r="N12" s="18">
        <v>285517678</v>
      </c>
      <c r="O12" s="18">
        <v>85635883</v>
      </c>
      <c r="P12" s="18">
        <v>-319090</v>
      </c>
      <c r="Q12">
        <v>0</v>
      </c>
      <c r="R12">
        <v>0</v>
      </c>
      <c r="S12">
        <v>0</v>
      </c>
      <c r="T12" s="62">
        <v>49970.45</v>
      </c>
      <c r="U12" s="62">
        <v>79.55</v>
      </c>
      <c r="V12">
        <v>0.14000000000000001</v>
      </c>
      <c r="W12">
        <v>0</v>
      </c>
      <c r="X12">
        <v>0</v>
      </c>
      <c r="Y12" t="s">
        <v>957</v>
      </c>
      <c r="Z12" t="s">
        <v>140</v>
      </c>
      <c r="AA12" t="s">
        <v>1004</v>
      </c>
      <c r="AC12" t="s">
        <v>79</v>
      </c>
      <c r="AD12" t="s">
        <v>329</v>
      </c>
      <c r="AH12">
        <v>0</v>
      </c>
      <c r="AI12">
        <v>0</v>
      </c>
      <c r="AJ12">
        <v>0</v>
      </c>
      <c r="AK12" s="62">
        <v>897.29</v>
      </c>
      <c r="AL12" t="s">
        <v>329</v>
      </c>
      <c r="AM12">
        <v>58.42</v>
      </c>
      <c r="AP12">
        <f>MATCH(A12,MP_20210416!C:C,0)</f>
        <v>64</v>
      </c>
      <c r="AR12" t="e">
        <f ca="1">_xll.BDP(A12, "CRNCY_ADJ_PX_LAST", "EQY_FUND_CRNCY", "KRW")</f>
        <v>#NAME?</v>
      </c>
      <c r="AS12" t="e">
        <f t="shared" ca="1" si="1"/>
        <v>#NAME?</v>
      </c>
      <c r="AT12" t="e">
        <f t="shared" ca="1" si="2"/>
        <v>#NAME?</v>
      </c>
    </row>
    <row r="13" spans="1:46">
      <c r="A13" t="str">
        <f t="shared" si="0"/>
        <v>BTB-U CN EQUITY</v>
      </c>
      <c r="B13" s="17">
        <v>44286</v>
      </c>
      <c r="C13">
        <v>533700</v>
      </c>
      <c r="D13" t="s">
        <v>290</v>
      </c>
      <c r="E13" t="s">
        <v>291</v>
      </c>
      <c r="F13" t="s">
        <v>5730</v>
      </c>
      <c r="G13" t="s">
        <v>59205</v>
      </c>
      <c r="I13" s="18"/>
      <c r="K13" t="s">
        <v>341</v>
      </c>
      <c r="L13" s="18">
        <v>26390</v>
      </c>
      <c r="M13" s="18">
        <v>81904473</v>
      </c>
      <c r="N13" s="18">
        <v>101111392</v>
      </c>
      <c r="O13" s="18">
        <v>19206919</v>
      </c>
      <c r="P13" s="18">
        <v>-1292952</v>
      </c>
      <c r="Q13">
        <v>0</v>
      </c>
      <c r="R13">
        <v>0</v>
      </c>
      <c r="S13">
        <v>0</v>
      </c>
      <c r="T13" s="62">
        <v>3103.62</v>
      </c>
      <c r="U13" s="62">
        <v>4.2699999999999996</v>
      </c>
      <c r="V13">
        <v>0.05</v>
      </c>
      <c r="W13">
        <v>0</v>
      </c>
      <c r="X13">
        <v>0</v>
      </c>
      <c r="Y13" t="s">
        <v>5731</v>
      </c>
      <c r="Z13" t="s">
        <v>140</v>
      </c>
      <c r="AA13" t="s">
        <v>5730</v>
      </c>
      <c r="AC13" t="s">
        <v>97</v>
      </c>
      <c r="AD13" t="s">
        <v>329</v>
      </c>
      <c r="AH13">
        <v>0</v>
      </c>
      <c r="AI13">
        <v>0</v>
      </c>
      <c r="AJ13">
        <v>0</v>
      </c>
      <c r="AK13" s="62">
        <v>897.29</v>
      </c>
      <c r="AL13" s="62" t="s">
        <v>329</v>
      </c>
      <c r="AM13">
        <v>3.6</v>
      </c>
      <c r="AP13" t="e">
        <f>MATCH(A13,MP_20210416!C:C,0)</f>
        <v>#N/A</v>
      </c>
      <c r="AR13" t="e">
        <f ca="1">_xll.BDP(A13, "CRNCY_ADJ_PX_LAST", "EQY_FUND_CRNCY", "KRW")</f>
        <v>#NAME?</v>
      </c>
      <c r="AS13" t="e">
        <f t="shared" ca="1" si="1"/>
        <v>#NAME?</v>
      </c>
      <c r="AT13" t="e">
        <f t="shared" ca="1" si="2"/>
        <v>#NAME?</v>
      </c>
    </row>
    <row r="14" spans="1:46">
      <c r="A14" t="str">
        <f t="shared" si="0"/>
        <v>CCL/B CN EQUITY</v>
      </c>
      <c r="B14" s="17">
        <v>44286</v>
      </c>
      <c r="C14">
        <v>533700</v>
      </c>
      <c r="D14" t="s">
        <v>290</v>
      </c>
      <c r="E14" t="s">
        <v>291</v>
      </c>
      <c r="F14" t="s">
        <v>5746</v>
      </c>
      <c r="G14" t="s">
        <v>5748</v>
      </c>
      <c r="I14" s="18"/>
      <c r="K14" t="s">
        <v>341</v>
      </c>
      <c r="L14" s="18">
        <v>4369</v>
      </c>
      <c r="M14" s="18">
        <v>228620642</v>
      </c>
      <c r="N14" s="18">
        <v>273163717</v>
      </c>
      <c r="O14" s="18">
        <v>44543075</v>
      </c>
      <c r="P14" s="18">
        <v>-2852909</v>
      </c>
      <c r="Q14">
        <v>0</v>
      </c>
      <c r="R14">
        <v>0</v>
      </c>
      <c r="S14">
        <v>0</v>
      </c>
      <c r="T14" s="62">
        <v>52327.91</v>
      </c>
      <c r="U14" s="62">
        <v>69.680000000000007</v>
      </c>
      <c r="V14">
        <v>0.13</v>
      </c>
      <c r="W14">
        <v>0</v>
      </c>
      <c r="X14">
        <v>0</v>
      </c>
      <c r="Y14" t="s">
        <v>5747</v>
      </c>
      <c r="Z14" t="s">
        <v>140</v>
      </c>
      <c r="AA14" t="s">
        <v>5746</v>
      </c>
      <c r="AC14" t="s">
        <v>94</v>
      </c>
      <c r="AD14" t="s">
        <v>329</v>
      </c>
      <c r="AH14">
        <v>0</v>
      </c>
      <c r="AI14">
        <v>0</v>
      </c>
      <c r="AJ14">
        <v>0</v>
      </c>
      <c r="AK14" s="62">
        <v>897.29</v>
      </c>
      <c r="AL14" t="s">
        <v>329</v>
      </c>
      <c r="AM14">
        <v>60.71</v>
      </c>
      <c r="AP14" t="e">
        <f>MATCH(A14,MP_20210416!C:C,0)</f>
        <v>#N/A</v>
      </c>
      <c r="AR14" t="e">
        <f ca="1">_xll.BDP(A14, "CRNCY_ADJ_PX_LAST", "EQY_FUND_CRNCY", "KRW")</f>
        <v>#NAME?</v>
      </c>
      <c r="AS14" t="e">
        <f t="shared" ca="1" si="1"/>
        <v>#NAME?</v>
      </c>
      <c r="AT14" t="e">
        <f t="shared" ca="1" si="2"/>
        <v>#NAME?</v>
      </c>
    </row>
    <row r="15" spans="1:46">
      <c r="A15" t="str">
        <f t="shared" si="0"/>
        <v>CNR CN EQUITY</v>
      </c>
      <c r="B15" s="17">
        <v>44286</v>
      </c>
      <c r="C15">
        <v>533700</v>
      </c>
      <c r="D15" t="s">
        <v>290</v>
      </c>
      <c r="E15" t="s">
        <v>291</v>
      </c>
      <c r="F15" t="s">
        <v>1021</v>
      </c>
      <c r="G15" t="s">
        <v>878</v>
      </c>
      <c r="I15" s="18"/>
      <c r="K15" t="s">
        <v>341</v>
      </c>
      <c r="L15" s="18">
        <v>2110</v>
      </c>
      <c r="M15" s="18">
        <v>266102829</v>
      </c>
      <c r="N15" s="18">
        <v>277422596</v>
      </c>
      <c r="O15" s="18">
        <v>11319767</v>
      </c>
      <c r="P15" s="18">
        <v>-2003732</v>
      </c>
      <c r="Q15">
        <v>0</v>
      </c>
      <c r="R15">
        <v>0</v>
      </c>
      <c r="S15">
        <v>0</v>
      </c>
      <c r="T15" s="62">
        <v>126115.08</v>
      </c>
      <c r="U15" s="62">
        <v>146.53</v>
      </c>
      <c r="V15">
        <v>0.13</v>
      </c>
      <c r="W15">
        <v>0</v>
      </c>
      <c r="X15">
        <v>0</v>
      </c>
      <c r="Y15" t="s">
        <v>958</v>
      </c>
      <c r="Z15" t="s">
        <v>140</v>
      </c>
      <c r="AA15" t="s">
        <v>1021</v>
      </c>
      <c r="AC15" t="s">
        <v>87</v>
      </c>
      <c r="AD15" t="s">
        <v>329</v>
      </c>
      <c r="AH15">
        <v>0</v>
      </c>
      <c r="AI15">
        <v>0</v>
      </c>
      <c r="AJ15">
        <v>0</v>
      </c>
      <c r="AK15" s="62">
        <v>897.29</v>
      </c>
      <c r="AL15" t="s">
        <v>329</v>
      </c>
      <c r="AM15">
        <v>146.07</v>
      </c>
      <c r="AP15" t="e">
        <f>MATCH(A15,MP_20210416!C:C,0)</f>
        <v>#N/A</v>
      </c>
      <c r="AR15" t="e">
        <f ca="1">_xll.BDP(A15, "CRNCY_ADJ_PX_LAST", "EQY_FUND_CRNCY", "KRW")</f>
        <v>#NAME?</v>
      </c>
      <c r="AS15" t="e">
        <f t="shared" ca="1" si="1"/>
        <v>#NAME?</v>
      </c>
      <c r="AT15" t="e">
        <f t="shared" ca="1" si="2"/>
        <v>#NAME?</v>
      </c>
    </row>
    <row r="16" spans="1:46">
      <c r="A16" t="str">
        <f t="shared" si="0"/>
        <v>CNQ CN EQUITY</v>
      </c>
      <c r="B16" s="17">
        <v>44286</v>
      </c>
      <c r="C16">
        <v>533700</v>
      </c>
      <c r="D16" t="s">
        <v>290</v>
      </c>
      <c r="E16" t="s">
        <v>291</v>
      </c>
      <c r="F16" t="s">
        <v>1469</v>
      </c>
      <c r="G16" t="s">
        <v>1470</v>
      </c>
      <c r="K16" t="s">
        <v>341</v>
      </c>
      <c r="L16" s="18">
        <v>7781</v>
      </c>
      <c r="M16" s="18">
        <v>138162931</v>
      </c>
      <c r="N16" s="18">
        <v>270475454</v>
      </c>
      <c r="O16" s="18">
        <v>132312523</v>
      </c>
      <c r="P16" s="18">
        <v>-5655</v>
      </c>
      <c r="Q16">
        <v>0</v>
      </c>
      <c r="R16">
        <v>0</v>
      </c>
      <c r="S16">
        <v>0</v>
      </c>
      <c r="T16" s="62">
        <v>17756.45</v>
      </c>
      <c r="U16" s="62">
        <v>38.74</v>
      </c>
      <c r="V16">
        <v>0.13</v>
      </c>
      <c r="W16">
        <v>0</v>
      </c>
      <c r="X16">
        <v>0</v>
      </c>
      <c r="Y16" t="s">
        <v>1471</v>
      </c>
      <c r="Z16" t="s">
        <v>140</v>
      </c>
      <c r="AA16" t="s">
        <v>1469</v>
      </c>
      <c r="AC16" t="s">
        <v>83</v>
      </c>
      <c r="AD16" t="s">
        <v>329</v>
      </c>
      <c r="AH16">
        <v>0</v>
      </c>
      <c r="AI16">
        <v>0</v>
      </c>
      <c r="AJ16">
        <v>0</v>
      </c>
      <c r="AK16" s="62">
        <v>897.29</v>
      </c>
      <c r="AL16" s="62" t="s">
        <v>329</v>
      </c>
      <c r="AM16">
        <v>20.86</v>
      </c>
      <c r="AP16" t="e">
        <f>MATCH(A16,MP_20210416!C:C,0)</f>
        <v>#N/A</v>
      </c>
      <c r="AR16" t="e">
        <f ca="1">_xll.BDP(A16, "CRNCY_ADJ_PX_LAST", "EQY_FUND_CRNCY", "KRW")</f>
        <v>#NAME?</v>
      </c>
      <c r="AS16" t="e">
        <f t="shared" ca="1" si="1"/>
        <v>#NAME?</v>
      </c>
      <c r="AT16" t="e">
        <f t="shared" ca="1" si="2"/>
        <v>#NAME?</v>
      </c>
    </row>
    <row r="17" spans="1:46">
      <c r="A17" t="str">
        <f t="shared" si="0"/>
        <v>ENB US EQUITY</v>
      </c>
      <c r="B17" s="17">
        <v>44286</v>
      </c>
      <c r="C17">
        <v>533700</v>
      </c>
      <c r="D17" t="s">
        <v>290</v>
      </c>
      <c r="E17" t="s">
        <v>291</v>
      </c>
      <c r="F17" t="s">
        <v>59206</v>
      </c>
      <c r="G17" t="s">
        <v>1353</v>
      </c>
      <c r="I17" s="18"/>
      <c r="K17" t="s">
        <v>247</v>
      </c>
      <c r="L17" s="18">
        <v>6803</v>
      </c>
      <c r="M17" s="18">
        <v>249136719</v>
      </c>
      <c r="N17" s="18">
        <v>282114641</v>
      </c>
      <c r="O17" s="18">
        <v>32977922</v>
      </c>
      <c r="P17" s="18">
        <v>-4767324</v>
      </c>
      <c r="Q17">
        <v>0</v>
      </c>
      <c r="R17">
        <v>0</v>
      </c>
      <c r="S17">
        <v>0</v>
      </c>
      <c r="T17" s="62">
        <v>36621.599999999999</v>
      </c>
      <c r="U17" s="62">
        <v>36.64</v>
      </c>
      <c r="V17">
        <v>0.13</v>
      </c>
      <c r="W17">
        <v>0</v>
      </c>
      <c r="X17">
        <v>0</v>
      </c>
      <c r="Y17" t="s">
        <v>1474</v>
      </c>
      <c r="Z17" t="s">
        <v>140</v>
      </c>
      <c r="AA17" t="s">
        <v>1475</v>
      </c>
      <c r="AC17" t="s">
        <v>83</v>
      </c>
      <c r="AD17" t="s">
        <v>328</v>
      </c>
      <c r="AH17">
        <v>0</v>
      </c>
      <c r="AI17">
        <v>0</v>
      </c>
      <c r="AJ17">
        <v>0</v>
      </c>
      <c r="AK17" s="62">
        <v>1131.8</v>
      </c>
      <c r="AL17" t="s">
        <v>329</v>
      </c>
      <c r="AM17">
        <v>33.369999999999997</v>
      </c>
      <c r="AP17">
        <f>MATCH(A17,MP_20210416!C:C,0)</f>
        <v>138</v>
      </c>
      <c r="AR17" t="e">
        <f ca="1">_xll.BDP(A17, "CRNCY_ADJ_PX_LAST", "EQY_FUND_CRNCY", "KRW")</f>
        <v>#NAME?</v>
      </c>
      <c r="AS17" t="e">
        <f t="shared" ca="1" si="1"/>
        <v>#NAME?</v>
      </c>
      <c r="AT17" t="e">
        <f t="shared" ca="1" si="2"/>
        <v>#NAME?</v>
      </c>
    </row>
    <row r="18" spans="1:46">
      <c r="A18" t="str">
        <f t="shared" si="0"/>
        <v>GRT-U CN EQUITY</v>
      </c>
      <c r="B18" s="17">
        <v>44286</v>
      </c>
      <c r="C18">
        <v>533700</v>
      </c>
      <c r="D18" t="s">
        <v>290</v>
      </c>
      <c r="E18" t="s">
        <v>291</v>
      </c>
      <c r="F18" t="s">
        <v>339</v>
      </c>
      <c r="G18" t="s">
        <v>340</v>
      </c>
      <c r="I18" s="18"/>
      <c r="K18" t="s">
        <v>341</v>
      </c>
      <c r="L18" s="18">
        <v>5236</v>
      </c>
      <c r="M18" s="18">
        <v>334490020</v>
      </c>
      <c r="N18" s="18">
        <v>359554044</v>
      </c>
      <c r="O18" s="18">
        <v>25064024</v>
      </c>
      <c r="P18" s="18">
        <v>-1878140</v>
      </c>
      <c r="Q18">
        <v>0</v>
      </c>
      <c r="R18">
        <v>0</v>
      </c>
      <c r="S18">
        <v>0</v>
      </c>
      <c r="T18" s="62">
        <v>63882.74</v>
      </c>
      <c r="U18" s="62">
        <v>76.53</v>
      </c>
      <c r="V18">
        <v>0.17</v>
      </c>
      <c r="W18">
        <v>0</v>
      </c>
      <c r="X18">
        <v>0</v>
      </c>
      <c r="Y18" t="s">
        <v>342</v>
      </c>
      <c r="Z18" t="s">
        <v>140</v>
      </c>
      <c r="AA18" t="s">
        <v>339</v>
      </c>
      <c r="AC18" t="s">
        <v>97</v>
      </c>
      <c r="AD18" t="s">
        <v>329</v>
      </c>
      <c r="AH18">
        <v>0</v>
      </c>
      <c r="AI18">
        <v>0</v>
      </c>
      <c r="AJ18">
        <v>0</v>
      </c>
      <c r="AK18" s="62">
        <v>897.29</v>
      </c>
      <c r="AL18" t="s">
        <v>329</v>
      </c>
      <c r="AM18">
        <v>74.430000000000007</v>
      </c>
      <c r="AP18" t="e">
        <f>MATCH(A18,MP_20210416!C:C,0)</f>
        <v>#N/A</v>
      </c>
      <c r="AR18" t="e">
        <f ca="1">_xll.BDP(A18, "CRNCY_ADJ_PX_LAST", "EQY_FUND_CRNCY", "KRW")</f>
        <v>#NAME?</v>
      </c>
      <c r="AS18" t="e">
        <f t="shared" ca="1" si="1"/>
        <v>#NAME?</v>
      </c>
      <c r="AT18" t="e">
        <f t="shared" ca="1" si="2"/>
        <v>#NAME?</v>
      </c>
    </row>
    <row r="19" spans="1:46">
      <c r="A19" t="str">
        <f t="shared" si="0"/>
        <v>SRU-U CN EQUITY</v>
      </c>
      <c r="B19" s="17">
        <v>44286</v>
      </c>
      <c r="C19">
        <v>533700</v>
      </c>
      <c r="D19" t="s">
        <v>290</v>
      </c>
      <c r="E19" t="s">
        <v>291</v>
      </c>
      <c r="F19" t="s">
        <v>6399</v>
      </c>
      <c r="G19" t="s">
        <v>59207</v>
      </c>
      <c r="K19" t="s">
        <v>341</v>
      </c>
      <c r="L19" s="18">
        <v>7163</v>
      </c>
      <c r="M19" s="18">
        <v>143824823</v>
      </c>
      <c r="N19" s="18">
        <v>173986693</v>
      </c>
      <c r="O19" s="18">
        <v>30161870</v>
      </c>
      <c r="P19" s="18">
        <v>-653954</v>
      </c>
      <c r="Q19">
        <v>0</v>
      </c>
      <c r="R19">
        <v>0</v>
      </c>
      <c r="S19">
        <v>0</v>
      </c>
      <c r="T19" s="62">
        <v>20078.849999999999</v>
      </c>
      <c r="U19" s="62">
        <v>27.07</v>
      </c>
      <c r="V19">
        <v>0.08</v>
      </c>
      <c r="W19">
        <v>0</v>
      </c>
      <c r="X19">
        <v>0</v>
      </c>
      <c r="Y19" t="s">
        <v>6400</v>
      </c>
      <c r="Z19" t="s">
        <v>140</v>
      </c>
      <c r="AA19" t="s">
        <v>6399</v>
      </c>
      <c r="AC19" t="s">
        <v>97</v>
      </c>
      <c r="AD19" t="s">
        <v>329</v>
      </c>
      <c r="AH19">
        <v>0</v>
      </c>
      <c r="AI19">
        <v>0</v>
      </c>
      <c r="AJ19">
        <v>0</v>
      </c>
      <c r="AK19" s="62">
        <v>897.29</v>
      </c>
      <c r="AL19" t="s">
        <v>329</v>
      </c>
      <c r="AM19">
        <v>23.3</v>
      </c>
      <c r="AP19" t="e">
        <f>MATCH(A19,MP_20210416!C:C,0)</f>
        <v>#N/A</v>
      </c>
      <c r="AR19" t="e">
        <f ca="1">_xll.BDP(A19, "CRNCY_ADJ_PX_LAST", "EQY_FUND_CRNCY", "KRW")</f>
        <v>#NAME?</v>
      </c>
      <c r="AS19" t="e">
        <f t="shared" ca="1" si="1"/>
        <v>#NAME?</v>
      </c>
      <c r="AT19" t="e">
        <f t="shared" ca="1" si="2"/>
        <v>#NAME?</v>
      </c>
    </row>
    <row r="20" spans="1:46">
      <c r="A20" t="str">
        <f t="shared" si="0"/>
        <v>ROG SW EQUITY</v>
      </c>
      <c r="B20" s="17">
        <v>44286</v>
      </c>
      <c r="C20">
        <v>533700</v>
      </c>
      <c r="D20" t="s">
        <v>290</v>
      </c>
      <c r="E20" t="s">
        <v>291</v>
      </c>
      <c r="F20" t="s">
        <v>1010</v>
      </c>
      <c r="G20" t="s">
        <v>866</v>
      </c>
      <c r="I20" s="18"/>
      <c r="K20" t="s">
        <v>355</v>
      </c>
      <c r="L20" s="18">
        <v>762</v>
      </c>
      <c r="M20" s="18">
        <v>288347143</v>
      </c>
      <c r="N20" s="18">
        <v>277875170</v>
      </c>
      <c r="O20" s="18">
        <v>-10471973</v>
      </c>
      <c r="P20" s="18">
        <v>-1689611</v>
      </c>
      <c r="Q20">
        <v>0</v>
      </c>
      <c r="R20">
        <v>0</v>
      </c>
      <c r="S20">
        <v>0</v>
      </c>
      <c r="T20" s="62">
        <v>378408.32</v>
      </c>
      <c r="U20" s="62">
        <v>303.85000000000002</v>
      </c>
      <c r="V20">
        <v>0.13</v>
      </c>
      <c r="W20">
        <v>0</v>
      </c>
      <c r="X20">
        <v>0</v>
      </c>
      <c r="Y20" t="s">
        <v>964</v>
      </c>
      <c r="Z20" t="s">
        <v>140</v>
      </c>
      <c r="AA20" t="s">
        <v>1010</v>
      </c>
      <c r="AC20" t="s">
        <v>90</v>
      </c>
      <c r="AD20" t="s">
        <v>357</v>
      </c>
      <c r="AH20">
        <v>0</v>
      </c>
      <c r="AI20">
        <v>0</v>
      </c>
      <c r="AJ20">
        <v>0</v>
      </c>
      <c r="AK20" s="62">
        <v>1200.1500000000001</v>
      </c>
      <c r="AL20" t="s">
        <v>357</v>
      </c>
      <c r="AM20">
        <v>306.70999999999998</v>
      </c>
      <c r="AP20">
        <f>MATCH(A20,MP_20210416!C:C,0)</f>
        <v>39</v>
      </c>
      <c r="AR20" t="e">
        <f ca="1">_xll.BDP(A20, "CRNCY_ADJ_PX_LAST", "EQY_FUND_CRNCY", "KRW")</f>
        <v>#NAME?</v>
      </c>
      <c r="AS20" t="e">
        <f t="shared" ca="1" si="1"/>
        <v>#NAME?</v>
      </c>
      <c r="AT20" t="e">
        <f t="shared" ca="1" si="2"/>
        <v>#NAME?</v>
      </c>
    </row>
    <row r="21" spans="1:46">
      <c r="A21" t="str">
        <f t="shared" si="0"/>
        <v>ADEN SW EQUITY</v>
      </c>
      <c r="B21" s="17">
        <v>44286</v>
      </c>
      <c r="C21">
        <v>533700</v>
      </c>
      <c r="D21" t="s">
        <v>290</v>
      </c>
      <c r="E21" t="s">
        <v>291</v>
      </c>
      <c r="F21" t="s">
        <v>358</v>
      </c>
      <c r="G21" t="s">
        <v>359</v>
      </c>
      <c r="I21" s="18"/>
      <c r="K21" t="s">
        <v>355</v>
      </c>
      <c r="L21" s="18">
        <v>3812</v>
      </c>
      <c r="M21" s="18">
        <v>284889824</v>
      </c>
      <c r="N21" s="18">
        <v>295726177</v>
      </c>
      <c r="O21" s="18">
        <v>10836353</v>
      </c>
      <c r="P21" s="18">
        <v>4715951</v>
      </c>
      <c r="Q21">
        <v>0</v>
      </c>
      <c r="R21">
        <v>0</v>
      </c>
      <c r="S21">
        <v>0</v>
      </c>
      <c r="T21" s="62">
        <v>74735</v>
      </c>
      <c r="U21" s="62">
        <v>64.64</v>
      </c>
      <c r="V21">
        <v>0.14000000000000001</v>
      </c>
      <c r="W21">
        <v>0</v>
      </c>
      <c r="X21">
        <v>0</v>
      </c>
      <c r="Y21" t="s">
        <v>360</v>
      </c>
      <c r="Z21" t="s">
        <v>140</v>
      </c>
      <c r="AA21" t="s">
        <v>358</v>
      </c>
      <c r="AC21" t="s">
        <v>87</v>
      </c>
      <c r="AD21" t="s">
        <v>357</v>
      </c>
      <c r="AH21">
        <v>0</v>
      </c>
      <c r="AI21">
        <v>0</v>
      </c>
      <c r="AJ21">
        <v>0</v>
      </c>
      <c r="AK21" s="62">
        <v>1200.1500000000001</v>
      </c>
      <c r="AL21" t="s">
        <v>357</v>
      </c>
      <c r="AM21">
        <v>60.63</v>
      </c>
      <c r="AP21" t="e">
        <f>MATCH(A21,MP_20210416!C:C,0)</f>
        <v>#N/A</v>
      </c>
      <c r="AR21" t="e">
        <f ca="1">_xll.BDP(A21, "CRNCY_ADJ_PX_LAST", "EQY_FUND_CRNCY", "KRW")</f>
        <v>#NAME?</v>
      </c>
      <c r="AS21" t="e">
        <f t="shared" ca="1" si="1"/>
        <v>#NAME?</v>
      </c>
      <c r="AT21" t="e">
        <f t="shared" ca="1" si="2"/>
        <v>#NAME?</v>
      </c>
    </row>
    <row r="22" spans="1:46">
      <c r="A22" t="str">
        <f t="shared" si="0"/>
        <v>SLHN SW EQUITY</v>
      </c>
      <c r="B22" s="17">
        <v>44286</v>
      </c>
      <c r="C22">
        <v>533700</v>
      </c>
      <c r="D22" t="s">
        <v>290</v>
      </c>
      <c r="E22" t="s">
        <v>291</v>
      </c>
      <c r="F22" t="s">
        <v>6735</v>
      </c>
      <c r="G22" t="s">
        <v>59099</v>
      </c>
      <c r="K22" t="s">
        <v>355</v>
      </c>
      <c r="L22" s="18">
        <v>488</v>
      </c>
      <c r="M22" s="18">
        <v>262138870</v>
      </c>
      <c r="N22" s="18">
        <v>275383538</v>
      </c>
      <c r="O22" s="18">
        <v>13244668</v>
      </c>
      <c r="P22" s="18">
        <v>1445259</v>
      </c>
      <c r="Q22">
        <v>0</v>
      </c>
      <c r="R22">
        <v>0</v>
      </c>
      <c r="S22">
        <v>0</v>
      </c>
      <c r="T22" s="62">
        <v>537169.81999999995</v>
      </c>
      <c r="U22" s="62">
        <v>470.2</v>
      </c>
      <c r="V22">
        <v>0.13</v>
      </c>
      <c r="W22">
        <v>0</v>
      </c>
      <c r="X22">
        <v>0</v>
      </c>
      <c r="Y22" t="s">
        <v>6736</v>
      </c>
      <c r="Z22" t="s">
        <v>140</v>
      </c>
      <c r="AA22" t="s">
        <v>6735</v>
      </c>
      <c r="AC22" t="s">
        <v>79</v>
      </c>
      <c r="AD22" t="s">
        <v>357</v>
      </c>
      <c r="AH22">
        <v>0</v>
      </c>
      <c r="AI22">
        <v>0</v>
      </c>
      <c r="AJ22">
        <v>0</v>
      </c>
      <c r="AK22" s="62">
        <v>1200.1500000000001</v>
      </c>
      <c r="AL22" s="62" t="s">
        <v>357</v>
      </c>
      <c r="AM22">
        <v>435.33</v>
      </c>
      <c r="AP22">
        <f>MATCH(A22,MP_20210416!C:C,0)</f>
        <v>28</v>
      </c>
      <c r="AR22" t="e">
        <f ca="1">_xll.BDP(A22, "CRNCY_ADJ_PX_LAST", "EQY_FUND_CRNCY", "KRW")</f>
        <v>#NAME?</v>
      </c>
      <c r="AS22" t="e">
        <f t="shared" ca="1" si="1"/>
        <v>#NAME?</v>
      </c>
      <c r="AT22" t="e">
        <f t="shared" ca="1" si="2"/>
        <v>#NAME?</v>
      </c>
    </row>
    <row r="23" spans="1:46">
      <c r="A23" t="str">
        <f t="shared" si="0"/>
        <v>NESN SW EQUITY</v>
      </c>
      <c r="B23" s="17">
        <v>44286</v>
      </c>
      <c r="C23">
        <v>533700</v>
      </c>
      <c r="D23" t="s">
        <v>290</v>
      </c>
      <c r="E23" t="s">
        <v>291</v>
      </c>
      <c r="F23" t="s">
        <v>365</v>
      </c>
      <c r="G23" t="s">
        <v>366</v>
      </c>
      <c r="K23" t="s">
        <v>355</v>
      </c>
      <c r="L23" s="18">
        <v>2189</v>
      </c>
      <c r="M23" s="18">
        <v>273611708</v>
      </c>
      <c r="N23" s="18">
        <v>278317977</v>
      </c>
      <c r="O23" s="18">
        <v>4706269</v>
      </c>
      <c r="P23" s="18">
        <v>804391</v>
      </c>
      <c r="Q23">
        <v>0</v>
      </c>
      <c r="R23">
        <v>0</v>
      </c>
      <c r="S23">
        <v>0</v>
      </c>
      <c r="T23" s="62">
        <v>124993.93</v>
      </c>
      <c r="U23" s="62">
        <v>105.94</v>
      </c>
      <c r="V23">
        <v>0.13</v>
      </c>
      <c r="W23">
        <v>0</v>
      </c>
      <c r="X23">
        <v>0</v>
      </c>
      <c r="Y23" t="s">
        <v>367</v>
      </c>
      <c r="Z23" t="s">
        <v>140</v>
      </c>
      <c r="AA23" t="s">
        <v>365</v>
      </c>
      <c r="AC23" t="s">
        <v>89</v>
      </c>
      <c r="AD23" t="s">
        <v>357</v>
      </c>
      <c r="AH23">
        <v>0</v>
      </c>
      <c r="AI23">
        <v>0</v>
      </c>
      <c r="AJ23">
        <v>0</v>
      </c>
      <c r="AK23" s="62">
        <v>1200.1500000000001</v>
      </c>
      <c r="AL23" s="62" t="s">
        <v>357</v>
      </c>
      <c r="AM23">
        <v>101.27</v>
      </c>
      <c r="AP23">
        <f>MATCH(A23,MP_20210416!C:C,0)</f>
        <v>49</v>
      </c>
      <c r="AR23" t="e">
        <f ca="1">_xll.BDP(A23, "CRNCY_ADJ_PX_LAST", "EQY_FUND_CRNCY", "KRW")</f>
        <v>#NAME?</v>
      </c>
      <c r="AS23" t="e">
        <f t="shared" ca="1" si="1"/>
        <v>#NAME?</v>
      </c>
      <c r="AT23" t="e">
        <f t="shared" ca="1" si="2"/>
        <v>#NAME?</v>
      </c>
    </row>
    <row r="24" spans="1:46">
      <c r="A24" t="str">
        <f t="shared" si="0"/>
        <v>939 HK EQUITY</v>
      </c>
      <c r="B24" s="17">
        <v>44286</v>
      </c>
      <c r="C24">
        <v>533700</v>
      </c>
      <c r="D24" t="s">
        <v>290</v>
      </c>
      <c r="E24" t="s">
        <v>291</v>
      </c>
      <c r="F24" t="s">
        <v>11791</v>
      </c>
      <c r="G24" t="s">
        <v>59180</v>
      </c>
      <c r="K24" t="s">
        <v>332</v>
      </c>
      <c r="L24" s="18">
        <v>310962</v>
      </c>
      <c r="M24" s="18">
        <v>269460372</v>
      </c>
      <c r="N24" s="18">
        <v>298801520</v>
      </c>
      <c r="O24" s="18">
        <v>29341148</v>
      </c>
      <c r="P24" s="18">
        <v>-4078826</v>
      </c>
      <c r="Q24">
        <v>0</v>
      </c>
      <c r="R24">
        <v>0</v>
      </c>
      <c r="S24">
        <v>0</v>
      </c>
      <c r="T24" s="62">
        <v>866.54</v>
      </c>
      <c r="U24" s="62">
        <v>6.6</v>
      </c>
      <c r="V24">
        <v>0.14000000000000001</v>
      </c>
      <c r="W24">
        <v>0</v>
      </c>
      <c r="X24">
        <v>0</v>
      </c>
      <c r="Y24" t="s">
        <v>11792</v>
      </c>
      <c r="Z24" t="s">
        <v>140</v>
      </c>
      <c r="AA24" t="s">
        <v>11791</v>
      </c>
      <c r="AC24" t="s">
        <v>79</v>
      </c>
      <c r="AD24" t="s">
        <v>334</v>
      </c>
      <c r="AH24">
        <v>0</v>
      </c>
      <c r="AI24">
        <v>0</v>
      </c>
      <c r="AJ24">
        <v>0</v>
      </c>
      <c r="AK24" s="62">
        <v>145.59</v>
      </c>
      <c r="AL24" s="62" t="s">
        <v>371</v>
      </c>
      <c r="AM24">
        <v>6.09</v>
      </c>
      <c r="AP24" t="e">
        <f>MATCH(A24,MP_20210416!C:C,0)</f>
        <v>#N/A</v>
      </c>
      <c r="AR24" t="e">
        <f ca="1">_xll.BDP(A24, "CRNCY_ADJ_PX_LAST", "EQY_FUND_CRNCY", "KRW")</f>
        <v>#NAME?</v>
      </c>
      <c r="AS24" t="e">
        <f t="shared" ca="1" si="1"/>
        <v>#NAME?</v>
      </c>
      <c r="AT24" t="e">
        <f t="shared" ca="1" si="2"/>
        <v>#NAME?</v>
      </c>
    </row>
    <row r="25" spans="1:46">
      <c r="A25" t="str">
        <f t="shared" si="0"/>
        <v>598 HK EQUITY</v>
      </c>
      <c r="B25" s="17">
        <v>44286</v>
      </c>
      <c r="C25">
        <v>533700</v>
      </c>
      <c r="D25" t="s">
        <v>290</v>
      </c>
      <c r="E25" t="s">
        <v>291</v>
      </c>
      <c r="F25" t="s">
        <v>11985</v>
      </c>
      <c r="G25" t="s">
        <v>11987</v>
      </c>
      <c r="K25" t="s">
        <v>332</v>
      </c>
      <c r="L25" s="18">
        <v>676000</v>
      </c>
      <c r="M25" s="18">
        <v>272598676</v>
      </c>
      <c r="N25" s="18">
        <v>278525317</v>
      </c>
      <c r="O25" s="18">
        <v>5926641</v>
      </c>
      <c r="P25" s="18">
        <v>-12248985</v>
      </c>
      <c r="Q25">
        <v>0</v>
      </c>
      <c r="R25">
        <v>0</v>
      </c>
      <c r="S25">
        <v>0</v>
      </c>
      <c r="T25" s="62">
        <v>403.25</v>
      </c>
      <c r="U25" s="62">
        <v>2.83</v>
      </c>
      <c r="V25">
        <v>0.13</v>
      </c>
      <c r="W25">
        <v>0</v>
      </c>
      <c r="X25">
        <v>0</v>
      </c>
      <c r="Y25" t="s">
        <v>11986</v>
      </c>
      <c r="Z25" t="s">
        <v>140</v>
      </c>
      <c r="AA25" t="s">
        <v>11985</v>
      </c>
      <c r="AC25" t="s">
        <v>87</v>
      </c>
      <c r="AD25" t="s">
        <v>334</v>
      </c>
      <c r="AH25">
        <v>0</v>
      </c>
      <c r="AI25">
        <v>0</v>
      </c>
      <c r="AJ25">
        <v>0</v>
      </c>
      <c r="AK25" s="62">
        <v>145.59</v>
      </c>
      <c r="AL25" s="62" t="s">
        <v>371</v>
      </c>
      <c r="AM25">
        <v>2.83</v>
      </c>
      <c r="AP25" t="e">
        <f>MATCH(A25,MP_20210416!C:C,0)</f>
        <v>#N/A</v>
      </c>
      <c r="AR25" t="e">
        <f ca="1">_xll.BDP(A25, "CRNCY_ADJ_PX_LAST", "EQY_FUND_CRNCY", "KRW")</f>
        <v>#NAME?</v>
      </c>
      <c r="AS25" t="e">
        <f t="shared" ca="1" si="1"/>
        <v>#NAME?</v>
      </c>
      <c r="AT25" t="e">
        <f t="shared" ca="1" si="2"/>
        <v>#NAME?</v>
      </c>
    </row>
    <row r="26" spans="1:46">
      <c r="A26" t="str">
        <f t="shared" si="0"/>
        <v>BC8 GR EQUITY</v>
      </c>
      <c r="B26" s="17">
        <v>44286</v>
      </c>
      <c r="C26">
        <v>533700</v>
      </c>
      <c r="D26" t="s">
        <v>290</v>
      </c>
      <c r="E26" t="s">
        <v>291</v>
      </c>
      <c r="F26" t="s">
        <v>16140</v>
      </c>
      <c r="G26" t="s">
        <v>16142</v>
      </c>
      <c r="I26" s="18"/>
      <c r="K26" t="s">
        <v>374</v>
      </c>
      <c r="L26" s="18">
        <v>1217</v>
      </c>
      <c r="M26" s="18">
        <v>279917781</v>
      </c>
      <c r="N26" s="18">
        <v>256891570</v>
      </c>
      <c r="O26" s="18">
        <v>-23026211</v>
      </c>
      <c r="P26" s="18">
        <v>-4114148</v>
      </c>
      <c r="Q26">
        <v>0</v>
      </c>
      <c r="R26">
        <v>0</v>
      </c>
      <c r="S26">
        <v>0</v>
      </c>
      <c r="T26" s="62">
        <v>230006.39</v>
      </c>
      <c r="U26" s="62">
        <v>159.1</v>
      </c>
      <c r="V26">
        <v>0.12</v>
      </c>
      <c r="W26">
        <v>0</v>
      </c>
      <c r="X26">
        <v>0</v>
      </c>
      <c r="Y26" t="s">
        <v>16141</v>
      </c>
      <c r="Z26" t="s">
        <v>140</v>
      </c>
      <c r="AA26" t="s">
        <v>16140</v>
      </c>
      <c r="AC26" t="s">
        <v>93</v>
      </c>
      <c r="AD26" t="s">
        <v>376</v>
      </c>
      <c r="AH26">
        <v>0</v>
      </c>
      <c r="AI26">
        <v>0</v>
      </c>
      <c r="AJ26">
        <v>0</v>
      </c>
      <c r="AK26" s="62">
        <v>1326.75</v>
      </c>
      <c r="AL26" s="62" t="s">
        <v>376</v>
      </c>
      <c r="AM26">
        <v>171.58</v>
      </c>
      <c r="AP26" t="e">
        <f>MATCH(A26,MP_20210416!C:C,0)</f>
        <v>#N/A</v>
      </c>
      <c r="AR26" t="e">
        <f ca="1">_xll.BDP(A26, "CRNCY_ADJ_PX_LAST", "EQY_FUND_CRNCY", "KRW")</f>
        <v>#NAME?</v>
      </c>
      <c r="AS26" t="e">
        <f t="shared" ca="1" si="1"/>
        <v>#NAME?</v>
      </c>
      <c r="AT26" t="e">
        <f t="shared" ca="1" si="2"/>
        <v>#NAME?</v>
      </c>
    </row>
    <row r="27" spans="1:46">
      <c r="A27" t="str">
        <f t="shared" si="0"/>
        <v>FRE GR EQUITY</v>
      </c>
      <c r="B27" s="17">
        <v>44286</v>
      </c>
      <c r="C27">
        <v>533700</v>
      </c>
      <c r="D27" t="s">
        <v>290</v>
      </c>
      <c r="E27" t="s">
        <v>291</v>
      </c>
      <c r="F27" t="s">
        <v>16201</v>
      </c>
      <c r="G27" t="s">
        <v>59095</v>
      </c>
      <c r="I27" s="18"/>
      <c r="K27" t="s">
        <v>374</v>
      </c>
      <c r="L27" s="18">
        <v>5372</v>
      </c>
      <c r="M27" s="18">
        <v>278840438</v>
      </c>
      <c r="N27" s="18">
        <v>271051257</v>
      </c>
      <c r="O27" s="18">
        <v>-7789181</v>
      </c>
      <c r="P27" s="18">
        <v>54012</v>
      </c>
      <c r="Q27">
        <v>0</v>
      </c>
      <c r="R27">
        <v>0</v>
      </c>
      <c r="S27">
        <v>0</v>
      </c>
      <c r="T27" s="62">
        <v>51906.26</v>
      </c>
      <c r="U27" s="62">
        <v>38.03</v>
      </c>
      <c r="V27">
        <v>0.13</v>
      </c>
      <c r="W27">
        <v>0</v>
      </c>
      <c r="X27">
        <v>0</v>
      </c>
      <c r="Y27" t="s">
        <v>16202</v>
      </c>
      <c r="Z27" t="s">
        <v>140</v>
      </c>
      <c r="AA27" t="s">
        <v>16201</v>
      </c>
      <c r="AC27" t="s">
        <v>90</v>
      </c>
      <c r="AD27" t="s">
        <v>376</v>
      </c>
      <c r="AH27">
        <v>0</v>
      </c>
      <c r="AI27">
        <v>0</v>
      </c>
      <c r="AJ27">
        <v>0</v>
      </c>
      <c r="AK27" s="62">
        <v>1326.75</v>
      </c>
      <c r="AL27" t="s">
        <v>376</v>
      </c>
      <c r="AM27">
        <v>38.71</v>
      </c>
      <c r="AP27" t="e">
        <f>MATCH(A27,MP_20210416!C:C,0)</f>
        <v>#N/A</v>
      </c>
      <c r="AR27" t="e">
        <f ca="1">_xll.BDP(A27, "CRNCY_ADJ_PX_LAST", "EQY_FUND_CRNCY", "KRW")</f>
        <v>#NAME?</v>
      </c>
      <c r="AS27" t="e">
        <f t="shared" ca="1" si="1"/>
        <v>#NAME?</v>
      </c>
      <c r="AT27" t="e">
        <f t="shared" ca="1" si="2"/>
        <v>#NAME?</v>
      </c>
    </row>
    <row r="28" spans="1:46">
      <c r="A28" t="str">
        <f t="shared" si="0"/>
        <v>AOX GR EQUITY</v>
      </c>
      <c r="B28" s="17">
        <v>44286</v>
      </c>
      <c r="C28">
        <v>533700</v>
      </c>
      <c r="D28" t="s">
        <v>290</v>
      </c>
      <c r="E28" t="s">
        <v>291</v>
      </c>
      <c r="F28" t="s">
        <v>383</v>
      </c>
      <c r="G28" t="s">
        <v>384</v>
      </c>
      <c r="I28" s="18"/>
      <c r="K28" t="s">
        <v>374</v>
      </c>
      <c r="L28" s="18">
        <v>5309</v>
      </c>
      <c r="M28" s="18">
        <v>100395245</v>
      </c>
      <c r="N28" s="18">
        <v>97555463</v>
      </c>
      <c r="O28" s="18">
        <v>-2839782</v>
      </c>
      <c r="P28" s="18">
        <v>-180486</v>
      </c>
      <c r="Q28">
        <v>0</v>
      </c>
      <c r="R28">
        <v>0</v>
      </c>
      <c r="S28">
        <v>0</v>
      </c>
      <c r="T28" s="62">
        <v>18910.39</v>
      </c>
      <c r="U28" s="62">
        <v>13.85</v>
      </c>
      <c r="V28">
        <v>0.05</v>
      </c>
      <c r="W28">
        <v>0</v>
      </c>
      <c r="X28">
        <v>0</v>
      </c>
      <c r="Y28" t="s">
        <v>385</v>
      </c>
      <c r="Z28" t="s">
        <v>140</v>
      </c>
      <c r="AA28" t="s">
        <v>383</v>
      </c>
      <c r="AC28" t="s">
        <v>97</v>
      </c>
      <c r="AD28" t="s">
        <v>376</v>
      </c>
      <c r="AH28">
        <v>0</v>
      </c>
      <c r="AI28">
        <v>0</v>
      </c>
      <c r="AJ28">
        <v>0</v>
      </c>
      <c r="AK28" s="62">
        <v>1326.75</v>
      </c>
      <c r="AL28" s="62" t="s">
        <v>376</v>
      </c>
      <c r="AM28">
        <v>14.14</v>
      </c>
      <c r="AP28" t="e">
        <f>MATCH(A28,MP_20210416!C:C,0)</f>
        <v>#N/A</v>
      </c>
      <c r="AR28" t="e">
        <f ca="1">_xll.BDP(A28, "CRNCY_ADJ_PX_LAST", "EQY_FUND_CRNCY", "KRW")</f>
        <v>#NAME?</v>
      </c>
      <c r="AS28" t="e">
        <f t="shared" ca="1" si="1"/>
        <v>#NAME?</v>
      </c>
      <c r="AT28" t="e">
        <f t="shared" ca="1" si="2"/>
        <v>#NAME?</v>
      </c>
    </row>
    <row r="29" spans="1:46">
      <c r="A29" t="str">
        <f t="shared" si="0"/>
        <v>BNR GR EQUITY</v>
      </c>
      <c r="B29" s="17">
        <v>44286</v>
      </c>
      <c r="C29">
        <v>533700</v>
      </c>
      <c r="D29" t="s">
        <v>290</v>
      </c>
      <c r="E29" t="s">
        <v>291</v>
      </c>
      <c r="F29" t="s">
        <v>16545</v>
      </c>
      <c r="G29" t="s">
        <v>59208</v>
      </c>
      <c r="K29" t="s">
        <v>374</v>
      </c>
      <c r="L29" s="18">
        <v>3119</v>
      </c>
      <c r="M29" s="18">
        <v>280985721</v>
      </c>
      <c r="N29" s="18">
        <v>303821743</v>
      </c>
      <c r="O29" s="18">
        <v>22836022</v>
      </c>
      <c r="P29" s="18">
        <v>3181232</v>
      </c>
      <c r="Q29">
        <v>0</v>
      </c>
      <c r="R29">
        <v>0</v>
      </c>
      <c r="S29">
        <v>0</v>
      </c>
      <c r="T29" s="62">
        <v>90088.4</v>
      </c>
      <c r="U29" s="62">
        <v>73.42</v>
      </c>
      <c r="V29">
        <v>0.14000000000000001</v>
      </c>
      <c r="W29">
        <v>0</v>
      </c>
      <c r="X29">
        <v>0</v>
      </c>
      <c r="Y29" t="s">
        <v>16546</v>
      </c>
      <c r="Z29" t="s">
        <v>140</v>
      </c>
      <c r="AA29" t="s">
        <v>16545</v>
      </c>
      <c r="AC29" t="s">
        <v>87</v>
      </c>
      <c r="AD29" t="s">
        <v>376</v>
      </c>
      <c r="AH29">
        <v>0</v>
      </c>
      <c r="AI29">
        <v>0</v>
      </c>
      <c r="AJ29">
        <v>0</v>
      </c>
      <c r="AK29" s="62">
        <v>1326.75</v>
      </c>
      <c r="AL29" s="62" t="s">
        <v>376</v>
      </c>
      <c r="AM29">
        <v>67.25</v>
      </c>
      <c r="AP29" t="e">
        <f>MATCH(A29,MP_20210416!C:C,0)</f>
        <v>#N/A</v>
      </c>
      <c r="AR29" t="e">
        <f ca="1">_xll.BDP(A29, "CRNCY_ADJ_PX_LAST", "EQY_FUND_CRNCY", "KRW")</f>
        <v>#NAME?</v>
      </c>
      <c r="AS29" t="e">
        <f t="shared" ca="1" si="1"/>
        <v>#NAME?</v>
      </c>
      <c r="AT29" t="e">
        <f t="shared" ca="1" si="2"/>
        <v>#NAME?</v>
      </c>
    </row>
    <row r="30" spans="1:46">
      <c r="A30" t="str">
        <f t="shared" si="0"/>
        <v>EVK GR EQUITY</v>
      </c>
      <c r="B30" s="17">
        <v>44286</v>
      </c>
      <c r="C30">
        <v>533700</v>
      </c>
      <c r="D30" t="s">
        <v>290</v>
      </c>
      <c r="E30" t="s">
        <v>291</v>
      </c>
      <c r="F30" t="s">
        <v>16646</v>
      </c>
      <c r="G30" t="s">
        <v>16648</v>
      </c>
      <c r="K30" t="s">
        <v>374</v>
      </c>
      <c r="L30" s="18">
        <v>7244</v>
      </c>
      <c r="M30" s="18">
        <v>264449707</v>
      </c>
      <c r="N30" s="18">
        <v>290059285</v>
      </c>
      <c r="O30" s="18">
        <v>25609578</v>
      </c>
      <c r="P30" s="18">
        <v>-974459</v>
      </c>
      <c r="Q30">
        <v>0</v>
      </c>
      <c r="R30">
        <v>0</v>
      </c>
      <c r="S30">
        <v>0</v>
      </c>
      <c r="T30" s="62">
        <v>36506.03</v>
      </c>
      <c r="U30" s="62">
        <v>30.18</v>
      </c>
      <c r="V30">
        <v>0.14000000000000001</v>
      </c>
      <c r="W30">
        <v>0</v>
      </c>
      <c r="X30">
        <v>0</v>
      </c>
      <c r="Y30" t="s">
        <v>16647</v>
      </c>
      <c r="Z30" t="s">
        <v>140</v>
      </c>
      <c r="AA30" t="s">
        <v>16646</v>
      </c>
      <c r="AC30" t="s">
        <v>94</v>
      </c>
      <c r="AD30" t="s">
        <v>376</v>
      </c>
      <c r="AH30">
        <v>0</v>
      </c>
      <c r="AI30">
        <v>0</v>
      </c>
      <c r="AJ30">
        <v>0</v>
      </c>
      <c r="AK30" s="62">
        <v>1326.75</v>
      </c>
      <c r="AL30" s="62" t="s">
        <v>376</v>
      </c>
      <c r="AM30">
        <v>27.32</v>
      </c>
      <c r="AP30" t="e">
        <f>MATCH(A30,MP_20210416!C:C,0)</f>
        <v>#N/A</v>
      </c>
      <c r="AR30" t="e">
        <f ca="1">_xll.BDP(A30, "CRNCY_ADJ_PX_LAST", "EQY_FUND_CRNCY", "KRW")</f>
        <v>#NAME?</v>
      </c>
      <c r="AS30" t="e">
        <f t="shared" ca="1" si="1"/>
        <v>#NAME?</v>
      </c>
      <c r="AT30" t="e">
        <f t="shared" ca="1" si="2"/>
        <v>#NAME?</v>
      </c>
    </row>
    <row r="31" spans="1:46">
      <c r="A31" t="str">
        <f t="shared" si="0"/>
        <v>PAH3 GR EQUITY</v>
      </c>
      <c r="B31" s="17">
        <v>44286</v>
      </c>
      <c r="C31">
        <v>533700</v>
      </c>
      <c r="D31" t="s">
        <v>290</v>
      </c>
      <c r="E31" t="s">
        <v>291</v>
      </c>
      <c r="F31" t="s">
        <v>16681</v>
      </c>
      <c r="G31" t="s">
        <v>59094</v>
      </c>
      <c r="I31" s="18"/>
      <c r="K31" t="s">
        <v>374</v>
      </c>
      <c r="L31" s="18">
        <v>3084</v>
      </c>
      <c r="M31" s="18">
        <v>226746219</v>
      </c>
      <c r="N31" s="18">
        <v>376681625</v>
      </c>
      <c r="O31" s="18">
        <v>149935406</v>
      </c>
      <c r="P31" s="18">
        <v>8507828</v>
      </c>
      <c r="Q31">
        <v>0</v>
      </c>
      <c r="R31">
        <v>0</v>
      </c>
      <c r="S31">
        <v>0</v>
      </c>
      <c r="T31" s="62">
        <v>73523.42</v>
      </c>
      <c r="U31" s="62">
        <v>92.06</v>
      </c>
      <c r="V31">
        <v>0.18</v>
      </c>
      <c r="W31">
        <v>0</v>
      </c>
      <c r="X31">
        <v>0</v>
      </c>
      <c r="Y31" t="s">
        <v>16682</v>
      </c>
      <c r="Z31" t="s">
        <v>140</v>
      </c>
      <c r="AA31" t="s">
        <v>16681</v>
      </c>
      <c r="AC31" t="s">
        <v>85</v>
      </c>
      <c r="AD31" t="s">
        <v>376</v>
      </c>
      <c r="AH31">
        <v>0</v>
      </c>
      <c r="AI31">
        <v>0</v>
      </c>
      <c r="AJ31">
        <v>0</v>
      </c>
      <c r="AK31" s="62">
        <v>1326.75</v>
      </c>
      <c r="AL31" s="62" t="s">
        <v>376</v>
      </c>
      <c r="AM31">
        <v>54.99</v>
      </c>
      <c r="AP31">
        <f>MATCH(A31,MP_20210416!C:C,0)</f>
        <v>68</v>
      </c>
      <c r="AR31" t="e">
        <f ca="1">_xll.BDP(A31, "CRNCY_ADJ_PX_LAST", "EQY_FUND_CRNCY", "KRW")</f>
        <v>#NAME?</v>
      </c>
      <c r="AS31" t="e">
        <f t="shared" ca="1" si="1"/>
        <v>#NAME?</v>
      </c>
      <c r="AT31" t="e">
        <f t="shared" ca="1" si="2"/>
        <v>#NAME?</v>
      </c>
    </row>
    <row r="32" spans="1:46">
      <c r="A32" t="str">
        <f t="shared" si="0"/>
        <v>NOVOB DC EQUITY</v>
      </c>
      <c r="B32" s="17">
        <v>44286</v>
      </c>
      <c r="C32">
        <v>533700</v>
      </c>
      <c r="D32" t="s">
        <v>290</v>
      </c>
      <c r="E32" t="s">
        <v>291</v>
      </c>
      <c r="F32" t="s">
        <v>16864</v>
      </c>
      <c r="G32" t="s">
        <v>16865</v>
      </c>
      <c r="I32" s="18"/>
      <c r="K32" t="s">
        <v>388</v>
      </c>
      <c r="L32" s="18">
        <v>3003</v>
      </c>
      <c r="M32" s="18">
        <v>231795322</v>
      </c>
      <c r="N32" s="18">
        <v>230728216</v>
      </c>
      <c r="O32" s="18">
        <v>-1067106</v>
      </c>
      <c r="P32" s="18">
        <v>-1440268</v>
      </c>
      <c r="Q32">
        <v>0</v>
      </c>
      <c r="R32">
        <v>0</v>
      </c>
      <c r="S32">
        <v>0</v>
      </c>
      <c r="T32" s="62">
        <v>77187.92</v>
      </c>
      <c r="U32" s="62">
        <v>430.7</v>
      </c>
      <c r="V32">
        <v>0.11</v>
      </c>
      <c r="W32">
        <v>0</v>
      </c>
      <c r="X32">
        <v>0</v>
      </c>
      <c r="Y32" t="s">
        <v>16806</v>
      </c>
      <c r="Z32" t="s">
        <v>140</v>
      </c>
      <c r="AA32" t="s">
        <v>16864</v>
      </c>
      <c r="AC32" t="s">
        <v>90</v>
      </c>
      <c r="AD32" t="s">
        <v>59209</v>
      </c>
      <c r="AH32">
        <v>0</v>
      </c>
      <c r="AI32">
        <v>0</v>
      </c>
      <c r="AJ32">
        <v>0</v>
      </c>
      <c r="AK32" s="62">
        <v>178.39</v>
      </c>
      <c r="AL32" t="s">
        <v>59209</v>
      </c>
      <c r="AM32">
        <v>429.44</v>
      </c>
      <c r="AP32" t="e">
        <f>MATCH(A32,MP_20210416!C:C,0)</f>
        <v>#N/A</v>
      </c>
      <c r="AR32" t="e">
        <f ca="1">_xll.BDP(A32, "CRNCY_ADJ_PX_LAST", "EQY_FUND_CRNCY", "KRW")</f>
        <v>#NAME?</v>
      </c>
      <c r="AS32" t="e">
        <f t="shared" ca="1" si="1"/>
        <v>#NAME?</v>
      </c>
      <c r="AT32" t="e">
        <f t="shared" ca="1" si="2"/>
        <v>#NAME?</v>
      </c>
    </row>
    <row r="33" spans="1:46">
      <c r="A33" t="str">
        <f t="shared" si="0"/>
        <v>IBE SM EQUITY</v>
      </c>
      <c r="B33" s="17">
        <v>44286</v>
      </c>
      <c r="C33">
        <v>533700</v>
      </c>
      <c r="D33" t="s">
        <v>290</v>
      </c>
      <c r="E33" t="s">
        <v>291</v>
      </c>
      <c r="F33" t="s">
        <v>390</v>
      </c>
      <c r="G33" t="s">
        <v>391</v>
      </c>
      <c r="I33" s="18"/>
      <c r="K33" t="s">
        <v>374</v>
      </c>
      <c r="L33" s="18">
        <v>10529</v>
      </c>
      <c r="M33" s="18">
        <v>147253572</v>
      </c>
      <c r="N33" s="18">
        <v>152196076</v>
      </c>
      <c r="O33" s="18">
        <v>4942504</v>
      </c>
      <c r="P33" s="18">
        <v>-2576150</v>
      </c>
      <c r="Q33">
        <v>0</v>
      </c>
      <c r="R33">
        <v>0</v>
      </c>
      <c r="S33">
        <v>0</v>
      </c>
      <c r="T33" s="62">
        <v>13985.52</v>
      </c>
      <c r="U33" s="62">
        <v>10.9</v>
      </c>
      <c r="V33">
        <v>7.0000000000000007E-2</v>
      </c>
      <c r="W33">
        <v>0</v>
      </c>
      <c r="X33">
        <v>0</v>
      </c>
      <c r="Y33" t="s">
        <v>392</v>
      </c>
      <c r="Z33" t="s">
        <v>140</v>
      </c>
      <c r="AA33" t="s">
        <v>390</v>
      </c>
      <c r="AC33" t="s">
        <v>82</v>
      </c>
      <c r="AD33" t="s">
        <v>58904</v>
      </c>
      <c r="AH33">
        <v>0</v>
      </c>
      <c r="AI33">
        <v>0</v>
      </c>
      <c r="AJ33">
        <v>0</v>
      </c>
      <c r="AK33" s="62">
        <v>1326.75</v>
      </c>
      <c r="AL33" s="62" t="s">
        <v>58904</v>
      </c>
      <c r="AM33">
        <v>10.56</v>
      </c>
      <c r="AP33">
        <f>MATCH(A33,MP_20210416!C:C,0)</f>
        <v>127</v>
      </c>
      <c r="AR33" t="e">
        <f ca="1">_xll.BDP(A33, "CRNCY_ADJ_PX_LAST", "EQY_FUND_CRNCY", "KRW")</f>
        <v>#NAME?</v>
      </c>
      <c r="AS33" t="e">
        <f t="shared" ca="1" si="1"/>
        <v>#NAME?</v>
      </c>
      <c r="AT33" t="e">
        <f t="shared" ca="1" si="2"/>
        <v>#NAME?</v>
      </c>
    </row>
    <row r="34" spans="1:46">
      <c r="A34" t="str">
        <f t="shared" si="0"/>
        <v>CS FP EQUITY</v>
      </c>
      <c r="B34" s="17">
        <v>44286</v>
      </c>
      <c r="C34">
        <v>533700</v>
      </c>
      <c r="D34" t="s">
        <v>290</v>
      </c>
      <c r="E34" t="s">
        <v>291</v>
      </c>
      <c r="F34" t="s">
        <v>17568</v>
      </c>
      <c r="G34" t="s">
        <v>17570</v>
      </c>
      <c r="I34" s="18"/>
      <c r="K34" t="s">
        <v>374</v>
      </c>
      <c r="L34" s="18">
        <v>9577</v>
      </c>
      <c r="M34" s="18">
        <v>263245298</v>
      </c>
      <c r="N34" s="18">
        <v>294150491</v>
      </c>
      <c r="O34" s="18">
        <v>30905193</v>
      </c>
      <c r="P34" s="18">
        <v>5131007</v>
      </c>
      <c r="Q34">
        <v>0</v>
      </c>
      <c r="R34">
        <v>0</v>
      </c>
      <c r="S34">
        <v>0</v>
      </c>
      <c r="T34" s="62">
        <v>27487.24</v>
      </c>
      <c r="U34" s="62">
        <v>23.15</v>
      </c>
      <c r="V34">
        <v>0.14000000000000001</v>
      </c>
      <c r="W34">
        <v>0</v>
      </c>
      <c r="X34">
        <v>0</v>
      </c>
      <c r="Y34" t="s">
        <v>17569</v>
      </c>
      <c r="Z34" t="s">
        <v>140</v>
      </c>
      <c r="AA34" t="s">
        <v>17568</v>
      </c>
      <c r="AC34" t="s">
        <v>79</v>
      </c>
      <c r="AD34" t="s">
        <v>405</v>
      </c>
      <c r="AH34">
        <v>0</v>
      </c>
      <c r="AI34">
        <v>0</v>
      </c>
      <c r="AJ34">
        <v>0</v>
      </c>
      <c r="AK34" s="62">
        <v>1326.75</v>
      </c>
      <c r="AL34" s="62" t="s">
        <v>405</v>
      </c>
      <c r="AM34">
        <v>20.52</v>
      </c>
      <c r="AP34" t="e">
        <f>MATCH(A34,MP_20210416!C:C,0)</f>
        <v>#N/A</v>
      </c>
      <c r="AR34" t="e">
        <f ca="1">_xll.BDP(A34, "CRNCY_ADJ_PX_LAST", "EQY_FUND_CRNCY", "KRW")</f>
        <v>#NAME?</v>
      </c>
      <c r="AS34" t="e">
        <f t="shared" ca="1" si="1"/>
        <v>#NAME?</v>
      </c>
      <c r="AT34" t="e">
        <f t="shared" ca="1" si="2"/>
        <v>#NAME?</v>
      </c>
    </row>
    <row r="35" spans="1:46">
      <c r="A35" t="str">
        <f t="shared" si="0"/>
        <v>BN FP EQUITY</v>
      </c>
      <c r="B35" s="17">
        <v>44286</v>
      </c>
      <c r="C35">
        <v>533700</v>
      </c>
      <c r="D35" t="s">
        <v>290</v>
      </c>
      <c r="E35" t="s">
        <v>291</v>
      </c>
      <c r="F35" t="s">
        <v>406</v>
      </c>
      <c r="G35" t="s">
        <v>407</v>
      </c>
      <c r="I35" s="18"/>
      <c r="K35" t="s">
        <v>374</v>
      </c>
      <c r="L35" s="18">
        <v>3693</v>
      </c>
      <c r="M35" s="18">
        <v>265001786</v>
      </c>
      <c r="N35" s="18">
        <v>288101639</v>
      </c>
      <c r="O35" s="18">
        <v>23099853</v>
      </c>
      <c r="P35" s="18">
        <v>-2635395</v>
      </c>
      <c r="Q35">
        <v>0</v>
      </c>
      <c r="R35">
        <v>0</v>
      </c>
      <c r="S35">
        <v>0</v>
      </c>
      <c r="T35" s="62">
        <v>71757.86</v>
      </c>
      <c r="U35" s="62">
        <v>58.8</v>
      </c>
      <c r="V35">
        <v>0.14000000000000001</v>
      </c>
      <c r="W35">
        <v>0</v>
      </c>
      <c r="X35">
        <v>0</v>
      </c>
      <c r="Y35" t="s">
        <v>408</v>
      </c>
      <c r="Z35" t="s">
        <v>140</v>
      </c>
      <c r="AA35" t="s">
        <v>406</v>
      </c>
      <c r="AC35" t="s">
        <v>89</v>
      </c>
      <c r="AD35" t="s">
        <v>405</v>
      </c>
      <c r="AH35">
        <v>0</v>
      </c>
      <c r="AI35">
        <v>0</v>
      </c>
      <c r="AJ35">
        <v>0</v>
      </c>
      <c r="AK35" s="62">
        <v>1326.75</v>
      </c>
      <c r="AL35" s="62" t="s">
        <v>405</v>
      </c>
      <c r="AM35">
        <v>53.69</v>
      </c>
      <c r="AP35" t="e">
        <f>MATCH(A35,MP_20210416!C:C,0)</f>
        <v>#N/A</v>
      </c>
      <c r="AR35" t="e">
        <f ca="1">_xll.BDP(A35, "CRNCY_ADJ_PX_LAST", "EQY_FUND_CRNCY", "KRW")</f>
        <v>#NAME?</v>
      </c>
      <c r="AS35" t="e">
        <f t="shared" ca="1" si="1"/>
        <v>#NAME?</v>
      </c>
      <c r="AT35" t="e">
        <f t="shared" ca="1" si="2"/>
        <v>#NAME?</v>
      </c>
    </row>
    <row r="36" spans="1:46">
      <c r="A36" t="str">
        <f t="shared" si="0"/>
        <v>KER FP EQUITY</v>
      </c>
      <c r="B36" s="17">
        <v>44286</v>
      </c>
      <c r="C36">
        <v>533700</v>
      </c>
      <c r="D36" t="s">
        <v>290</v>
      </c>
      <c r="E36" t="s">
        <v>291</v>
      </c>
      <c r="F36" t="s">
        <v>983</v>
      </c>
      <c r="G36" t="s">
        <v>831</v>
      </c>
      <c r="I36" s="18"/>
      <c r="K36" t="s">
        <v>374</v>
      </c>
      <c r="L36" s="18">
        <v>363</v>
      </c>
      <c r="M36" s="18">
        <v>273593898</v>
      </c>
      <c r="N36" s="18">
        <v>284342691</v>
      </c>
      <c r="O36" s="18">
        <v>10748793</v>
      </c>
      <c r="P36" s="18">
        <v>6737400</v>
      </c>
      <c r="Q36">
        <v>0</v>
      </c>
      <c r="R36">
        <v>0</v>
      </c>
      <c r="S36">
        <v>0</v>
      </c>
      <c r="T36" s="62">
        <v>753702.2</v>
      </c>
      <c r="U36" s="62">
        <v>590.4</v>
      </c>
      <c r="V36">
        <v>0.14000000000000001</v>
      </c>
      <c r="W36">
        <v>0</v>
      </c>
      <c r="X36">
        <v>0</v>
      </c>
      <c r="Y36" t="s">
        <v>1485</v>
      </c>
      <c r="Z36" t="s">
        <v>140</v>
      </c>
      <c r="AA36" t="s">
        <v>983</v>
      </c>
      <c r="AC36" t="s">
        <v>85</v>
      </c>
      <c r="AD36" t="s">
        <v>405</v>
      </c>
      <c r="AH36">
        <v>0</v>
      </c>
      <c r="AI36">
        <v>0</v>
      </c>
      <c r="AJ36">
        <v>0</v>
      </c>
      <c r="AK36" s="62">
        <v>1326.75</v>
      </c>
      <c r="AL36" s="62" t="s">
        <v>405</v>
      </c>
      <c r="AM36">
        <v>563.29999999999995</v>
      </c>
      <c r="AP36">
        <f>MATCH(A36,MP_20210416!C:C,0)</f>
        <v>87</v>
      </c>
      <c r="AR36" t="e">
        <f ca="1">_xll.BDP(A36, "CRNCY_ADJ_PX_LAST", "EQY_FUND_CRNCY", "KRW")</f>
        <v>#NAME?</v>
      </c>
      <c r="AS36" t="e">
        <f t="shared" ca="1" si="1"/>
        <v>#NAME?</v>
      </c>
      <c r="AT36" t="e">
        <f t="shared" ca="1" si="2"/>
        <v>#NAME?</v>
      </c>
    </row>
    <row r="37" spans="1:46">
      <c r="A37" t="str">
        <f t="shared" si="0"/>
        <v>BA/ LN EQUITY</v>
      </c>
      <c r="B37" s="17">
        <v>44286</v>
      </c>
      <c r="C37">
        <v>533700</v>
      </c>
      <c r="D37" t="s">
        <v>290</v>
      </c>
      <c r="E37" t="s">
        <v>291</v>
      </c>
      <c r="F37" t="s">
        <v>419</v>
      </c>
      <c r="G37" t="s">
        <v>420</v>
      </c>
      <c r="I37" s="18"/>
      <c r="K37" t="s">
        <v>417</v>
      </c>
      <c r="L37" s="18">
        <v>36846</v>
      </c>
      <c r="M37" s="18">
        <v>274376796</v>
      </c>
      <c r="N37" s="18">
        <v>294050822</v>
      </c>
      <c r="O37" s="18">
        <v>19674026</v>
      </c>
      <c r="P37" s="18">
        <v>6985961</v>
      </c>
      <c r="Q37">
        <v>0</v>
      </c>
      <c r="R37">
        <v>0</v>
      </c>
      <c r="S37">
        <v>0</v>
      </c>
      <c r="T37" s="62">
        <v>7446.58</v>
      </c>
      <c r="U37" s="62">
        <v>5.13</v>
      </c>
      <c r="V37">
        <v>0.14000000000000001</v>
      </c>
      <c r="W37">
        <v>0</v>
      </c>
      <c r="X37">
        <v>0</v>
      </c>
      <c r="Y37" t="s">
        <v>14</v>
      </c>
      <c r="Z37" t="s">
        <v>140</v>
      </c>
      <c r="AA37" t="s">
        <v>419</v>
      </c>
      <c r="AC37" t="s">
        <v>87</v>
      </c>
      <c r="AD37" t="s">
        <v>315</v>
      </c>
      <c r="AH37">
        <v>0</v>
      </c>
      <c r="AI37">
        <v>0</v>
      </c>
      <c r="AJ37">
        <v>0</v>
      </c>
      <c r="AK37" s="62">
        <v>1555.66</v>
      </c>
      <c r="AL37" s="62" t="s">
        <v>315</v>
      </c>
      <c r="AM37">
        <v>4.99</v>
      </c>
      <c r="AP37" t="e">
        <f>MATCH(A37,MP_20210416!C:C,0)</f>
        <v>#N/A</v>
      </c>
      <c r="AR37" t="e">
        <f ca="1">_xll.BDP(A37, "CRNCY_ADJ_PX_LAST", "EQY_FUND_CRNCY", "KRW")</f>
        <v>#NAME?</v>
      </c>
      <c r="AS37" t="e">
        <f t="shared" ca="1" si="1"/>
        <v>#NAME?</v>
      </c>
      <c r="AT37" t="e">
        <f t="shared" ca="1" si="2"/>
        <v>#NAME?</v>
      </c>
    </row>
    <row r="38" spans="1:46">
      <c r="A38" t="str">
        <f t="shared" si="0"/>
        <v>BATS LN EQUITY</v>
      </c>
      <c r="B38" s="17">
        <v>44286</v>
      </c>
      <c r="C38">
        <v>533700</v>
      </c>
      <c r="D38" t="s">
        <v>290</v>
      </c>
      <c r="E38" t="s">
        <v>291</v>
      </c>
      <c r="F38" t="s">
        <v>421</v>
      </c>
      <c r="G38" t="s">
        <v>422</v>
      </c>
      <c r="K38" t="s">
        <v>417</v>
      </c>
      <c r="L38" s="18">
        <v>6391</v>
      </c>
      <c r="M38" s="18">
        <v>247113725</v>
      </c>
      <c r="N38" s="18">
        <v>275399578</v>
      </c>
      <c r="O38" s="18">
        <v>28285853</v>
      </c>
      <c r="P38" s="18">
        <v>-6637981</v>
      </c>
      <c r="Q38">
        <v>0</v>
      </c>
      <c r="R38">
        <v>0</v>
      </c>
      <c r="S38">
        <v>0</v>
      </c>
      <c r="T38" s="62">
        <v>38665.89</v>
      </c>
      <c r="U38" s="62">
        <v>27.7</v>
      </c>
      <c r="V38">
        <v>0.13</v>
      </c>
      <c r="W38">
        <v>0</v>
      </c>
      <c r="X38">
        <v>0</v>
      </c>
      <c r="Y38" t="s">
        <v>15</v>
      </c>
      <c r="Z38" t="s">
        <v>140</v>
      </c>
      <c r="AA38" t="s">
        <v>421</v>
      </c>
      <c r="AC38" t="s">
        <v>89</v>
      </c>
      <c r="AD38" t="s">
        <v>315</v>
      </c>
      <c r="AH38">
        <v>0</v>
      </c>
      <c r="AI38">
        <v>0</v>
      </c>
      <c r="AJ38">
        <v>0</v>
      </c>
      <c r="AK38" s="62">
        <v>1555.66</v>
      </c>
      <c r="AL38" s="62" t="s">
        <v>315</v>
      </c>
      <c r="AM38">
        <v>26.08</v>
      </c>
      <c r="AP38">
        <f>MATCH(A38,MP_20210416!C:C,0)</f>
        <v>53</v>
      </c>
      <c r="AR38" t="e">
        <f ca="1">_xll.BDP(A38, "CRNCY_ADJ_PX_LAST", "EQY_FUND_CRNCY", "KRW")</f>
        <v>#NAME?</v>
      </c>
      <c r="AS38" t="e">
        <f t="shared" ca="1" si="1"/>
        <v>#NAME?</v>
      </c>
      <c r="AT38" t="e">
        <f t="shared" ca="1" si="2"/>
        <v>#NAME?</v>
      </c>
    </row>
    <row r="39" spans="1:46">
      <c r="A39" t="str">
        <f t="shared" si="0"/>
        <v>PSN LN EQUITY</v>
      </c>
      <c r="B39" s="17">
        <v>44286</v>
      </c>
      <c r="C39">
        <v>533700</v>
      </c>
      <c r="D39" t="s">
        <v>290</v>
      </c>
      <c r="E39" t="s">
        <v>291</v>
      </c>
      <c r="F39" t="s">
        <v>423</v>
      </c>
      <c r="G39" t="s">
        <v>424</v>
      </c>
      <c r="K39" t="s">
        <v>417</v>
      </c>
      <c r="L39" s="18">
        <v>5797</v>
      </c>
      <c r="M39" s="18">
        <v>246313638</v>
      </c>
      <c r="N39" s="18">
        <v>268380471</v>
      </c>
      <c r="O39" s="18">
        <v>22066833</v>
      </c>
      <c r="P39" s="18">
        <v>3460217</v>
      </c>
      <c r="Q39">
        <v>0</v>
      </c>
      <c r="R39">
        <v>0</v>
      </c>
      <c r="S39">
        <v>0</v>
      </c>
      <c r="T39" s="62">
        <v>42489.85</v>
      </c>
      <c r="U39" s="62">
        <v>29.76</v>
      </c>
      <c r="V39">
        <v>0.13</v>
      </c>
      <c r="W39">
        <v>0</v>
      </c>
      <c r="X39">
        <v>0</v>
      </c>
      <c r="Y39" t="s">
        <v>425</v>
      </c>
      <c r="Z39" t="s">
        <v>140</v>
      </c>
      <c r="AA39" t="s">
        <v>423</v>
      </c>
      <c r="AC39" t="s">
        <v>85</v>
      </c>
      <c r="AD39" t="s">
        <v>315</v>
      </c>
      <c r="AH39">
        <v>0</v>
      </c>
      <c r="AI39">
        <v>0</v>
      </c>
      <c r="AJ39">
        <v>0</v>
      </c>
      <c r="AK39" s="62">
        <v>1555.66</v>
      </c>
      <c r="AL39" s="62" t="s">
        <v>315</v>
      </c>
      <c r="AM39">
        <v>28.68</v>
      </c>
      <c r="AP39" t="e">
        <f>MATCH(A39,MP_20210416!C:C,0)</f>
        <v>#N/A</v>
      </c>
      <c r="AR39" t="e">
        <f ca="1">_xll.BDP(A39, "CRNCY_ADJ_PX_LAST", "EQY_FUND_CRNCY", "KRW")</f>
        <v>#NAME?</v>
      </c>
      <c r="AS39" t="e">
        <f t="shared" ca="1" si="1"/>
        <v>#NAME?</v>
      </c>
      <c r="AT39" t="e">
        <f t="shared" ca="1" si="2"/>
        <v>#NAME?</v>
      </c>
    </row>
    <row r="40" spans="1:46">
      <c r="A40" t="str">
        <f t="shared" si="0"/>
        <v>RIO LN EQUITY</v>
      </c>
      <c r="B40" s="17">
        <v>44286</v>
      </c>
      <c r="C40">
        <v>533700</v>
      </c>
      <c r="D40" t="s">
        <v>290</v>
      </c>
      <c r="E40" t="s">
        <v>291</v>
      </c>
      <c r="F40" t="s">
        <v>426</v>
      </c>
      <c r="G40" t="s">
        <v>427</v>
      </c>
      <c r="K40" t="s">
        <v>417</v>
      </c>
      <c r="L40" s="18">
        <v>2496</v>
      </c>
      <c r="M40" s="18">
        <v>199460540</v>
      </c>
      <c r="N40" s="18">
        <v>216589688</v>
      </c>
      <c r="O40" s="18">
        <v>17129148</v>
      </c>
      <c r="P40" s="18">
        <v>3032458</v>
      </c>
      <c r="Q40">
        <v>0</v>
      </c>
      <c r="R40">
        <v>0</v>
      </c>
      <c r="S40">
        <v>0</v>
      </c>
      <c r="T40" s="62">
        <v>79912.08</v>
      </c>
      <c r="U40" s="62">
        <v>55.78</v>
      </c>
      <c r="V40">
        <v>0.1</v>
      </c>
      <c r="W40">
        <v>0</v>
      </c>
      <c r="X40">
        <v>0</v>
      </c>
      <c r="Y40" t="s">
        <v>428</v>
      </c>
      <c r="Z40" t="s">
        <v>140</v>
      </c>
      <c r="AA40" t="s">
        <v>426</v>
      </c>
      <c r="AC40" t="s">
        <v>94</v>
      </c>
      <c r="AD40" t="s">
        <v>315</v>
      </c>
      <c r="AH40">
        <v>0</v>
      </c>
      <c r="AI40">
        <v>0</v>
      </c>
      <c r="AJ40">
        <v>0</v>
      </c>
      <c r="AK40" s="62">
        <v>1555.66</v>
      </c>
      <c r="AL40" s="62" t="s">
        <v>315</v>
      </c>
      <c r="AM40">
        <v>53.95</v>
      </c>
      <c r="AP40" t="e">
        <f>MATCH(A40,MP_20210416!C:C,0)</f>
        <v>#N/A</v>
      </c>
      <c r="AR40" t="e">
        <f ca="1">_xll.BDP(A40, "CRNCY_ADJ_PX_LAST", "EQY_FUND_CRNCY", "KRW")</f>
        <v>#NAME?</v>
      </c>
      <c r="AS40" t="e">
        <f t="shared" ca="1" si="1"/>
        <v>#NAME?</v>
      </c>
      <c r="AT40" t="e">
        <f t="shared" ca="1" si="2"/>
        <v>#NAME?</v>
      </c>
    </row>
    <row r="41" spans="1:46">
      <c r="A41" t="str">
        <f t="shared" si="0"/>
        <v>INPP LN EQUITY</v>
      </c>
      <c r="B41" s="17">
        <v>44286</v>
      </c>
      <c r="C41">
        <v>533700</v>
      </c>
      <c r="D41" t="s">
        <v>290</v>
      </c>
      <c r="E41" t="s">
        <v>291</v>
      </c>
      <c r="F41" t="s">
        <v>438</v>
      </c>
      <c r="G41" t="s">
        <v>126</v>
      </c>
      <c r="I41" s="18"/>
      <c r="K41" t="s">
        <v>417</v>
      </c>
      <c r="L41" s="18">
        <v>179725</v>
      </c>
      <c r="M41" s="18">
        <v>441394420</v>
      </c>
      <c r="N41" s="18">
        <v>466357777</v>
      </c>
      <c r="O41" s="18">
        <v>24963357</v>
      </c>
      <c r="P41" s="18">
        <v>-571338</v>
      </c>
      <c r="Q41">
        <v>0</v>
      </c>
      <c r="R41">
        <v>0</v>
      </c>
      <c r="S41">
        <v>0</v>
      </c>
      <c r="T41" s="62">
        <v>2455.94</v>
      </c>
      <c r="U41" s="62">
        <v>1.67</v>
      </c>
      <c r="V41">
        <v>0.22</v>
      </c>
      <c r="W41">
        <v>0</v>
      </c>
      <c r="X41">
        <v>0</v>
      </c>
      <c r="Y41" t="s">
        <v>61</v>
      </c>
      <c r="Z41" t="s">
        <v>140</v>
      </c>
      <c r="AA41" t="s">
        <v>438</v>
      </c>
      <c r="AC41" t="s">
        <v>295</v>
      </c>
      <c r="AD41" t="s">
        <v>315</v>
      </c>
      <c r="AH41">
        <v>0</v>
      </c>
      <c r="AI41">
        <v>0</v>
      </c>
      <c r="AJ41">
        <v>0</v>
      </c>
      <c r="AK41" s="62">
        <v>1555.66</v>
      </c>
      <c r="AL41" s="62" t="s">
        <v>439</v>
      </c>
      <c r="AM41">
        <v>1.68</v>
      </c>
      <c r="AP41">
        <f>MATCH(A41,MP_20210416!C:C,0)</f>
        <v>123</v>
      </c>
      <c r="AR41" t="e">
        <f ca="1">_xll.BDP(A41, "CRNCY_ADJ_PX_LAST", "EQY_FUND_CRNCY", "KRW")</f>
        <v>#NAME?</v>
      </c>
      <c r="AS41" t="e">
        <f t="shared" ca="1" si="1"/>
        <v>#NAME?</v>
      </c>
      <c r="AT41" t="e">
        <f t="shared" ca="1" si="2"/>
        <v>#NAME?</v>
      </c>
    </row>
    <row r="42" spans="1:46">
      <c r="A42" t="str">
        <f t="shared" si="0"/>
        <v>THRL LN EQUITY</v>
      </c>
      <c r="B42" s="17">
        <v>44286</v>
      </c>
      <c r="C42">
        <v>533700</v>
      </c>
      <c r="D42" t="s">
        <v>290</v>
      </c>
      <c r="E42" t="s">
        <v>291</v>
      </c>
      <c r="F42" t="s">
        <v>19107</v>
      </c>
      <c r="G42" t="s">
        <v>59085</v>
      </c>
      <c r="I42" s="18"/>
      <c r="K42" t="s">
        <v>417</v>
      </c>
      <c r="L42" s="18">
        <v>148133</v>
      </c>
      <c r="M42" s="18">
        <v>254290248</v>
      </c>
      <c r="N42" s="18">
        <v>262245935</v>
      </c>
      <c r="O42" s="18">
        <v>7955687</v>
      </c>
      <c r="P42" s="18">
        <v>-1415014</v>
      </c>
      <c r="Q42">
        <v>0</v>
      </c>
      <c r="R42">
        <v>0</v>
      </c>
      <c r="S42">
        <v>0</v>
      </c>
      <c r="T42" s="62">
        <v>1716.63</v>
      </c>
      <c r="U42" s="62">
        <v>1.1399999999999999</v>
      </c>
      <c r="V42">
        <v>0.12</v>
      </c>
      <c r="W42">
        <v>0</v>
      </c>
      <c r="X42">
        <v>0</v>
      </c>
      <c r="Y42" t="s">
        <v>19108</v>
      </c>
      <c r="Z42" t="s">
        <v>140</v>
      </c>
      <c r="AA42" t="s">
        <v>19107</v>
      </c>
      <c r="AC42" t="s">
        <v>97</v>
      </c>
      <c r="AD42" t="s">
        <v>315</v>
      </c>
      <c r="AH42">
        <v>0</v>
      </c>
      <c r="AI42">
        <v>0</v>
      </c>
      <c r="AJ42">
        <v>0</v>
      </c>
      <c r="AK42" s="62">
        <v>1555.66</v>
      </c>
      <c r="AL42" s="62" t="s">
        <v>315</v>
      </c>
      <c r="AM42">
        <v>1.1599999999999999</v>
      </c>
      <c r="AP42" t="e">
        <f>MATCH(A42,MP_20210416!C:C,0)</f>
        <v>#N/A</v>
      </c>
      <c r="AR42" t="e">
        <f ca="1">_xll.BDP(A42, "CRNCY_ADJ_PX_LAST", "EQY_FUND_CRNCY", "KRW")</f>
        <v>#NAME?</v>
      </c>
      <c r="AS42" t="e">
        <f t="shared" ca="1" si="1"/>
        <v>#NAME?</v>
      </c>
      <c r="AT42" t="e">
        <f t="shared" ca="1" si="2"/>
        <v>#NAME?</v>
      </c>
    </row>
    <row r="43" spans="1:46">
      <c r="A43" t="str">
        <f t="shared" si="0"/>
        <v>HICL LN EQUITY</v>
      </c>
      <c r="B43" s="17">
        <v>44286</v>
      </c>
      <c r="C43">
        <v>533700</v>
      </c>
      <c r="D43" t="s">
        <v>290</v>
      </c>
      <c r="E43" t="s">
        <v>291</v>
      </c>
      <c r="F43" t="s">
        <v>456</v>
      </c>
      <c r="G43" t="s">
        <v>457</v>
      </c>
      <c r="I43" s="18"/>
      <c r="K43" t="s">
        <v>417</v>
      </c>
      <c r="L43" s="18">
        <v>146725</v>
      </c>
      <c r="M43" s="18">
        <v>379230284</v>
      </c>
      <c r="N43" s="18">
        <v>370684842</v>
      </c>
      <c r="O43" s="18">
        <v>-8545442</v>
      </c>
      <c r="P43" s="18">
        <v>28209</v>
      </c>
      <c r="Q43">
        <v>0</v>
      </c>
      <c r="R43">
        <v>0</v>
      </c>
      <c r="S43">
        <v>0</v>
      </c>
      <c r="T43" s="62">
        <v>2584.63</v>
      </c>
      <c r="U43" s="62">
        <v>1.62</v>
      </c>
      <c r="V43">
        <v>0.18</v>
      </c>
      <c r="W43">
        <v>0</v>
      </c>
      <c r="X43">
        <v>0</v>
      </c>
      <c r="Y43" t="s">
        <v>60</v>
      </c>
      <c r="Z43" t="s">
        <v>140</v>
      </c>
      <c r="AA43" t="s">
        <v>456</v>
      </c>
      <c r="AC43" t="s">
        <v>295</v>
      </c>
      <c r="AD43" t="s">
        <v>315</v>
      </c>
      <c r="AH43">
        <v>0</v>
      </c>
      <c r="AI43">
        <v>0</v>
      </c>
      <c r="AJ43">
        <v>0</v>
      </c>
      <c r="AK43" s="62">
        <v>1555.66</v>
      </c>
      <c r="AL43" s="62" t="s">
        <v>315</v>
      </c>
      <c r="AM43">
        <v>1.75</v>
      </c>
      <c r="AP43">
        <f>MATCH(A43,MP_20210416!C:C,0)</f>
        <v>125</v>
      </c>
      <c r="AR43" t="e">
        <f ca="1">_xll.BDP(A43, "CRNCY_ADJ_PX_LAST", "EQY_FUND_CRNCY", "KRW")</f>
        <v>#NAME?</v>
      </c>
      <c r="AS43" t="e">
        <f t="shared" ca="1" si="1"/>
        <v>#NAME?</v>
      </c>
      <c r="AT43" t="e">
        <f t="shared" ca="1" si="2"/>
        <v>#NAME?</v>
      </c>
    </row>
    <row r="44" spans="1:46">
      <c r="A44" t="str">
        <f t="shared" si="0"/>
        <v>DLG LN EQUITY</v>
      </c>
      <c r="B44" s="17">
        <v>44286</v>
      </c>
      <c r="C44">
        <v>533700</v>
      </c>
      <c r="D44" t="s">
        <v>290</v>
      </c>
      <c r="E44" t="s">
        <v>291</v>
      </c>
      <c r="F44" t="s">
        <v>19198</v>
      </c>
      <c r="G44" t="s">
        <v>59210</v>
      </c>
      <c r="K44" t="s">
        <v>417</v>
      </c>
      <c r="L44" s="18">
        <v>55265</v>
      </c>
      <c r="M44" s="18">
        <v>277653463</v>
      </c>
      <c r="N44" s="18">
        <v>270988629</v>
      </c>
      <c r="O44" s="18">
        <v>-6664834</v>
      </c>
      <c r="P44" s="18">
        <v>3071229</v>
      </c>
      <c r="Q44">
        <v>0</v>
      </c>
      <c r="R44">
        <v>0</v>
      </c>
      <c r="S44">
        <v>0</v>
      </c>
      <c r="T44" s="62">
        <v>5024.04</v>
      </c>
      <c r="U44" s="62">
        <v>3.15</v>
      </c>
      <c r="V44">
        <v>0.13</v>
      </c>
      <c r="W44">
        <v>0</v>
      </c>
      <c r="X44">
        <v>0</v>
      </c>
      <c r="Y44" t="s">
        <v>19199</v>
      </c>
      <c r="Z44" t="s">
        <v>140</v>
      </c>
      <c r="AA44" t="s">
        <v>19198</v>
      </c>
      <c r="AC44" t="s">
        <v>79</v>
      </c>
      <c r="AD44" t="s">
        <v>315</v>
      </c>
      <c r="AH44">
        <v>0</v>
      </c>
      <c r="AI44">
        <v>0</v>
      </c>
      <c r="AJ44">
        <v>0</v>
      </c>
      <c r="AK44" s="62">
        <v>1555.66</v>
      </c>
      <c r="AL44" s="62" t="s">
        <v>315</v>
      </c>
      <c r="AM44" s="62">
        <v>3.37</v>
      </c>
      <c r="AP44" t="e">
        <f>MATCH(A44,MP_20210416!C:C,0)</f>
        <v>#N/A</v>
      </c>
      <c r="AR44" t="e">
        <f ca="1">_xll.BDP(A44, "CRNCY_ADJ_PX_LAST", "EQY_FUND_CRNCY", "KRW")</f>
        <v>#NAME?</v>
      </c>
      <c r="AS44" t="e">
        <f t="shared" ca="1" si="1"/>
        <v>#NAME?</v>
      </c>
      <c r="AT44" t="e">
        <f t="shared" ca="1" si="2"/>
        <v>#NAME?</v>
      </c>
    </row>
    <row r="45" spans="1:46">
      <c r="A45" t="str">
        <f t="shared" si="0"/>
        <v>SEQI LN EQUITY</v>
      </c>
      <c r="B45" s="17">
        <v>44286</v>
      </c>
      <c r="C45">
        <v>533700</v>
      </c>
      <c r="D45" t="s">
        <v>290</v>
      </c>
      <c r="E45" t="s">
        <v>291</v>
      </c>
      <c r="F45" t="s">
        <v>461</v>
      </c>
      <c r="G45" t="s">
        <v>127</v>
      </c>
      <c r="I45" s="18"/>
      <c r="K45" t="s">
        <v>417</v>
      </c>
      <c r="L45" s="18">
        <v>103947</v>
      </c>
      <c r="M45" s="18">
        <v>157498649</v>
      </c>
      <c r="N45" s="18">
        <v>168497850</v>
      </c>
      <c r="O45" s="18">
        <v>10999201</v>
      </c>
      <c r="P45" s="18">
        <v>-611967</v>
      </c>
      <c r="Q45">
        <v>0</v>
      </c>
      <c r="R45">
        <v>0</v>
      </c>
      <c r="S45">
        <v>0</v>
      </c>
      <c r="T45" s="62">
        <v>1515.18</v>
      </c>
      <c r="U45" s="62">
        <v>1.04</v>
      </c>
      <c r="V45">
        <v>0.08</v>
      </c>
      <c r="W45">
        <v>0</v>
      </c>
      <c r="X45">
        <v>0</v>
      </c>
      <c r="Y45" t="s">
        <v>462</v>
      </c>
      <c r="Z45" t="s">
        <v>140</v>
      </c>
      <c r="AA45" t="s">
        <v>461</v>
      </c>
      <c r="AC45" t="s">
        <v>295</v>
      </c>
      <c r="AD45" t="s">
        <v>315</v>
      </c>
      <c r="AH45">
        <v>0</v>
      </c>
      <c r="AI45">
        <v>0</v>
      </c>
      <c r="AJ45">
        <v>0</v>
      </c>
      <c r="AK45" s="62">
        <v>1555.66</v>
      </c>
      <c r="AL45" s="62" t="s">
        <v>439</v>
      </c>
      <c r="AM45" s="62">
        <v>1.03</v>
      </c>
      <c r="AP45">
        <f>MATCH(A45,MP_20210416!C:C,0)</f>
        <v>124</v>
      </c>
      <c r="AR45" t="e">
        <f ca="1">_xll.BDP(A45, "CRNCY_ADJ_PX_LAST", "EQY_FUND_CRNCY", "KRW")</f>
        <v>#NAME?</v>
      </c>
      <c r="AS45" t="e">
        <f t="shared" ca="1" si="1"/>
        <v>#NAME?</v>
      </c>
      <c r="AT45" t="e">
        <f t="shared" ca="1" si="2"/>
        <v>#NAME?</v>
      </c>
    </row>
    <row r="46" spans="1:46">
      <c r="A46" t="str">
        <f t="shared" si="0"/>
        <v>570 HK EQUITY</v>
      </c>
      <c r="B46" s="17">
        <v>44286</v>
      </c>
      <c r="C46">
        <v>533700</v>
      </c>
      <c r="D46" t="s">
        <v>290</v>
      </c>
      <c r="E46" t="s">
        <v>291</v>
      </c>
      <c r="F46" t="s">
        <v>19372</v>
      </c>
      <c r="G46" t="s">
        <v>59163</v>
      </c>
      <c r="I46" s="18"/>
      <c r="K46" t="s">
        <v>332</v>
      </c>
      <c r="L46" s="18">
        <v>443011</v>
      </c>
      <c r="M46" s="18">
        <v>238115075</v>
      </c>
      <c r="N46" s="18">
        <v>316040060</v>
      </c>
      <c r="O46" s="18">
        <v>77924985</v>
      </c>
      <c r="P46" s="18">
        <v>7919841</v>
      </c>
      <c r="Q46">
        <v>0</v>
      </c>
      <c r="R46">
        <v>0</v>
      </c>
      <c r="S46">
        <v>0</v>
      </c>
      <c r="T46" s="62">
        <v>537.49</v>
      </c>
      <c r="U46" s="62">
        <v>4.9000000000000004</v>
      </c>
      <c r="V46">
        <v>0.15</v>
      </c>
      <c r="W46">
        <v>0</v>
      </c>
      <c r="X46">
        <v>0</v>
      </c>
      <c r="Y46" t="s">
        <v>19373</v>
      </c>
      <c r="Z46" t="s">
        <v>140</v>
      </c>
      <c r="AA46" t="s">
        <v>19372</v>
      </c>
      <c r="AC46" t="s">
        <v>90</v>
      </c>
      <c r="AD46" t="s">
        <v>334</v>
      </c>
      <c r="AH46">
        <v>0</v>
      </c>
      <c r="AI46">
        <v>0</v>
      </c>
      <c r="AJ46">
        <v>0</v>
      </c>
      <c r="AK46" s="62">
        <v>145.59</v>
      </c>
      <c r="AL46" s="62" t="s">
        <v>334</v>
      </c>
      <c r="AM46" s="62">
        <v>3.82</v>
      </c>
      <c r="AP46" t="e">
        <f>MATCH(A46,MP_20210416!C:C,0)</f>
        <v>#N/A</v>
      </c>
      <c r="AR46" t="e">
        <f ca="1">_xll.BDP(A46, "CRNCY_ADJ_PX_LAST", "EQY_FUND_CRNCY", "KRW")</f>
        <v>#NAME?</v>
      </c>
      <c r="AS46" t="e">
        <f t="shared" ca="1" si="1"/>
        <v>#NAME?</v>
      </c>
      <c r="AT46" t="e">
        <f t="shared" ca="1" si="2"/>
        <v>#NAME?</v>
      </c>
    </row>
    <row r="47" spans="1:46">
      <c r="A47" t="str">
        <f t="shared" si="0"/>
        <v>11 HK EQUITY</v>
      </c>
      <c r="B47" s="17">
        <v>44286</v>
      </c>
      <c r="C47">
        <v>533700</v>
      </c>
      <c r="D47" t="s">
        <v>290</v>
      </c>
      <c r="E47" t="s">
        <v>291</v>
      </c>
      <c r="F47" t="s">
        <v>463</v>
      </c>
      <c r="G47" t="s">
        <v>464</v>
      </c>
      <c r="I47" s="18"/>
      <c r="K47" t="s">
        <v>332</v>
      </c>
      <c r="L47" s="18">
        <v>12429</v>
      </c>
      <c r="M47" s="18">
        <v>254103365</v>
      </c>
      <c r="N47" s="18">
        <v>272335485</v>
      </c>
      <c r="O47" s="18">
        <v>18232120</v>
      </c>
      <c r="P47" s="18">
        <v>-592751</v>
      </c>
      <c r="Q47">
        <v>0</v>
      </c>
      <c r="R47">
        <v>0</v>
      </c>
      <c r="S47">
        <v>0</v>
      </c>
      <c r="T47" s="62">
        <v>20444.39</v>
      </c>
      <c r="U47" s="62">
        <v>150.5</v>
      </c>
      <c r="V47">
        <v>0.13</v>
      </c>
      <c r="W47">
        <v>0</v>
      </c>
      <c r="X47">
        <v>0</v>
      </c>
      <c r="Y47" t="s">
        <v>465</v>
      </c>
      <c r="Z47" t="s">
        <v>140</v>
      </c>
      <c r="AA47" t="s">
        <v>463</v>
      </c>
      <c r="AC47" t="s">
        <v>79</v>
      </c>
      <c r="AD47" t="s">
        <v>334</v>
      </c>
      <c r="AH47">
        <v>0</v>
      </c>
      <c r="AI47">
        <v>0</v>
      </c>
      <c r="AJ47">
        <v>0</v>
      </c>
      <c r="AK47" s="62">
        <v>145.59</v>
      </c>
      <c r="AL47" s="62" t="s">
        <v>334</v>
      </c>
      <c r="AM47" s="62">
        <v>145.44</v>
      </c>
      <c r="AP47" t="e">
        <f>MATCH(A47,MP_20210416!C:C,0)</f>
        <v>#N/A</v>
      </c>
      <c r="AR47" t="e">
        <f ca="1">_xll.BDP(A47, "CRNCY_ADJ_PX_LAST", "EQY_FUND_CRNCY", "KRW")</f>
        <v>#NAME?</v>
      </c>
      <c r="AS47" t="e">
        <f t="shared" ca="1" si="1"/>
        <v>#NAME?</v>
      </c>
      <c r="AT47" t="e">
        <f t="shared" ca="1" si="2"/>
        <v>#NAME?</v>
      </c>
    </row>
    <row r="48" spans="1:46">
      <c r="A48" t="str">
        <f t="shared" si="0"/>
        <v>992 HK EQUITY</v>
      </c>
      <c r="B48" s="17">
        <v>44286</v>
      </c>
      <c r="C48">
        <v>533700</v>
      </c>
      <c r="D48" t="s">
        <v>290</v>
      </c>
      <c r="E48" t="s">
        <v>291</v>
      </c>
      <c r="F48" t="s">
        <v>19979</v>
      </c>
      <c r="G48" t="s">
        <v>19981</v>
      </c>
      <c r="I48" s="18"/>
      <c r="K48" t="s">
        <v>332</v>
      </c>
      <c r="L48" s="18">
        <v>204000</v>
      </c>
      <c r="M48" s="18">
        <v>216028250</v>
      </c>
      <c r="N48" s="18">
        <v>335020060</v>
      </c>
      <c r="O48" s="18">
        <v>118991810</v>
      </c>
      <c r="P48" s="18">
        <v>36377851</v>
      </c>
      <c r="Q48">
        <v>0</v>
      </c>
      <c r="R48">
        <v>0</v>
      </c>
      <c r="S48">
        <v>0</v>
      </c>
      <c r="T48" s="62">
        <v>1058.96</v>
      </c>
      <c r="U48" s="62">
        <v>11.28</v>
      </c>
      <c r="V48">
        <v>0.16</v>
      </c>
      <c r="W48">
        <v>0</v>
      </c>
      <c r="X48">
        <v>0</v>
      </c>
      <c r="Y48" t="s">
        <v>19980</v>
      </c>
      <c r="Z48" t="s">
        <v>140</v>
      </c>
      <c r="AA48" t="s">
        <v>19979</v>
      </c>
      <c r="AC48" t="s">
        <v>93</v>
      </c>
      <c r="AD48" t="s">
        <v>334</v>
      </c>
      <c r="AH48">
        <v>0</v>
      </c>
      <c r="AI48">
        <v>0</v>
      </c>
      <c r="AJ48">
        <v>0</v>
      </c>
      <c r="AK48" s="62">
        <v>145.59</v>
      </c>
      <c r="AL48" s="62" t="s">
        <v>371</v>
      </c>
      <c r="AM48" s="62">
        <v>7.47</v>
      </c>
      <c r="AP48" t="e">
        <f>MATCH(A48,MP_20210416!C:C,0)</f>
        <v>#N/A</v>
      </c>
      <c r="AR48" t="e">
        <f ca="1">_xll.BDP(A48, "CRNCY_ADJ_PX_LAST", "EQY_FUND_CRNCY", "KRW")</f>
        <v>#NAME?</v>
      </c>
      <c r="AS48" t="e">
        <f t="shared" ca="1" si="1"/>
        <v>#NAME?</v>
      </c>
      <c r="AT48" t="e">
        <f t="shared" ca="1" si="2"/>
        <v>#NAME?</v>
      </c>
    </row>
    <row r="49" spans="1:46">
      <c r="A49" t="str">
        <f t="shared" si="0"/>
        <v>STX US EQUITY</v>
      </c>
      <c r="B49" s="17">
        <v>44286</v>
      </c>
      <c r="C49">
        <v>533700</v>
      </c>
      <c r="D49" t="s">
        <v>290</v>
      </c>
      <c r="E49" t="s">
        <v>291</v>
      </c>
      <c r="F49" t="s">
        <v>20861</v>
      </c>
      <c r="G49" t="s">
        <v>59105</v>
      </c>
      <c r="I49" s="18"/>
      <c r="K49" t="s">
        <v>247</v>
      </c>
      <c r="L49" s="18">
        <v>3550</v>
      </c>
      <c r="M49" s="18">
        <v>230319202</v>
      </c>
      <c r="N49" s="18">
        <v>304154273</v>
      </c>
      <c r="O49" s="18">
        <v>73835071</v>
      </c>
      <c r="P49" s="18">
        <v>1407689</v>
      </c>
      <c r="Q49">
        <v>0</v>
      </c>
      <c r="R49">
        <v>0</v>
      </c>
      <c r="S49">
        <v>0</v>
      </c>
      <c r="T49" s="62">
        <v>64878.65</v>
      </c>
      <c r="U49" s="62">
        <v>75.7</v>
      </c>
      <c r="V49">
        <v>0.14000000000000001</v>
      </c>
      <c r="W49">
        <v>0</v>
      </c>
      <c r="X49">
        <v>0</v>
      </c>
      <c r="Y49" t="s">
        <v>20862</v>
      </c>
      <c r="Z49" t="s">
        <v>140</v>
      </c>
      <c r="AA49" t="s">
        <v>20861</v>
      </c>
      <c r="AC49" t="s">
        <v>93</v>
      </c>
      <c r="AD49" t="s">
        <v>328</v>
      </c>
      <c r="AH49">
        <v>0</v>
      </c>
      <c r="AI49">
        <v>0</v>
      </c>
      <c r="AJ49">
        <v>0</v>
      </c>
      <c r="AK49" s="62">
        <v>1131.8</v>
      </c>
      <c r="AL49" s="62" t="s">
        <v>328</v>
      </c>
      <c r="AM49" s="62">
        <v>58.99</v>
      </c>
      <c r="AP49">
        <f>MATCH(A49,MP_20210416!C:C,0)</f>
        <v>3</v>
      </c>
      <c r="AR49" t="e">
        <f ca="1">_xll.BDP(A49, "CRNCY_ADJ_PX_LAST", "EQY_FUND_CRNCY", "KRW")</f>
        <v>#NAME?</v>
      </c>
      <c r="AS49" t="e">
        <f t="shared" ca="1" si="1"/>
        <v>#NAME?</v>
      </c>
      <c r="AT49" t="e">
        <f t="shared" ca="1" si="2"/>
        <v>#NAME?</v>
      </c>
    </row>
    <row r="50" spans="1:46">
      <c r="A50" t="str">
        <f t="shared" si="0"/>
        <v>ETN US EQUITY</v>
      </c>
      <c r="B50" s="17">
        <v>44286</v>
      </c>
      <c r="C50">
        <v>533700</v>
      </c>
      <c r="D50" t="s">
        <v>290</v>
      </c>
      <c r="E50" t="s">
        <v>291</v>
      </c>
      <c r="F50" t="s">
        <v>472</v>
      </c>
      <c r="G50" t="s">
        <v>473</v>
      </c>
      <c r="I50" s="18"/>
      <c r="K50" t="s">
        <v>247</v>
      </c>
      <c r="L50" s="18">
        <v>1893</v>
      </c>
      <c r="M50" s="18">
        <v>228760048</v>
      </c>
      <c r="N50" s="18">
        <v>299221186</v>
      </c>
      <c r="O50" s="18">
        <v>70461138</v>
      </c>
      <c r="P50" s="18">
        <v>1906076</v>
      </c>
      <c r="Q50">
        <v>0</v>
      </c>
      <c r="R50">
        <v>0</v>
      </c>
      <c r="S50">
        <v>0</v>
      </c>
      <c r="T50" s="62">
        <v>120845.24</v>
      </c>
      <c r="U50" s="62">
        <v>139.66</v>
      </c>
      <c r="V50">
        <v>0.14000000000000001</v>
      </c>
      <c r="W50">
        <v>0</v>
      </c>
      <c r="X50">
        <v>0</v>
      </c>
      <c r="Y50" t="s">
        <v>17</v>
      </c>
      <c r="Z50" t="s">
        <v>140</v>
      </c>
      <c r="AA50" t="s">
        <v>472</v>
      </c>
      <c r="AC50" t="s">
        <v>87</v>
      </c>
      <c r="AD50" t="s">
        <v>328</v>
      </c>
      <c r="AH50">
        <v>0</v>
      </c>
      <c r="AI50">
        <v>0</v>
      </c>
      <c r="AJ50">
        <v>0</v>
      </c>
      <c r="AK50" s="62">
        <v>1131.8</v>
      </c>
      <c r="AL50" s="62" t="s">
        <v>328</v>
      </c>
      <c r="AM50" s="62">
        <v>106.83</v>
      </c>
      <c r="AP50">
        <f>MATCH(A50,MP_20210416!C:C,0)</f>
        <v>37</v>
      </c>
      <c r="AR50" t="e">
        <f ca="1">_xll.BDP(A50, "CRNCY_ADJ_PX_LAST", "EQY_FUND_CRNCY", "KRW")</f>
        <v>#NAME?</v>
      </c>
      <c r="AS50" t="e">
        <f t="shared" ca="1" si="1"/>
        <v>#NAME?</v>
      </c>
      <c r="AT50" t="e">
        <f t="shared" ca="1" si="2"/>
        <v>#NAME?</v>
      </c>
    </row>
    <row r="51" spans="1:46">
      <c r="A51" t="str">
        <f t="shared" si="0"/>
        <v>3IN LN EQUITY</v>
      </c>
      <c r="B51" s="17">
        <v>44286</v>
      </c>
      <c r="C51">
        <v>533700</v>
      </c>
      <c r="D51" t="s">
        <v>290</v>
      </c>
      <c r="E51" t="s">
        <v>291</v>
      </c>
      <c r="F51" t="s">
        <v>483</v>
      </c>
      <c r="G51" t="s">
        <v>129</v>
      </c>
      <c r="I51" s="18"/>
      <c r="K51" t="s">
        <v>417</v>
      </c>
      <c r="L51" s="18">
        <v>123306</v>
      </c>
      <c r="M51" s="18">
        <v>541163837</v>
      </c>
      <c r="N51" s="18">
        <v>565875525</v>
      </c>
      <c r="O51" s="18">
        <v>24711688</v>
      </c>
      <c r="P51" s="18">
        <v>1795175</v>
      </c>
      <c r="Q51">
        <v>0</v>
      </c>
      <c r="R51">
        <v>0</v>
      </c>
      <c r="S51">
        <v>0</v>
      </c>
      <c r="T51" s="62">
        <v>4388.79</v>
      </c>
      <c r="U51" s="62">
        <v>2.95</v>
      </c>
      <c r="V51">
        <v>0.27</v>
      </c>
      <c r="W51">
        <v>0</v>
      </c>
      <c r="X51">
        <v>0</v>
      </c>
      <c r="Y51" t="s">
        <v>484</v>
      </c>
      <c r="Z51" t="s">
        <v>140</v>
      </c>
      <c r="AA51" t="s">
        <v>483</v>
      </c>
      <c r="AC51" t="s">
        <v>295</v>
      </c>
      <c r="AD51" t="s">
        <v>315</v>
      </c>
      <c r="AH51">
        <v>0</v>
      </c>
      <c r="AI51">
        <v>0</v>
      </c>
      <c r="AJ51">
        <v>0</v>
      </c>
      <c r="AK51" s="62">
        <v>1555.66</v>
      </c>
      <c r="AL51" s="62" t="s">
        <v>485</v>
      </c>
      <c r="AM51" s="62">
        <v>2.97</v>
      </c>
      <c r="AP51">
        <f>MATCH(A51,MP_20210416!C:C,0)</f>
        <v>126</v>
      </c>
      <c r="AR51" t="e">
        <f ca="1">_xll.BDP(A51, "CRNCY_ADJ_PX_LAST", "EQY_FUND_CRNCY", "KRW")</f>
        <v>#NAME?</v>
      </c>
      <c r="AS51" t="e">
        <f t="shared" ca="1" si="1"/>
        <v>#NAME?</v>
      </c>
      <c r="AT51" t="e">
        <f t="shared" ca="1" si="2"/>
        <v>#NAME?</v>
      </c>
    </row>
    <row r="52" spans="1:46">
      <c r="A52" t="str">
        <f t="shared" si="0"/>
        <v>8964 JP EQUITY</v>
      </c>
      <c r="B52" s="17">
        <v>44286</v>
      </c>
      <c r="C52">
        <v>533700</v>
      </c>
      <c r="D52" t="s">
        <v>290</v>
      </c>
      <c r="E52" t="s">
        <v>291</v>
      </c>
      <c r="F52" t="s">
        <v>23998</v>
      </c>
      <c r="G52" t="s">
        <v>59164</v>
      </c>
      <c r="I52" s="18"/>
      <c r="K52" t="s">
        <v>488</v>
      </c>
      <c r="L52" s="18">
        <v>42</v>
      </c>
      <c r="M52" s="18">
        <v>178047338</v>
      </c>
      <c r="N52" s="18">
        <v>201561702</v>
      </c>
      <c r="O52" s="18">
        <v>23514364</v>
      </c>
      <c r="P52" s="18">
        <v>334990</v>
      </c>
      <c r="Q52">
        <v>0</v>
      </c>
      <c r="R52">
        <v>0</v>
      </c>
      <c r="S52">
        <v>0</v>
      </c>
      <c r="T52" s="62">
        <v>4239222.33</v>
      </c>
      <c r="U52" s="62">
        <v>469500</v>
      </c>
      <c r="V52">
        <v>0.1</v>
      </c>
      <c r="W52">
        <v>0</v>
      </c>
      <c r="X52">
        <v>0</v>
      </c>
      <c r="Y52" t="s">
        <v>23999</v>
      </c>
      <c r="Z52" t="s">
        <v>140</v>
      </c>
      <c r="AA52" t="s">
        <v>23998</v>
      </c>
      <c r="AC52" t="s">
        <v>97</v>
      </c>
      <c r="AD52" t="s">
        <v>490</v>
      </c>
      <c r="AH52">
        <v>0</v>
      </c>
      <c r="AI52">
        <v>0</v>
      </c>
      <c r="AJ52">
        <v>0</v>
      </c>
      <c r="AK52">
        <v>10.220000000000001</v>
      </c>
      <c r="AL52" s="62" t="s">
        <v>490</v>
      </c>
      <c r="AM52" s="62">
        <v>404104.93</v>
      </c>
      <c r="AP52">
        <f>MATCH(A52,MP_20210416!C:C,0)</f>
        <v>159</v>
      </c>
      <c r="AR52" t="e">
        <f ca="1">_xll.BDP(A52, "CRNCY_ADJ_PX_LAST", "EQY_FUND_CRNCY", "KRW")</f>
        <v>#NAME?</v>
      </c>
      <c r="AS52" t="e">
        <f t="shared" ca="1" si="1"/>
        <v>#NAME?</v>
      </c>
      <c r="AT52" t="e">
        <f t="shared" ca="1" si="2"/>
        <v>#NAME?</v>
      </c>
    </row>
    <row r="53" spans="1:46">
      <c r="A53" t="str">
        <f t="shared" si="0"/>
        <v>8966 JP EQUITY</v>
      </c>
      <c r="B53" s="17">
        <v>44286</v>
      </c>
      <c r="C53">
        <v>533700</v>
      </c>
      <c r="D53" t="s">
        <v>290</v>
      </c>
      <c r="E53" t="s">
        <v>291</v>
      </c>
      <c r="F53" t="s">
        <v>24007</v>
      </c>
      <c r="G53" t="s">
        <v>59134</v>
      </c>
      <c r="I53" s="18"/>
      <c r="K53" t="s">
        <v>488</v>
      </c>
      <c r="L53" s="18">
        <v>51</v>
      </c>
      <c r="M53" s="18">
        <v>68843302</v>
      </c>
      <c r="N53" s="18">
        <v>79707794</v>
      </c>
      <c r="O53" s="18">
        <v>10864492</v>
      </c>
      <c r="P53" s="18">
        <v>236057</v>
      </c>
      <c r="Q53">
        <v>0</v>
      </c>
      <c r="R53">
        <v>0</v>
      </c>
      <c r="S53">
        <v>0</v>
      </c>
      <c r="T53" s="62">
        <v>1349868.67</v>
      </c>
      <c r="U53" s="62">
        <v>152900</v>
      </c>
      <c r="V53">
        <v>0.04</v>
      </c>
      <c r="W53">
        <v>0</v>
      </c>
      <c r="X53">
        <v>0</v>
      </c>
      <c r="Y53" t="s">
        <v>24008</v>
      </c>
      <c r="Z53" t="s">
        <v>140</v>
      </c>
      <c r="AA53" t="s">
        <v>24007</v>
      </c>
      <c r="AC53" t="s">
        <v>97</v>
      </c>
      <c r="AD53" t="s">
        <v>490</v>
      </c>
      <c r="AH53">
        <v>0</v>
      </c>
      <c r="AI53">
        <v>0</v>
      </c>
      <c r="AJ53">
        <v>0</v>
      </c>
      <c r="AK53">
        <v>10.220000000000001</v>
      </c>
      <c r="AL53" s="62" t="s">
        <v>490</v>
      </c>
      <c r="AM53" s="62">
        <v>128676.57</v>
      </c>
      <c r="AP53" t="e">
        <f>MATCH(A53,MP_20210416!C:C,0)</f>
        <v>#N/A</v>
      </c>
      <c r="AR53" t="e">
        <f ca="1">_xll.BDP(A53, "CRNCY_ADJ_PX_LAST", "EQY_FUND_CRNCY", "KRW")</f>
        <v>#NAME?</v>
      </c>
      <c r="AS53" t="e">
        <f t="shared" ca="1" si="1"/>
        <v>#NAME?</v>
      </c>
      <c r="AT53" t="e">
        <f t="shared" ca="1" si="2"/>
        <v>#NAME?</v>
      </c>
    </row>
    <row r="54" spans="1:46">
      <c r="A54" t="str">
        <f t="shared" si="0"/>
        <v>8984 JP EQUITY</v>
      </c>
      <c r="B54" s="17">
        <v>44286</v>
      </c>
      <c r="C54">
        <v>533700</v>
      </c>
      <c r="D54" t="s">
        <v>290</v>
      </c>
      <c r="E54" t="s">
        <v>291</v>
      </c>
      <c r="F54" t="s">
        <v>24056</v>
      </c>
      <c r="G54" t="s">
        <v>58905</v>
      </c>
      <c r="K54" t="s">
        <v>488</v>
      </c>
      <c r="L54" s="18">
        <v>25</v>
      </c>
      <c r="M54" s="18">
        <v>66908310</v>
      </c>
      <c r="N54" s="18">
        <v>76381653</v>
      </c>
      <c r="O54" s="18">
        <v>9473343</v>
      </c>
      <c r="P54" s="18">
        <v>346548</v>
      </c>
      <c r="Q54">
        <v>0</v>
      </c>
      <c r="R54">
        <v>0</v>
      </c>
      <c r="S54">
        <v>0</v>
      </c>
      <c r="T54" s="62">
        <v>2676332.4</v>
      </c>
      <c r="U54" s="62">
        <v>298900</v>
      </c>
      <c r="V54">
        <v>0.04</v>
      </c>
      <c r="W54">
        <v>0</v>
      </c>
      <c r="X54">
        <v>0</v>
      </c>
      <c r="Y54" t="s">
        <v>24057</v>
      </c>
      <c r="Z54" t="s">
        <v>140</v>
      </c>
      <c r="AA54" t="s">
        <v>24056</v>
      </c>
      <c r="AC54" t="s">
        <v>97</v>
      </c>
      <c r="AD54" t="s">
        <v>490</v>
      </c>
      <c r="AH54">
        <v>0</v>
      </c>
      <c r="AI54">
        <v>0</v>
      </c>
      <c r="AJ54">
        <v>0</v>
      </c>
      <c r="AK54">
        <v>10.220000000000001</v>
      </c>
      <c r="AL54" s="62" t="s">
        <v>490</v>
      </c>
      <c r="AM54" s="62">
        <v>246000</v>
      </c>
      <c r="AP54" t="e">
        <f>MATCH(A54,MP_20210416!C:C,0)</f>
        <v>#N/A</v>
      </c>
      <c r="AR54" t="e">
        <f ca="1">_xll.BDP(A54, "CRNCY_ADJ_PX_LAST", "EQY_FUND_CRNCY", "KRW")</f>
        <v>#NAME?</v>
      </c>
      <c r="AS54" t="e">
        <f t="shared" ca="1" si="1"/>
        <v>#NAME?</v>
      </c>
      <c r="AT54" t="e">
        <f t="shared" ca="1" si="2"/>
        <v>#NAME?</v>
      </c>
    </row>
    <row r="55" spans="1:46">
      <c r="A55" t="str">
        <f t="shared" si="0"/>
        <v>3292 JP EQUITY</v>
      </c>
      <c r="B55" s="17">
        <v>44286</v>
      </c>
      <c r="C55">
        <v>533700</v>
      </c>
      <c r="D55" t="s">
        <v>290</v>
      </c>
      <c r="E55" t="s">
        <v>291</v>
      </c>
      <c r="F55" t="s">
        <v>24168</v>
      </c>
      <c r="G55" t="s">
        <v>59125</v>
      </c>
      <c r="I55" s="18"/>
      <c r="K55" t="s">
        <v>488</v>
      </c>
      <c r="L55" s="18">
        <v>84</v>
      </c>
      <c r="M55" s="18">
        <v>117402419</v>
      </c>
      <c r="N55" s="18">
        <v>128020659</v>
      </c>
      <c r="O55" s="18">
        <v>10618240</v>
      </c>
      <c r="P55" s="18">
        <v>-20913</v>
      </c>
      <c r="Q55">
        <v>0</v>
      </c>
      <c r="R55">
        <v>0</v>
      </c>
      <c r="S55">
        <v>0</v>
      </c>
      <c r="T55" s="62">
        <v>1397647.85</v>
      </c>
      <c r="U55" s="62">
        <v>149100</v>
      </c>
      <c r="V55">
        <v>0.06</v>
      </c>
      <c r="W55">
        <v>0</v>
      </c>
      <c r="X55">
        <v>0</v>
      </c>
      <c r="Y55" t="s">
        <v>41</v>
      </c>
      <c r="Z55" t="s">
        <v>140</v>
      </c>
      <c r="AA55" t="s">
        <v>24168</v>
      </c>
      <c r="AC55" t="s">
        <v>97</v>
      </c>
      <c r="AD55" t="s">
        <v>490</v>
      </c>
      <c r="AH55">
        <v>0</v>
      </c>
      <c r="AI55">
        <v>0</v>
      </c>
      <c r="AJ55">
        <v>0</v>
      </c>
      <c r="AK55">
        <v>10.220000000000001</v>
      </c>
      <c r="AL55" s="62" t="s">
        <v>490</v>
      </c>
      <c r="AM55" s="62">
        <v>133231.13</v>
      </c>
      <c r="AP55">
        <f>MATCH(A55,MP_20210416!C:C,0)</f>
        <v>158</v>
      </c>
      <c r="AR55" t="e">
        <f ca="1">_xll.BDP(A55, "CRNCY_ADJ_PX_LAST", "EQY_FUND_CRNCY", "KRW")</f>
        <v>#NAME?</v>
      </c>
      <c r="AS55" t="e">
        <f t="shared" ca="1" si="1"/>
        <v>#NAME?</v>
      </c>
      <c r="AT55" t="e">
        <f t="shared" ca="1" si="2"/>
        <v>#NAME?</v>
      </c>
    </row>
    <row r="56" spans="1:46">
      <c r="A56" t="str">
        <f t="shared" si="0"/>
        <v>3453 JP EQUITY</v>
      </c>
      <c r="B56" s="17">
        <v>44286</v>
      </c>
      <c r="C56">
        <v>533700</v>
      </c>
      <c r="D56" t="s">
        <v>290</v>
      </c>
      <c r="E56" t="s">
        <v>291</v>
      </c>
      <c r="F56" t="s">
        <v>24206</v>
      </c>
      <c r="G56" t="s">
        <v>59122</v>
      </c>
      <c r="I56" s="18"/>
      <c r="K56" t="s">
        <v>488</v>
      </c>
      <c r="L56" s="18">
        <v>51</v>
      </c>
      <c r="M56" s="18">
        <v>132560680</v>
      </c>
      <c r="N56" s="18">
        <v>138823974</v>
      </c>
      <c r="O56" s="18">
        <v>6263294</v>
      </c>
      <c r="P56" s="18">
        <v>-3007356</v>
      </c>
      <c r="Q56">
        <v>0</v>
      </c>
      <c r="R56">
        <v>0</v>
      </c>
      <c r="S56">
        <v>0</v>
      </c>
      <c r="T56" s="62">
        <v>2599229.02</v>
      </c>
      <c r="U56" s="62">
        <v>266300</v>
      </c>
      <c r="V56">
        <v>7.0000000000000007E-2</v>
      </c>
      <c r="W56">
        <v>0</v>
      </c>
      <c r="X56">
        <v>0</v>
      </c>
      <c r="Y56" t="s">
        <v>24207</v>
      </c>
      <c r="Z56" t="s">
        <v>140</v>
      </c>
      <c r="AA56" t="s">
        <v>24206</v>
      </c>
      <c r="AC56" t="s">
        <v>97</v>
      </c>
      <c r="AD56" t="s">
        <v>490</v>
      </c>
      <c r="AH56">
        <v>0</v>
      </c>
      <c r="AI56">
        <v>0</v>
      </c>
      <c r="AJ56">
        <v>0</v>
      </c>
      <c r="AK56">
        <v>10.220000000000001</v>
      </c>
      <c r="AL56" s="62" t="s">
        <v>490</v>
      </c>
      <c r="AM56" s="62">
        <v>247772.16</v>
      </c>
      <c r="AP56">
        <f>MATCH(A56,MP_20210416!C:C,0)</f>
        <v>163</v>
      </c>
      <c r="AR56" t="e">
        <f ca="1">_xll.BDP(A56, "CRNCY_ADJ_PX_LAST", "EQY_FUND_CRNCY", "KRW")</f>
        <v>#NAME?</v>
      </c>
      <c r="AS56" t="e">
        <f t="shared" ca="1" si="1"/>
        <v>#NAME?</v>
      </c>
      <c r="AT56" t="e">
        <f t="shared" ca="1" si="2"/>
        <v>#NAME?</v>
      </c>
    </row>
    <row r="57" spans="1:46">
      <c r="A57" t="str">
        <f t="shared" si="0"/>
        <v>8001 JP EQUITY</v>
      </c>
      <c r="B57" s="17">
        <v>44286</v>
      </c>
      <c r="C57">
        <v>533700</v>
      </c>
      <c r="D57" t="s">
        <v>290</v>
      </c>
      <c r="E57" t="s">
        <v>291</v>
      </c>
      <c r="F57" t="s">
        <v>515</v>
      </c>
      <c r="G57" t="s">
        <v>516</v>
      </c>
      <c r="I57" s="18"/>
      <c r="K57" t="s">
        <v>488</v>
      </c>
      <c r="L57" s="18">
        <v>7734</v>
      </c>
      <c r="M57" s="18">
        <v>246887304</v>
      </c>
      <c r="N57" s="18">
        <v>282778403</v>
      </c>
      <c r="O57" s="18">
        <v>35891099</v>
      </c>
      <c r="P57" s="18">
        <v>-5060337</v>
      </c>
      <c r="Q57">
        <v>0</v>
      </c>
      <c r="R57">
        <v>0</v>
      </c>
      <c r="S57">
        <v>0</v>
      </c>
      <c r="T57" s="62">
        <v>31922.33</v>
      </c>
      <c r="U57" s="62">
        <v>3577</v>
      </c>
      <c r="V57">
        <v>0.13</v>
      </c>
      <c r="W57">
        <v>0</v>
      </c>
      <c r="X57">
        <v>0</v>
      </c>
      <c r="Y57" t="s">
        <v>517</v>
      </c>
      <c r="Z57" t="s">
        <v>140</v>
      </c>
      <c r="AA57" t="s">
        <v>515</v>
      </c>
      <c r="AC57" t="s">
        <v>87</v>
      </c>
      <c r="AD57" t="s">
        <v>490</v>
      </c>
      <c r="AH57">
        <v>0</v>
      </c>
      <c r="AI57">
        <v>0</v>
      </c>
      <c r="AJ57">
        <v>0</v>
      </c>
      <c r="AK57">
        <v>10.220000000000001</v>
      </c>
      <c r="AL57" s="62" t="s">
        <v>490</v>
      </c>
      <c r="AM57" s="62">
        <v>3043</v>
      </c>
      <c r="AP57" t="e">
        <f>MATCH(A57,MP_20210416!C:C,0)</f>
        <v>#N/A</v>
      </c>
      <c r="AR57" t="e">
        <f ca="1">_xll.BDP(A57, "CRNCY_ADJ_PX_LAST", "EQY_FUND_CRNCY", "KRW")</f>
        <v>#NAME?</v>
      </c>
      <c r="AS57" t="e">
        <f t="shared" ca="1" si="1"/>
        <v>#NAME?</v>
      </c>
      <c r="AT57" t="e">
        <f t="shared" ca="1" si="2"/>
        <v>#NAME?</v>
      </c>
    </row>
    <row r="58" spans="1:46">
      <c r="A58" t="str">
        <f t="shared" si="0"/>
        <v>4507 JP EQUITY</v>
      </c>
      <c r="B58" s="17">
        <v>44286</v>
      </c>
      <c r="C58">
        <v>533700</v>
      </c>
      <c r="D58" t="s">
        <v>290</v>
      </c>
      <c r="E58" t="s">
        <v>291</v>
      </c>
      <c r="F58" t="s">
        <v>27548</v>
      </c>
      <c r="G58" t="s">
        <v>27550</v>
      </c>
      <c r="I58" s="18"/>
      <c r="K58" t="s">
        <v>488</v>
      </c>
      <c r="L58" s="18">
        <v>4584</v>
      </c>
      <c r="M58" s="18">
        <v>276242994</v>
      </c>
      <c r="N58" s="18">
        <v>283011887</v>
      </c>
      <c r="O58" s="18">
        <v>6768893</v>
      </c>
      <c r="P58" s="18">
        <v>-2712382</v>
      </c>
      <c r="Q58">
        <v>0</v>
      </c>
      <c r="R58">
        <v>0</v>
      </c>
      <c r="S58">
        <v>0</v>
      </c>
      <c r="T58" s="62">
        <v>60262.43</v>
      </c>
      <c r="U58" s="62">
        <v>6040</v>
      </c>
      <c r="V58">
        <v>0.13</v>
      </c>
      <c r="W58">
        <v>0</v>
      </c>
      <c r="X58">
        <v>0</v>
      </c>
      <c r="Y58" t="s">
        <v>27549</v>
      </c>
      <c r="Z58" t="s">
        <v>140</v>
      </c>
      <c r="AA58" t="s">
        <v>27548</v>
      </c>
      <c r="AC58" t="s">
        <v>90</v>
      </c>
      <c r="AD58" t="s">
        <v>490</v>
      </c>
      <c r="AH58">
        <v>0</v>
      </c>
      <c r="AI58">
        <v>0</v>
      </c>
      <c r="AJ58">
        <v>0</v>
      </c>
      <c r="AK58">
        <v>10.220000000000001</v>
      </c>
      <c r="AL58" s="62" t="s">
        <v>490</v>
      </c>
      <c r="AM58" s="62">
        <v>5750.35</v>
      </c>
      <c r="AP58" t="e">
        <f>MATCH(A58,MP_20210416!C:C,0)</f>
        <v>#N/A</v>
      </c>
      <c r="AR58" t="e">
        <f ca="1">_xll.BDP(A58, "CRNCY_ADJ_PX_LAST", "EQY_FUND_CRNCY", "KRW")</f>
        <v>#NAME?</v>
      </c>
      <c r="AS58" t="e">
        <f t="shared" ca="1" si="1"/>
        <v>#NAME?</v>
      </c>
      <c r="AT58" t="e">
        <f t="shared" ca="1" si="2"/>
        <v>#NAME?</v>
      </c>
    </row>
    <row r="59" spans="1:46">
      <c r="A59" t="str">
        <f t="shared" si="0"/>
        <v>9719 JP EQUITY</v>
      </c>
      <c r="B59" s="17">
        <v>44286</v>
      </c>
      <c r="C59">
        <v>533700</v>
      </c>
      <c r="D59" t="s">
        <v>290</v>
      </c>
      <c r="E59" t="s">
        <v>291</v>
      </c>
      <c r="F59" t="s">
        <v>28293</v>
      </c>
      <c r="G59" t="s">
        <v>28295</v>
      </c>
      <c r="I59" s="18"/>
      <c r="K59" t="s">
        <v>488</v>
      </c>
      <c r="L59" s="18">
        <v>3980</v>
      </c>
      <c r="M59" s="18">
        <v>239374562</v>
      </c>
      <c r="N59" s="18">
        <v>266876320</v>
      </c>
      <c r="O59" s="18">
        <v>27501758</v>
      </c>
      <c r="P59" s="18">
        <v>-7171180</v>
      </c>
      <c r="Q59">
        <v>0</v>
      </c>
      <c r="R59">
        <v>0</v>
      </c>
      <c r="S59">
        <v>0</v>
      </c>
      <c r="T59" s="62">
        <v>60144.36</v>
      </c>
      <c r="U59" s="62">
        <v>6560</v>
      </c>
      <c r="V59">
        <v>0.13</v>
      </c>
      <c r="W59">
        <v>0</v>
      </c>
      <c r="X59">
        <v>0</v>
      </c>
      <c r="Y59" t="s">
        <v>28294</v>
      </c>
      <c r="Z59" t="s">
        <v>140</v>
      </c>
      <c r="AA59" t="s">
        <v>28293</v>
      </c>
      <c r="AC59" t="s">
        <v>93</v>
      </c>
      <c r="AD59" t="s">
        <v>490</v>
      </c>
      <c r="AH59">
        <v>0</v>
      </c>
      <c r="AI59">
        <v>0</v>
      </c>
      <c r="AJ59">
        <v>0</v>
      </c>
      <c r="AK59">
        <v>10.220000000000001</v>
      </c>
      <c r="AL59" t="s">
        <v>490</v>
      </c>
      <c r="AM59" s="62">
        <v>5733.28</v>
      </c>
      <c r="AP59" t="e">
        <f>MATCH(A59,MP_20210416!C:C,0)</f>
        <v>#N/A</v>
      </c>
      <c r="AR59" t="e">
        <f ca="1">_xll.BDP(A59, "CRNCY_ADJ_PX_LAST", "EQY_FUND_CRNCY", "KRW")</f>
        <v>#NAME?</v>
      </c>
      <c r="AS59" t="e">
        <f t="shared" ca="1" si="1"/>
        <v>#NAME?</v>
      </c>
      <c r="AT59" t="e">
        <f t="shared" ca="1" si="2"/>
        <v>#NAME?</v>
      </c>
    </row>
    <row r="60" spans="1:46">
      <c r="A60" t="str">
        <f t="shared" si="0"/>
        <v>1878 JP EQUITY</v>
      </c>
      <c r="B60" s="17">
        <v>44286</v>
      </c>
      <c r="C60">
        <v>533700</v>
      </c>
      <c r="D60" t="s">
        <v>290</v>
      </c>
      <c r="E60" t="s">
        <v>291</v>
      </c>
      <c r="F60" t="s">
        <v>29103</v>
      </c>
      <c r="G60" t="s">
        <v>59165</v>
      </c>
      <c r="I60" s="18"/>
      <c r="K60" t="s">
        <v>488</v>
      </c>
      <c r="L60" s="18">
        <v>2394</v>
      </c>
      <c r="M60" s="18">
        <v>241270220</v>
      </c>
      <c r="N60" s="18">
        <v>313225597</v>
      </c>
      <c r="O60" s="18">
        <v>71955377</v>
      </c>
      <c r="P60" s="18">
        <v>-4137675</v>
      </c>
      <c r="Q60">
        <v>0</v>
      </c>
      <c r="R60">
        <v>0</v>
      </c>
      <c r="S60">
        <v>0</v>
      </c>
      <c r="T60" s="62">
        <v>100781.21</v>
      </c>
      <c r="U60" s="62">
        <v>12800</v>
      </c>
      <c r="V60">
        <v>0.15</v>
      </c>
      <c r="W60">
        <v>0</v>
      </c>
      <c r="X60">
        <v>0</v>
      </c>
      <c r="Y60" t="s">
        <v>29104</v>
      </c>
      <c r="Z60" t="s">
        <v>140</v>
      </c>
      <c r="AA60" t="s">
        <v>29103</v>
      </c>
      <c r="AC60" t="s">
        <v>97</v>
      </c>
      <c r="AD60" t="s">
        <v>490</v>
      </c>
      <c r="AH60">
        <v>0</v>
      </c>
      <c r="AI60">
        <v>0</v>
      </c>
      <c r="AJ60">
        <v>0</v>
      </c>
      <c r="AK60">
        <v>10.220000000000001</v>
      </c>
      <c r="AL60" t="s">
        <v>490</v>
      </c>
      <c r="AM60" s="62">
        <v>9606.99</v>
      </c>
      <c r="AP60" t="e">
        <f>MATCH(A60,MP_20210416!C:C,0)</f>
        <v>#N/A</v>
      </c>
      <c r="AR60" t="e">
        <f ca="1">_xll.BDP(A60, "CRNCY_ADJ_PX_LAST", "EQY_FUND_CRNCY", "KRW")</f>
        <v>#NAME?</v>
      </c>
      <c r="AS60" t="e">
        <f t="shared" ca="1" si="1"/>
        <v>#NAME?</v>
      </c>
      <c r="AT60" t="e">
        <f t="shared" ca="1" si="2"/>
        <v>#NAME?</v>
      </c>
    </row>
    <row r="61" spans="1:46">
      <c r="A61" t="str">
        <f t="shared" si="0"/>
        <v>5938 JP EQUITY</v>
      </c>
      <c r="B61" s="17">
        <v>44286</v>
      </c>
      <c r="C61">
        <v>533700</v>
      </c>
      <c r="D61" t="s">
        <v>290</v>
      </c>
      <c r="E61" t="s">
        <v>291</v>
      </c>
      <c r="F61" t="s">
        <v>30132</v>
      </c>
      <c r="G61" t="s">
        <v>59182</v>
      </c>
      <c r="I61" s="18"/>
      <c r="K61" t="s">
        <v>488</v>
      </c>
      <c r="L61" s="18">
        <v>8100</v>
      </c>
      <c r="M61" s="18">
        <v>251597273</v>
      </c>
      <c r="N61" s="18">
        <v>266602379</v>
      </c>
      <c r="O61" s="18">
        <v>15005106</v>
      </c>
      <c r="P61" s="18">
        <v>-3094524</v>
      </c>
      <c r="Q61">
        <v>0</v>
      </c>
      <c r="R61">
        <v>0</v>
      </c>
      <c r="S61">
        <v>0</v>
      </c>
      <c r="T61" s="62">
        <v>31061.39</v>
      </c>
      <c r="U61" s="62">
        <v>3220</v>
      </c>
      <c r="V61">
        <v>0.13</v>
      </c>
      <c r="W61">
        <v>0</v>
      </c>
      <c r="X61">
        <v>0</v>
      </c>
      <c r="Y61" t="s">
        <v>30133</v>
      </c>
      <c r="Z61" t="s">
        <v>140</v>
      </c>
      <c r="AA61" t="s">
        <v>30132</v>
      </c>
      <c r="AC61" t="s">
        <v>87</v>
      </c>
      <c r="AD61" t="s">
        <v>490</v>
      </c>
      <c r="AH61">
        <v>0</v>
      </c>
      <c r="AI61">
        <v>0</v>
      </c>
      <c r="AJ61">
        <v>0</v>
      </c>
      <c r="AK61">
        <v>10.220000000000001</v>
      </c>
      <c r="AL61" t="s">
        <v>490</v>
      </c>
      <c r="AM61" s="62">
        <v>2979.08</v>
      </c>
      <c r="AP61" t="e">
        <f>MATCH(A61,MP_20210416!C:C,0)</f>
        <v>#N/A</v>
      </c>
      <c r="AR61" t="e">
        <f ca="1">_xll.BDP(A61, "CRNCY_ADJ_PX_LAST", "EQY_FUND_CRNCY", "KRW")</f>
        <v>#NAME?</v>
      </c>
      <c r="AS61" t="e">
        <f t="shared" ca="1" si="1"/>
        <v>#NAME?</v>
      </c>
      <c r="AT61" t="e">
        <f t="shared" ca="1" si="2"/>
        <v>#NAME?</v>
      </c>
    </row>
    <row r="62" spans="1:46">
      <c r="A62" t="str">
        <f t="shared" si="0"/>
        <v>2914 JP EQUITY</v>
      </c>
      <c r="B62" s="17">
        <v>44286</v>
      </c>
      <c r="C62">
        <v>533700</v>
      </c>
      <c r="D62" t="s">
        <v>290</v>
      </c>
      <c r="E62" t="s">
        <v>291</v>
      </c>
      <c r="F62" t="s">
        <v>30993</v>
      </c>
      <c r="G62" t="s">
        <v>30995</v>
      </c>
      <c r="I62" s="17"/>
      <c r="K62" t="s">
        <v>488</v>
      </c>
      <c r="L62" s="18">
        <v>12851</v>
      </c>
      <c r="M62" s="18">
        <v>274099097</v>
      </c>
      <c r="N62" s="18">
        <v>283735584</v>
      </c>
      <c r="O62" s="18">
        <v>9636487</v>
      </c>
      <c r="P62" s="18">
        <v>-2557706</v>
      </c>
      <c r="Q62">
        <v>0</v>
      </c>
      <c r="R62">
        <v>0</v>
      </c>
      <c r="S62">
        <v>0</v>
      </c>
      <c r="T62" s="62">
        <v>21329.01</v>
      </c>
      <c r="U62" s="62">
        <v>2160</v>
      </c>
      <c r="V62">
        <v>0.13</v>
      </c>
      <c r="W62">
        <v>0</v>
      </c>
      <c r="X62">
        <v>0</v>
      </c>
      <c r="Y62" t="s">
        <v>30994</v>
      </c>
      <c r="Z62" t="s">
        <v>140</v>
      </c>
      <c r="AA62" t="s">
        <v>30993</v>
      </c>
      <c r="AC62" t="s">
        <v>89</v>
      </c>
      <c r="AD62" t="s">
        <v>490</v>
      </c>
      <c r="AH62">
        <v>0</v>
      </c>
      <c r="AI62">
        <v>0</v>
      </c>
      <c r="AJ62">
        <v>0</v>
      </c>
      <c r="AK62">
        <v>10.220000000000001</v>
      </c>
      <c r="AL62" s="62" t="s">
        <v>490</v>
      </c>
      <c r="AM62" s="62">
        <v>2032.9</v>
      </c>
      <c r="AP62" t="e">
        <f>MATCH(A62,MP_20210416!C:C,0)</f>
        <v>#N/A</v>
      </c>
      <c r="AR62" t="e">
        <f ca="1">_xll.BDP(A62, "CRNCY_ADJ_PX_LAST", "EQY_FUND_CRNCY", "KRW")</f>
        <v>#NAME?</v>
      </c>
      <c r="AS62" t="e">
        <f t="shared" ca="1" si="1"/>
        <v>#NAME?</v>
      </c>
      <c r="AT62" t="e">
        <f t="shared" ca="1" si="2"/>
        <v>#NAME?</v>
      </c>
    </row>
    <row r="63" spans="1:46">
      <c r="A63" t="str">
        <f t="shared" si="0"/>
        <v>9432 JP EQUITY</v>
      </c>
      <c r="B63" s="17">
        <v>44286</v>
      </c>
      <c r="C63">
        <v>533700</v>
      </c>
      <c r="D63" t="s">
        <v>290</v>
      </c>
      <c r="E63" t="s">
        <v>291</v>
      </c>
      <c r="F63" t="s">
        <v>533</v>
      </c>
      <c r="G63" t="s">
        <v>534</v>
      </c>
      <c r="I63" s="18"/>
      <c r="K63" t="s">
        <v>488</v>
      </c>
      <c r="L63" s="18">
        <v>8598</v>
      </c>
      <c r="M63" s="18">
        <v>221685992</v>
      </c>
      <c r="N63" s="18">
        <v>259703651</v>
      </c>
      <c r="O63" s="18">
        <v>38017659</v>
      </c>
      <c r="P63" s="18">
        <v>-5336044</v>
      </c>
      <c r="Q63">
        <v>0</v>
      </c>
      <c r="R63">
        <v>0</v>
      </c>
      <c r="S63">
        <v>0</v>
      </c>
      <c r="T63" s="62">
        <v>25783.439999999999</v>
      </c>
      <c r="U63" s="62">
        <v>2955</v>
      </c>
      <c r="V63">
        <v>0.12</v>
      </c>
      <c r="W63">
        <v>0</v>
      </c>
      <c r="X63">
        <v>0</v>
      </c>
      <c r="Y63" t="s">
        <v>535</v>
      </c>
      <c r="Z63" t="s">
        <v>140</v>
      </c>
      <c r="AA63" t="s">
        <v>533</v>
      </c>
      <c r="AC63" t="s">
        <v>84</v>
      </c>
      <c r="AD63" t="s">
        <v>490</v>
      </c>
      <c r="AH63">
        <v>0</v>
      </c>
      <c r="AI63">
        <v>0</v>
      </c>
      <c r="AJ63">
        <v>0</v>
      </c>
      <c r="AK63">
        <v>10.220000000000001</v>
      </c>
      <c r="AL63" s="62" t="s">
        <v>490</v>
      </c>
      <c r="AM63" s="62">
        <v>2403.04</v>
      </c>
      <c r="AP63">
        <f>MATCH(A63,MP_20210416!C:C,0)</f>
        <v>41</v>
      </c>
      <c r="AR63" t="e">
        <f ca="1">_xll.BDP(A63, "CRNCY_ADJ_PX_LAST", "EQY_FUND_CRNCY", "KRW")</f>
        <v>#NAME?</v>
      </c>
      <c r="AS63" t="e">
        <f t="shared" ca="1" si="1"/>
        <v>#NAME?</v>
      </c>
      <c r="AT63" t="e">
        <f t="shared" ca="1" si="2"/>
        <v>#NAME?</v>
      </c>
    </row>
    <row r="64" spans="1:46">
      <c r="A64" t="str">
        <f t="shared" si="0"/>
        <v>8725 JP EQUITY</v>
      </c>
      <c r="B64" s="17">
        <v>44286</v>
      </c>
      <c r="C64">
        <v>533700</v>
      </c>
      <c r="D64" t="s">
        <v>290</v>
      </c>
      <c r="E64" t="s">
        <v>291</v>
      </c>
      <c r="F64" t="s">
        <v>32955</v>
      </c>
      <c r="G64" t="s">
        <v>59166</v>
      </c>
      <c r="I64" s="18"/>
      <c r="K64" t="s">
        <v>488</v>
      </c>
      <c r="L64" s="18">
        <v>8268</v>
      </c>
      <c r="M64" s="18">
        <v>284756799</v>
      </c>
      <c r="N64" s="18">
        <v>280583211</v>
      </c>
      <c r="O64" s="18">
        <v>-4173588</v>
      </c>
      <c r="P64" s="18">
        <v>-7131650</v>
      </c>
      <c r="Q64">
        <v>0</v>
      </c>
      <c r="R64">
        <v>0</v>
      </c>
      <c r="S64">
        <v>0</v>
      </c>
      <c r="T64" s="62">
        <v>34440.83</v>
      </c>
      <c r="U64" s="62">
        <v>3320</v>
      </c>
      <c r="V64">
        <v>0.13</v>
      </c>
      <c r="W64">
        <v>0</v>
      </c>
      <c r="X64">
        <v>0</v>
      </c>
      <c r="Y64" t="s">
        <v>32956</v>
      </c>
      <c r="Z64" t="s">
        <v>140</v>
      </c>
      <c r="AA64" t="s">
        <v>32955</v>
      </c>
      <c r="AC64" t="s">
        <v>79</v>
      </c>
      <c r="AD64" t="s">
        <v>490</v>
      </c>
      <c r="AH64">
        <v>0</v>
      </c>
      <c r="AI64">
        <v>0</v>
      </c>
      <c r="AJ64">
        <v>0</v>
      </c>
      <c r="AK64">
        <v>10.220000000000001</v>
      </c>
      <c r="AL64" s="62" t="s">
        <v>490</v>
      </c>
      <c r="AM64" s="62">
        <v>3282.63</v>
      </c>
      <c r="AP64" t="e">
        <f>MATCH(A64,MP_20210416!C:C,0)</f>
        <v>#N/A</v>
      </c>
      <c r="AR64" t="e">
        <f ca="1">_xll.BDP(A64, "CRNCY_ADJ_PX_LAST", "EQY_FUND_CRNCY", "KRW")</f>
        <v>#NAME?</v>
      </c>
      <c r="AS64" t="e">
        <f t="shared" ca="1" si="1"/>
        <v>#NAME?</v>
      </c>
      <c r="AT64" t="e">
        <f t="shared" ca="1" si="2"/>
        <v>#NAME?</v>
      </c>
    </row>
    <row r="65" spans="1:46">
      <c r="A65" t="str">
        <f t="shared" si="0"/>
        <v>4182 JP EQUITY</v>
      </c>
      <c r="B65" s="17">
        <v>44286</v>
      </c>
      <c r="C65">
        <v>533700</v>
      </c>
      <c r="D65" t="s">
        <v>290</v>
      </c>
      <c r="E65" t="s">
        <v>291</v>
      </c>
      <c r="F65" t="s">
        <v>33035</v>
      </c>
      <c r="G65" t="s">
        <v>59098</v>
      </c>
      <c r="I65" s="18"/>
      <c r="K65" t="s">
        <v>488</v>
      </c>
      <c r="L65" s="18">
        <v>9775</v>
      </c>
      <c r="M65" s="18">
        <v>247301035</v>
      </c>
      <c r="N65" s="18">
        <v>275471492</v>
      </c>
      <c r="O65" s="18">
        <v>28170457</v>
      </c>
      <c r="P65" s="18">
        <v>-5426630</v>
      </c>
      <c r="Q65">
        <v>0</v>
      </c>
      <c r="R65">
        <v>0</v>
      </c>
      <c r="S65">
        <v>0</v>
      </c>
      <c r="T65" s="62">
        <v>25299.34</v>
      </c>
      <c r="U65" s="62">
        <v>2757</v>
      </c>
      <c r="V65">
        <v>0.13</v>
      </c>
      <c r="W65">
        <v>0</v>
      </c>
      <c r="X65">
        <v>0</v>
      </c>
      <c r="Y65" t="s">
        <v>33036</v>
      </c>
      <c r="Z65" t="s">
        <v>140</v>
      </c>
      <c r="AA65" t="s">
        <v>33035</v>
      </c>
      <c r="AC65" t="s">
        <v>94</v>
      </c>
      <c r="AD65" t="s">
        <v>490</v>
      </c>
      <c r="AH65">
        <v>0</v>
      </c>
      <c r="AI65">
        <v>0</v>
      </c>
      <c r="AJ65">
        <v>0</v>
      </c>
      <c r="AK65">
        <v>10.220000000000001</v>
      </c>
      <c r="AL65" s="62" t="s">
        <v>490</v>
      </c>
      <c r="AM65" s="62">
        <v>2411.67</v>
      </c>
      <c r="AP65" t="e">
        <f>MATCH(A65,MP_20210416!C:C,0)</f>
        <v>#N/A</v>
      </c>
      <c r="AR65" t="e">
        <f ca="1">_xll.BDP(A65, "CRNCY_ADJ_PX_LAST", "EQY_FUND_CRNCY", "KRW")</f>
        <v>#NAME?</v>
      </c>
      <c r="AS65" t="e">
        <f t="shared" ca="1" si="1"/>
        <v>#NAME?</v>
      </c>
      <c r="AT65" t="e">
        <f t="shared" ca="1" si="2"/>
        <v>#NAME?</v>
      </c>
    </row>
    <row r="66" spans="1:46">
      <c r="A66" t="str">
        <f t="shared" si="0"/>
        <v>9831 JP EQUITY</v>
      </c>
      <c r="B66" s="17">
        <v>44286</v>
      </c>
      <c r="C66">
        <v>533700</v>
      </c>
      <c r="D66" t="s">
        <v>290</v>
      </c>
      <c r="E66" t="s">
        <v>291</v>
      </c>
      <c r="F66" t="s">
        <v>33450</v>
      </c>
      <c r="G66" t="s">
        <v>59096</v>
      </c>
      <c r="I66" s="18"/>
      <c r="K66" t="s">
        <v>488</v>
      </c>
      <c r="L66" s="18">
        <v>48289</v>
      </c>
      <c r="M66" s="18">
        <v>272336876</v>
      </c>
      <c r="N66" s="18">
        <v>299118976</v>
      </c>
      <c r="O66" s="18">
        <v>26782100</v>
      </c>
      <c r="P66" s="18">
        <v>-2068904</v>
      </c>
      <c r="Q66">
        <v>0</v>
      </c>
      <c r="R66">
        <v>0</v>
      </c>
      <c r="S66">
        <v>0</v>
      </c>
      <c r="T66" s="62">
        <v>5639.73</v>
      </c>
      <c r="U66" s="62">
        <v>606</v>
      </c>
      <c r="V66">
        <v>0.14000000000000001</v>
      </c>
      <c r="W66">
        <v>0</v>
      </c>
      <c r="X66">
        <v>0</v>
      </c>
      <c r="Y66" t="s">
        <v>33451</v>
      </c>
      <c r="Z66" t="s">
        <v>140</v>
      </c>
      <c r="AA66" t="s">
        <v>33450</v>
      </c>
      <c r="AC66" t="s">
        <v>85</v>
      </c>
      <c r="AD66" t="s">
        <v>490</v>
      </c>
      <c r="AH66">
        <v>0</v>
      </c>
      <c r="AI66">
        <v>0</v>
      </c>
      <c r="AJ66">
        <v>0</v>
      </c>
      <c r="AK66">
        <v>10.220000000000001</v>
      </c>
      <c r="AL66" s="62" t="s">
        <v>490</v>
      </c>
      <c r="AM66" s="62">
        <v>537.53</v>
      </c>
      <c r="AP66" t="e">
        <f>MATCH(A66,MP_20210416!C:C,0)</f>
        <v>#N/A</v>
      </c>
      <c r="AR66" t="e">
        <f ca="1">_xll.BDP(A66, "CRNCY_ADJ_PX_LAST", "EQY_FUND_CRNCY", "KRW")</f>
        <v>#NAME?</v>
      </c>
      <c r="AS66" t="e">
        <f t="shared" ca="1" si="1"/>
        <v>#NAME?</v>
      </c>
      <c r="AT66" t="e">
        <f t="shared" ca="1" si="2"/>
        <v>#NAME?</v>
      </c>
    </row>
    <row r="67" spans="1:46">
      <c r="A67" t="str">
        <f t="shared" ref="A67:A130" si="3">Y67</f>
        <v>005930 KS EQUITY</v>
      </c>
      <c r="B67" s="17">
        <v>44286</v>
      </c>
      <c r="C67">
        <v>533700</v>
      </c>
      <c r="D67" t="s">
        <v>290</v>
      </c>
      <c r="E67" t="s">
        <v>291</v>
      </c>
      <c r="F67">
        <v>5930</v>
      </c>
      <c r="G67" t="s">
        <v>551</v>
      </c>
      <c r="I67" s="17">
        <v>27556</v>
      </c>
      <c r="K67" t="s">
        <v>552</v>
      </c>
      <c r="L67" s="18">
        <v>3318</v>
      </c>
      <c r="M67" s="18">
        <v>266881980</v>
      </c>
      <c r="N67" s="18">
        <v>270085200</v>
      </c>
      <c r="O67" s="18">
        <v>3203220</v>
      </c>
      <c r="P67" s="18">
        <v>-2654400</v>
      </c>
      <c r="Q67">
        <v>0</v>
      </c>
      <c r="R67">
        <v>0</v>
      </c>
      <c r="S67">
        <v>0</v>
      </c>
      <c r="T67" s="62">
        <v>80434.59</v>
      </c>
      <c r="U67" s="62">
        <v>81400</v>
      </c>
      <c r="V67" s="62">
        <v>0.13</v>
      </c>
      <c r="W67">
        <v>0</v>
      </c>
      <c r="X67">
        <v>0</v>
      </c>
      <c r="Y67" t="s">
        <v>553</v>
      </c>
      <c r="Z67" t="s">
        <v>554</v>
      </c>
      <c r="AA67" t="s">
        <v>555</v>
      </c>
      <c r="AC67" t="s">
        <v>93</v>
      </c>
      <c r="AD67" t="s">
        <v>556</v>
      </c>
      <c r="AH67">
        <v>0</v>
      </c>
      <c r="AI67">
        <v>0</v>
      </c>
      <c r="AJ67">
        <v>0</v>
      </c>
      <c r="AK67">
        <v>1</v>
      </c>
      <c r="AL67" t="s">
        <v>556</v>
      </c>
      <c r="AM67" s="62">
        <v>80434.59</v>
      </c>
      <c r="AN67" s="62"/>
      <c r="AP67">
        <f>MATCH(A67,MP_20210416!C:C,0)</f>
        <v>31</v>
      </c>
      <c r="AR67" t="e">
        <f ca="1">_xll.BDP(A67, "CRNCY_ADJ_PX_LAST", "EQY_FUND_CRNCY", "KRW")</f>
        <v>#NAME?</v>
      </c>
      <c r="AS67" t="e">
        <f t="shared" ref="AS67:AS130" ca="1" si="4">AR67*L67</f>
        <v>#NAME?</v>
      </c>
      <c r="AT67" t="e">
        <f t="shared" ref="AT67:AT130" ca="1" si="5">AS67/$AT$1*100</f>
        <v>#NAME?</v>
      </c>
    </row>
    <row r="68" spans="1:46">
      <c r="A68" t="str">
        <f t="shared" si="3"/>
        <v>088260 KS EQUITY</v>
      </c>
      <c r="B68" s="17">
        <v>44286</v>
      </c>
      <c r="C68">
        <v>533700</v>
      </c>
      <c r="D68" t="s">
        <v>290</v>
      </c>
      <c r="E68" t="s">
        <v>291</v>
      </c>
      <c r="F68">
        <v>88260</v>
      </c>
      <c r="G68" t="s">
        <v>557</v>
      </c>
      <c r="I68" s="17">
        <v>43278</v>
      </c>
      <c r="K68" t="s">
        <v>552</v>
      </c>
      <c r="L68" s="18">
        <v>47015</v>
      </c>
      <c r="M68" s="18">
        <v>272141810</v>
      </c>
      <c r="N68" s="18">
        <v>270806400</v>
      </c>
      <c r="O68" s="18">
        <v>-1335410</v>
      </c>
      <c r="P68" s="18">
        <v>-940300</v>
      </c>
      <c r="Q68">
        <v>0</v>
      </c>
      <c r="R68">
        <v>0</v>
      </c>
      <c r="S68">
        <v>0</v>
      </c>
      <c r="T68" s="62">
        <v>5788.4</v>
      </c>
      <c r="U68" s="62">
        <v>5760</v>
      </c>
      <c r="V68" s="62">
        <v>0.13</v>
      </c>
      <c r="W68">
        <v>0</v>
      </c>
      <c r="X68">
        <v>0</v>
      </c>
      <c r="Y68" t="s">
        <v>558</v>
      </c>
      <c r="Z68" t="s">
        <v>554</v>
      </c>
      <c r="AA68" t="s">
        <v>559</v>
      </c>
      <c r="AC68" t="s">
        <v>97</v>
      </c>
      <c r="AD68" t="s">
        <v>556</v>
      </c>
      <c r="AH68">
        <v>0</v>
      </c>
      <c r="AI68">
        <v>0</v>
      </c>
      <c r="AJ68">
        <v>0</v>
      </c>
      <c r="AK68">
        <v>1</v>
      </c>
      <c r="AL68" t="s">
        <v>556</v>
      </c>
      <c r="AM68" s="62">
        <v>5788.4</v>
      </c>
      <c r="AN68" s="62"/>
      <c r="AP68">
        <f>MATCH(A68,MP_20210416!C:C,0)</f>
        <v>198</v>
      </c>
      <c r="AR68" t="e">
        <f ca="1">_xll.BDP(A68, "CRNCY_ADJ_PX_LAST", "EQY_FUND_CRNCY", "KRW")</f>
        <v>#NAME?</v>
      </c>
      <c r="AS68" t="e">
        <f t="shared" ca="1" si="4"/>
        <v>#NAME?</v>
      </c>
      <c r="AT68" t="e">
        <f t="shared" ca="1" si="5"/>
        <v>#NAME?</v>
      </c>
    </row>
    <row r="69" spans="1:46">
      <c r="A69" t="str">
        <f t="shared" si="3"/>
        <v>088980 KS EQUITY</v>
      </c>
      <c r="B69" s="17">
        <v>44286</v>
      </c>
      <c r="C69">
        <v>533700</v>
      </c>
      <c r="D69" t="s">
        <v>290</v>
      </c>
      <c r="E69" t="s">
        <v>560</v>
      </c>
      <c r="F69" t="s">
        <v>561</v>
      </c>
      <c r="G69" t="s">
        <v>562</v>
      </c>
      <c r="I69" s="17">
        <v>38791</v>
      </c>
      <c r="K69" t="s">
        <v>552</v>
      </c>
      <c r="L69" s="18">
        <v>353602</v>
      </c>
      <c r="M69" s="18">
        <v>3801997100</v>
      </c>
      <c r="N69" s="18">
        <v>4119463300</v>
      </c>
      <c r="O69" s="18">
        <v>317466200</v>
      </c>
      <c r="P69" s="18">
        <v>35360200</v>
      </c>
      <c r="Q69">
        <v>0</v>
      </c>
      <c r="R69">
        <v>0</v>
      </c>
      <c r="S69">
        <v>0</v>
      </c>
      <c r="T69" s="62">
        <v>10752193.43</v>
      </c>
      <c r="U69" s="62">
        <v>11650</v>
      </c>
      <c r="V69" s="62">
        <v>1.96</v>
      </c>
      <c r="W69">
        <v>0</v>
      </c>
      <c r="X69">
        <v>0</v>
      </c>
      <c r="Y69" t="s">
        <v>62</v>
      </c>
      <c r="Z69" t="s">
        <v>140</v>
      </c>
      <c r="AA69" t="s">
        <v>561</v>
      </c>
      <c r="AC69" t="s">
        <v>295</v>
      </c>
      <c r="AD69" t="s">
        <v>556</v>
      </c>
      <c r="AH69">
        <v>0</v>
      </c>
      <c r="AI69">
        <v>0</v>
      </c>
      <c r="AJ69">
        <v>0</v>
      </c>
      <c r="AK69">
        <v>1</v>
      </c>
      <c r="AL69" t="s">
        <v>556</v>
      </c>
      <c r="AM69" s="62">
        <v>10752193.43</v>
      </c>
      <c r="AN69" s="62"/>
      <c r="AP69">
        <f>MATCH(A69,MP_20210416!C:C,0)</f>
        <v>140</v>
      </c>
      <c r="AR69" t="e">
        <f ca="1">_xll.BDP(A69, "CRNCY_ADJ_PX_LAST", "EQY_FUND_CRNCY", "KRW")</f>
        <v>#NAME?</v>
      </c>
      <c r="AS69" t="e">
        <f t="shared" ca="1" si="4"/>
        <v>#NAME?</v>
      </c>
      <c r="AT69" t="e">
        <f t="shared" ca="1" si="5"/>
        <v>#NAME?</v>
      </c>
    </row>
    <row r="70" spans="1:46">
      <c r="A70" t="str">
        <f t="shared" si="3"/>
        <v>094800 KS EQUITY</v>
      </c>
      <c r="B70" s="17">
        <v>44286</v>
      </c>
      <c r="C70">
        <v>533700</v>
      </c>
      <c r="D70" t="s">
        <v>290</v>
      </c>
      <c r="E70" t="s">
        <v>291</v>
      </c>
      <c r="F70">
        <v>94800</v>
      </c>
      <c r="G70" t="s">
        <v>563</v>
      </c>
      <c r="I70" s="17">
        <v>39181</v>
      </c>
      <c r="K70" t="s">
        <v>552</v>
      </c>
      <c r="L70" s="18">
        <v>10908</v>
      </c>
      <c r="M70" s="18">
        <v>44013780</v>
      </c>
      <c r="N70" s="18">
        <v>48649680</v>
      </c>
      <c r="O70" s="18">
        <v>4635900</v>
      </c>
      <c r="P70" s="18">
        <v>218160</v>
      </c>
      <c r="Q70">
        <v>0</v>
      </c>
      <c r="R70">
        <v>0</v>
      </c>
      <c r="S70">
        <v>0</v>
      </c>
      <c r="T70" s="62">
        <v>4035</v>
      </c>
      <c r="U70" s="62">
        <v>4460</v>
      </c>
      <c r="V70" s="62">
        <v>0.02</v>
      </c>
      <c r="W70">
        <v>0</v>
      </c>
      <c r="X70">
        <v>0</v>
      </c>
      <c r="Y70" t="s">
        <v>564</v>
      </c>
      <c r="Z70" t="s">
        <v>554</v>
      </c>
      <c r="AA70" t="s">
        <v>565</v>
      </c>
      <c r="AC70" t="s">
        <v>97</v>
      </c>
      <c r="AD70" t="s">
        <v>556</v>
      </c>
      <c r="AH70">
        <v>0</v>
      </c>
      <c r="AI70">
        <v>0</v>
      </c>
      <c r="AJ70">
        <v>0</v>
      </c>
      <c r="AK70">
        <v>1</v>
      </c>
      <c r="AL70" t="s">
        <v>556</v>
      </c>
      <c r="AM70" s="62">
        <v>4035</v>
      </c>
      <c r="AN70" s="62"/>
      <c r="AP70">
        <f>MATCH(A70,MP_20210416!C:C,0)</f>
        <v>194</v>
      </c>
      <c r="AR70" t="e">
        <f ca="1">_xll.BDP(A70, "CRNCY_ADJ_PX_LAST", "EQY_FUND_CRNCY", "KRW")</f>
        <v>#NAME?</v>
      </c>
      <c r="AS70" t="e">
        <f t="shared" ca="1" si="4"/>
        <v>#NAME?</v>
      </c>
      <c r="AT70" t="e">
        <f t="shared" ca="1" si="5"/>
        <v>#NAME?</v>
      </c>
    </row>
    <row r="71" spans="1:46">
      <c r="A71" t="s">
        <v>59295</v>
      </c>
      <c r="B71" s="17">
        <v>44286</v>
      </c>
      <c r="C71">
        <v>533700</v>
      </c>
      <c r="D71" t="s">
        <v>290</v>
      </c>
      <c r="E71" t="s">
        <v>291</v>
      </c>
      <c r="F71">
        <v>293940</v>
      </c>
      <c r="G71" t="s">
        <v>566</v>
      </c>
      <c r="I71" s="17">
        <v>43320</v>
      </c>
      <c r="K71" t="s">
        <v>552</v>
      </c>
      <c r="L71" s="18">
        <v>154278</v>
      </c>
      <c r="M71" s="18">
        <v>1106173260</v>
      </c>
      <c r="N71" s="18">
        <v>1161713340</v>
      </c>
      <c r="O71" s="18">
        <v>55540080</v>
      </c>
      <c r="P71" s="18">
        <v>-1542780</v>
      </c>
      <c r="Q71">
        <v>0</v>
      </c>
      <c r="R71">
        <v>0</v>
      </c>
      <c r="S71">
        <v>0</v>
      </c>
      <c r="T71" s="62">
        <v>7170</v>
      </c>
      <c r="U71" s="62">
        <v>7530</v>
      </c>
      <c r="V71" s="62">
        <v>0.55000000000000004</v>
      </c>
      <c r="W71">
        <v>0</v>
      </c>
      <c r="X71">
        <v>0</v>
      </c>
      <c r="Z71" t="s">
        <v>554</v>
      </c>
      <c r="AA71" t="s">
        <v>567</v>
      </c>
      <c r="AC71" t="s">
        <v>295</v>
      </c>
      <c r="AD71" t="s">
        <v>556</v>
      </c>
      <c r="AH71">
        <v>0</v>
      </c>
      <c r="AI71">
        <v>0</v>
      </c>
      <c r="AJ71">
        <v>0</v>
      </c>
      <c r="AK71">
        <v>1</v>
      </c>
      <c r="AL71" t="s">
        <v>556</v>
      </c>
      <c r="AM71" s="62">
        <v>7170</v>
      </c>
      <c r="AN71" s="62"/>
      <c r="AP71">
        <f>MATCH(A71,MP_20210416!C:C,0)</f>
        <v>195</v>
      </c>
      <c r="AR71" t="e">
        <f ca="1">_xll.BDP(A71, "CRNCY_ADJ_PX_LAST", "EQY_FUND_CRNCY", "KRW")</f>
        <v>#NAME?</v>
      </c>
      <c r="AS71" t="e">
        <f t="shared" ca="1" si="4"/>
        <v>#NAME?</v>
      </c>
      <c r="AT71" t="e">
        <f t="shared" ca="1" si="5"/>
        <v>#NAME?</v>
      </c>
    </row>
    <row r="72" spans="1:46">
      <c r="A72" t="str">
        <f t="shared" si="3"/>
        <v>330590 KS EQUITY</v>
      </c>
      <c r="B72" s="17">
        <v>44286</v>
      </c>
      <c r="C72">
        <v>533700</v>
      </c>
      <c r="D72" t="s">
        <v>290</v>
      </c>
      <c r="E72" t="s">
        <v>291</v>
      </c>
      <c r="F72">
        <v>330590</v>
      </c>
      <c r="G72" t="s">
        <v>1546</v>
      </c>
      <c r="I72" s="17">
        <v>43768</v>
      </c>
      <c r="K72" t="s">
        <v>552</v>
      </c>
      <c r="L72" s="18">
        <v>92917</v>
      </c>
      <c r="M72" s="18">
        <v>480216870</v>
      </c>
      <c r="N72" s="18">
        <v>484097570</v>
      </c>
      <c r="O72" s="18">
        <v>3880700</v>
      </c>
      <c r="P72" s="18">
        <v>-929170</v>
      </c>
      <c r="Q72">
        <v>0</v>
      </c>
      <c r="R72">
        <v>0</v>
      </c>
      <c r="S72">
        <v>0</v>
      </c>
      <c r="T72" s="62">
        <v>5168.2299999999996</v>
      </c>
      <c r="U72" s="62">
        <v>5210</v>
      </c>
      <c r="V72" s="62">
        <v>0.23</v>
      </c>
      <c r="W72">
        <v>0</v>
      </c>
      <c r="X72">
        <v>0</v>
      </c>
      <c r="Y72" t="s">
        <v>1547</v>
      </c>
      <c r="Z72" t="s">
        <v>554</v>
      </c>
      <c r="AA72" t="s">
        <v>570</v>
      </c>
      <c r="AC72" t="s">
        <v>97</v>
      </c>
      <c r="AD72" t="s">
        <v>556</v>
      </c>
      <c r="AH72">
        <v>0</v>
      </c>
      <c r="AI72">
        <v>0</v>
      </c>
      <c r="AJ72">
        <v>0</v>
      </c>
      <c r="AK72">
        <v>1</v>
      </c>
      <c r="AL72" t="s">
        <v>556</v>
      </c>
      <c r="AM72" s="62">
        <v>5168.2299999999996</v>
      </c>
      <c r="AN72" s="62"/>
      <c r="AP72">
        <f>MATCH(A72,MP_20210416!C:C,0)</f>
        <v>196</v>
      </c>
      <c r="AR72" t="e">
        <f ca="1">_xll.BDP(A71, "CRNCY_ADJ_PX_LAST", "EQY_FUND_CRNCY", "KRW")</f>
        <v>#NAME?</v>
      </c>
      <c r="AS72" t="e">
        <f t="shared" ca="1" si="4"/>
        <v>#NAME?</v>
      </c>
      <c r="AT72" t="e">
        <f t="shared" ca="1" si="5"/>
        <v>#NAME?</v>
      </c>
    </row>
    <row r="73" spans="1:46">
      <c r="A73" t="str">
        <f t="shared" si="3"/>
        <v>365550 KS EQUITY</v>
      </c>
      <c r="B73" s="17">
        <v>44286</v>
      </c>
      <c r="C73">
        <v>533700</v>
      </c>
      <c r="D73" t="s">
        <v>290</v>
      </c>
      <c r="E73" t="s">
        <v>291</v>
      </c>
      <c r="F73">
        <v>365550</v>
      </c>
      <c r="G73" t="s">
        <v>59035</v>
      </c>
      <c r="I73" s="17">
        <v>44188</v>
      </c>
      <c r="K73" t="s">
        <v>552</v>
      </c>
      <c r="L73" s="18">
        <v>195193</v>
      </c>
      <c r="M73" s="18">
        <v>985724650</v>
      </c>
      <c r="N73" s="18">
        <v>1177013790</v>
      </c>
      <c r="O73" s="18">
        <v>191289140</v>
      </c>
      <c r="P73" s="18">
        <v>-7807720</v>
      </c>
      <c r="Q73">
        <v>0</v>
      </c>
      <c r="R73">
        <v>0</v>
      </c>
      <c r="S73">
        <v>0</v>
      </c>
      <c r="T73" s="62">
        <v>5050</v>
      </c>
      <c r="U73" s="62">
        <v>6030</v>
      </c>
      <c r="V73" s="62">
        <v>0.56000000000000005</v>
      </c>
      <c r="W73">
        <v>0</v>
      </c>
      <c r="X73">
        <v>0</v>
      </c>
      <c r="Y73" t="s">
        <v>58975</v>
      </c>
      <c r="Z73" t="s">
        <v>554</v>
      </c>
      <c r="AA73" t="s">
        <v>58976</v>
      </c>
      <c r="AC73" t="s">
        <v>97</v>
      </c>
      <c r="AD73" t="s">
        <v>556</v>
      </c>
      <c r="AH73">
        <v>0</v>
      </c>
      <c r="AI73">
        <v>0</v>
      </c>
      <c r="AJ73">
        <v>0</v>
      </c>
      <c r="AK73">
        <v>1</v>
      </c>
      <c r="AL73" t="s">
        <v>556</v>
      </c>
      <c r="AM73" s="62">
        <v>5050</v>
      </c>
      <c r="AN73" s="62"/>
      <c r="AP73">
        <f>MATCH(A73,MP_20210416!C:C,0)</f>
        <v>197</v>
      </c>
      <c r="AR73" t="e">
        <f ca="1">_xll.BDP(A73, "CRNCY_ADJ_PX_LAST", "EQY_FUND_CRNCY", "KRW")</f>
        <v>#NAME?</v>
      </c>
      <c r="AS73" t="e">
        <f t="shared" ca="1" si="4"/>
        <v>#NAME?</v>
      </c>
      <c r="AT73" t="e">
        <f t="shared" ca="1" si="5"/>
        <v>#NAME?</v>
      </c>
    </row>
    <row r="74" spans="1:46">
      <c r="A74" t="str">
        <f t="shared" si="3"/>
        <v>867 HK EQUITY</v>
      </c>
      <c r="B74" s="17">
        <v>44286</v>
      </c>
      <c r="C74">
        <v>533700</v>
      </c>
      <c r="D74" t="s">
        <v>290</v>
      </c>
      <c r="E74" t="s">
        <v>291</v>
      </c>
      <c r="F74" t="s">
        <v>36847</v>
      </c>
      <c r="G74" t="s">
        <v>59211</v>
      </c>
      <c r="I74" s="17"/>
      <c r="K74" t="s">
        <v>332</v>
      </c>
      <c r="L74" s="18">
        <v>302000</v>
      </c>
      <c r="M74" s="18">
        <v>486478349</v>
      </c>
      <c r="N74" s="18">
        <v>693817880</v>
      </c>
      <c r="O74" s="18">
        <v>207339531</v>
      </c>
      <c r="P74" s="18">
        <v>5116424</v>
      </c>
      <c r="Q74">
        <v>0</v>
      </c>
      <c r="R74">
        <v>0</v>
      </c>
      <c r="S74">
        <v>0</v>
      </c>
      <c r="T74" s="62">
        <v>1610.86</v>
      </c>
      <c r="U74" s="62">
        <v>15.78</v>
      </c>
      <c r="V74" s="62">
        <v>0.33</v>
      </c>
      <c r="W74">
        <v>0</v>
      </c>
      <c r="X74">
        <v>0</v>
      </c>
      <c r="Y74" t="s">
        <v>36848</v>
      </c>
      <c r="Z74" t="s">
        <v>140</v>
      </c>
      <c r="AA74" t="s">
        <v>36847</v>
      </c>
      <c r="AC74" t="s">
        <v>90</v>
      </c>
      <c r="AD74" t="s">
        <v>334</v>
      </c>
      <c r="AH74">
        <v>0</v>
      </c>
      <c r="AI74">
        <v>0</v>
      </c>
      <c r="AJ74">
        <v>0</v>
      </c>
      <c r="AK74">
        <v>145.59</v>
      </c>
      <c r="AL74" t="s">
        <v>371</v>
      </c>
      <c r="AM74" s="62">
        <v>11.31</v>
      </c>
      <c r="AN74" s="62"/>
      <c r="AP74" t="e">
        <f>MATCH(A74,MP_20210416!C:C,0)</f>
        <v>#N/A</v>
      </c>
      <c r="AR74" t="e">
        <f ca="1">_xll.BDP(A74, "CRNCY_ADJ_PX_LAST", "EQY_FUND_CRNCY", "KRW")</f>
        <v>#NAME?</v>
      </c>
      <c r="AS74" t="e">
        <f t="shared" ca="1" si="4"/>
        <v>#NAME?</v>
      </c>
      <c r="AT74" t="e">
        <f t="shared" ca="1" si="5"/>
        <v>#NAME?</v>
      </c>
    </row>
    <row r="75" spans="1:46">
      <c r="A75" t="str">
        <f t="shared" si="3"/>
        <v>1044 HK EQUITY</v>
      </c>
      <c r="B75" s="17">
        <v>44286</v>
      </c>
      <c r="C75">
        <v>533700</v>
      </c>
      <c r="D75" t="s">
        <v>290</v>
      </c>
      <c r="E75" t="s">
        <v>291</v>
      </c>
      <c r="F75" t="s">
        <v>37321</v>
      </c>
      <c r="G75" t="s">
        <v>59167</v>
      </c>
      <c r="I75" s="17"/>
      <c r="K75" t="s">
        <v>332</v>
      </c>
      <c r="L75" s="18">
        <v>33920</v>
      </c>
      <c r="M75" s="18">
        <v>269330210</v>
      </c>
      <c r="N75" s="18">
        <v>258278989</v>
      </c>
      <c r="O75" s="18">
        <v>-11051221</v>
      </c>
      <c r="P75" s="18">
        <v>-637577</v>
      </c>
      <c r="Q75">
        <v>0</v>
      </c>
      <c r="R75">
        <v>0</v>
      </c>
      <c r="S75">
        <v>0</v>
      </c>
      <c r="T75" s="62">
        <v>7940.16</v>
      </c>
      <c r="U75" s="62">
        <v>52.3</v>
      </c>
      <c r="V75" s="62">
        <v>0.12</v>
      </c>
      <c r="W75">
        <v>0</v>
      </c>
      <c r="X75">
        <v>0</v>
      </c>
      <c r="Y75" t="s">
        <v>37322</v>
      </c>
      <c r="Z75" t="s">
        <v>140</v>
      </c>
      <c r="AA75" t="s">
        <v>37321</v>
      </c>
      <c r="AC75" t="s">
        <v>89</v>
      </c>
      <c r="AD75" t="s">
        <v>334</v>
      </c>
      <c r="AH75">
        <v>0</v>
      </c>
      <c r="AI75">
        <v>0</v>
      </c>
      <c r="AJ75">
        <v>0</v>
      </c>
      <c r="AK75">
        <v>145.59</v>
      </c>
      <c r="AL75" t="s">
        <v>371</v>
      </c>
      <c r="AM75" s="62">
        <v>56.29</v>
      </c>
      <c r="AN75" s="62"/>
      <c r="AP75" t="e">
        <f>MATCH(A75,MP_20210416!C:C,0)</f>
        <v>#N/A</v>
      </c>
      <c r="AR75" t="e">
        <f ca="1">_xll.BDP(A75, "CRNCY_ADJ_PX_LAST", "EQY_FUND_CRNCY", "KRW")</f>
        <v>#NAME?</v>
      </c>
      <c r="AS75" t="e">
        <f t="shared" ca="1" si="4"/>
        <v>#NAME?</v>
      </c>
      <c r="AT75" t="e">
        <f t="shared" ca="1" si="5"/>
        <v>#NAME?</v>
      </c>
    </row>
    <row r="76" spans="1:46">
      <c r="A76" t="str">
        <f t="shared" si="3"/>
        <v>2313 HK EQUITY</v>
      </c>
      <c r="B76" s="17">
        <v>44286</v>
      </c>
      <c r="C76">
        <v>533700</v>
      </c>
      <c r="D76" t="s">
        <v>290</v>
      </c>
      <c r="E76" t="s">
        <v>291</v>
      </c>
      <c r="F76" t="s">
        <v>37691</v>
      </c>
      <c r="G76" t="s">
        <v>59212</v>
      </c>
      <c r="I76" s="18"/>
      <c r="K76" t="s">
        <v>332</v>
      </c>
      <c r="L76" s="18">
        <v>10700</v>
      </c>
      <c r="M76" s="18">
        <v>229206018</v>
      </c>
      <c r="N76" s="18">
        <v>247380704</v>
      </c>
      <c r="O76" s="18">
        <v>18174686</v>
      </c>
      <c r="P76" s="18">
        <v>21156489</v>
      </c>
      <c r="Q76">
        <v>0</v>
      </c>
      <c r="R76">
        <v>0</v>
      </c>
      <c r="S76">
        <v>0</v>
      </c>
      <c r="T76" s="62">
        <v>21421.119999999999</v>
      </c>
      <c r="U76" s="62">
        <v>158.80000000000001</v>
      </c>
      <c r="V76" s="62">
        <v>0.12</v>
      </c>
      <c r="W76">
        <v>0</v>
      </c>
      <c r="X76">
        <v>0</v>
      </c>
      <c r="Y76" t="s">
        <v>37692</v>
      </c>
      <c r="Z76" t="s">
        <v>140</v>
      </c>
      <c r="AA76" t="s">
        <v>37691</v>
      </c>
      <c r="AC76" t="s">
        <v>85</v>
      </c>
      <c r="AD76" t="s">
        <v>334</v>
      </c>
      <c r="AH76">
        <v>0</v>
      </c>
      <c r="AI76">
        <v>0</v>
      </c>
      <c r="AJ76">
        <v>0</v>
      </c>
      <c r="AK76">
        <v>145.59</v>
      </c>
      <c r="AL76" t="s">
        <v>371</v>
      </c>
      <c r="AM76" s="62">
        <v>151.02000000000001</v>
      </c>
      <c r="AN76" s="62"/>
      <c r="AP76" t="e">
        <f>MATCH(A76,MP_20210416!C:C,0)</f>
        <v>#N/A</v>
      </c>
      <c r="AR76" t="e">
        <f ca="1">_xll.BDP(A76, "CRNCY_ADJ_PX_LAST", "EQY_FUND_CRNCY", "KRW")</f>
        <v>#NAME?</v>
      </c>
      <c r="AS76" t="e">
        <f t="shared" ca="1" si="4"/>
        <v>#NAME?</v>
      </c>
      <c r="AT76" t="e">
        <f t="shared" ca="1" si="5"/>
        <v>#NAME?</v>
      </c>
    </row>
    <row r="77" spans="1:46">
      <c r="A77" t="str">
        <f t="shared" si="3"/>
        <v>DANHOS13 MM EQUITY</v>
      </c>
      <c r="B77" s="17">
        <v>44286</v>
      </c>
      <c r="C77">
        <v>533700</v>
      </c>
      <c r="D77" t="s">
        <v>290</v>
      </c>
      <c r="E77" t="s">
        <v>291</v>
      </c>
      <c r="F77" t="s">
        <v>38648</v>
      </c>
      <c r="G77" t="s">
        <v>59213</v>
      </c>
      <c r="I77" s="18"/>
      <c r="K77" t="s">
        <v>576</v>
      </c>
      <c r="L77" s="18">
        <v>80000</v>
      </c>
      <c r="M77" s="18">
        <v>114264881</v>
      </c>
      <c r="N77" s="18">
        <v>112446632</v>
      </c>
      <c r="O77" s="18">
        <v>-1818249</v>
      </c>
      <c r="P77" s="18">
        <v>223040</v>
      </c>
      <c r="Q77">
        <v>0</v>
      </c>
      <c r="R77">
        <v>0</v>
      </c>
      <c r="S77">
        <v>0</v>
      </c>
      <c r="T77" s="62">
        <v>1428.31</v>
      </c>
      <c r="U77" s="62">
        <v>25.57</v>
      </c>
      <c r="V77" s="62">
        <v>0.05</v>
      </c>
      <c r="W77">
        <v>0</v>
      </c>
      <c r="X77">
        <v>0</v>
      </c>
      <c r="Y77" t="s">
        <v>38649</v>
      </c>
      <c r="Z77" t="s">
        <v>140</v>
      </c>
      <c r="AA77" t="s">
        <v>38648</v>
      </c>
      <c r="AC77" t="s">
        <v>97</v>
      </c>
      <c r="AD77" t="s">
        <v>578</v>
      </c>
      <c r="AH77">
        <v>0</v>
      </c>
      <c r="AI77">
        <v>0</v>
      </c>
      <c r="AJ77">
        <v>0</v>
      </c>
      <c r="AK77" s="62">
        <v>54.97</v>
      </c>
      <c r="AL77" t="s">
        <v>578</v>
      </c>
      <c r="AM77" s="62">
        <v>26</v>
      </c>
      <c r="AN77" s="62"/>
      <c r="AP77" t="e">
        <f>MATCH(A77,MP_20210416!C:C,0)</f>
        <v>#N/A</v>
      </c>
      <c r="AR77" t="e">
        <f ca="1">_xll.BDP(A77, "CRNCY_ADJ_PX_LAST", "EQY_FUND_CRNCY", "KRW")</f>
        <v>#NAME?</v>
      </c>
      <c r="AS77" t="e">
        <f t="shared" ca="1" si="4"/>
        <v>#NAME?</v>
      </c>
      <c r="AT77" t="e">
        <f t="shared" ca="1" si="5"/>
        <v>#NAME?</v>
      </c>
    </row>
    <row r="78" spans="1:46">
      <c r="A78" t="str">
        <f t="shared" si="3"/>
        <v>FUNO11 MM EQUITY</v>
      </c>
      <c r="B78" s="17">
        <v>44286</v>
      </c>
      <c r="C78">
        <v>533700</v>
      </c>
      <c r="D78" t="s">
        <v>290</v>
      </c>
      <c r="E78" t="s">
        <v>291</v>
      </c>
      <c r="F78" t="s">
        <v>1548</v>
      </c>
      <c r="G78" t="s">
        <v>1549</v>
      </c>
      <c r="I78" s="18"/>
      <c r="K78" t="s">
        <v>576</v>
      </c>
      <c r="L78" s="18">
        <v>101079</v>
      </c>
      <c r="M78" s="18">
        <v>111542852</v>
      </c>
      <c r="N78" s="18">
        <v>135129523</v>
      </c>
      <c r="O78" s="18">
        <v>23586671</v>
      </c>
      <c r="P78" s="18">
        <v>2452086</v>
      </c>
      <c r="Q78">
        <v>0</v>
      </c>
      <c r="R78">
        <v>0</v>
      </c>
      <c r="S78">
        <v>0</v>
      </c>
      <c r="T78" s="62">
        <v>1103.52</v>
      </c>
      <c r="U78" s="62">
        <v>24.32</v>
      </c>
      <c r="V78" s="62">
        <v>0.06</v>
      </c>
      <c r="W78">
        <v>0</v>
      </c>
      <c r="X78">
        <v>0</v>
      </c>
      <c r="Y78" t="s">
        <v>1550</v>
      </c>
      <c r="Z78" t="s">
        <v>140</v>
      </c>
      <c r="AA78" t="s">
        <v>1548</v>
      </c>
      <c r="AC78" t="s">
        <v>97</v>
      </c>
      <c r="AD78" t="s">
        <v>578</v>
      </c>
      <c r="AH78">
        <v>0</v>
      </c>
      <c r="AI78">
        <v>0</v>
      </c>
      <c r="AJ78">
        <v>0</v>
      </c>
      <c r="AK78" s="62">
        <v>54.97</v>
      </c>
      <c r="AL78" t="s">
        <v>578</v>
      </c>
      <c r="AM78" s="62">
        <v>20.34</v>
      </c>
      <c r="AN78" s="62"/>
      <c r="AP78" t="e">
        <f>MATCH(A78,MP_20210416!C:C,0)</f>
        <v>#N/A</v>
      </c>
      <c r="AR78" t="e">
        <f ca="1">_xll.BDP(A78, "CRNCY_ADJ_PX_LAST", "EQY_FUND_CRNCY", "KRW")</f>
        <v>#NAME?</v>
      </c>
      <c r="AS78" t="e">
        <f t="shared" ca="1" si="4"/>
        <v>#NAME?</v>
      </c>
      <c r="AT78" t="e">
        <f t="shared" ca="1" si="5"/>
        <v>#NAME?</v>
      </c>
    </row>
    <row r="79" spans="1:46">
      <c r="A79" t="str">
        <f t="shared" si="3"/>
        <v>ASML NA EQUITY</v>
      </c>
      <c r="B79" s="17">
        <v>44286</v>
      </c>
      <c r="C79">
        <v>533700</v>
      </c>
      <c r="D79" t="s">
        <v>290</v>
      </c>
      <c r="E79" t="s">
        <v>291</v>
      </c>
      <c r="F79" t="s">
        <v>39582</v>
      </c>
      <c r="G79" t="s">
        <v>39584</v>
      </c>
      <c r="I79" s="17"/>
      <c r="K79" t="s">
        <v>374</v>
      </c>
      <c r="L79" s="18">
        <v>445</v>
      </c>
      <c r="M79" s="18">
        <v>247888064</v>
      </c>
      <c r="N79" s="18">
        <v>304825456</v>
      </c>
      <c r="O79" s="18">
        <v>56937392</v>
      </c>
      <c r="P79" s="18">
        <v>-1345439</v>
      </c>
      <c r="Q79">
        <v>0</v>
      </c>
      <c r="R79">
        <v>0</v>
      </c>
      <c r="S79">
        <v>0</v>
      </c>
      <c r="T79" s="62">
        <v>557051.82999999996</v>
      </c>
      <c r="U79" s="62">
        <v>516.29999999999995</v>
      </c>
      <c r="V79" s="62">
        <v>0.14000000000000001</v>
      </c>
      <c r="W79">
        <v>0</v>
      </c>
      <c r="X79">
        <v>0</v>
      </c>
      <c r="Y79" t="s">
        <v>39583</v>
      </c>
      <c r="Z79" t="s">
        <v>140</v>
      </c>
      <c r="AA79" t="s">
        <v>39582</v>
      </c>
      <c r="AC79" t="s">
        <v>93</v>
      </c>
      <c r="AD79" t="s">
        <v>437</v>
      </c>
      <c r="AH79">
        <v>0</v>
      </c>
      <c r="AI79">
        <v>0</v>
      </c>
      <c r="AJ79">
        <v>0</v>
      </c>
      <c r="AK79" s="62">
        <v>1326.75</v>
      </c>
      <c r="AL79" t="s">
        <v>437</v>
      </c>
      <c r="AM79" s="62">
        <v>416.67</v>
      </c>
      <c r="AN79" s="62"/>
      <c r="AP79" t="e">
        <f>MATCH(A79,MP_20210416!C:C,0)</f>
        <v>#N/A</v>
      </c>
      <c r="AR79" t="e">
        <f ca="1">_xll.BDP(A79, "CRNCY_ADJ_PX_LAST", "EQY_FUND_CRNCY", "KRW")</f>
        <v>#NAME?</v>
      </c>
      <c r="AS79" t="e">
        <f t="shared" ca="1" si="4"/>
        <v>#NAME?</v>
      </c>
      <c r="AT79" t="e">
        <f t="shared" ca="1" si="5"/>
        <v>#NAME?</v>
      </c>
    </row>
    <row r="80" spans="1:46">
      <c r="A80" t="str">
        <f t="shared" si="3"/>
        <v>NSI NA EQUITY</v>
      </c>
      <c r="B80" s="17">
        <v>44286</v>
      </c>
      <c r="C80">
        <v>533700</v>
      </c>
      <c r="D80" t="s">
        <v>290</v>
      </c>
      <c r="E80" t="s">
        <v>291</v>
      </c>
      <c r="F80" t="s">
        <v>581</v>
      </c>
      <c r="G80" t="s">
        <v>206</v>
      </c>
      <c r="I80" s="18"/>
      <c r="K80" t="s">
        <v>374</v>
      </c>
      <c r="L80" s="18">
        <v>4861</v>
      </c>
      <c r="M80" s="18">
        <v>217998639</v>
      </c>
      <c r="N80" s="18">
        <v>217664946</v>
      </c>
      <c r="O80" s="18">
        <v>-333693</v>
      </c>
      <c r="P80" s="18">
        <v>418984</v>
      </c>
      <c r="Q80">
        <v>0</v>
      </c>
      <c r="R80">
        <v>0</v>
      </c>
      <c r="S80">
        <v>0</v>
      </c>
      <c r="T80" s="62">
        <v>44846.46</v>
      </c>
      <c r="U80" s="62">
        <v>33.75</v>
      </c>
      <c r="V80" s="62">
        <v>0.1</v>
      </c>
      <c r="W80">
        <v>0</v>
      </c>
      <c r="X80">
        <v>0</v>
      </c>
      <c r="Y80" t="s">
        <v>39</v>
      </c>
      <c r="Z80" t="s">
        <v>140</v>
      </c>
      <c r="AA80" t="s">
        <v>581</v>
      </c>
      <c r="AC80" t="s">
        <v>97</v>
      </c>
      <c r="AD80" t="s">
        <v>437</v>
      </c>
      <c r="AH80">
        <v>0</v>
      </c>
      <c r="AI80">
        <v>0</v>
      </c>
      <c r="AJ80">
        <v>0</v>
      </c>
      <c r="AK80" s="62">
        <v>1326.75</v>
      </c>
      <c r="AL80" t="s">
        <v>437</v>
      </c>
      <c r="AM80" s="62">
        <v>33.479999999999997</v>
      </c>
      <c r="AN80" s="62"/>
      <c r="AP80" t="e">
        <f>MATCH(A80,MP_20210416!C:C,0)</f>
        <v>#N/A</v>
      </c>
      <c r="AR80" t="e">
        <f ca="1">_xll.BDP(A80, "CRNCY_ADJ_PX_LAST", "EQY_FUND_CRNCY", "KRW")</f>
        <v>#NAME?</v>
      </c>
      <c r="AS80" t="e">
        <f t="shared" ca="1" si="4"/>
        <v>#NAME?</v>
      </c>
      <c r="AT80" t="e">
        <f t="shared" ca="1" si="5"/>
        <v>#NAME?</v>
      </c>
    </row>
    <row r="81" spans="1:46">
      <c r="A81" t="str">
        <f t="shared" si="3"/>
        <v>MEL NZ EQUITY</v>
      </c>
      <c r="B81" s="17">
        <v>44286</v>
      </c>
      <c r="C81">
        <v>533700</v>
      </c>
      <c r="D81" t="s">
        <v>290</v>
      </c>
      <c r="E81" t="s">
        <v>291</v>
      </c>
      <c r="F81" t="s">
        <v>39904</v>
      </c>
      <c r="G81" t="s">
        <v>39906</v>
      </c>
      <c r="I81" s="18"/>
      <c r="K81" t="s">
        <v>588</v>
      </c>
      <c r="L81" s="18">
        <v>34996</v>
      </c>
      <c r="M81" s="18">
        <v>252934279</v>
      </c>
      <c r="N81" s="18">
        <v>147740560</v>
      </c>
      <c r="O81" s="18">
        <v>-105193719</v>
      </c>
      <c r="P81" s="18">
        <v>800700</v>
      </c>
      <c r="Q81">
        <v>0</v>
      </c>
      <c r="R81">
        <v>0</v>
      </c>
      <c r="S81">
        <v>0</v>
      </c>
      <c r="T81" s="62">
        <v>7227.52</v>
      </c>
      <c r="U81" s="62">
        <v>5.35</v>
      </c>
      <c r="V81">
        <v>7.0000000000000007E-2</v>
      </c>
      <c r="W81">
        <v>0</v>
      </c>
      <c r="X81">
        <v>0</v>
      </c>
      <c r="Y81" t="s">
        <v>39905</v>
      </c>
      <c r="Z81" t="s">
        <v>140</v>
      </c>
      <c r="AA81" t="s">
        <v>39904</v>
      </c>
      <c r="AC81" t="s">
        <v>82</v>
      </c>
      <c r="AD81" t="s">
        <v>58907</v>
      </c>
      <c r="AH81">
        <v>0</v>
      </c>
      <c r="AI81">
        <v>0</v>
      </c>
      <c r="AJ81">
        <v>0</v>
      </c>
      <c r="AK81" s="62">
        <v>789.83</v>
      </c>
      <c r="AL81" t="s">
        <v>58907</v>
      </c>
      <c r="AM81" s="62">
        <v>9.1300000000000008</v>
      </c>
      <c r="AP81" t="e">
        <f>MATCH(A81,MP_20210416!C:C,0)</f>
        <v>#N/A</v>
      </c>
      <c r="AR81" t="e">
        <f ca="1">_xll.BDP(A81, "CRNCY_ADJ_PX_LAST", "EQY_FUND_CRNCY", "KRW")</f>
        <v>#NAME?</v>
      </c>
      <c r="AS81" t="e">
        <f t="shared" ca="1" si="4"/>
        <v>#NAME?</v>
      </c>
      <c r="AT81" t="e">
        <f t="shared" ca="1" si="5"/>
        <v>#NAME?</v>
      </c>
    </row>
    <row r="82" spans="1:46">
      <c r="A82" t="str">
        <f t="shared" si="3"/>
        <v>EDP PL EQUITY</v>
      </c>
      <c r="B82" s="17">
        <v>44286</v>
      </c>
      <c r="C82">
        <v>533700</v>
      </c>
      <c r="D82" t="s">
        <v>290</v>
      </c>
      <c r="E82" t="s">
        <v>291</v>
      </c>
      <c r="F82" t="s">
        <v>40502</v>
      </c>
      <c r="G82" t="s">
        <v>59026</v>
      </c>
      <c r="I82" s="18"/>
      <c r="K82" t="s">
        <v>374</v>
      </c>
      <c r="L82" s="18">
        <v>44790</v>
      </c>
      <c r="M82" s="18">
        <v>336753773</v>
      </c>
      <c r="N82" s="18">
        <v>284705809</v>
      </c>
      <c r="O82" s="18">
        <v>-52047964</v>
      </c>
      <c r="P82" s="18">
        <v>-5262742</v>
      </c>
      <c r="Q82">
        <v>0</v>
      </c>
      <c r="R82">
        <v>0</v>
      </c>
      <c r="S82">
        <v>0</v>
      </c>
      <c r="T82" s="62">
        <v>7518.5</v>
      </c>
      <c r="U82" s="62">
        <v>4.79</v>
      </c>
      <c r="V82" s="62">
        <v>0.14000000000000001</v>
      </c>
      <c r="W82">
        <v>0</v>
      </c>
      <c r="X82">
        <v>0</v>
      </c>
      <c r="Y82" t="s">
        <v>40503</v>
      </c>
      <c r="Z82" t="s">
        <v>140</v>
      </c>
      <c r="AA82" t="s">
        <v>40502</v>
      </c>
      <c r="AC82" t="s">
        <v>82</v>
      </c>
      <c r="AD82" t="s">
        <v>59214</v>
      </c>
      <c r="AH82">
        <v>0</v>
      </c>
      <c r="AI82">
        <v>0</v>
      </c>
      <c r="AJ82">
        <v>0</v>
      </c>
      <c r="AK82" s="62">
        <v>1326.75</v>
      </c>
      <c r="AL82" t="s">
        <v>59214</v>
      </c>
      <c r="AM82" s="62">
        <v>5.62</v>
      </c>
      <c r="AN82" s="62"/>
      <c r="AP82">
        <f>MATCH(A82,MP_20210416!C:C,0)</f>
        <v>131</v>
      </c>
      <c r="AR82" t="e">
        <f ca="1">_xll.BDP(A82, "CRNCY_ADJ_PX_LAST", "EQY_FUND_CRNCY", "KRW")</f>
        <v>#NAME?</v>
      </c>
      <c r="AS82" t="e">
        <f t="shared" ca="1" si="4"/>
        <v>#NAME?</v>
      </c>
      <c r="AT82" t="e">
        <f t="shared" ca="1" si="5"/>
        <v>#NAME?</v>
      </c>
    </row>
    <row r="83" spans="1:46">
      <c r="A83" t="str">
        <f t="shared" si="3"/>
        <v>IREIT SP EQUITY</v>
      </c>
      <c r="B83" s="17">
        <v>44286</v>
      </c>
      <c r="C83">
        <v>533700</v>
      </c>
      <c r="D83" t="s">
        <v>290</v>
      </c>
      <c r="E83" t="s">
        <v>291</v>
      </c>
      <c r="F83" t="s">
        <v>606</v>
      </c>
      <c r="G83" t="s">
        <v>607</v>
      </c>
      <c r="I83" s="18"/>
      <c r="K83" t="s">
        <v>608</v>
      </c>
      <c r="L83" s="18">
        <v>256816</v>
      </c>
      <c r="M83" s="18">
        <v>139404705</v>
      </c>
      <c r="N83" s="18">
        <v>139202541</v>
      </c>
      <c r="O83" s="18">
        <v>-202164</v>
      </c>
      <c r="P83" s="18">
        <v>950887</v>
      </c>
      <c r="Q83">
        <v>0</v>
      </c>
      <c r="R83">
        <v>0</v>
      </c>
      <c r="S83">
        <v>0</v>
      </c>
      <c r="T83" s="62">
        <v>542.82000000000005</v>
      </c>
      <c r="U83" s="62">
        <v>0.65</v>
      </c>
      <c r="V83" s="62">
        <v>7.0000000000000007E-2</v>
      </c>
      <c r="W83">
        <v>0</v>
      </c>
      <c r="X83">
        <v>0</v>
      </c>
      <c r="Y83" t="s">
        <v>609</v>
      </c>
      <c r="Z83" t="s">
        <v>140</v>
      </c>
      <c r="AA83" t="s">
        <v>606</v>
      </c>
      <c r="AC83" t="s">
        <v>97</v>
      </c>
      <c r="AD83" t="s">
        <v>610</v>
      </c>
      <c r="AH83">
        <v>0</v>
      </c>
      <c r="AI83">
        <v>0</v>
      </c>
      <c r="AJ83">
        <v>0</v>
      </c>
      <c r="AK83" s="62">
        <v>840.36</v>
      </c>
      <c r="AL83" t="s">
        <v>610</v>
      </c>
      <c r="AM83">
        <v>0.66</v>
      </c>
      <c r="AN83" s="62"/>
      <c r="AP83" t="e">
        <f>MATCH(A83,MP_20210416!C:C,0)</f>
        <v>#N/A</v>
      </c>
      <c r="AR83" t="e">
        <f ca="1">_xll.BDP(A83, "CRNCY_ADJ_PX_LAST", "EQY_FUND_CRNCY", "KRW")</f>
        <v>#NAME?</v>
      </c>
      <c r="AS83" t="e">
        <f t="shared" ca="1" si="4"/>
        <v>#NAME?</v>
      </c>
      <c r="AT83" t="e">
        <f t="shared" ca="1" si="5"/>
        <v>#NAME?</v>
      </c>
    </row>
    <row r="84" spans="1:46">
      <c r="A84" t="str">
        <f t="shared" si="3"/>
        <v>FLT SP EQUITY</v>
      </c>
      <c r="B84" s="17">
        <v>44286</v>
      </c>
      <c r="C84">
        <v>533700</v>
      </c>
      <c r="D84" t="s">
        <v>290</v>
      </c>
      <c r="E84" t="s">
        <v>291</v>
      </c>
      <c r="F84" t="s">
        <v>41094</v>
      </c>
      <c r="G84" t="s">
        <v>58908</v>
      </c>
      <c r="I84" s="18"/>
      <c r="K84" t="s">
        <v>608</v>
      </c>
      <c r="L84" s="18">
        <v>291908</v>
      </c>
      <c r="M84" s="18">
        <v>318586820</v>
      </c>
      <c r="N84" s="18">
        <v>358149398</v>
      </c>
      <c r="O84" s="18">
        <v>39562578</v>
      </c>
      <c r="P84" s="18">
        <v>4578286</v>
      </c>
      <c r="Q84">
        <v>0</v>
      </c>
      <c r="R84">
        <v>0</v>
      </c>
      <c r="S84">
        <v>0</v>
      </c>
      <c r="T84" s="62">
        <v>1091.3900000000001</v>
      </c>
      <c r="U84" s="62">
        <v>1.46</v>
      </c>
      <c r="V84">
        <v>0.17</v>
      </c>
      <c r="W84">
        <v>0</v>
      </c>
      <c r="X84">
        <v>0</v>
      </c>
      <c r="Y84" t="s">
        <v>41095</v>
      </c>
      <c r="Z84" t="s">
        <v>140</v>
      </c>
      <c r="AA84" t="s">
        <v>41094</v>
      </c>
      <c r="AC84" t="s">
        <v>97</v>
      </c>
      <c r="AD84" t="s">
        <v>610</v>
      </c>
      <c r="AH84">
        <v>0</v>
      </c>
      <c r="AI84">
        <v>0</v>
      </c>
      <c r="AJ84">
        <v>0</v>
      </c>
      <c r="AK84" s="62">
        <v>840.36</v>
      </c>
      <c r="AL84" t="s">
        <v>610</v>
      </c>
      <c r="AM84">
        <v>1.31</v>
      </c>
      <c r="AP84" t="e">
        <f>MATCH(A84,MP_20210416!C:C,0)</f>
        <v>#N/A</v>
      </c>
      <c r="AR84" t="e">
        <f ca="1">_xll.BDP(A84, "CRNCY_ADJ_PX_LAST", "EQY_FUND_CRNCY", "KRW")</f>
        <v>#NAME?</v>
      </c>
      <c r="AS84" t="e">
        <f t="shared" ca="1" si="4"/>
        <v>#NAME?</v>
      </c>
      <c r="AT84" t="e">
        <f t="shared" ca="1" si="5"/>
        <v>#NAME?</v>
      </c>
    </row>
    <row r="85" spans="1:46">
      <c r="A85" t="str">
        <f t="shared" si="3"/>
        <v>KORE SP EQUITY</v>
      </c>
      <c r="B85" s="17">
        <v>44286</v>
      </c>
      <c r="C85">
        <v>533700</v>
      </c>
      <c r="D85" t="s">
        <v>290</v>
      </c>
      <c r="E85" t="s">
        <v>291</v>
      </c>
      <c r="F85" t="s">
        <v>59071</v>
      </c>
      <c r="G85" t="s">
        <v>59132</v>
      </c>
      <c r="K85" t="s">
        <v>247</v>
      </c>
      <c r="L85" s="18">
        <v>101200</v>
      </c>
      <c r="M85" s="18">
        <v>78567638</v>
      </c>
      <c r="N85" s="18">
        <v>82467475</v>
      </c>
      <c r="O85" s="18">
        <v>3899837</v>
      </c>
      <c r="P85" s="18">
        <v>-704757</v>
      </c>
      <c r="Q85">
        <v>0</v>
      </c>
      <c r="R85">
        <v>0</v>
      </c>
      <c r="S85">
        <v>0</v>
      </c>
      <c r="T85" s="62">
        <v>776.36</v>
      </c>
      <c r="U85" s="62">
        <v>0.72</v>
      </c>
      <c r="V85" s="62">
        <v>0.04</v>
      </c>
      <c r="W85">
        <v>0</v>
      </c>
      <c r="X85">
        <v>0</v>
      </c>
      <c r="Y85" t="s">
        <v>59215</v>
      </c>
      <c r="Z85" t="s">
        <v>140</v>
      </c>
      <c r="AA85" t="s">
        <v>59071</v>
      </c>
      <c r="AC85" t="s">
        <v>97</v>
      </c>
      <c r="AD85" t="s">
        <v>610</v>
      </c>
      <c r="AH85">
        <v>0</v>
      </c>
      <c r="AI85">
        <v>0</v>
      </c>
      <c r="AJ85">
        <v>0</v>
      </c>
      <c r="AK85" s="62">
        <v>1131.8</v>
      </c>
      <c r="AL85" t="s">
        <v>610</v>
      </c>
      <c r="AM85">
        <v>0.71</v>
      </c>
      <c r="AN85" s="62"/>
      <c r="AP85" t="e">
        <f>MATCH(A85,MP_20210416!C:C,0)</f>
        <v>#N/A</v>
      </c>
      <c r="AR85" t="e">
        <f ca="1">_xll.BDP(A85, "CRNCY_ADJ_PX_LAST", "EQY_FUND_CRNCY", "KRW")</f>
        <v>#NAME?</v>
      </c>
      <c r="AS85" t="e">
        <f t="shared" ca="1" si="4"/>
        <v>#NAME?</v>
      </c>
      <c r="AT85" t="e">
        <f t="shared" ca="1" si="5"/>
        <v>#NAME?</v>
      </c>
    </row>
    <row r="86" spans="1:46">
      <c r="A86" t="str">
        <f t="shared" si="3"/>
        <v>SASSR SP EQUITY</v>
      </c>
      <c r="B86" s="17">
        <v>44286</v>
      </c>
      <c r="C86">
        <v>533700</v>
      </c>
      <c r="D86" t="s">
        <v>290</v>
      </c>
      <c r="E86" t="s">
        <v>291</v>
      </c>
      <c r="F86" t="s">
        <v>58176</v>
      </c>
      <c r="G86" t="s">
        <v>58909</v>
      </c>
      <c r="I86" s="18"/>
      <c r="K86" t="s">
        <v>608</v>
      </c>
      <c r="L86" s="18">
        <v>354335</v>
      </c>
      <c r="M86" s="18">
        <v>233706310</v>
      </c>
      <c r="N86" s="18">
        <v>265014374</v>
      </c>
      <c r="O86" s="18">
        <v>31308064</v>
      </c>
      <c r="P86" s="18">
        <v>4224700</v>
      </c>
      <c r="Q86">
        <v>0</v>
      </c>
      <c r="R86">
        <v>0</v>
      </c>
      <c r="S86">
        <v>0</v>
      </c>
      <c r="T86" s="62">
        <v>659.56</v>
      </c>
      <c r="U86" s="62">
        <v>0.89</v>
      </c>
      <c r="V86" s="62">
        <v>0.13</v>
      </c>
      <c r="W86">
        <v>0</v>
      </c>
      <c r="X86">
        <v>0</v>
      </c>
      <c r="Y86" t="s">
        <v>58910</v>
      </c>
      <c r="Z86" t="s">
        <v>140</v>
      </c>
      <c r="AA86" t="s">
        <v>58176</v>
      </c>
      <c r="AC86" t="s">
        <v>97</v>
      </c>
      <c r="AD86" t="s">
        <v>610</v>
      </c>
      <c r="AH86">
        <v>0</v>
      </c>
      <c r="AI86">
        <v>0</v>
      </c>
      <c r="AJ86">
        <v>0</v>
      </c>
      <c r="AK86" s="62">
        <v>840.36</v>
      </c>
      <c r="AL86" t="s">
        <v>610</v>
      </c>
      <c r="AM86">
        <v>0.8</v>
      </c>
      <c r="AN86" s="62"/>
      <c r="AP86">
        <f>MATCH(A86,MP_20210416!C:C,0)</f>
        <v>171</v>
      </c>
      <c r="AR86" t="e">
        <f ca="1">_xll.BDP(A86, "CRNCY_ADJ_PX_LAST", "EQY_FUND_CRNCY", "KRW")</f>
        <v>#NAME?</v>
      </c>
      <c r="AS86" t="e">
        <f t="shared" ca="1" si="4"/>
        <v>#NAME?</v>
      </c>
      <c r="AT86" t="e">
        <f t="shared" ca="1" si="5"/>
        <v>#NAME?</v>
      </c>
    </row>
    <row r="87" spans="1:46">
      <c r="A87" t="str">
        <f t="shared" si="3"/>
        <v>AREIT SP EQUITY</v>
      </c>
      <c r="B87" s="17">
        <v>44286</v>
      </c>
      <c r="C87">
        <v>533700</v>
      </c>
      <c r="D87" t="s">
        <v>290</v>
      </c>
      <c r="E87" t="s">
        <v>291</v>
      </c>
      <c r="F87" t="s">
        <v>41213</v>
      </c>
      <c r="G87" t="s">
        <v>59168</v>
      </c>
      <c r="K87" t="s">
        <v>608</v>
      </c>
      <c r="L87" s="18">
        <v>88018</v>
      </c>
      <c r="M87" s="18">
        <v>219919259</v>
      </c>
      <c r="N87" s="18">
        <v>227078095</v>
      </c>
      <c r="O87" s="18">
        <v>7158836</v>
      </c>
      <c r="P87" s="18">
        <v>1269941</v>
      </c>
      <c r="Q87">
        <v>0</v>
      </c>
      <c r="R87">
        <v>0</v>
      </c>
      <c r="S87">
        <v>0</v>
      </c>
      <c r="T87" s="62">
        <v>2498.5700000000002</v>
      </c>
      <c r="U87" s="62">
        <v>3.07</v>
      </c>
      <c r="V87" s="62">
        <v>0.11</v>
      </c>
      <c r="W87">
        <v>0</v>
      </c>
      <c r="X87">
        <v>0</v>
      </c>
      <c r="Y87" t="s">
        <v>41214</v>
      </c>
      <c r="Z87" t="s">
        <v>140</v>
      </c>
      <c r="AA87" t="s">
        <v>41213</v>
      </c>
      <c r="AC87" t="s">
        <v>97</v>
      </c>
      <c r="AD87" t="s">
        <v>610</v>
      </c>
      <c r="AH87">
        <v>0</v>
      </c>
      <c r="AI87">
        <v>0</v>
      </c>
      <c r="AJ87">
        <v>0</v>
      </c>
      <c r="AK87" s="62">
        <v>840.36</v>
      </c>
      <c r="AL87" t="s">
        <v>610</v>
      </c>
      <c r="AM87">
        <v>3.03</v>
      </c>
      <c r="AN87" s="62"/>
      <c r="AP87" t="e">
        <f>MATCH(A87,MP_20210416!C:C,0)</f>
        <v>#N/A</v>
      </c>
      <c r="AR87" t="e">
        <f ca="1">_xll.BDP(A87, "CRNCY_ADJ_PX_LAST", "EQY_FUND_CRNCY", "KRW")</f>
        <v>#NAME?</v>
      </c>
      <c r="AS87" t="e">
        <f t="shared" ca="1" si="4"/>
        <v>#NAME?</v>
      </c>
      <c r="AT87" t="e">
        <f t="shared" ca="1" si="5"/>
        <v>#NAME?</v>
      </c>
    </row>
    <row r="88" spans="1:46">
      <c r="A88" t="str">
        <f t="shared" si="3"/>
        <v>CLCT SP EQUITY</v>
      </c>
      <c r="B88" s="17">
        <v>44286</v>
      </c>
      <c r="C88">
        <v>533700</v>
      </c>
      <c r="D88" t="s">
        <v>290</v>
      </c>
      <c r="E88" t="s">
        <v>291</v>
      </c>
      <c r="F88" t="s">
        <v>627</v>
      </c>
      <c r="G88" t="s">
        <v>59216</v>
      </c>
      <c r="I88" s="18"/>
      <c r="J88" s="17"/>
      <c r="K88" t="s">
        <v>608</v>
      </c>
      <c r="L88" s="18">
        <v>169048</v>
      </c>
      <c r="M88" s="18">
        <v>187150267</v>
      </c>
      <c r="N88" s="18">
        <v>197465036</v>
      </c>
      <c r="O88" s="18">
        <v>10314769</v>
      </c>
      <c r="P88" s="18">
        <v>1238649</v>
      </c>
      <c r="Q88">
        <v>0</v>
      </c>
      <c r="R88">
        <v>0</v>
      </c>
      <c r="S88">
        <v>0</v>
      </c>
      <c r="T88" s="62">
        <v>1107.08</v>
      </c>
      <c r="U88" s="62">
        <v>1.39</v>
      </c>
      <c r="V88" s="62">
        <v>0.09</v>
      </c>
      <c r="W88">
        <v>0</v>
      </c>
      <c r="X88">
        <v>0</v>
      </c>
      <c r="Y88" t="s">
        <v>59217</v>
      </c>
      <c r="Z88" t="s">
        <v>140</v>
      </c>
      <c r="AA88" t="s">
        <v>627</v>
      </c>
      <c r="AC88" t="s">
        <v>97</v>
      </c>
      <c r="AD88" t="s">
        <v>610</v>
      </c>
      <c r="AH88">
        <v>0</v>
      </c>
      <c r="AI88">
        <v>0</v>
      </c>
      <c r="AJ88">
        <v>0</v>
      </c>
      <c r="AK88" s="62">
        <v>840.36</v>
      </c>
      <c r="AL88" t="s">
        <v>610</v>
      </c>
      <c r="AM88">
        <v>1.34</v>
      </c>
      <c r="AN88" s="62"/>
      <c r="AP88" t="e">
        <f>MATCH(A88,MP_20210416!C:C,0)</f>
        <v>#N/A</v>
      </c>
      <c r="AR88" t="e">
        <f ca="1">_xll.BDP(A88, "CRNCY_ADJ_PX_LAST", "EQY_FUND_CRNCY", "KRW")</f>
        <v>#NAME?</v>
      </c>
      <c r="AS88" t="e">
        <f t="shared" ca="1" si="4"/>
        <v>#NAME?</v>
      </c>
      <c r="AT88" t="e">
        <f t="shared" ca="1" si="5"/>
        <v>#NAME?</v>
      </c>
    </row>
    <row r="89" spans="1:46">
      <c r="A89" t="str">
        <f t="shared" si="3"/>
        <v>AAREIT SP EQUITY</v>
      </c>
      <c r="B89" s="17">
        <v>44286</v>
      </c>
      <c r="C89">
        <v>533700</v>
      </c>
      <c r="D89" t="s">
        <v>290</v>
      </c>
      <c r="E89" t="s">
        <v>291</v>
      </c>
      <c r="F89" t="s">
        <v>41481</v>
      </c>
      <c r="G89" t="s">
        <v>41483</v>
      </c>
      <c r="I89" s="18"/>
      <c r="J89" s="17"/>
      <c r="K89" t="s">
        <v>608</v>
      </c>
      <c r="L89" s="18">
        <v>195240</v>
      </c>
      <c r="M89" s="18">
        <v>203858488</v>
      </c>
      <c r="N89" s="18">
        <v>214934171</v>
      </c>
      <c r="O89" s="18">
        <v>11075683</v>
      </c>
      <c r="P89" s="18">
        <v>-199496</v>
      </c>
      <c r="Q89">
        <v>0</v>
      </c>
      <c r="R89">
        <v>0</v>
      </c>
      <c r="S89">
        <v>0</v>
      </c>
      <c r="T89" s="62">
        <v>1044.1400000000001</v>
      </c>
      <c r="U89" s="62">
        <v>1.31</v>
      </c>
      <c r="V89" s="62">
        <v>0.1</v>
      </c>
      <c r="W89">
        <v>0</v>
      </c>
      <c r="X89">
        <v>0</v>
      </c>
      <c r="Y89" t="s">
        <v>41482</v>
      </c>
      <c r="Z89" t="s">
        <v>140</v>
      </c>
      <c r="AA89" t="s">
        <v>41481</v>
      </c>
      <c r="AC89" t="s">
        <v>97</v>
      </c>
      <c r="AD89" t="s">
        <v>610</v>
      </c>
      <c r="AH89">
        <v>0</v>
      </c>
      <c r="AI89">
        <v>0</v>
      </c>
      <c r="AJ89">
        <v>0</v>
      </c>
      <c r="AK89" s="62">
        <v>840.36</v>
      </c>
      <c r="AL89" t="s">
        <v>610</v>
      </c>
      <c r="AM89">
        <v>1.27</v>
      </c>
      <c r="AN89" s="62"/>
      <c r="AP89">
        <f>MATCH(A89,MP_20210416!C:C,0)</f>
        <v>169</v>
      </c>
      <c r="AR89" t="e">
        <f ca="1">_xll.BDP(A89, "CRNCY_ADJ_PX_LAST", "EQY_FUND_CRNCY", "KRW")</f>
        <v>#NAME?</v>
      </c>
      <c r="AS89" t="e">
        <f t="shared" ca="1" si="4"/>
        <v>#NAME?</v>
      </c>
      <c r="AT89" t="e">
        <f t="shared" ca="1" si="5"/>
        <v>#NAME?</v>
      </c>
    </row>
    <row r="90" spans="1:46">
      <c r="A90" t="str">
        <f t="shared" si="3"/>
        <v>SBREIT SP EQUITY</v>
      </c>
      <c r="B90" s="17">
        <v>44286</v>
      </c>
      <c r="C90">
        <v>533700</v>
      </c>
      <c r="D90" t="s">
        <v>290</v>
      </c>
      <c r="E90" t="s">
        <v>291</v>
      </c>
      <c r="F90" t="s">
        <v>59072</v>
      </c>
      <c r="G90" t="s">
        <v>59117</v>
      </c>
      <c r="I90" s="18"/>
      <c r="J90" s="17"/>
      <c r="K90" t="s">
        <v>608</v>
      </c>
      <c r="L90" s="18">
        <v>440900</v>
      </c>
      <c r="M90" s="18">
        <v>197580198</v>
      </c>
      <c r="N90" s="18">
        <v>198225377</v>
      </c>
      <c r="O90" s="18">
        <v>645179</v>
      </c>
      <c r="P90" s="18">
        <v>-183987</v>
      </c>
      <c r="Q90">
        <v>0</v>
      </c>
      <c r="R90">
        <v>0</v>
      </c>
      <c r="S90">
        <v>0</v>
      </c>
      <c r="T90" s="62">
        <v>448.13</v>
      </c>
      <c r="U90" s="62">
        <v>0.54</v>
      </c>
      <c r="V90" s="62">
        <v>0.09</v>
      </c>
      <c r="W90">
        <v>0</v>
      </c>
      <c r="X90">
        <v>0</v>
      </c>
      <c r="Y90" t="s">
        <v>59218</v>
      </c>
      <c r="Z90" t="s">
        <v>140</v>
      </c>
      <c r="AA90" t="s">
        <v>59072</v>
      </c>
      <c r="AC90" t="s">
        <v>97</v>
      </c>
      <c r="AD90" t="s">
        <v>610</v>
      </c>
      <c r="AH90">
        <v>0</v>
      </c>
      <c r="AI90">
        <v>0</v>
      </c>
      <c r="AJ90">
        <v>0</v>
      </c>
      <c r="AK90" s="62">
        <v>840.36</v>
      </c>
      <c r="AL90" t="s">
        <v>610</v>
      </c>
      <c r="AM90">
        <v>0.54</v>
      </c>
      <c r="AN90" s="62"/>
      <c r="AP90" t="e">
        <f>MATCH(A90,MP_20210416!C:C,0)</f>
        <v>#N/A</v>
      </c>
      <c r="AR90" t="e">
        <f ca="1">_xll.BDP(A90, "CRNCY_ADJ_PX_LAST", "EQY_FUND_CRNCY", "KRW")</f>
        <v>#NAME?</v>
      </c>
      <c r="AS90" t="e">
        <f t="shared" ca="1" si="4"/>
        <v>#NAME?</v>
      </c>
      <c r="AT90" t="e">
        <f t="shared" ca="1" si="5"/>
        <v>#NAME?</v>
      </c>
    </row>
    <row r="91" spans="1:46">
      <c r="A91" t="str">
        <f t="shared" si="3"/>
        <v>2385 TT EQUITY</v>
      </c>
      <c r="B91" s="17">
        <v>44286</v>
      </c>
      <c r="C91">
        <v>533700</v>
      </c>
      <c r="D91" t="s">
        <v>290</v>
      </c>
      <c r="E91" t="s">
        <v>291</v>
      </c>
      <c r="F91" t="s">
        <v>43059</v>
      </c>
      <c r="G91" t="s">
        <v>59100</v>
      </c>
      <c r="I91" s="18"/>
      <c r="J91" s="17"/>
      <c r="K91" t="s">
        <v>1067</v>
      </c>
      <c r="L91" s="18">
        <v>75823</v>
      </c>
      <c r="M91" s="18">
        <v>260443903</v>
      </c>
      <c r="N91" s="18">
        <v>308542742</v>
      </c>
      <c r="O91" s="18">
        <v>48098839</v>
      </c>
      <c r="P91" s="18">
        <v>5715537</v>
      </c>
      <c r="Q91">
        <v>0</v>
      </c>
      <c r="R91">
        <v>0</v>
      </c>
      <c r="S91">
        <v>0</v>
      </c>
      <c r="T91" s="62">
        <v>3434.89</v>
      </c>
      <c r="U91" s="62">
        <v>102.5</v>
      </c>
      <c r="V91" s="62">
        <v>0.15</v>
      </c>
      <c r="W91">
        <v>0</v>
      </c>
      <c r="X91">
        <v>0</v>
      </c>
      <c r="Y91" t="s">
        <v>43060</v>
      </c>
      <c r="Z91" t="s">
        <v>140</v>
      </c>
      <c r="AA91" t="s">
        <v>43059</v>
      </c>
      <c r="AC91" t="s">
        <v>93</v>
      </c>
      <c r="AD91" t="s">
        <v>59219</v>
      </c>
      <c r="AH91">
        <v>0</v>
      </c>
      <c r="AI91">
        <v>0</v>
      </c>
      <c r="AJ91">
        <v>0</v>
      </c>
      <c r="AK91" s="62">
        <v>39.700000000000003</v>
      </c>
      <c r="AL91" t="s">
        <v>59219</v>
      </c>
      <c r="AM91">
        <v>87.47</v>
      </c>
      <c r="AN91" s="62"/>
      <c r="AP91">
        <f>MATCH(A91,MP_20210416!C:C,0)</f>
        <v>27</v>
      </c>
      <c r="AR91" t="e">
        <f ca="1">_xll.BDP(A91, "CRNCY_ADJ_PX_LAST", "EQY_FUND_CRNCY", "KRW")</f>
        <v>#NAME?</v>
      </c>
      <c r="AS91" t="e">
        <f t="shared" ca="1" si="4"/>
        <v>#NAME?</v>
      </c>
      <c r="AT91" t="e">
        <f t="shared" ca="1" si="5"/>
        <v>#NAME?</v>
      </c>
    </row>
    <row r="92" spans="1:46">
      <c r="A92" t="str">
        <f t="shared" si="3"/>
        <v>ADC US EQUITY</v>
      </c>
      <c r="B92" s="17">
        <v>44286</v>
      </c>
      <c r="C92">
        <v>533700</v>
      </c>
      <c r="D92" t="s">
        <v>290</v>
      </c>
      <c r="E92" t="s">
        <v>291</v>
      </c>
      <c r="F92" t="s">
        <v>44225</v>
      </c>
      <c r="G92" t="s">
        <v>44227</v>
      </c>
      <c r="I92" s="18"/>
      <c r="J92" s="17"/>
      <c r="K92" t="s">
        <v>247</v>
      </c>
      <c r="L92" s="18">
        <v>1511</v>
      </c>
      <c r="M92" s="18">
        <v>107078872</v>
      </c>
      <c r="N92" s="18">
        <v>114733950</v>
      </c>
      <c r="O92" s="18">
        <v>7655078</v>
      </c>
      <c r="P92" s="18">
        <v>-319501</v>
      </c>
      <c r="Q92">
        <v>0</v>
      </c>
      <c r="R92">
        <v>0</v>
      </c>
      <c r="S92">
        <v>0</v>
      </c>
      <c r="T92" s="62">
        <v>70866.23</v>
      </c>
      <c r="U92" s="62">
        <v>67.09</v>
      </c>
      <c r="V92" s="62">
        <v>0.05</v>
      </c>
      <c r="W92">
        <v>0</v>
      </c>
      <c r="X92">
        <v>0</v>
      </c>
      <c r="Y92" t="s">
        <v>44226</v>
      </c>
      <c r="Z92" t="s">
        <v>140</v>
      </c>
      <c r="AA92" t="s">
        <v>44225</v>
      </c>
      <c r="AC92" t="s">
        <v>97</v>
      </c>
      <c r="AD92" t="s">
        <v>328</v>
      </c>
      <c r="AH92">
        <v>0</v>
      </c>
      <c r="AI92">
        <v>0</v>
      </c>
      <c r="AJ92">
        <v>0</v>
      </c>
      <c r="AK92" s="62">
        <v>1131.8</v>
      </c>
      <c r="AL92" t="s">
        <v>328</v>
      </c>
      <c r="AM92">
        <v>64.430000000000007</v>
      </c>
      <c r="AN92" s="62"/>
      <c r="AP92" t="e">
        <f>MATCH(A92,MP_20210416!C:C,0)</f>
        <v>#N/A</v>
      </c>
      <c r="AR92" t="e">
        <f ca="1">_xll.BDP(A92, "CRNCY_ADJ_PX_LAST", "EQY_FUND_CRNCY", "KRW")</f>
        <v>#NAME?</v>
      </c>
      <c r="AS92" t="e">
        <f t="shared" ca="1" si="4"/>
        <v>#NAME?</v>
      </c>
      <c r="AT92" t="e">
        <f t="shared" ca="1" si="5"/>
        <v>#NAME?</v>
      </c>
    </row>
    <row r="93" spans="1:46">
      <c r="A93" t="str">
        <f t="shared" si="3"/>
        <v>AMGN US EQUITY</v>
      </c>
      <c r="B93" s="17">
        <v>44286</v>
      </c>
      <c r="C93">
        <v>533700</v>
      </c>
      <c r="D93" t="s">
        <v>290</v>
      </c>
      <c r="E93" t="s">
        <v>291</v>
      </c>
      <c r="F93" t="s">
        <v>1564</v>
      </c>
      <c r="G93" t="s">
        <v>1565</v>
      </c>
      <c r="I93" s="18"/>
      <c r="J93" s="17"/>
      <c r="K93" t="s">
        <v>247</v>
      </c>
      <c r="L93" s="18">
        <v>1070</v>
      </c>
      <c r="M93" s="18">
        <v>269984480</v>
      </c>
      <c r="N93" s="18">
        <v>302453743</v>
      </c>
      <c r="O93" s="18">
        <v>32469263</v>
      </c>
      <c r="P93" s="18">
        <v>-6800498</v>
      </c>
      <c r="Q93">
        <v>0</v>
      </c>
      <c r="R93">
        <v>0</v>
      </c>
      <c r="S93">
        <v>0</v>
      </c>
      <c r="T93" s="62">
        <v>252321.94</v>
      </c>
      <c r="U93" s="62">
        <v>249.75</v>
      </c>
      <c r="V93" s="62">
        <v>0.14000000000000001</v>
      </c>
      <c r="W93">
        <v>0</v>
      </c>
      <c r="X93">
        <v>0</v>
      </c>
      <c r="Y93" t="s">
        <v>1566</v>
      </c>
      <c r="Z93" t="s">
        <v>140</v>
      </c>
      <c r="AA93" t="s">
        <v>1564</v>
      </c>
      <c r="AC93" t="s">
        <v>90</v>
      </c>
      <c r="AD93" t="s">
        <v>328</v>
      </c>
      <c r="AH93">
        <v>0</v>
      </c>
      <c r="AI93">
        <v>0</v>
      </c>
      <c r="AJ93">
        <v>0</v>
      </c>
      <c r="AK93" s="62">
        <v>1131.8</v>
      </c>
      <c r="AL93" t="s">
        <v>328</v>
      </c>
      <c r="AM93">
        <v>222.86</v>
      </c>
      <c r="AN93" s="62"/>
      <c r="AP93">
        <f>MATCH(A93,MP_20210416!C:C,0)</f>
        <v>36</v>
      </c>
      <c r="AR93" t="e">
        <f ca="1">_xll.BDP(A93, "CRNCY_ADJ_PX_LAST", "EQY_FUND_CRNCY", "KRW")</f>
        <v>#NAME?</v>
      </c>
      <c r="AS93" t="e">
        <f t="shared" ca="1" si="4"/>
        <v>#NAME?</v>
      </c>
      <c r="AT93" t="e">
        <f t="shared" ca="1" si="5"/>
        <v>#NAME?</v>
      </c>
    </row>
    <row r="94" spans="1:46">
      <c r="A94" t="str">
        <f t="shared" si="3"/>
        <v>ADI US EQUITY</v>
      </c>
      <c r="B94" s="17">
        <v>44286</v>
      </c>
      <c r="C94">
        <v>533700</v>
      </c>
      <c r="D94" t="s">
        <v>290</v>
      </c>
      <c r="E94" t="s">
        <v>291</v>
      </c>
      <c r="F94" t="s">
        <v>44613</v>
      </c>
      <c r="G94" t="s">
        <v>44615</v>
      </c>
      <c r="I94" s="18"/>
      <c r="K94" t="s">
        <v>247</v>
      </c>
      <c r="L94" s="18">
        <v>1529</v>
      </c>
      <c r="M94" s="18">
        <v>266026957</v>
      </c>
      <c r="N94" s="18">
        <v>264094992</v>
      </c>
      <c r="O94" s="18">
        <v>-1931965</v>
      </c>
      <c r="P94" s="18">
        <v>-2569274</v>
      </c>
      <c r="Q94">
        <v>0</v>
      </c>
      <c r="R94">
        <v>0</v>
      </c>
      <c r="S94">
        <v>0</v>
      </c>
      <c r="T94" s="62">
        <v>173987.55</v>
      </c>
      <c r="U94" s="62">
        <v>152.61000000000001</v>
      </c>
      <c r="V94">
        <v>0.13</v>
      </c>
      <c r="W94">
        <v>0</v>
      </c>
      <c r="X94">
        <v>0</v>
      </c>
      <c r="Y94" t="s">
        <v>44614</v>
      </c>
      <c r="Z94" t="s">
        <v>140</v>
      </c>
      <c r="AA94" t="s">
        <v>44613</v>
      </c>
      <c r="AC94" t="s">
        <v>93</v>
      </c>
      <c r="AD94" t="s">
        <v>328</v>
      </c>
      <c r="AH94">
        <v>0</v>
      </c>
      <c r="AI94">
        <v>0</v>
      </c>
      <c r="AJ94">
        <v>0</v>
      </c>
      <c r="AK94" s="62">
        <v>1131.8</v>
      </c>
      <c r="AL94" t="s">
        <v>328</v>
      </c>
      <c r="AM94">
        <v>157.76</v>
      </c>
      <c r="AP94" t="e">
        <f>MATCH(A94,MP_20210416!C:C,0)</f>
        <v>#N/A</v>
      </c>
      <c r="AR94" t="e">
        <f ca="1">_xll.BDP(A94, "CRNCY_ADJ_PX_LAST", "EQY_FUND_CRNCY", "KRW")</f>
        <v>#NAME?</v>
      </c>
      <c r="AS94" t="e">
        <f t="shared" ca="1" si="4"/>
        <v>#NAME?</v>
      </c>
      <c r="AT94" t="e">
        <f t="shared" ca="1" si="5"/>
        <v>#NAME?</v>
      </c>
    </row>
    <row r="95" spans="1:46">
      <c r="A95" t="str">
        <f t="shared" si="3"/>
        <v>ANTM US EQUITY</v>
      </c>
      <c r="B95" s="17">
        <v>44286</v>
      </c>
      <c r="C95">
        <v>533700</v>
      </c>
      <c r="D95" t="s">
        <v>290</v>
      </c>
      <c r="E95" t="s">
        <v>291</v>
      </c>
      <c r="F95" t="s">
        <v>44675</v>
      </c>
      <c r="G95" t="s">
        <v>44677</v>
      </c>
      <c r="I95" s="18"/>
      <c r="K95" t="s">
        <v>247</v>
      </c>
      <c r="L95" s="18">
        <v>772</v>
      </c>
      <c r="M95" s="18">
        <v>284992342</v>
      </c>
      <c r="N95" s="18">
        <v>318123491</v>
      </c>
      <c r="O95" s="18">
        <v>33131149</v>
      </c>
      <c r="P95" s="18">
        <v>-5126675</v>
      </c>
      <c r="Q95">
        <v>0</v>
      </c>
      <c r="R95">
        <v>0</v>
      </c>
      <c r="S95">
        <v>0</v>
      </c>
      <c r="T95" s="62">
        <v>369161.06</v>
      </c>
      <c r="U95" s="62">
        <v>364.09</v>
      </c>
      <c r="V95">
        <v>0.15</v>
      </c>
      <c r="W95">
        <v>0</v>
      </c>
      <c r="X95">
        <v>0</v>
      </c>
      <c r="Y95" t="s">
        <v>44676</v>
      </c>
      <c r="Z95" t="s">
        <v>140</v>
      </c>
      <c r="AA95" t="s">
        <v>44675</v>
      </c>
      <c r="AC95" t="s">
        <v>90</v>
      </c>
      <c r="AD95" t="s">
        <v>328</v>
      </c>
      <c r="AH95">
        <v>0</v>
      </c>
      <c r="AI95">
        <v>0</v>
      </c>
      <c r="AJ95">
        <v>0</v>
      </c>
      <c r="AK95" s="62">
        <v>1131.8</v>
      </c>
      <c r="AL95" t="s">
        <v>328</v>
      </c>
      <c r="AM95">
        <v>334.22</v>
      </c>
      <c r="AP95">
        <f>MATCH(A95,MP_20210416!C:C,0)</f>
        <v>47</v>
      </c>
      <c r="AR95" t="e">
        <f ca="1">_xll.BDP(A95, "CRNCY_ADJ_PX_LAST", "EQY_FUND_CRNCY", "KRW")</f>
        <v>#NAME?</v>
      </c>
      <c r="AS95" t="e">
        <f t="shared" ca="1" si="4"/>
        <v>#NAME?</v>
      </c>
      <c r="AT95" t="e">
        <f t="shared" ca="1" si="5"/>
        <v>#NAME?</v>
      </c>
    </row>
    <row r="96" spans="1:46">
      <c r="A96" t="str">
        <f t="shared" si="3"/>
        <v>AINV US EQUITY</v>
      </c>
      <c r="B96" s="17">
        <v>44286</v>
      </c>
      <c r="C96">
        <v>533700</v>
      </c>
      <c r="D96" t="s">
        <v>290</v>
      </c>
      <c r="E96" t="s">
        <v>291</v>
      </c>
      <c r="F96" t="s">
        <v>59074</v>
      </c>
      <c r="G96" t="s">
        <v>59112</v>
      </c>
      <c r="K96" t="s">
        <v>247</v>
      </c>
      <c r="L96" s="18">
        <v>15683</v>
      </c>
      <c r="M96" s="18">
        <v>198174988</v>
      </c>
      <c r="N96" s="18">
        <v>244595267</v>
      </c>
      <c r="O96" s="18">
        <v>46420279</v>
      </c>
      <c r="P96" s="18">
        <v>2277736</v>
      </c>
      <c r="Q96">
        <v>0</v>
      </c>
      <c r="R96">
        <v>0</v>
      </c>
      <c r="S96">
        <v>0</v>
      </c>
      <c r="T96" s="62">
        <v>12636.29</v>
      </c>
      <c r="U96" s="62">
        <v>13.78</v>
      </c>
      <c r="V96">
        <v>0.12</v>
      </c>
      <c r="W96">
        <v>0</v>
      </c>
      <c r="X96">
        <v>0</v>
      </c>
      <c r="Y96" t="s">
        <v>59045</v>
      </c>
      <c r="Z96" t="s">
        <v>140</v>
      </c>
      <c r="AA96" t="s">
        <v>59074</v>
      </c>
      <c r="AC96" t="s">
        <v>79</v>
      </c>
      <c r="AD96" t="s">
        <v>328</v>
      </c>
      <c r="AH96">
        <v>0</v>
      </c>
      <c r="AI96">
        <v>0</v>
      </c>
      <c r="AJ96">
        <v>0</v>
      </c>
      <c r="AK96" s="62">
        <v>1131.8</v>
      </c>
      <c r="AL96" s="62" t="s">
        <v>328</v>
      </c>
      <c r="AM96">
        <v>11.49</v>
      </c>
      <c r="AP96">
        <f>MATCH(A96,MP_20210416!C:C,0)</f>
        <v>108</v>
      </c>
      <c r="AR96" t="e">
        <f ca="1">_xll.BDP(A96, "CRNCY_ADJ_PX_LAST", "EQY_FUND_CRNCY", "KRW")</f>
        <v>#NAME?</v>
      </c>
      <c r="AS96" t="e">
        <f t="shared" ca="1" si="4"/>
        <v>#NAME?</v>
      </c>
      <c r="AT96" t="e">
        <f t="shared" ca="1" si="5"/>
        <v>#NAME?</v>
      </c>
    </row>
    <row r="97" spans="1:46">
      <c r="A97" t="str">
        <f t="shared" si="3"/>
        <v>APO US EQUITY</v>
      </c>
      <c r="B97" s="17">
        <v>44286</v>
      </c>
      <c r="C97">
        <v>533700</v>
      </c>
      <c r="D97" t="s">
        <v>290</v>
      </c>
      <c r="E97" t="s">
        <v>291</v>
      </c>
      <c r="F97" t="s">
        <v>636</v>
      </c>
      <c r="G97" t="s">
        <v>637</v>
      </c>
      <c r="I97" s="18"/>
      <c r="K97" t="s">
        <v>247</v>
      </c>
      <c r="L97" s="18">
        <v>12881</v>
      </c>
      <c r="M97" s="18">
        <v>596625271</v>
      </c>
      <c r="N97" s="18">
        <v>687386449</v>
      </c>
      <c r="O97" s="18">
        <v>90761178</v>
      </c>
      <c r="P97" s="18">
        <v>8544044</v>
      </c>
      <c r="Q97">
        <v>0</v>
      </c>
      <c r="R97">
        <v>0</v>
      </c>
      <c r="S97">
        <v>0</v>
      </c>
      <c r="T97" s="62">
        <v>46318.239999999998</v>
      </c>
      <c r="U97" s="62">
        <v>47.15</v>
      </c>
      <c r="V97">
        <v>0.33</v>
      </c>
      <c r="W97">
        <v>0</v>
      </c>
      <c r="X97">
        <v>0</v>
      </c>
      <c r="Y97" t="s">
        <v>73</v>
      </c>
      <c r="Z97" t="s">
        <v>140</v>
      </c>
      <c r="AA97" t="s">
        <v>636</v>
      </c>
      <c r="AC97" t="s">
        <v>79</v>
      </c>
      <c r="AD97" t="s">
        <v>328</v>
      </c>
      <c r="AH97">
        <v>0</v>
      </c>
      <c r="AI97">
        <v>0</v>
      </c>
      <c r="AJ97">
        <v>0</v>
      </c>
      <c r="AK97" s="62">
        <v>1131.8</v>
      </c>
      <c r="AL97" s="62" t="s">
        <v>328</v>
      </c>
      <c r="AM97">
        <v>41.27</v>
      </c>
      <c r="AP97">
        <f>MATCH(A97,MP_20210416!C:C,0)</f>
        <v>103</v>
      </c>
      <c r="AR97" t="e">
        <f ca="1">_xll.BDP(A97, "CRNCY_ADJ_PX_LAST", "EQY_FUND_CRNCY", "KRW")</f>
        <v>#NAME?</v>
      </c>
      <c r="AS97" t="e">
        <f t="shared" ca="1" si="4"/>
        <v>#NAME?</v>
      </c>
      <c r="AT97" t="e">
        <f t="shared" ca="1" si="5"/>
        <v>#NAME?</v>
      </c>
    </row>
    <row r="98" spans="1:46">
      <c r="A98" t="str">
        <f t="shared" si="3"/>
        <v>ARES US EQUITY</v>
      </c>
      <c r="B98" s="17">
        <v>44286</v>
      </c>
      <c r="C98">
        <v>533700</v>
      </c>
      <c r="D98" t="s">
        <v>290</v>
      </c>
      <c r="E98" t="s">
        <v>291</v>
      </c>
      <c r="F98" t="s">
        <v>58203</v>
      </c>
      <c r="G98" t="s">
        <v>58204</v>
      </c>
      <c r="I98" s="18"/>
      <c r="K98" t="s">
        <v>247</v>
      </c>
      <c r="L98" s="18">
        <v>18988</v>
      </c>
      <c r="M98" s="18">
        <v>938979269</v>
      </c>
      <c r="N98" s="18">
        <v>1141796555</v>
      </c>
      <c r="O98" s="18">
        <v>202817286</v>
      </c>
      <c r="P98" s="18">
        <v>3565301</v>
      </c>
      <c r="Q98">
        <v>0</v>
      </c>
      <c r="R98">
        <v>0</v>
      </c>
      <c r="S98">
        <v>0</v>
      </c>
      <c r="T98" s="62">
        <v>49451.19</v>
      </c>
      <c r="U98" s="62">
        <v>53.13</v>
      </c>
      <c r="V98">
        <v>0.54</v>
      </c>
      <c r="W98">
        <v>0</v>
      </c>
      <c r="X98">
        <v>0</v>
      </c>
      <c r="Y98" t="s">
        <v>1724</v>
      </c>
      <c r="Z98" t="s">
        <v>140</v>
      </c>
      <c r="AA98" t="s">
        <v>58203</v>
      </c>
      <c r="AC98" t="s">
        <v>79</v>
      </c>
      <c r="AD98" t="s">
        <v>328</v>
      </c>
      <c r="AH98">
        <v>0</v>
      </c>
      <c r="AI98">
        <v>0</v>
      </c>
      <c r="AJ98">
        <v>0</v>
      </c>
      <c r="AK98" s="62">
        <v>1131.8</v>
      </c>
      <c r="AL98" t="s">
        <v>328</v>
      </c>
      <c r="AM98">
        <v>44.24</v>
      </c>
      <c r="AP98">
        <f>MATCH(A98,MP_20210416!C:C,0)</f>
        <v>104</v>
      </c>
      <c r="AR98" t="e">
        <f ca="1">_xll.BDP(A98, "CRNCY_ADJ_PX_LAST", "EQY_FUND_CRNCY", "KRW")</f>
        <v>#NAME?</v>
      </c>
      <c r="AS98" t="e">
        <f t="shared" ca="1" si="4"/>
        <v>#NAME?</v>
      </c>
      <c r="AT98" t="e">
        <f t="shared" ca="1" si="5"/>
        <v>#NAME?</v>
      </c>
    </row>
    <row r="99" spans="1:46">
      <c r="A99" t="str">
        <f t="shared" si="3"/>
        <v>ARCC US EQUITY</v>
      </c>
      <c r="B99" s="17">
        <v>44286</v>
      </c>
      <c r="C99">
        <v>533700</v>
      </c>
      <c r="D99" t="s">
        <v>290</v>
      </c>
      <c r="E99" t="s">
        <v>291</v>
      </c>
      <c r="F99" t="s">
        <v>1569</v>
      </c>
      <c r="G99" t="s">
        <v>1570</v>
      </c>
      <c r="I99" s="18"/>
      <c r="K99" t="s">
        <v>247</v>
      </c>
      <c r="L99" s="18">
        <v>14459</v>
      </c>
      <c r="M99" s="18">
        <v>235226489</v>
      </c>
      <c r="N99" s="18">
        <v>308474523</v>
      </c>
      <c r="O99" s="18">
        <v>73248034</v>
      </c>
      <c r="P99" s="18">
        <v>1312386</v>
      </c>
      <c r="Q99">
        <v>0</v>
      </c>
      <c r="R99">
        <v>0</v>
      </c>
      <c r="S99">
        <v>0</v>
      </c>
      <c r="T99" s="62">
        <v>16268.52</v>
      </c>
      <c r="U99" s="62">
        <v>18.850000000000001</v>
      </c>
      <c r="V99">
        <v>0.15</v>
      </c>
      <c r="W99">
        <v>0</v>
      </c>
      <c r="X99">
        <v>0</v>
      </c>
      <c r="Y99" t="s">
        <v>1571</v>
      </c>
      <c r="Z99" t="s">
        <v>140</v>
      </c>
      <c r="AA99" t="s">
        <v>1569</v>
      </c>
      <c r="AC99" t="s">
        <v>79</v>
      </c>
      <c r="AD99" t="s">
        <v>328</v>
      </c>
      <c r="AH99">
        <v>0</v>
      </c>
      <c r="AI99">
        <v>0</v>
      </c>
      <c r="AJ99">
        <v>0</v>
      </c>
      <c r="AK99" s="62">
        <v>1131.8</v>
      </c>
      <c r="AL99" t="s">
        <v>328</v>
      </c>
      <c r="AM99">
        <v>14.46</v>
      </c>
      <c r="AP99">
        <f>MATCH(A99,MP_20210416!C:C,0)</f>
        <v>109</v>
      </c>
      <c r="AR99" t="e">
        <f ca="1">_xll.BDP(A99, "CRNCY_ADJ_PX_LAST", "EQY_FUND_CRNCY", "KRW")</f>
        <v>#NAME?</v>
      </c>
      <c r="AS99" t="e">
        <f t="shared" ca="1" si="4"/>
        <v>#NAME?</v>
      </c>
      <c r="AT99" t="e">
        <f t="shared" ca="1" si="5"/>
        <v>#NAME?</v>
      </c>
    </row>
    <row r="100" spans="1:46">
      <c r="A100" t="str">
        <f t="shared" si="3"/>
        <v>ADP US EQUITY</v>
      </c>
      <c r="B100" s="17">
        <v>44286</v>
      </c>
      <c r="C100">
        <v>533700</v>
      </c>
      <c r="D100" t="s">
        <v>290</v>
      </c>
      <c r="E100" t="s">
        <v>291</v>
      </c>
      <c r="F100" t="s">
        <v>44975</v>
      </c>
      <c r="G100" t="s">
        <v>59110</v>
      </c>
      <c r="I100" s="18"/>
      <c r="K100" t="s">
        <v>247</v>
      </c>
      <c r="L100" s="18">
        <v>1405</v>
      </c>
      <c r="M100" s="18">
        <v>261406371</v>
      </c>
      <c r="N100" s="18">
        <v>298778732</v>
      </c>
      <c r="O100" s="18">
        <v>37372361</v>
      </c>
      <c r="P100" s="18">
        <v>-7817558</v>
      </c>
      <c r="Q100">
        <v>0</v>
      </c>
      <c r="R100">
        <v>0</v>
      </c>
      <c r="S100">
        <v>0</v>
      </c>
      <c r="T100" s="62">
        <v>186054.36</v>
      </c>
      <c r="U100" s="62">
        <v>187.89</v>
      </c>
      <c r="V100">
        <v>0.14000000000000001</v>
      </c>
      <c r="W100">
        <v>0</v>
      </c>
      <c r="X100">
        <v>0</v>
      </c>
      <c r="Y100" t="s">
        <v>44976</v>
      </c>
      <c r="Z100" t="s">
        <v>140</v>
      </c>
      <c r="AA100" t="s">
        <v>44975</v>
      </c>
      <c r="AC100" t="s">
        <v>93</v>
      </c>
      <c r="AD100" t="s">
        <v>328</v>
      </c>
      <c r="AH100">
        <v>0</v>
      </c>
      <c r="AI100">
        <v>0</v>
      </c>
      <c r="AJ100">
        <v>0</v>
      </c>
      <c r="AK100" s="62">
        <v>1131.8</v>
      </c>
      <c r="AL100" s="62" t="s">
        <v>328</v>
      </c>
      <c r="AM100">
        <v>169.01</v>
      </c>
      <c r="AP100" t="e">
        <f>MATCH(A100,MP_20210416!C:C,0)</f>
        <v>#N/A</v>
      </c>
      <c r="AR100" t="e">
        <f ca="1">_xll.BDP(A100, "CRNCY_ADJ_PX_LAST", "EQY_FUND_CRNCY", "KRW")</f>
        <v>#NAME?</v>
      </c>
      <c r="AS100" t="e">
        <f t="shared" ca="1" si="4"/>
        <v>#NAME?</v>
      </c>
      <c r="AT100" t="e">
        <f t="shared" ca="1" si="5"/>
        <v>#NAME?</v>
      </c>
    </row>
    <row r="101" spans="1:46">
      <c r="A101" t="str">
        <f t="shared" si="3"/>
        <v>BBY US EQUITY</v>
      </c>
      <c r="B101" s="17">
        <v>44286</v>
      </c>
      <c r="C101">
        <v>533700</v>
      </c>
      <c r="D101" t="s">
        <v>290</v>
      </c>
      <c r="E101" t="s">
        <v>291</v>
      </c>
      <c r="F101" t="s">
        <v>1572</v>
      </c>
      <c r="G101" t="s">
        <v>1573</v>
      </c>
      <c r="I101" s="18"/>
      <c r="K101" t="s">
        <v>247</v>
      </c>
      <c r="L101" s="18">
        <v>2349</v>
      </c>
      <c r="M101" s="18">
        <v>289820212</v>
      </c>
      <c r="N101" s="18">
        <v>307652983</v>
      </c>
      <c r="O101" s="18">
        <v>17832771</v>
      </c>
      <c r="P101" s="18">
        <v>1960513</v>
      </c>
      <c r="Q101">
        <v>0</v>
      </c>
      <c r="R101">
        <v>0</v>
      </c>
      <c r="S101">
        <v>0</v>
      </c>
      <c r="T101" s="62">
        <v>123380.25</v>
      </c>
      <c r="U101" s="62">
        <v>115.72</v>
      </c>
      <c r="V101">
        <v>0.15</v>
      </c>
      <c r="W101">
        <v>0</v>
      </c>
      <c r="X101">
        <v>0</v>
      </c>
      <c r="Y101" t="s">
        <v>1574</v>
      </c>
      <c r="Z101" t="s">
        <v>140</v>
      </c>
      <c r="AA101" t="s">
        <v>1572</v>
      </c>
      <c r="AC101" t="s">
        <v>85</v>
      </c>
      <c r="AD101" t="s">
        <v>328</v>
      </c>
      <c r="AH101">
        <v>0</v>
      </c>
      <c r="AI101">
        <v>0</v>
      </c>
      <c r="AJ101">
        <v>0</v>
      </c>
      <c r="AK101" s="62">
        <v>1131.8</v>
      </c>
      <c r="AL101" t="s">
        <v>328</v>
      </c>
      <c r="AM101">
        <v>109.69</v>
      </c>
      <c r="AP101">
        <f>MATCH(A101,MP_20210416!C:C,0)</f>
        <v>48</v>
      </c>
      <c r="AR101" t="e">
        <f ca="1">_xll.BDP(A101, "CRNCY_ADJ_PX_LAST", "EQY_FUND_CRNCY", "KRW")</f>
        <v>#NAME?</v>
      </c>
      <c r="AS101" t="e">
        <f t="shared" ca="1" si="4"/>
        <v>#NAME?</v>
      </c>
      <c r="AT101" t="e">
        <f t="shared" ca="1" si="5"/>
        <v>#NAME?</v>
      </c>
    </row>
    <row r="102" spans="1:46">
      <c r="A102" t="str">
        <f t="shared" si="3"/>
        <v>BX US EQUITY</v>
      </c>
      <c r="B102" s="17">
        <v>44286</v>
      </c>
      <c r="C102">
        <v>533700</v>
      </c>
      <c r="D102" t="s">
        <v>290</v>
      </c>
      <c r="E102" t="s">
        <v>291</v>
      </c>
      <c r="F102" t="s">
        <v>641</v>
      </c>
      <c r="G102" t="s">
        <v>642</v>
      </c>
      <c r="I102" s="18"/>
      <c r="K102" t="s">
        <v>247</v>
      </c>
      <c r="L102" s="18">
        <v>9890</v>
      </c>
      <c r="M102" s="18">
        <v>617577931</v>
      </c>
      <c r="N102" s="18">
        <v>831117523</v>
      </c>
      <c r="O102" s="18">
        <v>213539592</v>
      </c>
      <c r="P102" s="18">
        <v>-1658138</v>
      </c>
      <c r="Q102">
        <v>0</v>
      </c>
      <c r="R102">
        <v>0</v>
      </c>
      <c r="S102">
        <v>0</v>
      </c>
      <c r="T102" s="62">
        <v>62444.68</v>
      </c>
      <c r="U102" s="62">
        <v>74.25</v>
      </c>
      <c r="V102">
        <v>0.39</v>
      </c>
      <c r="W102">
        <v>0</v>
      </c>
      <c r="X102">
        <v>0</v>
      </c>
      <c r="Y102" t="s">
        <v>75</v>
      </c>
      <c r="Z102" t="s">
        <v>140</v>
      </c>
      <c r="AA102" t="s">
        <v>641</v>
      </c>
      <c r="AC102" t="s">
        <v>79</v>
      </c>
      <c r="AD102" t="s">
        <v>328</v>
      </c>
      <c r="AH102">
        <v>0</v>
      </c>
      <c r="AI102">
        <v>0</v>
      </c>
      <c r="AJ102">
        <v>0</v>
      </c>
      <c r="AK102" s="62">
        <v>1131.8</v>
      </c>
      <c r="AL102" t="s">
        <v>328</v>
      </c>
      <c r="AM102">
        <v>55.87</v>
      </c>
      <c r="AP102">
        <f>MATCH(A102,MP_20210416!C:C,0)</f>
        <v>105</v>
      </c>
      <c r="AR102" t="e">
        <f ca="1">_xll.BDP(A102, "CRNCY_ADJ_PX_LAST", "EQY_FUND_CRNCY", "KRW")</f>
        <v>#NAME?</v>
      </c>
      <c r="AS102" t="e">
        <f t="shared" ca="1" si="4"/>
        <v>#NAME?</v>
      </c>
      <c r="AT102" t="e">
        <f t="shared" ca="1" si="5"/>
        <v>#NAME?</v>
      </c>
    </row>
    <row r="103" spans="1:46">
      <c r="A103" t="str">
        <f t="shared" si="3"/>
        <v>BWA US EQUITY</v>
      </c>
      <c r="B103" s="17">
        <v>44286</v>
      </c>
      <c r="C103">
        <v>533700</v>
      </c>
      <c r="D103" t="s">
        <v>290</v>
      </c>
      <c r="E103" t="s">
        <v>291</v>
      </c>
      <c r="F103" t="s">
        <v>45537</v>
      </c>
      <c r="G103" t="s">
        <v>45539</v>
      </c>
      <c r="I103" s="18"/>
      <c r="K103" t="s">
        <v>247</v>
      </c>
      <c r="L103" s="18">
        <v>5363</v>
      </c>
      <c r="M103" s="18">
        <v>237647154</v>
      </c>
      <c r="N103" s="18">
        <v>282429813</v>
      </c>
      <c r="O103" s="18">
        <v>44782659</v>
      </c>
      <c r="P103" s="18">
        <v>7028608</v>
      </c>
      <c r="Q103">
        <v>0</v>
      </c>
      <c r="R103">
        <v>0</v>
      </c>
      <c r="S103">
        <v>0</v>
      </c>
      <c r="T103" s="62">
        <v>44312.35</v>
      </c>
      <c r="U103" s="62">
        <v>46.53</v>
      </c>
      <c r="V103">
        <v>0.13</v>
      </c>
      <c r="W103">
        <v>0</v>
      </c>
      <c r="X103">
        <v>0</v>
      </c>
      <c r="Y103" t="s">
        <v>45538</v>
      </c>
      <c r="Z103" t="s">
        <v>140</v>
      </c>
      <c r="AA103" t="s">
        <v>45537</v>
      </c>
      <c r="AC103" t="s">
        <v>85</v>
      </c>
      <c r="AD103" t="s">
        <v>328</v>
      </c>
      <c r="AH103">
        <v>0</v>
      </c>
      <c r="AI103">
        <v>0</v>
      </c>
      <c r="AJ103">
        <v>0</v>
      </c>
      <c r="AK103" s="62">
        <v>1131.8</v>
      </c>
      <c r="AL103" t="s">
        <v>328</v>
      </c>
      <c r="AM103">
        <v>40.380000000000003</v>
      </c>
      <c r="AP103" t="e">
        <f>MATCH(A103,MP_20210416!C:C,0)</f>
        <v>#N/A</v>
      </c>
      <c r="AR103" t="e">
        <f ca="1">_xll.BDP(A103, "CRNCY_ADJ_PX_LAST", "EQY_FUND_CRNCY", "KRW")</f>
        <v>#NAME?</v>
      </c>
      <c r="AS103" t="e">
        <f t="shared" ca="1" si="4"/>
        <v>#NAME?</v>
      </c>
      <c r="AT103" t="e">
        <f t="shared" ca="1" si="5"/>
        <v>#NAME?</v>
      </c>
    </row>
    <row r="104" spans="1:46">
      <c r="A104" t="str">
        <f t="shared" si="3"/>
        <v>BDN US EQUITY</v>
      </c>
      <c r="B104" s="17">
        <v>44286</v>
      </c>
      <c r="C104">
        <v>533700</v>
      </c>
      <c r="D104" t="s">
        <v>290</v>
      </c>
      <c r="E104" t="s">
        <v>291</v>
      </c>
      <c r="F104" t="s">
        <v>45582</v>
      </c>
      <c r="G104" t="s">
        <v>59128</v>
      </c>
      <c r="K104" t="s">
        <v>247</v>
      </c>
      <c r="L104" s="18">
        <v>7862</v>
      </c>
      <c r="M104" s="18">
        <v>97816449</v>
      </c>
      <c r="N104" s="18">
        <v>117100464</v>
      </c>
      <c r="O104" s="18">
        <v>19284015</v>
      </c>
      <c r="P104" s="18">
        <v>1239743</v>
      </c>
      <c r="Q104">
        <v>0</v>
      </c>
      <c r="R104">
        <v>0</v>
      </c>
      <c r="S104">
        <v>0</v>
      </c>
      <c r="T104" s="62">
        <v>12441.68</v>
      </c>
      <c r="U104" s="62">
        <v>13.16</v>
      </c>
      <c r="V104">
        <v>0.06</v>
      </c>
      <c r="W104">
        <v>0</v>
      </c>
      <c r="X104">
        <v>0</v>
      </c>
      <c r="Y104" t="s">
        <v>45583</v>
      </c>
      <c r="Z104" t="s">
        <v>140</v>
      </c>
      <c r="AA104" t="s">
        <v>45582</v>
      </c>
      <c r="AC104" t="s">
        <v>97</v>
      </c>
      <c r="AD104" t="s">
        <v>328</v>
      </c>
      <c r="AH104">
        <v>0</v>
      </c>
      <c r="AI104">
        <v>0</v>
      </c>
      <c r="AJ104">
        <v>0</v>
      </c>
      <c r="AK104" s="62">
        <v>1131.8</v>
      </c>
      <c r="AL104" t="s">
        <v>328</v>
      </c>
      <c r="AM104">
        <v>11.31</v>
      </c>
      <c r="AP104" t="e">
        <f>MATCH(A104,MP_20210416!C:C,0)</f>
        <v>#N/A</v>
      </c>
      <c r="AR104" t="e">
        <f ca="1">_xll.BDP(A104, "CRNCY_ADJ_PX_LAST", "EQY_FUND_CRNCY", "KRW")</f>
        <v>#NAME?</v>
      </c>
      <c r="AS104" t="e">
        <f t="shared" ca="1" si="4"/>
        <v>#NAME?</v>
      </c>
      <c r="AT104" t="e">
        <f t="shared" ca="1" si="5"/>
        <v>#NAME?</v>
      </c>
    </row>
    <row r="105" spans="1:46">
      <c r="A105" t="str">
        <f t="shared" si="3"/>
        <v>CVS US EQUITY</v>
      </c>
      <c r="B105" s="17">
        <v>44286</v>
      </c>
      <c r="C105">
        <v>533700</v>
      </c>
      <c r="D105" t="s">
        <v>290</v>
      </c>
      <c r="E105" t="s">
        <v>291</v>
      </c>
      <c r="F105" t="s">
        <v>45786</v>
      </c>
      <c r="G105" t="s">
        <v>45788</v>
      </c>
      <c r="I105" s="18"/>
      <c r="K105" t="s">
        <v>247</v>
      </c>
      <c r="L105" s="18">
        <v>3452</v>
      </c>
      <c r="M105" s="18">
        <v>287967160</v>
      </c>
      <c r="N105" s="18">
        <v>297242551</v>
      </c>
      <c r="O105" s="18">
        <v>9275391</v>
      </c>
      <c r="P105" s="18">
        <v>-1333632</v>
      </c>
      <c r="Q105">
        <v>0</v>
      </c>
      <c r="R105">
        <v>0</v>
      </c>
      <c r="S105">
        <v>0</v>
      </c>
      <c r="T105" s="62">
        <v>83420.38</v>
      </c>
      <c r="U105">
        <v>76.08</v>
      </c>
      <c r="V105">
        <v>0.14000000000000001</v>
      </c>
      <c r="W105">
        <v>0</v>
      </c>
      <c r="X105">
        <v>0</v>
      </c>
      <c r="Y105" t="s">
        <v>45787</v>
      </c>
      <c r="Z105" t="s">
        <v>140</v>
      </c>
      <c r="AA105" t="s">
        <v>45786</v>
      </c>
      <c r="AC105" t="s">
        <v>90</v>
      </c>
      <c r="AD105" t="s">
        <v>328</v>
      </c>
      <c r="AH105">
        <v>0</v>
      </c>
      <c r="AI105">
        <v>0</v>
      </c>
      <c r="AJ105">
        <v>0</v>
      </c>
      <c r="AK105" s="62">
        <v>1131.8</v>
      </c>
      <c r="AL105" t="s">
        <v>328</v>
      </c>
      <c r="AM105">
        <v>75.31</v>
      </c>
      <c r="AP105">
        <f>MATCH(A105,MP_20210416!C:C,0)</f>
        <v>42</v>
      </c>
      <c r="AR105" t="e">
        <f ca="1">_xll.BDP(A105, "CRNCY_ADJ_PX_LAST", "EQY_FUND_CRNCY", "KRW")</f>
        <v>#NAME?</v>
      </c>
      <c r="AS105" t="e">
        <f t="shared" ca="1" si="4"/>
        <v>#NAME?</v>
      </c>
      <c r="AT105" t="e">
        <f t="shared" ca="1" si="5"/>
        <v>#NAME?</v>
      </c>
    </row>
    <row r="106" spans="1:46">
      <c r="A106" t="str">
        <f t="shared" si="3"/>
        <v>CPB US EQUITY</v>
      </c>
      <c r="B106" s="17">
        <v>44286</v>
      </c>
      <c r="C106">
        <v>533700</v>
      </c>
      <c r="D106" t="s">
        <v>290</v>
      </c>
      <c r="E106" t="s">
        <v>291</v>
      </c>
      <c r="F106" t="s">
        <v>45861</v>
      </c>
      <c r="G106" t="s">
        <v>45863</v>
      </c>
      <c r="I106" s="18"/>
      <c r="K106" t="s">
        <v>247</v>
      </c>
      <c r="L106" s="18">
        <v>5300</v>
      </c>
      <c r="M106" s="18">
        <v>275009950</v>
      </c>
      <c r="N106" s="18">
        <v>308204985</v>
      </c>
      <c r="O106" s="18">
        <v>33195035</v>
      </c>
      <c r="P106" s="18">
        <v>-3974851</v>
      </c>
      <c r="Q106">
        <v>0</v>
      </c>
      <c r="R106">
        <v>0</v>
      </c>
      <c r="S106">
        <v>0</v>
      </c>
      <c r="T106" s="62">
        <v>51888.67</v>
      </c>
      <c r="U106" s="62">
        <v>51.38</v>
      </c>
      <c r="V106">
        <v>0.15</v>
      </c>
      <c r="W106">
        <v>0</v>
      </c>
      <c r="X106">
        <v>0</v>
      </c>
      <c r="Y106" t="s">
        <v>45862</v>
      </c>
      <c r="Z106" t="s">
        <v>140</v>
      </c>
      <c r="AA106" t="s">
        <v>45861</v>
      </c>
      <c r="AC106" t="s">
        <v>89</v>
      </c>
      <c r="AD106" t="s">
        <v>328</v>
      </c>
      <c r="AH106">
        <v>0</v>
      </c>
      <c r="AI106">
        <v>0</v>
      </c>
      <c r="AJ106">
        <v>0</v>
      </c>
      <c r="AK106" s="62">
        <v>1131.8</v>
      </c>
      <c r="AL106" t="s">
        <v>328</v>
      </c>
      <c r="AM106">
        <v>47.1</v>
      </c>
      <c r="AP106">
        <f>MATCH(A106,MP_20210416!C:C,0)</f>
        <v>71</v>
      </c>
      <c r="AR106" t="e">
        <f ca="1">_xll.BDP(A106, "CRNCY_ADJ_PX_LAST", "EQY_FUND_CRNCY", "KRW")</f>
        <v>#NAME?</v>
      </c>
      <c r="AS106" t="e">
        <f t="shared" ca="1" si="4"/>
        <v>#NAME?</v>
      </c>
      <c r="AT106" t="e">
        <f t="shared" ca="1" si="5"/>
        <v>#NAME?</v>
      </c>
    </row>
    <row r="107" spans="1:46">
      <c r="A107" t="str">
        <f t="shared" si="3"/>
        <v>CSWC US EQUITY</v>
      </c>
      <c r="B107" s="17">
        <v>44286</v>
      </c>
      <c r="C107">
        <v>533700</v>
      </c>
      <c r="D107" t="s">
        <v>290</v>
      </c>
      <c r="E107" t="s">
        <v>291</v>
      </c>
      <c r="F107" t="s">
        <v>59075</v>
      </c>
      <c r="G107" t="s">
        <v>59118</v>
      </c>
      <c r="I107" s="18"/>
      <c r="K107" t="s">
        <v>247</v>
      </c>
      <c r="L107" s="18">
        <v>7395</v>
      </c>
      <c r="M107" s="18">
        <v>151527008</v>
      </c>
      <c r="N107" s="18">
        <v>186224957</v>
      </c>
      <c r="O107" s="18">
        <v>34697949</v>
      </c>
      <c r="P107" s="18">
        <v>1045106</v>
      </c>
      <c r="Q107">
        <v>0</v>
      </c>
      <c r="R107">
        <v>0</v>
      </c>
      <c r="S107">
        <v>0</v>
      </c>
      <c r="T107" s="62">
        <v>20490.47</v>
      </c>
      <c r="U107" s="62">
        <v>22.25</v>
      </c>
      <c r="V107">
        <v>0.09</v>
      </c>
      <c r="W107">
        <v>0</v>
      </c>
      <c r="X107">
        <v>0</v>
      </c>
      <c r="Y107" t="s">
        <v>59220</v>
      </c>
      <c r="Z107" t="s">
        <v>140</v>
      </c>
      <c r="AA107" t="s">
        <v>59075</v>
      </c>
      <c r="AC107" t="s">
        <v>79</v>
      </c>
      <c r="AD107" t="s">
        <v>328</v>
      </c>
      <c r="AH107">
        <v>0</v>
      </c>
      <c r="AI107">
        <v>0</v>
      </c>
      <c r="AJ107">
        <v>0</v>
      </c>
      <c r="AK107" s="62">
        <v>1131.8</v>
      </c>
      <c r="AL107" s="62" t="s">
        <v>328</v>
      </c>
      <c r="AM107">
        <v>18.63</v>
      </c>
      <c r="AP107">
        <f>MATCH(A107,MP_20210416!C:C,0)</f>
        <v>110</v>
      </c>
      <c r="AR107" t="e">
        <f ca="1">_xll.BDP(A107, "CRNCY_ADJ_PX_LAST", "EQY_FUND_CRNCY", "KRW")</f>
        <v>#NAME?</v>
      </c>
      <c r="AS107" t="e">
        <f t="shared" ca="1" si="4"/>
        <v>#NAME?</v>
      </c>
      <c r="AT107" t="e">
        <f t="shared" ca="1" si="5"/>
        <v>#NAME?</v>
      </c>
    </row>
    <row r="108" spans="1:46">
      <c r="A108" t="str">
        <f t="shared" si="3"/>
        <v>CTRE US EQUITY</v>
      </c>
      <c r="B108" s="17">
        <v>44286</v>
      </c>
      <c r="C108">
        <v>533700</v>
      </c>
      <c r="D108" t="s">
        <v>290</v>
      </c>
      <c r="E108" t="s">
        <v>291</v>
      </c>
      <c r="F108" t="s">
        <v>45921</v>
      </c>
      <c r="G108" t="s">
        <v>45923</v>
      </c>
      <c r="I108" s="18"/>
      <c r="K108" t="s">
        <v>247</v>
      </c>
      <c r="L108" s="18">
        <v>12301</v>
      </c>
      <c r="M108" s="18">
        <v>305200713</v>
      </c>
      <c r="N108" s="18">
        <v>324110487</v>
      </c>
      <c r="O108" s="18">
        <v>18909774</v>
      </c>
      <c r="P108" s="18">
        <v>-5535450</v>
      </c>
      <c r="Q108">
        <v>0</v>
      </c>
      <c r="R108">
        <v>0</v>
      </c>
      <c r="S108">
        <v>0</v>
      </c>
      <c r="T108" s="62">
        <v>24811.05</v>
      </c>
      <c r="U108" s="62">
        <v>23.28</v>
      </c>
      <c r="V108">
        <v>0.15</v>
      </c>
      <c r="W108">
        <v>0</v>
      </c>
      <c r="X108">
        <v>0</v>
      </c>
      <c r="Y108" t="s">
        <v>45922</v>
      </c>
      <c r="Z108" t="s">
        <v>140</v>
      </c>
      <c r="AA108" t="s">
        <v>45921</v>
      </c>
      <c r="AC108" t="s">
        <v>97</v>
      </c>
      <c r="AD108" t="s">
        <v>328</v>
      </c>
      <c r="AH108">
        <v>0</v>
      </c>
      <c r="AI108">
        <v>0</v>
      </c>
      <c r="AJ108">
        <v>0</v>
      </c>
      <c r="AK108" s="62">
        <v>1131.8</v>
      </c>
      <c r="AL108" t="s">
        <v>328</v>
      </c>
      <c r="AM108">
        <v>22.73</v>
      </c>
      <c r="AP108" t="e">
        <f>MATCH(A108,MP_20210416!C:C,0)</f>
        <v>#N/A</v>
      </c>
      <c r="AR108" t="e">
        <f ca="1">_xll.BDP(A108, "CRNCY_ADJ_PX_LAST", "EQY_FUND_CRNCY", "KRW")</f>
        <v>#NAME?</v>
      </c>
      <c r="AS108" t="e">
        <f t="shared" ca="1" si="4"/>
        <v>#NAME?</v>
      </c>
      <c r="AT108" t="e">
        <f t="shared" ca="1" si="5"/>
        <v>#NAME?</v>
      </c>
    </row>
    <row r="109" spans="1:46">
      <c r="A109" t="str">
        <f t="shared" si="3"/>
        <v>CG US EQUITY</v>
      </c>
      <c r="B109" s="17">
        <v>44286</v>
      </c>
      <c r="C109">
        <v>533700</v>
      </c>
      <c r="D109" t="s">
        <v>290</v>
      </c>
      <c r="E109" t="s">
        <v>291</v>
      </c>
      <c r="F109" t="s">
        <v>1577</v>
      </c>
      <c r="G109" t="s">
        <v>1578</v>
      </c>
      <c r="I109" s="18"/>
      <c r="K109" t="s">
        <v>247</v>
      </c>
      <c r="L109" s="18">
        <v>9617</v>
      </c>
      <c r="M109" s="18">
        <v>281697378</v>
      </c>
      <c r="N109" s="18">
        <v>403924559</v>
      </c>
      <c r="O109" s="18">
        <v>122227181</v>
      </c>
      <c r="P109" s="18">
        <v>7206922</v>
      </c>
      <c r="Q109">
        <v>0</v>
      </c>
      <c r="R109">
        <v>0</v>
      </c>
      <c r="S109">
        <v>0</v>
      </c>
      <c r="T109" s="62">
        <v>29291.61</v>
      </c>
      <c r="U109" s="62">
        <v>37.11</v>
      </c>
      <c r="V109">
        <v>0.19</v>
      </c>
      <c r="W109">
        <v>0</v>
      </c>
      <c r="X109">
        <v>0</v>
      </c>
      <c r="Y109" t="s">
        <v>74</v>
      </c>
      <c r="Z109" t="s">
        <v>140</v>
      </c>
      <c r="AA109" t="s">
        <v>1577</v>
      </c>
      <c r="AC109" t="s">
        <v>79</v>
      </c>
      <c r="AD109" t="s">
        <v>328</v>
      </c>
      <c r="AH109">
        <v>0</v>
      </c>
      <c r="AI109">
        <v>0</v>
      </c>
      <c r="AJ109">
        <v>0</v>
      </c>
      <c r="AK109" s="62">
        <v>1131.8</v>
      </c>
      <c r="AL109" t="s">
        <v>328</v>
      </c>
      <c r="AM109">
        <v>25.86</v>
      </c>
      <c r="AP109">
        <f>MATCH(A109,MP_20210416!C:C,0)</f>
        <v>106</v>
      </c>
      <c r="AR109" t="e">
        <f ca="1">_xll.BDP(A109, "CRNCY_ADJ_PX_LAST", "EQY_FUND_CRNCY", "KRW")</f>
        <v>#NAME?</v>
      </c>
      <c r="AS109" t="e">
        <f t="shared" ca="1" si="4"/>
        <v>#NAME?</v>
      </c>
      <c r="AT109" t="e">
        <f t="shared" ca="1" si="5"/>
        <v>#NAME?</v>
      </c>
    </row>
    <row r="110" spans="1:46">
      <c r="A110" t="str">
        <f t="shared" si="3"/>
        <v>CSCO US EQUITY</v>
      </c>
      <c r="B110" s="17">
        <v>44286</v>
      </c>
      <c r="C110">
        <v>533700</v>
      </c>
      <c r="D110" t="s">
        <v>290</v>
      </c>
      <c r="E110" t="s">
        <v>291</v>
      </c>
      <c r="F110" t="s">
        <v>1033</v>
      </c>
      <c r="G110" t="s">
        <v>59221</v>
      </c>
      <c r="I110" s="18"/>
      <c r="K110" t="s">
        <v>247</v>
      </c>
      <c r="L110" s="18">
        <v>5158</v>
      </c>
      <c r="M110" s="18">
        <v>221489394</v>
      </c>
      <c r="N110" s="18">
        <v>302224169</v>
      </c>
      <c r="O110" s="18">
        <v>80734775</v>
      </c>
      <c r="P110" s="18">
        <v>-4865985</v>
      </c>
      <c r="Q110">
        <v>0</v>
      </c>
      <c r="R110">
        <v>0</v>
      </c>
      <c r="S110">
        <v>0</v>
      </c>
      <c r="T110" s="62">
        <v>42940.94</v>
      </c>
      <c r="U110" s="62">
        <v>51.77</v>
      </c>
      <c r="V110">
        <v>0.14000000000000001</v>
      </c>
      <c r="W110">
        <v>0</v>
      </c>
      <c r="X110">
        <v>0</v>
      </c>
      <c r="Y110" t="s">
        <v>956</v>
      </c>
      <c r="Z110" t="s">
        <v>140</v>
      </c>
      <c r="AA110" t="s">
        <v>1033</v>
      </c>
      <c r="AC110" t="s">
        <v>93</v>
      </c>
      <c r="AD110" t="s">
        <v>328</v>
      </c>
      <c r="AH110">
        <v>0</v>
      </c>
      <c r="AI110">
        <v>0</v>
      </c>
      <c r="AJ110">
        <v>0</v>
      </c>
      <c r="AK110" s="62">
        <v>1131.8</v>
      </c>
      <c r="AL110" t="s">
        <v>328</v>
      </c>
      <c r="AM110">
        <v>38.06</v>
      </c>
      <c r="AP110">
        <f>MATCH(A110,MP_20210416!C:C,0)</f>
        <v>8</v>
      </c>
      <c r="AR110" t="e">
        <f ca="1">_xll.BDP(A110, "CRNCY_ADJ_PX_LAST", "EQY_FUND_CRNCY", "KRW")</f>
        <v>#NAME?</v>
      </c>
      <c r="AS110" t="e">
        <f t="shared" ca="1" si="4"/>
        <v>#NAME?</v>
      </c>
      <c r="AT110" t="e">
        <f t="shared" ca="1" si="5"/>
        <v>#NAME?</v>
      </c>
    </row>
    <row r="111" spans="1:46">
      <c r="A111" t="str">
        <f t="shared" si="3"/>
        <v>CTSH US EQUITY</v>
      </c>
      <c r="B111" s="17">
        <v>44286</v>
      </c>
      <c r="C111">
        <v>533700</v>
      </c>
      <c r="D111" t="s">
        <v>290</v>
      </c>
      <c r="E111" t="s">
        <v>291</v>
      </c>
      <c r="F111" t="s">
        <v>46372</v>
      </c>
      <c r="G111" t="s">
        <v>59222</v>
      </c>
      <c r="I111" s="18"/>
      <c r="K111" t="s">
        <v>247</v>
      </c>
      <c r="L111" s="18">
        <v>3050</v>
      </c>
      <c r="M111" s="18">
        <v>268889974</v>
      </c>
      <c r="N111" s="18">
        <v>271222854</v>
      </c>
      <c r="O111" s="18">
        <v>2332880</v>
      </c>
      <c r="P111" s="18">
        <v>1331966</v>
      </c>
      <c r="Q111">
        <v>0</v>
      </c>
      <c r="R111">
        <v>0</v>
      </c>
      <c r="S111">
        <v>0</v>
      </c>
      <c r="T111" s="62">
        <v>88160.65</v>
      </c>
      <c r="U111" s="62">
        <v>78.569999999999993</v>
      </c>
      <c r="V111">
        <v>0.13</v>
      </c>
      <c r="W111">
        <v>0</v>
      </c>
      <c r="X111">
        <v>0</v>
      </c>
      <c r="Y111" t="s">
        <v>46373</v>
      </c>
      <c r="Z111" t="s">
        <v>140</v>
      </c>
      <c r="AA111" t="s">
        <v>46372</v>
      </c>
      <c r="AC111" t="s">
        <v>93</v>
      </c>
      <c r="AD111" t="s">
        <v>328</v>
      </c>
      <c r="AH111">
        <v>0</v>
      </c>
      <c r="AI111">
        <v>0</v>
      </c>
      <c r="AJ111">
        <v>0</v>
      </c>
      <c r="AK111" s="62">
        <v>1131.8</v>
      </c>
      <c r="AL111" t="s">
        <v>328</v>
      </c>
      <c r="AM111">
        <v>80.069999999999993</v>
      </c>
      <c r="AP111">
        <f>MATCH(A111,MP_20210416!C:C,0)</f>
        <v>66</v>
      </c>
      <c r="AR111" t="e">
        <f ca="1">_xll.BDP(A111, "CRNCY_ADJ_PX_LAST", "EQY_FUND_CRNCY", "KRW")</f>
        <v>#NAME?</v>
      </c>
      <c r="AS111" t="e">
        <f t="shared" ca="1" si="4"/>
        <v>#NAME?</v>
      </c>
      <c r="AT111" t="e">
        <f t="shared" ca="1" si="5"/>
        <v>#NAME?</v>
      </c>
    </row>
    <row r="112" spans="1:46">
      <c r="A112" t="str">
        <f t="shared" si="3"/>
        <v>CUZ US EQUITY</v>
      </c>
      <c r="B112" s="17">
        <v>44286</v>
      </c>
      <c r="C112">
        <v>533700</v>
      </c>
      <c r="D112" t="s">
        <v>290</v>
      </c>
      <c r="E112" t="s">
        <v>291</v>
      </c>
      <c r="F112" t="s">
        <v>46665</v>
      </c>
      <c r="G112" t="s">
        <v>59126</v>
      </c>
      <c r="I112" s="18"/>
      <c r="K112" t="s">
        <v>247</v>
      </c>
      <c r="L112" s="18">
        <v>2883</v>
      </c>
      <c r="M112" s="18">
        <v>99359048</v>
      </c>
      <c r="N112" s="18">
        <v>117826186</v>
      </c>
      <c r="O112" s="18">
        <v>18467138</v>
      </c>
      <c r="P112" s="18">
        <v>825743</v>
      </c>
      <c r="Q112">
        <v>0</v>
      </c>
      <c r="R112">
        <v>0</v>
      </c>
      <c r="S112">
        <v>0</v>
      </c>
      <c r="T112" s="62">
        <v>34463.769999999997</v>
      </c>
      <c r="U112" s="62">
        <v>36.11</v>
      </c>
      <c r="V112">
        <v>0.06</v>
      </c>
      <c r="W112">
        <v>0</v>
      </c>
      <c r="X112">
        <v>0</v>
      </c>
      <c r="Y112" t="s">
        <v>46661</v>
      </c>
      <c r="Z112" t="s">
        <v>140</v>
      </c>
      <c r="AA112" t="s">
        <v>46665</v>
      </c>
      <c r="AC112" t="s">
        <v>97</v>
      </c>
      <c r="AD112" t="s">
        <v>328</v>
      </c>
      <c r="AH112">
        <v>0</v>
      </c>
      <c r="AI112">
        <v>0</v>
      </c>
      <c r="AJ112">
        <v>0</v>
      </c>
      <c r="AK112" s="62">
        <v>1131.8</v>
      </c>
      <c r="AL112" s="62" t="s">
        <v>328</v>
      </c>
      <c r="AM112">
        <v>31.33</v>
      </c>
      <c r="AP112" t="e">
        <f>MATCH(A112,MP_20210416!C:C,0)</f>
        <v>#N/A</v>
      </c>
      <c r="AR112" t="e">
        <f ca="1">_xll.BDP(A112, "CRNCY_ADJ_PX_LAST", "EQY_FUND_CRNCY", "KRW")</f>
        <v>#NAME?</v>
      </c>
      <c r="AS112" t="e">
        <f t="shared" ca="1" si="4"/>
        <v>#NAME?</v>
      </c>
      <c r="AT112" t="e">
        <f t="shared" ca="1" si="5"/>
        <v>#NAME?</v>
      </c>
    </row>
    <row r="113" spans="1:46">
      <c r="A113" t="str">
        <f t="shared" si="3"/>
        <v>CMI US EQUITY</v>
      </c>
      <c r="B113" s="17">
        <v>44286</v>
      </c>
      <c r="C113">
        <v>533700</v>
      </c>
      <c r="D113" t="s">
        <v>290</v>
      </c>
      <c r="E113" t="s">
        <v>291</v>
      </c>
      <c r="F113" t="s">
        <v>46744</v>
      </c>
      <c r="G113" t="s">
        <v>46746</v>
      </c>
      <c r="K113" t="s">
        <v>247</v>
      </c>
      <c r="L113" s="18">
        <v>894</v>
      </c>
      <c r="M113" s="18">
        <v>232966915</v>
      </c>
      <c r="N113" s="18">
        <v>266637230</v>
      </c>
      <c r="O113" s="18">
        <v>33670315</v>
      </c>
      <c r="P113" s="18">
        <v>2291958</v>
      </c>
      <c r="Q113">
        <v>0</v>
      </c>
      <c r="R113">
        <v>0</v>
      </c>
      <c r="S113">
        <v>0</v>
      </c>
      <c r="T113" s="62">
        <v>260589.39</v>
      </c>
      <c r="U113" s="62">
        <v>263.52</v>
      </c>
      <c r="V113">
        <v>0.13</v>
      </c>
      <c r="W113">
        <v>0</v>
      </c>
      <c r="X113">
        <v>0</v>
      </c>
      <c r="Y113" t="s">
        <v>46745</v>
      </c>
      <c r="Z113" t="s">
        <v>140</v>
      </c>
      <c r="AA113" t="s">
        <v>46744</v>
      </c>
      <c r="AC113" t="s">
        <v>87</v>
      </c>
      <c r="AD113" t="s">
        <v>328</v>
      </c>
      <c r="AH113">
        <v>0</v>
      </c>
      <c r="AI113">
        <v>0</v>
      </c>
      <c r="AJ113">
        <v>0</v>
      </c>
      <c r="AK113" s="62">
        <v>1131.8</v>
      </c>
      <c r="AL113" s="62" t="s">
        <v>328</v>
      </c>
      <c r="AM113">
        <v>236.92</v>
      </c>
      <c r="AP113" t="e">
        <f>MATCH(A113,MP_20210416!C:C,0)</f>
        <v>#N/A</v>
      </c>
      <c r="AR113" t="e">
        <f ca="1">_xll.BDP(A113, "CRNCY_ADJ_PX_LAST", "EQY_FUND_CRNCY", "KRW")</f>
        <v>#NAME?</v>
      </c>
      <c r="AS113" t="e">
        <f t="shared" ca="1" si="4"/>
        <v>#NAME?</v>
      </c>
      <c r="AT113" t="e">
        <f t="shared" ca="1" si="5"/>
        <v>#NAME?</v>
      </c>
    </row>
    <row r="114" spans="1:46">
      <c r="A114" t="str">
        <f t="shared" si="3"/>
        <v>DEA US EQUITY</v>
      </c>
      <c r="B114" s="17">
        <v>44286</v>
      </c>
      <c r="C114">
        <v>533700</v>
      </c>
      <c r="D114" t="s">
        <v>290</v>
      </c>
      <c r="E114" t="s">
        <v>291</v>
      </c>
      <c r="F114" t="s">
        <v>669</v>
      </c>
      <c r="G114" t="s">
        <v>670</v>
      </c>
      <c r="I114" s="18"/>
      <c r="K114" t="s">
        <v>247</v>
      </c>
      <c r="L114" s="18">
        <v>4102</v>
      </c>
      <c r="M114" s="18">
        <v>98646566</v>
      </c>
      <c r="N114" s="18">
        <v>97031251</v>
      </c>
      <c r="O114" s="18">
        <v>-1615315</v>
      </c>
      <c r="P114" s="18">
        <v>-1130823</v>
      </c>
      <c r="Q114">
        <v>0</v>
      </c>
      <c r="R114">
        <v>0</v>
      </c>
      <c r="S114">
        <v>0</v>
      </c>
      <c r="T114" s="62">
        <v>24048.41</v>
      </c>
      <c r="U114" s="62">
        <v>20.9</v>
      </c>
      <c r="V114">
        <v>0.05</v>
      </c>
      <c r="W114">
        <v>0</v>
      </c>
      <c r="X114">
        <v>0</v>
      </c>
      <c r="Y114" t="s">
        <v>671</v>
      </c>
      <c r="Z114" t="s">
        <v>140</v>
      </c>
      <c r="AA114" t="s">
        <v>669</v>
      </c>
      <c r="AC114" t="s">
        <v>97</v>
      </c>
      <c r="AD114" t="s">
        <v>328</v>
      </c>
      <c r="AH114">
        <v>0</v>
      </c>
      <c r="AI114">
        <v>0</v>
      </c>
      <c r="AJ114">
        <v>0</v>
      </c>
      <c r="AK114" s="62">
        <v>1131.8</v>
      </c>
      <c r="AL114" s="62" t="s">
        <v>328</v>
      </c>
      <c r="AM114">
        <v>21.86</v>
      </c>
      <c r="AP114" t="e">
        <f>MATCH(A114,MP_20210416!C:C,0)</f>
        <v>#N/A</v>
      </c>
      <c r="AR114" t="e">
        <f ca="1">_xll.BDP(A114, "CRNCY_ADJ_PX_LAST", "EQY_FUND_CRNCY", "KRW")</f>
        <v>#NAME?</v>
      </c>
      <c r="AS114" t="e">
        <f t="shared" ca="1" si="4"/>
        <v>#NAME?</v>
      </c>
      <c r="AT114" t="e">
        <f t="shared" ca="1" si="5"/>
        <v>#NAME?</v>
      </c>
    </row>
    <row r="115" spans="1:46">
      <c r="A115" t="str">
        <f t="shared" si="3"/>
        <v>EMN US EQUITY</v>
      </c>
      <c r="B115" s="17">
        <v>44286</v>
      </c>
      <c r="C115">
        <v>533700</v>
      </c>
      <c r="D115" t="s">
        <v>290</v>
      </c>
      <c r="E115" t="s">
        <v>291</v>
      </c>
      <c r="F115" t="s">
        <v>47402</v>
      </c>
      <c r="G115" t="s">
        <v>47404</v>
      </c>
      <c r="I115" s="18"/>
      <c r="K115" t="s">
        <v>247</v>
      </c>
      <c r="L115" s="18">
        <v>2261</v>
      </c>
      <c r="M115" s="18">
        <v>267620127</v>
      </c>
      <c r="N115" s="18">
        <v>285354067</v>
      </c>
      <c r="O115" s="18">
        <v>17733940</v>
      </c>
      <c r="P115" s="18">
        <v>2955059</v>
      </c>
      <c r="Q115">
        <v>0</v>
      </c>
      <c r="R115">
        <v>0</v>
      </c>
      <c r="S115">
        <v>0</v>
      </c>
      <c r="T115" s="62">
        <v>118363.61</v>
      </c>
      <c r="U115" s="62">
        <v>111.51</v>
      </c>
      <c r="V115">
        <v>0.14000000000000001</v>
      </c>
      <c r="W115">
        <v>0</v>
      </c>
      <c r="X115">
        <v>0</v>
      </c>
      <c r="Y115" t="s">
        <v>47403</v>
      </c>
      <c r="Z115" t="s">
        <v>140</v>
      </c>
      <c r="AA115" t="s">
        <v>47402</v>
      </c>
      <c r="AC115" t="s">
        <v>94</v>
      </c>
      <c r="AD115" t="s">
        <v>328</v>
      </c>
      <c r="AH115">
        <v>0</v>
      </c>
      <c r="AI115">
        <v>0</v>
      </c>
      <c r="AJ115">
        <v>0</v>
      </c>
      <c r="AK115" s="62">
        <v>1131.8</v>
      </c>
      <c r="AL115" s="62" t="s">
        <v>328</v>
      </c>
      <c r="AM115">
        <v>107.21</v>
      </c>
      <c r="AP115">
        <f>MATCH(A115,MP_20210416!C:C,0)</f>
        <v>14</v>
      </c>
      <c r="AR115" t="e">
        <f ca="1">_xll.BDP(A115, "CRNCY_ADJ_PX_LAST", "EQY_FUND_CRNCY", "KRW")</f>
        <v>#NAME?</v>
      </c>
      <c r="AS115" t="e">
        <f t="shared" ca="1" si="4"/>
        <v>#NAME?</v>
      </c>
      <c r="AT115" t="e">
        <f t="shared" ca="1" si="5"/>
        <v>#NAME?</v>
      </c>
    </row>
    <row r="116" spans="1:46">
      <c r="A116" t="str">
        <f t="shared" si="3"/>
        <v>EQC US EQUITY</v>
      </c>
      <c r="B116" s="17">
        <v>44286</v>
      </c>
      <c r="C116">
        <v>533700</v>
      </c>
      <c r="D116" t="s">
        <v>290</v>
      </c>
      <c r="E116" t="s">
        <v>291</v>
      </c>
      <c r="F116" t="s">
        <v>59070</v>
      </c>
      <c r="G116" t="s">
        <v>59135</v>
      </c>
      <c r="I116" s="18"/>
      <c r="K116" t="s">
        <v>247</v>
      </c>
      <c r="L116" s="18">
        <v>1639</v>
      </c>
      <c r="M116" s="18">
        <v>48987412</v>
      </c>
      <c r="N116" s="18">
        <v>52645473</v>
      </c>
      <c r="O116" s="18">
        <v>3658061</v>
      </c>
      <c r="P116" s="18">
        <v>46331</v>
      </c>
      <c r="Q116">
        <v>0</v>
      </c>
      <c r="R116">
        <v>0</v>
      </c>
      <c r="S116">
        <v>0</v>
      </c>
      <c r="T116" s="62">
        <v>29888.6</v>
      </c>
      <c r="U116" s="62">
        <v>28.38</v>
      </c>
      <c r="V116">
        <v>0.02</v>
      </c>
      <c r="W116">
        <v>0</v>
      </c>
      <c r="X116">
        <v>0</v>
      </c>
      <c r="Y116" t="s">
        <v>59223</v>
      </c>
      <c r="Z116" t="s">
        <v>140</v>
      </c>
      <c r="AA116" t="s">
        <v>59070</v>
      </c>
      <c r="AC116" t="s">
        <v>97</v>
      </c>
      <c r="AD116" t="s">
        <v>328</v>
      </c>
      <c r="AH116">
        <v>0</v>
      </c>
      <c r="AI116">
        <v>0</v>
      </c>
      <c r="AJ116">
        <v>0</v>
      </c>
      <c r="AK116" s="62">
        <v>1131.8</v>
      </c>
      <c r="AL116" s="62" t="s">
        <v>328</v>
      </c>
      <c r="AM116">
        <v>27.17</v>
      </c>
      <c r="AP116" t="e">
        <f>MATCH(A116,MP_20210416!C:C,0)</f>
        <v>#N/A</v>
      </c>
      <c r="AR116" t="e">
        <f ca="1">_xll.BDP(A116, "CRNCY_ADJ_PX_LAST", "EQY_FUND_CRNCY", "KRW")</f>
        <v>#NAME?</v>
      </c>
      <c r="AS116" t="e">
        <f t="shared" ca="1" si="4"/>
        <v>#NAME?</v>
      </c>
      <c r="AT116" t="e">
        <f t="shared" ca="1" si="5"/>
        <v>#NAME?</v>
      </c>
    </row>
    <row r="117" spans="1:46">
      <c r="A117" t="str">
        <f t="shared" si="3"/>
        <v>FITB US EQUITY</v>
      </c>
      <c r="B117" s="17">
        <v>44286</v>
      </c>
      <c r="C117">
        <v>533700</v>
      </c>
      <c r="D117" t="s">
        <v>290</v>
      </c>
      <c r="E117" t="s">
        <v>291</v>
      </c>
      <c r="F117" t="s">
        <v>672</v>
      </c>
      <c r="G117" t="s">
        <v>673</v>
      </c>
      <c r="I117" s="18"/>
      <c r="K117" t="s">
        <v>247</v>
      </c>
      <c r="L117" s="18">
        <v>7011</v>
      </c>
      <c r="M117" s="18">
        <v>239416485</v>
      </c>
      <c r="N117" s="18">
        <v>302484098</v>
      </c>
      <c r="O117" s="18">
        <v>63067613</v>
      </c>
      <c r="P117" s="18">
        <v>6989743</v>
      </c>
      <c r="Q117">
        <v>0</v>
      </c>
      <c r="R117">
        <v>0</v>
      </c>
      <c r="S117">
        <v>0</v>
      </c>
      <c r="T117" s="62">
        <v>34148.69</v>
      </c>
      <c r="U117" s="62">
        <v>38.119999999999997</v>
      </c>
      <c r="V117">
        <v>0.14000000000000001</v>
      </c>
      <c r="W117">
        <v>0</v>
      </c>
      <c r="X117">
        <v>0</v>
      </c>
      <c r="Y117" t="s">
        <v>674</v>
      </c>
      <c r="Z117" t="s">
        <v>140</v>
      </c>
      <c r="AA117" t="s">
        <v>672</v>
      </c>
      <c r="AC117" t="s">
        <v>79</v>
      </c>
      <c r="AD117" t="s">
        <v>328</v>
      </c>
      <c r="AH117">
        <v>0</v>
      </c>
      <c r="AI117">
        <v>0</v>
      </c>
      <c r="AJ117">
        <v>0</v>
      </c>
      <c r="AK117" s="62">
        <v>1131.8</v>
      </c>
      <c r="AL117" s="62" t="s">
        <v>328</v>
      </c>
      <c r="AM117">
        <v>31.12</v>
      </c>
      <c r="AP117" t="e">
        <f>MATCH(A117,MP_20210416!C:C,0)</f>
        <v>#N/A</v>
      </c>
      <c r="AR117" t="e">
        <f ca="1">_xll.BDP(A117, "CRNCY_ADJ_PX_LAST", "EQY_FUND_CRNCY", "KRW")</f>
        <v>#NAME?</v>
      </c>
      <c r="AS117" t="e">
        <f t="shared" ca="1" si="4"/>
        <v>#NAME?</v>
      </c>
      <c r="AT117" t="e">
        <f t="shared" ca="1" si="5"/>
        <v>#NAME?</v>
      </c>
    </row>
    <row r="118" spans="1:46">
      <c r="A118" t="str">
        <f t="shared" si="3"/>
        <v>FPE US EQUITY</v>
      </c>
      <c r="B118" s="17">
        <v>44286</v>
      </c>
      <c r="C118">
        <v>533700</v>
      </c>
      <c r="D118" t="s">
        <v>290</v>
      </c>
      <c r="E118" t="s">
        <v>675</v>
      </c>
      <c r="F118" t="s">
        <v>676</v>
      </c>
      <c r="G118" t="s">
        <v>240</v>
      </c>
      <c r="K118" t="s">
        <v>247</v>
      </c>
      <c r="L118" s="18">
        <v>206945</v>
      </c>
      <c r="M118" s="18">
        <v>4513674460</v>
      </c>
      <c r="N118" s="18">
        <v>4703144648</v>
      </c>
      <c r="O118" s="18">
        <v>189470188</v>
      </c>
      <c r="P118" s="18">
        <v>-16863534</v>
      </c>
      <c r="Q118">
        <v>0</v>
      </c>
      <c r="R118">
        <v>0</v>
      </c>
      <c r="S118">
        <v>0</v>
      </c>
      <c r="T118" s="62">
        <v>21810.99</v>
      </c>
      <c r="U118" s="62">
        <v>20.079999999999998</v>
      </c>
      <c r="V118">
        <v>2.23</v>
      </c>
      <c r="W118">
        <v>0</v>
      </c>
      <c r="X118">
        <v>0</v>
      </c>
      <c r="Y118" t="s">
        <v>68</v>
      </c>
      <c r="Z118" t="s">
        <v>140</v>
      </c>
      <c r="AA118" t="s">
        <v>676</v>
      </c>
      <c r="AC118" t="s">
        <v>295</v>
      </c>
      <c r="AD118" t="s">
        <v>328</v>
      </c>
      <c r="AH118">
        <v>0</v>
      </c>
      <c r="AI118">
        <v>0</v>
      </c>
      <c r="AJ118">
        <v>0</v>
      </c>
      <c r="AK118" s="62">
        <v>1131.8</v>
      </c>
      <c r="AL118" s="62" t="s">
        <v>328</v>
      </c>
      <c r="AM118">
        <v>19.440000000000001</v>
      </c>
      <c r="AP118">
        <f>MATCH(A118,MP_20210416!C:C,0)</f>
        <v>116</v>
      </c>
      <c r="AR118" t="e">
        <f ca="1">_xll.BDP(A118, "CRNCY_ADJ_PX_LAST", "EQY_FUND_CRNCY", "KRW")</f>
        <v>#NAME?</v>
      </c>
      <c r="AS118" t="e">
        <f t="shared" ca="1" si="4"/>
        <v>#NAME?</v>
      </c>
      <c r="AT118" t="e">
        <f t="shared" ca="1" si="5"/>
        <v>#NAME?</v>
      </c>
    </row>
    <row r="119" spans="1:46">
      <c r="A119" t="str">
        <f t="shared" si="3"/>
        <v>GIS US EQUITY</v>
      </c>
      <c r="B119" s="17">
        <v>44286</v>
      </c>
      <c r="C119">
        <v>533700</v>
      </c>
      <c r="D119" t="s">
        <v>290</v>
      </c>
      <c r="E119" t="s">
        <v>291</v>
      </c>
      <c r="F119" t="s">
        <v>48394</v>
      </c>
      <c r="G119" t="s">
        <v>48396</v>
      </c>
      <c r="I119" s="18"/>
      <c r="K119" t="s">
        <v>247</v>
      </c>
      <c r="L119" s="18">
        <v>4324</v>
      </c>
      <c r="M119" s="18">
        <v>272249000</v>
      </c>
      <c r="N119" s="18">
        <v>302394278</v>
      </c>
      <c r="O119" s="18">
        <v>30145278</v>
      </c>
      <c r="P119" s="18">
        <v>-3912105</v>
      </c>
      <c r="Q119">
        <v>0</v>
      </c>
      <c r="R119">
        <v>0</v>
      </c>
      <c r="S119">
        <v>0</v>
      </c>
      <c r="T119" s="62">
        <v>62962.3</v>
      </c>
      <c r="U119" s="62">
        <v>61.79</v>
      </c>
      <c r="V119">
        <v>0.14000000000000001</v>
      </c>
      <c r="W119">
        <v>0</v>
      </c>
      <c r="X119">
        <v>0</v>
      </c>
      <c r="Y119" t="s">
        <v>48395</v>
      </c>
      <c r="Z119" t="s">
        <v>140</v>
      </c>
      <c r="AA119" t="s">
        <v>48394</v>
      </c>
      <c r="AC119" t="s">
        <v>89</v>
      </c>
      <c r="AD119" t="s">
        <v>328</v>
      </c>
      <c r="AH119">
        <v>0</v>
      </c>
      <c r="AI119">
        <v>0</v>
      </c>
      <c r="AJ119">
        <v>0</v>
      </c>
      <c r="AK119" s="62">
        <v>1131.8</v>
      </c>
      <c r="AL119" s="62" t="s">
        <v>328</v>
      </c>
      <c r="AM119">
        <v>57.16</v>
      </c>
      <c r="AP119">
        <f>MATCH(A119,MP_20210416!C:C,0)</f>
        <v>67</v>
      </c>
      <c r="AR119" t="e">
        <f ca="1">_xll.BDP(A119, "CRNCY_ADJ_PX_LAST", "EQY_FUND_CRNCY", "KRW")</f>
        <v>#NAME?</v>
      </c>
      <c r="AS119" t="e">
        <f t="shared" ca="1" si="4"/>
        <v>#NAME?</v>
      </c>
      <c r="AT119" t="e">
        <f t="shared" ca="1" si="5"/>
        <v>#NAME?</v>
      </c>
    </row>
    <row r="120" spans="1:46">
      <c r="A120" t="str">
        <f t="shared" si="3"/>
        <v>GPC US EQUITY</v>
      </c>
      <c r="B120" s="17">
        <v>44286</v>
      </c>
      <c r="C120">
        <v>533700</v>
      </c>
      <c r="D120" t="s">
        <v>290</v>
      </c>
      <c r="E120" t="s">
        <v>291</v>
      </c>
      <c r="F120" t="s">
        <v>48428</v>
      </c>
      <c r="G120" t="s">
        <v>48430</v>
      </c>
      <c r="I120" s="18"/>
      <c r="K120" t="s">
        <v>247</v>
      </c>
      <c r="L120" s="18">
        <v>2125</v>
      </c>
      <c r="M120" s="18">
        <v>240524451</v>
      </c>
      <c r="N120" s="18">
        <v>282764667</v>
      </c>
      <c r="O120" s="18">
        <v>42240216</v>
      </c>
      <c r="P120" s="18">
        <v>537943</v>
      </c>
      <c r="Q120">
        <v>0</v>
      </c>
      <c r="R120">
        <v>0</v>
      </c>
      <c r="S120">
        <v>0</v>
      </c>
      <c r="T120" s="62">
        <v>113187.98</v>
      </c>
      <c r="U120" s="62">
        <v>117.57</v>
      </c>
      <c r="V120">
        <v>0.13</v>
      </c>
      <c r="W120">
        <v>0</v>
      </c>
      <c r="X120">
        <v>0</v>
      </c>
      <c r="Y120" t="s">
        <v>48429</v>
      </c>
      <c r="Z120" t="s">
        <v>140</v>
      </c>
      <c r="AA120" t="s">
        <v>48428</v>
      </c>
      <c r="AC120" t="s">
        <v>85</v>
      </c>
      <c r="AD120" t="s">
        <v>328</v>
      </c>
      <c r="AH120">
        <v>0</v>
      </c>
      <c r="AI120">
        <v>0</v>
      </c>
      <c r="AJ120">
        <v>0</v>
      </c>
      <c r="AK120" s="62">
        <v>1131.8</v>
      </c>
      <c r="AL120" s="62" t="s">
        <v>328</v>
      </c>
      <c r="AM120">
        <v>103.15</v>
      </c>
      <c r="AP120" t="e">
        <f>MATCH(A120,MP_20210416!C:C,0)</f>
        <v>#N/A</v>
      </c>
      <c r="AR120" t="e">
        <f ca="1">_xll.BDP(A120, "CRNCY_ADJ_PX_LAST", "EQY_FUND_CRNCY", "KRW")</f>
        <v>#NAME?</v>
      </c>
      <c r="AS120" t="e">
        <f t="shared" ca="1" si="4"/>
        <v>#NAME?</v>
      </c>
      <c r="AT120" t="e">
        <f t="shared" ca="1" si="5"/>
        <v>#NAME?</v>
      </c>
    </row>
    <row r="121" spans="1:46">
      <c r="A121" t="str">
        <f t="shared" si="3"/>
        <v>GILD US EQUITY</v>
      </c>
      <c r="B121" s="17">
        <v>44286</v>
      </c>
      <c r="C121">
        <v>533700</v>
      </c>
      <c r="D121" t="s">
        <v>290</v>
      </c>
      <c r="E121" t="s">
        <v>291</v>
      </c>
      <c r="F121" t="s">
        <v>1587</v>
      </c>
      <c r="G121" t="s">
        <v>1588</v>
      </c>
      <c r="I121" s="18"/>
      <c r="K121" t="s">
        <v>247</v>
      </c>
      <c r="L121" s="18">
        <v>3965</v>
      </c>
      <c r="M121" s="18">
        <v>267037424</v>
      </c>
      <c r="N121" s="18">
        <v>293936948</v>
      </c>
      <c r="O121" s="18">
        <v>26899524</v>
      </c>
      <c r="P121" s="18">
        <v>-3568833</v>
      </c>
      <c r="Q121">
        <v>0</v>
      </c>
      <c r="R121">
        <v>0</v>
      </c>
      <c r="S121">
        <v>0</v>
      </c>
      <c r="T121" s="62">
        <v>67348.66</v>
      </c>
      <c r="U121" s="62">
        <v>65.5</v>
      </c>
      <c r="V121">
        <v>0.14000000000000001</v>
      </c>
      <c r="W121">
        <v>0</v>
      </c>
      <c r="X121">
        <v>0</v>
      </c>
      <c r="Y121" t="s">
        <v>1589</v>
      </c>
      <c r="Z121" t="s">
        <v>140</v>
      </c>
      <c r="AA121" t="s">
        <v>1587</v>
      </c>
      <c r="AC121" t="s">
        <v>90</v>
      </c>
      <c r="AD121" t="s">
        <v>328</v>
      </c>
      <c r="AH121">
        <v>0</v>
      </c>
      <c r="AI121">
        <v>0</v>
      </c>
      <c r="AJ121">
        <v>0</v>
      </c>
      <c r="AK121" s="62">
        <v>1131.8</v>
      </c>
      <c r="AL121" s="62" t="s">
        <v>328</v>
      </c>
      <c r="AM121">
        <v>59.55</v>
      </c>
      <c r="AP121" t="e">
        <f>MATCH(A121,MP_20210416!C:C,0)</f>
        <v>#N/A</v>
      </c>
      <c r="AR121" t="e">
        <f ca="1">_xll.BDP(A121, "CRNCY_ADJ_PX_LAST", "EQY_FUND_CRNCY", "KRW")</f>
        <v>#NAME?</v>
      </c>
      <c r="AS121" t="e">
        <f t="shared" ca="1" si="4"/>
        <v>#NAME?</v>
      </c>
      <c r="AT121" t="e">
        <f t="shared" ca="1" si="5"/>
        <v>#NAME?</v>
      </c>
    </row>
    <row r="122" spans="1:46">
      <c r="A122" t="str">
        <f t="shared" si="3"/>
        <v>GOOD US EQUITY</v>
      </c>
      <c r="B122" s="17">
        <v>44286</v>
      </c>
      <c r="C122">
        <v>533700</v>
      </c>
      <c r="D122" t="s">
        <v>290</v>
      </c>
      <c r="E122" t="s">
        <v>291</v>
      </c>
      <c r="F122" t="s">
        <v>677</v>
      </c>
      <c r="G122" t="s">
        <v>678</v>
      </c>
      <c r="K122" t="s">
        <v>247</v>
      </c>
      <c r="L122" s="18">
        <v>3657</v>
      </c>
      <c r="M122" s="18">
        <v>71843620</v>
      </c>
      <c r="N122" s="18">
        <v>81972748</v>
      </c>
      <c r="O122" s="18">
        <v>10129128</v>
      </c>
      <c r="P122" s="18">
        <v>968209</v>
      </c>
      <c r="Q122">
        <v>0</v>
      </c>
      <c r="R122">
        <v>0</v>
      </c>
      <c r="S122">
        <v>0</v>
      </c>
      <c r="T122" s="62">
        <v>19645.509999999998</v>
      </c>
      <c r="U122" s="62">
        <v>19.809999999999999</v>
      </c>
      <c r="V122">
        <v>0.04</v>
      </c>
      <c r="W122">
        <v>0</v>
      </c>
      <c r="X122">
        <v>0</v>
      </c>
      <c r="Y122" t="s">
        <v>679</v>
      </c>
      <c r="Z122" t="s">
        <v>140</v>
      </c>
      <c r="AA122" t="s">
        <v>677</v>
      </c>
      <c r="AC122" t="s">
        <v>97</v>
      </c>
      <c r="AD122" t="s">
        <v>328</v>
      </c>
      <c r="AH122">
        <v>0</v>
      </c>
      <c r="AI122">
        <v>0</v>
      </c>
      <c r="AJ122">
        <v>0</v>
      </c>
      <c r="AK122" s="62">
        <v>1131.8</v>
      </c>
      <c r="AL122" s="62" t="s">
        <v>328</v>
      </c>
      <c r="AM122">
        <v>17.86</v>
      </c>
      <c r="AP122">
        <f>MATCH(A122,MP_20210416!C:C,0)</f>
        <v>147</v>
      </c>
      <c r="AR122" t="e">
        <f ca="1">_xll.BDP(A122, "CRNCY_ADJ_PX_LAST", "EQY_FUND_CRNCY", "KRW")</f>
        <v>#NAME?</v>
      </c>
      <c r="AS122" t="e">
        <f t="shared" ca="1" si="4"/>
        <v>#NAME?</v>
      </c>
      <c r="AT122" t="e">
        <f t="shared" ca="1" si="5"/>
        <v>#NAME?</v>
      </c>
    </row>
    <row r="123" spans="1:46">
      <c r="A123" t="str">
        <f t="shared" si="3"/>
        <v>GNL US EQUITY</v>
      </c>
      <c r="B123" s="17">
        <v>44286</v>
      </c>
      <c r="C123">
        <v>533700</v>
      </c>
      <c r="D123" t="s">
        <v>290</v>
      </c>
      <c r="E123" t="s">
        <v>291</v>
      </c>
      <c r="F123" t="s">
        <v>1590</v>
      </c>
      <c r="G123" t="s">
        <v>1591</v>
      </c>
      <c r="I123" s="18"/>
      <c r="K123" t="s">
        <v>247</v>
      </c>
      <c r="L123" s="18">
        <v>4180</v>
      </c>
      <c r="M123" s="18">
        <v>68276492</v>
      </c>
      <c r="N123" s="18">
        <v>86859764</v>
      </c>
      <c r="O123" s="18">
        <v>18583272</v>
      </c>
      <c r="P123" s="18">
        <v>951702</v>
      </c>
      <c r="Q123">
        <v>0</v>
      </c>
      <c r="R123">
        <v>0</v>
      </c>
      <c r="S123">
        <v>0</v>
      </c>
      <c r="T123" s="62">
        <v>16334.09</v>
      </c>
      <c r="U123" s="62">
        <v>18.36</v>
      </c>
      <c r="V123">
        <v>0.04</v>
      </c>
      <c r="W123">
        <v>0</v>
      </c>
      <c r="X123">
        <v>0</v>
      </c>
      <c r="Y123" t="s">
        <v>1592</v>
      </c>
      <c r="Z123" t="s">
        <v>140</v>
      </c>
      <c r="AA123" t="s">
        <v>1590</v>
      </c>
      <c r="AC123" t="s">
        <v>97</v>
      </c>
      <c r="AD123" t="s">
        <v>328</v>
      </c>
      <c r="AH123">
        <v>0</v>
      </c>
      <c r="AI123">
        <v>0</v>
      </c>
      <c r="AJ123">
        <v>0</v>
      </c>
      <c r="AK123" s="62">
        <v>1131.8</v>
      </c>
      <c r="AL123" s="62" t="s">
        <v>328</v>
      </c>
      <c r="AM123">
        <v>14.39</v>
      </c>
      <c r="AP123">
        <f>MATCH(A123,MP_20210416!C:C,0)</f>
        <v>153</v>
      </c>
      <c r="AR123" t="e">
        <f ca="1">_xll.BDP(A123, "CRNCY_ADJ_PX_LAST", "EQY_FUND_CRNCY", "KRW")</f>
        <v>#NAME?</v>
      </c>
      <c r="AS123" t="e">
        <f t="shared" ca="1" si="4"/>
        <v>#NAME?</v>
      </c>
      <c r="AT123" t="e">
        <f t="shared" ca="1" si="5"/>
        <v>#NAME?</v>
      </c>
    </row>
    <row r="124" spans="1:46">
      <c r="A124" t="str">
        <f t="shared" si="3"/>
        <v>PFFD US EQUITY</v>
      </c>
      <c r="B124" s="17">
        <v>44286</v>
      </c>
      <c r="C124">
        <v>533700</v>
      </c>
      <c r="D124" t="s">
        <v>290</v>
      </c>
      <c r="E124" t="s">
        <v>675</v>
      </c>
      <c r="F124" t="s">
        <v>680</v>
      </c>
      <c r="G124" t="s">
        <v>681</v>
      </c>
      <c r="I124" s="18"/>
      <c r="K124" t="s">
        <v>247</v>
      </c>
      <c r="L124" s="18">
        <v>97311</v>
      </c>
      <c r="M124" s="18">
        <v>2723982346</v>
      </c>
      <c r="N124" s="18">
        <v>2795266649</v>
      </c>
      <c r="O124" s="18">
        <v>71284303</v>
      </c>
      <c r="P124" s="18">
        <v>3276267</v>
      </c>
      <c r="Q124">
        <v>0</v>
      </c>
      <c r="R124">
        <v>0</v>
      </c>
      <c r="S124">
        <v>0</v>
      </c>
      <c r="T124" s="62">
        <v>27992.54</v>
      </c>
      <c r="U124" s="62">
        <v>25.38</v>
      </c>
      <c r="V124">
        <v>1.33</v>
      </c>
      <c r="W124">
        <v>0</v>
      </c>
      <c r="X124">
        <v>0</v>
      </c>
      <c r="Y124" t="s">
        <v>682</v>
      </c>
      <c r="Z124" t="s">
        <v>140</v>
      </c>
      <c r="AA124" t="s">
        <v>680</v>
      </c>
      <c r="AC124" t="s">
        <v>295</v>
      </c>
      <c r="AD124" t="s">
        <v>328</v>
      </c>
      <c r="AH124">
        <v>0</v>
      </c>
      <c r="AI124">
        <v>0</v>
      </c>
      <c r="AJ124">
        <v>0</v>
      </c>
      <c r="AK124" s="62">
        <v>1131.8</v>
      </c>
      <c r="AL124" s="62" t="s">
        <v>328</v>
      </c>
      <c r="AM124">
        <v>24.81</v>
      </c>
      <c r="AP124">
        <f>MATCH(A124,MP_20210416!C:C,0)</f>
        <v>117</v>
      </c>
      <c r="AR124" t="e">
        <f ca="1">_xll.BDP(A124, "CRNCY_ADJ_PX_LAST", "EQY_FUND_CRNCY", "KRW")</f>
        <v>#NAME?</v>
      </c>
      <c r="AS124" t="e">
        <f t="shared" ca="1" si="4"/>
        <v>#NAME?</v>
      </c>
      <c r="AT124" t="e">
        <f t="shared" ca="1" si="5"/>
        <v>#NAME?</v>
      </c>
    </row>
    <row r="125" spans="1:46">
      <c r="A125" t="str">
        <f t="shared" si="3"/>
        <v>HPQ US EQUITY</v>
      </c>
      <c r="B125" s="17">
        <v>44286</v>
      </c>
      <c r="C125">
        <v>533700</v>
      </c>
      <c r="D125" t="s">
        <v>290</v>
      </c>
      <c r="E125" t="s">
        <v>291</v>
      </c>
      <c r="F125" t="s">
        <v>48949</v>
      </c>
      <c r="G125" t="s">
        <v>48951</v>
      </c>
      <c r="K125" t="s">
        <v>247</v>
      </c>
      <c r="L125" s="18">
        <v>8205</v>
      </c>
      <c r="M125" s="18">
        <v>232807132</v>
      </c>
      <c r="N125" s="18">
        <v>293079383</v>
      </c>
      <c r="O125" s="18">
        <v>60272251</v>
      </c>
      <c r="P125" s="18">
        <v>4091472</v>
      </c>
      <c r="Q125">
        <v>0</v>
      </c>
      <c r="R125">
        <v>0</v>
      </c>
      <c r="S125">
        <v>0</v>
      </c>
      <c r="T125" s="62">
        <v>28373.81</v>
      </c>
      <c r="U125" s="62">
        <v>31.56</v>
      </c>
      <c r="V125">
        <v>0.14000000000000001</v>
      </c>
      <c r="W125">
        <v>0</v>
      </c>
      <c r="X125">
        <v>0</v>
      </c>
      <c r="Y125" t="s">
        <v>48950</v>
      </c>
      <c r="Z125" t="s">
        <v>140</v>
      </c>
      <c r="AA125" t="s">
        <v>48949</v>
      </c>
      <c r="AC125" t="s">
        <v>93</v>
      </c>
      <c r="AD125" t="s">
        <v>328</v>
      </c>
      <c r="AH125">
        <v>0</v>
      </c>
      <c r="AI125">
        <v>0</v>
      </c>
      <c r="AJ125">
        <v>0</v>
      </c>
      <c r="AK125" s="62">
        <v>1131.8</v>
      </c>
      <c r="AL125" s="62" t="s">
        <v>328</v>
      </c>
      <c r="AM125">
        <v>25.8</v>
      </c>
      <c r="AP125">
        <f>MATCH(A125,MP_20210416!C:C,0)</f>
        <v>17</v>
      </c>
      <c r="AR125" t="e">
        <f ca="1">_xll.BDP(A125, "CRNCY_ADJ_PX_LAST", "EQY_FUND_CRNCY", "KRW")</f>
        <v>#NAME?</v>
      </c>
      <c r="AS125" t="e">
        <f t="shared" ca="1" si="4"/>
        <v>#NAME?</v>
      </c>
      <c r="AT125" t="e">
        <f t="shared" ca="1" si="5"/>
        <v>#NAME?</v>
      </c>
    </row>
    <row r="126" spans="1:46">
      <c r="A126" t="str">
        <f t="shared" si="3"/>
        <v>HASI US EQUITY</v>
      </c>
      <c r="B126" s="17">
        <v>44286</v>
      </c>
      <c r="C126">
        <v>533700</v>
      </c>
      <c r="D126" t="s">
        <v>290</v>
      </c>
      <c r="E126" t="s">
        <v>291</v>
      </c>
      <c r="F126" t="s">
        <v>59076</v>
      </c>
      <c r="G126" t="s">
        <v>59224</v>
      </c>
      <c r="K126" t="s">
        <v>247</v>
      </c>
      <c r="L126" s="18">
        <v>4157</v>
      </c>
      <c r="M126" s="18">
        <v>321328602</v>
      </c>
      <c r="N126" s="18">
        <v>261168588</v>
      </c>
      <c r="O126" s="18">
        <v>-60160014</v>
      </c>
      <c r="P126" s="18">
        <v>10423104</v>
      </c>
      <c r="Q126">
        <v>0</v>
      </c>
      <c r="R126">
        <v>0</v>
      </c>
      <c r="S126">
        <v>0</v>
      </c>
      <c r="T126" s="62">
        <v>77298.2</v>
      </c>
      <c r="U126" s="62">
        <v>55.51</v>
      </c>
      <c r="V126">
        <v>0.12</v>
      </c>
      <c r="W126">
        <v>0</v>
      </c>
      <c r="X126">
        <v>0</v>
      </c>
      <c r="Y126" t="s">
        <v>59225</v>
      </c>
      <c r="Z126" t="s">
        <v>140</v>
      </c>
      <c r="AA126" t="s">
        <v>59076</v>
      </c>
      <c r="AC126" t="s">
        <v>79</v>
      </c>
      <c r="AD126" t="s">
        <v>328</v>
      </c>
      <c r="AH126">
        <v>0</v>
      </c>
      <c r="AI126">
        <v>0</v>
      </c>
      <c r="AJ126">
        <v>0</v>
      </c>
      <c r="AK126" s="62">
        <v>1131.8</v>
      </c>
      <c r="AL126" s="62" t="s">
        <v>328</v>
      </c>
      <c r="AM126">
        <v>70.28</v>
      </c>
      <c r="AP126">
        <f>MATCH(A126,MP_20210416!C:C,0)</f>
        <v>132</v>
      </c>
      <c r="AR126" t="e">
        <f ca="1">_xll.BDP(A126, "CRNCY_ADJ_PX_LAST", "EQY_FUND_CRNCY", "KRW")</f>
        <v>#NAME?</v>
      </c>
      <c r="AS126" t="e">
        <f t="shared" ca="1" si="4"/>
        <v>#NAME?</v>
      </c>
      <c r="AT126" t="e">
        <f t="shared" ca="1" si="5"/>
        <v>#NAME?</v>
      </c>
    </row>
    <row r="127" spans="1:46">
      <c r="A127" t="str">
        <f t="shared" si="3"/>
        <v>HTA US EQUITY</v>
      </c>
      <c r="B127" s="17">
        <v>44286</v>
      </c>
      <c r="C127">
        <v>533700</v>
      </c>
      <c r="D127" t="s">
        <v>290</v>
      </c>
      <c r="E127" t="s">
        <v>291</v>
      </c>
      <c r="F127" t="s">
        <v>49056</v>
      </c>
      <c r="G127" t="s">
        <v>59226</v>
      </c>
      <c r="I127" s="18"/>
      <c r="K127" t="s">
        <v>247</v>
      </c>
      <c r="L127" s="18">
        <v>4719</v>
      </c>
      <c r="M127" s="18">
        <v>137999745</v>
      </c>
      <c r="N127" s="18">
        <v>150935648</v>
      </c>
      <c r="O127" s="18">
        <v>12935903</v>
      </c>
      <c r="P127" s="18">
        <v>80922</v>
      </c>
      <c r="Q127">
        <v>0</v>
      </c>
      <c r="R127">
        <v>0</v>
      </c>
      <c r="S127">
        <v>0</v>
      </c>
      <c r="T127" s="62">
        <v>29243.43</v>
      </c>
      <c r="U127" s="62">
        <v>28.26</v>
      </c>
      <c r="V127">
        <v>7.0000000000000007E-2</v>
      </c>
      <c r="W127">
        <v>0</v>
      </c>
      <c r="X127">
        <v>0</v>
      </c>
      <c r="Y127" t="s">
        <v>49057</v>
      </c>
      <c r="Z127" t="s">
        <v>140</v>
      </c>
      <c r="AA127" t="s">
        <v>49056</v>
      </c>
      <c r="AC127" t="s">
        <v>97</v>
      </c>
      <c r="AD127" t="s">
        <v>328</v>
      </c>
      <c r="AH127">
        <v>0</v>
      </c>
      <c r="AI127">
        <v>0</v>
      </c>
      <c r="AJ127">
        <v>0</v>
      </c>
      <c r="AK127" s="62">
        <v>1131.8</v>
      </c>
      <c r="AL127" s="62" t="s">
        <v>328</v>
      </c>
      <c r="AM127">
        <v>26.59</v>
      </c>
      <c r="AP127" t="e">
        <f>MATCH(A127,MP_20210416!C:C,0)</f>
        <v>#N/A</v>
      </c>
      <c r="AR127" t="e">
        <f ca="1">_xll.BDP(A127, "CRNCY_ADJ_PX_LAST", "EQY_FUND_CRNCY", "KRW")</f>
        <v>#NAME?</v>
      </c>
      <c r="AS127" t="e">
        <f t="shared" ca="1" si="4"/>
        <v>#NAME?</v>
      </c>
      <c r="AT127" t="e">
        <f t="shared" ca="1" si="5"/>
        <v>#NAME?</v>
      </c>
    </row>
    <row r="128" spans="1:46">
      <c r="A128" t="str">
        <f t="shared" si="3"/>
        <v>HTGC US EQUITY</v>
      </c>
      <c r="B128" s="17">
        <v>44286</v>
      </c>
      <c r="C128">
        <v>533700</v>
      </c>
      <c r="D128" t="s">
        <v>290</v>
      </c>
      <c r="E128" t="s">
        <v>291</v>
      </c>
      <c r="F128" t="s">
        <v>59073</v>
      </c>
      <c r="G128" t="s">
        <v>59081</v>
      </c>
      <c r="I128" s="18"/>
      <c r="K128" t="s">
        <v>247</v>
      </c>
      <c r="L128" s="18">
        <v>25384</v>
      </c>
      <c r="M128" s="18">
        <v>411323741</v>
      </c>
      <c r="N128" s="18">
        <v>464270516</v>
      </c>
      <c r="O128" s="18">
        <v>52946775</v>
      </c>
      <c r="P128" s="18">
        <v>3865678</v>
      </c>
      <c r="Q128">
        <v>0</v>
      </c>
      <c r="R128">
        <v>0</v>
      </c>
      <c r="S128">
        <v>0</v>
      </c>
      <c r="T128" s="62">
        <v>16204.06</v>
      </c>
      <c r="U128" s="62">
        <v>16.16</v>
      </c>
      <c r="V128">
        <v>0.22</v>
      </c>
      <c r="W128">
        <v>0</v>
      </c>
      <c r="X128">
        <v>0</v>
      </c>
      <c r="Y128" t="s">
        <v>59044</v>
      </c>
      <c r="Z128" t="s">
        <v>140</v>
      </c>
      <c r="AA128" t="s">
        <v>59073</v>
      </c>
      <c r="AC128" t="s">
        <v>79</v>
      </c>
      <c r="AD128" t="s">
        <v>328</v>
      </c>
      <c r="AH128">
        <v>0</v>
      </c>
      <c r="AI128">
        <v>0</v>
      </c>
      <c r="AJ128">
        <v>0</v>
      </c>
      <c r="AK128" s="62">
        <v>1131.8</v>
      </c>
      <c r="AL128" s="62" t="s">
        <v>328</v>
      </c>
      <c r="AM128">
        <v>14.72</v>
      </c>
      <c r="AP128">
        <f>MATCH(A128,MP_20210416!C:C,0)</f>
        <v>111</v>
      </c>
      <c r="AR128" t="e">
        <f ca="1">_xll.BDP(A128, "CRNCY_ADJ_PX_LAST", "EQY_FUND_CRNCY", "KRW")</f>
        <v>#NAME?</v>
      </c>
      <c r="AS128" t="e">
        <f t="shared" ca="1" si="4"/>
        <v>#NAME?</v>
      </c>
      <c r="AT128" t="e">
        <f t="shared" ca="1" si="5"/>
        <v>#NAME?</v>
      </c>
    </row>
    <row r="129" spans="1:46">
      <c r="A129" t="str">
        <f t="shared" si="3"/>
        <v>EPRF US EQUITY</v>
      </c>
      <c r="B129" s="17">
        <v>44286</v>
      </c>
      <c r="C129">
        <v>533700</v>
      </c>
      <c r="D129" t="s">
        <v>290</v>
      </c>
      <c r="E129" t="s">
        <v>675</v>
      </c>
      <c r="F129" t="s">
        <v>58200</v>
      </c>
      <c r="G129" t="s">
        <v>58911</v>
      </c>
      <c r="I129" s="18"/>
      <c r="K129" t="s">
        <v>247</v>
      </c>
      <c r="L129" s="18">
        <v>516</v>
      </c>
      <c r="M129" s="18">
        <v>14050592</v>
      </c>
      <c r="N129" s="18">
        <v>14074612</v>
      </c>
      <c r="O129" s="18">
        <v>24020</v>
      </c>
      <c r="P129" s="18">
        <v>-63329</v>
      </c>
      <c r="Q129">
        <v>0</v>
      </c>
      <c r="R129">
        <v>0</v>
      </c>
      <c r="S129">
        <v>0</v>
      </c>
      <c r="T129" s="62">
        <v>27229.83</v>
      </c>
      <c r="U129" s="62">
        <v>24.1</v>
      </c>
      <c r="V129">
        <v>0.01</v>
      </c>
      <c r="W129">
        <v>0</v>
      </c>
      <c r="X129">
        <v>0</v>
      </c>
      <c r="Y129" t="s">
        <v>1720</v>
      </c>
      <c r="Z129" t="s">
        <v>140</v>
      </c>
      <c r="AA129" t="s">
        <v>58200</v>
      </c>
      <c r="AC129" t="s">
        <v>295</v>
      </c>
      <c r="AD129" t="s">
        <v>328</v>
      </c>
      <c r="AH129">
        <v>0</v>
      </c>
      <c r="AI129">
        <v>0</v>
      </c>
      <c r="AJ129">
        <v>0</v>
      </c>
      <c r="AK129" s="62">
        <v>1131.8</v>
      </c>
      <c r="AL129" s="62" t="s">
        <v>328</v>
      </c>
      <c r="AM129">
        <v>24.08</v>
      </c>
      <c r="AP129">
        <f>MATCH(A129,MP_20210416!C:C,0)</f>
        <v>118</v>
      </c>
      <c r="AR129" t="e">
        <f ca="1">_xll.BDP(A129, "CRNCY_ADJ_PX_LAST", "EQY_FUND_CRNCY", "KRW")</f>
        <v>#NAME?</v>
      </c>
      <c r="AS129" t="e">
        <f t="shared" ca="1" si="4"/>
        <v>#NAME?</v>
      </c>
      <c r="AT129" t="e">
        <f t="shared" ca="1" si="5"/>
        <v>#NAME?</v>
      </c>
    </row>
    <row r="130" spans="1:46">
      <c r="A130" t="str">
        <f t="shared" si="3"/>
        <v>IP US EQUITY</v>
      </c>
      <c r="B130" s="17">
        <v>44286</v>
      </c>
      <c r="C130">
        <v>533700</v>
      </c>
      <c r="D130" t="s">
        <v>290</v>
      </c>
      <c r="E130" t="s">
        <v>291</v>
      </c>
      <c r="F130" t="s">
        <v>690</v>
      </c>
      <c r="G130" t="s">
        <v>691</v>
      </c>
      <c r="I130" s="18"/>
      <c r="K130" t="s">
        <v>247</v>
      </c>
      <c r="L130" s="18">
        <v>4773</v>
      </c>
      <c r="M130" s="18">
        <v>271957878</v>
      </c>
      <c r="N130" s="18">
        <v>297114477</v>
      </c>
      <c r="O130" s="18">
        <v>25156599</v>
      </c>
      <c r="P130" s="18">
        <v>2070490</v>
      </c>
      <c r="Q130">
        <v>0</v>
      </c>
      <c r="R130">
        <v>0</v>
      </c>
      <c r="S130">
        <v>0</v>
      </c>
      <c r="T130" s="62">
        <v>56978.39</v>
      </c>
      <c r="U130" s="62">
        <v>55</v>
      </c>
      <c r="V130">
        <v>0.14000000000000001</v>
      </c>
      <c r="W130">
        <v>0</v>
      </c>
      <c r="X130">
        <v>0</v>
      </c>
      <c r="Y130" t="s">
        <v>23</v>
      </c>
      <c r="Z130" t="s">
        <v>140</v>
      </c>
      <c r="AA130" t="s">
        <v>690</v>
      </c>
      <c r="AC130" t="s">
        <v>94</v>
      </c>
      <c r="AD130" t="s">
        <v>328</v>
      </c>
      <c r="AH130">
        <v>0</v>
      </c>
      <c r="AI130">
        <v>0</v>
      </c>
      <c r="AJ130">
        <v>0</v>
      </c>
      <c r="AK130" s="62">
        <v>1131.8</v>
      </c>
      <c r="AL130" s="62" t="s">
        <v>328</v>
      </c>
      <c r="AM130">
        <v>51.75</v>
      </c>
      <c r="AP130" t="e">
        <f>MATCH(A130,MP_20210416!C:C,0)</f>
        <v>#N/A</v>
      </c>
      <c r="AR130" t="e">
        <f ca="1">_xll.BDP(A130, "CRNCY_ADJ_PX_LAST", "EQY_FUND_CRNCY", "KRW")</f>
        <v>#NAME?</v>
      </c>
      <c r="AS130" t="e">
        <f t="shared" ca="1" si="4"/>
        <v>#NAME?</v>
      </c>
      <c r="AT130" t="e">
        <f t="shared" ca="1" si="5"/>
        <v>#NAME?</v>
      </c>
    </row>
    <row r="131" spans="1:46">
      <c r="A131" t="str">
        <f t="shared" ref="A131:A194" si="6">Y131</f>
        <v>IPG US EQUITY</v>
      </c>
      <c r="B131" s="17">
        <v>44286</v>
      </c>
      <c r="C131">
        <v>533700</v>
      </c>
      <c r="D131" t="s">
        <v>290</v>
      </c>
      <c r="E131" t="s">
        <v>291</v>
      </c>
      <c r="F131" t="s">
        <v>49485</v>
      </c>
      <c r="G131" t="s">
        <v>59227</v>
      </c>
      <c r="I131" s="18"/>
      <c r="K131" t="s">
        <v>247</v>
      </c>
      <c r="L131" s="18">
        <v>9011</v>
      </c>
      <c r="M131" s="18">
        <v>241801686</v>
      </c>
      <c r="N131" s="18">
        <v>298922425</v>
      </c>
      <c r="O131" s="18">
        <v>57120739</v>
      </c>
      <c r="P131" s="18">
        <v>9228724</v>
      </c>
      <c r="Q131">
        <v>0</v>
      </c>
      <c r="R131">
        <v>0</v>
      </c>
      <c r="S131">
        <v>0</v>
      </c>
      <c r="T131" s="62">
        <v>26834.06</v>
      </c>
      <c r="U131" s="62">
        <v>29.31</v>
      </c>
      <c r="V131">
        <v>0.14000000000000001</v>
      </c>
      <c r="W131">
        <v>0</v>
      </c>
      <c r="X131">
        <v>0</v>
      </c>
      <c r="Y131" t="s">
        <v>49486</v>
      </c>
      <c r="Z131" t="s">
        <v>140</v>
      </c>
      <c r="AA131" t="s">
        <v>49485</v>
      </c>
      <c r="AC131" t="s">
        <v>84</v>
      </c>
      <c r="AD131" t="s">
        <v>328</v>
      </c>
      <c r="AH131">
        <v>0</v>
      </c>
      <c r="AI131">
        <v>0</v>
      </c>
      <c r="AJ131">
        <v>0</v>
      </c>
      <c r="AK131" s="62">
        <v>1131.8</v>
      </c>
      <c r="AL131" s="62" t="s">
        <v>328</v>
      </c>
      <c r="AM131">
        <v>24.45</v>
      </c>
      <c r="AP131" t="e">
        <f>MATCH(A131,MP_20210416!C:C,0)</f>
        <v>#N/A</v>
      </c>
      <c r="AR131" t="e">
        <f ca="1">_xll.BDP(A131, "CRNCY_ADJ_PX_LAST", "EQY_FUND_CRNCY", "KRW")</f>
        <v>#NAME?</v>
      </c>
      <c r="AS131" t="e">
        <f t="shared" ref="AS131:AS182" ca="1" si="7">AR131*L131</f>
        <v>#NAME?</v>
      </c>
      <c r="AT131" t="e">
        <f t="shared" ref="AT131:AT182" ca="1" si="8">AS131/$AT$1*100</f>
        <v>#NAME?</v>
      </c>
    </row>
    <row r="132" spans="1:46">
      <c r="A132" t="str">
        <f t="shared" si="6"/>
        <v>ICVT US EQUITY</v>
      </c>
      <c r="B132" s="17">
        <v>44286</v>
      </c>
      <c r="C132">
        <v>533700</v>
      </c>
      <c r="D132" t="s">
        <v>290</v>
      </c>
      <c r="E132" t="s">
        <v>675</v>
      </c>
      <c r="F132" t="s">
        <v>694</v>
      </c>
      <c r="G132" t="s">
        <v>695</v>
      </c>
      <c r="I132" s="18"/>
      <c r="K132" t="s">
        <v>247</v>
      </c>
      <c r="L132" s="18">
        <v>25297</v>
      </c>
      <c r="M132" s="18">
        <v>2401800834</v>
      </c>
      <c r="N132" s="18">
        <v>2759756027</v>
      </c>
      <c r="O132" s="18">
        <v>357955193</v>
      </c>
      <c r="P132" s="18">
        <v>17405196</v>
      </c>
      <c r="Q132">
        <v>0</v>
      </c>
      <c r="R132">
        <v>0</v>
      </c>
      <c r="S132">
        <v>0</v>
      </c>
      <c r="T132" s="62">
        <v>94944.1</v>
      </c>
      <c r="U132" s="62">
        <v>96.39</v>
      </c>
      <c r="V132">
        <v>1.31</v>
      </c>
      <c r="W132">
        <v>0</v>
      </c>
      <c r="X132">
        <v>0</v>
      </c>
      <c r="Y132" t="s">
        <v>70</v>
      </c>
      <c r="Z132" t="s">
        <v>140</v>
      </c>
      <c r="AA132" t="s">
        <v>694</v>
      </c>
      <c r="AC132" t="s">
        <v>295</v>
      </c>
      <c r="AD132" t="s">
        <v>328</v>
      </c>
      <c r="AH132">
        <v>0</v>
      </c>
      <c r="AI132">
        <v>0</v>
      </c>
      <c r="AJ132">
        <v>0</v>
      </c>
      <c r="AK132" s="62">
        <v>1131.8</v>
      </c>
      <c r="AL132" s="62" t="s">
        <v>328</v>
      </c>
      <c r="AM132">
        <v>83.83</v>
      </c>
      <c r="AP132">
        <f>MATCH(A132,MP_20210416!C:C,0)</f>
        <v>114</v>
      </c>
      <c r="AR132" t="e">
        <f ca="1">_xll.BDP(A132, "CRNCY_ADJ_PX_LAST", "EQY_FUND_CRNCY", "KRW")</f>
        <v>#NAME?</v>
      </c>
      <c r="AS132" t="e">
        <f t="shared" ca="1" si="7"/>
        <v>#NAME?</v>
      </c>
      <c r="AT132" t="e">
        <f t="shared" ca="1" si="8"/>
        <v>#NAME?</v>
      </c>
    </row>
    <row r="133" spans="1:46">
      <c r="A133" t="str">
        <f t="shared" si="6"/>
        <v>JNJ US EQUITY</v>
      </c>
      <c r="B133" s="17">
        <v>44286</v>
      </c>
      <c r="C133">
        <v>533700</v>
      </c>
      <c r="D133" t="s">
        <v>290</v>
      </c>
      <c r="E133" t="s">
        <v>291</v>
      </c>
      <c r="F133" t="s">
        <v>696</v>
      </c>
      <c r="G133" t="s">
        <v>697</v>
      </c>
      <c r="I133" s="18"/>
      <c r="K133" t="s">
        <v>247</v>
      </c>
      <c r="L133" s="18">
        <v>1567</v>
      </c>
      <c r="M133" s="18">
        <v>276743160</v>
      </c>
      <c r="N133" s="18">
        <v>292650284</v>
      </c>
      <c r="O133" s="18">
        <v>15907124</v>
      </c>
      <c r="P133" s="18">
        <v>-2295069</v>
      </c>
      <c r="Q133">
        <v>0</v>
      </c>
      <c r="R133">
        <v>0</v>
      </c>
      <c r="S133">
        <v>0</v>
      </c>
      <c r="T133" s="62">
        <v>176606.99</v>
      </c>
      <c r="U133" s="62">
        <v>165.01</v>
      </c>
      <c r="V133">
        <v>0.14000000000000001</v>
      </c>
      <c r="W133">
        <v>0</v>
      </c>
      <c r="X133">
        <v>0</v>
      </c>
      <c r="Y133" t="s">
        <v>698</v>
      </c>
      <c r="Z133" t="s">
        <v>140</v>
      </c>
      <c r="AA133" t="s">
        <v>696</v>
      </c>
      <c r="AC133" t="s">
        <v>90</v>
      </c>
      <c r="AD133" t="s">
        <v>328</v>
      </c>
      <c r="AH133">
        <v>0</v>
      </c>
      <c r="AI133">
        <v>0</v>
      </c>
      <c r="AJ133">
        <v>0</v>
      </c>
      <c r="AK133" s="62">
        <v>1131.8</v>
      </c>
      <c r="AL133" s="62" t="s">
        <v>328</v>
      </c>
      <c r="AM133">
        <v>160.35</v>
      </c>
      <c r="AP133" t="e">
        <f>MATCH(A133,MP_20210416!C:C,0)</f>
        <v>#N/A</v>
      </c>
      <c r="AR133" t="e">
        <f ca="1">_xll.BDP(A133, "CRNCY_ADJ_PX_LAST", "EQY_FUND_CRNCY", "KRW")</f>
        <v>#NAME?</v>
      </c>
      <c r="AS133" t="e">
        <f t="shared" ca="1" si="7"/>
        <v>#NAME?</v>
      </c>
      <c r="AT133" t="e">
        <f t="shared" ca="1" si="8"/>
        <v>#NAME?</v>
      </c>
    </row>
    <row r="134" spans="1:46">
      <c r="A134" t="str">
        <f t="shared" si="6"/>
        <v>JNPR US EQUITY</v>
      </c>
      <c r="B134" s="17">
        <v>44286</v>
      </c>
      <c r="C134">
        <v>533700</v>
      </c>
      <c r="D134" t="s">
        <v>290</v>
      </c>
      <c r="E134" t="s">
        <v>291</v>
      </c>
      <c r="F134" t="s">
        <v>50823</v>
      </c>
      <c r="G134" t="s">
        <v>50825</v>
      </c>
      <c r="I134" s="18"/>
      <c r="K134" t="s">
        <v>247</v>
      </c>
      <c r="L134" s="18">
        <v>10048</v>
      </c>
      <c r="M134" s="18">
        <v>266702079</v>
      </c>
      <c r="N134" s="18">
        <v>289653153</v>
      </c>
      <c r="O134" s="18">
        <v>22951074</v>
      </c>
      <c r="P134" s="18">
        <v>-2852647</v>
      </c>
      <c r="Q134">
        <v>0</v>
      </c>
      <c r="R134">
        <v>0</v>
      </c>
      <c r="S134">
        <v>0</v>
      </c>
      <c r="T134" s="62">
        <v>26542.799999999999</v>
      </c>
      <c r="U134" s="62">
        <v>25.47</v>
      </c>
      <c r="V134">
        <v>0.14000000000000001</v>
      </c>
      <c r="W134">
        <v>0</v>
      </c>
      <c r="X134">
        <v>0</v>
      </c>
      <c r="Y134" t="s">
        <v>50824</v>
      </c>
      <c r="Z134" t="s">
        <v>140</v>
      </c>
      <c r="AA134" t="s">
        <v>50823</v>
      </c>
      <c r="AC134" t="s">
        <v>93</v>
      </c>
      <c r="AD134" t="s">
        <v>328</v>
      </c>
      <c r="AH134">
        <v>0</v>
      </c>
      <c r="AI134">
        <v>0</v>
      </c>
      <c r="AJ134">
        <v>0</v>
      </c>
      <c r="AK134" s="62">
        <v>1131.8</v>
      </c>
      <c r="AL134" s="62" t="s">
        <v>328</v>
      </c>
      <c r="AM134">
        <v>24.04</v>
      </c>
      <c r="AP134" t="e">
        <f>MATCH(A134,MP_20210416!C:C,0)</f>
        <v>#N/A</v>
      </c>
      <c r="AR134" t="e">
        <f ca="1">_xll.BDP(A134, "CRNCY_ADJ_PX_LAST", "EQY_FUND_CRNCY", "KRW")</f>
        <v>#NAME?</v>
      </c>
      <c r="AS134" t="e">
        <f t="shared" ca="1" si="7"/>
        <v>#NAME?</v>
      </c>
      <c r="AT134" t="e">
        <f t="shared" ca="1" si="8"/>
        <v>#NAME?</v>
      </c>
    </row>
    <row r="135" spans="1:46">
      <c r="A135" t="str">
        <f t="shared" si="6"/>
        <v>KKR US EQUITY</v>
      </c>
      <c r="B135" s="17">
        <v>44286</v>
      </c>
      <c r="C135">
        <v>533700</v>
      </c>
      <c r="D135" t="s">
        <v>290</v>
      </c>
      <c r="E135" t="s">
        <v>291</v>
      </c>
      <c r="F135" t="s">
        <v>50849</v>
      </c>
      <c r="G135" t="s">
        <v>50850</v>
      </c>
      <c r="K135" t="s">
        <v>247</v>
      </c>
      <c r="L135" s="18">
        <v>14871</v>
      </c>
      <c r="M135" s="18">
        <v>606130155</v>
      </c>
      <c r="N135" s="18">
        <v>827916781</v>
      </c>
      <c r="O135" s="18">
        <v>221786626</v>
      </c>
      <c r="P135" s="18">
        <v>9640839</v>
      </c>
      <c r="Q135">
        <v>0</v>
      </c>
      <c r="R135">
        <v>0</v>
      </c>
      <c r="S135">
        <v>0</v>
      </c>
      <c r="T135" s="62">
        <v>40759.21</v>
      </c>
      <c r="U135" s="62">
        <v>49.19</v>
      </c>
      <c r="V135">
        <v>0.39</v>
      </c>
      <c r="W135">
        <v>0</v>
      </c>
      <c r="X135">
        <v>0</v>
      </c>
      <c r="Y135" t="s">
        <v>1725</v>
      </c>
      <c r="Z135" t="s">
        <v>140</v>
      </c>
      <c r="AA135" t="s">
        <v>50849</v>
      </c>
      <c r="AC135" t="s">
        <v>79</v>
      </c>
      <c r="AD135" t="s">
        <v>328</v>
      </c>
      <c r="AH135">
        <v>0</v>
      </c>
      <c r="AI135">
        <v>0</v>
      </c>
      <c r="AJ135">
        <v>0</v>
      </c>
      <c r="AK135" s="62">
        <v>1131.8</v>
      </c>
      <c r="AL135" s="62" t="s">
        <v>328</v>
      </c>
      <c r="AM135">
        <v>36.6</v>
      </c>
      <c r="AP135">
        <f>MATCH(A135,MP_20210416!C:C,0)</f>
        <v>107</v>
      </c>
      <c r="AR135" t="e">
        <f ca="1">_xll.BDP(A135, "CRNCY_ADJ_PX_LAST", "EQY_FUND_CRNCY", "KRW")</f>
        <v>#NAME?</v>
      </c>
      <c r="AS135" t="e">
        <f t="shared" ca="1" si="7"/>
        <v>#NAME?</v>
      </c>
      <c r="AT135" t="e">
        <f t="shared" ca="1" si="8"/>
        <v>#NAME?</v>
      </c>
    </row>
    <row r="136" spans="1:46">
      <c r="A136" t="str">
        <f t="shared" si="6"/>
        <v>K US EQUITY</v>
      </c>
      <c r="B136" s="17">
        <v>44286</v>
      </c>
      <c r="C136">
        <v>533700</v>
      </c>
      <c r="D136" t="s">
        <v>290</v>
      </c>
      <c r="E136" t="s">
        <v>291</v>
      </c>
      <c r="F136" t="s">
        <v>50903</v>
      </c>
      <c r="G136" t="s">
        <v>50905</v>
      </c>
      <c r="I136" s="18"/>
      <c r="K136" t="s">
        <v>247</v>
      </c>
      <c r="L136" s="18">
        <v>4138</v>
      </c>
      <c r="M136" s="18">
        <v>272203315</v>
      </c>
      <c r="N136" s="18">
        <v>298612844</v>
      </c>
      <c r="O136" s="18">
        <v>26409529</v>
      </c>
      <c r="P136" s="18">
        <v>-6057006</v>
      </c>
      <c r="Q136">
        <v>0</v>
      </c>
      <c r="R136">
        <v>0</v>
      </c>
      <c r="S136">
        <v>0</v>
      </c>
      <c r="T136" s="62">
        <v>65781.37</v>
      </c>
      <c r="U136" s="62">
        <v>63.76</v>
      </c>
      <c r="V136">
        <v>0.14000000000000001</v>
      </c>
      <c r="W136">
        <v>0</v>
      </c>
      <c r="X136">
        <v>0</v>
      </c>
      <c r="Y136" t="s">
        <v>50904</v>
      </c>
      <c r="Z136" t="s">
        <v>140</v>
      </c>
      <c r="AA136" t="s">
        <v>50903</v>
      </c>
      <c r="AC136" t="s">
        <v>89</v>
      </c>
      <c r="AD136" t="s">
        <v>328</v>
      </c>
      <c r="AH136">
        <v>0</v>
      </c>
      <c r="AI136">
        <v>0</v>
      </c>
      <c r="AJ136">
        <v>0</v>
      </c>
      <c r="AK136" s="62">
        <v>1131.8</v>
      </c>
      <c r="AL136" s="62" t="s">
        <v>328</v>
      </c>
      <c r="AM136">
        <v>59.77</v>
      </c>
      <c r="AP136">
        <f>MATCH(A136,MP_20210416!C:C,0)</f>
        <v>55</v>
      </c>
      <c r="AR136" t="e">
        <f ca="1">_xll.BDP(A136, "CRNCY_ADJ_PX_LAST", "EQY_FUND_CRNCY", "KRW")</f>
        <v>#NAME?</v>
      </c>
      <c r="AS136" t="e">
        <f t="shared" ca="1" si="7"/>
        <v>#NAME?</v>
      </c>
      <c r="AT136" t="e">
        <f t="shared" ca="1" si="8"/>
        <v>#NAME?</v>
      </c>
    </row>
    <row r="137" spans="1:46">
      <c r="A137" t="str">
        <f t="shared" si="6"/>
        <v>OBOR US EQUITY</v>
      </c>
      <c r="B137" s="17">
        <v>44286</v>
      </c>
      <c r="C137">
        <v>533700</v>
      </c>
      <c r="D137" t="s">
        <v>290</v>
      </c>
      <c r="E137" t="s">
        <v>675</v>
      </c>
      <c r="F137" t="s">
        <v>1596</v>
      </c>
      <c r="G137" t="s">
        <v>1389</v>
      </c>
      <c r="I137" s="18"/>
      <c r="K137" t="s">
        <v>247</v>
      </c>
      <c r="L137" s="18">
        <v>28538</v>
      </c>
      <c r="M137" s="18">
        <v>734742394</v>
      </c>
      <c r="N137" s="18">
        <v>934609557</v>
      </c>
      <c r="O137" s="18">
        <v>199867163</v>
      </c>
      <c r="P137" s="18">
        <v>-3233328</v>
      </c>
      <c r="Q137">
        <v>0</v>
      </c>
      <c r="R137">
        <v>0</v>
      </c>
      <c r="S137">
        <v>0</v>
      </c>
      <c r="T137" s="62">
        <v>25746.11</v>
      </c>
      <c r="U137" s="62">
        <v>28.94</v>
      </c>
      <c r="V137">
        <v>0.44</v>
      </c>
      <c r="W137">
        <v>0</v>
      </c>
      <c r="X137">
        <v>0</v>
      </c>
      <c r="Y137" t="s">
        <v>1597</v>
      </c>
      <c r="Z137" t="s">
        <v>140</v>
      </c>
      <c r="AA137" t="s">
        <v>1596</v>
      </c>
      <c r="AC137" t="s">
        <v>295</v>
      </c>
      <c r="AD137" t="s">
        <v>328</v>
      </c>
      <c r="AH137">
        <v>0</v>
      </c>
      <c r="AI137">
        <v>0</v>
      </c>
      <c r="AJ137">
        <v>0</v>
      </c>
      <c r="AK137" s="62">
        <v>1131.8</v>
      </c>
      <c r="AL137" s="62" t="s">
        <v>328</v>
      </c>
      <c r="AM137">
        <v>22.73</v>
      </c>
      <c r="AP137">
        <f>MATCH(A137,MP_20210416!C:C,0)</f>
        <v>133</v>
      </c>
      <c r="AR137" t="e">
        <f ca="1">_xll.BDP(A137, "CRNCY_ADJ_PX_LAST", "EQY_FUND_CRNCY", "KRW")</f>
        <v>#NAME?</v>
      </c>
      <c r="AS137" t="e">
        <f t="shared" ca="1" si="7"/>
        <v>#NAME?</v>
      </c>
      <c r="AT137" t="e">
        <f t="shared" ca="1" si="8"/>
        <v>#NAME?</v>
      </c>
    </row>
    <row r="138" spans="1:46">
      <c r="A138" t="str">
        <f t="shared" si="6"/>
        <v>LXP US EQUITY</v>
      </c>
      <c r="B138" s="17">
        <v>44286</v>
      </c>
      <c r="C138">
        <v>533700</v>
      </c>
      <c r="D138" t="s">
        <v>290</v>
      </c>
      <c r="E138" t="s">
        <v>291</v>
      </c>
      <c r="F138" t="s">
        <v>51214</v>
      </c>
      <c r="G138" t="s">
        <v>59113</v>
      </c>
      <c r="I138" s="18"/>
      <c r="K138" t="s">
        <v>247</v>
      </c>
      <c r="L138" s="18">
        <v>17405</v>
      </c>
      <c r="M138" s="18">
        <v>192981689</v>
      </c>
      <c r="N138" s="18">
        <v>221810503</v>
      </c>
      <c r="O138" s="18">
        <v>28828814</v>
      </c>
      <c r="P138" s="18">
        <v>-550068</v>
      </c>
      <c r="Q138">
        <v>0</v>
      </c>
      <c r="R138">
        <v>0</v>
      </c>
      <c r="S138">
        <v>0</v>
      </c>
      <c r="T138" s="62">
        <v>11087.72</v>
      </c>
      <c r="U138" s="62">
        <v>11.26</v>
      </c>
      <c r="V138">
        <v>0.11</v>
      </c>
      <c r="W138">
        <v>0</v>
      </c>
      <c r="X138">
        <v>0</v>
      </c>
      <c r="Y138" t="s">
        <v>51215</v>
      </c>
      <c r="Z138" t="s">
        <v>140</v>
      </c>
      <c r="AA138" t="s">
        <v>51214</v>
      </c>
      <c r="AC138" t="s">
        <v>97</v>
      </c>
      <c r="AD138" t="s">
        <v>328</v>
      </c>
      <c r="AH138">
        <v>0</v>
      </c>
      <c r="AI138">
        <v>0</v>
      </c>
      <c r="AJ138">
        <v>0</v>
      </c>
      <c r="AK138" s="62">
        <v>1131.8</v>
      </c>
      <c r="AL138" s="62" t="s">
        <v>328</v>
      </c>
      <c r="AM138">
        <v>10.08</v>
      </c>
      <c r="AP138" t="e">
        <f>MATCH(A138,MP_20210416!C:C,0)</f>
        <v>#N/A</v>
      </c>
      <c r="AR138" t="e">
        <f ca="1">_xll.BDP(A138, "CRNCY_ADJ_PX_LAST", "EQY_FUND_CRNCY", "KRW")</f>
        <v>#NAME?</v>
      </c>
      <c r="AS138" t="e">
        <f t="shared" ca="1" si="7"/>
        <v>#NAME?</v>
      </c>
      <c r="AT138" t="e">
        <f t="shared" ca="1" si="8"/>
        <v>#NAME?</v>
      </c>
    </row>
    <row r="139" spans="1:46">
      <c r="A139" t="str">
        <f t="shared" si="6"/>
        <v>LNC US EQUITY</v>
      </c>
      <c r="B139" s="17">
        <v>44286</v>
      </c>
      <c r="C139">
        <v>533700</v>
      </c>
      <c r="D139" t="s">
        <v>290</v>
      </c>
      <c r="E139" t="s">
        <v>291</v>
      </c>
      <c r="F139" t="s">
        <v>51296</v>
      </c>
      <c r="G139" t="s">
        <v>59102</v>
      </c>
      <c r="K139" t="s">
        <v>247</v>
      </c>
      <c r="L139" s="18">
        <v>4188</v>
      </c>
      <c r="M139" s="18">
        <v>236532857</v>
      </c>
      <c r="N139" s="18">
        <v>297244045</v>
      </c>
      <c r="O139" s="18">
        <v>60711188</v>
      </c>
      <c r="P139" s="18">
        <v>8595024</v>
      </c>
      <c r="Q139">
        <v>0</v>
      </c>
      <c r="R139">
        <v>0</v>
      </c>
      <c r="S139">
        <v>0</v>
      </c>
      <c r="T139" s="62">
        <v>56478.71</v>
      </c>
      <c r="U139" s="62">
        <v>62.71</v>
      </c>
      <c r="V139">
        <v>0.14000000000000001</v>
      </c>
      <c r="W139">
        <v>0</v>
      </c>
      <c r="X139">
        <v>0</v>
      </c>
      <c r="Y139" t="s">
        <v>51297</v>
      </c>
      <c r="Z139" t="s">
        <v>140</v>
      </c>
      <c r="AA139" t="s">
        <v>51296</v>
      </c>
      <c r="AC139" t="s">
        <v>79</v>
      </c>
      <c r="AD139" t="s">
        <v>328</v>
      </c>
      <c r="AH139">
        <v>0</v>
      </c>
      <c r="AI139">
        <v>0</v>
      </c>
      <c r="AJ139">
        <v>0</v>
      </c>
      <c r="AK139" s="62">
        <v>1131.8</v>
      </c>
      <c r="AL139" s="62" t="s">
        <v>328</v>
      </c>
      <c r="AM139">
        <v>51.47</v>
      </c>
      <c r="AP139" t="e">
        <f>MATCH(A139,MP_20210416!C:C,0)</f>
        <v>#N/A</v>
      </c>
      <c r="AR139" t="e">
        <f ca="1">_xll.BDP(A139, "CRNCY_ADJ_PX_LAST", "EQY_FUND_CRNCY", "KRW")</f>
        <v>#NAME?</v>
      </c>
      <c r="AS139" t="e">
        <f t="shared" ca="1" si="7"/>
        <v>#NAME?</v>
      </c>
      <c r="AT139" t="e">
        <f t="shared" ca="1" si="8"/>
        <v>#NAME?</v>
      </c>
    </row>
    <row r="140" spans="1:46">
      <c r="A140" t="str">
        <f t="shared" si="6"/>
        <v>MXIM US EQUITY</v>
      </c>
      <c r="B140" s="17">
        <v>44286</v>
      </c>
      <c r="C140">
        <v>533700</v>
      </c>
      <c r="D140" t="s">
        <v>290</v>
      </c>
      <c r="E140" t="s">
        <v>291</v>
      </c>
      <c r="F140" t="s">
        <v>1602</v>
      </c>
      <c r="G140" t="s">
        <v>1603</v>
      </c>
      <c r="I140" s="18"/>
      <c r="K140" t="s">
        <v>247</v>
      </c>
      <c r="L140" s="18">
        <v>2719</v>
      </c>
      <c r="M140" s="18">
        <v>228671348</v>
      </c>
      <c r="N140" s="18">
        <v>276716588</v>
      </c>
      <c r="O140" s="18">
        <v>48045240</v>
      </c>
      <c r="P140" s="18">
        <v>-3892216</v>
      </c>
      <c r="Q140">
        <v>0</v>
      </c>
      <c r="R140">
        <v>0</v>
      </c>
      <c r="S140">
        <v>0</v>
      </c>
      <c r="T140" s="62">
        <v>84101.27</v>
      </c>
      <c r="U140" s="62">
        <v>89.92</v>
      </c>
      <c r="V140">
        <v>0.13</v>
      </c>
      <c r="W140">
        <v>0</v>
      </c>
      <c r="X140">
        <v>0</v>
      </c>
      <c r="Y140" t="s">
        <v>1604</v>
      </c>
      <c r="Z140" t="s">
        <v>140</v>
      </c>
      <c r="AA140" t="s">
        <v>1602</v>
      </c>
      <c r="AC140" t="s">
        <v>93</v>
      </c>
      <c r="AD140" t="s">
        <v>328</v>
      </c>
      <c r="AH140">
        <v>0</v>
      </c>
      <c r="AI140">
        <v>0</v>
      </c>
      <c r="AJ140">
        <v>0</v>
      </c>
      <c r="AK140" s="62">
        <v>1131.8</v>
      </c>
      <c r="AL140" s="62" t="s">
        <v>328</v>
      </c>
      <c r="AM140">
        <v>74.58</v>
      </c>
      <c r="AP140">
        <f>MATCH(A140,MP_20210416!C:C,0)</f>
        <v>69</v>
      </c>
      <c r="AR140" t="e">
        <f ca="1">_xll.BDP(A140, "CRNCY_ADJ_PX_LAST", "EQY_FUND_CRNCY", "KRW")</f>
        <v>#NAME?</v>
      </c>
      <c r="AS140" t="e">
        <f t="shared" ca="1" si="7"/>
        <v>#NAME?</v>
      </c>
      <c r="AT140" t="e">
        <f t="shared" ca="1" si="8"/>
        <v>#NAME?</v>
      </c>
    </row>
    <row r="141" spans="1:46">
      <c r="A141" t="str">
        <f t="shared" si="6"/>
        <v>MCK US EQUITY</v>
      </c>
      <c r="B141" s="17">
        <v>44286</v>
      </c>
      <c r="C141">
        <v>533700</v>
      </c>
      <c r="D141" t="s">
        <v>290</v>
      </c>
      <c r="E141" t="s">
        <v>291</v>
      </c>
      <c r="F141" t="s">
        <v>51603</v>
      </c>
      <c r="G141" t="s">
        <v>51605</v>
      </c>
      <c r="K141" t="s">
        <v>247</v>
      </c>
      <c r="L141" s="18">
        <v>1412</v>
      </c>
      <c r="M141" s="18">
        <v>282694537</v>
      </c>
      <c r="N141" s="18">
        <v>314074907</v>
      </c>
      <c r="O141" s="18">
        <v>31380370</v>
      </c>
      <c r="P141" s="18">
        <v>348840</v>
      </c>
      <c r="Q141">
        <v>0</v>
      </c>
      <c r="R141">
        <v>0</v>
      </c>
      <c r="S141">
        <v>0</v>
      </c>
      <c r="T141" s="62">
        <v>200208.6</v>
      </c>
      <c r="U141" s="62">
        <v>196.53</v>
      </c>
      <c r="V141">
        <v>0.15</v>
      </c>
      <c r="W141">
        <v>0</v>
      </c>
      <c r="X141">
        <v>0</v>
      </c>
      <c r="Y141" t="s">
        <v>51604</v>
      </c>
      <c r="Z141" t="s">
        <v>140</v>
      </c>
      <c r="AA141" t="s">
        <v>51603</v>
      </c>
      <c r="AC141" t="s">
        <v>90</v>
      </c>
      <c r="AD141" t="s">
        <v>328</v>
      </c>
      <c r="AH141">
        <v>0</v>
      </c>
      <c r="AI141">
        <v>0</v>
      </c>
      <c r="AJ141">
        <v>0</v>
      </c>
      <c r="AK141" s="62">
        <v>1131.8</v>
      </c>
      <c r="AL141" s="62" t="s">
        <v>328</v>
      </c>
      <c r="AM141">
        <v>181.27</v>
      </c>
      <c r="AP141">
        <f>MATCH(A141,MP_20210416!C:C,0)</f>
        <v>11</v>
      </c>
      <c r="AR141" t="e">
        <f ca="1">_xll.BDP(A141, "CRNCY_ADJ_PX_LAST", "EQY_FUND_CRNCY", "KRW")</f>
        <v>#NAME?</v>
      </c>
      <c r="AS141" t="e">
        <f t="shared" ca="1" si="7"/>
        <v>#NAME?</v>
      </c>
      <c r="AT141" t="e">
        <f t="shared" ca="1" si="8"/>
        <v>#NAME?</v>
      </c>
    </row>
    <row r="142" spans="1:46">
      <c r="A142" t="str">
        <f t="shared" si="6"/>
        <v>MPW US EQUITY</v>
      </c>
      <c r="B142" s="17">
        <v>44286</v>
      </c>
      <c r="C142">
        <v>533700</v>
      </c>
      <c r="D142" t="s">
        <v>290</v>
      </c>
      <c r="E142" t="s">
        <v>291</v>
      </c>
      <c r="F142" t="s">
        <v>1605</v>
      </c>
      <c r="G142" t="s">
        <v>59111</v>
      </c>
      <c r="K142" t="s">
        <v>247</v>
      </c>
      <c r="L142" s="18">
        <v>9078</v>
      </c>
      <c r="M142" s="18">
        <v>210326144</v>
      </c>
      <c r="N142" s="18">
        <v>218127218</v>
      </c>
      <c r="O142" s="18">
        <v>7801074</v>
      </c>
      <c r="P142" s="18">
        <v>682175</v>
      </c>
      <c r="Q142">
        <v>0</v>
      </c>
      <c r="R142">
        <v>0</v>
      </c>
      <c r="S142">
        <v>0</v>
      </c>
      <c r="T142" s="62">
        <v>23168.78</v>
      </c>
      <c r="U142" s="62">
        <v>21.23</v>
      </c>
      <c r="V142">
        <v>0.1</v>
      </c>
      <c r="W142">
        <v>0</v>
      </c>
      <c r="X142">
        <v>0</v>
      </c>
      <c r="Y142" t="s">
        <v>1606</v>
      </c>
      <c r="Z142" t="s">
        <v>140</v>
      </c>
      <c r="AA142" t="s">
        <v>1605</v>
      </c>
      <c r="AC142" t="s">
        <v>97</v>
      </c>
      <c r="AD142" t="s">
        <v>328</v>
      </c>
      <c r="AH142">
        <v>0</v>
      </c>
      <c r="AI142">
        <v>0</v>
      </c>
      <c r="AJ142">
        <v>0</v>
      </c>
      <c r="AK142" s="62">
        <v>1131.8</v>
      </c>
      <c r="AL142" s="62" t="s">
        <v>328</v>
      </c>
      <c r="AM142">
        <v>21.06</v>
      </c>
      <c r="AP142" t="e">
        <f>MATCH(A142,MP_20210416!C:C,0)</f>
        <v>#N/A</v>
      </c>
      <c r="AR142" t="e">
        <f ca="1">_xll.BDP(A142, "CRNCY_ADJ_PX_LAST", "EQY_FUND_CRNCY", "KRW")</f>
        <v>#NAME?</v>
      </c>
      <c r="AS142" t="e">
        <f t="shared" ca="1" si="7"/>
        <v>#NAME?</v>
      </c>
      <c r="AT142" t="e">
        <f t="shared" ca="1" si="8"/>
        <v>#NAME?</v>
      </c>
    </row>
    <row r="143" spans="1:46">
      <c r="A143" t="str">
        <f t="shared" si="6"/>
        <v>MRK US EQUITY</v>
      </c>
      <c r="B143" s="17">
        <v>44286</v>
      </c>
      <c r="C143">
        <v>533700</v>
      </c>
      <c r="D143" t="s">
        <v>290</v>
      </c>
      <c r="E143" t="s">
        <v>291</v>
      </c>
      <c r="F143" t="s">
        <v>717</v>
      </c>
      <c r="G143" t="s">
        <v>718</v>
      </c>
      <c r="I143" s="17">
        <v>40121</v>
      </c>
      <c r="K143" t="s">
        <v>247</v>
      </c>
      <c r="L143" s="18">
        <v>3154</v>
      </c>
      <c r="M143" s="18">
        <v>288482147</v>
      </c>
      <c r="N143" s="18">
        <v>274723896</v>
      </c>
      <c r="O143" s="18">
        <v>-13758251</v>
      </c>
      <c r="P143" s="18">
        <v>-5227919</v>
      </c>
      <c r="Q143">
        <v>0</v>
      </c>
      <c r="R143">
        <v>0</v>
      </c>
      <c r="S143">
        <v>0</v>
      </c>
      <c r="T143" s="62">
        <v>91465.49</v>
      </c>
      <c r="U143" s="62">
        <v>76.959999999999994</v>
      </c>
      <c r="V143">
        <v>0.13</v>
      </c>
      <c r="W143">
        <v>0</v>
      </c>
      <c r="X143">
        <v>0</v>
      </c>
      <c r="Y143" t="s">
        <v>719</v>
      </c>
      <c r="Z143" t="s">
        <v>140</v>
      </c>
      <c r="AA143" t="s">
        <v>717</v>
      </c>
      <c r="AC143" t="s">
        <v>90</v>
      </c>
      <c r="AD143" t="s">
        <v>328</v>
      </c>
      <c r="AH143">
        <v>0</v>
      </c>
      <c r="AI143">
        <v>0</v>
      </c>
      <c r="AJ143">
        <v>0</v>
      </c>
      <c r="AK143" s="62">
        <v>1131.8</v>
      </c>
      <c r="AL143" s="62" t="s">
        <v>328</v>
      </c>
      <c r="AM143">
        <v>82.58</v>
      </c>
      <c r="AP143" t="e">
        <f>MATCH(A143,MP_20210416!C:C,0)</f>
        <v>#N/A</v>
      </c>
      <c r="AR143" t="e">
        <f ca="1">_xll.BDP(A143, "CRNCY_ADJ_PX_LAST", "EQY_FUND_CRNCY", "KRW")</f>
        <v>#NAME?</v>
      </c>
      <c r="AS143" t="e">
        <f t="shared" ca="1" si="7"/>
        <v>#NAME?</v>
      </c>
      <c r="AT143" t="e">
        <f t="shared" ca="1" si="8"/>
        <v>#NAME?</v>
      </c>
    </row>
    <row r="144" spans="1:46">
      <c r="A144" t="str">
        <f t="shared" si="6"/>
        <v>MET US EQUITY</v>
      </c>
      <c r="B144" s="17">
        <v>44286</v>
      </c>
      <c r="C144">
        <v>533700</v>
      </c>
      <c r="D144" t="s">
        <v>290</v>
      </c>
      <c r="E144" t="s">
        <v>291</v>
      </c>
      <c r="F144" t="s">
        <v>51683</v>
      </c>
      <c r="G144" t="s">
        <v>51685</v>
      </c>
      <c r="I144" s="17"/>
      <c r="K144" t="s">
        <v>247</v>
      </c>
      <c r="L144" s="18">
        <v>4446</v>
      </c>
      <c r="M144" s="18">
        <v>240592560</v>
      </c>
      <c r="N144" s="18">
        <v>309165023</v>
      </c>
      <c r="O144" s="18">
        <v>68572463</v>
      </c>
      <c r="P144" s="18">
        <v>5959490</v>
      </c>
      <c r="Q144">
        <v>0</v>
      </c>
      <c r="R144">
        <v>0</v>
      </c>
      <c r="S144">
        <v>0</v>
      </c>
      <c r="T144" s="62">
        <v>54114.39</v>
      </c>
      <c r="U144" s="62">
        <v>61.44</v>
      </c>
      <c r="V144">
        <v>0.15</v>
      </c>
      <c r="W144">
        <v>0</v>
      </c>
      <c r="X144">
        <v>0</v>
      </c>
      <c r="Y144" t="s">
        <v>51684</v>
      </c>
      <c r="Z144" t="s">
        <v>140</v>
      </c>
      <c r="AA144" t="s">
        <v>51683</v>
      </c>
      <c r="AC144" t="s">
        <v>79</v>
      </c>
      <c r="AD144" t="s">
        <v>328</v>
      </c>
      <c r="AH144">
        <v>0</v>
      </c>
      <c r="AI144">
        <v>0</v>
      </c>
      <c r="AJ144">
        <v>0</v>
      </c>
      <c r="AK144" s="62">
        <v>1131.8</v>
      </c>
      <c r="AL144" s="62" t="s">
        <v>328</v>
      </c>
      <c r="AM144">
        <v>49.32</v>
      </c>
      <c r="AP144" t="e">
        <f>MATCH(A144,MP_20210416!C:C,0)</f>
        <v>#N/A</v>
      </c>
      <c r="AR144" t="e">
        <f ca="1">_xll.BDP(A144, "CRNCY_ADJ_PX_LAST", "EQY_FUND_CRNCY", "KRW")</f>
        <v>#NAME?</v>
      </c>
      <c r="AS144" t="e">
        <f t="shared" ca="1" si="7"/>
        <v>#NAME?</v>
      </c>
      <c r="AT144" t="e">
        <f t="shared" ca="1" si="8"/>
        <v>#NAME?</v>
      </c>
    </row>
    <row r="145" spans="1:46">
      <c r="A145" t="str">
        <f t="shared" si="6"/>
        <v>MCHP US EQUITY</v>
      </c>
      <c r="B145" s="17">
        <v>44286</v>
      </c>
      <c r="C145">
        <v>533700</v>
      </c>
      <c r="D145" t="s">
        <v>290</v>
      </c>
      <c r="E145" t="s">
        <v>291</v>
      </c>
      <c r="F145" t="s">
        <v>51708</v>
      </c>
      <c r="G145" t="s">
        <v>59107</v>
      </c>
      <c r="I145" s="18"/>
      <c r="K145" t="s">
        <v>247</v>
      </c>
      <c r="L145" s="18">
        <v>1622</v>
      </c>
      <c r="M145" s="18">
        <v>263845820</v>
      </c>
      <c r="N145" s="18">
        <v>275568875</v>
      </c>
      <c r="O145" s="18">
        <v>11723055</v>
      </c>
      <c r="P145" s="18">
        <v>-1798899</v>
      </c>
      <c r="Q145">
        <v>0</v>
      </c>
      <c r="R145">
        <v>0</v>
      </c>
      <c r="S145">
        <v>0</v>
      </c>
      <c r="T145" s="62">
        <v>162666.97</v>
      </c>
      <c r="U145" s="62">
        <v>150.11000000000001</v>
      </c>
      <c r="V145">
        <v>0.13</v>
      </c>
      <c r="W145">
        <v>0</v>
      </c>
      <c r="X145">
        <v>0</v>
      </c>
      <c r="Y145" t="s">
        <v>51709</v>
      </c>
      <c r="Z145" t="s">
        <v>140</v>
      </c>
      <c r="AA145" t="s">
        <v>51708</v>
      </c>
      <c r="AC145" t="s">
        <v>93</v>
      </c>
      <c r="AD145" t="s">
        <v>328</v>
      </c>
      <c r="AH145">
        <v>0</v>
      </c>
      <c r="AI145">
        <v>0</v>
      </c>
      <c r="AJ145">
        <v>0</v>
      </c>
      <c r="AK145" s="62">
        <v>1131.8</v>
      </c>
      <c r="AL145" s="62" t="s">
        <v>328</v>
      </c>
      <c r="AM145">
        <v>147.38</v>
      </c>
      <c r="AP145" t="e">
        <f>MATCH(A145,MP_20210416!C:C,0)</f>
        <v>#N/A</v>
      </c>
      <c r="AR145" t="e">
        <f ca="1">_xll.BDP(A145, "CRNCY_ADJ_PX_LAST", "EQY_FUND_CRNCY", "KRW")</f>
        <v>#NAME?</v>
      </c>
      <c r="AS145" t="e">
        <f t="shared" ca="1" si="7"/>
        <v>#NAME?</v>
      </c>
      <c r="AT145" t="e">
        <f t="shared" ca="1" si="8"/>
        <v>#NAME?</v>
      </c>
    </row>
    <row r="146" spans="1:46">
      <c r="A146" t="str">
        <f t="shared" si="6"/>
        <v>MSI US EQUITY</v>
      </c>
      <c r="B146" s="17">
        <v>44286</v>
      </c>
      <c r="C146">
        <v>533700</v>
      </c>
      <c r="D146" t="s">
        <v>290</v>
      </c>
      <c r="E146" t="s">
        <v>291</v>
      </c>
      <c r="F146" t="s">
        <v>51876</v>
      </c>
      <c r="G146" t="s">
        <v>59109</v>
      </c>
      <c r="I146" s="18"/>
      <c r="J146" s="17"/>
      <c r="K146" t="s">
        <v>247</v>
      </c>
      <c r="L146" s="18">
        <v>1371</v>
      </c>
      <c r="M146" s="18">
        <v>264795017</v>
      </c>
      <c r="N146" s="18">
        <v>289562326</v>
      </c>
      <c r="O146" s="18">
        <v>24767309</v>
      </c>
      <c r="P146" s="18">
        <v>-3988472</v>
      </c>
      <c r="Q146">
        <v>0</v>
      </c>
      <c r="R146">
        <v>0</v>
      </c>
      <c r="S146">
        <v>0</v>
      </c>
      <c r="T146" s="62">
        <v>193140.06</v>
      </c>
      <c r="U146" s="62">
        <v>186.61</v>
      </c>
      <c r="V146">
        <v>0.14000000000000001</v>
      </c>
      <c r="W146">
        <v>0</v>
      </c>
      <c r="X146">
        <v>0</v>
      </c>
      <c r="Y146" t="s">
        <v>51877</v>
      </c>
      <c r="Z146" t="s">
        <v>140</v>
      </c>
      <c r="AA146" t="s">
        <v>51876</v>
      </c>
      <c r="AC146" t="s">
        <v>93</v>
      </c>
      <c r="AD146" t="s">
        <v>328</v>
      </c>
      <c r="AH146">
        <v>0</v>
      </c>
      <c r="AI146">
        <v>0</v>
      </c>
      <c r="AJ146">
        <v>0</v>
      </c>
      <c r="AK146" s="62">
        <v>1131.8</v>
      </c>
      <c r="AL146" s="62" t="s">
        <v>328</v>
      </c>
      <c r="AM146">
        <v>174.97</v>
      </c>
      <c r="AP146">
        <f>MATCH(A146,MP_20210416!C:C,0)</f>
        <v>30</v>
      </c>
      <c r="AR146" t="e">
        <f ca="1">_xll.BDP(A146, "CRNCY_ADJ_PX_LAST", "EQY_FUND_CRNCY", "KRW")</f>
        <v>#NAME?</v>
      </c>
      <c r="AS146" t="e">
        <f t="shared" ca="1" si="7"/>
        <v>#NAME?</v>
      </c>
      <c r="AT146" t="e">
        <f t="shared" ca="1" si="8"/>
        <v>#NAME?</v>
      </c>
    </row>
    <row r="147" spans="1:46">
      <c r="A147" t="str">
        <f t="shared" si="6"/>
        <v>NTAP US EQUITY</v>
      </c>
      <c r="B147" s="17">
        <v>44286</v>
      </c>
      <c r="C147">
        <v>533700</v>
      </c>
      <c r="D147" t="s">
        <v>290</v>
      </c>
      <c r="E147" t="s">
        <v>291</v>
      </c>
      <c r="F147" t="s">
        <v>724</v>
      </c>
      <c r="G147" t="s">
        <v>725</v>
      </c>
      <c r="I147" s="18"/>
      <c r="K147" t="s">
        <v>247</v>
      </c>
      <c r="L147" s="18">
        <v>3689</v>
      </c>
      <c r="M147" s="18">
        <v>264412605</v>
      </c>
      <c r="N147" s="18">
        <v>301533680</v>
      </c>
      <c r="O147" s="18">
        <v>37121075</v>
      </c>
      <c r="P147" s="18">
        <v>-1232288</v>
      </c>
      <c r="Q147">
        <v>0</v>
      </c>
      <c r="R147">
        <v>0</v>
      </c>
      <c r="S147">
        <v>0</v>
      </c>
      <c r="T147" s="62">
        <v>71675.960000000006</v>
      </c>
      <c r="U147" s="62">
        <v>72.22</v>
      </c>
      <c r="V147">
        <v>0.14000000000000001</v>
      </c>
      <c r="W147">
        <v>0</v>
      </c>
      <c r="X147">
        <v>0</v>
      </c>
      <c r="Y147" t="s">
        <v>726</v>
      </c>
      <c r="Z147" t="s">
        <v>140</v>
      </c>
      <c r="AA147" t="s">
        <v>724</v>
      </c>
      <c r="AC147" t="s">
        <v>93</v>
      </c>
      <c r="AD147" t="s">
        <v>328</v>
      </c>
      <c r="AH147">
        <v>0</v>
      </c>
      <c r="AI147">
        <v>0</v>
      </c>
      <c r="AJ147">
        <v>0</v>
      </c>
      <c r="AK147" s="62">
        <v>1131.8</v>
      </c>
      <c r="AL147" s="62" t="s">
        <v>328</v>
      </c>
      <c r="AM147">
        <v>64.98</v>
      </c>
      <c r="AP147">
        <f>MATCH(A147,MP_20210416!C:C,0)</f>
        <v>19</v>
      </c>
      <c r="AR147" t="e">
        <f ca="1">_xll.BDP(A147, "CRNCY_ADJ_PX_LAST", "EQY_FUND_CRNCY", "KRW")</f>
        <v>#NAME?</v>
      </c>
      <c r="AS147" t="e">
        <f t="shared" ca="1" si="7"/>
        <v>#NAME?</v>
      </c>
      <c r="AT147" t="e">
        <f t="shared" ca="1" si="8"/>
        <v>#NAME?</v>
      </c>
    </row>
    <row r="148" spans="1:46">
      <c r="A148" t="str">
        <f t="shared" si="6"/>
        <v>NEE US EQUITY</v>
      </c>
      <c r="B148" s="17">
        <v>44286</v>
      </c>
      <c r="C148">
        <v>533700</v>
      </c>
      <c r="D148" t="s">
        <v>290</v>
      </c>
      <c r="E148" t="s">
        <v>291</v>
      </c>
      <c r="F148" t="s">
        <v>1610</v>
      </c>
      <c r="G148" t="s">
        <v>1356</v>
      </c>
      <c r="K148" t="s">
        <v>247</v>
      </c>
      <c r="L148" s="18">
        <v>9748</v>
      </c>
      <c r="M148" s="18">
        <v>811414531</v>
      </c>
      <c r="N148" s="18">
        <v>818853406</v>
      </c>
      <c r="O148" s="18">
        <v>7438875</v>
      </c>
      <c r="P148" s="18">
        <v>-7711487</v>
      </c>
      <c r="Q148">
        <v>0</v>
      </c>
      <c r="R148">
        <v>0</v>
      </c>
      <c r="S148">
        <v>0</v>
      </c>
      <c r="T148" s="62">
        <v>83239.08</v>
      </c>
      <c r="U148" s="62">
        <v>74.22</v>
      </c>
      <c r="V148">
        <v>0.39</v>
      </c>
      <c r="W148">
        <v>0</v>
      </c>
      <c r="X148">
        <v>0</v>
      </c>
      <c r="Y148" t="s">
        <v>1611</v>
      </c>
      <c r="Z148" t="s">
        <v>140</v>
      </c>
      <c r="AA148" t="s">
        <v>1610</v>
      </c>
      <c r="AC148" t="s">
        <v>82</v>
      </c>
      <c r="AD148" t="s">
        <v>328</v>
      </c>
      <c r="AH148">
        <v>0</v>
      </c>
      <c r="AI148">
        <v>0</v>
      </c>
      <c r="AJ148">
        <v>0</v>
      </c>
      <c r="AK148" s="62">
        <v>1131.8</v>
      </c>
      <c r="AL148" s="62" t="s">
        <v>328</v>
      </c>
      <c r="AM148">
        <v>73.97</v>
      </c>
      <c r="AP148">
        <f>MATCH(A148,MP_20210416!C:C,0)</f>
        <v>135</v>
      </c>
      <c r="AR148" t="e">
        <f ca="1">_xll.BDP(A148, "CRNCY_ADJ_PX_LAST", "EQY_FUND_CRNCY", "KRW")</f>
        <v>#NAME?</v>
      </c>
      <c r="AS148" t="e">
        <f t="shared" ca="1" si="7"/>
        <v>#NAME?</v>
      </c>
      <c r="AT148" t="e">
        <f t="shared" ca="1" si="8"/>
        <v>#NAME?</v>
      </c>
    </row>
    <row r="149" spans="1:46">
      <c r="A149" t="str">
        <f t="shared" si="6"/>
        <v>OGE US EQUITY</v>
      </c>
      <c r="B149" s="17">
        <v>44286</v>
      </c>
      <c r="C149">
        <v>533700</v>
      </c>
      <c r="D149" t="s">
        <v>290</v>
      </c>
      <c r="E149" t="s">
        <v>291</v>
      </c>
      <c r="F149" t="s">
        <v>52297</v>
      </c>
      <c r="G149" t="s">
        <v>52299</v>
      </c>
      <c r="I149" s="17"/>
      <c r="J149" s="17"/>
      <c r="K149" t="s">
        <v>247</v>
      </c>
      <c r="L149" s="18">
        <v>7530</v>
      </c>
      <c r="M149" s="18">
        <v>259774948</v>
      </c>
      <c r="N149" s="18">
        <v>276553632</v>
      </c>
      <c r="O149" s="18">
        <v>16778684</v>
      </c>
      <c r="P149" s="18">
        <v>-3256710</v>
      </c>
      <c r="Q149" s="18">
        <v>0</v>
      </c>
      <c r="R149" s="18">
        <v>0</v>
      </c>
      <c r="S149" s="18">
        <v>0</v>
      </c>
      <c r="T149" s="62">
        <v>34498.67</v>
      </c>
      <c r="U149" s="62">
        <v>32.450000000000003</v>
      </c>
      <c r="V149">
        <v>0.13</v>
      </c>
      <c r="W149">
        <v>0</v>
      </c>
      <c r="X149">
        <v>0</v>
      </c>
      <c r="Y149" t="s">
        <v>52298</v>
      </c>
      <c r="Z149" t="s">
        <v>140</v>
      </c>
      <c r="AA149" t="s">
        <v>52297</v>
      </c>
      <c r="AC149" t="s">
        <v>82</v>
      </c>
      <c r="AD149" t="s">
        <v>328</v>
      </c>
      <c r="AF149" s="17"/>
      <c r="AH149">
        <v>0</v>
      </c>
      <c r="AI149">
        <v>0</v>
      </c>
      <c r="AJ149">
        <v>0</v>
      </c>
      <c r="AK149" s="62">
        <v>1131.8</v>
      </c>
      <c r="AL149" s="62" t="s">
        <v>328</v>
      </c>
      <c r="AM149" s="62">
        <v>31.28</v>
      </c>
      <c r="AP149" t="e">
        <f>MATCH(A149,MP_20210416!C:C,0)</f>
        <v>#N/A</v>
      </c>
      <c r="AR149" t="e">
        <f ca="1">_xll.BDP(A149, "CRNCY_ADJ_PX_LAST", "EQY_FUND_CRNCY", "KRW")</f>
        <v>#NAME?</v>
      </c>
      <c r="AS149" t="e">
        <f t="shared" ca="1" si="7"/>
        <v>#NAME?</v>
      </c>
      <c r="AT149" t="e">
        <f t="shared" ca="1" si="8"/>
        <v>#NAME?</v>
      </c>
    </row>
    <row r="150" spans="1:46">
      <c r="A150" t="str">
        <f t="shared" si="6"/>
        <v>OMC US EQUITY</v>
      </c>
      <c r="B150" s="17">
        <v>44286</v>
      </c>
      <c r="C150">
        <v>533700</v>
      </c>
      <c r="D150" t="s">
        <v>290</v>
      </c>
      <c r="E150" t="s">
        <v>291</v>
      </c>
      <c r="F150" t="s">
        <v>52375</v>
      </c>
      <c r="G150" t="s">
        <v>52377</v>
      </c>
      <c r="I150" s="18"/>
      <c r="J150" s="17"/>
      <c r="K150" t="s">
        <v>247</v>
      </c>
      <c r="L150" s="18">
        <v>3446</v>
      </c>
      <c r="M150" s="18">
        <v>239363332</v>
      </c>
      <c r="N150" s="18">
        <v>294268792</v>
      </c>
      <c r="O150" s="18">
        <v>54905460</v>
      </c>
      <c r="P150" s="18">
        <v>1368000</v>
      </c>
      <c r="Q150" s="18">
        <v>0</v>
      </c>
      <c r="R150" s="18">
        <v>0</v>
      </c>
      <c r="S150" s="18">
        <v>0</v>
      </c>
      <c r="T150" s="62">
        <v>69461.210000000006</v>
      </c>
      <c r="U150" s="62">
        <v>75.45</v>
      </c>
      <c r="V150">
        <v>0.14000000000000001</v>
      </c>
      <c r="W150">
        <v>0</v>
      </c>
      <c r="X150">
        <v>0</v>
      </c>
      <c r="Y150" t="s">
        <v>52376</v>
      </c>
      <c r="Z150" t="s">
        <v>140</v>
      </c>
      <c r="AA150" t="s">
        <v>52375</v>
      </c>
      <c r="AC150" t="s">
        <v>84</v>
      </c>
      <c r="AD150" t="s">
        <v>328</v>
      </c>
      <c r="AF150" s="17"/>
      <c r="AH150">
        <v>0</v>
      </c>
      <c r="AI150">
        <v>0</v>
      </c>
      <c r="AJ150">
        <v>0</v>
      </c>
      <c r="AK150" s="62">
        <v>1131.8</v>
      </c>
      <c r="AL150" s="62" t="s">
        <v>328</v>
      </c>
      <c r="AM150" s="62">
        <v>63.3</v>
      </c>
      <c r="AP150">
        <f>MATCH(A150,MP_20210416!C:C,0)</f>
        <v>12</v>
      </c>
      <c r="AR150" t="e">
        <f ca="1">_xll.BDP(A150, "CRNCY_ADJ_PX_LAST", "EQY_FUND_CRNCY", "KRW")</f>
        <v>#NAME?</v>
      </c>
      <c r="AS150" t="e">
        <f t="shared" ca="1" si="7"/>
        <v>#NAME?</v>
      </c>
      <c r="AT150" t="e">
        <f t="shared" ca="1" si="8"/>
        <v>#NAME?</v>
      </c>
    </row>
    <row r="151" spans="1:46">
      <c r="A151" t="str">
        <f t="shared" si="6"/>
        <v>OHI US EQUITY</v>
      </c>
      <c r="B151" s="17">
        <v>44286</v>
      </c>
      <c r="C151">
        <v>533700</v>
      </c>
      <c r="D151" t="s">
        <v>290</v>
      </c>
      <c r="E151" t="s">
        <v>291</v>
      </c>
      <c r="F151" t="s">
        <v>727</v>
      </c>
      <c r="G151" t="s">
        <v>728</v>
      </c>
      <c r="I151" s="18"/>
      <c r="J151" s="17"/>
      <c r="K151" t="s">
        <v>247</v>
      </c>
      <c r="L151" s="18">
        <v>2867</v>
      </c>
      <c r="M151" s="18">
        <v>110479224</v>
      </c>
      <c r="N151" s="18">
        <v>120514494</v>
      </c>
      <c r="O151" s="18">
        <v>10035270</v>
      </c>
      <c r="P151" s="18">
        <v>295840</v>
      </c>
      <c r="Q151" s="18">
        <v>0</v>
      </c>
      <c r="R151" s="18">
        <v>0</v>
      </c>
      <c r="S151" s="18">
        <v>0</v>
      </c>
      <c r="T151" s="62">
        <v>38534.78</v>
      </c>
      <c r="U151" s="62">
        <v>37.14</v>
      </c>
      <c r="V151">
        <v>0.06</v>
      </c>
      <c r="W151">
        <v>0</v>
      </c>
      <c r="X151">
        <v>0</v>
      </c>
      <c r="Y151" t="s">
        <v>729</v>
      </c>
      <c r="Z151" t="s">
        <v>140</v>
      </c>
      <c r="AA151" t="s">
        <v>727</v>
      </c>
      <c r="AC151" t="s">
        <v>97</v>
      </c>
      <c r="AD151" t="s">
        <v>328</v>
      </c>
      <c r="AF151" s="17"/>
      <c r="AH151">
        <v>0</v>
      </c>
      <c r="AI151">
        <v>0</v>
      </c>
      <c r="AJ151">
        <v>0</v>
      </c>
      <c r="AK151" s="62">
        <v>1131.8</v>
      </c>
      <c r="AL151" s="62" t="s">
        <v>328</v>
      </c>
      <c r="AM151" s="62">
        <v>35.03</v>
      </c>
      <c r="AP151" t="e">
        <f>MATCH(A151,MP_20210416!C:C,0)</f>
        <v>#N/A</v>
      </c>
      <c r="AR151" t="e">
        <f ca="1">_xll.BDP(A151, "CRNCY_ADJ_PX_LAST", "EQY_FUND_CRNCY", "KRW")</f>
        <v>#NAME?</v>
      </c>
      <c r="AS151" t="e">
        <f t="shared" ca="1" si="7"/>
        <v>#NAME?</v>
      </c>
      <c r="AT151" t="e">
        <f t="shared" ca="1" si="8"/>
        <v>#NAME?</v>
      </c>
    </row>
    <row r="152" spans="1:46">
      <c r="A152" t="str">
        <f t="shared" si="6"/>
        <v>ORCL US EQUITY</v>
      </c>
      <c r="B152" s="17">
        <v>44286</v>
      </c>
      <c r="C152">
        <v>533700</v>
      </c>
      <c r="D152" t="s">
        <v>290</v>
      </c>
      <c r="E152" t="s">
        <v>291</v>
      </c>
      <c r="F152" t="s">
        <v>730</v>
      </c>
      <c r="G152" t="s">
        <v>731</v>
      </c>
      <c r="I152" s="17"/>
      <c r="J152" s="17"/>
      <c r="K152" t="s">
        <v>247</v>
      </c>
      <c r="L152" s="18">
        <v>3554</v>
      </c>
      <c r="M152" s="18">
        <v>225992825</v>
      </c>
      <c r="N152" s="18">
        <v>283781533</v>
      </c>
      <c r="O152" s="18">
        <v>57788708</v>
      </c>
      <c r="P152" s="18">
        <v>-2788035</v>
      </c>
      <c r="Q152" s="18">
        <v>0</v>
      </c>
      <c r="R152" s="18">
        <v>0</v>
      </c>
      <c r="S152" s="18">
        <v>0</v>
      </c>
      <c r="T152" s="62">
        <v>63588.3</v>
      </c>
      <c r="U152" s="62">
        <v>70.55</v>
      </c>
      <c r="V152">
        <v>0.13</v>
      </c>
      <c r="W152">
        <v>0</v>
      </c>
      <c r="X152">
        <v>0</v>
      </c>
      <c r="Y152" t="s">
        <v>732</v>
      </c>
      <c r="Z152" t="s">
        <v>140</v>
      </c>
      <c r="AA152" t="s">
        <v>730</v>
      </c>
      <c r="AC152" t="s">
        <v>93</v>
      </c>
      <c r="AD152" t="s">
        <v>328</v>
      </c>
      <c r="AF152" s="17"/>
      <c r="AH152">
        <v>0</v>
      </c>
      <c r="AI152">
        <v>0</v>
      </c>
      <c r="AJ152">
        <v>0</v>
      </c>
      <c r="AK152" s="62">
        <v>1131.8</v>
      </c>
      <c r="AL152" s="62" t="s">
        <v>328</v>
      </c>
      <c r="AM152" s="62">
        <v>56.02</v>
      </c>
      <c r="AP152" t="e">
        <f>MATCH(A152,MP_20210416!C:C,0)</f>
        <v>#N/A</v>
      </c>
      <c r="AR152" t="e">
        <f ca="1">_xll.BDP(A152, "CRNCY_ADJ_PX_LAST", "EQY_FUND_CRNCY", "KRW")</f>
        <v>#NAME?</v>
      </c>
      <c r="AS152" t="e">
        <f t="shared" ca="1" si="7"/>
        <v>#NAME?</v>
      </c>
      <c r="AT152" t="e">
        <f t="shared" ca="1" si="8"/>
        <v>#NAME?</v>
      </c>
    </row>
    <row r="153" spans="1:46">
      <c r="A153" t="str">
        <f t="shared" si="6"/>
        <v>OC US EQUITY</v>
      </c>
      <c r="B153" s="17">
        <v>44286</v>
      </c>
      <c r="C153">
        <v>533700</v>
      </c>
      <c r="D153" t="s">
        <v>290</v>
      </c>
      <c r="E153" t="s">
        <v>291</v>
      </c>
      <c r="F153" t="s">
        <v>52476</v>
      </c>
      <c r="G153" t="s">
        <v>52478</v>
      </c>
      <c r="I153" s="18"/>
      <c r="J153" s="17"/>
      <c r="K153" t="s">
        <v>247</v>
      </c>
      <c r="L153" s="18">
        <v>2760</v>
      </c>
      <c r="M153" s="18">
        <v>249155233</v>
      </c>
      <c r="N153" s="18">
        <v>287511606</v>
      </c>
      <c r="O153" s="18">
        <v>38356373</v>
      </c>
      <c r="P153" s="18">
        <v>2358607</v>
      </c>
      <c r="Q153" s="18">
        <v>0</v>
      </c>
      <c r="R153" s="18">
        <v>0</v>
      </c>
      <c r="S153" s="18">
        <v>0</v>
      </c>
      <c r="T153" s="62">
        <v>90273.64</v>
      </c>
      <c r="U153" s="62">
        <v>92.04</v>
      </c>
      <c r="V153">
        <v>0.14000000000000001</v>
      </c>
      <c r="W153">
        <v>0</v>
      </c>
      <c r="X153">
        <v>0</v>
      </c>
      <c r="Y153" t="s">
        <v>52477</v>
      </c>
      <c r="Z153" t="s">
        <v>140</v>
      </c>
      <c r="AA153" t="s">
        <v>52476</v>
      </c>
      <c r="AC153" t="s">
        <v>87</v>
      </c>
      <c r="AD153" t="s">
        <v>328</v>
      </c>
      <c r="AF153" s="17"/>
      <c r="AH153">
        <v>0</v>
      </c>
      <c r="AI153">
        <v>0</v>
      </c>
      <c r="AJ153">
        <v>0</v>
      </c>
      <c r="AK153" s="62">
        <v>1131.8</v>
      </c>
      <c r="AL153" s="62" t="s">
        <v>328</v>
      </c>
      <c r="AM153" s="62">
        <v>81.94</v>
      </c>
      <c r="AP153" t="e">
        <f>MATCH(A153,MP_20210416!C:C,0)</f>
        <v>#N/A</v>
      </c>
      <c r="AR153" t="e">
        <f ca="1">_xll.BDP(A153, "CRNCY_ADJ_PX_LAST", "EQY_FUND_CRNCY", "KRW")</f>
        <v>#NAME?</v>
      </c>
      <c r="AS153" t="e">
        <f t="shared" ca="1" si="7"/>
        <v>#NAME?</v>
      </c>
      <c r="AT153" t="e">
        <f t="shared" ca="1" si="8"/>
        <v>#NAME?</v>
      </c>
    </row>
    <row r="154" spans="1:46">
      <c r="A154" t="str">
        <f t="shared" si="6"/>
        <v>PAYX US EQUITY</v>
      </c>
      <c r="B154" s="17">
        <v>44286</v>
      </c>
      <c r="C154">
        <v>533700</v>
      </c>
      <c r="D154" t="s">
        <v>290</v>
      </c>
      <c r="E154" t="s">
        <v>291</v>
      </c>
      <c r="F154" t="s">
        <v>52659</v>
      </c>
      <c r="G154" t="s">
        <v>52661</v>
      </c>
      <c r="I154" s="18"/>
      <c r="J154" s="17"/>
      <c r="K154" t="s">
        <v>247</v>
      </c>
      <c r="L154" s="18">
        <v>2626</v>
      </c>
      <c r="M154" s="18">
        <v>262654922</v>
      </c>
      <c r="N154" s="18">
        <v>294922157</v>
      </c>
      <c r="O154" s="18">
        <v>32267235</v>
      </c>
      <c r="P154" s="18">
        <v>-3594716</v>
      </c>
      <c r="Q154" s="18">
        <v>0</v>
      </c>
      <c r="R154" s="18">
        <v>0</v>
      </c>
      <c r="S154">
        <v>0</v>
      </c>
      <c r="T154" s="62">
        <v>100020.91</v>
      </c>
      <c r="U154" s="62">
        <v>99.23</v>
      </c>
      <c r="V154">
        <v>0.14000000000000001</v>
      </c>
      <c r="W154">
        <v>0</v>
      </c>
      <c r="X154">
        <v>0</v>
      </c>
      <c r="Y154" t="s">
        <v>52660</v>
      </c>
      <c r="Z154" t="s">
        <v>140</v>
      </c>
      <c r="AA154" t="s">
        <v>52659</v>
      </c>
      <c r="AC154" t="s">
        <v>93</v>
      </c>
      <c r="AD154" t="s">
        <v>328</v>
      </c>
      <c r="AF154" s="17"/>
      <c r="AH154">
        <v>0</v>
      </c>
      <c r="AI154">
        <v>0</v>
      </c>
      <c r="AJ154">
        <v>0</v>
      </c>
      <c r="AK154" s="62">
        <v>1131.8</v>
      </c>
      <c r="AL154" s="62" t="s">
        <v>328</v>
      </c>
      <c r="AM154">
        <v>90.85</v>
      </c>
      <c r="AP154" t="e">
        <f>MATCH(A154,MP_20210416!C:C,0)</f>
        <v>#N/A</v>
      </c>
      <c r="AR154" t="e">
        <f ca="1">_xll.BDP(A154, "CRNCY_ADJ_PX_LAST", "EQY_FUND_CRNCY", "KRW")</f>
        <v>#NAME?</v>
      </c>
      <c r="AS154" t="e">
        <f t="shared" ca="1" si="7"/>
        <v>#NAME?</v>
      </c>
      <c r="AT154" t="e">
        <f t="shared" ca="1" si="8"/>
        <v>#NAME?</v>
      </c>
    </row>
    <row r="155" spans="1:46">
      <c r="A155" t="str">
        <f t="shared" si="6"/>
        <v>PFE US EQUITY</v>
      </c>
      <c r="B155" s="17">
        <v>44286</v>
      </c>
      <c r="C155">
        <v>533700</v>
      </c>
      <c r="D155" t="s">
        <v>290</v>
      </c>
      <c r="E155" t="s">
        <v>291</v>
      </c>
      <c r="F155" t="s">
        <v>736</v>
      </c>
      <c r="G155" t="s">
        <v>737</v>
      </c>
      <c r="I155" s="18"/>
      <c r="J155" s="17"/>
      <c r="K155" t="s">
        <v>247</v>
      </c>
      <c r="L155" s="18">
        <v>7005</v>
      </c>
      <c r="M155" s="18">
        <v>286738006</v>
      </c>
      <c r="N155" s="18">
        <v>286289432</v>
      </c>
      <c r="O155" s="18">
        <v>-448574</v>
      </c>
      <c r="P155" s="18">
        <v>-4505154</v>
      </c>
      <c r="Q155" s="18">
        <v>0</v>
      </c>
      <c r="R155" s="18">
        <v>0</v>
      </c>
      <c r="S155">
        <v>0</v>
      </c>
      <c r="T155" s="62">
        <v>40933.33</v>
      </c>
      <c r="U155" s="62">
        <v>36.11</v>
      </c>
      <c r="V155">
        <v>0.14000000000000001</v>
      </c>
      <c r="W155">
        <v>0</v>
      </c>
      <c r="X155">
        <v>0</v>
      </c>
      <c r="Y155" t="s">
        <v>738</v>
      </c>
      <c r="Z155" t="s">
        <v>140</v>
      </c>
      <c r="AA155" t="s">
        <v>736</v>
      </c>
      <c r="AC155" t="s">
        <v>90</v>
      </c>
      <c r="AD155" t="s">
        <v>328</v>
      </c>
      <c r="AF155" s="17"/>
      <c r="AH155">
        <v>0</v>
      </c>
      <c r="AI155">
        <v>0</v>
      </c>
      <c r="AJ155">
        <v>0</v>
      </c>
      <c r="AK155" s="62">
        <v>1131.8</v>
      </c>
      <c r="AL155" s="62" t="s">
        <v>328</v>
      </c>
      <c r="AM155">
        <v>36.950000000000003</v>
      </c>
      <c r="AP155" t="e">
        <f>MATCH(A155,MP_20210416!C:C,0)</f>
        <v>#N/A</v>
      </c>
      <c r="AR155" t="e">
        <f ca="1">_xll.BDP(A155, "CRNCY_ADJ_PX_LAST", "EQY_FUND_CRNCY", "KRW")</f>
        <v>#NAME?</v>
      </c>
      <c r="AS155" t="e">
        <f t="shared" ca="1" si="7"/>
        <v>#NAME?</v>
      </c>
      <c r="AT155" t="e">
        <f t="shared" ca="1" si="8"/>
        <v>#NAME?</v>
      </c>
    </row>
    <row r="156" spans="1:46">
      <c r="A156" t="str">
        <f t="shared" si="6"/>
        <v>PRU US EQUITY</v>
      </c>
      <c r="B156" s="17">
        <v>44286</v>
      </c>
      <c r="C156">
        <v>533700</v>
      </c>
      <c r="D156" t="s">
        <v>290</v>
      </c>
      <c r="E156" t="s">
        <v>291</v>
      </c>
      <c r="F156" t="s">
        <v>53504</v>
      </c>
      <c r="G156" t="s">
        <v>59103</v>
      </c>
      <c r="I156" s="18"/>
      <c r="J156" s="17"/>
      <c r="K156" t="s">
        <v>247</v>
      </c>
      <c r="L156" s="18">
        <v>2709</v>
      </c>
      <c r="M156" s="18">
        <v>239403570</v>
      </c>
      <c r="N156" s="18">
        <v>282321534</v>
      </c>
      <c r="O156" s="18">
        <v>42917964</v>
      </c>
      <c r="P156" s="18">
        <v>3973128</v>
      </c>
      <c r="Q156" s="18">
        <v>0</v>
      </c>
      <c r="R156" s="18">
        <v>0</v>
      </c>
      <c r="S156">
        <v>0</v>
      </c>
      <c r="T156" s="62">
        <v>88373.41</v>
      </c>
      <c r="U156" s="62">
        <v>92.08</v>
      </c>
      <c r="V156">
        <v>0.13</v>
      </c>
      <c r="W156">
        <v>0</v>
      </c>
      <c r="X156">
        <v>0</v>
      </c>
      <c r="Y156" t="s">
        <v>53505</v>
      </c>
      <c r="Z156" t="s">
        <v>140</v>
      </c>
      <c r="AA156" t="s">
        <v>53504</v>
      </c>
      <c r="AC156" t="s">
        <v>79</v>
      </c>
      <c r="AD156" t="s">
        <v>328</v>
      </c>
      <c r="AF156" s="17"/>
      <c r="AH156">
        <v>0</v>
      </c>
      <c r="AI156">
        <v>0</v>
      </c>
      <c r="AJ156">
        <v>0</v>
      </c>
      <c r="AK156" s="62">
        <v>1131.8</v>
      </c>
      <c r="AL156" s="62" t="s">
        <v>328</v>
      </c>
      <c r="AM156">
        <v>80.540000000000006</v>
      </c>
      <c r="AP156" t="e">
        <f>MATCH(A156,MP_20210416!C:C,0)</f>
        <v>#N/A</v>
      </c>
      <c r="AR156" t="e">
        <f ca="1">_xll.BDP(A156, "CRNCY_ADJ_PX_LAST", "EQY_FUND_CRNCY", "KRW")</f>
        <v>#NAME?</v>
      </c>
      <c r="AS156" t="e">
        <f t="shared" ca="1" si="7"/>
        <v>#NAME?</v>
      </c>
      <c r="AT156" t="e">
        <f t="shared" ca="1" si="8"/>
        <v>#NAME?</v>
      </c>
    </row>
    <row r="157" spans="1:46">
      <c r="A157" t="str">
        <f t="shared" si="6"/>
        <v>PHM US EQUITY</v>
      </c>
      <c r="B157" s="17">
        <v>44286</v>
      </c>
      <c r="C157">
        <v>533700</v>
      </c>
      <c r="D157" t="s">
        <v>290</v>
      </c>
      <c r="E157" t="s">
        <v>291</v>
      </c>
      <c r="F157" t="s">
        <v>53593</v>
      </c>
      <c r="G157" t="s">
        <v>53595</v>
      </c>
      <c r="I157" s="18"/>
      <c r="J157" s="17"/>
      <c r="K157" t="s">
        <v>247</v>
      </c>
      <c r="L157" s="18">
        <v>5187</v>
      </c>
      <c r="M157" s="18">
        <v>238945776</v>
      </c>
      <c r="N157" s="18">
        <v>309676608</v>
      </c>
      <c r="O157" s="18">
        <v>70730832</v>
      </c>
      <c r="P157" s="18">
        <v>6210676</v>
      </c>
      <c r="Q157" s="18">
        <v>0</v>
      </c>
      <c r="R157" s="18">
        <v>0</v>
      </c>
      <c r="S157">
        <v>0</v>
      </c>
      <c r="T157" s="62">
        <v>46066.28</v>
      </c>
      <c r="U157" s="62">
        <v>52.75</v>
      </c>
      <c r="V157">
        <v>0.15</v>
      </c>
      <c r="W157">
        <v>0</v>
      </c>
      <c r="X157">
        <v>0</v>
      </c>
      <c r="Y157" t="s">
        <v>53594</v>
      </c>
      <c r="Z157" t="s">
        <v>140</v>
      </c>
      <c r="AA157" t="s">
        <v>53593</v>
      </c>
      <c r="AC157" t="s">
        <v>85</v>
      </c>
      <c r="AD157" t="s">
        <v>328</v>
      </c>
      <c r="AF157" s="17"/>
      <c r="AH157">
        <v>0</v>
      </c>
      <c r="AI157">
        <v>0</v>
      </c>
      <c r="AJ157">
        <v>0</v>
      </c>
      <c r="AK157" s="62">
        <v>1131.8</v>
      </c>
      <c r="AL157" s="62" t="s">
        <v>328</v>
      </c>
      <c r="AM157">
        <v>41.98</v>
      </c>
      <c r="AP157">
        <f>MATCH(A157,MP_20210416!C:C,0)</f>
        <v>26</v>
      </c>
      <c r="AR157" t="e">
        <f ca="1">_xll.BDP(A157, "CRNCY_ADJ_PX_LAST", "EQY_FUND_CRNCY", "KRW")</f>
        <v>#NAME?</v>
      </c>
      <c r="AS157" t="e">
        <f t="shared" ca="1" si="7"/>
        <v>#NAME?</v>
      </c>
      <c r="AT157" t="e">
        <f t="shared" ca="1" si="8"/>
        <v>#NAME?</v>
      </c>
    </row>
    <row r="158" spans="1:46">
      <c r="A158" t="str">
        <f t="shared" si="6"/>
        <v>QTS US EQUITY</v>
      </c>
      <c r="B158" s="17">
        <v>44286</v>
      </c>
      <c r="C158">
        <v>533700</v>
      </c>
      <c r="D158" t="s">
        <v>290</v>
      </c>
      <c r="E158" t="s">
        <v>291</v>
      </c>
      <c r="F158" t="s">
        <v>59069</v>
      </c>
      <c r="G158" t="s">
        <v>59124</v>
      </c>
      <c r="I158" s="18"/>
      <c r="J158" s="17"/>
      <c r="K158" t="s">
        <v>247</v>
      </c>
      <c r="L158" s="18">
        <v>1836</v>
      </c>
      <c r="M158" s="18">
        <v>118450045</v>
      </c>
      <c r="N158" s="18">
        <v>131141620</v>
      </c>
      <c r="O158" s="18">
        <v>12691575</v>
      </c>
      <c r="P158" s="18">
        <v>-499947</v>
      </c>
      <c r="Q158" s="18">
        <v>0</v>
      </c>
      <c r="R158" s="18">
        <v>0</v>
      </c>
      <c r="S158" s="18">
        <v>0</v>
      </c>
      <c r="T158" s="62">
        <v>64515.28</v>
      </c>
      <c r="U158" s="62">
        <v>63.11</v>
      </c>
      <c r="V158">
        <v>0.06</v>
      </c>
      <c r="W158">
        <v>0</v>
      </c>
      <c r="X158">
        <v>0</v>
      </c>
      <c r="Y158" t="s">
        <v>59228</v>
      </c>
      <c r="Z158" t="s">
        <v>140</v>
      </c>
      <c r="AA158" t="s">
        <v>59069</v>
      </c>
      <c r="AC158" t="s">
        <v>97</v>
      </c>
      <c r="AD158" t="s">
        <v>328</v>
      </c>
      <c r="AF158" s="17"/>
      <c r="AH158">
        <v>0</v>
      </c>
      <c r="AI158">
        <v>0</v>
      </c>
      <c r="AJ158">
        <v>0</v>
      </c>
      <c r="AK158" s="62">
        <v>1131.8</v>
      </c>
      <c r="AL158" s="62" t="s">
        <v>328</v>
      </c>
      <c r="AM158" s="62">
        <v>58.66</v>
      </c>
      <c r="AP158" t="e">
        <f>MATCH(A158,MP_20210416!C:C,0)</f>
        <v>#N/A</v>
      </c>
      <c r="AR158" t="e">
        <f ca="1">_xll.BDP(A158, "CRNCY_ADJ_PX_LAST", "EQY_FUND_CRNCY", "KRW")</f>
        <v>#NAME?</v>
      </c>
      <c r="AS158" t="e">
        <f t="shared" ca="1" si="7"/>
        <v>#NAME?</v>
      </c>
      <c r="AT158" t="e">
        <f t="shared" ca="1" si="8"/>
        <v>#NAME?</v>
      </c>
    </row>
    <row r="159" spans="1:46">
      <c r="A159" t="str">
        <f t="shared" si="6"/>
        <v>QCOM US EQUITY</v>
      </c>
      <c r="B159" s="17">
        <v>44286</v>
      </c>
      <c r="C159">
        <v>533700</v>
      </c>
      <c r="D159" t="s">
        <v>290</v>
      </c>
      <c r="E159" t="s">
        <v>291</v>
      </c>
      <c r="F159" t="s">
        <v>53618</v>
      </c>
      <c r="G159" t="s">
        <v>53620</v>
      </c>
      <c r="I159" s="18"/>
      <c r="J159" s="17"/>
      <c r="K159" t="s">
        <v>247</v>
      </c>
      <c r="L159" s="18">
        <v>1817</v>
      </c>
      <c r="M159" s="18">
        <v>306013297</v>
      </c>
      <c r="N159" s="18">
        <v>267568690</v>
      </c>
      <c r="O159" s="18">
        <v>-38444607</v>
      </c>
      <c r="P159" s="18">
        <v>-2814850</v>
      </c>
      <c r="Q159" s="18">
        <v>0</v>
      </c>
      <c r="R159" s="18">
        <v>0</v>
      </c>
      <c r="S159" s="18">
        <v>0</v>
      </c>
      <c r="T159" s="62">
        <v>168416.78</v>
      </c>
      <c r="U159" s="62">
        <v>130.11000000000001</v>
      </c>
      <c r="V159">
        <v>0.13</v>
      </c>
      <c r="W159">
        <v>0</v>
      </c>
      <c r="X159">
        <v>0</v>
      </c>
      <c r="Y159" t="s">
        <v>53619</v>
      </c>
      <c r="Z159" t="s">
        <v>140</v>
      </c>
      <c r="AA159" t="s">
        <v>53618</v>
      </c>
      <c r="AC159" t="s">
        <v>93</v>
      </c>
      <c r="AD159" t="s">
        <v>328</v>
      </c>
      <c r="AF159" s="17"/>
      <c r="AH159">
        <v>0</v>
      </c>
      <c r="AI159">
        <v>0</v>
      </c>
      <c r="AJ159">
        <v>0</v>
      </c>
      <c r="AK159" s="62">
        <v>1131.8</v>
      </c>
      <c r="AL159" s="62" t="s">
        <v>328</v>
      </c>
      <c r="AM159" s="62">
        <v>152.51</v>
      </c>
      <c r="AP159">
        <f>MATCH(A159,MP_20210416!C:C,0)</f>
        <v>72</v>
      </c>
      <c r="AR159" t="e">
        <f ca="1">_xll.BDP(A159, "CRNCY_ADJ_PX_LAST", "EQY_FUND_CRNCY", "KRW")</f>
        <v>#NAME?</v>
      </c>
      <c r="AS159" t="e">
        <f t="shared" ca="1" si="7"/>
        <v>#NAME?</v>
      </c>
      <c r="AT159" t="e">
        <f t="shared" ca="1" si="8"/>
        <v>#NAME?</v>
      </c>
    </row>
    <row r="160" spans="1:46">
      <c r="A160" t="str">
        <f t="shared" si="6"/>
        <v>O US EQUITY</v>
      </c>
      <c r="B160" s="17">
        <v>44286</v>
      </c>
      <c r="C160">
        <v>533700</v>
      </c>
      <c r="D160" t="s">
        <v>290</v>
      </c>
      <c r="E160" t="s">
        <v>291</v>
      </c>
      <c r="F160" t="s">
        <v>53765</v>
      </c>
      <c r="G160" t="s">
        <v>53767</v>
      </c>
      <c r="I160" s="18"/>
      <c r="J160" s="17"/>
      <c r="K160" t="s">
        <v>247</v>
      </c>
      <c r="L160" s="18">
        <v>949</v>
      </c>
      <c r="M160" s="18">
        <v>62147946</v>
      </c>
      <c r="N160" s="18">
        <v>68869894</v>
      </c>
      <c r="O160" s="18">
        <v>6721948</v>
      </c>
      <c r="P160" s="18">
        <v>-206350</v>
      </c>
      <c r="Q160" s="18">
        <v>0</v>
      </c>
      <c r="R160" s="18">
        <v>0</v>
      </c>
      <c r="S160" s="18">
        <v>0</v>
      </c>
      <c r="T160" s="62">
        <v>65487.83</v>
      </c>
      <c r="U160" s="62">
        <v>64.12</v>
      </c>
      <c r="V160">
        <v>0.03</v>
      </c>
      <c r="W160">
        <v>0</v>
      </c>
      <c r="X160">
        <v>0</v>
      </c>
      <c r="Y160" t="s">
        <v>53766</v>
      </c>
      <c r="Z160" t="s">
        <v>140</v>
      </c>
      <c r="AA160" t="s">
        <v>53765</v>
      </c>
      <c r="AC160" t="s">
        <v>97</v>
      </c>
      <c r="AD160" t="s">
        <v>328</v>
      </c>
      <c r="AF160" s="17"/>
      <c r="AH160">
        <v>0</v>
      </c>
      <c r="AI160">
        <v>0</v>
      </c>
      <c r="AJ160">
        <v>0</v>
      </c>
      <c r="AK160" s="62">
        <v>1131.8</v>
      </c>
      <c r="AL160" s="62" t="s">
        <v>328</v>
      </c>
      <c r="AM160" s="62">
        <v>59.54</v>
      </c>
      <c r="AP160" t="e">
        <f>MATCH(A160,MP_20210416!C:C,0)</f>
        <v>#N/A</v>
      </c>
      <c r="AR160" t="e">
        <f ca="1">_xll.BDP(A160, "CRNCY_ADJ_PX_LAST", "EQY_FUND_CRNCY", "KRW")</f>
        <v>#NAME?</v>
      </c>
      <c r="AS160" t="e">
        <f t="shared" ca="1" si="7"/>
        <v>#NAME?</v>
      </c>
      <c r="AT160" t="e">
        <f t="shared" ca="1" si="8"/>
        <v>#NAME?</v>
      </c>
    </row>
    <row r="161" spans="1:46">
      <c r="A161" t="str">
        <f t="shared" si="6"/>
        <v>RF US EQUITY</v>
      </c>
      <c r="B161" s="17">
        <v>44286</v>
      </c>
      <c r="C161">
        <v>533700</v>
      </c>
      <c r="D161" t="s">
        <v>290</v>
      </c>
      <c r="E161" t="s">
        <v>291</v>
      </c>
      <c r="F161" t="s">
        <v>53805</v>
      </c>
      <c r="G161" t="s">
        <v>59104</v>
      </c>
      <c r="I161" s="18"/>
      <c r="J161" s="17"/>
      <c r="K161" t="s">
        <v>247</v>
      </c>
      <c r="L161" s="18">
        <v>12481</v>
      </c>
      <c r="M161" s="18">
        <v>239967483</v>
      </c>
      <c r="N161" s="18">
        <v>295374572</v>
      </c>
      <c r="O161" s="18">
        <v>55407089</v>
      </c>
      <c r="P161" s="18">
        <v>7877833</v>
      </c>
      <c r="Q161" s="18">
        <v>0</v>
      </c>
      <c r="R161" s="18">
        <v>0</v>
      </c>
      <c r="S161" s="18">
        <v>0</v>
      </c>
      <c r="T161" s="62">
        <v>19226.62</v>
      </c>
      <c r="U161" s="62">
        <v>20.91</v>
      </c>
      <c r="V161">
        <v>0.14000000000000001</v>
      </c>
      <c r="W161">
        <v>0</v>
      </c>
      <c r="X161">
        <v>0</v>
      </c>
      <c r="Y161" t="s">
        <v>53806</v>
      </c>
      <c r="Z161" t="s">
        <v>140</v>
      </c>
      <c r="AA161" t="s">
        <v>53805</v>
      </c>
      <c r="AC161" t="s">
        <v>79</v>
      </c>
      <c r="AD161" t="s">
        <v>328</v>
      </c>
      <c r="AF161" s="17"/>
      <c r="AH161">
        <v>0</v>
      </c>
      <c r="AI161">
        <v>0</v>
      </c>
      <c r="AJ161">
        <v>0</v>
      </c>
      <c r="AK161" s="62">
        <v>1131.8</v>
      </c>
      <c r="AL161" s="62" t="s">
        <v>328</v>
      </c>
      <c r="AM161" s="62">
        <v>17.52</v>
      </c>
      <c r="AP161">
        <f>MATCH(A161,MP_20210416!C:C,0)</f>
        <v>25</v>
      </c>
      <c r="AR161" t="e">
        <f ca="1">_xll.BDP(A161, "CRNCY_ADJ_PX_LAST", "EQY_FUND_CRNCY", "KRW")</f>
        <v>#NAME?</v>
      </c>
      <c r="AS161" t="e">
        <f t="shared" ca="1" si="7"/>
        <v>#NAME?</v>
      </c>
      <c r="AT161" t="e">
        <f t="shared" ca="1" si="8"/>
        <v>#NAME?</v>
      </c>
    </row>
    <row r="162" spans="1:46">
      <c r="A162" t="str">
        <f t="shared" si="6"/>
        <v>SLG US EQUITY</v>
      </c>
      <c r="B162" s="17">
        <v>44286</v>
      </c>
      <c r="C162">
        <v>533700</v>
      </c>
      <c r="D162" t="s">
        <v>290</v>
      </c>
      <c r="E162" t="s">
        <v>291</v>
      </c>
      <c r="F162" t="s">
        <v>59229</v>
      </c>
      <c r="G162" t="s">
        <v>54061</v>
      </c>
      <c r="I162" s="17"/>
      <c r="J162" s="17"/>
      <c r="K162" t="s">
        <v>247</v>
      </c>
      <c r="L162" s="18">
        <v>1644</v>
      </c>
      <c r="M162" s="18">
        <v>111369549</v>
      </c>
      <c r="N162" s="18">
        <v>134322431</v>
      </c>
      <c r="O162" s="18">
        <v>22952882</v>
      </c>
      <c r="P162" s="18">
        <v>1314559</v>
      </c>
      <c r="Q162" s="18">
        <v>0</v>
      </c>
      <c r="R162" s="18">
        <v>0</v>
      </c>
      <c r="S162" s="18">
        <v>0</v>
      </c>
      <c r="T162" s="62">
        <v>67743.03</v>
      </c>
      <c r="U162" s="62">
        <v>72.19</v>
      </c>
      <c r="V162">
        <v>0.06</v>
      </c>
      <c r="W162">
        <v>0</v>
      </c>
      <c r="X162">
        <v>0</v>
      </c>
      <c r="Y162" t="s">
        <v>54060</v>
      </c>
      <c r="Z162" t="s">
        <v>140</v>
      </c>
      <c r="AA162" t="s">
        <v>59229</v>
      </c>
      <c r="AC162" t="s">
        <v>97</v>
      </c>
      <c r="AD162" t="s">
        <v>328</v>
      </c>
      <c r="AF162" s="17"/>
      <c r="AH162">
        <v>0</v>
      </c>
      <c r="AI162">
        <v>0</v>
      </c>
      <c r="AJ162">
        <v>0</v>
      </c>
      <c r="AK162" s="62">
        <v>1131.8</v>
      </c>
      <c r="AL162" s="62" t="s">
        <v>328</v>
      </c>
      <c r="AM162" s="62">
        <v>61.59</v>
      </c>
      <c r="AP162" t="e">
        <f>MATCH(A162,MP_20210416!C:C,0)</f>
        <v>#N/A</v>
      </c>
      <c r="AR162" t="e">
        <f ca="1">_xll.BDP(A162, "CRNCY_ADJ_PX_LAST", "EQY_FUND_CRNCY", "KRW")</f>
        <v>#NAME?</v>
      </c>
      <c r="AS162" t="e">
        <f t="shared" ca="1" si="7"/>
        <v>#NAME?</v>
      </c>
      <c r="AT162" t="e">
        <f t="shared" ca="1" si="8"/>
        <v>#NAME?</v>
      </c>
    </row>
    <row r="163" spans="1:46">
      <c r="A163" t="str">
        <f t="shared" si="6"/>
        <v>CWB US EQUITY</v>
      </c>
      <c r="B163" s="17">
        <v>44286</v>
      </c>
      <c r="C163">
        <v>533700</v>
      </c>
      <c r="D163" t="s">
        <v>290</v>
      </c>
      <c r="E163" t="s">
        <v>675</v>
      </c>
      <c r="F163" t="s">
        <v>746</v>
      </c>
      <c r="G163" t="s">
        <v>747</v>
      </c>
      <c r="I163" s="18"/>
      <c r="J163" s="17"/>
      <c r="K163" t="s">
        <v>247</v>
      </c>
      <c r="L163" s="18">
        <v>31597</v>
      </c>
      <c r="M163" s="18">
        <v>2558625302</v>
      </c>
      <c r="N163" s="18">
        <v>2933156966</v>
      </c>
      <c r="O163" s="18">
        <v>374531664</v>
      </c>
      <c r="P163" s="18">
        <v>22557098</v>
      </c>
      <c r="Q163" s="18">
        <v>0</v>
      </c>
      <c r="R163" s="18">
        <v>0</v>
      </c>
      <c r="S163" s="18">
        <v>0</v>
      </c>
      <c r="T163" s="62">
        <v>80976.84</v>
      </c>
      <c r="U163" s="62">
        <v>82.02</v>
      </c>
      <c r="V163">
        <v>1.39</v>
      </c>
      <c r="W163">
        <v>0</v>
      </c>
      <c r="X163">
        <v>0</v>
      </c>
      <c r="Y163" t="s">
        <v>69</v>
      </c>
      <c r="Z163" t="s">
        <v>140</v>
      </c>
      <c r="AA163" t="s">
        <v>746</v>
      </c>
      <c r="AC163" t="s">
        <v>295</v>
      </c>
      <c r="AD163" t="s">
        <v>328</v>
      </c>
      <c r="AF163" s="17"/>
      <c r="AH163">
        <v>0</v>
      </c>
      <c r="AI163">
        <v>0</v>
      </c>
      <c r="AJ163">
        <v>0</v>
      </c>
      <c r="AK163" s="62">
        <v>1131.8</v>
      </c>
      <c r="AL163" s="62" t="s">
        <v>328</v>
      </c>
      <c r="AM163" s="62">
        <v>71.680000000000007</v>
      </c>
      <c r="AP163">
        <f>MATCH(A163,MP_20210416!C:C,0)</f>
        <v>115</v>
      </c>
      <c r="AR163" t="e">
        <f ca="1">_xll.BDP(A163, "CRNCY_ADJ_PX_LAST", "EQY_FUND_CRNCY", "KRW")</f>
        <v>#NAME?</v>
      </c>
      <c r="AS163" t="e">
        <f t="shared" ca="1" si="7"/>
        <v>#NAME?</v>
      </c>
      <c r="AT163" t="e">
        <f t="shared" ca="1" si="8"/>
        <v>#NAME?</v>
      </c>
    </row>
    <row r="164" spans="1:46">
      <c r="A164" t="str">
        <f t="shared" si="6"/>
        <v>SBRA US EQUITY</v>
      </c>
      <c r="B164" s="17">
        <v>44286</v>
      </c>
      <c r="C164">
        <v>533700</v>
      </c>
      <c r="D164" t="s">
        <v>290</v>
      </c>
      <c r="E164" t="s">
        <v>291</v>
      </c>
      <c r="F164" t="s">
        <v>748</v>
      </c>
      <c r="G164" t="s">
        <v>749</v>
      </c>
      <c r="I164" s="18"/>
      <c r="J164" s="17"/>
      <c r="K164" t="s">
        <v>247</v>
      </c>
      <c r="L164" s="18">
        <v>7942</v>
      </c>
      <c r="M164" s="18">
        <v>139633568</v>
      </c>
      <c r="N164" s="18">
        <v>158112211</v>
      </c>
      <c r="O164" s="18">
        <v>18478643</v>
      </c>
      <c r="P164" s="18">
        <v>2269395</v>
      </c>
      <c r="Q164" s="18">
        <v>0</v>
      </c>
      <c r="R164" s="18">
        <v>0</v>
      </c>
      <c r="S164" s="18">
        <v>0</v>
      </c>
      <c r="T164" s="62">
        <v>17581.66</v>
      </c>
      <c r="U164" s="62">
        <v>17.59</v>
      </c>
      <c r="V164">
        <v>0.08</v>
      </c>
      <c r="W164">
        <v>0</v>
      </c>
      <c r="X164">
        <v>0</v>
      </c>
      <c r="Y164" t="s">
        <v>750</v>
      </c>
      <c r="Z164" t="s">
        <v>140</v>
      </c>
      <c r="AA164" t="s">
        <v>748</v>
      </c>
      <c r="AC164" t="s">
        <v>97</v>
      </c>
      <c r="AD164" t="s">
        <v>328</v>
      </c>
      <c r="AF164" s="17"/>
      <c r="AH164">
        <v>0</v>
      </c>
      <c r="AI164">
        <v>0</v>
      </c>
      <c r="AJ164">
        <v>0</v>
      </c>
      <c r="AK164" s="62">
        <v>1131.8</v>
      </c>
      <c r="AL164" s="62" t="s">
        <v>328</v>
      </c>
      <c r="AM164" s="62">
        <v>15.86</v>
      </c>
      <c r="AP164" t="e">
        <f>MATCH(A164,MP_20210416!C:C,0)</f>
        <v>#N/A</v>
      </c>
      <c r="AR164" t="e">
        <f ca="1">_xll.BDP(A164, "CRNCY_ADJ_PX_LAST", "EQY_FUND_CRNCY", "KRW")</f>
        <v>#NAME?</v>
      </c>
      <c r="AS164" t="e">
        <f t="shared" ca="1" si="7"/>
        <v>#NAME?</v>
      </c>
      <c r="AT164" t="e">
        <f t="shared" ca="1" si="8"/>
        <v>#NAME?</v>
      </c>
    </row>
    <row r="165" spans="1:46">
      <c r="A165" t="str">
        <f t="shared" si="6"/>
        <v>AOS US EQUITY</v>
      </c>
      <c r="B165" s="17">
        <v>44286</v>
      </c>
      <c r="C165">
        <v>533700</v>
      </c>
      <c r="D165" t="s">
        <v>290</v>
      </c>
      <c r="E165" t="s">
        <v>291</v>
      </c>
      <c r="F165" t="s">
        <v>54740</v>
      </c>
      <c r="G165" t="s">
        <v>54742</v>
      </c>
      <c r="I165" s="17"/>
      <c r="J165" s="17"/>
      <c r="K165" t="s">
        <v>247</v>
      </c>
      <c r="L165" s="18">
        <v>3730</v>
      </c>
      <c r="M165" s="18">
        <v>233990416</v>
      </c>
      <c r="N165" s="18">
        <v>292093472</v>
      </c>
      <c r="O165" s="18">
        <v>58103056</v>
      </c>
      <c r="P165" s="18">
        <v>-591392</v>
      </c>
      <c r="Q165" s="18">
        <v>0</v>
      </c>
      <c r="R165" s="18">
        <v>0</v>
      </c>
      <c r="S165" s="18">
        <v>0</v>
      </c>
      <c r="T165" s="62">
        <v>62732.02</v>
      </c>
      <c r="U165" s="62">
        <v>69.19</v>
      </c>
      <c r="V165">
        <v>0.14000000000000001</v>
      </c>
      <c r="W165">
        <v>0</v>
      </c>
      <c r="X165">
        <v>0</v>
      </c>
      <c r="Y165" t="s">
        <v>54741</v>
      </c>
      <c r="Z165" t="s">
        <v>140</v>
      </c>
      <c r="AA165" t="s">
        <v>54740</v>
      </c>
      <c r="AC165" t="s">
        <v>87</v>
      </c>
      <c r="AD165" t="s">
        <v>328</v>
      </c>
      <c r="AF165" s="17"/>
      <c r="AH165">
        <v>0</v>
      </c>
      <c r="AI165">
        <v>0</v>
      </c>
      <c r="AJ165">
        <v>0</v>
      </c>
      <c r="AK165" s="62">
        <v>1131.8</v>
      </c>
      <c r="AL165" s="62" t="s">
        <v>328</v>
      </c>
      <c r="AM165" s="62">
        <v>57.03</v>
      </c>
      <c r="AP165" t="e">
        <f>MATCH(A165,MP_20210416!C:C,0)</f>
        <v>#N/A</v>
      </c>
      <c r="AR165" t="e">
        <f ca="1">_xll.BDP(A165, "CRNCY_ADJ_PX_LAST", "EQY_FUND_CRNCY", "KRW")</f>
        <v>#NAME?</v>
      </c>
      <c r="AS165" t="e">
        <f t="shared" ca="1" si="7"/>
        <v>#NAME?</v>
      </c>
      <c r="AT165" t="e">
        <f t="shared" ca="1" si="8"/>
        <v>#NAME?</v>
      </c>
    </row>
    <row r="166" spans="1:46">
      <c r="A166" t="str">
        <f t="shared" si="6"/>
        <v>SJM US EQUITY</v>
      </c>
      <c r="B166" s="17">
        <v>44286</v>
      </c>
      <c r="C166">
        <v>533700</v>
      </c>
      <c r="D166" t="s">
        <v>290</v>
      </c>
      <c r="E166" t="s">
        <v>291</v>
      </c>
      <c r="F166" t="s">
        <v>54750</v>
      </c>
      <c r="G166" t="s">
        <v>54752</v>
      </c>
      <c r="I166" s="18"/>
      <c r="J166" s="17"/>
      <c r="K166" t="s">
        <v>247</v>
      </c>
      <c r="L166" s="18">
        <v>1989</v>
      </c>
      <c r="M166" s="18">
        <v>254383784</v>
      </c>
      <c r="N166" s="18">
        <v>289385358</v>
      </c>
      <c r="O166" s="18">
        <v>35001574</v>
      </c>
      <c r="P166" s="18">
        <v>-6097060</v>
      </c>
      <c r="Q166" s="18">
        <v>0</v>
      </c>
      <c r="R166" s="18">
        <v>0</v>
      </c>
      <c r="S166" s="18">
        <v>0</v>
      </c>
      <c r="T166" s="62">
        <v>127895.32</v>
      </c>
      <c r="U166" s="62">
        <v>128.55000000000001</v>
      </c>
      <c r="V166">
        <v>0.14000000000000001</v>
      </c>
      <c r="W166">
        <v>0</v>
      </c>
      <c r="X166">
        <v>0</v>
      </c>
      <c r="Y166" t="s">
        <v>54751</v>
      </c>
      <c r="Z166" t="s">
        <v>140</v>
      </c>
      <c r="AA166" t="s">
        <v>54750</v>
      </c>
      <c r="AC166" t="s">
        <v>89</v>
      </c>
      <c r="AD166" t="s">
        <v>328</v>
      </c>
      <c r="AF166" s="17"/>
      <c r="AH166">
        <v>0</v>
      </c>
      <c r="AI166">
        <v>0</v>
      </c>
      <c r="AJ166">
        <v>0</v>
      </c>
      <c r="AK166" s="62">
        <v>1131.8</v>
      </c>
      <c r="AL166" s="62" t="s">
        <v>328</v>
      </c>
      <c r="AM166" s="62">
        <v>116.36</v>
      </c>
      <c r="AP166">
        <f>MATCH(A166,MP_20210416!C:C,0)</f>
        <v>22</v>
      </c>
      <c r="AR166" t="e">
        <f ca="1">_xll.BDP(A166, "CRNCY_ADJ_PX_LAST", "EQY_FUND_CRNCY", "KRW")</f>
        <v>#NAME?</v>
      </c>
      <c r="AS166" t="e">
        <f t="shared" ca="1" si="7"/>
        <v>#NAME?</v>
      </c>
      <c r="AT166" t="e">
        <f t="shared" ca="1" si="8"/>
        <v>#NAME?</v>
      </c>
    </row>
    <row r="167" spans="1:46">
      <c r="A167" t="str">
        <f t="shared" si="6"/>
        <v>SNA US EQUITY</v>
      </c>
      <c r="B167" s="17">
        <v>44286</v>
      </c>
      <c r="C167">
        <v>533700</v>
      </c>
      <c r="D167" t="s">
        <v>290</v>
      </c>
      <c r="E167" t="s">
        <v>291</v>
      </c>
      <c r="F167" t="s">
        <v>54755</v>
      </c>
      <c r="G167" t="s">
        <v>54757</v>
      </c>
      <c r="I167" s="18"/>
      <c r="J167" s="17"/>
      <c r="K167" t="s">
        <v>247</v>
      </c>
      <c r="L167" s="18">
        <v>1211</v>
      </c>
      <c r="M167" s="18">
        <v>230318235</v>
      </c>
      <c r="N167" s="18">
        <v>318036297</v>
      </c>
      <c r="O167" s="18">
        <v>87718062</v>
      </c>
      <c r="P167" s="18">
        <v>5177548</v>
      </c>
      <c r="Q167" s="18">
        <v>0</v>
      </c>
      <c r="R167" s="18">
        <v>0</v>
      </c>
      <c r="S167">
        <v>0</v>
      </c>
      <c r="T167" s="62">
        <v>190188.47</v>
      </c>
      <c r="U167" s="62">
        <v>232.04</v>
      </c>
      <c r="V167">
        <v>0.15</v>
      </c>
      <c r="W167">
        <v>0</v>
      </c>
      <c r="X167">
        <v>0</v>
      </c>
      <c r="Y167" t="s">
        <v>54756</v>
      </c>
      <c r="Z167" t="s">
        <v>140</v>
      </c>
      <c r="AA167" t="s">
        <v>54755</v>
      </c>
      <c r="AC167" t="s">
        <v>87</v>
      </c>
      <c r="AD167" t="s">
        <v>328</v>
      </c>
      <c r="AF167" s="17"/>
      <c r="AH167">
        <v>0</v>
      </c>
      <c r="AI167">
        <v>0</v>
      </c>
      <c r="AJ167">
        <v>0</v>
      </c>
      <c r="AK167" s="62">
        <v>1131.8</v>
      </c>
      <c r="AL167" s="62" t="s">
        <v>328</v>
      </c>
      <c r="AM167">
        <v>172.91</v>
      </c>
      <c r="AP167" t="e">
        <f>MATCH(A167,MP_20210416!C:C,0)</f>
        <v>#N/A</v>
      </c>
      <c r="AR167" t="e">
        <f ca="1">_xll.BDP(A167, "CRNCY_ADJ_PX_LAST", "EQY_FUND_CRNCY", "KRW")</f>
        <v>#NAME?</v>
      </c>
      <c r="AS167" t="e">
        <f t="shared" ca="1" si="7"/>
        <v>#NAME?</v>
      </c>
      <c r="AT167" t="e">
        <f t="shared" ca="1" si="8"/>
        <v>#NAME?</v>
      </c>
    </row>
    <row r="168" spans="1:46">
      <c r="A168" t="str">
        <f t="shared" si="6"/>
        <v>STOR US EQUITY</v>
      </c>
      <c r="B168" s="17">
        <v>44286</v>
      </c>
      <c r="C168">
        <v>533700</v>
      </c>
      <c r="D168" t="s">
        <v>290</v>
      </c>
      <c r="E168" t="s">
        <v>291</v>
      </c>
      <c r="F168" t="s">
        <v>757</v>
      </c>
      <c r="G168" t="s">
        <v>758</v>
      </c>
      <c r="I168" s="18"/>
      <c r="J168" s="17"/>
      <c r="K168" t="s">
        <v>247</v>
      </c>
      <c r="L168" s="18">
        <v>1757</v>
      </c>
      <c r="M168" s="18">
        <v>51813750</v>
      </c>
      <c r="N168" s="18">
        <v>66299010</v>
      </c>
      <c r="O168" s="18">
        <v>14485260</v>
      </c>
      <c r="P168" s="18">
        <v>-364367</v>
      </c>
      <c r="Q168" s="18">
        <v>0</v>
      </c>
      <c r="R168" s="18">
        <v>0</v>
      </c>
      <c r="S168">
        <v>0</v>
      </c>
      <c r="T168" s="62">
        <v>29489.9</v>
      </c>
      <c r="U168" s="62">
        <v>33.340000000000003</v>
      </c>
      <c r="V168">
        <v>0.03</v>
      </c>
      <c r="W168">
        <v>0</v>
      </c>
      <c r="X168">
        <v>0</v>
      </c>
      <c r="Y168" t="s">
        <v>759</v>
      </c>
      <c r="Z168" t="s">
        <v>140</v>
      </c>
      <c r="AA168" t="s">
        <v>757</v>
      </c>
      <c r="AC168" t="s">
        <v>97</v>
      </c>
      <c r="AD168" t="s">
        <v>328</v>
      </c>
      <c r="AF168" s="17"/>
      <c r="AH168">
        <v>0</v>
      </c>
      <c r="AI168">
        <v>0</v>
      </c>
      <c r="AJ168">
        <v>0</v>
      </c>
      <c r="AK168" s="62">
        <v>1131.8</v>
      </c>
      <c r="AL168" s="62" t="s">
        <v>328</v>
      </c>
      <c r="AM168">
        <v>25.98</v>
      </c>
      <c r="AP168">
        <f>MATCH(A168,MP_20210416!C:C,0)</f>
        <v>145</v>
      </c>
      <c r="AR168" t="e">
        <f ca="1">_xll.BDP(A168, "CRNCY_ADJ_PX_LAST", "EQY_FUND_CRNCY", "KRW")</f>
        <v>#NAME?</v>
      </c>
      <c r="AS168" t="e">
        <f t="shared" ca="1" si="7"/>
        <v>#NAME?</v>
      </c>
      <c r="AT168" t="e">
        <f t="shared" ca="1" si="8"/>
        <v>#NAME?</v>
      </c>
    </row>
    <row r="169" spans="1:46">
      <c r="A169" t="str">
        <f t="shared" si="6"/>
        <v>SYF US EQUITY</v>
      </c>
      <c r="B169" s="17">
        <v>44286</v>
      </c>
      <c r="C169">
        <v>533700</v>
      </c>
      <c r="D169" t="s">
        <v>290</v>
      </c>
      <c r="E169" t="s">
        <v>291</v>
      </c>
      <c r="F169" t="s">
        <v>59230</v>
      </c>
      <c r="G169" t="s">
        <v>55116</v>
      </c>
      <c r="I169" s="17"/>
      <c r="J169" s="17"/>
      <c r="K169" t="s">
        <v>247</v>
      </c>
      <c r="L169" s="18">
        <v>6004</v>
      </c>
      <c r="M169" s="18">
        <v>240848845</v>
      </c>
      <c r="N169" s="18">
        <v>279016134</v>
      </c>
      <c r="O169" s="18">
        <v>38167289</v>
      </c>
      <c r="P169" s="18">
        <v>4728918</v>
      </c>
      <c r="Q169" s="18">
        <v>0</v>
      </c>
      <c r="R169" s="18">
        <v>0</v>
      </c>
      <c r="S169">
        <v>0</v>
      </c>
      <c r="T169" s="62">
        <v>40114.730000000003</v>
      </c>
      <c r="U169" s="62">
        <v>41.06</v>
      </c>
      <c r="V169">
        <v>0.13</v>
      </c>
      <c r="W169">
        <v>0</v>
      </c>
      <c r="X169">
        <v>0</v>
      </c>
      <c r="Y169" t="s">
        <v>55115</v>
      </c>
      <c r="Z169" t="s">
        <v>140</v>
      </c>
      <c r="AA169" t="s">
        <v>55114</v>
      </c>
      <c r="AC169" t="s">
        <v>79</v>
      </c>
      <c r="AD169" t="s">
        <v>328</v>
      </c>
      <c r="AF169" s="17"/>
      <c r="AH169">
        <v>0</v>
      </c>
      <c r="AI169">
        <v>0</v>
      </c>
      <c r="AJ169">
        <v>0</v>
      </c>
      <c r="AK169" s="62">
        <v>1131.8</v>
      </c>
      <c r="AL169" s="62" t="s">
        <v>328</v>
      </c>
      <c r="AM169">
        <v>36.56</v>
      </c>
      <c r="AP169" t="e">
        <f>MATCH(A169,MP_20210416!C:C,0)</f>
        <v>#N/A</v>
      </c>
      <c r="AR169" t="e">
        <f ca="1">_xll.BDP(A169, "CRNCY_ADJ_PX_LAST", "EQY_FUND_CRNCY", "KRW")</f>
        <v>#NAME?</v>
      </c>
      <c r="AS169" t="e">
        <f t="shared" ca="1" si="7"/>
        <v>#NAME?</v>
      </c>
      <c r="AT169" t="e">
        <f t="shared" ca="1" si="8"/>
        <v>#NAME?</v>
      </c>
    </row>
    <row r="170" spans="1:46">
      <c r="A170" t="str">
        <f t="shared" si="6"/>
        <v>TGT US EQUITY</v>
      </c>
      <c r="B170" s="17">
        <v>44286</v>
      </c>
      <c r="C170">
        <v>533700</v>
      </c>
      <c r="D170" t="s">
        <v>290</v>
      </c>
      <c r="E170" t="s">
        <v>291</v>
      </c>
      <c r="F170" t="s">
        <v>765</v>
      </c>
      <c r="G170" t="s">
        <v>766</v>
      </c>
      <c r="I170" s="17"/>
      <c r="J170" s="17"/>
      <c r="K170" t="s">
        <v>247</v>
      </c>
      <c r="L170" s="18">
        <v>1377</v>
      </c>
      <c r="M170" s="18">
        <v>272472932</v>
      </c>
      <c r="N170" s="18">
        <v>311152248</v>
      </c>
      <c r="O170" s="18">
        <v>38679316</v>
      </c>
      <c r="P170" s="18">
        <v>1752940</v>
      </c>
      <c r="Q170" s="18">
        <v>0</v>
      </c>
      <c r="R170" s="18">
        <v>0</v>
      </c>
      <c r="S170">
        <v>0</v>
      </c>
      <c r="T170" s="62">
        <v>197874.32</v>
      </c>
      <c r="U170" s="62">
        <v>199.65</v>
      </c>
      <c r="V170">
        <v>0.15</v>
      </c>
      <c r="W170">
        <v>0</v>
      </c>
      <c r="X170">
        <v>0</v>
      </c>
      <c r="Y170" t="s">
        <v>767</v>
      </c>
      <c r="Z170" t="s">
        <v>140</v>
      </c>
      <c r="AA170" t="s">
        <v>768</v>
      </c>
      <c r="AC170" t="s">
        <v>85</v>
      </c>
      <c r="AD170" t="s">
        <v>328</v>
      </c>
      <c r="AF170" s="17"/>
      <c r="AH170">
        <v>0</v>
      </c>
      <c r="AI170">
        <v>0</v>
      </c>
      <c r="AJ170">
        <v>0</v>
      </c>
      <c r="AK170" s="62">
        <v>1131.8</v>
      </c>
      <c r="AL170" s="62" t="s">
        <v>328</v>
      </c>
      <c r="AM170">
        <v>176.64</v>
      </c>
      <c r="AP170">
        <f>MATCH(A170,MP_20210416!C:C,0)</f>
        <v>76</v>
      </c>
      <c r="AR170" t="e">
        <f ca="1">_xll.BDP(A170, "CRNCY_ADJ_PX_LAST", "EQY_FUND_CRNCY", "KRW")</f>
        <v>#NAME?</v>
      </c>
      <c r="AS170" t="e">
        <f t="shared" ca="1" si="7"/>
        <v>#NAME?</v>
      </c>
      <c r="AT170" t="e">
        <f t="shared" ca="1" si="8"/>
        <v>#NAME?</v>
      </c>
    </row>
    <row r="171" spans="1:46">
      <c r="A171" t="str">
        <f t="shared" si="6"/>
        <v>TXN US EQUITY</v>
      </c>
      <c r="B171" s="17">
        <v>44286</v>
      </c>
      <c r="C171">
        <v>533700</v>
      </c>
      <c r="D171" t="s">
        <v>290</v>
      </c>
      <c r="E171" t="s">
        <v>291</v>
      </c>
      <c r="F171" t="s">
        <v>55391</v>
      </c>
      <c r="G171" t="s">
        <v>59108</v>
      </c>
      <c r="I171" s="17"/>
      <c r="J171" s="17"/>
      <c r="K171" t="s">
        <v>247</v>
      </c>
      <c r="L171" s="18">
        <v>1397</v>
      </c>
      <c r="M171" s="18">
        <v>263996521</v>
      </c>
      <c r="N171" s="18">
        <v>293994308</v>
      </c>
      <c r="O171" s="18">
        <v>29997787</v>
      </c>
      <c r="P171" s="18">
        <v>-847638</v>
      </c>
      <c r="Q171" s="18">
        <v>0</v>
      </c>
      <c r="R171" s="18">
        <v>0</v>
      </c>
      <c r="S171">
        <v>0</v>
      </c>
      <c r="T171" s="62">
        <v>188973.89</v>
      </c>
      <c r="U171" s="62">
        <v>185.94</v>
      </c>
      <c r="V171">
        <v>0.14000000000000001</v>
      </c>
      <c r="W171">
        <v>0</v>
      </c>
      <c r="X171">
        <v>0</v>
      </c>
      <c r="Y171" t="s">
        <v>55392</v>
      </c>
      <c r="Z171" t="s">
        <v>140</v>
      </c>
      <c r="AA171" t="s">
        <v>55391</v>
      </c>
      <c r="AC171" t="s">
        <v>93</v>
      </c>
      <c r="AD171" t="s">
        <v>328</v>
      </c>
      <c r="AF171" s="17"/>
      <c r="AH171">
        <v>0</v>
      </c>
      <c r="AI171">
        <v>0</v>
      </c>
      <c r="AJ171">
        <v>0</v>
      </c>
      <c r="AK171" s="62">
        <v>1131.8</v>
      </c>
      <c r="AL171" s="62" t="s">
        <v>328</v>
      </c>
      <c r="AM171">
        <v>171.34</v>
      </c>
      <c r="AP171" t="e">
        <f>MATCH(A171,MP_20210416!C:C,0)</f>
        <v>#N/A</v>
      </c>
      <c r="AR171" t="e">
        <f ca="1">_xll.BDP(A171, "CRNCY_ADJ_PX_LAST", "EQY_FUND_CRNCY", "KRW")</f>
        <v>#NAME?</v>
      </c>
      <c r="AS171" t="e">
        <f t="shared" ca="1" si="7"/>
        <v>#NAME?</v>
      </c>
      <c r="AT171" t="e">
        <f t="shared" ca="1" si="8"/>
        <v>#NAME?</v>
      </c>
    </row>
    <row r="172" spans="1:46">
      <c r="A172" t="str">
        <f t="shared" si="6"/>
        <v>UGI US EQUITY</v>
      </c>
      <c r="B172" s="17">
        <v>44286</v>
      </c>
      <c r="C172">
        <v>533700</v>
      </c>
      <c r="D172" t="s">
        <v>290</v>
      </c>
      <c r="E172" t="s">
        <v>291</v>
      </c>
      <c r="F172" t="s">
        <v>55658</v>
      </c>
      <c r="G172" t="s">
        <v>55660</v>
      </c>
      <c r="I172" s="18"/>
      <c r="J172" s="17"/>
      <c r="K172" s="17" t="s">
        <v>247</v>
      </c>
      <c r="L172" s="18">
        <v>5942</v>
      </c>
      <c r="M172" s="18">
        <v>232297725</v>
      </c>
      <c r="N172" s="18">
        <v>279430215</v>
      </c>
      <c r="O172" s="18">
        <v>47132490</v>
      </c>
      <c r="P172" s="18">
        <v>-107609</v>
      </c>
      <c r="Q172" s="18">
        <v>0</v>
      </c>
      <c r="R172" s="18">
        <v>0</v>
      </c>
      <c r="S172">
        <v>0</v>
      </c>
      <c r="T172" s="62">
        <v>39094.199999999997</v>
      </c>
      <c r="U172" s="62">
        <v>41.55</v>
      </c>
      <c r="V172" s="62">
        <v>0.13</v>
      </c>
      <c r="W172">
        <v>0</v>
      </c>
      <c r="X172">
        <v>0</v>
      </c>
      <c r="Y172" t="s">
        <v>55659</v>
      </c>
      <c r="Z172" t="s">
        <v>140</v>
      </c>
      <c r="AA172" t="s">
        <v>55658</v>
      </c>
      <c r="AC172" t="s">
        <v>82</v>
      </c>
      <c r="AD172" t="s">
        <v>328</v>
      </c>
      <c r="AF172" s="17"/>
      <c r="AH172">
        <v>0</v>
      </c>
      <c r="AI172">
        <v>0</v>
      </c>
      <c r="AJ172">
        <v>0</v>
      </c>
      <c r="AK172" s="62">
        <v>1131.8</v>
      </c>
      <c r="AL172" t="s">
        <v>328</v>
      </c>
      <c r="AM172">
        <v>35.54</v>
      </c>
      <c r="AN172" s="62"/>
      <c r="AP172">
        <f>MATCH(A172,MP_20210416!C:C,0)</f>
        <v>89</v>
      </c>
      <c r="AR172" t="e">
        <f ca="1">_xll.BDP(A172, "CRNCY_ADJ_PX_LAST", "EQY_FUND_CRNCY", "KRW")</f>
        <v>#NAME?</v>
      </c>
      <c r="AS172" t="e">
        <f t="shared" ca="1" si="7"/>
        <v>#NAME?</v>
      </c>
      <c r="AT172" t="e">
        <f t="shared" ca="1" si="8"/>
        <v>#NAME?</v>
      </c>
    </row>
    <row r="173" spans="1:46">
      <c r="A173" t="str">
        <f t="shared" si="6"/>
        <v>VLO US EQUITY</v>
      </c>
      <c r="B173" s="17">
        <v>44286</v>
      </c>
      <c r="C173">
        <v>533700</v>
      </c>
      <c r="D173" t="s">
        <v>290</v>
      </c>
      <c r="E173" t="s">
        <v>291</v>
      </c>
      <c r="F173" t="s">
        <v>55909</v>
      </c>
      <c r="G173" t="s">
        <v>55911</v>
      </c>
      <c r="I173" s="18"/>
      <c r="J173" s="17"/>
      <c r="K173" t="s">
        <v>247</v>
      </c>
      <c r="L173" s="18">
        <v>3694</v>
      </c>
      <c r="M173" s="18">
        <v>236686776</v>
      </c>
      <c r="N173" s="18">
        <v>300102791</v>
      </c>
      <c r="O173" s="18">
        <v>63416015</v>
      </c>
      <c r="P173" s="18">
        <v>-812281</v>
      </c>
      <c r="Q173" s="18">
        <v>0</v>
      </c>
      <c r="R173" s="18">
        <v>0</v>
      </c>
      <c r="S173">
        <v>0</v>
      </c>
      <c r="T173" s="62">
        <v>64073.3</v>
      </c>
      <c r="U173">
        <v>71.78</v>
      </c>
      <c r="V173" s="62">
        <v>0.14000000000000001</v>
      </c>
      <c r="W173">
        <v>0</v>
      </c>
      <c r="X173">
        <v>0</v>
      </c>
      <c r="Y173" t="s">
        <v>55910</v>
      </c>
      <c r="Z173" t="s">
        <v>140</v>
      </c>
      <c r="AA173" t="s">
        <v>55909</v>
      </c>
      <c r="AC173" t="s">
        <v>83</v>
      </c>
      <c r="AD173" t="s">
        <v>328</v>
      </c>
      <c r="AF173" s="17"/>
      <c r="AH173">
        <v>0</v>
      </c>
      <c r="AI173">
        <v>0</v>
      </c>
      <c r="AJ173">
        <v>0</v>
      </c>
      <c r="AK173" s="62">
        <v>1131.8</v>
      </c>
      <c r="AL173" t="s">
        <v>328</v>
      </c>
      <c r="AM173">
        <v>58.39</v>
      </c>
      <c r="AP173" t="e">
        <f>MATCH(A173,MP_20210416!C:C,0)</f>
        <v>#N/A</v>
      </c>
      <c r="AR173" t="e">
        <f ca="1">_xll.BDP(A173, "CRNCY_ADJ_PX_LAST", "EQY_FUND_CRNCY", "KRW")</f>
        <v>#NAME?</v>
      </c>
      <c r="AS173" t="e">
        <f t="shared" ca="1" si="7"/>
        <v>#NAME?</v>
      </c>
      <c r="AT173" t="e">
        <f t="shared" ca="1" si="8"/>
        <v>#NAME?</v>
      </c>
    </row>
    <row r="174" spans="1:46">
      <c r="A174" t="str">
        <f t="shared" si="6"/>
        <v>PFXF US EQUITY</v>
      </c>
      <c r="B174" s="17">
        <v>44286</v>
      </c>
      <c r="C174">
        <v>533700</v>
      </c>
      <c r="D174" t="s">
        <v>290</v>
      </c>
      <c r="E174" t="s">
        <v>675</v>
      </c>
      <c r="F174" t="s">
        <v>772</v>
      </c>
      <c r="G174" t="s">
        <v>241</v>
      </c>
      <c r="I174" s="18"/>
      <c r="J174" s="17"/>
      <c r="K174" s="17" t="s">
        <v>247</v>
      </c>
      <c r="L174" s="18">
        <v>81665</v>
      </c>
      <c r="M174" s="18">
        <v>1800469216</v>
      </c>
      <c r="N174" s="18">
        <v>1916041706</v>
      </c>
      <c r="O174" s="18">
        <v>115572490</v>
      </c>
      <c r="P174" s="18">
        <v>3895911</v>
      </c>
      <c r="Q174" s="18">
        <v>0</v>
      </c>
      <c r="R174" s="18">
        <v>0</v>
      </c>
      <c r="S174" s="18">
        <v>0</v>
      </c>
      <c r="T174" s="62">
        <v>22047.01</v>
      </c>
      <c r="U174">
        <v>20.73</v>
      </c>
      <c r="V174">
        <v>0.91</v>
      </c>
      <c r="W174">
        <v>0</v>
      </c>
      <c r="X174">
        <v>0</v>
      </c>
      <c r="Y174" t="s">
        <v>773</v>
      </c>
      <c r="Z174" t="s">
        <v>140</v>
      </c>
      <c r="AA174" t="s">
        <v>772</v>
      </c>
      <c r="AC174" t="s">
        <v>295</v>
      </c>
      <c r="AD174" t="s">
        <v>328</v>
      </c>
      <c r="AF174" s="17"/>
      <c r="AH174">
        <v>0</v>
      </c>
      <c r="AI174">
        <v>0</v>
      </c>
      <c r="AJ174">
        <v>0</v>
      </c>
      <c r="AK174" s="62">
        <v>1131.8</v>
      </c>
      <c r="AL174" t="s">
        <v>328</v>
      </c>
      <c r="AM174">
        <v>19.86</v>
      </c>
      <c r="AP174">
        <f>MATCH(A174,MP_20210416!C:C,0)</f>
        <v>119</v>
      </c>
      <c r="AR174" t="e">
        <f ca="1">_xll.BDP(A174, "CRNCY_ADJ_PX_LAST", "EQY_FUND_CRNCY", "KRW")</f>
        <v>#NAME?</v>
      </c>
      <c r="AS174" t="e">
        <f t="shared" ca="1" si="7"/>
        <v>#NAME?</v>
      </c>
      <c r="AT174" t="e">
        <f t="shared" ca="1" si="8"/>
        <v>#NAME?</v>
      </c>
    </row>
    <row r="175" spans="1:46">
      <c r="A175" t="str">
        <f t="shared" si="6"/>
        <v>ANGL US EQUITY</v>
      </c>
      <c r="B175" s="17">
        <v>44286</v>
      </c>
      <c r="C175">
        <v>533700</v>
      </c>
      <c r="D175" t="s">
        <v>290</v>
      </c>
      <c r="E175" t="s">
        <v>675</v>
      </c>
      <c r="F175" t="s">
        <v>1046</v>
      </c>
      <c r="G175" t="s">
        <v>1626</v>
      </c>
      <c r="I175" s="18"/>
      <c r="J175" s="17"/>
      <c r="K175" s="17" t="s">
        <v>247</v>
      </c>
      <c r="L175" s="18">
        <v>144419</v>
      </c>
      <c r="M175" s="18">
        <v>4928591798</v>
      </c>
      <c r="N175" s="18">
        <v>5204357026</v>
      </c>
      <c r="O175" s="18">
        <v>275765228</v>
      </c>
      <c r="P175" s="18">
        <v>-13188343</v>
      </c>
      <c r="Q175" s="18">
        <v>0</v>
      </c>
      <c r="R175" s="18">
        <v>0</v>
      </c>
      <c r="S175" s="18">
        <v>0</v>
      </c>
      <c r="T175" s="62">
        <v>34127.03</v>
      </c>
      <c r="U175">
        <v>31.84</v>
      </c>
      <c r="V175">
        <v>2.4700000000000002</v>
      </c>
      <c r="W175">
        <v>0</v>
      </c>
      <c r="X175">
        <v>0</v>
      </c>
      <c r="Y175" t="s">
        <v>1627</v>
      </c>
      <c r="Z175" t="s">
        <v>140</v>
      </c>
      <c r="AA175" t="s">
        <v>1046</v>
      </c>
      <c r="AC175" t="s">
        <v>295</v>
      </c>
      <c r="AD175" t="s">
        <v>328</v>
      </c>
      <c r="AF175" s="17"/>
      <c r="AH175">
        <v>0</v>
      </c>
      <c r="AI175">
        <v>0</v>
      </c>
      <c r="AJ175">
        <v>0</v>
      </c>
      <c r="AK175" s="62">
        <v>1131.8</v>
      </c>
      <c r="AL175" t="s">
        <v>328</v>
      </c>
      <c r="AM175">
        <v>30.21</v>
      </c>
      <c r="AP175">
        <f>MATCH(A175,MP_20210416!C:C,0)</f>
        <v>121</v>
      </c>
      <c r="AR175" t="e">
        <f ca="1">_xll.BDP(A175, "CRNCY_ADJ_PX_LAST", "EQY_FUND_CRNCY", "KRW")</f>
        <v>#NAME?</v>
      </c>
      <c r="AS175" t="e">
        <f t="shared" ca="1" si="7"/>
        <v>#NAME?</v>
      </c>
      <c r="AT175" t="e">
        <f t="shared" ca="1" si="8"/>
        <v>#NAME?</v>
      </c>
    </row>
    <row r="176" spans="1:46">
      <c r="A176" t="str">
        <f t="shared" si="6"/>
        <v>VZ US EQUITY</v>
      </c>
      <c r="B176" s="17">
        <v>44286</v>
      </c>
      <c r="C176">
        <v>533700</v>
      </c>
      <c r="D176" t="s">
        <v>290</v>
      </c>
      <c r="E176" t="s">
        <v>291</v>
      </c>
      <c r="F176" t="s">
        <v>777</v>
      </c>
      <c r="G176" t="s">
        <v>778</v>
      </c>
      <c r="I176" s="18"/>
      <c r="J176" s="17"/>
      <c r="K176" s="17" t="s">
        <v>247</v>
      </c>
      <c r="L176" s="18">
        <v>4289</v>
      </c>
      <c r="M176" s="18">
        <v>271142333</v>
      </c>
      <c r="N176" s="18">
        <v>284412862</v>
      </c>
      <c r="O176" s="18">
        <v>13270529</v>
      </c>
      <c r="P176" s="18">
        <v>-1619209</v>
      </c>
      <c r="Q176" s="18">
        <v>0</v>
      </c>
      <c r="R176" s="18">
        <v>0</v>
      </c>
      <c r="S176">
        <v>0</v>
      </c>
      <c r="T176" s="62">
        <v>63218.080000000002</v>
      </c>
      <c r="U176">
        <v>58.59</v>
      </c>
      <c r="V176">
        <v>0.14000000000000001</v>
      </c>
      <c r="W176">
        <v>0</v>
      </c>
      <c r="X176">
        <v>0</v>
      </c>
      <c r="Y176" t="s">
        <v>29</v>
      </c>
      <c r="Z176" t="s">
        <v>140</v>
      </c>
      <c r="AA176" t="s">
        <v>777</v>
      </c>
      <c r="AC176" t="s">
        <v>84</v>
      </c>
      <c r="AD176" t="s">
        <v>328</v>
      </c>
      <c r="AF176" s="17"/>
      <c r="AH176">
        <v>0</v>
      </c>
      <c r="AI176">
        <v>0</v>
      </c>
      <c r="AJ176">
        <v>0</v>
      </c>
      <c r="AK176" s="62">
        <v>1131.8</v>
      </c>
      <c r="AL176" s="62" t="s">
        <v>328</v>
      </c>
      <c r="AM176">
        <v>57.45</v>
      </c>
      <c r="AP176" t="e">
        <f>MATCH(A176,MP_20210416!C:C,0)</f>
        <v>#N/A</v>
      </c>
      <c r="AR176" t="e">
        <f ca="1">_xll.BDP(A176, "CRNCY_ADJ_PX_LAST", "EQY_FUND_CRNCY", "KRW")</f>
        <v>#NAME?</v>
      </c>
      <c r="AS176" t="e">
        <f t="shared" ca="1" si="7"/>
        <v>#NAME?</v>
      </c>
      <c r="AT176" t="e">
        <f t="shared" ca="1" si="8"/>
        <v>#NAME?</v>
      </c>
    </row>
    <row r="177" spans="1:46">
      <c r="A177" t="str">
        <f t="shared" si="6"/>
        <v>VIAC US EQUITY</v>
      </c>
      <c r="B177" s="17">
        <v>44286</v>
      </c>
      <c r="C177">
        <v>533700</v>
      </c>
      <c r="D177" t="s">
        <v>290</v>
      </c>
      <c r="E177" t="s">
        <v>291</v>
      </c>
      <c r="F177" t="s">
        <v>56346</v>
      </c>
      <c r="G177" t="s">
        <v>45684</v>
      </c>
      <c r="I177" s="18"/>
      <c r="J177" s="17"/>
      <c r="K177" s="17" t="s">
        <v>247</v>
      </c>
      <c r="L177" s="18">
        <v>1674</v>
      </c>
      <c r="M177" s="18">
        <v>73434205</v>
      </c>
      <c r="N177" s="18">
        <v>88308853</v>
      </c>
      <c r="O177" s="18">
        <v>14874648</v>
      </c>
      <c r="P177" s="18">
        <v>2895789</v>
      </c>
      <c r="Q177" s="18">
        <v>0</v>
      </c>
      <c r="R177" s="18">
        <v>0</v>
      </c>
      <c r="S177">
        <v>0</v>
      </c>
      <c r="T177" s="62">
        <v>43867.51</v>
      </c>
      <c r="U177">
        <v>46.61</v>
      </c>
      <c r="V177" s="62">
        <v>0.04</v>
      </c>
      <c r="W177">
        <v>0</v>
      </c>
      <c r="X177">
        <v>0</v>
      </c>
      <c r="Y177" t="s">
        <v>56347</v>
      </c>
      <c r="Z177" t="s">
        <v>140</v>
      </c>
      <c r="AA177" t="s">
        <v>56346</v>
      </c>
      <c r="AC177" t="s">
        <v>84</v>
      </c>
      <c r="AD177" t="s">
        <v>328</v>
      </c>
      <c r="AF177" s="17"/>
      <c r="AH177">
        <v>0</v>
      </c>
      <c r="AI177">
        <v>0</v>
      </c>
      <c r="AJ177">
        <v>0</v>
      </c>
      <c r="AK177" s="62">
        <v>1131.8</v>
      </c>
      <c r="AL177" t="s">
        <v>328</v>
      </c>
      <c r="AM177">
        <v>39.979999999999997</v>
      </c>
      <c r="AP177">
        <f>MATCH(A177,MP_20210416!C:C,0)</f>
        <v>59</v>
      </c>
      <c r="AR177" t="e">
        <f ca="1">_xll.BDP(A177, "CRNCY_ADJ_PX_LAST", "EQY_FUND_CRNCY", "KRW")</f>
        <v>#NAME?</v>
      </c>
      <c r="AS177" t="e">
        <f t="shared" ca="1" si="7"/>
        <v>#NAME?</v>
      </c>
      <c r="AT177" t="e">
        <f t="shared" ca="1" si="8"/>
        <v>#NAME?</v>
      </c>
    </row>
    <row r="178" spans="1:46">
      <c r="A178" t="str">
        <f t="shared" si="6"/>
        <v>WU US EQUITY</v>
      </c>
      <c r="B178" s="17">
        <v>44286</v>
      </c>
      <c r="C178">
        <v>533700</v>
      </c>
      <c r="D178" t="s">
        <v>290</v>
      </c>
      <c r="E178" t="s">
        <v>291</v>
      </c>
      <c r="F178" t="s">
        <v>56602</v>
      </c>
      <c r="G178" t="s">
        <v>56604</v>
      </c>
      <c r="I178" s="18"/>
      <c r="J178" s="17"/>
      <c r="K178" s="17" t="s">
        <v>247</v>
      </c>
      <c r="L178" s="18">
        <v>10259</v>
      </c>
      <c r="M178" s="18">
        <v>259354923</v>
      </c>
      <c r="N178" s="18">
        <v>288420623</v>
      </c>
      <c r="O178" s="18">
        <v>29065700</v>
      </c>
      <c r="P178" s="18">
        <v>122780</v>
      </c>
      <c r="Q178" s="18">
        <v>0</v>
      </c>
      <c r="R178" s="18">
        <v>0</v>
      </c>
      <c r="S178">
        <v>0</v>
      </c>
      <c r="T178" s="62">
        <v>25280.720000000001</v>
      </c>
      <c r="U178">
        <v>24.84</v>
      </c>
      <c r="V178" s="62">
        <v>0.14000000000000001</v>
      </c>
      <c r="W178">
        <v>0</v>
      </c>
      <c r="X178">
        <v>0</v>
      </c>
      <c r="Y178" t="s">
        <v>56603</v>
      </c>
      <c r="Z178" t="s">
        <v>140</v>
      </c>
      <c r="AA178" t="s">
        <v>56602</v>
      </c>
      <c r="AC178" t="s">
        <v>93</v>
      </c>
      <c r="AD178" t="s">
        <v>328</v>
      </c>
      <c r="AF178" s="17"/>
      <c r="AH178">
        <v>0</v>
      </c>
      <c r="AI178">
        <v>0</v>
      </c>
      <c r="AJ178">
        <v>0</v>
      </c>
      <c r="AK178" s="62">
        <v>1131.8</v>
      </c>
      <c r="AL178" t="s">
        <v>328</v>
      </c>
      <c r="AM178">
        <v>22.92</v>
      </c>
      <c r="AP178">
        <f>MATCH(A178,MP_20210416!C:C,0)</f>
        <v>23</v>
      </c>
      <c r="AR178" t="e">
        <f ca="1">_xll.BDP(A178, "CRNCY_ADJ_PX_LAST", "EQY_FUND_CRNCY", "KRW")</f>
        <v>#NAME?</v>
      </c>
      <c r="AS178" t="e">
        <f t="shared" ca="1" si="7"/>
        <v>#NAME?</v>
      </c>
      <c r="AT178" t="e">
        <f t="shared" ca="1" si="8"/>
        <v>#NAME?</v>
      </c>
    </row>
    <row r="179" spans="1:46">
      <c r="A179" t="str">
        <f t="shared" si="6"/>
        <v>WHR US EQUITY</v>
      </c>
      <c r="B179" s="17">
        <v>44286</v>
      </c>
      <c r="C179">
        <v>533700</v>
      </c>
      <c r="D179" t="s">
        <v>290</v>
      </c>
      <c r="E179" t="s">
        <v>291</v>
      </c>
      <c r="F179" t="s">
        <v>56626</v>
      </c>
      <c r="G179" t="s">
        <v>56628</v>
      </c>
      <c r="I179" s="18"/>
      <c r="J179" s="17"/>
      <c r="K179" s="17" t="s">
        <v>247</v>
      </c>
      <c r="L179" s="18">
        <v>1208</v>
      </c>
      <c r="M179" s="18">
        <v>238477097</v>
      </c>
      <c r="N179" s="18">
        <v>301115299</v>
      </c>
      <c r="O179" s="18">
        <v>62638202</v>
      </c>
      <c r="P179" s="18">
        <v>4163338</v>
      </c>
      <c r="Q179" s="18">
        <v>0</v>
      </c>
      <c r="R179" s="18">
        <v>0</v>
      </c>
      <c r="S179">
        <v>0</v>
      </c>
      <c r="T179" s="62">
        <v>197414.82</v>
      </c>
      <c r="U179">
        <v>220.24</v>
      </c>
      <c r="V179" s="62">
        <v>0.14000000000000001</v>
      </c>
      <c r="W179">
        <v>0</v>
      </c>
      <c r="X179">
        <v>0</v>
      </c>
      <c r="Y179" t="s">
        <v>56627</v>
      </c>
      <c r="Z179" t="s">
        <v>140</v>
      </c>
      <c r="AA179" t="s">
        <v>56626</v>
      </c>
      <c r="AC179" t="s">
        <v>85</v>
      </c>
      <c r="AD179" t="s">
        <v>328</v>
      </c>
      <c r="AF179" s="17"/>
      <c r="AH179">
        <v>0</v>
      </c>
      <c r="AI179">
        <v>0</v>
      </c>
      <c r="AJ179">
        <v>0</v>
      </c>
      <c r="AK179" s="62">
        <v>1131.8</v>
      </c>
      <c r="AL179" t="s">
        <v>328</v>
      </c>
      <c r="AM179">
        <v>179.91</v>
      </c>
      <c r="AP179">
        <f>MATCH(A179,MP_20210416!C:C,0)</f>
        <v>7</v>
      </c>
      <c r="AR179" t="e">
        <f ca="1">_xll.BDP(A179, "CRNCY_ADJ_PX_LAST", "EQY_FUND_CRNCY", "KRW")</f>
        <v>#NAME?</v>
      </c>
      <c r="AS179" t="e">
        <f t="shared" ca="1" si="7"/>
        <v>#NAME?</v>
      </c>
      <c r="AT179" t="e">
        <f t="shared" ca="1" si="8"/>
        <v>#NAME?</v>
      </c>
    </row>
    <row r="180" spans="1:46">
      <c r="A180" t="str">
        <f t="shared" si="6"/>
        <v>WMB US EQUITY</v>
      </c>
      <c r="B180" s="17">
        <v>44286</v>
      </c>
      <c r="C180">
        <v>533700</v>
      </c>
      <c r="D180" t="s">
        <v>290</v>
      </c>
      <c r="E180" t="s">
        <v>291</v>
      </c>
      <c r="F180" t="s">
        <v>56651</v>
      </c>
      <c r="G180" t="s">
        <v>1359</v>
      </c>
      <c r="I180" s="18"/>
      <c r="J180" s="17"/>
      <c r="K180" s="17" t="s">
        <v>247</v>
      </c>
      <c r="L180" s="18">
        <v>28298</v>
      </c>
      <c r="M180" s="18">
        <v>618348985</v>
      </c>
      <c r="N180" s="18">
        <v>758415377</v>
      </c>
      <c r="O180" s="18">
        <v>140066392</v>
      </c>
      <c r="P180" s="18">
        <v>-12754474</v>
      </c>
      <c r="Q180" s="18">
        <v>0</v>
      </c>
      <c r="R180" s="18">
        <v>0</v>
      </c>
      <c r="S180">
        <v>0</v>
      </c>
      <c r="T180" s="62">
        <v>21851.33</v>
      </c>
      <c r="U180">
        <v>23.68</v>
      </c>
      <c r="V180" s="62">
        <v>0.36</v>
      </c>
      <c r="W180">
        <v>0</v>
      </c>
      <c r="X180">
        <v>0</v>
      </c>
      <c r="Y180" t="s">
        <v>1358</v>
      </c>
      <c r="Z180" t="s">
        <v>140</v>
      </c>
      <c r="AA180" t="s">
        <v>56651</v>
      </c>
      <c r="AC180" t="s">
        <v>83</v>
      </c>
      <c r="AD180" t="s">
        <v>328</v>
      </c>
      <c r="AF180" s="17"/>
      <c r="AH180">
        <v>0</v>
      </c>
      <c r="AI180">
        <v>0</v>
      </c>
      <c r="AJ180">
        <v>0</v>
      </c>
      <c r="AK180" s="62">
        <v>1131.8</v>
      </c>
      <c r="AL180" t="s">
        <v>328</v>
      </c>
      <c r="AM180">
        <v>19.3</v>
      </c>
      <c r="AP180">
        <f>MATCH(A180,MP_20210416!C:C,0)</f>
        <v>139</v>
      </c>
      <c r="AR180" t="e">
        <f ca="1">_xll.BDP(A180, "CRNCY_ADJ_PX_LAST", "EQY_FUND_CRNCY", "KRW")</f>
        <v>#NAME?</v>
      </c>
      <c r="AS180" t="e">
        <f t="shared" ca="1" si="7"/>
        <v>#NAME?</v>
      </c>
      <c r="AT180" t="e">
        <f t="shared" ca="1" si="8"/>
        <v>#NAME?</v>
      </c>
    </row>
    <row r="181" spans="1:46">
      <c r="A181" t="str">
        <f t="shared" si="6"/>
        <v>YUM US EQUITY</v>
      </c>
      <c r="B181" s="17">
        <v>44286</v>
      </c>
      <c r="C181">
        <v>533700</v>
      </c>
      <c r="D181" t="s">
        <v>290</v>
      </c>
      <c r="E181" t="s">
        <v>291</v>
      </c>
      <c r="F181" t="s">
        <v>56942</v>
      </c>
      <c r="G181" t="s">
        <v>56944</v>
      </c>
      <c r="I181" s="18"/>
      <c r="J181" s="17"/>
      <c r="K181" s="17" t="s">
        <v>247</v>
      </c>
      <c r="L181" s="18">
        <v>2202</v>
      </c>
      <c r="M181" s="18">
        <v>258810078</v>
      </c>
      <c r="N181" s="18">
        <v>273571384</v>
      </c>
      <c r="O181" s="18">
        <v>14761306</v>
      </c>
      <c r="P181" s="18">
        <v>962780</v>
      </c>
      <c r="Q181" s="18">
        <v>0</v>
      </c>
      <c r="R181" s="18">
        <v>0</v>
      </c>
      <c r="S181">
        <v>0</v>
      </c>
      <c r="T181" s="62">
        <v>117534.1</v>
      </c>
      <c r="U181">
        <v>109.77</v>
      </c>
      <c r="V181" s="62">
        <v>0.13</v>
      </c>
      <c r="W181">
        <v>0</v>
      </c>
      <c r="X181">
        <v>0</v>
      </c>
      <c r="Y181" t="s">
        <v>56943</v>
      </c>
      <c r="Z181" t="s">
        <v>140</v>
      </c>
      <c r="AA181" t="s">
        <v>56942</v>
      </c>
      <c r="AC181" t="s">
        <v>85</v>
      </c>
      <c r="AD181" t="s">
        <v>328</v>
      </c>
      <c r="AF181" s="17"/>
      <c r="AH181">
        <v>0</v>
      </c>
      <c r="AI181">
        <v>0</v>
      </c>
      <c r="AJ181">
        <v>0</v>
      </c>
      <c r="AK181" s="62">
        <v>1131.8</v>
      </c>
      <c r="AL181" t="s">
        <v>328</v>
      </c>
      <c r="AM181">
        <v>106.94</v>
      </c>
      <c r="AP181">
        <f>MATCH(A181,MP_20210416!C:C,0)</f>
        <v>78</v>
      </c>
      <c r="AR181" t="e">
        <f ca="1">_xll.BDP(A181, "CRNCY_ADJ_PX_LAST", "EQY_FUND_CRNCY", "KRW")</f>
        <v>#NAME?</v>
      </c>
      <c r="AS181" t="e">
        <f t="shared" ca="1" si="7"/>
        <v>#NAME?</v>
      </c>
      <c r="AT181" t="e">
        <f t="shared" ca="1" si="8"/>
        <v>#NAME?</v>
      </c>
    </row>
    <row r="182" spans="1:46">
      <c r="A182">
        <f t="shared" si="6"/>
        <v>0</v>
      </c>
      <c r="B182" s="17">
        <v>44286</v>
      </c>
      <c r="C182">
        <v>533700</v>
      </c>
      <c r="D182" t="s">
        <v>290</v>
      </c>
      <c r="E182" t="s">
        <v>1630</v>
      </c>
      <c r="F182" t="s">
        <v>58932</v>
      </c>
      <c r="G182" t="s">
        <v>58933</v>
      </c>
      <c r="I182" s="18">
        <v>44045</v>
      </c>
      <c r="J182" s="17">
        <v>44775</v>
      </c>
      <c r="K182" s="17" t="s">
        <v>552</v>
      </c>
      <c r="L182" s="18">
        <v>1500000000</v>
      </c>
      <c r="M182" s="18">
        <v>1499103379</v>
      </c>
      <c r="N182" s="18">
        <v>1499655000</v>
      </c>
      <c r="O182" s="18">
        <v>551621</v>
      </c>
      <c r="P182" s="18">
        <v>207569</v>
      </c>
      <c r="Q182" s="18">
        <v>1735112</v>
      </c>
      <c r="R182" s="18">
        <v>29916</v>
      </c>
      <c r="S182" s="18">
        <v>1018960</v>
      </c>
      <c r="T182" s="62">
        <v>9975.66</v>
      </c>
      <c r="U182" s="62">
        <v>9997.7000000000007</v>
      </c>
      <c r="V182" s="62">
        <v>0.71</v>
      </c>
      <c r="W182">
        <v>0.84</v>
      </c>
      <c r="X182">
        <v>0.81</v>
      </c>
      <c r="Z182" t="s">
        <v>140</v>
      </c>
      <c r="AA182" t="s">
        <v>58932</v>
      </c>
      <c r="AC182" t="s">
        <v>295</v>
      </c>
      <c r="AD182" t="s">
        <v>556</v>
      </c>
      <c r="AE182">
        <v>0</v>
      </c>
      <c r="AF182" s="17">
        <v>44095</v>
      </c>
      <c r="AG182" t="s">
        <v>59330</v>
      </c>
      <c r="AH182">
        <v>0</v>
      </c>
      <c r="AI182">
        <v>0</v>
      </c>
      <c r="AJ182">
        <v>0.71</v>
      </c>
      <c r="AK182" s="62">
        <v>1</v>
      </c>
      <c r="AL182" t="s">
        <v>556</v>
      </c>
      <c r="AM182" s="62">
        <v>9975.66</v>
      </c>
      <c r="AP182" t="e">
        <f>MATCH(A182,MP_20210416!C:C,0)</f>
        <v>#N/A</v>
      </c>
      <c r="AR182" t="e">
        <f ca="1">_xll.BDP(A182, "CRNCY_ADJ_PX_LAST", "EQY_FUND_CRNCY", "KRW")</f>
        <v>#NAME?</v>
      </c>
      <c r="AS182" t="e">
        <f t="shared" ca="1" si="7"/>
        <v>#NAME?</v>
      </c>
      <c r="AT182" t="e">
        <f t="shared" ca="1" si="8"/>
        <v>#NAME?</v>
      </c>
    </row>
    <row r="183" spans="1:46">
      <c r="A183">
        <f t="shared" si="6"/>
        <v>0</v>
      </c>
      <c r="B183" s="17">
        <v>44286</v>
      </c>
      <c r="C183">
        <v>533700</v>
      </c>
      <c r="D183" t="s">
        <v>290</v>
      </c>
      <c r="E183" t="s">
        <v>1630</v>
      </c>
      <c r="F183" t="s">
        <v>59050</v>
      </c>
      <c r="G183" t="s">
        <v>59051</v>
      </c>
      <c r="I183" s="18">
        <v>43726</v>
      </c>
      <c r="J183" s="17">
        <v>44822</v>
      </c>
      <c r="K183" s="17" t="s">
        <v>552</v>
      </c>
      <c r="L183" s="18">
        <v>1000000000</v>
      </c>
      <c r="M183" s="18">
        <v>1008878699</v>
      </c>
      <c r="N183" s="18">
        <v>1008637000</v>
      </c>
      <c r="O183" s="18">
        <v>-241699</v>
      </c>
      <c r="P183" s="18">
        <v>146191</v>
      </c>
      <c r="Q183" s="18">
        <v>563043</v>
      </c>
      <c r="R183" s="18">
        <v>40217</v>
      </c>
      <c r="S183" s="18">
        <v>-1312122</v>
      </c>
      <c r="T183" s="62">
        <v>10096.280000000001</v>
      </c>
      <c r="U183" s="62">
        <v>10086.370000000001</v>
      </c>
      <c r="V183" s="62">
        <v>0.48</v>
      </c>
      <c r="W183">
        <v>0.91</v>
      </c>
      <c r="X183">
        <v>0.92</v>
      </c>
      <c r="Z183" t="s">
        <v>140</v>
      </c>
      <c r="AA183" t="s">
        <v>59050</v>
      </c>
      <c r="AC183" t="s">
        <v>295</v>
      </c>
      <c r="AD183" t="s">
        <v>556</v>
      </c>
      <c r="AE183" t="s">
        <v>1631</v>
      </c>
      <c r="AF183" s="17">
        <v>44201</v>
      </c>
      <c r="AG183" t="s">
        <v>59052</v>
      </c>
      <c r="AH183">
        <v>0</v>
      </c>
      <c r="AI183">
        <v>0</v>
      </c>
      <c r="AJ183">
        <v>1.48</v>
      </c>
      <c r="AK183" s="62">
        <v>1</v>
      </c>
      <c r="AL183" t="s">
        <v>556</v>
      </c>
      <c r="AM183" s="62">
        <v>10096.280000000001</v>
      </c>
      <c r="AP183" t="e">
        <f>MATCH(A183,MP_20210416!C:C,0)</f>
        <v>#N/A</v>
      </c>
    </row>
    <row r="184" spans="1:46">
      <c r="A184">
        <f t="shared" si="6"/>
        <v>0</v>
      </c>
      <c r="B184" s="17">
        <v>44286</v>
      </c>
      <c r="C184">
        <v>533700</v>
      </c>
      <c r="D184" t="s">
        <v>290</v>
      </c>
      <c r="E184" t="s">
        <v>1630</v>
      </c>
      <c r="F184" t="s">
        <v>58977</v>
      </c>
      <c r="G184" t="s">
        <v>58978</v>
      </c>
      <c r="I184" s="18">
        <v>42993</v>
      </c>
      <c r="J184" s="17">
        <v>44819</v>
      </c>
      <c r="K184" s="17" t="s">
        <v>552</v>
      </c>
      <c r="L184" s="18">
        <v>2000000000</v>
      </c>
      <c r="M184" s="18">
        <v>2036195023</v>
      </c>
      <c r="N184" s="18">
        <v>2036874000</v>
      </c>
      <c r="O184" s="18">
        <v>678977</v>
      </c>
      <c r="P184" s="18">
        <v>281833</v>
      </c>
      <c r="Q184" s="18">
        <v>1972554</v>
      </c>
      <c r="R184" s="18">
        <v>116033</v>
      </c>
      <c r="S184" s="18">
        <v>-7387200</v>
      </c>
      <c r="T184" s="62">
        <v>10208.049999999999</v>
      </c>
      <c r="U184" s="62">
        <v>10184.370000000001</v>
      </c>
      <c r="V184" s="62">
        <v>0.97</v>
      </c>
      <c r="W184">
        <v>0.94</v>
      </c>
      <c r="X184">
        <v>0.92</v>
      </c>
      <c r="Z184" t="s">
        <v>140</v>
      </c>
      <c r="AA184" t="s">
        <v>58977</v>
      </c>
      <c r="AC184" t="s">
        <v>295</v>
      </c>
      <c r="AD184" t="s">
        <v>556</v>
      </c>
      <c r="AE184">
        <v>0</v>
      </c>
      <c r="AF184" s="17">
        <v>44169</v>
      </c>
      <c r="AG184" t="s">
        <v>59330</v>
      </c>
      <c r="AH184">
        <v>0</v>
      </c>
      <c r="AI184">
        <v>0</v>
      </c>
      <c r="AJ184">
        <v>2.13</v>
      </c>
      <c r="AK184" s="62">
        <v>1</v>
      </c>
      <c r="AL184" t="s">
        <v>556</v>
      </c>
      <c r="AM184" s="62">
        <v>10208.049999999999</v>
      </c>
      <c r="AP184" t="e">
        <f>MATCH(A184,MP_20210416!C:C,0)</f>
        <v>#N/A</v>
      </c>
    </row>
    <row r="185" spans="1:46">
      <c r="A185">
        <f t="shared" si="6"/>
        <v>0</v>
      </c>
      <c r="B185" s="17">
        <v>44286</v>
      </c>
      <c r="C185">
        <v>533700</v>
      </c>
      <c r="D185" t="s">
        <v>290</v>
      </c>
      <c r="E185" t="s">
        <v>1630</v>
      </c>
      <c r="F185" t="s">
        <v>59297</v>
      </c>
      <c r="G185" t="s">
        <v>59298</v>
      </c>
      <c r="I185" s="18">
        <v>44257</v>
      </c>
      <c r="J185" s="17">
        <v>44622</v>
      </c>
      <c r="K185" s="17" t="s">
        <v>552</v>
      </c>
      <c r="L185" s="18">
        <v>2000000000</v>
      </c>
      <c r="M185" s="18">
        <v>1985415687</v>
      </c>
      <c r="N185" s="18">
        <v>1985050000</v>
      </c>
      <c r="O185" s="18">
        <v>-365687</v>
      </c>
      <c r="P185" s="18">
        <v>190783</v>
      </c>
      <c r="Q185" s="18">
        <v>1298630</v>
      </c>
      <c r="R185" s="18">
        <v>43288</v>
      </c>
      <c r="S185" s="18">
        <v>-2943</v>
      </c>
      <c r="T185" s="62">
        <v>9920.6</v>
      </c>
      <c r="U185" s="62">
        <v>9925.25</v>
      </c>
      <c r="V185" s="62">
        <v>0.94</v>
      </c>
      <c r="W185">
        <v>0.8</v>
      </c>
      <c r="X185">
        <v>0.82</v>
      </c>
      <c r="Z185" t="s">
        <v>140</v>
      </c>
      <c r="AA185" t="s">
        <v>59297</v>
      </c>
      <c r="AC185" t="s">
        <v>295</v>
      </c>
      <c r="AD185" t="s">
        <v>556</v>
      </c>
      <c r="AE185" t="s">
        <v>1631</v>
      </c>
      <c r="AF185" s="17">
        <v>44257</v>
      </c>
      <c r="AG185" t="s">
        <v>59299</v>
      </c>
      <c r="AH185">
        <v>0</v>
      </c>
      <c r="AI185">
        <v>0</v>
      </c>
      <c r="AJ185">
        <v>0.79</v>
      </c>
      <c r="AK185" s="62">
        <v>1</v>
      </c>
      <c r="AL185" t="s">
        <v>556</v>
      </c>
      <c r="AM185" s="62">
        <v>9920.6</v>
      </c>
      <c r="AP185" t="e">
        <f>MATCH(A185,MP_20210416!C:C,0)</f>
        <v>#N/A</v>
      </c>
    </row>
    <row r="186" spans="1:46">
      <c r="A186">
        <f t="shared" si="6"/>
        <v>0</v>
      </c>
      <c r="B186" s="17">
        <v>44286</v>
      </c>
      <c r="C186">
        <v>533700</v>
      </c>
      <c r="D186" t="s">
        <v>290</v>
      </c>
      <c r="E186" t="s">
        <v>1630</v>
      </c>
      <c r="F186" t="s">
        <v>58157</v>
      </c>
      <c r="G186" t="s">
        <v>58158</v>
      </c>
      <c r="I186" s="18">
        <v>44025</v>
      </c>
      <c r="J186" s="17">
        <v>44390</v>
      </c>
      <c r="K186" s="17" t="s">
        <v>552</v>
      </c>
      <c r="L186" s="18">
        <v>5000000000</v>
      </c>
      <c r="M186" s="18">
        <v>4988809802</v>
      </c>
      <c r="N186" s="18">
        <v>4989420000</v>
      </c>
      <c r="O186" s="18">
        <v>610198</v>
      </c>
      <c r="P186" s="18">
        <v>86603</v>
      </c>
      <c r="Q186" s="18">
        <v>24430137</v>
      </c>
      <c r="R186" s="18">
        <v>101370</v>
      </c>
      <c r="S186" s="18">
        <v>346693</v>
      </c>
      <c r="T186" s="62">
        <v>9923.81</v>
      </c>
      <c r="U186" s="62">
        <v>9978.84</v>
      </c>
      <c r="V186" s="62">
        <v>2.37</v>
      </c>
      <c r="W186">
        <v>0.69</v>
      </c>
      <c r="X186">
        <v>0.75</v>
      </c>
      <c r="Z186" t="s">
        <v>140</v>
      </c>
      <c r="AA186" t="s">
        <v>58157</v>
      </c>
      <c r="AC186" t="s">
        <v>295</v>
      </c>
      <c r="AD186" t="s">
        <v>556</v>
      </c>
      <c r="AE186" t="s">
        <v>1631</v>
      </c>
      <c r="AF186" s="17">
        <v>44043</v>
      </c>
      <c r="AG186" t="s">
        <v>58159</v>
      </c>
      <c r="AH186">
        <v>0</v>
      </c>
      <c r="AI186">
        <v>0</v>
      </c>
      <c r="AJ186">
        <v>0.74</v>
      </c>
      <c r="AK186" s="62">
        <v>1</v>
      </c>
      <c r="AL186" t="s">
        <v>556</v>
      </c>
      <c r="AM186" s="62">
        <v>9923.81</v>
      </c>
      <c r="AP186" t="e">
        <f>MATCH(A186,MP_20210416!C:C,0)</f>
        <v>#N/A</v>
      </c>
    </row>
    <row r="187" spans="1:46">
      <c r="A187" t="str">
        <f t="shared" si="6"/>
        <v>US00206RGQ92 CORP</v>
      </c>
      <c r="B187" s="17">
        <v>44286</v>
      </c>
      <c r="C187">
        <v>533700</v>
      </c>
      <c r="D187" t="s">
        <v>290</v>
      </c>
      <c r="E187" t="s">
        <v>1630</v>
      </c>
      <c r="F187" t="s">
        <v>1632</v>
      </c>
      <c r="G187" t="s">
        <v>1633</v>
      </c>
      <c r="I187" s="18">
        <v>43427</v>
      </c>
      <c r="J187" s="17">
        <v>47529</v>
      </c>
      <c r="K187" s="17" t="s">
        <v>247</v>
      </c>
      <c r="L187" s="18">
        <v>2000000</v>
      </c>
      <c r="M187" s="18">
        <v>2660426948</v>
      </c>
      <c r="N187" s="18">
        <v>2556655717</v>
      </c>
      <c r="O187" s="18">
        <v>-116208456</v>
      </c>
      <c r="P187" s="18">
        <v>145761</v>
      </c>
      <c r="Q187" s="18">
        <v>12473489</v>
      </c>
      <c r="R187" s="18">
        <v>0</v>
      </c>
      <c r="S187" s="18">
        <v>0</v>
      </c>
      <c r="T187" s="62">
        <v>133021.35</v>
      </c>
      <c r="U187" s="62">
        <v>112.4</v>
      </c>
      <c r="V187" s="62">
        <v>1.21</v>
      </c>
      <c r="W187">
        <v>0</v>
      </c>
      <c r="X187">
        <v>2.72</v>
      </c>
      <c r="Y187" t="s">
        <v>1634</v>
      </c>
      <c r="Z187" t="s">
        <v>140</v>
      </c>
      <c r="AA187" t="s">
        <v>1632</v>
      </c>
      <c r="AC187" t="s">
        <v>1635</v>
      </c>
      <c r="AD187" t="s">
        <v>328</v>
      </c>
      <c r="AE187" t="s">
        <v>1636</v>
      </c>
      <c r="AF187" s="17">
        <v>43763</v>
      </c>
      <c r="AG187" t="s">
        <v>721</v>
      </c>
      <c r="AH187">
        <v>0</v>
      </c>
      <c r="AI187">
        <v>0</v>
      </c>
      <c r="AJ187">
        <v>4.3</v>
      </c>
      <c r="AK187" s="62">
        <v>1131.8</v>
      </c>
      <c r="AL187" t="s">
        <v>328</v>
      </c>
      <c r="AM187" s="62">
        <v>117.19</v>
      </c>
      <c r="AP187" t="e">
        <f>MATCH(A187,MP_20210416!C:C,0)</f>
        <v>#N/A</v>
      </c>
    </row>
    <row r="188" spans="1:46">
      <c r="A188" t="str">
        <f t="shared" si="6"/>
        <v>US00928QAS03 CORP</v>
      </c>
      <c r="B188" s="17">
        <v>44286</v>
      </c>
      <c r="C188">
        <v>533700</v>
      </c>
      <c r="D188" t="s">
        <v>290</v>
      </c>
      <c r="E188" t="s">
        <v>1630</v>
      </c>
      <c r="F188" t="s">
        <v>1637</v>
      </c>
      <c r="G188" t="s">
        <v>1638</v>
      </c>
      <c r="I188" s="18">
        <v>43629</v>
      </c>
      <c r="J188" s="17">
        <v>46188</v>
      </c>
      <c r="K188" s="17" t="s">
        <v>247</v>
      </c>
      <c r="L188" s="18">
        <v>2000000</v>
      </c>
      <c r="M188" s="18">
        <v>2141143670</v>
      </c>
      <c r="N188" s="18">
        <v>2414848975</v>
      </c>
      <c r="O188" s="18">
        <v>245378864</v>
      </c>
      <c r="P188" s="18">
        <v>2493718</v>
      </c>
      <c r="Q188" s="18">
        <v>28409033</v>
      </c>
      <c r="R188" s="18">
        <v>0</v>
      </c>
      <c r="S188" s="18">
        <v>0</v>
      </c>
      <c r="T188" s="62">
        <v>107057.18</v>
      </c>
      <c r="U188" s="62">
        <v>105.43</v>
      </c>
      <c r="V188" s="62">
        <v>1.1499999999999999</v>
      </c>
      <c r="W188">
        <v>0</v>
      </c>
      <c r="X188">
        <v>3.11</v>
      </c>
      <c r="Y188" t="s">
        <v>1639</v>
      </c>
      <c r="Z188" t="s">
        <v>140</v>
      </c>
      <c r="AA188" t="s">
        <v>1637</v>
      </c>
      <c r="AC188" t="s">
        <v>1640</v>
      </c>
      <c r="AD188" t="s">
        <v>328</v>
      </c>
      <c r="AE188" t="s">
        <v>1641</v>
      </c>
      <c r="AF188" s="17">
        <v>43733</v>
      </c>
      <c r="AG188" t="s">
        <v>1642</v>
      </c>
      <c r="AH188">
        <v>0</v>
      </c>
      <c r="AI188">
        <v>0</v>
      </c>
      <c r="AJ188">
        <v>4.25</v>
      </c>
      <c r="AK188" s="62">
        <v>1131.8</v>
      </c>
      <c r="AL188" t="s">
        <v>1643</v>
      </c>
      <c r="AM188" s="62">
        <v>94.32</v>
      </c>
      <c r="AP188" t="e">
        <f>MATCH(A188,MP_20210416!C:C,0)</f>
        <v>#N/A</v>
      </c>
    </row>
    <row r="189" spans="1:46">
      <c r="A189" t="str">
        <f t="shared" si="6"/>
        <v>US03765HAF82 CORP</v>
      </c>
      <c r="B189" s="17">
        <v>44286</v>
      </c>
      <c r="C189">
        <v>533700</v>
      </c>
      <c r="D189" t="s">
        <v>290</v>
      </c>
      <c r="E189" t="s">
        <v>1630</v>
      </c>
      <c r="F189" t="s">
        <v>1646</v>
      </c>
      <c r="G189" t="s">
        <v>1647</v>
      </c>
      <c r="I189" s="18">
        <v>43987</v>
      </c>
      <c r="J189" s="17">
        <v>47639</v>
      </c>
      <c r="K189" s="17" t="s">
        <v>247</v>
      </c>
      <c r="L189" s="18">
        <v>2000000</v>
      </c>
      <c r="M189" s="18">
        <v>2262006848</v>
      </c>
      <c r="N189" s="18">
        <v>2246636332</v>
      </c>
      <c r="O189" s="18">
        <v>-34699147</v>
      </c>
      <c r="P189" s="18">
        <v>-2664875</v>
      </c>
      <c r="Q189" s="18">
        <v>19384988</v>
      </c>
      <c r="R189" s="18">
        <v>0</v>
      </c>
      <c r="S189">
        <v>0</v>
      </c>
      <c r="T189" s="62">
        <v>113100.34</v>
      </c>
      <c r="U189">
        <v>98.4</v>
      </c>
      <c r="V189" s="62">
        <v>1.07</v>
      </c>
      <c r="W189">
        <v>0</v>
      </c>
      <c r="X189">
        <v>2.85</v>
      </c>
      <c r="Y189" t="s">
        <v>1648</v>
      </c>
      <c r="Z189" t="s">
        <v>140</v>
      </c>
      <c r="AA189" t="s">
        <v>1646</v>
      </c>
      <c r="AC189" t="s">
        <v>1640</v>
      </c>
      <c r="AD189" t="s">
        <v>328</v>
      </c>
      <c r="AE189" t="s">
        <v>1649</v>
      </c>
      <c r="AF189" s="17">
        <v>43993</v>
      </c>
      <c r="AG189" t="s">
        <v>1642</v>
      </c>
      <c r="AH189">
        <v>0</v>
      </c>
      <c r="AI189">
        <v>0</v>
      </c>
      <c r="AJ189">
        <v>2.65</v>
      </c>
      <c r="AK189" s="62">
        <v>1131.8</v>
      </c>
      <c r="AL189" t="s">
        <v>328</v>
      </c>
      <c r="AM189">
        <v>99.64</v>
      </c>
      <c r="AP189" t="e">
        <f>MATCH(A189,MP_20210416!C:C,0)</f>
        <v>#N/A</v>
      </c>
    </row>
    <row r="190" spans="1:46">
      <c r="A190" t="str">
        <f t="shared" si="6"/>
        <v>US05581LAC37 CORP</v>
      </c>
      <c r="B190" s="17">
        <v>44286</v>
      </c>
      <c r="C190">
        <v>533700</v>
      </c>
      <c r="D190" t="s">
        <v>290</v>
      </c>
      <c r="E190" t="s">
        <v>1630</v>
      </c>
      <c r="F190" t="s">
        <v>1651</v>
      </c>
      <c r="G190" t="s">
        <v>1652</v>
      </c>
      <c r="I190" s="18">
        <v>42807</v>
      </c>
      <c r="J190" s="17">
        <v>46459</v>
      </c>
      <c r="K190" s="17" t="s">
        <v>247</v>
      </c>
      <c r="L190" s="18">
        <v>2000000</v>
      </c>
      <c r="M190" s="18">
        <v>2581069837</v>
      </c>
      <c r="N190" s="18">
        <v>2547207575</v>
      </c>
      <c r="O190" s="18">
        <v>-39096837</v>
      </c>
      <c r="P190" s="18">
        <v>-4849844</v>
      </c>
      <c r="Q190" s="18">
        <v>5249837</v>
      </c>
      <c r="R190" s="18">
        <v>0</v>
      </c>
      <c r="S190">
        <v>0</v>
      </c>
      <c r="T190" s="62">
        <v>129053.49</v>
      </c>
      <c r="U190">
        <v>112.3</v>
      </c>
      <c r="V190" s="62">
        <v>1.21</v>
      </c>
      <c r="W190">
        <v>0</v>
      </c>
      <c r="X190">
        <v>2.4</v>
      </c>
      <c r="Y190" t="s">
        <v>1653</v>
      </c>
      <c r="Z190" t="s">
        <v>140</v>
      </c>
      <c r="AA190" t="s">
        <v>1651</v>
      </c>
      <c r="AC190" t="s">
        <v>1640</v>
      </c>
      <c r="AD190" t="s">
        <v>328</v>
      </c>
      <c r="AE190" t="s">
        <v>1636</v>
      </c>
      <c r="AF190" s="17">
        <v>43781</v>
      </c>
      <c r="AG190" t="s">
        <v>1642</v>
      </c>
      <c r="AH190">
        <v>0</v>
      </c>
      <c r="AI190">
        <v>0</v>
      </c>
      <c r="AJ190">
        <v>4.63</v>
      </c>
      <c r="AK190" s="62">
        <v>1131.8</v>
      </c>
      <c r="AL190" t="s">
        <v>405</v>
      </c>
      <c r="AM190">
        <v>113.69</v>
      </c>
      <c r="AP190" t="e">
        <f>MATCH(A190,MP_20210416!C:C,0)</f>
        <v>#N/A</v>
      </c>
    </row>
    <row r="191" spans="1:46">
      <c r="A191" t="str">
        <f t="shared" si="6"/>
        <v>US096630AH15 CORP</v>
      </c>
      <c r="B191" s="17">
        <v>44286</v>
      </c>
      <c r="C191">
        <v>533700</v>
      </c>
      <c r="D191" t="s">
        <v>290</v>
      </c>
      <c r="E191" t="s">
        <v>1630</v>
      </c>
      <c r="F191" t="s">
        <v>58934</v>
      </c>
      <c r="G191" t="s">
        <v>58935</v>
      </c>
      <c r="I191" s="18">
        <v>44054</v>
      </c>
      <c r="J191" s="17">
        <v>47894</v>
      </c>
      <c r="K191" s="17" t="s">
        <v>247</v>
      </c>
      <c r="L191" s="18">
        <v>2000000</v>
      </c>
      <c r="M191" s="18">
        <v>2206668453</v>
      </c>
      <c r="N191" s="18">
        <v>2296115357</v>
      </c>
      <c r="O191" s="18">
        <v>79612819</v>
      </c>
      <c r="P191" s="18">
        <v>753228</v>
      </c>
      <c r="Q191" s="18">
        <v>9862759</v>
      </c>
      <c r="R191" s="18">
        <v>0</v>
      </c>
      <c r="S191">
        <v>0</v>
      </c>
      <c r="T191" s="62">
        <v>110333.42</v>
      </c>
      <c r="U191">
        <v>101</v>
      </c>
      <c r="V191" s="62">
        <v>1.0900000000000001</v>
      </c>
      <c r="W191">
        <v>0</v>
      </c>
      <c r="X191">
        <v>3.28</v>
      </c>
      <c r="Y191" t="s">
        <v>58936</v>
      </c>
      <c r="Z191" t="s">
        <v>140</v>
      </c>
      <c r="AA191" t="s">
        <v>58934</v>
      </c>
      <c r="AC191" t="s">
        <v>83</v>
      </c>
      <c r="AD191" t="s">
        <v>328</v>
      </c>
      <c r="AE191" t="s">
        <v>1641</v>
      </c>
      <c r="AF191" s="17">
        <v>44112</v>
      </c>
      <c r="AG191" t="s">
        <v>58937</v>
      </c>
      <c r="AH191">
        <v>0</v>
      </c>
      <c r="AI191">
        <v>0</v>
      </c>
      <c r="AJ191">
        <v>3.4</v>
      </c>
      <c r="AK191" s="62">
        <v>1131.8</v>
      </c>
      <c r="AL191" t="s">
        <v>328</v>
      </c>
      <c r="AM191">
        <v>97.2</v>
      </c>
      <c r="AP191" t="e">
        <f>MATCH(A191,MP_20210416!C:C,0)</f>
        <v>#N/A</v>
      </c>
    </row>
    <row r="192" spans="1:46">
      <c r="A192" t="str">
        <f t="shared" si="6"/>
        <v>US09681MAS70 CORP</v>
      </c>
      <c r="B192" s="17">
        <v>44286</v>
      </c>
      <c r="C192">
        <v>533700</v>
      </c>
      <c r="D192" t="s">
        <v>290</v>
      </c>
      <c r="E192" t="s">
        <v>1630</v>
      </c>
      <c r="F192" t="s">
        <v>58957</v>
      </c>
      <c r="G192" t="s">
        <v>58958</v>
      </c>
      <c r="I192" s="18">
        <v>44091</v>
      </c>
      <c r="J192" s="17">
        <v>47743</v>
      </c>
      <c r="K192" s="17" t="s">
        <v>247</v>
      </c>
      <c r="L192" s="18">
        <v>4000000</v>
      </c>
      <c r="M192" s="18">
        <v>4416710638</v>
      </c>
      <c r="N192" s="18">
        <v>4367185356</v>
      </c>
      <c r="O192" s="18">
        <v>-54146794</v>
      </c>
      <c r="P192" s="18">
        <v>-2050082</v>
      </c>
      <c r="Q192" s="18">
        <v>4543731</v>
      </c>
      <c r="R192" s="18">
        <v>0</v>
      </c>
      <c r="S192">
        <v>0</v>
      </c>
      <c r="T192" s="62">
        <v>110417.77</v>
      </c>
      <c r="U192">
        <v>96.36</v>
      </c>
      <c r="V192" s="62">
        <v>2.0699999999999998</v>
      </c>
      <c r="W192">
        <v>0</v>
      </c>
      <c r="X192">
        <v>3.07</v>
      </c>
      <c r="Y192" t="s">
        <v>58959</v>
      </c>
      <c r="Z192" t="s">
        <v>140</v>
      </c>
      <c r="AA192" t="s">
        <v>58957</v>
      </c>
      <c r="AC192" t="s">
        <v>1640</v>
      </c>
      <c r="AD192" t="s">
        <v>610</v>
      </c>
      <c r="AE192" t="s">
        <v>1649</v>
      </c>
      <c r="AF192" s="17">
        <v>44145</v>
      </c>
      <c r="AG192" t="s">
        <v>1684</v>
      </c>
      <c r="AH192">
        <v>0</v>
      </c>
      <c r="AI192">
        <v>0</v>
      </c>
      <c r="AJ192">
        <v>2.63</v>
      </c>
      <c r="AK192" s="62">
        <v>1131.8</v>
      </c>
      <c r="AL192" t="s">
        <v>610</v>
      </c>
      <c r="AM192">
        <v>99.23</v>
      </c>
      <c r="AP192" t="e">
        <f>MATCH(A192,MP_20210416!C:C,0)</f>
        <v>#N/A</v>
      </c>
    </row>
    <row r="193" spans="1:42">
      <c r="A193" t="str">
        <f t="shared" si="6"/>
        <v>US172967KA87 CORP</v>
      </c>
      <c r="B193" s="17">
        <v>44286</v>
      </c>
      <c r="C193">
        <v>533700</v>
      </c>
      <c r="D193" t="s">
        <v>290</v>
      </c>
      <c r="E193" t="s">
        <v>1630</v>
      </c>
      <c r="F193" t="s">
        <v>1654</v>
      </c>
      <c r="G193" t="s">
        <v>1655</v>
      </c>
      <c r="I193" s="18">
        <v>42276</v>
      </c>
      <c r="J193" s="17">
        <v>46659</v>
      </c>
      <c r="K193" s="17" t="s">
        <v>247</v>
      </c>
      <c r="L193" s="18">
        <v>2000000</v>
      </c>
      <c r="M193" s="18">
        <v>2627817795</v>
      </c>
      <c r="N193" s="18">
        <v>2551261049</v>
      </c>
      <c r="O193" s="18">
        <v>-77116353</v>
      </c>
      <c r="P193" s="18">
        <v>-3648506</v>
      </c>
      <c r="Q193" s="18">
        <v>561238</v>
      </c>
      <c r="R193" s="18">
        <v>0</v>
      </c>
      <c r="S193">
        <v>0</v>
      </c>
      <c r="T193" s="62">
        <v>131390.89000000001</v>
      </c>
      <c r="U193">
        <v>112.68</v>
      </c>
      <c r="V193" s="62">
        <v>1.21</v>
      </c>
      <c r="W193">
        <v>0</v>
      </c>
      <c r="X193">
        <v>2.33</v>
      </c>
      <c r="Y193" t="s">
        <v>59248</v>
      </c>
      <c r="Z193" t="s">
        <v>140</v>
      </c>
      <c r="AA193" t="s">
        <v>1654</v>
      </c>
      <c r="AC193" t="s">
        <v>1640</v>
      </c>
      <c r="AD193" t="s">
        <v>328</v>
      </c>
      <c r="AE193" t="s">
        <v>1636</v>
      </c>
      <c r="AF193" s="17">
        <v>43595</v>
      </c>
      <c r="AG193" t="s">
        <v>1656</v>
      </c>
      <c r="AH193">
        <v>0</v>
      </c>
      <c r="AI193">
        <v>0</v>
      </c>
      <c r="AJ193">
        <v>4.45</v>
      </c>
      <c r="AK193" s="62">
        <v>1131.8</v>
      </c>
      <c r="AL193" t="s">
        <v>328</v>
      </c>
      <c r="AM193">
        <v>115.75</v>
      </c>
      <c r="AP193" t="e">
        <f>MATCH(A193,MP_20210416!C:C,0)</f>
        <v>#N/A</v>
      </c>
    </row>
    <row r="194" spans="1:42">
      <c r="A194" t="str">
        <f t="shared" si="6"/>
        <v>US281020AN70 CORP</v>
      </c>
      <c r="B194" s="17">
        <v>44286</v>
      </c>
      <c r="C194">
        <v>533700</v>
      </c>
      <c r="D194" t="s">
        <v>290</v>
      </c>
      <c r="E194" t="s">
        <v>1630</v>
      </c>
      <c r="F194" t="s">
        <v>1658</v>
      </c>
      <c r="G194" t="s">
        <v>1659</v>
      </c>
      <c r="I194" s="18">
        <v>43637</v>
      </c>
      <c r="J194" s="17">
        <v>46553</v>
      </c>
      <c r="K194" s="17" t="s">
        <v>247</v>
      </c>
      <c r="L194" s="18">
        <v>1500000</v>
      </c>
      <c r="M194" s="18">
        <v>1941605008</v>
      </c>
      <c r="N194" s="18">
        <v>2015493402</v>
      </c>
      <c r="O194" s="18">
        <v>45145394</v>
      </c>
      <c r="P194" s="18">
        <v>589680</v>
      </c>
      <c r="Q194" s="18">
        <v>28826806</v>
      </c>
      <c r="R194" s="18">
        <v>0</v>
      </c>
      <c r="S194">
        <v>0</v>
      </c>
      <c r="T194" s="62">
        <v>129440.33</v>
      </c>
      <c r="U194">
        <v>117.03</v>
      </c>
      <c r="V194" s="62">
        <v>0.96</v>
      </c>
      <c r="W194">
        <v>0</v>
      </c>
      <c r="X194">
        <v>2.75</v>
      </c>
      <c r="Y194" t="s">
        <v>1660</v>
      </c>
      <c r="Z194" t="s">
        <v>140</v>
      </c>
      <c r="AA194" t="s">
        <v>1658</v>
      </c>
      <c r="AC194" t="s">
        <v>82</v>
      </c>
      <c r="AD194" t="s">
        <v>328</v>
      </c>
      <c r="AE194" t="s">
        <v>1641</v>
      </c>
      <c r="AF194" s="17">
        <v>43790</v>
      </c>
      <c r="AG194" t="s">
        <v>1661</v>
      </c>
      <c r="AH194">
        <v>0</v>
      </c>
      <c r="AI194">
        <v>0</v>
      </c>
      <c r="AJ194">
        <v>5.75</v>
      </c>
      <c r="AK194" s="62">
        <v>1131.8</v>
      </c>
      <c r="AL194" t="s">
        <v>328</v>
      </c>
      <c r="AM194">
        <v>114.03</v>
      </c>
      <c r="AP194" t="e">
        <f>MATCH(A194,MP_20210416!C:C,0)</f>
        <v>#N/A</v>
      </c>
    </row>
    <row r="195" spans="1:42">
      <c r="A195" t="str">
        <f t="shared" ref="A195:A258" si="9">Y195</f>
        <v>US37045XBT28 CORP</v>
      </c>
      <c r="B195" s="17">
        <v>44286</v>
      </c>
      <c r="C195">
        <v>533700</v>
      </c>
      <c r="D195" t="s">
        <v>290</v>
      </c>
      <c r="E195" t="s">
        <v>1630</v>
      </c>
      <c r="F195" t="s">
        <v>1662</v>
      </c>
      <c r="G195" t="s">
        <v>59313</v>
      </c>
      <c r="I195" s="18">
        <v>42752</v>
      </c>
      <c r="J195" s="17">
        <v>46404</v>
      </c>
      <c r="K195" s="17" t="s">
        <v>247</v>
      </c>
      <c r="L195" s="18">
        <v>2000000</v>
      </c>
      <c r="M195" s="18">
        <v>2495989551</v>
      </c>
      <c r="N195" s="18">
        <v>2532032774</v>
      </c>
      <c r="O195" s="18">
        <v>15802871</v>
      </c>
      <c r="P195" s="18">
        <v>183728</v>
      </c>
      <c r="Q195" s="18">
        <v>20299367</v>
      </c>
      <c r="R195" s="18">
        <v>0</v>
      </c>
      <c r="S195">
        <v>0</v>
      </c>
      <c r="T195" s="62">
        <v>124799.48</v>
      </c>
      <c r="U195" s="62">
        <v>110.96</v>
      </c>
      <c r="V195" s="62">
        <v>1.2</v>
      </c>
      <c r="W195">
        <v>0</v>
      </c>
      <c r="X195">
        <v>2.3199999999999998</v>
      </c>
      <c r="Y195" t="s">
        <v>59249</v>
      </c>
      <c r="Z195" t="s">
        <v>140</v>
      </c>
      <c r="AA195" t="s">
        <v>1662</v>
      </c>
      <c r="AC195" t="s">
        <v>1663</v>
      </c>
      <c r="AD195" t="s">
        <v>328</v>
      </c>
      <c r="AE195" t="s">
        <v>1641</v>
      </c>
      <c r="AF195" s="17">
        <v>43595</v>
      </c>
      <c r="AG195" t="s">
        <v>1656</v>
      </c>
      <c r="AH195">
        <v>0</v>
      </c>
      <c r="AI195">
        <v>0</v>
      </c>
      <c r="AJ195">
        <v>4.3499999999999996</v>
      </c>
      <c r="AK195" s="62">
        <v>1131.8</v>
      </c>
      <c r="AL195" t="s">
        <v>328</v>
      </c>
      <c r="AM195" s="62">
        <v>109.95</v>
      </c>
      <c r="AP195" t="e">
        <f>MATCH(A195,MP_20210416!C:C,0)</f>
        <v>#N/A</v>
      </c>
    </row>
    <row r="196" spans="1:42">
      <c r="A196" t="str">
        <f t="shared" si="9"/>
        <v>US49446RAW97 CORP</v>
      </c>
      <c r="B196" s="17">
        <v>44286</v>
      </c>
      <c r="C196">
        <v>533700</v>
      </c>
      <c r="D196" t="s">
        <v>290</v>
      </c>
      <c r="E196" t="s">
        <v>1630</v>
      </c>
      <c r="F196" t="s">
        <v>1664</v>
      </c>
      <c r="G196" t="s">
        <v>1665</v>
      </c>
      <c r="I196" s="18">
        <v>44025</v>
      </c>
      <c r="J196" s="17">
        <v>47757</v>
      </c>
      <c r="K196" s="17" t="s">
        <v>247</v>
      </c>
      <c r="L196" s="18">
        <v>2000000</v>
      </c>
      <c r="M196" s="18">
        <v>2310577777</v>
      </c>
      <c r="N196" s="18">
        <v>2310458783</v>
      </c>
      <c r="O196" s="18">
        <v>-43919654</v>
      </c>
      <c r="P196" s="18">
        <v>-2376041</v>
      </c>
      <c r="Q196" s="18">
        <v>43928369</v>
      </c>
      <c r="R196" s="18">
        <v>0</v>
      </c>
      <c r="S196">
        <v>0</v>
      </c>
      <c r="T196" s="62">
        <v>115528.89</v>
      </c>
      <c r="U196" s="62">
        <v>100.14</v>
      </c>
      <c r="V196" s="62">
        <v>1.1000000000000001</v>
      </c>
      <c r="W196">
        <v>0</v>
      </c>
      <c r="X196">
        <v>2.68</v>
      </c>
      <c r="Y196" t="s">
        <v>1666</v>
      </c>
      <c r="Z196" t="s">
        <v>140</v>
      </c>
      <c r="AA196" t="s">
        <v>1664</v>
      </c>
      <c r="AC196" t="s">
        <v>1640</v>
      </c>
      <c r="AD196" t="s">
        <v>328</v>
      </c>
      <c r="AE196" t="s">
        <v>1667</v>
      </c>
      <c r="AF196" s="17">
        <v>44021</v>
      </c>
      <c r="AG196" t="s">
        <v>1657</v>
      </c>
      <c r="AH196">
        <v>0</v>
      </c>
      <c r="AI196">
        <v>0</v>
      </c>
      <c r="AJ196">
        <v>2.7</v>
      </c>
      <c r="AK196" s="62">
        <v>1131.8</v>
      </c>
      <c r="AL196" t="s">
        <v>328</v>
      </c>
      <c r="AM196" s="62">
        <v>101.78</v>
      </c>
      <c r="AP196" t="e">
        <f>MATCH(A196,MP_20210416!C:C,0)</f>
        <v>#N/A</v>
      </c>
    </row>
    <row r="197" spans="1:42">
      <c r="A197" t="str">
        <f t="shared" si="9"/>
        <v>US50066RAQ92 CORP</v>
      </c>
      <c r="B197" s="17">
        <v>44286</v>
      </c>
      <c r="C197">
        <v>533700</v>
      </c>
      <c r="D197" t="s">
        <v>290</v>
      </c>
      <c r="E197" t="s">
        <v>1630</v>
      </c>
      <c r="F197" t="s">
        <v>59337</v>
      </c>
      <c r="G197" t="s">
        <v>59338</v>
      </c>
      <c r="I197" s="18">
        <v>44293</v>
      </c>
      <c r="J197" s="17">
        <v>47945</v>
      </c>
      <c r="K197" s="17" t="s">
        <v>247</v>
      </c>
      <c r="L197" s="18">
        <v>5000000</v>
      </c>
      <c r="M197" s="18">
        <v>5634502120</v>
      </c>
      <c r="N197" s="18">
        <v>5616172688</v>
      </c>
      <c r="O197" s="18">
        <v>-18329432</v>
      </c>
      <c r="P197" s="18">
        <v>-1608832</v>
      </c>
      <c r="Q197" s="18">
        <v>0</v>
      </c>
      <c r="R197" s="18">
        <v>0</v>
      </c>
      <c r="S197">
        <v>0</v>
      </c>
      <c r="T197" s="62">
        <v>112690.04</v>
      </c>
      <c r="U197" s="62">
        <v>99.24</v>
      </c>
      <c r="V197" s="62">
        <v>2.67</v>
      </c>
      <c r="W197">
        <v>0</v>
      </c>
      <c r="X197">
        <v>2.46</v>
      </c>
      <c r="Y197" t="s">
        <v>59339</v>
      </c>
      <c r="Z197" t="s">
        <v>140</v>
      </c>
      <c r="AA197" t="s">
        <v>59337</v>
      </c>
      <c r="AC197" t="s">
        <v>83</v>
      </c>
      <c r="AD197" t="s">
        <v>610</v>
      </c>
      <c r="AE197" t="s">
        <v>59340</v>
      </c>
      <c r="AF197" s="17">
        <v>44285</v>
      </c>
      <c r="AG197" t="s">
        <v>1656</v>
      </c>
      <c r="AH197">
        <v>0</v>
      </c>
      <c r="AI197">
        <v>0</v>
      </c>
      <c r="AJ197">
        <v>2.38</v>
      </c>
      <c r="AK197" s="62">
        <v>1131.8</v>
      </c>
      <c r="AL197" t="s">
        <v>556</v>
      </c>
      <c r="AM197" s="62">
        <v>99.41</v>
      </c>
      <c r="AP197" t="e">
        <f>MATCH(A197,MP_20210416!C:C,0)</f>
        <v>#N/A</v>
      </c>
    </row>
    <row r="198" spans="1:42">
      <c r="A198" t="str">
        <f t="shared" si="9"/>
        <v>US61980AAD54 CORP</v>
      </c>
      <c r="B198" s="17">
        <v>44286</v>
      </c>
      <c r="C198">
        <v>533700</v>
      </c>
      <c r="D198" t="s">
        <v>290</v>
      </c>
      <c r="E198" t="s">
        <v>1630</v>
      </c>
      <c r="F198" t="s">
        <v>59036</v>
      </c>
      <c r="G198" t="s">
        <v>59037</v>
      </c>
      <c r="I198" s="17">
        <v>40189</v>
      </c>
      <c r="J198" s="17">
        <v>51150</v>
      </c>
      <c r="K198" t="s">
        <v>247</v>
      </c>
      <c r="L198" s="18">
        <v>2000000</v>
      </c>
      <c r="M198" s="18">
        <v>2668608000</v>
      </c>
      <c r="N198" s="18">
        <v>2733152378</v>
      </c>
      <c r="O198" s="18">
        <v>31810210</v>
      </c>
      <c r="P198" s="18">
        <v>-13229745</v>
      </c>
      <c r="Q198" s="18">
        <v>31374824</v>
      </c>
      <c r="R198" s="18">
        <v>0</v>
      </c>
      <c r="S198">
        <v>0</v>
      </c>
      <c r="T198" s="62">
        <v>133430.39999999999</v>
      </c>
      <c r="U198" s="62">
        <v>119.3</v>
      </c>
      <c r="V198">
        <v>1.3</v>
      </c>
      <c r="W198">
        <v>0</v>
      </c>
      <c r="X198">
        <v>5.23</v>
      </c>
      <c r="Y198" t="s">
        <v>59038</v>
      </c>
      <c r="Z198" t="s">
        <v>140</v>
      </c>
      <c r="AA198" t="s">
        <v>59036</v>
      </c>
      <c r="AC198" t="s">
        <v>83</v>
      </c>
      <c r="AD198" t="s">
        <v>328</v>
      </c>
      <c r="AE198" t="s">
        <v>1636</v>
      </c>
      <c r="AF198" s="17">
        <v>44174</v>
      </c>
      <c r="AG198" t="s">
        <v>1645</v>
      </c>
      <c r="AH198">
        <v>0</v>
      </c>
      <c r="AI198">
        <v>0</v>
      </c>
      <c r="AJ198">
        <v>6.85</v>
      </c>
      <c r="AK198" s="62">
        <v>1131.8</v>
      </c>
      <c r="AL198" t="s">
        <v>328</v>
      </c>
      <c r="AM198" s="62">
        <v>123</v>
      </c>
      <c r="AP198" t="e">
        <f>MATCH(A198,MP_20210416!C:C,0)</f>
        <v>#N/A</v>
      </c>
    </row>
    <row r="199" spans="1:42">
      <c r="A199" t="str">
        <f t="shared" si="9"/>
        <v>US63859XAD93 CORP</v>
      </c>
      <c r="B199" s="17">
        <v>44286</v>
      </c>
      <c r="C199">
        <v>533700</v>
      </c>
      <c r="D199" t="s">
        <v>290</v>
      </c>
      <c r="E199" t="s">
        <v>1630</v>
      </c>
      <c r="F199" t="s">
        <v>1668</v>
      </c>
      <c r="G199" t="s">
        <v>1669</v>
      </c>
      <c r="I199" s="17">
        <v>42627</v>
      </c>
      <c r="J199" s="17">
        <v>46279</v>
      </c>
      <c r="K199" t="s">
        <v>247</v>
      </c>
      <c r="L199" s="18">
        <v>2000000</v>
      </c>
      <c r="M199" s="18">
        <v>2473462357</v>
      </c>
      <c r="N199" s="18">
        <v>2485593266</v>
      </c>
      <c r="O199" s="18">
        <v>7855218</v>
      </c>
      <c r="P199" s="18">
        <v>-8260737</v>
      </c>
      <c r="Q199" s="18">
        <v>4288158</v>
      </c>
      <c r="R199" s="18">
        <v>0</v>
      </c>
      <c r="S199">
        <v>0</v>
      </c>
      <c r="T199" s="62">
        <v>123673.12</v>
      </c>
      <c r="U199" s="62">
        <v>109.62</v>
      </c>
      <c r="V199">
        <v>1.18</v>
      </c>
      <c r="W199">
        <v>0</v>
      </c>
      <c r="X199">
        <v>2.13</v>
      </c>
      <c r="Y199" t="s">
        <v>1670</v>
      </c>
      <c r="Z199" t="s">
        <v>140</v>
      </c>
      <c r="AA199" t="s">
        <v>1668</v>
      </c>
      <c r="AC199" t="s">
        <v>1640</v>
      </c>
      <c r="AD199" t="s">
        <v>315</v>
      </c>
      <c r="AE199" t="s">
        <v>1636</v>
      </c>
      <c r="AF199" s="17">
        <v>43648</v>
      </c>
      <c r="AG199" t="s">
        <v>1645</v>
      </c>
      <c r="AH199">
        <v>0</v>
      </c>
      <c r="AI199">
        <v>0</v>
      </c>
      <c r="AJ199">
        <v>4</v>
      </c>
      <c r="AK199" s="62">
        <v>1131.8</v>
      </c>
      <c r="AL199" t="s">
        <v>315</v>
      </c>
      <c r="AM199" s="62">
        <v>108.95</v>
      </c>
      <c r="AP199" t="e">
        <f>MATCH(A199,MP_20210416!C:C,0)</f>
        <v>#N/A</v>
      </c>
    </row>
    <row r="200" spans="1:42">
      <c r="A200" t="str">
        <f t="shared" si="9"/>
        <v>US69370RAL15 CORP</v>
      </c>
      <c r="B200" s="17">
        <v>44286</v>
      </c>
      <c r="C200">
        <v>533700</v>
      </c>
      <c r="D200" t="s">
        <v>290</v>
      </c>
      <c r="E200" t="s">
        <v>1630</v>
      </c>
      <c r="F200" t="s">
        <v>59231</v>
      </c>
      <c r="G200" t="s">
        <v>59232</v>
      </c>
      <c r="I200" s="17">
        <v>44236</v>
      </c>
      <c r="J200" s="17">
        <v>47888</v>
      </c>
      <c r="K200" t="s">
        <v>247</v>
      </c>
      <c r="L200" s="18">
        <v>3000000</v>
      </c>
      <c r="M200" s="18">
        <v>3345433500</v>
      </c>
      <c r="N200" s="18">
        <v>3165213010</v>
      </c>
      <c r="O200" s="18">
        <v>-191500767</v>
      </c>
      <c r="P200" s="18">
        <v>-25060289</v>
      </c>
      <c r="Q200" s="18">
        <v>11147720</v>
      </c>
      <c r="R200" s="18">
        <v>0</v>
      </c>
      <c r="S200">
        <v>0</v>
      </c>
      <c r="T200" s="62">
        <v>111514.45</v>
      </c>
      <c r="U200" s="62">
        <v>92.89</v>
      </c>
      <c r="V200">
        <v>1.5</v>
      </c>
      <c r="W200">
        <v>0</v>
      </c>
      <c r="X200">
        <v>3.14</v>
      </c>
      <c r="Y200" t="s">
        <v>59233</v>
      </c>
      <c r="Z200" t="s">
        <v>140</v>
      </c>
      <c r="AA200" t="s">
        <v>59231</v>
      </c>
      <c r="AC200" t="s">
        <v>83</v>
      </c>
      <c r="AD200" t="s">
        <v>610</v>
      </c>
      <c r="AE200" t="s">
        <v>1636</v>
      </c>
      <c r="AF200" s="17">
        <v>44231</v>
      </c>
      <c r="AG200" t="s">
        <v>1656</v>
      </c>
      <c r="AH200">
        <v>0</v>
      </c>
      <c r="AI200">
        <v>0</v>
      </c>
      <c r="AJ200">
        <v>2.2999999999999998</v>
      </c>
      <c r="AK200" s="62">
        <v>1131.8</v>
      </c>
      <c r="AL200" t="s">
        <v>59234</v>
      </c>
      <c r="AM200">
        <v>99.7</v>
      </c>
      <c r="AP200" t="e">
        <f>MATCH(A200,MP_20210416!C:C,0)</f>
        <v>#N/A</v>
      </c>
    </row>
    <row r="201" spans="1:42">
      <c r="A201" t="str">
        <f t="shared" si="9"/>
        <v>US71568QAN79 CORP</v>
      </c>
      <c r="B201" s="17">
        <v>44286</v>
      </c>
      <c r="C201">
        <v>533700</v>
      </c>
      <c r="D201" t="s">
        <v>290</v>
      </c>
      <c r="E201" t="s">
        <v>1630</v>
      </c>
      <c r="F201" t="s">
        <v>1671</v>
      </c>
      <c r="G201" t="s">
        <v>1672</v>
      </c>
      <c r="I201" s="17">
        <v>44012</v>
      </c>
      <c r="J201" s="17">
        <v>47664</v>
      </c>
      <c r="K201" t="s">
        <v>247</v>
      </c>
      <c r="L201" s="18">
        <v>2000000</v>
      </c>
      <c r="M201" s="18">
        <v>2293828241</v>
      </c>
      <c r="N201" s="18">
        <v>2252855449</v>
      </c>
      <c r="O201" s="18">
        <v>-58138429</v>
      </c>
      <c r="P201" s="18">
        <v>-8536650</v>
      </c>
      <c r="Q201" s="18">
        <v>17215687</v>
      </c>
      <c r="R201" s="18">
        <v>0</v>
      </c>
      <c r="S201">
        <v>0</v>
      </c>
      <c r="T201" s="62">
        <v>114691.41</v>
      </c>
      <c r="U201" s="62">
        <v>98.77</v>
      </c>
      <c r="V201">
        <v>1.07</v>
      </c>
      <c r="W201">
        <v>0</v>
      </c>
      <c r="X201">
        <v>3.15</v>
      </c>
      <c r="Y201" t="s">
        <v>1673</v>
      </c>
      <c r="Z201" t="s">
        <v>140</v>
      </c>
      <c r="AA201" t="s">
        <v>1671</v>
      </c>
      <c r="AC201" t="s">
        <v>82</v>
      </c>
      <c r="AD201" t="s">
        <v>610</v>
      </c>
      <c r="AE201" t="s">
        <v>1636</v>
      </c>
      <c r="AF201" s="17">
        <v>44006</v>
      </c>
      <c r="AG201" t="s">
        <v>1674</v>
      </c>
      <c r="AH201">
        <v>0</v>
      </c>
      <c r="AI201">
        <v>0</v>
      </c>
      <c r="AJ201">
        <v>3</v>
      </c>
      <c r="AK201" s="62">
        <v>1131.8</v>
      </c>
      <c r="AL201" t="s">
        <v>1675</v>
      </c>
      <c r="AM201">
        <v>101.04</v>
      </c>
      <c r="AP201" t="e">
        <f>MATCH(A201,MP_20210416!C:C,0)</f>
        <v>#N/A</v>
      </c>
    </row>
    <row r="202" spans="1:42">
      <c r="A202" t="str">
        <f t="shared" si="9"/>
        <v>US780097BG51 CORP</v>
      </c>
      <c r="B202" s="17">
        <v>44286</v>
      </c>
      <c r="C202">
        <v>533700</v>
      </c>
      <c r="D202" t="s">
        <v>290</v>
      </c>
      <c r="E202" t="s">
        <v>1630</v>
      </c>
      <c r="F202" t="s">
        <v>1676</v>
      </c>
      <c r="G202" t="s">
        <v>59314</v>
      </c>
      <c r="I202" s="17">
        <v>43238</v>
      </c>
      <c r="J202" s="17">
        <v>47256</v>
      </c>
      <c r="K202" t="s">
        <v>247</v>
      </c>
      <c r="L202" s="18">
        <v>2000000</v>
      </c>
      <c r="M202" s="18">
        <v>2671189966</v>
      </c>
      <c r="N202" s="18">
        <v>2619836810</v>
      </c>
      <c r="O202" s="18">
        <v>-92263696</v>
      </c>
      <c r="P202" s="18">
        <v>-4747643</v>
      </c>
      <c r="Q202" s="18">
        <v>41029824</v>
      </c>
      <c r="R202" s="18">
        <v>0</v>
      </c>
      <c r="S202">
        <v>0</v>
      </c>
      <c r="T202" s="62">
        <v>133559.5</v>
      </c>
      <c r="U202" s="62">
        <v>113.93</v>
      </c>
      <c r="V202">
        <v>1.24</v>
      </c>
      <c r="W202">
        <v>0</v>
      </c>
      <c r="X202">
        <v>2.79</v>
      </c>
      <c r="Y202" t="s">
        <v>1677</v>
      </c>
      <c r="Z202" t="s">
        <v>140</v>
      </c>
      <c r="AA202" t="s">
        <v>1676</v>
      </c>
      <c r="AC202" t="s">
        <v>1640</v>
      </c>
      <c r="AD202" t="s">
        <v>328</v>
      </c>
      <c r="AE202" t="s">
        <v>1636</v>
      </c>
      <c r="AF202" s="17">
        <v>43670</v>
      </c>
      <c r="AG202" t="s">
        <v>1661</v>
      </c>
      <c r="AH202">
        <v>0</v>
      </c>
      <c r="AI202">
        <v>0</v>
      </c>
      <c r="AJ202">
        <v>4.8899999999999997</v>
      </c>
      <c r="AK202" s="62">
        <v>1131.8</v>
      </c>
      <c r="AL202" t="s">
        <v>315</v>
      </c>
      <c r="AM202" s="62">
        <v>117.66</v>
      </c>
      <c r="AP202" t="e">
        <f>MATCH(A202,MP_20210416!C:C,0)</f>
        <v>#N/A</v>
      </c>
    </row>
    <row r="203" spans="1:42">
      <c r="A203" t="str">
        <f t="shared" si="9"/>
        <v>US844741BK34 CORP</v>
      </c>
      <c r="B203" s="17">
        <v>44286</v>
      </c>
      <c r="C203">
        <v>533700</v>
      </c>
      <c r="D203" t="s">
        <v>290</v>
      </c>
      <c r="E203" t="s">
        <v>1630</v>
      </c>
      <c r="F203" t="s">
        <v>58927</v>
      </c>
      <c r="G203" t="s">
        <v>58928</v>
      </c>
      <c r="I203" s="17">
        <v>43990</v>
      </c>
      <c r="J203" s="17">
        <v>46553</v>
      </c>
      <c r="K203" t="s">
        <v>247</v>
      </c>
      <c r="L203" s="18">
        <v>2000000</v>
      </c>
      <c r="M203" s="18">
        <v>2538737417</v>
      </c>
      <c r="N203" s="18">
        <v>2633930120</v>
      </c>
      <c r="O203" s="18">
        <v>61034346</v>
      </c>
      <c r="P203" s="18">
        <v>-4170918</v>
      </c>
      <c r="Q203" s="18">
        <v>34257953</v>
      </c>
      <c r="R203" s="18">
        <v>0</v>
      </c>
      <c r="S203">
        <v>0</v>
      </c>
      <c r="T203" s="62">
        <v>126936.87</v>
      </c>
      <c r="U203" s="62">
        <v>114.85</v>
      </c>
      <c r="V203">
        <v>1.25</v>
      </c>
      <c r="W203">
        <v>0</v>
      </c>
      <c r="X203">
        <v>2.52</v>
      </c>
      <c r="Y203" t="s">
        <v>58929</v>
      </c>
      <c r="Z203" t="s">
        <v>140</v>
      </c>
      <c r="AA203" t="s">
        <v>58927</v>
      </c>
      <c r="AC203" t="s">
        <v>1663</v>
      </c>
      <c r="AD203" t="s">
        <v>328</v>
      </c>
      <c r="AE203" t="s">
        <v>1636</v>
      </c>
      <c r="AF203" s="17">
        <v>44070</v>
      </c>
      <c r="AG203" t="s">
        <v>58930</v>
      </c>
      <c r="AH203">
        <v>0</v>
      </c>
      <c r="AI203">
        <v>0</v>
      </c>
      <c r="AJ203">
        <v>5.13</v>
      </c>
      <c r="AK203" s="62">
        <v>1131.8</v>
      </c>
      <c r="AL203" t="s">
        <v>328</v>
      </c>
      <c r="AM203" s="62">
        <v>111.83</v>
      </c>
      <c r="AP203" t="e">
        <f>MATCH(A203,MP_20210416!C:C,0)</f>
        <v>#N/A</v>
      </c>
    </row>
    <row r="204" spans="1:42">
      <c r="A204" t="str">
        <f t="shared" si="9"/>
        <v>US88032XAU81 CORP</v>
      </c>
      <c r="B204" s="17">
        <v>44286</v>
      </c>
      <c r="C204">
        <v>533700</v>
      </c>
      <c r="D204" t="s">
        <v>290</v>
      </c>
      <c r="E204" t="s">
        <v>1630</v>
      </c>
      <c r="F204" t="s">
        <v>1678</v>
      </c>
      <c r="G204" t="s">
        <v>1679</v>
      </c>
      <c r="I204" s="17">
        <v>43985</v>
      </c>
      <c r="J204" s="17">
        <v>47637</v>
      </c>
      <c r="K204" t="s">
        <v>247</v>
      </c>
      <c r="L204" s="18">
        <v>3500000</v>
      </c>
      <c r="M204" s="18">
        <v>4044881743</v>
      </c>
      <c r="N204" s="18">
        <v>3859783322</v>
      </c>
      <c r="O204" s="18">
        <v>-216130803</v>
      </c>
      <c r="P204" s="18">
        <v>-2224754</v>
      </c>
      <c r="Q204" s="18">
        <v>31122864</v>
      </c>
      <c r="R204" s="18">
        <v>0</v>
      </c>
      <c r="S204">
        <v>0</v>
      </c>
      <c r="T204" s="62">
        <v>115568.05</v>
      </c>
      <c r="U204" s="62">
        <v>96.65</v>
      </c>
      <c r="V204">
        <v>1.83</v>
      </c>
      <c r="W204">
        <v>0</v>
      </c>
      <c r="X204">
        <v>2.81</v>
      </c>
      <c r="Y204" t="s">
        <v>1680</v>
      </c>
      <c r="Z204" t="s">
        <v>140</v>
      </c>
      <c r="AA204" t="s">
        <v>1678</v>
      </c>
      <c r="AC204" t="s">
        <v>1635</v>
      </c>
      <c r="AD204" t="s">
        <v>334</v>
      </c>
      <c r="AE204" t="s">
        <v>1681</v>
      </c>
      <c r="AF204" s="17">
        <v>43979</v>
      </c>
      <c r="AG204" t="s">
        <v>721</v>
      </c>
      <c r="AH204">
        <v>0</v>
      </c>
      <c r="AI204">
        <v>0</v>
      </c>
      <c r="AJ204">
        <v>2.39</v>
      </c>
      <c r="AK204" s="62">
        <v>1131.8</v>
      </c>
      <c r="AL204" t="s">
        <v>1682</v>
      </c>
      <c r="AM204" s="62">
        <v>101.81</v>
      </c>
      <c r="AP204" t="e">
        <f>MATCH(A204,MP_20210416!C:C,0)</f>
        <v>#N/A</v>
      </c>
    </row>
    <row r="205" spans="1:42">
      <c r="A205" t="str">
        <f t="shared" si="9"/>
        <v>US91087BAH33 CORP</v>
      </c>
      <c r="B205" s="17">
        <v>44286</v>
      </c>
      <c r="C205">
        <v>533700</v>
      </c>
      <c r="D205" t="s">
        <v>290</v>
      </c>
      <c r="E205" t="s">
        <v>1630</v>
      </c>
      <c r="F205" t="s">
        <v>58944</v>
      </c>
      <c r="G205" t="s">
        <v>58945</v>
      </c>
      <c r="I205" s="17">
        <v>43846</v>
      </c>
      <c r="J205" s="17">
        <v>47589</v>
      </c>
      <c r="K205" t="s">
        <v>247</v>
      </c>
      <c r="L205" s="18">
        <v>2000000</v>
      </c>
      <c r="M205" s="18">
        <v>2352319944</v>
      </c>
      <c r="N205" s="18">
        <v>2318831466</v>
      </c>
      <c r="O205" s="18">
        <v>-67206690</v>
      </c>
      <c r="P205" s="18">
        <v>-3427899</v>
      </c>
      <c r="Q205" s="18">
        <v>31357137</v>
      </c>
      <c r="R205" s="18">
        <v>0</v>
      </c>
      <c r="S205">
        <v>0</v>
      </c>
      <c r="T205" s="62">
        <v>117616</v>
      </c>
      <c r="U205" s="62">
        <v>100.95</v>
      </c>
      <c r="V205">
        <v>1.1000000000000001</v>
      </c>
      <c r="W205">
        <v>0</v>
      </c>
      <c r="X205">
        <v>3.13</v>
      </c>
      <c r="Y205" t="s">
        <v>58946</v>
      </c>
      <c r="Z205" t="s">
        <v>140</v>
      </c>
      <c r="AA205" t="s">
        <v>58944</v>
      </c>
      <c r="AC205" t="s">
        <v>1687</v>
      </c>
      <c r="AD205" t="s">
        <v>1688</v>
      </c>
      <c r="AE205" t="s">
        <v>1636</v>
      </c>
      <c r="AF205" s="17">
        <v>44131</v>
      </c>
      <c r="AG205" t="s">
        <v>58937</v>
      </c>
      <c r="AH205">
        <v>0</v>
      </c>
      <c r="AI205">
        <v>0</v>
      </c>
      <c r="AJ205">
        <v>3.25</v>
      </c>
      <c r="AK205" s="62">
        <v>1131.8</v>
      </c>
      <c r="AL205" t="s">
        <v>578</v>
      </c>
      <c r="AM205" s="62">
        <v>103.62</v>
      </c>
      <c r="AP205" t="e">
        <f>MATCH(A205,MP_20210416!C:C,0)</f>
        <v>#N/A</v>
      </c>
    </row>
    <row r="206" spans="1:42">
      <c r="A206" t="str">
        <f t="shared" si="9"/>
        <v>US92343VGJ70 CORP</v>
      </c>
      <c r="B206" s="17">
        <v>44286</v>
      </c>
      <c r="C206">
        <v>533700</v>
      </c>
      <c r="D206" t="s">
        <v>290</v>
      </c>
      <c r="E206" t="s">
        <v>1630</v>
      </c>
      <c r="F206" t="s">
        <v>59315</v>
      </c>
      <c r="G206" t="s">
        <v>59316</v>
      </c>
      <c r="I206" s="17">
        <v>44277</v>
      </c>
      <c r="J206" s="17">
        <v>47928</v>
      </c>
      <c r="K206" t="s">
        <v>247</v>
      </c>
      <c r="L206" s="18">
        <v>2000000</v>
      </c>
      <c r="M206" s="18">
        <v>2258280164</v>
      </c>
      <c r="N206" s="18">
        <v>2262030193</v>
      </c>
      <c r="O206" s="18">
        <v>2306984</v>
      </c>
      <c r="P206" s="18">
        <v>1496923</v>
      </c>
      <c r="Q206" s="18">
        <v>1445595</v>
      </c>
      <c r="R206" s="18">
        <v>0</v>
      </c>
      <c r="S206">
        <v>0</v>
      </c>
      <c r="T206" s="62">
        <v>112914.01</v>
      </c>
      <c r="U206" s="62">
        <v>99.87</v>
      </c>
      <c r="V206">
        <v>1.07</v>
      </c>
      <c r="W206">
        <v>0</v>
      </c>
      <c r="X206">
        <v>2.57</v>
      </c>
      <c r="Y206" t="s">
        <v>59317</v>
      </c>
      <c r="Z206" t="s">
        <v>140</v>
      </c>
      <c r="AA206" t="s">
        <v>59315</v>
      </c>
      <c r="AC206" t="s">
        <v>1635</v>
      </c>
      <c r="AD206" t="s">
        <v>328</v>
      </c>
      <c r="AE206" t="s">
        <v>1667</v>
      </c>
      <c r="AF206" s="17">
        <v>44267</v>
      </c>
      <c r="AG206" t="s">
        <v>721</v>
      </c>
      <c r="AH206">
        <v>0</v>
      </c>
      <c r="AI206">
        <v>0</v>
      </c>
      <c r="AJ206">
        <v>2.5499999999999998</v>
      </c>
      <c r="AK206" s="62">
        <v>1131.8</v>
      </c>
      <c r="AL206" t="s">
        <v>328</v>
      </c>
      <c r="AM206">
        <v>99.59</v>
      </c>
      <c r="AP206" t="e">
        <f>MATCH(A206,MP_20210416!C:C,0)</f>
        <v>#N/A</v>
      </c>
    </row>
    <row r="207" spans="1:42">
      <c r="A207" t="str">
        <f t="shared" si="9"/>
        <v>US928563AC98 CORP</v>
      </c>
      <c r="B207" s="17">
        <v>44286</v>
      </c>
      <c r="C207">
        <v>533700</v>
      </c>
      <c r="D207" t="s">
        <v>290</v>
      </c>
      <c r="E207" t="s">
        <v>1630</v>
      </c>
      <c r="F207" t="s">
        <v>1683</v>
      </c>
      <c r="G207" t="s">
        <v>59318</v>
      </c>
      <c r="I207" s="17">
        <v>42968</v>
      </c>
      <c r="J207" s="17">
        <v>46620</v>
      </c>
      <c r="K207" t="s">
        <v>247</v>
      </c>
      <c r="L207" s="18">
        <v>2000000</v>
      </c>
      <c r="M207" s="18">
        <v>2518537178</v>
      </c>
      <c r="N207" s="18">
        <v>2489324686</v>
      </c>
      <c r="O207" s="18">
        <v>-39021429</v>
      </c>
      <c r="P207" s="18">
        <v>-3916183</v>
      </c>
      <c r="Q207" s="18">
        <v>9837537</v>
      </c>
      <c r="R207" s="18">
        <v>0</v>
      </c>
      <c r="S207">
        <v>0</v>
      </c>
      <c r="T207" s="62">
        <v>125926.86</v>
      </c>
      <c r="U207" s="62">
        <v>109.54</v>
      </c>
      <c r="V207">
        <v>1.18</v>
      </c>
      <c r="W207">
        <v>0</v>
      </c>
      <c r="X207">
        <v>2.29</v>
      </c>
      <c r="Y207" t="s">
        <v>59250</v>
      </c>
      <c r="Z207" t="s">
        <v>140</v>
      </c>
      <c r="AA207" t="s">
        <v>1683</v>
      </c>
      <c r="AC207" t="s">
        <v>1650</v>
      </c>
      <c r="AD207" t="s">
        <v>328</v>
      </c>
      <c r="AE207" t="s">
        <v>1641</v>
      </c>
      <c r="AF207" s="17">
        <v>43833</v>
      </c>
      <c r="AG207" t="s">
        <v>1684</v>
      </c>
      <c r="AH207">
        <v>0</v>
      </c>
      <c r="AI207">
        <v>0</v>
      </c>
      <c r="AJ207">
        <v>3.9</v>
      </c>
      <c r="AK207" s="62">
        <v>1131.8</v>
      </c>
      <c r="AL207" t="s">
        <v>328</v>
      </c>
      <c r="AM207">
        <v>110.94</v>
      </c>
      <c r="AP207" t="e">
        <f>MATCH(A207,MP_20210416!C:C,0)</f>
        <v>#N/A</v>
      </c>
    </row>
    <row r="208" spans="1:42">
      <c r="A208" t="str">
        <f t="shared" si="9"/>
        <v>US931427AQ19 CORP</v>
      </c>
      <c r="B208" s="17">
        <v>44286</v>
      </c>
      <c r="C208">
        <v>533700</v>
      </c>
      <c r="D208" t="s">
        <v>290</v>
      </c>
      <c r="E208" t="s">
        <v>1630</v>
      </c>
      <c r="F208" t="s">
        <v>1685</v>
      </c>
      <c r="G208" t="s">
        <v>59319</v>
      </c>
      <c r="I208" s="17">
        <v>42522</v>
      </c>
      <c r="J208" s="17">
        <v>46174</v>
      </c>
      <c r="K208" t="s">
        <v>247</v>
      </c>
      <c r="L208" s="18">
        <v>2000000</v>
      </c>
      <c r="M208" s="18">
        <v>2486025643</v>
      </c>
      <c r="N208" s="18">
        <v>2481129696</v>
      </c>
      <c r="O208" s="18">
        <v>-30927347</v>
      </c>
      <c r="P208" s="18">
        <v>-4648198</v>
      </c>
      <c r="Q208" s="18">
        <v>26107299</v>
      </c>
      <c r="R208" s="18">
        <v>0</v>
      </c>
      <c r="S208">
        <v>0</v>
      </c>
      <c r="T208" s="62">
        <v>124301.28</v>
      </c>
      <c r="U208" s="62">
        <v>108.46</v>
      </c>
      <c r="V208">
        <v>1.18</v>
      </c>
      <c r="W208">
        <v>0</v>
      </c>
      <c r="X208">
        <v>1.73</v>
      </c>
      <c r="Y208" t="s">
        <v>59251</v>
      </c>
      <c r="Z208" t="s">
        <v>140</v>
      </c>
      <c r="AA208" t="s">
        <v>1685</v>
      </c>
      <c r="AC208" t="s">
        <v>1663</v>
      </c>
      <c r="AD208" t="s">
        <v>328</v>
      </c>
      <c r="AE208" t="s">
        <v>1636</v>
      </c>
      <c r="AF208" s="17">
        <v>43833</v>
      </c>
      <c r="AG208" t="s">
        <v>1684</v>
      </c>
      <c r="AH208">
        <v>0</v>
      </c>
      <c r="AI208">
        <v>0</v>
      </c>
      <c r="AJ208">
        <v>3.45</v>
      </c>
      <c r="AK208" s="62">
        <v>1131.8</v>
      </c>
      <c r="AL208" t="s">
        <v>328</v>
      </c>
      <c r="AM208">
        <v>109.51</v>
      </c>
      <c r="AP208" t="e">
        <f>MATCH(A208,MP_20210416!C:C,0)</f>
        <v>#N/A</v>
      </c>
    </row>
    <row r="209" spans="1:42">
      <c r="A209" t="str">
        <f t="shared" si="9"/>
        <v>US95040QAL86 CORP</v>
      </c>
      <c r="B209" s="17">
        <v>44286</v>
      </c>
      <c r="C209">
        <v>533700</v>
      </c>
      <c r="D209" t="s">
        <v>290</v>
      </c>
      <c r="E209" t="s">
        <v>1630</v>
      </c>
      <c r="F209" t="s">
        <v>58964</v>
      </c>
      <c r="G209" t="s">
        <v>58965</v>
      </c>
      <c r="I209" s="17">
        <v>44012</v>
      </c>
      <c r="J209" s="17">
        <v>47863</v>
      </c>
      <c r="K209" t="s">
        <v>247</v>
      </c>
      <c r="L209" s="18">
        <v>2000000</v>
      </c>
      <c r="M209" s="18">
        <v>2332674976</v>
      </c>
      <c r="N209" s="18">
        <v>2270290194</v>
      </c>
      <c r="O209" s="18">
        <v>-75526236</v>
      </c>
      <c r="P209" s="18">
        <v>-662784</v>
      </c>
      <c r="Q209" s="18">
        <v>12953354</v>
      </c>
      <c r="R209" s="18">
        <v>0</v>
      </c>
      <c r="S209">
        <v>0</v>
      </c>
      <c r="T209" s="62">
        <v>116633.75</v>
      </c>
      <c r="U209" s="62">
        <v>99.72</v>
      </c>
      <c r="V209">
        <v>1.08</v>
      </c>
      <c r="W209">
        <v>0</v>
      </c>
      <c r="X209">
        <v>2.78</v>
      </c>
      <c r="Y209" t="s">
        <v>58966</v>
      </c>
      <c r="Z209" t="s">
        <v>140</v>
      </c>
      <c r="AA209" t="s">
        <v>58964</v>
      </c>
      <c r="AC209" t="s">
        <v>1640</v>
      </c>
      <c r="AD209" t="s">
        <v>328</v>
      </c>
      <c r="AE209" t="s">
        <v>1667</v>
      </c>
      <c r="AF209" s="17">
        <v>44154</v>
      </c>
      <c r="AG209" t="s">
        <v>1657</v>
      </c>
      <c r="AH209">
        <v>0</v>
      </c>
      <c r="AI209">
        <v>0</v>
      </c>
      <c r="AJ209">
        <v>2.75</v>
      </c>
      <c r="AK209" s="62">
        <v>1131.8</v>
      </c>
      <c r="AL209" t="s">
        <v>328</v>
      </c>
      <c r="AM209">
        <v>104.55</v>
      </c>
      <c r="AP209" t="e">
        <f>MATCH(A209,MP_20210416!C:C,0)</f>
        <v>#N/A</v>
      </c>
    </row>
    <row r="210" spans="1:42">
      <c r="A210" t="str">
        <f t="shared" si="9"/>
        <v>USF1R15XL357 CORP</v>
      </c>
      <c r="B210" s="17">
        <v>44286</v>
      </c>
      <c r="C210">
        <v>533700</v>
      </c>
      <c r="D210" t="s">
        <v>290</v>
      </c>
      <c r="E210" t="s">
        <v>1630</v>
      </c>
      <c r="F210" t="s">
        <v>59254</v>
      </c>
      <c r="G210" t="s">
        <v>59255</v>
      </c>
      <c r="I210" s="17">
        <v>44252</v>
      </c>
      <c r="J210" s="17">
        <v>98489</v>
      </c>
      <c r="K210" t="s">
        <v>247</v>
      </c>
      <c r="L210" s="18">
        <v>1250000</v>
      </c>
      <c r="M210" s="18">
        <v>1385139750</v>
      </c>
      <c r="N210" s="18">
        <v>1416511363</v>
      </c>
      <c r="O210" s="18">
        <v>24828395</v>
      </c>
      <c r="P210" s="18">
        <v>-6830641</v>
      </c>
      <c r="Q210" s="18">
        <v>6393484</v>
      </c>
      <c r="R210" s="18">
        <v>0</v>
      </c>
      <c r="S210">
        <v>0</v>
      </c>
      <c r="T210" s="62">
        <v>110811.18</v>
      </c>
      <c r="U210" s="62">
        <v>99.66</v>
      </c>
      <c r="V210">
        <v>0.67</v>
      </c>
      <c r="W210">
        <v>0</v>
      </c>
      <c r="X210">
        <v>4.68</v>
      </c>
      <c r="Y210" t="s">
        <v>59256</v>
      </c>
      <c r="Z210" t="s">
        <v>140</v>
      </c>
      <c r="AA210" t="s">
        <v>59254</v>
      </c>
      <c r="AD210" t="s">
        <v>405</v>
      </c>
      <c r="AE210" t="s">
        <v>59257</v>
      </c>
      <c r="AF210" s="17">
        <v>44246</v>
      </c>
      <c r="AG210" t="s">
        <v>1684</v>
      </c>
      <c r="AH210">
        <v>0</v>
      </c>
      <c r="AI210">
        <v>0</v>
      </c>
      <c r="AJ210">
        <v>4.63</v>
      </c>
      <c r="AK210" s="62">
        <v>1131.8</v>
      </c>
      <c r="AL210" t="s">
        <v>405</v>
      </c>
      <c r="AM210">
        <v>100.2</v>
      </c>
      <c r="AP210" t="e">
        <f>MATCH(A210,MP_20210416!C:C,0)</f>
        <v>#N/A</v>
      </c>
    </row>
    <row r="211" spans="1:42">
      <c r="A211" t="str">
        <f t="shared" si="9"/>
        <v>USJ57160DY66 CORP</v>
      </c>
      <c r="B211" s="17">
        <v>44286</v>
      </c>
      <c r="C211">
        <v>533700</v>
      </c>
      <c r="D211" t="s">
        <v>290</v>
      </c>
      <c r="E211" t="s">
        <v>1630</v>
      </c>
      <c r="F211" t="s">
        <v>59148</v>
      </c>
      <c r="G211" t="s">
        <v>59149</v>
      </c>
      <c r="I211" s="17">
        <v>44091</v>
      </c>
      <c r="J211" s="17">
        <v>46647</v>
      </c>
      <c r="K211" t="s">
        <v>247</v>
      </c>
      <c r="L211" s="18">
        <v>2000000</v>
      </c>
      <c r="M211" s="18">
        <v>2389015560</v>
      </c>
      <c r="N211" s="18">
        <v>2466780102</v>
      </c>
      <c r="O211" s="18">
        <v>73939692</v>
      </c>
      <c r="P211" s="18">
        <v>-2280133</v>
      </c>
      <c r="Q211" s="18">
        <v>3674465</v>
      </c>
      <c r="R211" s="18">
        <v>0</v>
      </c>
      <c r="S211">
        <v>0</v>
      </c>
      <c r="T211" s="62">
        <v>119450.78</v>
      </c>
      <c r="U211" s="62">
        <v>108.81</v>
      </c>
      <c r="V211">
        <v>1.17</v>
      </c>
      <c r="W211">
        <v>0</v>
      </c>
      <c r="X211">
        <v>2.84</v>
      </c>
      <c r="Y211" t="s">
        <v>59150</v>
      </c>
      <c r="Z211" t="s">
        <v>140</v>
      </c>
      <c r="AA211" t="s">
        <v>59148</v>
      </c>
      <c r="AC211" t="s">
        <v>1663</v>
      </c>
      <c r="AD211" t="s">
        <v>328</v>
      </c>
      <c r="AE211" t="s">
        <v>1641</v>
      </c>
      <c r="AF211" s="17">
        <v>44203</v>
      </c>
      <c r="AG211" t="s">
        <v>58953</v>
      </c>
      <c r="AH211">
        <v>0</v>
      </c>
      <c r="AI211">
        <v>0</v>
      </c>
      <c r="AJ211">
        <v>4.3499999999999996</v>
      </c>
      <c r="AK211" s="62">
        <v>1131.8</v>
      </c>
      <c r="AL211" t="s">
        <v>490</v>
      </c>
      <c r="AM211">
        <v>109.86</v>
      </c>
      <c r="AP211" t="e">
        <f>MATCH(A211,MP_20210416!C:C,0)</f>
        <v>#N/A</v>
      </c>
    </row>
    <row r="212" spans="1:42">
      <c r="A212" t="str">
        <f t="shared" si="9"/>
        <v>USN06537AD10 CORP</v>
      </c>
      <c r="B212" s="17">
        <v>44286</v>
      </c>
      <c r="C212">
        <v>533700</v>
      </c>
      <c r="D212" t="s">
        <v>290</v>
      </c>
      <c r="E212" t="s">
        <v>1630</v>
      </c>
      <c r="F212" t="s">
        <v>1686</v>
      </c>
      <c r="G212" t="s">
        <v>59320</v>
      </c>
      <c r="I212" s="17">
        <v>41163</v>
      </c>
      <c r="J212" s="17">
        <v>45183</v>
      </c>
      <c r="K212" t="s">
        <v>247</v>
      </c>
      <c r="L212" s="18">
        <v>1500000</v>
      </c>
      <c r="M212" s="18">
        <v>1703184632</v>
      </c>
      <c r="N212" s="18">
        <v>1747727868</v>
      </c>
      <c r="O212" s="18">
        <v>40835414</v>
      </c>
      <c r="P212" s="18">
        <v>-3219172</v>
      </c>
      <c r="Q212" s="18">
        <v>3718633</v>
      </c>
      <c r="R212" s="18">
        <v>0</v>
      </c>
      <c r="S212">
        <v>0</v>
      </c>
      <c r="T212" s="62">
        <v>113545.64</v>
      </c>
      <c r="U212" s="62">
        <v>102.73</v>
      </c>
      <c r="V212">
        <v>0.83</v>
      </c>
      <c r="W212">
        <v>0</v>
      </c>
      <c r="X212">
        <v>3.12</v>
      </c>
      <c r="Y212" t="s">
        <v>59252</v>
      </c>
      <c r="Z212" t="s">
        <v>140</v>
      </c>
      <c r="AA212" t="s">
        <v>1686</v>
      </c>
      <c r="AC212" t="s">
        <v>1687</v>
      </c>
      <c r="AD212" t="s">
        <v>1688</v>
      </c>
      <c r="AE212" t="s">
        <v>1636</v>
      </c>
      <c r="AF212" s="17">
        <v>41404</v>
      </c>
      <c r="AG212" t="s">
        <v>1689</v>
      </c>
      <c r="AH212">
        <v>0</v>
      </c>
      <c r="AI212">
        <v>0</v>
      </c>
      <c r="AJ212">
        <v>4.63</v>
      </c>
      <c r="AK212" s="62">
        <v>1131.8</v>
      </c>
      <c r="AL212" t="s">
        <v>437</v>
      </c>
      <c r="AM212">
        <v>100.03</v>
      </c>
      <c r="AP212" t="e">
        <f>MATCH(A212,MP_20210416!C:C,0)</f>
        <v>#N/A</v>
      </c>
    </row>
    <row r="213" spans="1:42">
      <c r="A213" t="str">
        <f t="shared" si="9"/>
        <v>USQ568A9SR96 CORP</v>
      </c>
      <c r="B213" s="17">
        <v>44286</v>
      </c>
      <c r="C213">
        <v>533700</v>
      </c>
      <c r="D213" t="s">
        <v>290</v>
      </c>
      <c r="E213" t="s">
        <v>1630</v>
      </c>
      <c r="F213" t="s">
        <v>59258</v>
      </c>
      <c r="G213" t="s">
        <v>59259</v>
      </c>
      <c r="I213" s="17">
        <v>44258</v>
      </c>
      <c r="J213" s="17">
        <v>49737</v>
      </c>
      <c r="K213" t="s">
        <v>247</v>
      </c>
      <c r="L213" s="18">
        <v>2000000</v>
      </c>
      <c r="M213" s="18">
        <v>2224400000</v>
      </c>
      <c r="N213" s="18">
        <v>2172693325</v>
      </c>
      <c r="O213" s="18">
        <v>-57079963</v>
      </c>
      <c r="P213" s="18">
        <v>-2927689</v>
      </c>
      <c r="Q213" s="18">
        <v>5280236</v>
      </c>
      <c r="R213" s="18">
        <v>0</v>
      </c>
      <c r="S213">
        <v>0</v>
      </c>
      <c r="T213" s="62">
        <v>111220</v>
      </c>
      <c r="U213" s="62">
        <v>95.75</v>
      </c>
      <c r="V213">
        <v>1.03</v>
      </c>
      <c r="W213">
        <v>0</v>
      </c>
      <c r="X213">
        <v>3.49</v>
      </c>
      <c r="Y213" t="s">
        <v>59260</v>
      </c>
      <c r="Z213" t="s">
        <v>140</v>
      </c>
      <c r="AA213" t="s">
        <v>59258</v>
      </c>
      <c r="AD213" t="s">
        <v>328</v>
      </c>
      <c r="AE213" t="s">
        <v>1641</v>
      </c>
      <c r="AF213" s="17">
        <v>44251</v>
      </c>
      <c r="AG213" t="s">
        <v>1657</v>
      </c>
      <c r="AH213">
        <v>0</v>
      </c>
      <c r="AI213">
        <v>0</v>
      </c>
      <c r="AJ213">
        <v>3.05</v>
      </c>
      <c r="AK213" s="62">
        <v>1131.8</v>
      </c>
      <c r="AL213" t="s">
        <v>296</v>
      </c>
      <c r="AM213">
        <v>100</v>
      </c>
      <c r="AP213" t="e">
        <f>MATCH(A213,MP_20210416!C:C,0)</f>
        <v>#N/A</v>
      </c>
    </row>
    <row r="214" spans="1:42">
      <c r="A214" t="str">
        <f t="shared" si="9"/>
        <v>USU07265AF50 CORP</v>
      </c>
      <c r="B214" s="17">
        <v>44286</v>
      </c>
      <c r="C214">
        <v>533700</v>
      </c>
      <c r="D214" t="s">
        <v>290</v>
      </c>
      <c r="E214" t="s">
        <v>1630</v>
      </c>
      <c r="F214" t="s">
        <v>1690</v>
      </c>
      <c r="G214" t="s">
        <v>1691</v>
      </c>
      <c r="I214" s="17">
        <v>43276</v>
      </c>
      <c r="J214" s="17">
        <v>47102</v>
      </c>
      <c r="K214" t="s">
        <v>247</v>
      </c>
      <c r="L214" s="18">
        <v>2000000</v>
      </c>
      <c r="M214" s="18">
        <v>2625452247</v>
      </c>
      <c r="N214" s="18">
        <v>2589535638</v>
      </c>
      <c r="O214" s="18">
        <v>-65076179</v>
      </c>
      <c r="P214" s="18">
        <v>-3396364</v>
      </c>
      <c r="Q214" s="18">
        <v>29244591</v>
      </c>
      <c r="R214" s="18">
        <v>0</v>
      </c>
      <c r="S214">
        <v>0</v>
      </c>
      <c r="T214" s="62">
        <v>131272.60999999999</v>
      </c>
      <c r="U214" s="62">
        <v>113.11</v>
      </c>
      <c r="V214">
        <v>1.23</v>
      </c>
      <c r="W214">
        <v>0</v>
      </c>
      <c r="X214">
        <v>2.4900000000000002</v>
      </c>
      <c r="Y214" t="s">
        <v>1692</v>
      </c>
      <c r="Z214" t="s">
        <v>140</v>
      </c>
      <c r="AA214" t="s">
        <v>1690</v>
      </c>
      <c r="AC214" t="s">
        <v>1644</v>
      </c>
      <c r="AD214" t="s">
        <v>328</v>
      </c>
      <c r="AE214" t="s">
        <v>1636</v>
      </c>
      <c r="AF214" s="17">
        <v>43641</v>
      </c>
      <c r="AG214" t="s">
        <v>1645</v>
      </c>
      <c r="AH214">
        <v>0</v>
      </c>
      <c r="AI214">
        <v>0</v>
      </c>
      <c r="AJ214">
        <v>4.38</v>
      </c>
      <c r="AK214" s="62">
        <v>1131.8</v>
      </c>
      <c r="AL214" t="s">
        <v>328</v>
      </c>
      <c r="AM214">
        <v>115.65</v>
      </c>
      <c r="AP214" t="e">
        <f>MATCH(A214,MP_20210416!C:C,0)</f>
        <v>#N/A</v>
      </c>
    </row>
    <row r="215" spans="1:42">
      <c r="A215" t="str">
        <f t="shared" si="9"/>
        <v>USU2645FAD25 CORP</v>
      </c>
      <c r="B215" s="17">
        <v>44286</v>
      </c>
      <c r="C215">
        <v>533700</v>
      </c>
      <c r="D215" t="s">
        <v>290</v>
      </c>
      <c r="E215" t="s">
        <v>1630</v>
      </c>
      <c r="F215" t="s">
        <v>1693</v>
      </c>
      <c r="G215" t="s">
        <v>1694</v>
      </c>
      <c r="I215" s="17">
        <v>42901</v>
      </c>
      <c r="J215" s="17">
        <v>46553</v>
      </c>
      <c r="K215" t="s">
        <v>247</v>
      </c>
      <c r="L215" s="18">
        <v>2000000</v>
      </c>
      <c r="M215" s="18">
        <v>2540115429</v>
      </c>
      <c r="N215" s="18">
        <v>2499852938</v>
      </c>
      <c r="O215" s="18">
        <v>-63123594</v>
      </c>
      <c r="P215" s="18">
        <v>-6229248</v>
      </c>
      <c r="Q215" s="18">
        <v>22927760</v>
      </c>
      <c r="R215" s="18">
        <v>0</v>
      </c>
      <c r="S215">
        <v>0</v>
      </c>
      <c r="T215" s="62">
        <v>127005.77</v>
      </c>
      <c r="U215" s="62">
        <v>109.43</v>
      </c>
      <c r="V215">
        <v>1.19</v>
      </c>
      <c r="W215">
        <v>0</v>
      </c>
      <c r="X215">
        <v>1.82</v>
      </c>
      <c r="Y215" t="s">
        <v>1695</v>
      </c>
      <c r="Z215" t="s">
        <v>140</v>
      </c>
      <c r="AA215" t="s">
        <v>1693</v>
      </c>
      <c r="AC215" t="s">
        <v>1644</v>
      </c>
      <c r="AD215" t="s">
        <v>328</v>
      </c>
      <c r="AE215" t="s">
        <v>1636</v>
      </c>
      <c r="AF215" s="17">
        <v>43627</v>
      </c>
      <c r="AG215" t="s">
        <v>1642</v>
      </c>
      <c r="AH215">
        <v>0</v>
      </c>
      <c r="AI215">
        <v>0</v>
      </c>
      <c r="AJ215">
        <v>3.43</v>
      </c>
      <c r="AK215" s="62">
        <v>1131.8</v>
      </c>
      <c r="AL215" t="s">
        <v>328</v>
      </c>
      <c r="AM215">
        <v>111.89</v>
      </c>
      <c r="AP215" t="e">
        <f>MATCH(A215,MP_20210416!C:C,0)</f>
        <v>#N/A</v>
      </c>
    </row>
    <row r="216" spans="1:42">
      <c r="A216" t="str">
        <f t="shared" si="9"/>
        <v>USU37818AX65 CORP</v>
      </c>
      <c r="B216" s="17">
        <v>44286</v>
      </c>
      <c r="C216">
        <v>533700</v>
      </c>
      <c r="D216" t="s">
        <v>290</v>
      </c>
      <c r="E216" t="s">
        <v>1630</v>
      </c>
      <c r="F216" t="s">
        <v>58938</v>
      </c>
      <c r="G216" t="s">
        <v>58939</v>
      </c>
      <c r="I216" s="17">
        <v>44075</v>
      </c>
      <c r="J216" s="17">
        <v>47727</v>
      </c>
      <c r="K216" t="s">
        <v>247</v>
      </c>
      <c r="L216" s="18">
        <v>2000000</v>
      </c>
      <c r="M216" s="18">
        <v>2216986512</v>
      </c>
      <c r="N216" s="18">
        <v>2173645294</v>
      </c>
      <c r="O216" s="18">
        <v>-48057055</v>
      </c>
      <c r="P216" s="18">
        <v>-5027408</v>
      </c>
      <c r="Q216" s="18">
        <v>4729587</v>
      </c>
      <c r="R216" s="18">
        <v>0</v>
      </c>
      <c r="S216">
        <v>0</v>
      </c>
      <c r="T216" s="62">
        <v>110849.33</v>
      </c>
      <c r="U216" s="62">
        <v>95.82</v>
      </c>
      <c r="V216">
        <v>1.03</v>
      </c>
      <c r="W216">
        <v>0</v>
      </c>
      <c r="X216">
        <v>3.01</v>
      </c>
      <c r="Y216" t="s">
        <v>58940</v>
      </c>
      <c r="Z216" t="s">
        <v>140</v>
      </c>
      <c r="AA216" t="s">
        <v>58938</v>
      </c>
      <c r="AC216" t="s">
        <v>58912</v>
      </c>
      <c r="AD216" t="s">
        <v>328</v>
      </c>
      <c r="AE216" t="s">
        <v>1667</v>
      </c>
      <c r="AF216" s="17">
        <v>44095</v>
      </c>
      <c r="AG216" t="s">
        <v>58941</v>
      </c>
      <c r="AH216">
        <v>0</v>
      </c>
      <c r="AI216">
        <v>0</v>
      </c>
      <c r="AJ216">
        <v>2.5</v>
      </c>
      <c r="AK216" s="62">
        <v>1131.8</v>
      </c>
      <c r="AL216" t="s">
        <v>328</v>
      </c>
      <c r="AM216">
        <v>97.66</v>
      </c>
      <c r="AP216" t="e">
        <f>MATCH(A216,MP_20210416!C:C,0)</f>
        <v>#N/A</v>
      </c>
    </row>
    <row r="217" spans="1:42">
      <c r="A217" t="str">
        <f t="shared" si="9"/>
        <v>XS1891434604 CORP</v>
      </c>
      <c r="B217" s="17">
        <v>44286</v>
      </c>
      <c r="C217">
        <v>533700</v>
      </c>
      <c r="D217" t="s">
        <v>290</v>
      </c>
      <c r="E217" t="s">
        <v>1630</v>
      </c>
      <c r="F217" t="s">
        <v>1696</v>
      </c>
      <c r="G217" t="s">
        <v>1697</v>
      </c>
      <c r="I217" s="17">
        <v>43388</v>
      </c>
      <c r="J217" s="17">
        <v>44484</v>
      </c>
      <c r="K217" t="s">
        <v>247</v>
      </c>
      <c r="L217" s="18">
        <v>2000000</v>
      </c>
      <c r="M217" s="18">
        <v>2347579767</v>
      </c>
      <c r="N217" s="18">
        <v>2388351149</v>
      </c>
      <c r="O217" s="18">
        <v>-25769030</v>
      </c>
      <c r="P217" s="18">
        <v>-2416144</v>
      </c>
      <c r="Q217" s="18">
        <v>66734424</v>
      </c>
      <c r="R217" s="18">
        <v>0</v>
      </c>
      <c r="S217">
        <v>0</v>
      </c>
      <c r="T217" s="62">
        <v>117378.99</v>
      </c>
      <c r="U217" s="62">
        <v>102.57</v>
      </c>
      <c r="V217">
        <v>1.1299999999999999</v>
      </c>
      <c r="W217">
        <v>0</v>
      </c>
      <c r="X217">
        <v>1.57</v>
      </c>
      <c r="Y217" t="s">
        <v>1698</v>
      </c>
      <c r="Z217" t="s">
        <v>140</v>
      </c>
      <c r="AA217" t="s">
        <v>1696</v>
      </c>
      <c r="AC217" t="s">
        <v>1640</v>
      </c>
      <c r="AD217" t="s">
        <v>610</v>
      </c>
      <c r="AE217">
        <v>0</v>
      </c>
      <c r="AF217" s="17">
        <v>43572</v>
      </c>
      <c r="AG217" t="s">
        <v>1645</v>
      </c>
      <c r="AH217">
        <v>0</v>
      </c>
      <c r="AI217">
        <v>0</v>
      </c>
      <c r="AJ217">
        <v>6.38</v>
      </c>
      <c r="AK217" s="62">
        <v>1131.8</v>
      </c>
      <c r="AL217" t="s">
        <v>334</v>
      </c>
      <c r="AM217">
        <v>103.41</v>
      </c>
      <c r="AP217" t="e">
        <f>MATCH(A217,MP_20210416!C:C,0)</f>
        <v>#N/A</v>
      </c>
    </row>
    <row r="218" spans="1:42">
      <c r="A218" t="str">
        <f t="shared" si="9"/>
        <v>XS2116905691 CORP</v>
      </c>
      <c r="B218" s="17">
        <v>44286</v>
      </c>
      <c r="C218">
        <v>533700</v>
      </c>
      <c r="D218" t="s">
        <v>290</v>
      </c>
      <c r="E218" t="s">
        <v>1630</v>
      </c>
      <c r="F218" t="s">
        <v>59169</v>
      </c>
      <c r="G218" t="s">
        <v>59170</v>
      </c>
      <c r="I218" s="17">
        <v>44070</v>
      </c>
      <c r="J218" s="17">
        <v>47722</v>
      </c>
      <c r="K218" t="s">
        <v>247</v>
      </c>
      <c r="L218" s="18">
        <v>3000000</v>
      </c>
      <c r="M218" s="18">
        <v>3148726446</v>
      </c>
      <c r="N218" s="18">
        <v>3184453791</v>
      </c>
      <c r="O218" s="18">
        <v>28912970</v>
      </c>
      <c r="P218" s="18">
        <v>-4478941</v>
      </c>
      <c r="Q218" s="18">
        <v>6561500</v>
      </c>
      <c r="R218" s="18">
        <v>0</v>
      </c>
      <c r="S218">
        <v>0</v>
      </c>
      <c r="T218" s="62">
        <v>104957.55</v>
      </c>
      <c r="U218" s="62">
        <v>93.59</v>
      </c>
      <c r="V218">
        <v>1.51</v>
      </c>
      <c r="W218">
        <v>0</v>
      </c>
      <c r="X218">
        <v>2.91</v>
      </c>
      <c r="Y218" t="s">
        <v>59171</v>
      </c>
      <c r="Z218" t="s">
        <v>140</v>
      </c>
      <c r="AA218" t="s">
        <v>59169</v>
      </c>
      <c r="AC218" t="s">
        <v>1640</v>
      </c>
      <c r="AD218" t="s">
        <v>334</v>
      </c>
      <c r="AE218" t="s">
        <v>59172</v>
      </c>
      <c r="AF218" s="17">
        <v>44204</v>
      </c>
      <c r="AG218" t="s">
        <v>1674</v>
      </c>
      <c r="AH218">
        <v>0</v>
      </c>
      <c r="AI218">
        <v>0</v>
      </c>
      <c r="AJ218">
        <v>2.13</v>
      </c>
      <c r="AK218" s="62">
        <v>1131.8</v>
      </c>
      <c r="AL218" t="s">
        <v>59173</v>
      </c>
      <c r="AM218">
        <v>96.31</v>
      </c>
      <c r="AP218" t="e">
        <f>MATCH(A218,MP_20210416!C:C,0)</f>
        <v>#N/A</v>
      </c>
    </row>
    <row r="219" spans="1:42">
      <c r="A219" t="str">
        <f t="shared" si="9"/>
        <v>XS2124187571 CORP</v>
      </c>
      <c r="B219" s="17">
        <v>44286</v>
      </c>
      <c r="C219">
        <v>533700</v>
      </c>
      <c r="D219" t="s">
        <v>290</v>
      </c>
      <c r="E219" t="s">
        <v>1630</v>
      </c>
      <c r="F219" t="s">
        <v>58947</v>
      </c>
      <c r="G219" t="s">
        <v>58948</v>
      </c>
      <c r="I219" s="17">
        <v>43886</v>
      </c>
      <c r="J219" s="17">
        <v>47539</v>
      </c>
      <c r="K219" t="s">
        <v>247</v>
      </c>
      <c r="L219" s="18">
        <v>2000000</v>
      </c>
      <c r="M219" s="18">
        <v>2271473582</v>
      </c>
      <c r="N219" s="18">
        <v>2174955160</v>
      </c>
      <c r="O219" s="18">
        <v>-103875122</v>
      </c>
      <c r="P219" s="18">
        <v>-6174762</v>
      </c>
      <c r="Q219" s="18">
        <v>7378149</v>
      </c>
      <c r="R219" s="18">
        <v>0</v>
      </c>
      <c r="S219">
        <v>0</v>
      </c>
      <c r="T219" s="62">
        <v>113573.68</v>
      </c>
      <c r="U219" s="62">
        <v>95.76</v>
      </c>
      <c r="V219">
        <v>1.03</v>
      </c>
      <c r="W219">
        <v>0</v>
      </c>
      <c r="X219">
        <v>3.82</v>
      </c>
      <c r="Y219" t="s">
        <v>58949</v>
      </c>
      <c r="Z219" t="s">
        <v>140</v>
      </c>
      <c r="AA219" t="s">
        <v>58947</v>
      </c>
      <c r="AC219" t="s">
        <v>83</v>
      </c>
      <c r="AD219" t="s">
        <v>477</v>
      </c>
      <c r="AE219" t="s">
        <v>1641</v>
      </c>
      <c r="AF219" s="17">
        <v>44131</v>
      </c>
      <c r="AG219" t="s">
        <v>1684</v>
      </c>
      <c r="AH219">
        <v>0</v>
      </c>
      <c r="AI219">
        <v>0</v>
      </c>
      <c r="AJ219">
        <v>3.25</v>
      </c>
      <c r="AK219" s="62">
        <v>1131.8</v>
      </c>
      <c r="AL219" t="s">
        <v>315</v>
      </c>
      <c r="AM219">
        <v>100.06</v>
      </c>
      <c r="AP219" t="e">
        <f>MATCH(A219,MP_20210416!C:C,0)</f>
        <v>#N/A</v>
      </c>
    </row>
    <row r="220" spans="1:42">
      <c r="A220" t="str">
        <f t="shared" si="9"/>
        <v>XS2125601547 CORP</v>
      </c>
      <c r="B220" s="17">
        <v>44286</v>
      </c>
      <c r="C220">
        <v>533700</v>
      </c>
      <c r="D220" t="s">
        <v>290</v>
      </c>
      <c r="E220" t="s">
        <v>1630</v>
      </c>
      <c r="F220" t="s">
        <v>58971</v>
      </c>
      <c r="G220" t="s">
        <v>58972</v>
      </c>
      <c r="I220" s="17">
        <v>43892</v>
      </c>
      <c r="J220" s="17">
        <v>47544</v>
      </c>
      <c r="K220" t="s">
        <v>247</v>
      </c>
      <c r="L220" s="18">
        <v>2000000</v>
      </c>
      <c r="M220" s="18">
        <v>2243759550</v>
      </c>
      <c r="N220" s="18">
        <v>2200926076</v>
      </c>
      <c r="O220" s="18">
        <v>-47847981</v>
      </c>
      <c r="P220" s="18">
        <v>-1259157</v>
      </c>
      <c r="Q220" s="18">
        <v>4929884</v>
      </c>
      <c r="R220" s="18">
        <v>0</v>
      </c>
      <c r="S220">
        <v>0</v>
      </c>
      <c r="T220" s="62">
        <v>112187.98</v>
      </c>
      <c r="U220" s="62">
        <v>97.01</v>
      </c>
      <c r="V220">
        <v>1.05</v>
      </c>
      <c r="W220">
        <v>0</v>
      </c>
      <c r="X220">
        <v>3.14</v>
      </c>
      <c r="Y220" t="s">
        <v>58973</v>
      </c>
      <c r="Z220" t="s">
        <v>140</v>
      </c>
      <c r="AA220" t="s">
        <v>58971</v>
      </c>
      <c r="AC220" t="s">
        <v>1640</v>
      </c>
      <c r="AD220" t="s">
        <v>334</v>
      </c>
      <c r="AE220" t="s">
        <v>1667</v>
      </c>
      <c r="AF220" s="17">
        <v>44159</v>
      </c>
      <c r="AG220" t="s">
        <v>58953</v>
      </c>
      <c r="AH220">
        <v>0</v>
      </c>
      <c r="AI220">
        <v>0</v>
      </c>
      <c r="AJ220">
        <v>2.75</v>
      </c>
      <c r="AK220" s="62">
        <v>1131.8</v>
      </c>
      <c r="AL220" t="s">
        <v>1682</v>
      </c>
      <c r="AM220">
        <v>100.83</v>
      </c>
      <c r="AP220" t="e">
        <f>MATCH(A220,MP_20210416!C:C,0)</f>
        <v>#N/A</v>
      </c>
    </row>
    <row r="221" spans="1:42">
      <c r="A221" t="str">
        <f t="shared" si="9"/>
        <v>XS2133246327 CORP</v>
      </c>
      <c r="B221" s="17">
        <v>44286</v>
      </c>
      <c r="C221">
        <v>533700</v>
      </c>
      <c r="D221" t="s">
        <v>290</v>
      </c>
      <c r="E221" t="s">
        <v>1630</v>
      </c>
      <c r="F221" t="s">
        <v>58950</v>
      </c>
      <c r="G221" t="s">
        <v>58951</v>
      </c>
      <c r="I221" s="17">
        <v>43908</v>
      </c>
      <c r="J221" s="17">
        <v>47560</v>
      </c>
      <c r="K221" t="s">
        <v>247</v>
      </c>
      <c r="L221" s="18">
        <v>2000000</v>
      </c>
      <c r="M221" s="18">
        <v>2353125865</v>
      </c>
      <c r="N221" s="18">
        <v>2286264226</v>
      </c>
      <c r="O221" s="18">
        <v>-69416043</v>
      </c>
      <c r="P221" s="18">
        <v>-3028907</v>
      </c>
      <c r="Q221" s="18">
        <v>2561852</v>
      </c>
      <c r="R221" s="18">
        <v>0</v>
      </c>
      <c r="S221">
        <v>0</v>
      </c>
      <c r="T221" s="62">
        <v>117656.29</v>
      </c>
      <c r="U221" s="62">
        <v>100.89</v>
      </c>
      <c r="V221">
        <v>1.0900000000000001</v>
      </c>
      <c r="W221">
        <v>0</v>
      </c>
      <c r="X221">
        <v>3.01</v>
      </c>
      <c r="Y221" t="s">
        <v>58952</v>
      </c>
      <c r="Z221" t="s">
        <v>140</v>
      </c>
      <c r="AA221" t="s">
        <v>58950</v>
      </c>
      <c r="AC221" t="s">
        <v>1640</v>
      </c>
      <c r="AD221" t="s">
        <v>334</v>
      </c>
      <c r="AE221" t="s">
        <v>1649</v>
      </c>
      <c r="AF221" s="17">
        <v>44133</v>
      </c>
      <c r="AG221" t="s">
        <v>58953</v>
      </c>
      <c r="AH221">
        <v>0</v>
      </c>
      <c r="AI221">
        <v>0</v>
      </c>
      <c r="AJ221">
        <v>3.13</v>
      </c>
      <c r="AK221" s="62">
        <v>1131.8</v>
      </c>
      <c r="AL221" t="s">
        <v>334</v>
      </c>
      <c r="AM221">
        <v>103.65</v>
      </c>
      <c r="AP221" t="e">
        <f>MATCH(A221,MP_20210416!C:C,0)</f>
        <v>#N/A</v>
      </c>
    </row>
    <row r="222" spans="1:42">
      <c r="A222" t="str">
        <f t="shared" si="9"/>
        <v>XS2187635375 CORP</v>
      </c>
      <c r="B222" s="17">
        <v>44286</v>
      </c>
      <c r="C222">
        <v>533700</v>
      </c>
      <c r="D222" t="s">
        <v>290</v>
      </c>
      <c r="E222" t="s">
        <v>1630</v>
      </c>
      <c r="F222" t="s">
        <v>58954</v>
      </c>
      <c r="G222" t="s">
        <v>58955</v>
      </c>
      <c r="I222" s="17">
        <v>44025</v>
      </c>
      <c r="J222" s="17">
        <v>47677</v>
      </c>
      <c r="K222" t="s">
        <v>247</v>
      </c>
      <c r="L222" s="18">
        <v>2000000</v>
      </c>
      <c r="M222" s="18">
        <v>2283755364</v>
      </c>
      <c r="N222" s="18">
        <v>2203086807</v>
      </c>
      <c r="O222" s="18">
        <v>-92316669</v>
      </c>
      <c r="P222" s="18">
        <v>-911964</v>
      </c>
      <c r="Q222" s="18">
        <v>11682074</v>
      </c>
      <c r="R222" s="18">
        <v>0</v>
      </c>
      <c r="S222">
        <v>0</v>
      </c>
      <c r="T222" s="62">
        <v>114187.77</v>
      </c>
      <c r="U222" s="62">
        <v>96.81</v>
      </c>
      <c r="V222">
        <v>1.05</v>
      </c>
      <c r="W222">
        <v>0</v>
      </c>
      <c r="X222">
        <v>2.77</v>
      </c>
      <c r="Y222" t="s">
        <v>58956</v>
      </c>
      <c r="Z222" t="s">
        <v>140</v>
      </c>
      <c r="AA222" t="s">
        <v>58954</v>
      </c>
      <c r="AC222" t="s">
        <v>1644</v>
      </c>
      <c r="AD222" t="s">
        <v>334</v>
      </c>
      <c r="AE222" t="s">
        <v>1681</v>
      </c>
      <c r="AF222" s="17">
        <v>44134</v>
      </c>
      <c r="AG222" t="s">
        <v>1645</v>
      </c>
      <c r="AH222">
        <v>0</v>
      </c>
      <c r="AI222">
        <v>0</v>
      </c>
      <c r="AJ222">
        <v>2.38</v>
      </c>
      <c r="AK222" s="62">
        <v>1131.8</v>
      </c>
      <c r="AL222" t="s">
        <v>334</v>
      </c>
      <c r="AM222">
        <v>100.6</v>
      </c>
      <c r="AP222" t="e">
        <f>MATCH(A222,MP_20210416!C:C,0)</f>
        <v>#N/A</v>
      </c>
    </row>
    <row r="223" spans="1:42">
      <c r="A223" t="str">
        <f t="shared" si="9"/>
        <v>XS2211037184 CORP</v>
      </c>
      <c r="B223" s="17">
        <v>44286</v>
      </c>
      <c r="C223">
        <v>533700</v>
      </c>
      <c r="D223" t="s">
        <v>290</v>
      </c>
      <c r="E223" t="s">
        <v>1630</v>
      </c>
      <c r="F223" t="s">
        <v>59331</v>
      </c>
      <c r="G223" t="s">
        <v>59332</v>
      </c>
      <c r="I223" s="17">
        <v>44091</v>
      </c>
      <c r="J223" s="17">
        <v>47743</v>
      </c>
      <c r="K223" t="s">
        <v>247</v>
      </c>
      <c r="L223" s="18">
        <v>3000000</v>
      </c>
      <c r="M223" s="18">
        <v>3350672208</v>
      </c>
      <c r="N223" s="18">
        <v>3305170074</v>
      </c>
      <c r="O223" s="18">
        <v>-48968271</v>
      </c>
      <c r="P223" s="18">
        <v>-5084347</v>
      </c>
      <c r="Q223" s="18">
        <v>1239875</v>
      </c>
      <c r="R223" s="18">
        <v>0</v>
      </c>
      <c r="S223">
        <v>0</v>
      </c>
      <c r="T223" s="62">
        <v>111689.07</v>
      </c>
      <c r="U223" s="62">
        <v>97.24</v>
      </c>
      <c r="V223">
        <v>1.57</v>
      </c>
      <c r="W223">
        <v>0</v>
      </c>
      <c r="X223">
        <v>2.96</v>
      </c>
      <c r="Y223" t="s">
        <v>59333</v>
      </c>
      <c r="Z223" t="s">
        <v>140</v>
      </c>
      <c r="AA223" t="s">
        <v>59331</v>
      </c>
      <c r="AC223" t="s">
        <v>83</v>
      </c>
      <c r="AD223" t="s">
        <v>334</v>
      </c>
      <c r="AE223" t="s">
        <v>1667</v>
      </c>
      <c r="AF223" s="17">
        <v>44279</v>
      </c>
      <c r="AG223" t="s">
        <v>1657</v>
      </c>
      <c r="AH223">
        <v>0</v>
      </c>
      <c r="AI223">
        <v>0</v>
      </c>
      <c r="AJ223">
        <v>2.63</v>
      </c>
      <c r="AK223" s="62">
        <v>1131.8</v>
      </c>
      <c r="AL223" t="s">
        <v>59173</v>
      </c>
      <c r="AM223">
        <v>98.53</v>
      </c>
      <c r="AP223" t="e">
        <f>MATCH(A223,MP_20210416!C:C,0)</f>
        <v>#N/A</v>
      </c>
    </row>
    <row r="224" spans="1:42">
      <c r="A224" t="str">
        <f t="shared" si="9"/>
        <v>XS2232022926 CORP</v>
      </c>
      <c r="B224" s="17">
        <v>44286</v>
      </c>
      <c r="C224">
        <v>533700</v>
      </c>
      <c r="D224" t="s">
        <v>290</v>
      </c>
      <c r="E224" t="s">
        <v>1630</v>
      </c>
      <c r="F224" t="s">
        <v>59235</v>
      </c>
      <c r="G224" t="s">
        <v>59236</v>
      </c>
      <c r="I224" s="17">
        <v>44102</v>
      </c>
      <c r="J224" s="17">
        <v>47754</v>
      </c>
      <c r="K224" t="s">
        <v>247</v>
      </c>
      <c r="L224" s="18">
        <v>2000000</v>
      </c>
      <c r="M224" s="18">
        <v>2150610884</v>
      </c>
      <c r="N224" s="18">
        <v>2142625293</v>
      </c>
      <c r="O224" s="18">
        <v>-8466606</v>
      </c>
      <c r="P224" s="18">
        <v>-3796797</v>
      </c>
      <c r="Q224" s="18">
        <v>468732</v>
      </c>
      <c r="R224" s="18">
        <v>0</v>
      </c>
      <c r="S224">
        <v>0</v>
      </c>
      <c r="T224" s="62">
        <v>107530.54</v>
      </c>
      <c r="U224" s="62">
        <v>94.63</v>
      </c>
      <c r="V224">
        <v>1.02</v>
      </c>
      <c r="W224">
        <v>0</v>
      </c>
      <c r="X224">
        <v>3.21</v>
      </c>
      <c r="Y224" t="s">
        <v>59237</v>
      </c>
      <c r="Z224" t="s">
        <v>140</v>
      </c>
      <c r="AA224" t="s">
        <v>59235</v>
      </c>
      <c r="AC224" t="s">
        <v>1640</v>
      </c>
      <c r="AD224" t="s">
        <v>334</v>
      </c>
      <c r="AE224" t="s">
        <v>59172</v>
      </c>
      <c r="AF224" s="17">
        <v>44215</v>
      </c>
      <c r="AG224" t="s">
        <v>1684</v>
      </c>
      <c r="AH224">
        <v>0</v>
      </c>
      <c r="AI224">
        <v>0</v>
      </c>
      <c r="AJ224">
        <v>2.5499999999999998</v>
      </c>
      <c r="AK224" s="62">
        <v>1131.8</v>
      </c>
      <c r="AL224" t="s">
        <v>371</v>
      </c>
      <c r="AM224">
        <v>97.5</v>
      </c>
      <c r="AP224" t="e">
        <f>MATCH(A224,MP_20210416!C:C,0)</f>
        <v>#N/A</v>
      </c>
    </row>
    <row r="225" spans="1:42">
      <c r="A225" t="str">
        <f t="shared" si="9"/>
        <v>XS2236363227 CORP</v>
      </c>
      <c r="B225" s="17">
        <v>44286</v>
      </c>
      <c r="C225">
        <v>533700</v>
      </c>
      <c r="D225" t="s">
        <v>290</v>
      </c>
      <c r="E225" t="s">
        <v>1630</v>
      </c>
      <c r="F225" t="s">
        <v>59261</v>
      </c>
      <c r="G225" t="s">
        <v>59262</v>
      </c>
      <c r="I225" s="17">
        <v>44132</v>
      </c>
      <c r="J225" s="17">
        <v>47784</v>
      </c>
      <c r="K225" t="s">
        <v>247</v>
      </c>
      <c r="L225" s="18">
        <v>3000000</v>
      </c>
      <c r="M225" s="18">
        <v>3369319200</v>
      </c>
      <c r="N225" s="18">
        <v>3324327487</v>
      </c>
      <c r="O225" s="18">
        <v>-81067838</v>
      </c>
      <c r="P225" s="18">
        <v>-3059882</v>
      </c>
      <c r="Q225" s="18">
        <v>8999250</v>
      </c>
      <c r="R225" s="18">
        <v>0</v>
      </c>
      <c r="S225">
        <v>0</v>
      </c>
      <c r="T225" s="62">
        <v>112310.64</v>
      </c>
      <c r="U225" s="62">
        <v>96.84</v>
      </c>
      <c r="V225">
        <v>1.58</v>
      </c>
      <c r="W225">
        <v>0</v>
      </c>
      <c r="X225">
        <v>2.88</v>
      </c>
      <c r="Y225" t="s">
        <v>59263</v>
      </c>
      <c r="Z225" t="s">
        <v>140</v>
      </c>
      <c r="AA225" t="s">
        <v>59261</v>
      </c>
      <c r="AC225" t="s">
        <v>59264</v>
      </c>
      <c r="AD225" t="s">
        <v>610</v>
      </c>
      <c r="AE225" t="s">
        <v>1649</v>
      </c>
      <c r="AF225" s="17">
        <v>44245</v>
      </c>
      <c r="AG225" t="s">
        <v>1645</v>
      </c>
      <c r="AH225">
        <v>0</v>
      </c>
      <c r="AI225">
        <v>0</v>
      </c>
      <c r="AJ225">
        <v>2.5</v>
      </c>
      <c r="AK225" s="62">
        <v>1131.8</v>
      </c>
      <c r="AL225" t="s">
        <v>1682</v>
      </c>
      <c r="AM225">
        <v>101.4</v>
      </c>
    </row>
    <row r="226" spans="1:42">
      <c r="A226" t="str">
        <f t="shared" si="9"/>
        <v>XS2255665007 CORP</v>
      </c>
      <c r="B226" s="17">
        <v>44286</v>
      </c>
      <c r="C226">
        <v>533700</v>
      </c>
      <c r="D226" t="s">
        <v>290</v>
      </c>
      <c r="E226" t="s">
        <v>1630</v>
      </c>
      <c r="F226" t="s">
        <v>58960</v>
      </c>
      <c r="G226" t="s">
        <v>58961</v>
      </c>
      <c r="I226" s="17">
        <v>44152</v>
      </c>
      <c r="J226" s="17">
        <v>47804</v>
      </c>
      <c r="K226" t="s">
        <v>247</v>
      </c>
      <c r="L226" s="18">
        <v>500000</v>
      </c>
      <c r="M226" s="18">
        <v>552297879</v>
      </c>
      <c r="N226" s="18">
        <v>556666843</v>
      </c>
      <c r="O226" s="18">
        <v>-1423656</v>
      </c>
      <c r="P226" s="18">
        <v>-134729</v>
      </c>
      <c r="Q226" s="18">
        <v>5707148</v>
      </c>
      <c r="R226" s="18">
        <v>0</v>
      </c>
      <c r="S226">
        <v>0</v>
      </c>
      <c r="T226" s="62">
        <v>110459.58</v>
      </c>
      <c r="U226" s="62">
        <v>97.34</v>
      </c>
      <c r="V226">
        <v>0.26</v>
      </c>
      <c r="W226">
        <v>0</v>
      </c>
      <c r="X226">
        <v>3.07</v>
      </c>
      <c r="Y226" t="s">
        <v>58962</v>
      </c>
      <c r="Z226" t="s">
        <v>140</v>
      </c>
      <c r="AA226" t="s">
        <v>58960</v>
      </c>
      <c r="AC226" t="s">
        <v>1640</v>
      </c>
      <c r="AD226" t="s">
        <v>334</v>
      </c>
      <c r="AE226" t="s">
        <v>1667</v>
      </c>
      <c r="AF226" s="17">
        <v>44145</v>
      </c>
      <c r="AG226" t="s">
        <v>58963</v>
      </c>
      <c r="AH226">
        <v>0</v>
      </c>
      <c r="AI226">
        <v>0</v>
      </c>
      <c r="AJ226">
        <v>2.75</v>
      </c>
      <c r="AK226" s="62">
        <v>1131.8</v>
      </c>
      <c r="AL226" t="s">
        <v>334</v>
      </c>
      <c r="AM226">
        <v>99.06</v>
      </c>
    </row>
    <row r="227" spans="1:42">
      <c r="A227" t="str">
        <f t="shared" si="9"/>
        <v>XS2262853265 CORP</v>
      </c>
      <c r="B227" s="17">
        <v>44286</v>
      </c>
      <c r="C227">
        <v>533700</v>
      </c>
      <c r="D227" t="s">
        <v>290</v>
      </c>
      <c r="E227" t="s">
        <v>1630</v>
      </c>
      <c r="F227" t="s">
        <v>58967</v>
      </c>
      <c r="G227" t="s">
        <v>58968</v>
      </c>
      <c r="I227" s="17">
        <v>44159</v>
      </c>
      <c r="J227" s="17">
        <v>47811</v>
      </c>
      <c r="K227" t="s">
        <v>247</v>
      </c>
      <c r="L227" s="18">
        <v>2000000</v>
      </c>
      <c r="M227" s="18">
        <v>2194464780</v>
      </c>
      <c r="N227" s="18">
        <v>2194844281</v>
      </c>
      <c r="O227" s="18">
        <v>-17587824</v>
      </c>
      <c r="P227" s="18">
        <v>-5649925</v>
      </c>
      <c r="Q227" s="18">
        <v>17522825</v>
      </c>
      <c r="R227" s="18">
        <v>0</v>
      </c>
      <c r="S227">
        <v>0</v>
      </c>
      <c r="T227" s="62">
        <v>109723.24</v>
      </c>
      <c r="U227" s="62">
        <v>96.17</v>
      </c>
      <c r="V227">
        <v>1.04</v>
      </c>
      <c r="W227">
        <v>0</v>
      </c>
      <c r="X227">
        <v>2.7</v>
      </c>
      <c r="Y227" t="s">
        <v>58969</v>
      </c>
      <c r="Z227" t="s">
        <v>140</v>
      </c>
      <c r="AA227" t="s">
        <v>58967</v>
      </c>
      <c r="AC227" t="s">
        <v>83</v>
      </c>
      <c r="AD227" t="s">
        <v>315</v>
      </c>
      <c r="AE227" t="s">
        <v>1681</v>
      </c>
      <c r="AF227" s="17">
        <v>44153</v>
      </c>
      <c r="AG227" t="s">
        <v>58943</v>
      </c>
      <c r="AH227">
        <v>0</v>
      </c>
      <c r="AI227">
        <v>0</v>
      </c>
      <c r="AJ227">
        <v>2.25</v>
      </c>
      <c r="AK227" s="62">
        <v>1131.8</v>
      </c>
      <c r="AL227" t="s">
        <v>58970</v>
      </c>
      <c r="AM227">
        <v>99.41</v>
      </c>
    </row>
    <row r="228" spans="1:42">
      <c r="A228" t="str">
        <f t="shared" si="9"/>
        <v>XS2280833307 CORP</v>
      </c>
      <c r="B228" s="17">
        <v>44286</v>
      </c>
      <c r="C228">
        <v>533700</v>
      </c>
      <c r="D228" t="s">
        <v>290</v>
      </c>
      <c r="E228" t="s">
        <v>1630</v>
      </c>
      <c r="F228" t="s">
        <v>59145</v>
      </c>
      <c r="G228" t="s">
        <v>59146</v>
      </c>
      <c r="I228" s="17">
        <v>44208</v>
      </c>
      <c r="J228" s="17">
        <v>47860</v>
      </c>
      <c r="K228" t="s">
        <v>247</v>
      </c>
      <c r="L228" s="18">
        <v>3000000</v>
      </c>
      <c r="M228" s="18">
        <v>3280133620</v>
      </c>
      <c r="N228" s="18">
        <v>3255708716</v>
      </c>
      <c r="O228" s="18">
        <v>-49013259</v>
      </c>
      <c r="P228" s="18">
        <v>-8505524</v>
      </c>
      <c r="Q228" s="18">
        <v>16388887</v>
      </c>
      <c r="R228" s="18">
        <v>0</v>
      </c>
      <c r="S228">
        <v>0</v>
      </c>
      <c r="T228" s="62">
        <v>109337.79</v>
      </c>
      <c r="U228" s="62">
        <v>95.16</v>
      </c>
      <c r="V228">
        <v>1.55</v>
      </c>
      <c r="W228">
        <v>0</v>
      </c>
      <c r="X228">
        <v>3.9</v>
      </c>
      <c r="Y228" t="s">
        <v>59147</v>
      </c>
      <c r="Z228" t="s">
        <v>140</v>
      </c>
      <c r="AA228" t="s">
        <v>59145</v>
      </c>
      <c r="AC228" t="s">
        <v>1640</v>
      </c>
      <c r="AD228" t="s">
        <v>610</v>
      </c>
      <c r="AE228" t="s">
        <v>1641</v>
      </c>
      <c r="AF228" s="17">
        <v>44202</v>
      </c>
      <c r="AG228" t="s">
        <v>721</v>
      </c>
      <c r="AH228">
        <v>0</v>
      </c>
      <c r="AI228">
        <v>0</v>
      </c>
      <c r="AJ228">
        <v>3.3</v>
      </c>
      <c r="AK228" s="62">
        <v>1131.8</v>
      </c>
      <c r="AL228" t="s">
        <v>371</v>
      </c>
      <c r="AM228">
        <v>99.38</v>
      </c>
    </row>
    <row r="229" spans="1:42">
      <c r="A229" t="str">
        <f t="shared" si="9"/>
        <v>XS2281797790 CORP</v>
      </c>
      <c r="B229" s="17">
        <v>44286</v>
      </c>
      <c r="C229">
        <v>533700</v>
      </c>
      <c r="D229" t="s">
        <v>290</v>
      </c>
      <c r="E229" t="s">
        <v>1630</v>
      </c>
      <c r="F229" t="s">
        <v>59238</v>
      </c>
      <c r="G229" t="s">
        <v>59239</v>
      </c>
      <c r="I229" s="17">
        <v>44216</v>
      </c>
      <c r="J229" s="17">
        <v>46772</v>
      </c>
      <c r="K229" t="s">
        <v>247</v>
      </c>
      <c r="L229" s="18">
        <v>1000000</v>
      </c>
      <c r="M229" s="18">
        <v>1080250444</v>
      </c>
      <c r="N229" s="18">
        <v>1120046890</v>
      </c>
      <c r="O229" s="18">
        <v>34216039</v>
      </c>
      <c r="P229" s="18">
        <v>-1878991</v>
      </c>
      <c r="Q229" s="18">
        <v>5399456</v>
      </c>
      <c r="R229" s="18">
        <v>0</v>
      </c>
      <c r="S229">
        <v>0</v>
      </c>
      <c r="T229" s="62">
        <v>108025.04</v>
      </c>
      <c r="U229" s="62">
        <v>98.47</v>
      </c>
      <c r="V229">
        <v>0.53</v>
      </c>
      <c r="W229">
        <v>0</v>
      </c>
      <c r="X229">
        <v>2.75</v>
      </c>
      <c r="Y229" t="s">
        <v>59240</v>
      </c>
      <c r="Z229" t="s">
        <v>140</v>
      </c>
      <c r="AA229" t="s">
        <v>59238</v>
      </c>
      <c r="AC229" t="s">
        <v>1640</v>
      </c>
      <c r="AD229" t="s">
        <v>334</v>
      </c>
      <c r="AE229" t="s">
        <v>1649</v>
      </c>
      <c r="AF229" s="17">
        <v>44209</v>
      </c>
      <c r="AG229" t="s">
        <v>1684</v>
      </c>
      <c r="AH229">
        <v>0</v>
      </c>
      <c r="AI229">
        <v>0</v>
      </c>
      <c r="AJ229">
        <v>2.5</v>
      </c>
      <c r="AK229" s="62">
        <v>1131.8</v>
      </c>
      <c r="AL229" t="s">
        <v>334</v>
      </c>
      <c r="AM229">
        <v>98.64</v>
      </c>
    </row>
    <row r="230" spans="1:42">
      <c r="A230" t="str">
        <f t="shared" si="9"/>
        <v>XS2288890671 CORP</v>
      </c>
      <c r="B230" s="17">
        <v>44286</v>
      </c>
      <c r="C230">
        <v>533700</v>
      </c>
      <c r="D230" t="s">
        <v>290</v>
      </c>
      <c r="E230" t="s">
        <v>1630</v>
      </c>
      <c r="F230" t="s">
        <v>59241</v>
      </c>
      <c r="G230" t="s">
        <v>59242</v>
      </c>
      <c r="I230" s="17">
        <v>44222</v>
      </c>
      <c r="J230" s="17">
        <v>46048</v>
      </c>
      <c r="K230" t="s">
        <v>247</v>
      </c>
      <c r="L230" s="18">
        <v>2200000</v>
      </c>
      <c r="M230" s="18">
        <v>2438907375</v>
      </c>
      <c r="N230" s="18">
        <v>2437939268</v>
      </c>
      <c r="O230" s="18">
        <v>-10521596</v>
      </c>
      <c r="P230" s="18">
        <v>-1722289</v>
      </c>
      <c r="Q230" s="18">
        <v>9287599</v>
      </c>
      <c r="R230" s="18">
        <v>0</v>
      </c>
      <c r="S230">
        <v>0</v>
      </c>
      <c r="T230" s="62">
        <v>110859.43</v>
      </c>
      <c r="U230" s="62">
        <v>97.53</v>
      </c>
      <c r="V230">
        <v>1.1599999999999999</v>
      </c>
      <c r="W230">
        <v>0</v>
      </c>
      <c r="X230">
        <v>2.68</v>
      </c>
      <c r="Y230" t="s">
        <v>59243</v>
      </c>
      <c r="Z230" t="s">
        <v>140</v>
      </c>
      <c r="AA230" t="s">
        <v>59241</v>
      </c>
      <c r="AC230" t="s">
        <v>83</v>
      </c>
      <c r="AD230" t="s">
        <v>610</v>
      </c>
      <c r="AE230" t="s">
        <v>1641</v>
      </c>
      <c r="AF230" s="17">
        <v>44216</v>
      </c>
      <c r="AG230" t="s">
        <v>59244</v>
      </c>
      <c r="AH230">
        <v>0</v>
      </c>
      <c r="AI230">
        <v>0</v>
      </c>
      <c r="AJ230">
        <v>2.13</v>
      </c>
      <c r="AK230" s="62">
        <v>1131.8</v>
      </c>
      <c r="AL230" t="s">
        <v>328</v>
      </c>
      <c r="AM230" s="62">
        <v>100.75</v>
      </c>
    </row>
    <row r="231" spans="1:42">
      <c r="A231">
        <f t="shared" si="9"/>
        <v>0</v>
      </c>
      <c r="B231" s="17">
        <v>44286</v>
      </c>
      <c r="C231">
        <v>533700</v>
      </c>
      <c r="D231" t="s">
        <v>290</v>
      </c>
      <c r="E231" t="s">
        <v>1699</v>
      </c>
      <c r="F231" t="s">
        <v>58913</v>
      </c>
      <c r="G231" t="s">
        <v>58914</v>
      </c>
      <c r="I231" s="17">
        <v>1</v>
      </c>
      <c r="J231" s="17">
        <v>73050</v>
      </c>
      <c r="K231" t="s">
        <v>1069</v>
      </c>
      <c r="L231" s="18">
        <v>3920</v>
      </c>
      <c r="M231" s="18">
        <v>0</v>
      </c>
      <c r="N231" s="18">
        <v>768555</v>
      </c>
      <c r="O231" s="18">
        <v>-1489</v>
      </c>
      <c r="P231" s="18">
        <v>0</v>
      </c>
      <c r="Q231" s="18">
        <v>0</v>
      </c>
      <c r="R231" s="18">
        <v>0</v>
      </c>
      <c r="S231">
        <v>0</v>
      </c>
      <c r="T231">
        <v>0</v>
      </c>
      <c r="U231" s="62">
        <v>0</v>
      </c>
      <c r="V231">
        <v>0</v>
      </c>
      <c r="W231">
        <v>0</v>
      </c>
      <c r="X231">
        <v>0</v>
      </c>
      <c r="Z231" t="s">
        <v>140</v>
      </c>
      <c r="AA231" t="s">
        <v>58913</v>
      </c>
      <c r="AC231" t="s">
        <v>295</v>
      </c>
      <c r="AD231" t="s">
        <v>58915</v>
      </c>
      <c r="AH231">
        <v>0</v>
      </c>
      <c r="AI231">
        <v>0</v>
      </c>
      <c r="AJ231">
        <v>0</v>
      </c>
      <c r="AK231" s="62">
        <v>196.04</v>
      </c>
      <c r="AL231" t="s">
        <v>58915</v>
      </c>
      <c r="AM231">
        <v>0</v>
      </c>
      <c r="AP231" t="e">
        <f>MATCH(A231,MP_20210416!C:C,0)</f>
        <v>#N/A</v>
      </c>
    </row>
    <row r="232" spans="1:42">
      <c r="A232">
        <f t="shared" si="9"/>
        <v>0</v>
      </c>
      <c r="B232" s="17">
        <v>44286</v>
      </c>
      <c r="C232">
        <v>533700</v>
      </c>
      <c r="D232" t="s">
        <v>290</v>
      </c>
      <c r="E232" t="s">
        <v>1699</v>
      </c>
      <c r="F232" t="s">
        <v>59300</v>
      </c>
      <c r="G232" t="s">
        <v>59301</v>
      </c>
      <c r="I232" s="17">
        <v>1</v>
      </c>
      <c r="J232" s="17">
        <v>73050</v>
      </c>
      <c r="K232" t="s">
        <v>417</v>
      </c>
      <c r="L232" s="18">
        <v>12</v>
      </c>
      <c r="M232" s="18">
        <v>0</v>
      </c>
      <c r="N232" s="18">
        <v>18014</v>
      </c>
      <c r="O232" s="18">
        <v>-23</v>
      </c>
      <c r="P232" s="18">
        <v>-65</v>
      </c>
      <c r="Q232" s="18">
        <v>0</v>
      </c>
      <c r="R232" s="18">
        <v>0</v>
      </c>
      <c r="S232">
        <v>0</v>
      </c>
      <c r="T232" s="62">
        <v>0</v>
      </c>
      <c r="U232" s="62">
        <v>0</v>
      </c>
      <c r="V232">
        <v>0</v>
      </c>
      <c r="W232">
        <v>0</v>
      </c>
      <c r="X232">
        <v>0</v>
      </c>
      <c r="Z232" t="s">
        <v>140</v>
      </c>
      <c r="AA232" t="s">
        <v>59300</v>
      </c>
      <c r="AC232" t="s">
        <v>295</v>
      </c>
      <c r="AD232" t="s">
        <v>315</v>
      </c>
      <c r="AH232">
        <v>0</v>
      </c>
      <c r="AI232">
        <v>0</v>
      </c>
      <c r="AJ232">
        <v>0</v>
      </c>
      <c r="AK232" s="62">
        <v>1555.66</v>
      </c>
      <c r="AL232" t="s">
        <v>315</v>
      </c>
      <c r="AM232" s="62">
        <v>0</v>
      </c>
      <c r="AP232" t="e">
        <f>MATCH(A232,MP_20210416!C:C,0)</f>
        <v>#N/A</v>
      </c>
    </row>
    <row r="233" spans="1:42">
      <c r="A233">
        <f t="shared" si="9"/>
        <v>0</v>
      </c>
      <c r="B233" s="17">
        <v>44286</v>
      </c>
      <c r="C233">
        <v>533700</v>
      </c>
      <c r="D233" t="s">
        <v>290</v>
      </c>
      <c r="E233" t="s">
        <v>1699</v>
      </c>
      <c r="F233" t="s">
        <v>1700</v>
      </c>
      <c r="G233" t="s">
        <v>1701</v>
      </c>
      <c r="I233" s="17">
        <v>1</v>
      </c>
      <c r="J233" s="17">
        <v>73050</v>
      </c>
      <c r="K233" t="s">
        <v>552</v>
      </c>
      <c r="L233" s="18">
        <v>18628292258</v>
      </c>
      <c r="M233" s="18">
        <v>18629462035</v>
      </c>
      <c r="N233" s="18">
        <v>18629462035</v>
      </c>
      <c r="O233" s="18">
        <v>0</v>
      </c>
      <c r="P233" s="18">
        <v>0</v>
      </c>
      <c r="Q233" s="18">
        <v>1169777</v>
      </c>
      <c r="R233" s="18">
        <v>117384</v>
      </c>
      <c r="S233">
        <v>0</v>
      </c>
      <c r="T233" s="62">
        <v>0</v>
      </c>
      <c r="U233" s="62">
        <v>0</v>
      </c>
      <c r="V233">
        <v>8.85</v>
      </c>
      <c r="W233">
        <v>0</v>
      </c>
      <c r="X233">
        <v>0</v>
      </c>
      <c r="Z233" t="s">
        <v>140</v>
      </c>
      <c r="AA233" t="s">
        <v>1700</v>
      </c>
      <c r="AC233" t="s">
        <v>295</v>
      </c>
      <c r="AD233" t="s">
        <v>556</v>
      </c>
      <c r="AH233">
        <v>0</v>
      </c>
      <c r="AI233">
        <v>0</v>
      </c>
      <c r="AJ233">
        <v>0</v>
      </c>
      <c r="AK233" s="62">
        <v>1</v>
      </c>
      <c r="AL233" t="s">
        <v>556</v>
      </c>
      <c r="AM233" s="62">
        <v>0</v>
      </c>
      <c r="AP233" t="e">
        <f>MATCH(A233,MP_20210416!C:C,0)</f>
        <v>#N/A</v>
      </c>
    </row>
    <row r="234" spans="1:42">
      <c r="A234">
        <f t="shared" si="9"/>
        <v>0</v>
      </c>
      <c r="B234" s="17">
        <v>44286</v>
      </c>
      <c r="C234">
        <v>533700</v>
      </c>
      <c r="D234" t="s">
        <v>290</v>
      </c>
      <c r="E234" t="s">
        <v>560</v>
      </c>
      <c r="F234" t="s">
        <v>788</v>
      </c>
      <c r="G234" t="s">
        <v>789</v>
      </c>
      <c r="I234" s="17">
        <v>41081</v>
      </c>
      <c r="J234" s="17">
        <v>73050</v>
      </c>
      <c r="K234" t="s">
        <v>552</v>
      </c>
      <c r="L234" s="18">
        <v>2634222013</v>
      </c>
      <c r="M234" s="18">
        <v>2902004939</v>
      </c>
      <c r="N234" s="18">
        <v>3395933650</v>
      </c>
      <c r="O234" s="18">
        <v>493928711</v>
      </c>
      <c r="P234" s="18">
        <v>25077794</v>
      </c>
      <c r="Q234" s="18">
        <v>0</v>
      </c>
      <c r="R234" s="18">
        <v>0</v>
      </c>
      <c r="S234">
        <v>0</v>
      </c>
      <c r="T234" s="62">
        <v>1101.6600000000001</v>
      </c>
      <c r="U234" s="62">
        <v>1289.1600000000001</v>
      </c>
      <c r="V234">
        <v>1.61</v>
      </c>
      <c r="W234">
        <v>0</v>
      </c>
      <c r="X234">
        <v>0</v>
      </c>
      <c r="Z234" t="s">
        <v>140</v>
      </c>
      <c r="AA234" t="s">
        <v>790</v>
      </c>
      <c r="AB234" t="s">
        <v>791</v>
      </c>
      <c r="AC234" t="s">
        <v>295</v>
      </c>
      <c r="AD234" t="s">
        <v>556</v>
      </c>
      <c r="AH234">
        <v>0</v>
      </c>
      <c r="AI234">
        <v>0</v>
      </c>
      <c r="AJ234">
        <v>0</v>
      </c>
      <c r="AK234" s="62">
        <v>1</v>
      </c>
      <c r="AL234" t="s">
        <v>556</v>
      </c>
      <c r="AM234" s="62">
        <v>1101.6600000000001</v>
      </c>
      <c r="AP234" t="e">
        <f>MATCH(A234,MP_20210416!C:C,0)</f>
        <v>#N/A</v>
      </c>
    </row>
    <row r="235" spans="1:42">
      <c r="A235">
        <f t="shared" si="9"/>
        <v>0</v>
      </c>
      <c r="B235" s="17">
        <v>44286</v>
      </c>
      <c r="C235">
        <v>533700</v>
      </c>
      <c r="D235" t="s">
        <v>290</v>
      </c>
      <c r="E235" t="s">
        <v>560</v>
      </c>
      <c r="F235" t="s">
        <v>792</v>
      </c>
      <c r="G235" t="s">
        <v>793</v>
      </c>
      <c r="I235" s="17">
        <v>42067</v>
      </c>
      <c r="J235" s="17"/>
      <c r="K235" t="s">
        <v>552</v>
      </c>
      <c r="L235" s="18">
        <v>1068135658</v>
      </c>
      <c r="M235" s="18">
        <v>1067281149</v>
      </c>
      <c r="N235" s="18">
        <v>1150179157</v>
      </c>
      <c r="O235" s="18">
        <v>82898008</v>
      </c>
      <c r="P235" s="18">
        <v>5276590</v>
      </c>
      <c r="Q235" s="18">
        <v>0</v>
      </c>
      <c r="R235" s="18">
        <v>0</v>
      </c>
      <c r="S235">
        <v>0</v>
      </c>
      <c r="T235" s="62">
        <v>999.2</v>
      </c>
      <c r="U235" s="62">
        <v>1076.81</v>
      </c>
      <c r="V235">
        <v>0.55000000000000004</v>
      </c>
      <c r="W235">
        <v>0</v>
      </c>
      <c r="X235">
        <v>0</v>
      </c>
      <c r="Z235" t="s">
        <v>140</v>
      </c>
      <c r="AA235" t="s">
        <v>794</v>
      </c>
      <c r="AB235" t="s">
        <v>795</v>
      </c>
      <c r="AC235" t="s">
        <v>295</v>
      </c>
      <c r="AD235" t="s">
        <v>556</v>
      </c>
      <c r="AH235">
        <v>0</v>
      </c>
      <c r="AI235">
        <v>0</v>
      </c>
      <c r="AJ235">
        <v>0</v>
      </c>
      <c r="AK235">
        <v>1</v>
      </c>
      <c r="AM235" s="62">
        <v>999.2</v>
      </c>
      <c r="AP235" t="e">
        <f>MATCH(A235,MP_20210416!C:C,0)</f>
        <v>#N/A</v>
      </c>
    </row>
    <row r="236" spans="1:42">
      <c r="A236">
        <f t="shared" si="9"/>
        <v>0</v>
      </c>
      <c r="B236" s="17">
        <v>44286</v>
      </c>
      <c r="C236">
        <v>533700</v>
      </c>
      <c r="D236" t="s">
        <v>290</v>
      </c>
      <c r="E236" t="s">
        <v>1699</v>
      </c>
      <c r="F236" t="s">
        <v>1702</v>
      </c>
      <c r="G236" t="s">
        <v>1703</v>
      </c>
      <c r="I236" s="17">
        <v>1</v>
      </c>
      <c r="J236" s="17">
        <v>73050</v>
      </c>
      <c r="K236" t="s">
        <v>247</v>
      </c>
      <c r="L236" s="18">
        <v>557817</v>
      </c>
      <c r="M236" s="18">
        <v>0</v>
      </c>
      <c r="N236" s="18">
        <v>631337450</v>
      </c>
      <c r="O236" s="18">
        <v>442742</v>
      </c>
      <c r="P236" s="18">
        <v>-997695</v>
      </c>
      <c r="Q236" s="18">
        <v>0</v>
      </c>
      <c r="R236" s="18">
        <v>0</v>
      </c>
      <c r="S236">
        <v>0</v>
      </c>
      <c r="T236">
        <v>0</v>
      </c>
      <c r="U236" s="62">
        <v>0</v>
      </c>
      <c r="V236">
        <v>0.3</v>
      </c>
      <c r="W236">
        <v>0</v>
      </c>
      <c r="X236">
        <v>0</v>
      </c>
      <c r="Z236" t="s">
        <v>140</v>
      </c>
      <c r="AA236" t="s">
        <v>1702</v>
      </c>
      <c r="AC236" t="s">
        <v>295</v>
      </c>
      <c r="AD236" t="s">
        <v>328</v>
      </c>
      <c r="AH236">
        <v>0</v>
      </c>
      <c r="AI236">
        <v>0</v>
      </c>
      <c r="AJ236">
        <v>0</v>
      </c>
      <c r="AK236" s="62">
        <v>1131.8</v>
      </c>
      <c r="AL236" t="s">
        <v>328</v>
      </c>
      <c r="AM236">
        <v>0</v>
      </c>
      <c r="AP236" t="e">
        <f>MATCH(A236,MP_20210416!C:C,0)</f>
        <v>#N/A</v>
      </c>
    </row>
    <row r="237" spans="1:42">
      <c r="A237">
        <f t="shared" si="9"/>
        <v>0</v>
      </c>
      <c r="B237" s="17">
        <v>44286</v>
      </c>
      <c r="C237">
        <v>533700</v>
      </c>
      <c r="D237" t="s">
        <v>290</v>
      </c>
      <c r="E237" t="s">
        <v>1704</v>
      </c>
      <c r="F237" t="s">
        <v>59265</v>
      </c>
      <c r="G237" t="s">
        <v>59266</v>
      </c>
      <c r="H237" t="s">
        <v>1705</v>
      </c>
      <c r="I237" s="17">
        <v>44243</v>
      </c>
      <c r="J237" s="17">
        <v>44333</v>
      </c>
      <c r="K237" t="s">
        <v>1706</v>
      </c>
      <c r="L237" s="18">
        <v>208440000</v>
      </c>
      <c r="M237" s="18">
        <v>0</v>
      </c>
      <c r="N237" s="18">
        <v>204549820</v>
      </c>
      <c r="O237" s="18">
        <v>3890180</v>
      </c>
      <c r="P237" s="18">
        <v>1415703</v>
      </c>
      <c r="Q237" s="18">
        <v>0</v>
      </c>
      <c r="R237" s="18">
        <v>0</v>
      </c>
      <c r="S237">
        <v>0</v>
      </c>
      <c r="T237">
        <v>0</v>
      </c>
      <c r="U237" s="62">
        <v>18663312.649999999</v>
      </c>
      <c r="V237">
        <v>0</v>
      </c>
      <c r="W237">
        <v>0</v>
      </c>
      <c r="X237">
        <v>0</v>
      </c>
      <c r="Z237" t="s">
        <v>140</v>
      </c>
      <c r="AA237" t="s">
        <v>59267</v>
      </c>
      <c r="AC237" t="s">
        <v>295</v>
      </c>
      <c r="AD237" t="s">
        <v>556</v>
      </c>
      <c r="AH237">
        <v>0</v>
      </c>
      <c r="AI237">
        <v>0</v>
      </c>
      <c r="AJ237">
        <v>0</v>
      </c>
      <c r="AK237" s="62">
        <v>1</v>
      </c>
      <c r="AL237" t="s">
        <v>556</v>
      </c>
      <c r="AM237">
        <v>0</v>
      </c>
      <c r="AP237" t="e">
        <f>MATCH(A237,MP_20210416!C:C,0)</f>
        <v>#N/A</v>
      </c>
    </row>
    <row r="238" spans="1:42">
      <c r="A238">
        <f t="shared" si="9"/>
        <v>0</v>
      </c>
      <c r="B238" s="17">
        <v>44286</v>
      </c>
      <c r="C238">
        <v>533700</v>
      </c>
      <c r="D238" t="s">
        <v>290</v>
      </c>
      <c r="E238" t="s">
        <v>1704</v>
      </c>
      <c r="F238" t="s">
        <v>59268</v>
      </c>
      <c r="G238" t="s">
        <v>59269</v>
      </c>
      <c r="H238" t="s">
        <v>1705</v>
      </c>
      <c r="I238" s="17">
        <v>44243</v>
      </c>
      <c r="J238" s="17">
        <v>44333</v>
      </c>
      <c r="K238" t="s">
        <v>1711</v>
      </c>
      <c r="L238" s="18">
        <v>127433682000</v>
      </c>
      <c r="M238" s="18">
        <v>0</v>
      </c>
      <c r="N238" s="18">
        <v>131418470167</v>
      </c>
      <c r="O238" s="18">
        <v>-3984788167</v>
      </c>
      <c r="P238" s="18">
        <v>205811287</v>
      </c>
      <c r="Q238" s="18">
        <v>0</v>
      </c>
      <c r="R238" s="18">
        <v>0</v>
      </c>
      <c r="S238">
        <v>0</v>
      </c>
      <c r="T238">
        <v>0</v>
      </c>
      <c r="U238" s="62">
        <v>-31269505.09</v>
      </c>
      <c r="V238">
        <v>0</v>
      </c>
      <c r="W238">
        <v>0</v>
      </c>
      <c r="X238">
        <v>0</v>
      </c>
      <c r="Z238" t="s">
        <v>140</v>
      </c>
      <c r="AA238" t="s">
        <v>59270</v>
      </c>
      <c r="AC238" t="s">
        <v>295</v>
      </c>
      <c r="AD238" t="s">
        <v>556</v>
      </c>
      <c r="AH238">
        <v>0</v>
      </c>
      <c r="AI238">
        <v>0</v>
      </c>
      <c r="AJ238">
        <v>0</v>
      </c>
      <c r="AK238" s="62">
        <v>1</v>
      </c>
      <c r="AL238" t="s">
        <v>556</v>
      </c>
      <c r="AM238">
        <v>0</v>
      </c>
      <c r="AP238" t="e">
        <f>MATCH(A238,MP_20210416!C:C,0)</f>
        <v>#N/A</v>
      </c>
    </row>
    <row r="239" spans="1:42">
      <c r="A239">
        <f t="shared" si="9"/>
        <v>0</v>
      </c>
      <c r="B239" s="17">
        <v>44286</v>
      </c>
      <c r="C239">
        <v>533700</v>
      </c>
      <c r="D239" t="s">
        <v>290</v>
      </c>
      <c r="E239" t="s">
        <v>1704</v>
      </c>
      <c r="F239" t="s">
        <v>59271</v>
      </c>
      <c r="G239" t="s">
        <v>59272</v>
      </c>
      <c r="H239" t="s">
        <v>1705</v>
      </c>
      <c r="I239" s="17">
        <v>44243</v>
      </c>
      <c r="J239" s="17">
        <v>44333</v>
      </c>
      <c r="K239" t="s">
        <v>1709</v>
      </c>
      <c r="L239" s="18">
        <v>2965764600</v>
      </c>
      <c r="M239" s="18">
        <v>0</v>
      </c>
      <c r="N239" s="18">
        <v>2948328640</v>
      </c>
      <c r="O239" s="18">
        <v>17435960</v>
      </c>
      <c r="P239" s="18">
        <v>12164166</v>
      </c>
      <c r="Q239" s="18">
        <v>0</v>
      </c>
      <c r="R239" s="18">
        <v>0</v>
      </c>
      <c r="S239">
        <v>0</v>
      </c>
      <c r="T239">
        <v>0</v>
      </c>
      <c r="U239" s="62">
        <v>5879077.6600000001</v>
      </c>
      <c r="V239">
        <v>0</v>
      </c>
      <c r="W239">
        <v>0</v>
      </c>
      <c r="X239">
        <v>0</v>
      </c>
      <c r="Z239" t="s">
        <v>140</v>
      </c>
      <c r="AA239" t="s">
        <v>59273</v>
      </c>
      <c r="AC239" t="s">
        <v>295</v>
      </c>
      <c r="AD239" t="s">
        <v>556</v>
      </c>
      <c r="AH239">
        <v>0</v>
      </c>
      <c r="AI239">
        <v>0</v>
      </c>
      <c r="AJ239">
        <v>0</v>
      </c>
      <c r="AK239">
        <v>1</v>
      </c>
      <c r="AL239" t="s">
        <v>556</v>
      </c>
      <c r="AM239">
        <v>0</v>
      </c>
      <c r="AP239" t="e">
        <f>MATCH(A239,MP_20210416!C:C,0)</f>
        <v>#N/A</v>
      </c>
    </row>
    <row r="240" spans="1:42">
      <c r="A240">
        <f t="shared" si="9"/>
        <v>0</v>
      </c>
      <c r="B240" s="17">
        <v>44286</v>
      </c>
      <c r="C240">
        <v>533700</v>
      </c>
      <c r="D240" t="s">
        <v>290</v>
      </c>
      <c r="E240" t="s">
        <v>1704</v>
      </c>
      <c r="F240" t="s">
        <v>59274</v>
      </c>
      <c r="G240" t="s">
        <v>59275</v>
      </c>
      <c r="H240" t="s">
        <v>1705</v>
      </c>
      <c r="I240" s="17">
        <v>44243</v>
      </c>
      <c r="J240" s="17">
        <v>44333</v>
      </c>
      <c r="K240" t="s">
        <v>1710</v>
      </c>
      <c r="L240" s="18">
        <v>2772757100</v>
      </c>
      <c r="M240">
        <v>0</v>
      </c>
      <c r="N240" s="18">
        <v>2816479554</v>
      </c>
      <c r="O240" s="18">
        <v>-43722454</v>
      </c>
      <c r="P240" s="18">
        <v>10254739</v>
      </c>
      <c r="Q240">
        <v>0</v>
      </c>
      <c r="R240">
        <v>0</v>
      </c>
      <c r="S240">
        <v>0</v>
      </c>
      <c r="T240">
        <v>0</v>
      </c>
      <c r="U240" s="62">
        <v>-15768584.380000001</v>
      </c>
      <c r="V240">
        <v>0</v>
      </c>
      <c r="W240">
        <v>0</v>
      </c>
      <c r="X240">
        <v>0</v>
      </c>
      <c r="Z240" t="s">
        <v>140</v>
      </c>
      <c r="AA240" t="s">
        <v>59276</v>
      </c>
      <c r="AC240" t="s">
        <v>295</v>
      </c>
      <c r="AD240" t="s">
        <v>556</v>
      </c>
      <c r="AH240">
        <v>0</v>
      </c>
      <c r="AI240">
        <v>0</v>
      </c>
      <c r="AJ240">
        <v>0</v>
      </c>
      <c r="AK240" s="62">
        <v>1</v>
      </c>
      <c r="AL240" t="s">
        <v>556</v>
      </c>
      <c r="AM240">
        <v>0</v>
      </c>
      <c r="AP240" t="e">
        <f>MATCH(A240,MP_20210416!C:C,0)</f>
        <v>#N/A</v>
      </c>
    </row>
    <row r="241" spans="1:42">
      <c r="A241">
        <f t="shared" si="9"/>
        <v>0</v>
      </c>
      <c r="B241" s="17">
        <v>44286</v>
      </c>
      <c r="C241">
        <v>533700</v>
      </c>
      <c r="D241" t="s">
        <v>290</v>
      </c>
      <c r="E241" t="s">
        <v>1704</v>
      </c>
      <c r="F241" t="s">
        <v>59277</v>
      </c>
      <c r="G241" t="s">
        <v>59278</v>
      </c>
      <c r="H241" t="s">
        <v>1705</v>
      </c>
      <c r="I241" s="17">
        <v>44243</v>
      </c>
      <c r="J241" s="17">
        <v>44333</v>
      </c>
      <c r="K241" t="s">
        <v>1708</v>
      </c>
      <c r="L241" s="18">
        <v>860715800</v>
      </c>
      <c r="M241">
        <v>0</v>
      </c>
      <c r="N241" s="18">
        <v>835158632</v>
      </c>
      <c r="O241" s="18">
        <v>25557168</v>
      </c>
      <c r="P241" s="18">
        <v>3394806</v>
      </c>
      <c r="Q241">
        <v>0</v>
      </c>
      <c r="R241">
        <v>0</v>
      </c>
      <c r="S241">
        <v>0</v>
      </c>
      <c r="T241">
        <v>0</v>
      </c>
      <c r="U241" s="62">
        <v>29692923.41</v>
      </c>
      <c r="V241">
        <v>0</v>
      </c>
      <c r="W241">
        <v>0</v>
      </c>
      <c r="X241">
        <v>0</v>
      </c>
      <c r="Z241" t="s">
        <v>140</v>
      </c>
      <c r="AA241" t="s">
        <v>59279</v>
      </c>
      <c r="AC241" t="s">
        <v>295</v>
      </c>
      <c r="AD241" t="s">
        <v>556</v>
      </c>
      <c r="AH241">
        <v>0</v>
      </c>
      <c r="AI241">
        <v>0</v>
      </c>
      <c r="AJ241">
        <v>0</v>
      </c>
      <c r="AK241">
        <v>1</v>
      </c>
      <c r="AL241" t="s">
        <v>556</v>
      </c>
      <c r="AM241">
        <v>0</v>
      </c>
      <c r="AP241" t="e">
        <f>MATCH(A241,MP_20210416!C:C,0)</f>
        <v>#N/A</v>
      </c>
    </row>
    <row r="242" spans="1:42">
      <c r="A242">
        <f t="shared" si="9"/>
        <v>0</v>
      </c>
      <c r="B242" s="17">
        <v>44286</v>
      </c>
      <c r="C242">
        <v>533700</v>
      </c>
      <c r="D242" t="s">
        <v>290</v>
      </c>
      <c r="E242" t="s">
        <v>1704</v>
      </c>
      <c r="F242" t="s">
        <v>59280</v>
      </c>
      <c r="G242" t="s">
        <v>59281</v>
      </c>
      <c r="H242" t="s">
        <v>1705</v>
      </c>
      <c r="I242" s="17">
        <v>44243</v>
      </c>
      <c r="J242" s="17">
        <v>44333</v>
      </c>
      <c r="K242" t="s">
        <v>1706</v>
      </c>
      <c r="L242" s="18">
        <v>2739768150</v>
      </c>
      <c r="M242">
        <v>0</v>
      </c>
      <c r="N242" s="18">
        <v>2692896941</v>
      </c>
      <c r="O242" s="18">
        <v>46871209</v>
      </c>
      <c r="P242" s="18">
        <v>18637828</v>
      </c>
      <c r="Q242">
        <v>0</v>
      </c>
      <c r="R242">
        <v>0</v>
      </c>
      <c r="S242">
        <v>0</v>
      </c>
      <c r="T242">
        <v>0</v>
      </c>
      <c r="U242" s="62">
        <v>17107728.510000002</v>
      </c>
      <c r="V242">
        <v>0</v>
      </c>
      <c r="W242">
        <v>0</v>
      </c>
      <c r="X242">
        <v>0</v>
      </c>
      <c r="Z242" t="s">
        <v>140</v>
      </c>
      <c r="AA242" t="s">
        <v>59282</v>
      </c>
      <c r="AC242" t="s">
        <v>295</v>
      </c>
      <c r="AD242" t="s">
        <v>556</v>
      </c>
      <c r="AH242">
        <v>0</v>
      </c>
      <c r="AI242">
        <v>0</v>
      </c>
      <c r="AJ242">
        <v>0</v>
      </c>
      <c r="AK242">
        <v>1</v>
      </c>
      <c r="AL242" t="s">
        <v>556</v>
      </c>
      <c r="AM242">
        <v>0</v>
      </c>
      <c r="AP242" t="e">
        <f>MATCH(A242,MP_20210416!C:C,0)</f>
        <v>#N/A</v>
      </c>
    </row>
    <row r="243" spans="1:42">
      <c r="A243">
        <f t="shared" si="9"/>
        <v>0</v>
      </c>
      <c r="B243" s="17">
        <v>44286</v>
      </c>
      <c r="C243">
        <v>533700</v>
      </c>
      <c r="D243" t="s">
        <v>290</v>
      </c>
      <c r="E243" t="s">
        <v>1704</v>
      </c>
      <c r="F243" t="s">
        <v>59283</v>
      </c>
      <c r="G243" t="s">
        <v>59284</v>
      </c>
      <c r="H243" t="s">
        <v>1705</v>
      </c>
      <c r="I243" s="17">
        <v>44243</v>
      </c>
      <c r="J243" s="17">
        <v>44333</v>
      </c>
      <c r="K243" t="s">
        <v>1707</v>
      </c>
      <c r="L243" s="18">
        <v>1530708180</v>
      </c>
      <c r="M243">
        <v>0</v>
      </c>
      <c r="N243" s="18">
        <v>1577729023</v>
      </c>
      <c r="O243" s="18">
        <v>-47020843</v>
      </c>
      <c r="P243" s="18">
        <v>5355675</v>
      </c>
      <c r="Q243">
        <v>0</v>
      </c>
      <c r="R243">
        <v>0</v>
      </c>
      <c r="S243">
        <v>0</v>
      </c>
      <c r="T243">
        <v>0</v>
      </c>
      <c r="U243" s="62">
        <v>-30718358.739999998</v>
      </c>
      <c r="V243">
        <v>0</v>
      </c>
      <c r="W243">
        <v>0</v>
      </c>
      <c r="X243">
        <v>0</v>
      </c>
      <c r="Z243" t="s">
        <v>140</v>
      </c>
      <c r="AA243" t="s">
        <v>59285</v>
      </c>
      <c r="AC243" t="s">
        <v>295</v>
      </c>
      <c r="AD243" t="s">
        <v>556</v>
      </c>
      <c r="AH243">
        <v>0</v>
      </c>
      <c r="AI243">
        <v>0</v>
      </c>
      <c r="AJ243">
        <v>0</v>
      </c>
      <c r="AK243">
        <v>1</v>
      </c>
      <c r="AL243" t="s">
        <v>556</v>
      </c>
      <c r="AM243">
        <v>0</v>
      </c>
      <c r="AP243" t="e">
        <f>MATCH(A243,MP_20210416!C:C,0)</f>
        <v>#N/A</v>
      </c>
    </row>
    <row r="244" spans="1:42">
      <c r="A244">
        <f t="shared" si="9"/>
        <v>0</v>
      </c>
      <c r="B244" s="17">
        <v>44286</v>
      </c>
      <c r="C244">
        <v>533700</v>
      </c>
      <c r="D244" t="s">
        <v>290</v>
      </c>
      <c r="E244" t="s">
        <v>1704</v>
      </c>
      <c r="F244" t="s">
        <v>59286</v>
      </c>
      <c r="G244" t="s">
        <v>59287</v>
      </c>
      <c r="H244" t="s">
        <v>1705</v>
      </c>
      <c r="I244" s="17">
        <v>44244</v>
      </c>
      <c r="J244" s="17">
        <v>44333</v>
      </c>
      <c r="K244" t="s">
        <v>1707</v>
      </c>
      <c r="L244" s="18">
        <v>130819500</v>
      </c>
      <c r="M244">
        <v>0</v>
      </c>
      <c r="N244" s="18">
        <v>134618587</v>
      </c>
      <c r="O244" s="18">
        <v>-3799087</v>
      </c>
      <c r="P244" s="18">
        <v>456964</v>
      </c>
      <c r="Q244">
        <v>0</v>
      </c>
      <c r="R244">
        <v>0</v>
      </c>
      <c r="S244">
        <v>0</v>
      </c>
      <c r="T244">
        <v>0</v>
      </c>
      <c r="U244" s="62">
        <v>-29040680.84</v>
      </c>
      <c r="V244">
        <v>0</v>
      </c>
      <c r="W244">
        <v>0</v>
      </c>
      <c r="X244">
        <v>0</v>
      </c>
      <c r="Z244" t="s">
        <v>140</v>
      </c>
      <c r="AA244" t="s">
        <v>59288</v>
      </c>
      <c r="AC244" t="s">
        <v>295</v>
      </c>
      <c r="AD244" t="s">
        <v>556</v>
      </c>
      <c r="AH244">
        <v>0</v>
      </c>
      <c r="AI244">
        <v>0</v>
      </c>
      <c r="AJ244">
        <v>0</v>
      </c>
      <c r="AK244">
        <v>1</v>
      </c>
      <c r="AL244" t="s">
        <v>556</v>
      </c>
      <c r="AM244">
        <v>0</v>
      </c>
    </row>
    <row r="245" spans="1:42">
      <c r="A245">
        <f t="shared" si="9"/>
        <v>0</v>
      </c>
      <c r="B245" s="17">
        <v>44286</v>
      </c>
      <c r="C245">
        <v>533700</v>
      </c>
      <c r="D245" t="s">
        <v>290</v>
      </c>
      <c r="E245" t="s">
        <v>1704</v>
      </c>
      <c r="F245" t="s">
        <v>59289</v>
      </c>
      <c r="G245" t="s">
        <v>59290</v>
      </c>
      <c r="H245" t="s">
        <v>1705</v>
      </c>
      <c r="I245" s="17">
        <v>44245</v>
      </c>
      <c r="J245" s="17">
        <v>44333</v>
      </c>
      <c r="K245" t="s">
        <v>1711</v>
      </c>
      <c r="L245" s="18">
        <v>2208380000</v>
      </c>
      <c r="M245">
        <v>0</v>
      </c>
      <c r="N245" s="18">
        <v>2263888388</v>
      </c>
      <c r="O245" s="18">
        <v>-55508388</v>
      </c>
      <c r="P245" s="18">
        <v>3545137</v>
      </c>
      <c r="Q245">
        <v>0</v>
      </c>
      <c r="R245">
        <v>0</v>
      </c>
      <c r="S245">
        <v>0</v>
      </c>
      <c r="T245">
        <v>0</v>
      </c>
      <c r="U245" s="62">
        <v>-25135342.780000001</v>
      </c>
      <c r="V245">
        <v>0</v>
      </c>
      <c r="W245">
        <v>0</v>
      </c>
      <c r="X245">
        <v>0</v>
      </c>
      <c r="Z245" t="s">
        <v>140</v>
      </c>
      <c r="AA245" t="s">
        <v>59291</v>
      </c>
      <c r="AC245" t="s">
        <v>295</v>
      </c>
      <c r="AD245" t="s">
        <v>556</v>
      </c>
      <c r="AH245">
        <v>0</v>
      </c>
      <c r="AI245">
        <v>0</v>
      </c>
      <c r="AJ245">
        <v>0</v>
      </c>
      <c r="AK245">
        <v>1</v>
      </c>
      <c r="AL245" t="s">
        <v>556</v>
      </c>
      <c r="AM245">
        <v>0</v>
      </c>
    </row>
    <row r="246" spans="1:42">
      <c r="A246">
        <f t="shared" si="9"/>
        <v>0</v>
      </c>
      <c r="B246" s="17">
        <v>44286</v>
      </c>
      <c r="C246">
        <v>533700</v>
      </c>
      <c r="D246" t="s">
        <v>290</v>
      </c>
      <c r="E246" t="s">
        <v>1704</v>
      </c>
      <c r="F246" t="s">
        <v>59292</v>
      </c>
      <c r="G246" t="s">
        <v>59293</v>
      </c>
      <c r="H246" t="s">
        <v>1705</v>
      </c>
      <c r="I246" s="17">
        <v>44252</v>
      </c>
      <c r="J246" s="17">
        <v>44333</v>
      </c>
      <c r="K246" t="s">
        <v>1711</v>
      </c>
      <c r="L246" s="18">
        <v>5549250000</v>
      </c>
      <c r="M246">
        <v>0</v>
      </c>
      <c r="N246" s="18">
        <v>5659730274</v>
      </c>
      <c r="O246" s="18">
        <v>-110480274</v>
      </c>
      <c r="P246" s="18">
        <v>8862246</v>
      </c>
      <c r="Q246">
        <v>0</v>
      </c>
      <c r="R246">
        <v>0</v>
      </c>
      <c r="S246">
        <v>0</v>
      </c>
      <c r="T246">
        <v>0</v>
      </c>
      <c r="U246" s="62">
        <v>-19909046.210000001</v>
      </c>
      <c r="V246">
        <v>0</v>
      </c>
      <c r="W246">
        <v>0</v>
      </c>
      <c r="X246">
        <v>0</v>
      </c>
      <c r="Z246" t="s">
        <v>140</v>
      </c>
      <c r="AA246" t="s">
        <v>59294</v>
      </c>
      <c r="AC246" t="s">
        <v>295</v>
      </c>
      <c r="AD246" t="s">
        <v>556</v>
      </c>
      <c r="AH246">
        <v>0</v>
      </c>
      <c r="AI246">
        <v>0</v>
      </c>
      <c r="AJ246">
        <v>0</v>
      </c>
      <c r="AK246">
        <v>1</v>
      </c>
      <c r="AL246" t="s">
        <v>556</v>
      </c>
      <c r="AM246">
        <v>0</v>
      </c>
    </row>
    <row r="247" spans="1:42">
      <c r="A247">
        <f t="shared" si="9"/>
        <v>0</v>
      </c>
      <c r="B247" s="17">
        <v>44286</v>
      </c>
      <c r="C247">
        <v>533700</v>
      </c>
      <c r="D247" t="s">
        <v>290</v>
      </c>
      <c r="E247" t="s">
        <v>1704</v>
      </c>
      <c r="F247" t="s">
        <v>59302</v>
      </c>
      <c r="G247" t="s">
        <v>59303</v>
      </c>
      <c r="H247" t="s">
        <v>1705</v>
      </c>
      <c r="I247" s="17">
        <v>44259</v>
      </c>
      <c r="J247" s="17">
        <v>44333</v>
      </c>
      <c r="K247" t="s">
        <v>1709</v>
      </c>
      <c r="L247" s="18">
        <v>135913000</v>
      </c>
      <c r="M247">
        <v>0</v>
      </c>
      <c r="N247" s="18">
        <v>132808360</v>
      </c>
      <c r="O247" s="18">
        <v>3104640</v>
      </c>
      <c r="P247" s="18">
        <v>547886</v>
      </c>
      <c r="Q247">
        <v>0</v>
      </c>
      <c r="R247">
        <v>0</v>
      </c>
      <c r="S247">
        <v>0</v>
      </c>
      <c r="T247">
        <v>0</v>
      </c>
      <c r="U247" s="62">
        <v>22842854.57</v>
      </c>
      <c r="V247">
        <v>0</v>
      </c>
      <c r="W247">
        <v>0</v>
      </c>
      <c r="X247">
        <v>0</v>
      </c>
      <c r="Z247" t="s">
        <v>140</v>
      </c>
      <c r="AA247" t="s">
        <v>59304</v>
      </c>
      <c r="AC247" t="s">
        <v>295</v>
      </c>
      <c r="AD247" t="s">
        <v>556</v>
      </c>
      <c r="AH247">
        <v>0</v>
      </c>
      <c r="AI247">
        <v>0</v>
      </c>
      <c r="AJ247">
        <v>0</v>
      </c>
      <c r="AK247">
        <v>1</v>
      </c>
      <c r="AL247" t="s">
        <v>556</v>
      </c>
      <c r="AM247">
        <v>0</v>
      </c>
    </row>
    <row r="248" spans="1:42">
      <c r="A248">
        <f t="shared" si="9"/>
        <v>0</v>
      </c>
      <c r="B248" s="17">
        <v>44286</v>
      </c>
      <c r="C248">
        <v>533700</v>
      </c>
      <c r="D248" t="s">
        <v>290</v>
      </c>
      <c r="E248" t="s">
        <v>1704</v>
      </c>
      <c r="F248" t="s">
        <v>59305</v>
      </c>
      <c r="G248" t="s">
        <v>59306</v>
      </c>
      <c r="H248" t="s">
        <v>1705</v>
      </c>
      <c r="I248" s="17">
        <v>44259</v>
      </c>
      <c r="J248" s="17">
        <v>44333</v>
      </c>
      <c r="K248" t="s">
        <v>1707</v>
      </c>
      <c r="L248" s="18">
        <v>88926000</v>
      </c>
      <c r="M248">
        <v>0</v>
      </c>
      <c r="N248" s="18">
        <v>89746288</v>
      </c>
      <c r="O248" s="18">
        <v>-820288</v>
      </c>
      <c r="P248" s="18">
        <v>304606</v>
      </c>
      <c r="Q248">
        <v>0</v>
      </c>
      <c r="R248">
        <v>0</v>
      </c>
      <c r="S248">
        <v>0</v>
      </c>
      <c r="T248">
        <v>0</v>
      </c>
      <c r="U248" s="62">
        <v>-9224389.5800000001</v>
      </c>
      <c r="V248">
        <v>0</v>
      </c>
      <c r="W248">
        <v>0</v>
      </c>
      <c r="X248">
        <v>0</v>
      </c>
      <c r="Z248" t="s">
        <v>140</v>
      </c>
      <c r="AA248" t="s">
        <v>59307</v>
      </c>
      <c r="AC248" t="s">
        <v>295</v>
      </c>
      <c r="AD248" t="s">
        <v>556</v>
      </c>
      <c r="AH248">
        <v>0</v>
      </c>
      <c r="AI248">
        <v>0</v>
      </c>
      <c r="AJ248">
        <v>0</v>
      </c>
      <c r="AK248">
        <v>1</v>
      </c>
      <c r="AL248" t="s">
        <v>556</v>
      </c>
      <c r="AM248">
        <v>0</v>
      </c>
    </row>
    <row r="249" spans="1:42">
      <c r="A249">
        <f t="shared" si="9"/>
        <v>0</v>
      </c>
      <c r="B249" s="17">
        <v>44286</v>
      </c>
      <c r="C249">
        <v>533700</v>
      </c>
      <c r="D249" t="s">
        <v>290</v>
      </c>
      <c r="E249" t="s">
        <v>1704</v>
      </c>
      <c r="F249" t="s">
        <v>59308</v>
      </c>
      <c r="G249" t="s">
        <v>59309</v>
      </c>
      <c r="H249" t="s">
        <v>1705</v>
      </c>
      <c r="I249" s="17">
        <v>44259</v>
      </c>
      <c r="J249" s="17">
        <v>44333</v>
      </c>
      <c r="K249" t="s">
        <v>1708</v>
      </c>
      <c r="L249" s="18">
        <v>122737000</v>
      </c>
      <c r="M249">
        <v>0</v>
      </c>
      <c r="N249" s="18">
        <v>120166346</v>
      </c>
      <c r="O249" s="18">
        <v>2570654</v>
      </c>
      <c r="P249" s="18">
        <v>488485</v>
      </c>
      <c r="Q249">
        <v>0</v>
      </c>
      <c r="R249">
        <v>0</v>
      </c>
      <c r="S249">
        <v>0</v>
      </c>
      <c r="T249">
        <v>0</v>
      </c>
      <c r="U249" s="62">
        <v>20944412.41</v>
      </c>
      <c r="V249">
        <v>0</v>
      </c>
      <c r="W249">
        <v>0</v>
      </c>
      <c r="X249">
        <v>0</v>
      </c>
      <c r="Z249" t="s">
        <v>140</v>
      </c>
      <c r="AA249" t="s">
        <v>59310</v>
      </c>
      <c r="AC249" t="s">
        <v>295</v>
      </c>
      <c r="AD249" t="s">
        <v>556</v>
      </c>
      <c r="AH249">
        <v>0</v>
      </c>
      <c r="AI249">
        <v>0</v>
      </c>
      <c r="AJ249">
        <v>0</v>
      </c>
      <c r="AK249">
        <v>1</v>
      </c>
      <c r="AL249" t="s">
        <v>556</v>
      </c>
      <c r="AM249">
        <v>0</v>
      </c>
    </row>
    <row r="250" spans="1:42">
      <c r="A250">
        <f t="shared" si="9"/>
        <v>0</v>
      </c>
      <c r="B250" s="17">
        <v>44286</v>
      </c>
      <c r="C250">
        <v>533700</v>
      </c>
      <c r="D250" t="s">
        <v>290</v>
      </c>
      <c r="E250" t="s">
        <v>1704</v>
      </c>
      <c r="F250" t="s">
        <v>59321</v>
      </c>
      <c r="G250" t="s">
        <v>59322</v>
      </c>
      <c r="H250" t="s">
        <v>1705</v>
      </c>
      <c r="I250" s="17">
        <v>44266</v>
      </c>
      <c r="J250" s="17">
        <v>44333</v>
      </c>
      <c r="K250" t="s">
        <v>1708</v>
      </c>
      <c r="L250" s="18">
        <v>61160500</v>
      </c>
      <c r="M250">
        <v>0</v>
      </c>
      <c r="N250" s="18">
        <v>60083105</v>
      </c>
      <c r="O250" s="18">
        <v>1077395</v>
      </c>
      <c r="P250" s="18">
        <v>244247</v>
      </c>
      <c r="Q250">
        <v>0</v>
      </c>
      <c r="R250">
        <v>0</v>
      </c>
      <c r="S250">
        <v>0</v>
      </c>
      <c r="T250">
        <v>0</v>
      </c>
      <c r="U250" s="62">
        <v>17615872.260000002</v>
      </c>
      <c r="V250">
        <v>0</v>
      </c>
      <c r="W250">
        <v>0</v>
      </c>
      <c r="X250">
        <v>0</v>
      </c>
      <c r="Z250" t="s">
        <v>140</v>
      </c>
      <c r="AA250" t="s">
        <v>59323</v>
      </c>
      <c r="AC250" t="s">
        <v>295</v>
      </c>
      <c r="AD250" t="s">
        <v>556</v>
      </c>
      <c r="AH250">
        <v>0</v>
      </c>
      <c r="AI250">
        <v>0</v>
      </c>
      <c r="AJ250">
        <v>0</v>
      </c>
      <c r="AK250">
        <v>1</v>
      </c>
      <c r="AL250" t="s">
        <v>556</v>
      </c>
      <c r="AM250">
        <v>0</v>
      </c>
    </row>
    <row r="251" spans="1:42">
      <c r="A251">
        <f t="shared" si="9"/>
        <v>0</v>
      </c>
      <c r="B251" s="17">
        <v>44286</v>
      </c>
      <c r="C251">
        <v>533700</v>
      </c>
      <c r="D251" t="s">
        <v>290</v>
      </c>
      <c r="E251" t="s">
        <v>1704</v>
      </c>
      <c r="F251" t="s">
        <v>59324</v>
      </c>
      <c r="G251" t="s">
        <v>59325</v>
      </c>
      <c r="H251" t="s">
        <v>1705</v>
      </c>
      <c r="I251" s="17">
        <v>44271</v>
      </c>
      <c r="J251" s="17">
        <v>44333</v>
      </c>
      <c r="K251" t="s">
        <v>1709</v>
      </c>
      <c r="L251" s="18">
        <v>135324000</v>
      </c>
      <c r="M251">
        <v>0</v>
      </c>
      <c r="N251" s="18">
        <v>132808166</v>
      </c>
      <c r="O251" s="18">
        <v>2515834</v>
      </c>
      <c r="P251" s="18">
        <v>547899</v>
      </c>
      <c r="Q251">
        <v>0</v>
      </c>
      <c r="R251">
        <v>0</v>
      </c>
      <c r="S251">
        <v>0</v>
      </c>
      <c r="T251">
        <v>0</v>
      </c>
      <c r="U251" s="62">
        <v>18591192.5</v>
      </c>
      <c r="V251">
        <v>0</v>
      </c>
      <c r="W251">
        <v>0</v>
      </c>
      <c r="X251">
        <v>0</v>
      </c>
      <c r="Z251" t="s">
        <v>140</v>
      </c>
      <c r="AA251" t="s">
        <v>59326</v>
      </c>
      <c r="AC251" t="s">
        <v>295</v>
      </c>
      <c r="AD251" t="s">
        <v>556</v>
      </c>
      <c r="AH251">
        <v>0</v>
      </c>
      <c r="AI251">
        <v>0</v>
      </c>
      <c r="AJ251">
        <v>0</v>
      </c>
      <c r="AK251">
        <v>1</v>
      </c>
      <c r="AL251" t="s">
        <v>556</v>
      </c>
      <c r="AM251">
        <v>0</v>
      </c>
    </row>
    <row r="252" spans="1:42">
      <c r="A252">
        <f t="shared" si="9"/>
        <v>0</v>
      </c>
      <c r="B252" s="17">
        <v>44286</v>
      </c>
      <c r="C252">
        <v>533700</v>
      </c>
      <c r="D252" t="s">
        <v>290</v>
      </c>
      <c r="E252" t="s">
        <v>1704</v>
      </c>
      <c r="F252" t="s">
        <v>59327</v>
      </c>
      <c r="G252" t="s">
        <v>59328</v>
      </c>
      <c r="H252" t="s">
        <v>1705</v>
      </c>
      <c r="I252" s="17">
        <v>44271</v>
      </c>
      <c r="J252" s="17">
        <v>44333</v>
      </c>
      <c r="K252" t="s">
        <v>1706</v>
      </c>
      <c r="L252" s="18">
        <v>103825000</v>
      </c>
      <c r="M252">
        <v>0</v>
      </c>
      <c r="N252" s="18">
        <v>102274780</v>
      </c>
      <c r="O252" s="18">
        <v>1550220</v>
      </c>
      <c r="P252" s="18">
        <v>707860</v>
      </c>
      <c r="Q252">
        <v>0</v>
      </c>
      <c r="R252">
        <v>0</v>
      </c>
      <c r="S252">
        <v>0</v>
      </c>
      <c r="T252">
        <v>0</v>
      </c>
      <c r="U252" s="62">
        <v>14931088.9</v>
      </c>
      <c r="V252">
        <v>0</v>
      </c>
      <c r="W252">
        <v>0</v>
      </c>
      <c r="X252">
        <v>0</v>
      </c>
      <c r="Z252" t="s">
        <v>140</v>
      </c>
      <c r="AA252" t="s">
        <v>59329</v>
      </c>
      <c r="AC252" t="s">
        <v>295</v>
      </c>
      <c r="AD252" t="s">
        <v>556</v>
      </c>
      <c r="AH252">
        <v>0</v>
      </c>
      <c r="AI252">
        <v>0</v>
      </c>
      <c r="AJ252">
        <v>0</v>
      </c>
      <c r="AK252">
        <v>1</v>
      </c>
      <c r="AL252" t="s">
        <v>556</v>
      </c>
      <c r="AM252">
        <v>0</v>
      </c>
    </row>
    <row r="253" spans="1:42">
      <c r="A253">
        <f t="shared" si="9"/>
        <v>0</v>
      </c>
      <c r="B253" s="17">
        <v>44286</v>
      </c>
      <c r="C253">
        <v>533700</v>
      </c>
      <c r="D253" t="s">
        <v>290</v>
      </c>
      <c r="E253" t="s">
        <v>1704</v>
      </c>
      <c r="F253" t="s">
        <v>59334</v>
      </c>
      <c r="G253" t="s">
        <v>59335</v>
      </c>
      <c r="H253" t="s">
        <v>1705</v>
      </c>
      <c r="I253" s="17">
        <v>44280</v>
      </c>
      <c r="J253" s="17">
        <v>44333</v>
      </c>
      <c r="K253" t="s">
        <v>1711</v>
      </c>
      <c r="L253" s="18">
        <v>3400830000</v>
      </c>
      <c r="M253">
        <v>0</v>
      </c>
      <c r="N253" s="18">
        <v>3395861600</v>
      </c>
      <c r="O253" s="18">
        <v>4968400</v>
      </c>
      <c r="P253" s="18">
        <v>5315843</v>
      </c>
      <c r="Q253">
        <v>0</v>
      </c>
      <c r="R253">
        <v>0</v>
      </c>
      <c r="S253">
        <v>0</v>
      </c>
      <c r="T253">
        <v>0</v>
      </c>
      <c r="U253" s="62">
        <v>1460937.77</v>
      </c>
      <c r="V253">
        <v>0</v>
      </c>
      <c r="W253">
        <v>0</v>
      </c>
      <c r="X253">
        <v>0</v>
      </c>
      <c r="Z253" t="s">
        <v>140</v>
      </c>
      <c r="AA253" t="s">
        <v>59336</v>
      </c>
      <c r="AC253" t="s">
        <v>295</v>
      </c>
      <c r="AD253" t="s">
        <v>556</v>
      </c>
      <c r="AH253">
        <v>0</v>
      </c>
      <c r="AI253">
        <v>0</v>
      </c>
      <c r="AJ253">
        <v>0</v>
      </c>
      <c r="AK253">
        <v>1</v>
      </c>
      <c r="AL253" t="s">
        <v>556</v>
      </c>
      <c r="AM253">
        <v>0</v>
      </c>
    </row>
    <row r="254" spans="1:42">
      <c r="A254">
        <f t="shared" si="9"/>
        <v>0</v>
      </c>
      <c r="B254" s="17">
        <v>44286</v>
      </c>
      <c r="C254">
        <v>533700</v>
      </c>
      <c r="D254" t="s">
        <v>290</v>
      </c>
      <c r="E254" t="s">
        <v>1704</v>
      </c>
      <c r="F254" t="s">
        <v>59341</v>
      </c>
      <c r="G254" t="s">
        <v>59342</v>
      </c>
      <c r="H254" t="s">
        <v>1705</v>
      </c>
      <c r="I254" s="17">
        <v>44284</v>
      </c>
      <c r="J254" s="17">
        <v>44333</v>
      </c>
      <c r="K254" t="s">
        <v>1709</v>
      </c>
      <c r="L254" s="18">
        <v>133476000</v>
      </c>
      <c r="M254">
        <v>0</v>
      </c>
      <c r="N254" s="18">
        <v>132807558</v>
      </c>
      <c r="O254" s="18">
        <v>668442</v>
      </c>
      <c r="P254" s="18">
        <v>547938</v>
      </c>
      <c r="Q254">
        <v>0</v>
      </c>
      <c r="R254">
        <v>0</v>
      </c>
      <c r="S254">
        <v>0</v>
      </c>
      <c r="T254">
        <v>0</v>
      </c>
      <c r="U254" s="62">
        <v>5007957.13</v>
      </c>
      <c r="V254">
        <v>0</v>
      </c>
      <c r="W254">
        <v>0</v>
      </c>
      <c r="X254">
        <v>0</v>
      </c>
      <c r="Z254" t="s">
        <v>140</v>
      </c>
      <c r="AA254" t="s">
        <v>59343</v>
      </c>
      <c r="AC254" t="s">
        <v>295</v>
      </c>
      <c r="AD254" t="s">
        <v>556</v>
      </c>
      <c r="AH254">
        <v>0</v>
      </c>
      <c r="AI254">
        <v>0</v>
      </c>
      <c r="AJ254">
        <v>0</v>
      </c>
      <c r="AK254">
        <v>1</v>
      </c>
      <c r="AL254" t="s">
        <v>556</v>
      </c>
      <c r="AM254">
        <v>0</v>
      </c>
    </row>
    <row r="255" spans="1:42">
      <c r="A255">
        <f t="shared" si="9"/>
        <v>0</v>
      </c>
      <c r="B255" s="17">
        <v>44286</v>
      </c>
      <c r="C255">
        <v>533700</v>
      </c>
      <c r="D255" t="s">
        <v>290</v>
      </c>
      <c r="E255" t="s">
        <v>1704</v>
      </c>
      <c r="F255" t="s">
        <v>59344</v>
      </c>
      <c r="G255" t="s">
        <v>59345</v>
      </c>
      <c r="H255" t="s">
        <v>1705</v>
      </c>
      <c r="I255" s="17">
        <v>44284</v>
      </c>
      <c r="J255" s="17">
        <v>44333</v>
      </c>
      <c r="K255" t="s">
        <v>1707</v>
      </c>
      <c r="L255" s="18">
        <v>89815000</v>
      </c>
      <c r="M255">
        <v>0</v>
      </c>
      <c r="N255" s="18">
        <v>89746581</v>
      </c>
      <c r="O255" s="18">
        <v>68419</v>
      </c>
      <c r="P255" s="18">
        <v>304587</v>
      </c>
      <c r="Q255">
        <v>0</v>
      </c>
      <c r="R255">
        <v>0</v>
      </c>
      <c r="S255">
        <v>0</v>
      </c>
      <c r="T255">
        <v>0</v>
      </c>
      <c r="U255" s="62">
        <v>761784.35</v>
      </c>
      <c r="V255">
        <v>0</v>
      </c>
      <c r="W255">
        <v>0</v>
      </c>
      <c r="X255">
        <v>0</v>
      </c>
      <c r="Z255" t="s">
        <v>140</v>
      </c>
      <c r="AA255" t="s">
        <v>59346</v>
      </c>
      <c r="AC255" t="s">
        <v>295</v>
      </c>
      <c r="AD255" t="s">
        <v>556</v>
      </c>
      <c r="AH255">
        <v>0</v>
      </c>
      <c r="AI255">
        <v>0</v>
      </c>
      <c r="AJ255">
        <v>0</v>
      </c>
      <c r="AK255">
        <v>1</v>
      </c>
      <c r="AL255" t="s">
        <v>556</v>
      </c>
      <c r="AM255">
        <v>0</v>
      </c>
    </row>
    <row r="256" spans="1:42">
      <c r="A256">
        <f t="shared" si="9"/>
        <v>0</v>
      </c>
      <c r="B256" s="17">
        <v>44286</v>
      </c>
      <c r="C256">
        <v>533700</v>
      </c>
      <c r="D256" t="s">
        <v>290</v>
      </c>
      <c r="E256" t="s">
        <v>1704</v>
      </c>
      <c r="F256" t="s">
        <v>59347</v>
      </c>
      <c r="G256" t="s">
        <v>59348</v>
      </c>
      <c r="H256" t="s">
        <v>1705</v>
      </c>
      <c r="I256" s="17">
        <v>44284</v>
      </c>
      <c r="J256" s="17">
        <v>44333</v>
      </c>
      <c r="K256" t="s">
        <v>1706</v>
      </c>
      <c r="L256" s="18">
        <v>103268000</v>
      </c>
      <c r="M256">
        <v>0</v>
      </c>
      <c r="N256" s="18">
        <v>102274597</v>
      </c>
      <c r="O256" s="18">
        <v>993403</v>
      </c>
      <c r="P256" s="18">
        <v>707872</v>
      </c>
      <c r="Q256">
        <v>0</v>
      </c>
      <c r="R256">
        <v>0</v>
      </c>
      <c r="S256">
        <v>0</v>
      </c>
      <c r="T256">
        <v>0</v>
      </c>
      <c r="U256" s="62">
        <v>9619663.6500000004</v>
      </c>
      <c r="V256">
        <v>0</v>
      </c>
      <c r="W256">
        <v>0</v>
      </c>
      <c r="X256">
        <v>0</v>
      </c>
      <c r="Z256" t="s">
        <v>140</v>
      </c>
      <c r="AA256" t="s">
        <v>59349</v>
      </c>
      <c r="AC256" t="s">
        <v>295</v>
      </c>
      <c r="AD256" t="s">
        <v>556</v>
      </c>
      <c r="AH256">
        <v>0</v>
      </c>
      <c r="AI256">
        <v>0</v>
      </c>
      <c r="AJ256">
        <v>0</v>
      </c>
      <c r="AK256">
        <v>1</v>
      </c>
      <c r="AL256" t="s">
        <v>556</v>
      </c>
      <c r="AM256">
        <v>0</v>
      </c>
    </row>
    <row r="257" spans="1:39">
      <c r="A257">
        <f t="shared" si="9"/>
        <v>0</v>
      </c>
      <c r="B257" s="17">
        <v>44286</v>
      </c>
      <c r="C257">
        <v>533700</v>
      </c>
      <c r="D257" t="s">
        <v>290</v>
      </c>
      <c r="E257" t="s">
        <v>1704</v>
      </c>
      <c r="F257" t="s">
        <v>59350</v>
      </c>
      <c r="G257" t="s">
        <v>59351</v>
      </c>
      <c r="H257" t="s">
        <v>1705</v>
      </c>
      <c r="I257" s="17">
        <v>44286</v>
      </c>
      <c r="J257" s="17">
        <v>44333</v>
      </c>
      <c r="K257" t="s">
        <v>1711</v>
      </c>
      <c r="L257" s="18">
        <v>7931840000</v>
      </c>
      <c r="M257">
        <v>0</v>
      </c>
      <c r="N257" s="18">
        <v>7923675937</v>
      </c>
      <c r="O257" s="18">
        <v>8164063</v>
      </c>
      <c r="P257" s="18">
        <v>8164063</v>
      </c>
      <c r="Q257">
        <v>0</v>
      </c>
      <c r="R257">
        <v>0</v>
      </c>
      <c r="S257">
        <v>0</v>
      </c>
      <c r="T257">
        <v>0</v>
      </c>
      <c r="U257" s="62">
        <v>1029277.35</v>
      </c>
      <c r="V257">
        <v>0</v>
      </c>
      <c r="W257">
        <v>0</v>
      </c>
      <c r="X257">
        <v>0</v>
      </c>
      <c r="Z257" t="s">
        <v>140</v>
      </c>
      <c r="AA257" t="s">
        <v>59352</v>
      </c>
      <c r="AC257" t="s">
        <v>295</v>
      </c>
      <c r="AD257" t="s">
        <v>556</v>
      </c>
      <c r="AH257">
        <v>0</v>
      </c>
      <c r="AI257">
        <v>0</v>
      </c>
      <c r="AJ257">
        <v>0</v>
      </c>
      <c r="AK257">
        <v>1</v>
      </c>
      <c r="AL257" t="s">
        <v>556</v>
      </c>
      <c r="AM257">
        <v>0</v>
      </c>
    </row>
    <row r="258" spans="1:39">
      <c r="A258">
        <f t="shared" si="9"/>
        <v>0</v>
      </c>
      <c r="B258" s="17"/>
      <c r="I258" s="17"/>
      <c r="J258" s="17"/>
      <c r="L258" s="18"/>
      <c r="N258" s="18"/>
      <c r="O258" s="18"/>
      <c r="P258" s="18"/>
      <c r="U258" s="62"/>
    </row>
    <row r="259" spans="1:39">
      <c r="A259">
        <f t="shared" ref="A259:A270" si="10">Y259</f>
        <v>0</v>
      </c>
      <c r="B259" s="17"/>
      <c r="I259" s="17"/>
      <c r="J259" s="17"/>
      <c r="L259" s="18"/>
      <c r="N259" s="18"/>
      <c r="O259" s="18"/>
      <c r="P259" s="18"/>
      <c r="U259" s="62"/>
    </row>
    <row r="260" spans="1:39">
      <c r="A260">
        <f t="shared" si="10"/>
        <v>0</v>
      </c>
      <c r="B260" s="17"/>
      <c r="I260" s="17"/>
      <c r="J260" s="17"/>
      <c r="L260" s="18"/>
      <c r="N260" s="18"/>
      <c r="O260" s="18"/>
      <c r="P260" s="18"/>
      <c r="U260" s="62"/>
    </row>
    <row r="261" spans="1:39">
      <c r="A261">
        <f t="shared" si="10"/>
        <v>0</v>
      </c>
      <c r="B261" s="17"/>
      <c r="I261" s="17"/>
      <c r="J261" s="17"/>
      <c r="L261" s="18"/>
      <c r="N261" s="18"/>
      <c r="O261" s="18"/>
      <c r="P261" s="18"/>
      <c r="U261" s="62"/>
    </row>
    <row r="262" spans="1:39">
      <c r="A262">
        <f t="shared" si="10"/>
        <v>0</v>
      </c>
      <c r="B262" s="17"/>
      <c r="I262" s="17"/>
      <c r="J262" s="17"/>
      <c r="L262" s="18"/>
      <c r="N262" s="18"/>
      <c r="O262" s="18"/>
      <c r="P262" s="18"/>
      <c r="U262" s="62"/>
    </row>
    <row r="263" spans="1:39">
      <c r="A263">
        <f t="shared" si="10"/>
        <v>0</v>
      </c>
      <c r="B263" s="17"/>
      <c r="I263" s="17"/>
      <c r="J263" s="17"/>
      <c r="L263" s="18"/>
      <c r="N263" s="18"/>
      <c r="O263" s="18"/>
      <c r="P263" s="18"/>
      <c r="U263" s="62"/>
    </row>
    <row r="264" spans="1:39">
      <c r="A264">
        <f t="shared" si="10"/>
        <v>0</v>
      </c>
      <c r="B264" s="17"/>
      <c r="I264" s="17"/>
      <c r="J264" s="17"/>
      <c r="L264" s="18"/>
      <c r="N264" s="18"/>
      <c r="O264" s="18"/>
      <c r="P264" s="18"/>
      <c r="U264" s="62"/>
    </row>
    <row r="265" spans="1:39">
      <c r="A265">
        <f t="shared" si="10"/>
        <v>0</v>
      </c>
      <c r="B265" s="17"/>
      <c r="I265" s="17"/>
      <c r="J265" s="17"/>
      <c r="L265" s="18"/>
      <c r="N265" s="18"/>
      <c r="O265" s="18"/>
      <c r="P265" s="18"/>
      <c r="U265" s="62"/>
    </row>
    <row r="266" spans="1:39">
      <c r="A266">
        <f t="shared" si="10"/>
        <v>0</v>
      </c>
      <c r="B266" s="17"/>
      <c r="I266" s="17"/>
      <c r="J266" s="17"/>
      <c r="L266" s="18"/>
      <c r="N266" s="18"/>
      <c r="O266" s="18"/>
      <c r="P266" s="18"/>
      <c r="U266" s="62"/>
    </row>
    <row r="267" spans="1:39">
      <c r="A267">
        <f t="shared" si="10"/>
        <v>0</v>
      </c>
      <c r="B267" s="17"/>
      <c r="I267" s="17"/>
      <c r="J267" s="17"/>
      <c r="L267" s="18"/>
      <c r="N267" s="18"/>
      <c r="O267" s="18"/>
      <c r="P267" s="18"/>
      <c r="U267" s="62"/>
    </row>
    <row r="268" spans="1:39">
      <c r="A268">
        <f t="shared" si="10"/>
        <v>0</v>
      </c>
      <c r="B268" s="17"/>
      <c r="I268" s="17"/>
      <c r="J268" s="17"/>
      <c r="L268" s="18"/>
      <c r="N268" s="18"/>
      <c r="O268" s="18"/>
      <c r="P268" s="18"/>
      <c r="U268" s="62"/>
    </row>
    <row r="269" spans="1:39">
      <c r="A269">
        <f t="shared" si="10"/>
        <v>0</v>
      </c>
      <c r="B269" s="17"/>
      <c r="I269" s="17"/>
      <c r="J269" s="17"/>
      <c r="L269" s="18"/>
      <c r="N269" s="18"/>
      <c r="O269" s="18"/>
      <c r="P269" s="18"/>
      <c r="U269" s="62"/>
    </row>
    <row r="270" spans="1:39">
      <c r="A270">
        <f t="shared" si="10"/>
        <v>0</v>
      </c>
      <c r="B270" s="17"/>
      <c r="I270" s="17"/>
      <c r="J270" s="17"/>
      <c r="L270" s="18"/>
      <c r="N270" s="18"/>
      <c r="O270" s="18"/>
      <c r="P270" s="18"/>
      <c r="U270" s="62"/>
    </row>
  </sheetData>
  <autoFilter ref="A1:AP268"/>
  <phoneticPr fontId="10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G266"/>
  <sheetViews>
    <sheetView topLeftCell="A91" workbookViewId="0">
      <selection activeCell="Q122" sqref="Q122"/>
    </sheetView>
  </sheetViews>
  <sheetFormatPr defaultRowHeight="16.5"/>
  <cols>
    <col min="2" max="3" width="9" style="72"/>
    <col min="6" max="6" width="13.125" bestFit="1" customWidth="1"/>
    <col min="8" max="11" width="0" hidden="1" customWidth="1"/>
    <col min="16" max="16" width="17.25" bestFit="1" customWidth="1"/>
    <col min="17" max="19" width="9" customWidth="1"/>
    <col min="21" max="30" width="9" style="72"/>
    <col min="31" max="31" width="13" style="72" bestFit="1" customWidth="1"/>
    <col min="32" max="33" width="9" style="72"/>
  </cols>
  <sheetData>
    <row r="1" spans="1:33">
      <c r="F1">
        <f>105284740142*98.5%</f>
        <v>103705469039.87</v>
      </c>
    </row>
    <row r="2" spans="1:33">
      <c r="A2" t="s">
        <v>798</v>
      </c>
      <c r="D2" t="s">
        <v>796</v>
      </c>
      <c r="E2" t="s">
        <v>813</v>
      </c>
      <c r="F2" t="s">
        <v>797</v>
      </c>
      <c r="G2" t="s">
        <v>1360</v>
      </c>
      <c r="L2" t="s">
        <v>1077</v>
      </c>
      <c r="M2" t="s">
        <v>1078</v>
      </c>
    </row>
    <row r="3" spans="1:33">
      <c r="A3" t="s">
        <v>249</v>
      </c>
      <c r="B3" s="72" t="s">
        <v>692</v>
      </c>
      <c r="C3" s="72" t="s">
        <v>693</v>
      </c>
      <c r="D3">
        <v>13139</v>
      </c>
      <c r="E3">
        <v>0</v>
      </c>
      <c r="F3">
        <f>ROUND(E3*$F$1/M3, 0)</f>
        <v>0</v>
      </c>
      <c r="G3">
        <f>F3-D3</f>
        <v>-13139</v>
      </c>
      <c r="H3" t="s">
        <v>1049</v>
      </c>
      <c r="I3" t="s">
        <v>247</v>
      </c>
      <c r="J3" t="s">
        <v>1079</v>
      </c>
      <c r="K3" t="s">
        <v>1080</v>
      </c>
      <c r="L3">
        <v>87.22</v>
      </c>
      <c r="M3">
        <v>101942.7</v>
      </c>
      <c r="N3">
        <v>100</v>
      </c>
      <c r="O3">
        <v>1</v>
      </c>
      <c r="Q3" t="e">
        <f>VLOOKUP(B3,#REF!, 2,0)</f>
        <v>#REF!</v>
      </c>
      <c r="R3" t="e">
        <f>VLOOKUP(Q3,#REF!, 6,0)</f>
        <v>#REF!</v>
      </c>
      <c r="S3" t="e">
        <f>VLOOKUP(Q3,#REF!, 5,0)</f>
        <v>#REF!</v>
      </c>
      <c r="U3" s="72">
        <v>533700</v>
      </c>
      <c r="W3" s="72" t="str">
        <f>B3</f>
        <v>US4642885135</v>
      </c>
      <c r="X3" s="72" t="e">
        <f>Q3</f>
        <v>#REF!</v>
      </c>
      <c r="Z3" s="72" t="e">
        <f>R3</f>
        <v>#REF!</v>
      </c>
      <c r="AD3" s="72">
        <f>G3</f>
        <v>-13139</v>
      </c>
      <c r="AG3" s="72" t="e">
        <f>S3</f>
        <v>#REF!</v>
      </c>
    </row>
    <row r="4" spans="1:33">
      <c r="A4" t="s">
        <v>251</v>
      </c>
      <c r="B4" s="72" t="s">
        <v>739</v>
      </c>
      <c r="C4" s="72" t="s">
        <v>740</v>
      </c>
      <c r="D4">
        <v>5150</v>
      </c>
      <c r="E4">
        <v>0</v>
      </c>
      <c r="F4">
        <f t="shared" ref="F4:F6" si="0">ROUND(E4*$F$1/M4, 0)</f>
        <v>0</v>
      </c>
      <c r="G4">
        <f t="shared" ref="G4:G6" si="1">F4-D4</f>
        <v>-5150</v>
      </c>
      <c r="H4" t="s">
        <v>1049</v>
      </c>
      <c r="I4" t="s">
        <v>247</v>
      </c>
      <c r="J4" t="s">
        <v>1081</v>
      </c>
      <c r="K4" t="s">
        <v>1080</v>
      </c>
      <c r="L4">
        <v>99.43</v>
      </c>
      <c r="M4">
        <v>116203.8</v>
      </c>
      <c r="N4">
        <v>100</v>
      </c>
      <c r="O4">
        <v>1</v>
      </c>
      <c r="Q4" t="e">
        <f>VLOOKUP(B4,#REF!, 2,0)</f>
        <v>#REF!</v>
      </c>
      <c r="R4" t="e">
        <f>VLOOKUP(Q4,#REF!, 6,0)</f>
        <v>#REF!</v>
      </c>
      <c r="S4" t="e">
        <f>VLOOKUP(Q4,#REF!, 5,0)</f>
        <v>#REF!</v>
      </c>
      <c r="U4" s="72">
        <v>533700</v>
      </c>
      <c r="W4" s="72" t="str">
        <f t="shared" ref="W4:W6" si="2">B4</f>
        <v>US72201R7834</v>
      </c>
      <c r="X4" s="72" t="e">
        <f t="shared" ref="X4:X6" si="3">Q4</f>
        <v>#REF!</v>
      </c>
      <c r="Z4" s="72" t="e">
        <f t="shared" ref="Z4:Z6" si="4">R4</f>
        <v>#REF!</v>
      </c>
      <c r="AD4" s="72">
        <f t="shared" ref="AD4:AD6" si="5">G4</f>
        <v>-5150</v>
      </c>
      <c r="AG4" s="72" t="e">
        <f t="shared" ref="AG4:AG6" si="6">S4</f>
        <v>#REF!</v>
      </c>
    </row>
    <row r="5" spans="1:33">
      <c r="A5" t="s">
        <v>250</v>
      </c>
      <c r="B5" s="72" t="s">
        <v>744</v>
      </c>
      <c r="C5" s="72" t="s">
        <v>745</v>
      </c>
      <c r="D5">
        <v>9436</v>
      </c>
      <c r="E5" s="2">
        <v>1.2500000000000001E-2</v>
      </c>
      <c r="F5">
        <f t="shared" si="0"/>
        <v>17083</v>
      </c>
      <c r="G5">
        <f t="shared" si="1"/>
        <v>7647</v>
      </c>
      <c r="H5" t="s">
        <v>1049</v>
      </c>
      <c r="I5" t="s">
        <v>247</v>
      </c>
      <c r="J5" t="s">
        <v>1082</v>
      </c>
      <c r="K5" t="s">
        <v>1083</v>
      </c>
      <c r="L5">
        <v>64.930000000000007</v>
      </c>
      <c r="M5">
        <v>75883.69</v>
      </c>
      <c r="N5">
        <v>100</v>
      </c>
      <c r="O5">
        <v>1</v>
      </c>
      <c r="Q5" t="e">
        <f>VLOOKUP(B5,#REF!, 2,0)</f>
        <v>#REF!</v>
      </c>
      <c r="R5" t="e">
        <f>VLOOKUP(Q5,#REF!, 6,0)</f>
        <v>#REF!</v>
      </c>
      <c r="S5" t="e">
        <f>VLOOKUP(Q5,#REF!, 5,0)</f>
        <v>#REF!</v>
      </c>
      <c r="U5" s="72">
        <v>533700</v>
      </c>
      <c r="W5" s="72" t="str">
        <f t="shared" si="2"/>
        <v>US74348A5415</v>
      </c>
      <c r="X5" s="72" t="e">
        <f t="shared" si="3"/>
        <v>#REF!</v>
      </c>
      <c r="Z5" s="72" t="e">
        <f t="shared" si="4"/>
        <v>#REF!</v>
      </c>
      <c r="AD5" s="72">
        <f t="shared" si="5"/>
        <v>7647</v>
      </c>
      <c r="AG5" s="72" t="e">
        <f t="shared" si="6"/>
        <v>#REF!</v>
      </c>
    </row>
    <row r="6" spans="1:33">
      <c r="A6" t="s">
        <v>252</v>
      </c>
      <c r="B6" s="72" t="s">
        <v>1046</v>
      </c>
      <c r="C6" s="72" t="s">
        <v>248</v>
      </c>
      <c r="D6">
        <v>0</v>
      </c>
      <c r="E6" s="2">
        <v>1.2500000000000001E-2</v>
      </c>
      <c r="F6">
        <f t="shared" si="0"/>
        <v>37794</v>
      </c>
      <c r="G6">
        <f t="shared" si="1"/>
        <v>37794</v>
      </c>
      <c r="H6" t="s">
        <v>1049</v>
      </c>
      <c r="I6" t="s">
        <v>247</v>
      </c>
      <c r="J6" t="s">
        <v>1084</v>
      </c>
      <c r="K6" t="s">
        <v>1080</v>
      </c>
      <c r="L6">
        <v>29.35</v>
      </c>
      <c r="M6">
        <v>34299.879999999997</v>
      </c>
      <c r="N6">
        <v>100</v>
      </c>
      <c r="O6">
        <v>1</v>
      </c>
      <c r="Q6" t="e">
        <f>VLOOKUP(B6,#REF!, 2,0)</f>
        <v>#REF!</v>
      </c>
      <c r="R6" t="e">
        <f>VLOOKUP(Q6,#REF!, 6,0)</f>
        <v>#REF!</v>
      </c>
      <c r="S6" t="e">
        <f>VLOOKUP(Q6,#REF!, 5,0)</f>
        <v>#REF!</v>
      </c>
      <c r="U6" s="72">
        <v>533700</v>
      </c>
      <c r="W6" s="72" t="str">
        <f t="shared" si="2"/>
        <v>US92189F4375</v>
      </c>
      <c r="X6" s="72" t="e">
        <f t="shared" si="3"/>
        <v>#REF!</v>
      </c>
      <c r="Z6" s="72" t="e">
        <f t="shared" si="4"/>
        <v>#REF!</v>
      </c>
      <c r="AD6" s="72">
        <f t="shared" si="5"/>
        <v>37794</v>
      </c>
      <c r="AG6" s="72" t="e">
        <f t="shared" si="6"/>
        <v>#REF!</v>
      </c>
    </row>
    <row r="7" spans="1:33" s="73" customFormat="1"/>
    <row r="8" spans="1:33" s="73" customFormat="1">
      <c r="A8" s="73" t="s">
        <v>799</v>
      </c>
      <c r="D8" s="73" t="s">
        <v>796</v>
      </c>
      <c r="E8" s="73" t="s">
        <v>813</v>
      </c>
      <c r="F8" s="73" t="s">
        <v>797</v>
      </c>
    </row>
    <row r="9" spans="1:33" s="73" customFormat="1">
      <c r="A9" s="73" t="s">
        <v>69</v>
      </c>
      <c r="B9" s="73" t="s">
        <v>746</v>
      </c>
      <c r="C9" s="73" t="s">
        <v>747</v>
      </c>
      <c r="D9" s="73">
        <v>24824</v>
      </c>
      <c r="E9" s="74">
        <v>1.2500000000000001E-2</v>
      </c>
      <c r="F9" s="73">
        <f t="shared" ref="F9:F10" si="7">ROUND(E9*$F$1/M9, 0)</f>
        <v>20854</v>
      </c>
      <c r="G9" s="73">
        <f t="shared" ref="G9:G10" si="8">F9-D9</f>
        <v>-3970</v>
      </c>
      <c r="H9" s="73" t="s">
        <v>1049</v>
      </c>
      <c r="I9" s="73" t="s">
        <v>247</v>
      </c>
      <c r="J9" s="73" t="s">
        <v>1085</v>
      </c>
      <c r="K9" s="73" t="s">
        <v>1080</v>
      </c>
      <c r="L9" s="73">
        <v>53.19</v>
      </c>
      <c r="M9" s="73">
        <v>62160.49</v>
      </c>
      <c r="N9" s="73">
        <v>100</v>
      </c>
      <c r="O9" s="73">
        <v>1</v>
      </c>
      <c r="Q9" s="73" t="e">
        <f>VLOOKUP(B9,#REF!, 2,0)</f>
        <v>#REF!</v>
      </c>
      <c r="R9" s="73" t="e">
        <f>VLOOKUP(Q9,#REF!, 6,0)</f>
        <v>#REF!</v>
      </c>
      <c r="S9" s="73" t="e">
        <f>VLOOKUP(Q9,#REF!, 5,0)</f>
        <v>#REF!</v>
      </c>
      <c r="U9" s="73">
        <v>533700</v>
      </c>
      <c r="W9" s="73" t="str">
        <f>B9</f>
        <v>US78464A3591</v>
      </c>
      <c r="X9" s="73" t="e">
        <f>Q9</f>
        <v>#REF!</v>
      </c>
      <c r="Z9" s="73" t="e">
        <f>R9</f>
        <v>#REF!</v>
      </c>
      <c r="AD9" s="73">
        <f>G9</f>
        <v>-3970</v>
      </c>
      <c r="AG9" s="73" t="e">
        <f>S9</f>
        <v>#REF!</v>
      </c>
    </row>
    <row r="10" spans="1:33" s="73" customFormat="1">
      <c r="A10" s="73" t="s">
        <v>70</v>
      </c>
      <c r="B10" s="73" t="s">
        <v>694</v>
      </c>
      <c r="C10" s="73" t="s">
        <v>695</v>
      </c>
      <c r="D10" s="73">
        <v>22116</v>
      </c>
      <c r="E10" s="74">
        <v>1.2500000000000001E-2</v>
      </c>
      <c r="F10" s="73">
        <f t="shared" si="7"/>
        <v>18750</v>
      </c>
      <c r="G10" s="73">
        <f t="shared" si="8"/>
        <v>-3366</v>
      </c>
      <c r="H10" s="73" t="s">
        <v>1049</v>
      </c>
      <c r="I10" s="73" t="s">
        <v>247</v>
      </c>
      <c r="J10" s="73" t="s">
        <v>1086</v>
      </c>
      <c r="K10" s="73" t="s">
        <v>1083</v>
      </c>
      <c r="L10" s="73">
        <v>59.16</v>
      </c>
      <c r="M10" s="73">
        <v>69137.33</v>
      </c>
      <c r="N10" s="73">
        <v>100</v>
      </c>
      <c r="O10" s="73">
        <v>1</v>
      </c>
      <c r="Q10" s="73" t="e">
        <f>VLOOKUP(B10,#REF!, 2,0)</f>
        <v>#REF!</v>
      </c>
      <c r="R10" s="73" t="e">
        <f>VLOOKUP(Q10,#REF!, 6,0)</f>
        <v>#REF!</v>
      </c>
      <c r="S10" s="73" t="e">
        <f>VLOOKUP(Q10,#REF!, 5,0)</f>
        <v>#REF!</v>
      </c>
      <c r="U10" s="73">
        <v>533700</v>
      </c>
      <c r="W10" s="73" t="str">
        <f t="shared" ref="W10" si="9">B10</f>
        <v>US46435G1022</v>
      </c>
      <c r="X10" s="73" t="e">
        <f t="shared" ref="X10" si="10">Q10</f>
        <v>#REF!</v>
      </c>
      <c r="Z10" s="73" t="e">
        <f t="shared" ref="Z10" si="11">R10</f>
        <v>#REF!</v>
      </c>
      <c r="AD10" s="73">
        <f>G10</f>
        <v>-3366</v>
      </c>
      <c r="AG10" s="73" t="e">
        <f t="shared" ref="AG10" si="12">S10</f>
        <v>#REF!</v>
      </c>
    </row>
    <row r="11" spans="1:33" s="73" customFormat="1"/>
    <row r="12" spans="1:33" s="73" customFormat="1">
      <c r="A12" s="73" t="s">
        <v>6</v>
      </c>
      <c r="D12" s="73" t="s">
        <v>796</v>
      </c>
      <c r="E12" s="73" t="s">
        <v>813</v>
      </c>
      <c r="F12" s="73" t="s">
        <v>797</v>
      </c>
    </row>
    <row r="13" spans="1:33" s="73" customFormat="1">
      <c r="A13" s="73" t="s">
        <v>68</v>
      </c>
      <c r="B13" s="73" t="s">
        <v>676</v>
      </c>
      <c r="C13" s="73" t="s">
        <v>240</v>
      </c>
      <c r="D13" s="73">
        <v>88054</v>
      </c>
      <c r="E13" s="74">
        <v>2.5000000000000001E-2</v>
      </c>
      <c r="F13" s="73">
        <f t="shared" ref="F13:F15" si="13">ROUND(E13*$F$1/M13, 0)</f>
        <v>111426</v>
      </c>
      <c r="G13" s="73">
        <f t="shared" ref="G13:G15" si="14">F13-D13</f>
        <v>23372</v>
      </c>
      <c r="H13" s="73" t="s">
        <v>1049</v>
      </c>
      <c r="I13" s="73" t="s">
        <v>247</v>
      </c>
      <c r="J13" s="73" t="s">
        <v>1087</v>
      </c>
      <c r="K13" s="73" t="s">
        <v>1080</v>
      </c>
      <c r="L13" s="73">
        <v>19.91</v>
      </c>
      <c r="M13" s="73">
        <v>23267.82</v>
      </c>
      <c r="N13" s="73">
        <v>100</v>
      </c>
      <c r="O13" s="73">
        <v>1</v>
      </c>
      <c r="Q13" s="73" t="e">
        <f>VLOOKUP(B13,#REF!, 2,0)</f>
        <v>#REF!</v>
      </c>
      <c r="R13" s="73" t="e">
        <f>VLOOKUP(Q13,#REF!, 6,0)</f>
        <v>#REF!</v>
      </c>
      <c r="S13" s="73" t="e">
        <f>VLOOKUP(Q13,#REF!, 5,0)</f>
        <v>#REF!</v>
      </c>
      <c r="U13" s="73">
        <v>533700</v>
      </c>
      <c r="W13" s="73" t="str">
        <f>B13</f>
        <v>US33739E1082</v>
      </c>
      <c r="X13" s="73" t="e">
        <f>Q13</f>
        <v>#REF!</v>
      </c>
      <c r="Z13" s="73" t="e">
        <f>R13</f>
        <v>#REF!</v>
      </c>
      <c r="AD13" s="73">
        <f>G13</f>
        <v>23372</v>
      </c>
      <c r="AG13" s="73" t="e">
        <f>S13</f>
        <v>#REF!</v>
      </c>
    </row>
    <row r="14" spans="1:33" s="73" customFormat="1">
      <c r="A14" s="73" t="s">
        <v>682</v>
      </c>
      <c r="B14" s="73" t="s">
        <v>680</v>
      </c>
      <c r="C14" s="73" t="s">
        <v>681</v>
      </c>
      <c r="D14" s="73">
        <v>69536</v>
      </c>
      <c r="E14" s="75">
        <v>0.02</v>
      </c>
      <c r="F14" s="73">
        <f t="shared" si="13"/>
        <v>70765</v>
      </c>
      <c r="G14" s="73">
        <f t="shared" si="14"/>
        <v>1229</v>
      </c>
      <c r="H14" s="73" t="s">
        <v>1049</v>
      </c>
      <c r="I14" s="73" t="s">
        <v>247</v>
      </c>
      <c r="J14" s="73" t="s">
        <v>1088</v>
      </c>
      <c r="K14" s="73" t="s">
        <v>1083</v>
      </c>
      <c r="L14" s="73">
        <v>25.08</v>
      </c>
      <c r="M14" s="73">
        <v>29309.74</v>
      </c>
      <c r="N14" s="73">
        <v>100</v>
      </c>
      <c r="O14" s="73">
        <v>1</v>
      </c>
      <c r="Q14" s="73" t="e">
        <f>VLOOKUP(B14,#REF!, 2,0)</f>
        <v>#REF!</v>
      </c>
      <c r="R14" s="73" t="e">
        <f>VLOOKUP(Q14,#REF!, 6,0)</f>
        <v>#REF!</v>
      </c>
      <c r="S14" s="73" t="e">
        <f>VLOOKUP(Q14,#REF!, 5,0)</f>
        <v>#REF!</v>
      </c>
      <c r="U14" s="73">
        <v>533700</v>
      </c>
      <c r="W14" s="73" t="str">
        <f>B14</f>
        <v>US37954Y6573</v>
      </c>
      <c r="X14" s="73" t="e">
        <f>Q14</f>
        <v>#REF!</v>
      </c>
      <c r="Z14" s="73" t="e">
        <f>R14</f>
        <v>#REF!</v>
      </c>
      <c r="AD14" s="73">
        <f t="shared" ref="AD14:AD15" si="15">G14</f>
        <v>1229</v>
      </c>
      <c r="AG14" s="73" t="e">
        <f>S14</f>
        <v>#REF!</v>
      </c>
    </row>
    <row r="15" spans="1:33" s="73" customFormat="1">
      <c r="A15" s="73" t="s">
        <v>773</v>
      </c>
      <c r="B15" s="73" t="s">
        <v>772</v>
      </c>
      <c r="C15" s="73" t="s">
        <v>241</v>
      </c>
      <c r="D15" s="73">
        <v>86524</v>
      </c>
      <c r="E15" s="75">
        <v>0.02</v>
      </c>
      <c r="F15" s="73">
        <f t="shared" si="13"/>
        <v>88075</v>
      </c>
      <c r="G15" s="73">
        <f t="shared" si="14"/>
        <v>1551</v>
      </c>
      <c r="H15" s="73" t="s">
        <v>1049</v>
      </c>
      <c r="I15" s="73" t="s">
        <v>247</v>
      </c>
      <c r="J15" s="73" t="s">
        <v>1089</v>
      </c>
      <c r="K15" s="73" t="s">
        <v>1080</v>
      </c>
      <c r="L15" s="73">
        <v>20.149999999999999</v>
      </c>
      <c r="M15" s="73">
        <v>23549.31</v>
      </c>
      <c r="N15" s="73">
        <v>100</v>
      </c>
      <c r="O15" s="73">
        <v>1</v>
      </c>
      <c r="Q15" s="73" t="e">
        <f>VLOOKUP(B15,#REF!, 2,0)</f>
        <v>#REF!</v>
      </c>
      <c r="R15" s="73" t="e">
        <f>VLOOKUP(Q15,#REF!, 6,0)</f>
        <v>#REF!</v>
      </c>
      <c r="S15" s="73" t="e">
        <f>VLOOKUP(Q15,#REF!, 5,0)</f>
        <v>#REF!</v>
      </c>
      <c r="U15" s="73">
        <v>533700</v>
      </c>
      <c r="W15" s="73" t="str">
        <f>B15</f>
        <v>US92189F4292</v>
      </c>
      <c r="X15" s="73" t="e">
        <f>Q15</f>
        <v>#REF!</v>
      </c>
      <c r="Z15" s="73" t="e">
        <f>R15</f>
        <v>#REF!</v>
      </c>
      <c r="AD15" s="73">
        <f t="shared" si="15"/>
        <v>1551</v>
      </c>
      <c r="AG15" s="73" t="e">
        <f>S15</f>
        <v>#REF!</v>
      </c>
    </row>
    <row r="16" spans="1:33" s="73" customFormat="1"/>
    <row r="17" spans="1:33" s="73" customFormat="1">
      <c r="A17" s="73" t="s">
        <v>5</v>
      </c>
      <c r="D17" s="73" t="s">
        <v>796</v>
      </c>
      <c r="E17" s="73" t="s">
        <v>813</v>
      </c>
      <c r="F17" s="73" t="s">
        <v>797</v>
      </c>
    </row>
    <row r="18" spans="1:33" s="73" customFormat="1">
      <c r="A18" s="73" t="s">
        <v>800</v>
      </c>
      <c r="B18" s="73" t="s">
        <v>438</v>
      </c>
      <c r="C18" s="73" t="s">
        <v>126</v>
      </c>
      <c r="D18" s="73">
        <v>143336</v>
      </c>
      <c r="E18" s="74">
        <v>2.8225806451612902E-3</v>
      </c>
      <c r="F18" s="73">
        <f t="shared" ref="F18:F26" si="16">ROUND(E18*$F$1/M18, 0)</f>
        <v>123395</v>
      </c>
      <c r="G18" s="73">
        <f t="shared" ref="G18:G26" si="17">F18-D18</f>
        <v>-19941</v>
      </c>
      <c r="H18" s="73" t="s">
        <v>1050</v>
      </c>
      <c r="I18" s="73" t="s">
        <v>1051</v>
      </c>
      <c r="J18" s="73" t="s">
        <v>1090</v>
      </c>
      <c r="K18" s="73" t="s">
        <v>1091</v>
      </c>
      <c r="L18" s="73">
        <v>157.80000000000001</v>
      </c>
      <c r="M18" s="73">
        <v>2372.1959999999999</v>
      </c>
      <c r="N18" s="73">
        <v>1</v>
      </c>
      <c r="O18" s="73">
        <v>1</v>
      </c>
      <c r="Q18" s="73" t="e">
        <f>VLOOKUP(B18,#REF!, 2,0)</f>
        <v>#REF!</v>
      </c>
      <c r="R18" s="73" t="e">
        <f>VLOOKUP(Q18,#REF!, 6,0)</f>
        <v>#REF!</v>
      </c>
      <c r="S18" s="73" t="e">
        <f>VLOOKUP(Q18,#REF!, 5,0)</f>
        <v>#REF!</v>
      </c>
      <c r="U18" s="73">
        <v>533700</v>
      </c>
      <c r="W18" s="73" t="str">
        <f>B18</f>
        <v>GB00B188SR50</v>
      </c>
      <c r="X18" s="73" t="e">
        <f>Q18</f>
        <v>#REF!</v>
      </c>
      <c r="Z18" s="73" t="e">
        <f>R18</f>
        <v>#REF!</v>
      </c>
      <c r="AD18" s="73">
        <f>G18</f>
        <v>-19941</v>
      </c>
      <c r="AE18" s="76"/>
      <c r="AG18" s="73" t="e">
        <f>S18</f>
        <v>#REF!</v>
      </c>
    </row>
    <row r="19" spans="1:33" s="73" customFormat="1">
      <c r="A19" s="73" t="s">
        <v>64</v>
      </c>
      <c r="B19" s="73" t="s">
        <v>461</v>
      </c>
      <c r="C19" s="73" t="s">
        <v>127</v>
      </c>
      <c r="D19" s="73">
        <v>191221</v>
      </c>
      <c r="E19" s="74">
        <v>3.951612903225806E-3</v>
      </c>
      <c r="F19" s="73">
        <f t="shared" si="16"/>
        <v>238708</v>
      </c>
      <c r="G19" s="73">
        <f t="shared" si="17"/>
        <v>47487</v>
      </c>
      <c r="H19" s="73" t="s">
        <v>1050</v>
      </c>
      <c r="I19" s="73" t="s">
        <v>1051</v>
      </c>
      <c r="J19" s="73" t="s">
        <v>1092</v>
      </c>
      <c r="K19" s="73" t="s">
        <v>1091</v>
      </c>
      <c r="L19" s="73">
        <v>114.2</v>
      </c>
      <c r="M19" s="73">
        <v>1716.761</v>
      </c>
      <c r="N19" s="73">
        <v>1</v>
      </c>
      <c r="O19" s="73">
        <v>1</v>
      </c>
      <c r="Q19" s="73" t="e">
        <f>VLOOKUP(B19,#REF!, 2,0)</f>
        <v>#REF!</v>
      </c>
      <c r="R19" s="73" t="e">
        <f>VLOOKUP(Q19,#REF!, 6,0)</f>
        <v>#REF!</v>
      </c>
      <c r="S19" s="73" t="e">
        <f>VLOOKUP(Q19,#REF!, 5,0)</f>
        <v>#REF!</v>
      </c>
      <c r="U19" s="73">
        <v>533700</v>
      </c>
      <c r="W19" s="73" t="str">
        <f>B19</f>
        <v>GG00BV54HY67</v>
      </c>
      <c r="X19" s="73" t="e">
        <f>Q19</f>
        <v>#REF!</v>
      </c>
      <c r="Z19" s="73" t="e">
        <f>R19</f>
        <v>#REF!</v>
      </c>
      <c r="AD19" s="73">
        <f t="shared" ref="AD19:AD25" si="18">G19</f>
        <v>47487</v>
      </c>
      <c r="AE19" s="76"/>
      <c r="AG19" s="73" t="e">
        <f>S19</f>
        <v>#REF!</v>
      </c>
    </row>
    <row r="20" spans="1:33" s="73" customFormat="1">
      <c r="A20" s="73" t="s">
        <v>801</v>
      </c>
      <c r="B20" s="73" t="s">
        <v>456</v>
      </c>
      <c r="C20" s="73" t="s">
        <v>128</v>
      </c>
      <c r="D20" s="73">
        <v>133677</v>
      </c>
      <c r="E20" s="74">
        <v>3.951612903225806E-3</v>
      </c>
      <c r="F20" s="73">
        <f t="shared" si="16"/>
        <v>158123</v>
      </c>
      <c r="G20" s="73">
        <f t="shared" si="17"/>
        <v>24446</v>
      </c>
      <c r="H20" s="73" t="s">
        <v>1052</v>
      </c>
      <c r="I20" s="73" t="s">
        <v>1051</v>
      </c>
      <c r="J20" s="73" t="s">
        <v>1093</v>
      </c>
      <c r="K20" s="73" t="s">
        <v>1091</v>
      </c>
      <c r="L20" s="73">
        <v>172.4</v>
      </c>
      <c r="M20" s="73">
        <v>2591.6770000000001</v>
      </c>
      <c r="N20" s="73">
        <v>1</v>
      </c>
      <c r="O20" s="73">
        <v>1</v>
      </c>
      <c r="Q20" s="73" t="e">
        <f>VLOOKUP(B20,#REF!, 2,0)</f>
        <v>#REF!</v>
      </c>
      <c r="R20" s="73" t="e">
        <f>VLOOKUP(Q20,#REF!, 6,0)</f>
        <v>#REF!</v>
      </c>
      <c r="S20" s="73" t="e">
        <f>VLOOKUP(Q20,#REF!, 5,0)</f>
        <v>#REF!</v>
      </c>
      <c r="U20" s="73">
        <v>533700</v>
      </c>
      <c r="W20" s="73" t="str">
        <f>B20</f>
        <v>GB00BJLP1Y77</v>
      </c>
      <c r="X20" s="73" t="e">
        <f>Q20</f>
        <v>#REF!</v>
      </c>
      <c r="Z20" s="73" t="e">
        <f>R20</f>
        <v>#REF!</v>
      </c>
      <c r="AD20" s="73">
        <f t="shared" si="18"/>
        <v>24446</v>
      </c>
      <c r="AE20" s="76"/>
      <c r="AG20" s="73" t="e">
        <f>S20</f>
        <v>#REF!</v>
      </c>
    </row>
    <row r="21" spans="1:33" s="73" customFormat="1">
      <c r="A21" s="73" t="s">
        <v>65</v>
      </c>
      <c r="B21" s="73" t="s">
        <v>483</v>
      </c>
      <c r="C21" s="73" t="s">
        <v>129</v>
      </c>
      <c r="D21" s="73">
        <v>77415</v>
      </c>
      <c r="E21" s="74">
        <v>2.8225806451612902E-3</v>
      </c>
      <c r="F21" s="73">
        <f t="shared" si="16"/>
        <v>67728</v>
      </c>
      <c r="G21" s="73">
        <f t="shared" si="17"/>
        <v>-9687</v>
      </c>
      <c r="H21" s="73" t="s">
        <v>1053</v>
      </c>
      <c r="I21" s="73" t="s">
        <v>1051</v>
      </c>
      <c r="J21" s="73" t="s">
        <v>1094</v>
      </c>
      <c r="K21" s="73" t="s">
        <v>1091</v>
      </c>
      <c r="L21" s="73">
        <v>287.5</v>
      </c>
      <c r="M21" s="73">
        <v>4321.9669999999996</v>
      </c>
      <c r="N21" s="73">
        <v>1</v>
      </c>
      <c r="O21" s="73">
        <v>1</v>
      </c>
      <c r="Q21" s="73" t="e">
        <f>VLOOKUP(B21,#REF!, 2,0)</f>
        <v>#REF!</v>
      </c>
      <c r="R21" s="73" t="e">
        <f>VLOOKUP(Q21,#REF!, 6,0)</f>
        <v>#REF!</v>
      </c>
      <c r="S21" s="73" t="e">
        <f>VLOOKUP(Q21,#REF!, 5,0)</f>
        <v>#REF!</v>
      </c>
      <c r="U21" s="73">
        <v>533700</v>
      </c>
      <c r="W21" s="73" t="str">
        <f t="shared" ref="W21:W26" si="19">B21</f>
        <v>JE00BF5FX167</v>
      </c>
      <c r="X21" s="73" t="e">
        <f t="shared" ref="X21:X26" si="20">Q21</f>
        <v>#REF!</v>
      </c>
      <c r="Z21" s="73" t="e">
        <f t="shared" ref="Z21:Z26" si="21">R21</f>
        <v>#REF!</v>
      </c>
      <c r="AD21" s="73">
        <f t="shared" si="18"/>
        <v>-9687</v>
      </c>
      <c r="AE21" s="76"/>
      <c r="AG21" s="73" t="e">
        <f t="shared" ref="AG21:AG26" si="22">S21</f>
        <v>#REF!</v>
      </c>
    </row>
    <row r="22" spans="1:33" s="73" customFormat="1">
      <c r="A22" s="73" t="s">
        <v>802</v>
      </c>
      <c r="B22" s="73" t="s">
        <v>327</v>
      </c>
      <c r="C22" s="73" t="s">
        <v>130</v>
      </c>
      <c r="D22" s="73">
        <v>6173</v>
      </c>
      <c r="E22" s="74">
        <v>3.951612903225806E-3</v>
      </c>
      <c r="F22" s="73">
        <f t="shared" si="16"/>
        <v>6995</v>
      </c>
      <c r="G22" s="73">
        <f t="shared" si="17"/>
        <v>822</v>
      </c>
      <c r="H22" s="73" t="s">
        <v>1054</v>
      </c>
      <c r="I22" s="73" t="s">
        <v>247</v>
      </c>
      <c r="J22" s="73" t="s">
        <v>1095</v>
      </c>
      <c r="K22" s="73" t="s">
        <v>1096</v>
      </c>
      <c r="L22" s="73">
        <v>50.13</v>
      </c>
      <c r="M22" s="73">
        <v>58584.42</v>
      </c>
      <c r="N22" s="73">
        <v>100</v>
      </c>
      <c r="O22" s="73">
        <v>1</v>
      </c>
      <c r="Q22" s="73" t="e">
        <f>VLOOKUP(B22,#REF!, 2,0)</f>
        <v>#REF!</v>
      </c>
      <c r="R22" s="73" t="e">
        <f>VLOOKUP(Q22,#REF!, 6,0)</f>
        <v>#REF!</v>
      </c>
      <c r="S22" s="73" t="e">
        <f>VLOOKUP(Q22,#REF!, 5,0)</f>
        <v>#REF!</v>
      </c>
      <c r="U22" s="73">
        <v>533700</v>
      </c>
      <c r="W22" s="73" t="str">
        <f t="shared" si="19"/>
        <v>BMG162521014</v>
      </c>
      <c r="X22" s="73" t="e">
        <f t="shared" si="20"/>
        <v>#REF!</v>
      </c>
      <c r="Z22" s="73" t="e">
        <f t="shared" si="21"/>
        <v>#REF!</v>
      </c>
      <c r="AD22" s="73">
        <f t="shared" si="18"/>
        <v>822</v>
      </c>
      <c r="AE22" s="76"/>
      <c r="AG22" s="73" t="e">
        <f t="shared" si="22"/>
        <v>#REF!</v>
      </c>
    </row>
    <row r="23" spans="1:33" s="73" customFormat="1">
      <c r="A23" s="73" t="s">
        <v>803</v>
      </c>
      <c r="B23" s="73" t="s">
        <v>1047</v>
      </c>
      <c r="C23" s="73" t="s">
        <v>239</v>
      </c>
      <c r="D23" s="73">
        <v>0</v>
      </c>
      <c r="E23" s="74">
        <v>2.258064516129032E-3</v>
      </c>
      <c r="F23" s="73">
        <f t="shared" si="16"/>
        <v>2451</v>
      </c>
      <c r="G23" s="73">
        <f t="shared" si="17"/>
        <v>2451</v>
      </c>
      <c r="H23" s="73" t="s">
        <v>1049</v>
      </c>
      <c r="I23" s="73" t="s">
        <v>247</v>
      </c>
      <c r="J23" s="73" t="s">
        <v>1097</v>
      </c>
      <c r="K23" s="73" t="s">
        <v>1096</v>
      </c>
      <c r="L23" s="73">
        <v>81.739999999999995</v>
      </c>
      <c r="M23" s="73">
        <v>95529.54</v>
      </c>
      <c r="N23" s="73">
        <v>100</v>
      </c>
      <c r="O23" s="73">
        <v>1</v>
      </c>
      <c r="Q23" s="73" t="e">
        <f>VLOOKUP(B23,#REF!, 2,0)</f>
        <v>#REF!</v>
      </c>
      <c r="R23" s="73" t="e">
        <f>VLOOKUP(Q23,#REF!, 6,0)</f>
        <v>#REF!</v>
      </c>
      <c r="S23" s="73" t="e">
        <f>VLOOKUP(Q23,#REF!, 5,0)</f>
        <v>#REF!</v>
      </c>
      <c r="U23" s="73">
        <v>533700</v>
      </c>
      <c r="W23" s="73" t="str">
        <f t="shared" si="19"/>
        <v>US25746U1097</v>
      </c>
      <c r="X23" s="73" t="e">
        <f t="shared" si="20"/>
        <v>#REF!</v>
      </c>
      <c r="Z23" s="73" t="e">
        <f t="shared" si="21"/>
        <v>#REF!</v>
      </c>
      <c r="AD23" s="73">
        <f t="shared" si="18"/>
        <v>2451</v>
      </c>
      <c r="AE23" s="76"/>
      <c r="AG23" s="73" t="e">
        <f t="shared" si="22"/>
        <v>#REF!</v>
      </c>
    </row>
    <row r="24" spans="1:33" s="73" customFormat="1">
      <c r="A24" s="73" t="s">
        <v>66</v>
      </c>
      <c r="B24" s="73" t="s">
        <v>319</v>
      </c>
      <c r="C24" s="73" t="s">
        <v>131</v>
      </c>
      <c r="D24" s="73">
        <v>133287</v>
      </c>
      <c r="E24" s="74">
        <v>1.6935483870967741E-3</v>
      </c>
      <c r="F24" s="73">
        <f t="shared" si="16"/>
        <v>86993</v>
      </c>
      <c r="G24" s="73">
        <f t="shared" si="17"/>
        <v>-46294</v>
      </c>
      <c r="H24" s="73" t="s">
        <v>1055</v>
      </c>
      <c r="I24" s="73" t="s">
        <v>293</v>
      </c>
      <c r="J24" s="73" t="s">
        <v>1098</v>
      </c>
      <c r="K24" s="73" t="s">
        <v>1099</v>
      </c>
      <c r="L24" s="73">
        <v>2.52</v>
      </c>
      <c r="M24" s="73">
        <v>2018.8969999999999</v>
      </c>
      <c r="N24" s="73">
        <v>1</v>
      </c>
      <c r="O24" s="73">
        <v>1</v>
      </c>
      <c r="Q24" s="73" t="e">
        <f>VLOOKUP(B24,#REF!, 2,0)</f>
        <v>#REF!</v>
      </c>
      <c r="R24" s="73" t="e">
        <f>VLOOKUP(Q24,#REF!, 6,0)</f>
        <v>#REF!</v>
      </c>
      <c r="S24" s="73" t="e">
        <f>VLOOKUP(Q24,#REF!, 5,0)</f>
        <v>#REF!</v>
      </c>
      <c r="U24" s="73">
        <v>533700</v>
      </c>
      <c r="W24" s="73" t="str">
        <f t="shared" si="19"/>
        <v>AU000000SSM2</v>
      </c>
      <c r="X24" s="73" t="e">
        <f t="shared" si="20"/>
        <v>#REF!</v>
      </c>
      <c r="Z24" s="73" t="e">
        <f t="shared" si="21"/>
        <v>#REF!</v>
      </c>
      <c r="AD24" s="73">
        <f t="shared" si="18"/>
        <v>-46294</v>
      </c>
      <c r="AE24" s="76"/>
      <c r="AG24" s="73" t="e">
        <f t="shared" si="22"/>
        <v>#REF!</v>
      </c>
    </row>
    <row r="25" spans="1:33" s="73" customFormat="1">
      <c r="A25" s="73" t="s">
        <v>804</v>
      </c>
      <c r="B25" s="73" t="s">
        <v>561</v>
      </c>
      <c r="C25" s="73" t="s">
        <v>132</v>
      </c>
      <c r="D25" s="73">
        <v>218265</v>
      </c>
      <c r="E25" s="74">
        <v>2.7096774193548386E-2</v>
      </c>
      <c r="F25" s="73">
        <f t="shared" si="16"/>
        <v>238143</v>
      </c>
      <c r="G25" s="73">
        <f t="shared" si="17"/>
        <v>19878</v>
      </c>
      <c r="H25" s="73" t="s">
        <v>811</v>
      </c>
      <c r="I25" s="73" t="s">
        <v>552</v>
      </c>
      <c r="J25" s="73" t="s">
        <v>1100</v>
      </c>
      <c r="K25" s="73" t="s">
        <v>1101</v>
      </c>
      <c r="L25" s="73">
        <v>11800</v>
      </c>
      <c r="M25" s="73">
        <v>11800</v>
      </c>
      <c r="N25" s="73">
        <v>1</v>
      </c>
      <c r="O25" s="73">
        <v>1</v>
      </c>
      <c r="Q25" s="73" t="e">
        <f>VLOOKUP(B25,#REF!, 2,0)</f>
        <v>#REF!</v>
      </c>
      <c r="R25" s="73" t="e">
        <f>VLOOKUP(Q25,#REF!, 6,0)</f>
        <v>#REF!</v>
      </c>
      <c r="S25" s="73" t="e">
        <f>VLOOKUP(Q25,#REF!, 5,0)</f>
        <v>#REF!</v>
      </c>
      <c r="U25" s="73">
        <v>533700</v>
      </c>
      <c r="W25" s="73" t="str">
        <f t="shared" si="19"/>
        <v>KR7088980008</v>
      </c>
      <c r="X25" s="73" t="e">
        <f t="shared" si="20"/>
        <v>#REF!</v>
      </c>
      <c r="Z25" s="73" t="e">
        <f t="shared" si="21"/>
        <v>#REF!</v>
      </c>
      <c r="AD25" s="73">
        <f t="shared" si="18"/>
        <v>19878</v>
      </c>
      <c r="AE25" s="76"/>
      <c r="AG25" s="73" t="e">
        <f t="shared" si="22"/>
        <v>#REF!</v>
      </c>
    </row>
    <row r="26" spans="1:33" s="73" customFormat="1">
      <c r="A26" s="73" t="s">
        <v>63</v>
      </c>
      <c r="B26" s="73" t="s">
        <v>335</v>
      </c>
      <c r="C26" s="73" t="s">
        <v>133</v>
      </c>
      <c r="D26" s="73">
        <v>315200</v>
      </c>
      <c r="E26" s="74">
        <v>3.951612903225806E-3</v>
      </c>
      <c r="F26" s="73">
        <f t="shared" si="16"/>
        <v>379179</v>
      </c>
      <c r="G26" s="73">
        <f t="shared" si="17"/>
        <v>63979</v>
      </c>
      <c r="H26" s="73" t="s">
        <v>1056</v>
      </c>
      <c r="I26" s="73" t="s">
        <v>332</v>
      </c>
      <c r="J26" s="73" t="s">
        <v>1102</v>
      </c>
      <c r="K26" s="73" t="s">
        <v>1103</v>
      </c>
      <c r="L26" s="73">
        <v>7.25</v>
      </c>
      <c r="M26" s="73">
        <v>1080.7650000000001</v>
      </c>
      <c r="N26" s="73">
        <v>2000</v>
      </c>
      <c r="O26" s="73">
        <v>1</v>
      </c>
      <c r="Q26" s="73" t="e">
        <f>VLOOKUP(B26,#REF!, 2,0)</f>
        <v>#REF!</v>
      </c>
      <c r="R26" s="73" t="e">
        <f>VLOOKUP(Q26,#REF!, 6,0)</f>
        <v>#REF!</v>
      </c>
      <c r="S26" s="73" t="e">
        <f>VLOOKUP(Q26,#REF!, 5,0)</f>
        <v>#REF!</v>
      </c>
      <c r="U26" s="73">
        <v>533700</v>
      </c>
      <c r="W26" s="73" t="str">
        <f t="shared" si="19"/>
        <v>BMG9880L1028</v>
      </c>
      <c r="X26" s="73" t="e">
        <f t="shared" si="20"/>
        <v>#REF!</v>
      </c>
      <c r="Z26" s="73" t="e">
        <f t="shared" si="21"/>
        <v>#REF!</v>
      </c>
      <c r="AD26" s="73">
        <v>62000</v>
      </c>
      <c r="AE26" s="76"/>
      <c r="AG26" s="73" t="e">
        <f t="shared" si="22"/>
        <v>#REF!</v>
      </c>
    </row>
    <row r="27" spans="1:33" s="73" customFormat="1"/>
    <row r="28" spans="1:33" s="73" customFormat="1">
      <c r="A28" s="73" t="s">
        <v>8</v>
      </c>
      <c r="D28" s="73" t="s">
        <v>796</v>
      </c>
      <c r="E28" s="73" t="s">
        <v>813</v>
      </c>
      <c r="F28" s="73" t="s">
        <v>797</v>
      </c>
    </row>
    <row r="29" spans="1:33" s="73" customFormat="1">
      <c r="A29" s="73" t="s">
        <v>805</v>
      </c>
      <c r="B29" s="73" t="s">
        <v>641</v>
      </c>
      <c r="C29" s="73" t="s">
        <v>147</v>
      </c>
      <c r="D29" s="73">
        <v>5827</v>
      </c>
      <c r="E29" s="74">
        <v>3.3333333333333335E-3</v>
      </c>
      <c r="F29" s="73">
        <f t="shared" ref="F29:F33" si="23">ROUND(E29*$F$1/M29, 0)</f>
        <v>5586</v>
      </c>
      <c r="G29" s="73">
        <f t="shared" ref="G29:G33" si="24">F29-D29</f>
        <v>-241</v>
      </c>
      <c r="H29" s="73" t="s">
        <v>1049</v>
      </c>
      <c r="I29" s="73" t="s">
        <v>247</v>
      </c>
      <c r="J29" s="73" t="s">
        <v>1104</v>
      </c>
      <c r="K29" s="73" t="s">
        <v>1096</v>
      </c>
      <c r="L29" s="73">
        <v>52.95</v>
      </c>
      <c r="M29" s="73">
        <v>61880.02</v>
      </c>
      <c r="N29" s="73">
        <v>100</v>
      </c>
      <c r="O29" s="73">
        <v>1</v>
      </c>
      <c r="P29" s="77"/>
      <c r="Q29" s="73" t="e">
        <f>VLOOKUP(B29,#REF!, 2,0)</f>
        <v>#REF!</v>
      </c>
      <c r="R29" s="73" t="e">
        <f>VLOOKUP(Q29,#REF!, 6,0)</f>
        <v>#REF!</v>
      </c>
      <c r="S29" s="73" t="e">
        <f>VLOOKUP(Q29,#REF!, 5,0)</f>
        <v>#REF!</v>
      </c>
      <c r="U29" s="73">
        <v>533700</v>
      </c>
      <c r="W29" s="73" t="str">
        <f t="shared" ref="W29" si="25">B29</f>
        <v>US09260D1072</v>
      </c>
      <c r="X29" s="73" t="e">
        <f t="shared" ref="X29" si="26">Q29</f>
        <v>#REF!</v>
      </c>
      <c r="Z29" s="73" t="e">
        <f t="shared" ref="Z29" si="27">R29</f>
        <v>#REF!</v>
      </c>
      <c r="AD29" s="73">
        <f>G29</f>
        <v>-241</v>
      </c>
      <c r="AG29" s="73" t="e">
        <f t="shared" ref="AG29" si="28">S29</f>
        <v>#REF!</v>
      </c>
    </row>
    <row r="30" spans="1:33" s="73" customFormat="1">
      <c r="A30" s="73" t="s">
        <v>806</v>
      </c>
      <c r="B30" s="73" t="s">
        <v>364</v>
      </c>
      <c r="C30" s="73" t="s">
        <v>148</v>
      </c>
      <c r="D30" s="73">
        <v>283</v>
      </c>
      <c r="E30" s="74">
        <v>2.5000000000000001E-3</v>
      </c>
      <c r="F30" s="73">
        <f t="shared" si="23"/>
        <v>288</v>
      </c>
      <c r="G30" s="73">
        <f t="shared" si="24"/>
        <v>5</v>
      </c>
      <c r="H30" s="73" t="s">
        <v>1057</v>
      </c>
      <c r="I30" s="73" t="s">
        <v>355</v>
      </c>
      <c r="J30" s="73" t="s">
        <v>1105</v>
      </c>
      <c r="K30" s="73" t="s">
        <v>1106</v>
      </c>
      <c r="L30" s="73">
        <v>766</v>
      </c>
      <c r="M30" s="73">
        <v>900353.9</v>
      </c>
      <c r="N30" s="73">
        <v>1</v>
      </c>
      <c r="O30" s="73">
        <v>1</v>
      </c>
      <c r="P30" s="77"/>
      <c r="Q30" s="73" t="e">
        <f>VLOOKUP(B30,#REF!, 2,0)</f>
        <v>#REF!</v>
      </c>
      <c r="R30" s="73" t="e">
        <f>VLOOKUP(Q30,#REF!, 6,0)</f>
        <v>#REF!</v>
      </c>
      <c r="S30" s="73" t="e">
        <f>VLOOKUP(Q30,#REF!, 5,0)</f>
        <v>#REF!</v>
      </c>
      <c r="U30" s="73">
        <v>533700</v>
      </c>
      <c r="W30" s="73" t="str">
        <f t="shared" ref="W30:W33" si="29">B30</f>
        <v>CH0024608827</v>
      </c>
      <c r="X30" s="73" t="e">
        <f t="shared" ref="X30:X33" si="30">Q30</f>
        <v>#REF!</v>
      </c>
      <c r="Z30" s="73" t="e">
        <f t="shared" ref="Z30:Z33" si="31">R30</f>
        <v>#REF!</v>
      </c>
      <c r="AD30" s="73">
        <f t="shared" ref="AD30:AD33" si="32">G30</f>
        <v>5</v>
      </c>
      <c r="AG30" s="73" t="e">
        <f t="shared" ref="AG30:AG33" si="33">S30</f>
        <v>#REF!</v>
      </c>
    </row>
    <row r="31" spans="1:33" s="73" customFormat="1">
      <c r="A31" s="73" t="s">
        <v>807</v>
      </c>
      <c r="B31" s="73" t="s">
        <v>636</v>
      </c>
      <c r="C31" s="73" t="s">
        <v>149</v>
      </c>
      <c r="D31" s="73">
        <v>5683</v>
      </c>
      <c r="E31" s="74">
        <v>2.5000000000000001E-3</v>
      </c>
      <c r="F31" s="73">
        <f t="shared" si="23"/>
        <v>5382</v>
      </c>
      <c r="G31" s="73">
        <f t="shared" si="24"/>
        <v>-301</v>
      </c>
      <c r="H31" s="73" t="s">
        <v>1049</v>
      </c>
      <c r="I31" s="73" t="s">
        <v>247</v>
      </c>
      <c r="J31" s="73" t="s">
        <v>1107</v>
      </c>
      <c r="K31" s="73" t="s">
        <v>1096</v>
      </c>
      <c r="L31" s="73">
        <v>41.22</v>
      </c>
      <c r="M31" s="73">
        <v>48173.81</v>
      </c>
      <c r="N31" s="73">
        <v>100</v>
      </c>
      <c r="O31" s="73">
        <v>1</v>
      </c>
      <c r="P31" s="77"/>
      <c r="Q31" s="73" t="e">
        <f>VLOOKUP(B31,#REF!, 2,0)</f>
        <v>#REF!</v>
      </c>
      <c r="R31" s="73" t="e">
        <f>VLOOKUP(Q31,#REF!, 6,0)</f>
        <v>#REF!</v>
      </c>
      <c r="S31" s="73" t="e">
        <f>VLOOKUP(Q31,#REF!, 5,0)</f>
        <v>#REF!</v>
      </c>
      <c r="U31" s="73">
        <v>533700</v>
      </c>
      <c r="W31" s="73" t="str">
        <f t="shared" si="29"/>
        <v>US03768E1055</v>
      </c>
      <c r="X31" s="73" t="e">
        <f t="shared" si="30"/>
        <v>#REF!</v>
      </c>
      <c r="Z31" s="73" t="e">
        <f t="shared" si="31"/>
        <v>#REF!</v>
      </c>
      <c r="AD31" s="73">
        <f t="shared" si="32"/>
        <v>-301</v>
      </c>
      <c r="AG31" s="73" t="e">
        <f t="shared" si="33"/>
        <v>#REF!</v>
      </c>
    </row>
    <row r="32" spans="1:33" s="73" customFormat="1">
      <c r="A32" s="73" t="s">
        <v>808</v>
      </c>
      <c r="B32" s="73" t="s">
        <v>440</v>
      </c>
      <c r="C32" s="73" t="s">
        <v>150</v>
      </c>
      <c r="D32" s="73">
        <v>15859</v>
      </c>
      <c r="E32" s="74">
        <v>2.0833333333333333E-3</v>
      </c>
      <c r="F32" s="73">
        <f t="shared" si="23"/>
        <v>12465</v>
      </c>
      <c r="G32" s="73">
        <f t="shared" si="24"/>
        <v>-3394</v>
      </c>
      <c r="H32" s="73" t="s">
        <v>1052</v>
      </c>
      <c r="I32" s="73" t="s">
        <v>1051</v>
      </c>
      <c r="J32" s="73" t="s">
        <v>1108</v>
      </c>
      <c r="K32" s="73" t="s">
        <v>1091</v>
      </c>
      <c r="L32" s="73">
        <v>1153</v>
      </c>
      <c r="M32" s="73">
        <v>17332.97</v>
      </c>
      <c r="N32" s="73">
        <v>1</v>
      </c>
      <c r="O32" s="73">
        <v>1</v>
      </c>
      <c r="P32" s="77"/>
      <c r="Q32" s="73" t="e">
        <f>VLOOKUP(B32,#REF!, 2,0)</f>
        <v>#REF!</v>
      </c>
      <c r="R32" s="73" t="e">
        <f>VLOOKUP(Q32,#REF!, 6,0)</f>
        <v>#REF!</v>
      </c>
      <c r="S32" s="73" t="e">
        <f>VLOOKUP(Q32,#REF!, 5,0)</f>
        <v>#REF!</v>
      </c>
      <c r="U32" s="73">
        <v>533700</v>
      </c>
      <c r="W32" s="73" t="str">
        <f t="shared" si="29"/>
        <v>GB00B1YW4409</v>
      </c>
      <c r="X32" s="73" t="e">
        <f t="shared" si="30"/>
        <v>#REF!</v>
      </c>
      <c r="Z32" s="73" t="e">
        <f t="shared" si="31"/>
        <v>#REF!</v>
      </c>
      <c r="AD32" s="73">
        <f t="shared" si="32"/>
        <v>-3394</v>
      </c>
      <c r="AG32" s="73" t="e">
        <f t="shared" si="33"/>
        <v>#REF!</v>
      </c>
    </row>
    <row r="33" spans="1:33" s="73" customFormat="1">
      <c r="A33" s="73" t="s">
        <v>809</v>
      </c>
      <c r="B33" s="73" t="s">
        <v>652</v>
      </c>
      <c r="C33" s="73" t="s">
        <v>151</v>
      </c>
      <c r="D33" s="73">
        <v>8614</v>
      </c>
      <c r="E33" s="74">
        <v>2.0833333333333333E-3</v>
      </c>
      <c r="F33" s="73">
        <f t="shared" si="23"/>
        <v>6723</v>
      </c>
      <c r="G33" s="73">
        <f t="shared" si="24"/>
        <v>-1891</v>
      </c>
      <c r="H33" s="73" t="s">
        <v>1049</v>
      </c>
      <c r="I33" s="73" t="s">
        <v>247</v>
      </c>
      <c r="J33" s="73" t="s">
        <v>1109</v>
      </c>
      <c r="K33" s="73" t="s">
        <v>1110</v>
      </c>
      <c r="L33" s="73">
        <v>27.5</v>
      </c>
      <c r="M33" s="73">
        <v>32137.88</v>
      </c>
      <c r="N33" s="73">
        <v>100</v>
      </c>
      <c r="O33" s="73">
        <v>1</v>
      </c>
      <c r="P33" s="77"/>
      <c r="Q33" s="73" t="e">
        <f>VLOOKUP(B33,#REF!, 2,0)</f>
        <v>#REF!</v>
      </c>
      <c r="R33" s="73" t="e">
        <f>VLOOKUP(Q33,#REF!, 6,0)</f>
        <v>#REF!</v>
      </c>
      <c r="S33" s="73" t="e">
        <f>VLOOKUP(Q33,#REF!, 5,0)</f>
        <v>#REF!</v>
      </c>
      <c r="U33" s="73">
        <v>533700</v>
      </c>
      <c r="W33" s="73" t="str">
        <f t="shared" si="29"/>
        <v>US14309L1026</v>
      </c>
      <c r="X33" s="73" t="e">
        <f t="shared" si="30"/>
        <v>#REF!</v>
      </c>
      <c r="Z33" s="73" t="e">
        <f t="shared" si="31"/>
        <v>#REF!</v>
      </c>
      <c r="AD33" s="73">
        <f t="shared" si="32"/>
        <v>-1891</v>
      </c>
      <c r="AG33" s="73" t="e">
        <f t="shared" si="33"/>
        <v>#REF!</v>
      </c>
    </row>
    <row r="36" spans="1:33">
      <c r="A36" t="s">
        <v>4</v>
      </c>
      <c r="D36" t="s">
        <v>796</v>
      </c>
      <c r="F36" t="s">
        <v>797</v>
      </c>
    </row>
    <row r="37" spans="1:33" s="72" customFormat="1">
      <c r="A37" s="72" t="s">
        <v>186</v>
      </c>
      <c r="B37" s="72" t="s">
        <v>757</v>
      </c>
      <c r="C37" s="72" t="s">
        <v>758</v>
      </c>
      <c r="D37" s="72">
        <v>1777</v>
      </c>
      <c r="F37" s="72">
        <v>1777</v>
      </c>
      <c r="G37" s="72">
        <f t="shared" ref="G37:G93" si="34">F37-D37</f>
        <v>0</v>
      </c>
      <c r="H37" s="72" t="s">
        <v>1049</v>
      </c>
      <c r="I37" s="72" t="s">
        <v>247</v>
      </c>
      <c r="J37" s="72" t="s">
        <v>1111</v>
      </c>
      <c r="K37" s="72" t="s">
        <v>1096</v>
      </c>
      <c r="L37" s="72">
        <v>39.29</v>
      </c>
      <c r="M37" s="72">
        <v>45916.26</v>
      </c>
      <c r="N37" s="72">
        <v>100</v>
      </c>
      <c r="O37" s="72">
        <v>1</v>
      </c>
      <c r="Q37" s="72" t="e">
        <f>VLOOKUP(B37,#REF!, 2,0)</f>
        <v>#REF!</v>
      </c>
      <c r="R37" s="72" t="e">
        <f>VLOOKUP(Q37,#REF!, 6,0)</f>
        <v>#REF!</v>
      </c>
      <c r="S37" s="72" t="e">
        <f>VLOOKUP(Q37,#REF!, 5,0)</f>
        <v>#REF!</v>
      </c>
      <c r="U37" s="72">
        <v>533700</v>
      </c>
      <c r="W37" s="72" t="str">
        <f t="shared" ref="W37" si="35">B37</f>
        <v>US8621211007</v>
      </c>
      <c r="X37" s="72" t="e">
        <f t="shared" ref="X37" si="36">Q37</f>
        <v>#REF!</v>
      </c>
      <c r="Z37" s="72" t="e">
        <f t="shared" ref="Z37" si="37">R37</f>
        <v>#REF!</v>
      </c>
      <c r="AD37" s="72">
        <f t="shared" ref="AD37:AD93" si="38">G37</f>
        <v>0</v>
      </c>
      <c r="AG37" s="72" t="e">
        <f t="shared" ref="AG37" si="39">S37</f>
        <v>#REF!</v>
      </c>
    </row>
    <row r="38" spans="1:33" s="72" customFormat="1">
      <c r="A38" s="72" t="s">
        <v>187</v>
      </c>
      <c r="B38" s="72" t="s">
        <v>774</v>
      </c>
      <c r="C38" s="72" t="s">
        <v>775</v>
      </c>
      <c r="D38" s="72">
        <v>7355</v>
      </c>
      <c r="F38" s="72">
        <v>7355</v>
      </c>
      <c r="G38" s="72">
        <f t="shared" si="34"/>
        <v>0</v>
      </c>
      <c r="H38" s="72" t="s">
        <v>1049</v>
      </c>
      <c r="I38" s="72" t="s">
        <v>247</v>
      </c>
      <c r="J38" s="72" t="s">
        <v>1112</v>
      </c>
      <c r="K38" s="72" t="s">
        <v>1096</v>
      </c>
      <c r="L38" s="72">
        <v>9.76</v>
      </c>
      <c r="M38" s="72">
        <v>11406.02</v>
      </c>
      <c r="N38" s="72">
        <v>100</v>
      </c>
      <c r="O38" s="72">
        <v>1</v>
      </c>
      <c r="Q38" s="72" t="e">
        <f>VLOOKUP(B38,#REF!, 2,0)</f>
        <v>#REF!</v>
      </c>
      <c r="R38" s="72" t="e">
        <f>VLOOKUP(Q38,#REF!, 6,0)</f>
        <v>#REF!</v>
      </c>
      <c r="S38" s="72" t="e">
        <f>VLOOKUP(Q38,#REF!, 5,0)</f>
        <v>#REF!</v>
      </c>
      <c r="U38" s="72">
        <v>533700</v>
      </c>
      <c r="W38" s="72" t="str">
        <f t="shared" ref="W38:W93" si="40">B38</f>
        <v>US92339V1008</v>
      </c>
      <c r="X38" s="72" t="e">
        <f t="shared" ref="X38:X93" si="41">Q38</f>
        <v>#REF!</v>
      </c>
      <c r="Z38" s="72" t="e">
        <f t="shared" ref="Z38:Z93" si="42">R38</f>
        <v>#REF!</v>
      </c>
      <c r="AD38" s="72">
        <f t="shared" si="38"/>
        <v>0</v>
      </c>
      <c r="AG38" s="72" t="e">
        <f t="shared" ref="AG38:AG93" si="43">S38</f>
        <v>#REF!</v>
      </c>
    </row>
    <row r="39" spans="1:33" s="72" customFormat="1">
      <c r="A39" s="72" t="s">
        <v>188</v>
      </c>
      <c r="B39" s="72" t="s">
        <v>779</v>
      </c>
      <c r="C39" s="72" t="s">
        <v>780</v>
      </c>
      <c r="D39" s="72">
        <v>536</v>
      </c>
      <c r="F39" s="72">
        <v>536</v>
      </c>
      <c r="G39" s="72">
        <f t="shared" si="34"/>
        <v>0</v>
      </c>
      <c r="H39" s="72" t="s">
        <v>1049</v>
      </c>
      <c r="I39" s="72" t="s">
        <v>247</v>
      </c>
      <c r="J39" s="72" t="s">
        <v>1113</v>
      </c>
      <c r="K39" s="72" t="s">
        <v>1096</v>
      </c>
      <c r="L39" s="72">
        <v>91.6</v>
      </c>
      <c r="M39" s="72">
        <v>107048.3</v>
      </c>
      <c r="N39" s="72">
        <v>100</v>
      </c>
      <c r="O39" s="72">
        <v>1</v>
      </c>
      <c r="Q39" s="72" t="e">
        <f>VLOOKUP(B39,#REF!, 2,0)</f>
        <v>#REF!</v>
      </c>
      <c r="R39" s="72" t="e">
        <f>VLOOKUP(Q39,#REF!, 6,0)</f>
        <v>#REF!</v>
      </c>
      <c r="S39" s="72" t="e">
        <f>VLOOKUP(Q39,#REF!, 5,0)</f>
        <v>#REF!</v>
      </c>
      <c r="U39" s="72">
        <v>533700</v>
      </c>
      <c r="W39" s="72" t="str">
        <f t="shared" si="40"/>
        <v>US92936U1097</v>
      </c>
      <c r="X39" s="72" t="e">
        <f t="shared" si="41"/>
        <v>#REF!</v>
      </c>
      <c r="Z39" s="72" t="e">
        <f t="shared" si="42"/>
        <v>#REF!</v>
      </c>
      <c r="AD39" s="72">
        <f t="shared" si="38"/>
        <v>0</v>
      </c>
      <c r="AG39" s="72" t="e">
        <f t="shared" si="43"/>
        <v>#REF!</v>
      </c>
    </row>
    <row r="40" spans="1:33" s="72" customFormat="1">
      <c r="A40" s="72" t="s">
        <v>189</v>
      </c>
      <c r="B40" s="72" t="s">
        <v>677</v>
      </c>
      <c r="C40" s="72" t="s">
        <v>678</v>
      </c>
      <c r="D40" s="72">
        <v>2142</v>
      </c>
      <c r="F40" s="72">
        <v>2142</v>
      </c>
      <c r="G40" s="72">
        <f t="shared" si="34"/>
        <v>0</v>
      </c>
      <c r="H40" s="72" t="s">
        <v>1049</v>
      </c>
      <c r="I40" s="72" t="s">
        <v>247</v>
      </c>
      <c r="J40" s="72" t="s">
        <v>1114</v>
      </c>
      <c r="K40" s="72" t="s">
        <v>1110</v>
      </c>
      <c r="L40" s="72">
        <v>22.73</v>
      </c>
      <c r="M40" s="72">
        <v>26564.55</v>
      </c>
      <c r="N40" s="72">
        <v>100</v>
      </c>
      <c r="O40" s="72">
        <v>1</v>
      </c>
      <c r="Q40" s="72" t="e">
        <f>VLOOKUP(B40,#REF!, 2,0)</f>
        <v>#REF!</v>
      </c>
      <c r="R40" s="72" t="e">
        <f>VLOOKUP(Q40,#REF!, 6,0)</f>
        <v>#REF!</v>
      </c>
      <c r="S40" s="72" t="e">
        <f>VLOOKUP(Q40,#REF!, 5,0)</f>
        <v>#REF!</v>
      </c>
      <c r="U40" s="72">
        <v>533700</v>
      </c>
      <c r="W40" s="72" t="str">
        <f t="shared" si="40"/>
        <v>US3765361080</v>
      </c>
      <c r="X40" s="72" t="e">
        <f t="shared" si="41"/>
        <v>#REF!</v>
      </c>
      <c r="Z40" s="72" t="e">
        <f t="shared" si="42"/>
        <v>#REF!</v>
      </c>
      <c r="AD40" s="72">
        <f t="shared" si="38"/>
        <v>0</v>
      </c>
      <c r="AG40" s="72" t="e">
        <f t="shared" si="43"/>
        <v>#REF!</v>
      </c>
    </row>
    <row r="41" spans="1:33" s="72" customFormat="1">
      <c r="A41" s="72" t="s">
        <v>190</v>
      </c>
      <c r="B41" s="72" t="s">
        <v>748</v>
      </c>
      <c r="C41" s="72" t="s">
        <v>749</v>
      </c>
      <c r="D41" s="72">
        <v>3414</v>
      </c>
      <c r="F41" s="72">
        <v>3414</v>
      </c>
      <c r="G41" s="72">
        <f t="shared" si="34"/>
        <v>0</v>
      </c>
      <c r="H41" s="72" t="s">
        <v>1049</v>
      </c>
      <c r="I41" s="72" t="s">
        <v>247</v>
      </c>
      <c r="J41" s="72" t="s">
        <v>1115</v>
      </c>
      <c r="K41" s="72" t="s">
        <v>1110</v>
      </c>
      <c r="L41" s="72">
        <v>23.81</v>
      </c>
      <c r="M41" s="72">
        <v>27825.56</v>
      </c>
      <c r="N41" s="72">
        <v>100</v>
      </c>
      <c r="O41" s="72">
        <v>1</v>
      </c>
      <c r="Q41" s="72" t="e">
        <f>VLOOKUP(B41,#REF!, 2,0)</f>
        <v>#REF!</v>
      </c>
      <c r="R41" s="72" t="e">
        <f>VLOOKUP(Q41,#REF!, 6,0)</f>
        <v>#REF!</v>
      </c>
      <c r="S41" s="72" t="e">
        <f>VLOOKUP(Q41,#REF!, 5,0)</f>
        <v>#REF!</v>
      </c>
      <c r="U41" s="72">
        <v>533700</v>
      </c>
      <c r="W41" s="72" t="str">
        <f t="shared" si="40"/>
        <v>US78573L1061</v>
      </c>
      <c r="X41" s="72" t="e">
        <f t="shared" si="41"/>
        <v>#REF!</v>
      </c>
      <c r="Z41" s="72" t="e">
        <f t="shared" si="42"/>
        <v>#REF!</v>
      </c>
      <c r="AD41" s="72">
        <f t="shared" si="38"/>
        <v>0</v>
      </c>
      <c r="AG41" s="72" t="e">
        <f t="shared" si="43"/>
        <v>#REF!</v>
      </c>
    </row>
    <row r="42" spans="1:33" s="72" customFormat="1">
      <c r="A42" s="72" t="s">
        <v>191</v>
      </c>
      <c r="B42" s="72" t="s">
        <v>722</v>
      </c>
      <c r="C42" s="72" t="s">
        <v>723</v>
      </c>
      <c r="D42" s="72">
        <v>589</v>
      </c>
      <c r="F42" s="72">
        <v>589</v>
      </c>
      <c r="G42" s="72">
        <f t="shared" si="34"/>
        <v>0</v>
      </c>
      <c r="H42" s="72" t="s">
        <v>1049</v>
      </c>
      <c r="I42" s="72" t="s">
        <v>247</v>
      </c>
      <c r="J42" s="72" t="s">
        <v>1116</v>
      </c>
      <c r="K42" s="72" t="s">
        <v>1096</v>
      </c>
      <c r="L42" s="72">
        <v>84.95</v>
      </c>
      <c r="M42" s="72">
        <v>99276.82</v>
      </c>
      <c r="N42" s="72">
        <v>100</v>
      </c>
      <c r="O42" s="72">
        <v>1</v>
      </c>
      <c r="Q42" s="72" t="e">
        <f>VLOOKUP(B42,#REF!, 2,0)</f>
        <v>#REF!</v>
      </c>
      <c r="R42" s="72" t="e">
        <f>VLOOKUP(Q42,#REF!, 6,0)</f>
        <v>#REF!</v>
      </c>
      <c r="S42" s="72" t="e">
        <f>VLOOKUP(Q42,#REF!, 5,0)</f>
        <v>#REF!</v>
      </c>
      <c r="U42" s="72">
        <v>533700</v>
      </c>
      <c r="W42" s="72" t="str">
        <f t="shared" si="40"/>
        <v>US63633D1046</v>
      </c>
      <c r="X42" s="72" t="e">
        <f t="shared" si="41"/>
        <v>#REF!</v>
      </c>
      <c r="Z42" s="72" t="e">
        <f t="shared" si="42"/>
        <v>#REF!</v>
      </c>
      <c r="AD42" s="72">
        <f t="shared" si="38"/>
        <v>0</v>
      </c>
      <c r="AG42" s="72" t="e">
        <f t="shared" si="43"/>
        <v>#REF!</v>
      </c>
    </row>
    <row r="43" spans="1:33" s="72" customFormat="1">
      <c r="A43" s="72" t="s">
        <v>48</v>
      </c>
      <c r="B43" s="72" t="s">
        <v>727</v>
      </c>
      <c r="C43" s="72" t="s">
        <v>728</v>
      </c>
      <c r="D43" s="72">
        <v>1831</v>
      </c>
      <c r="F43" s="72">
        <v>1831</v>
      </c>
      <c r="G43" s="72">
        <f t="shared" si="34"/>
        <v>0</v>
      </c>
      <c r="H43" s="72" t="s">
        <v>1049</v>
      </c>
      <c r="I43" s="72" t="s">
        <v>247</v>
      </c>
      <c r="J43" s="72" t="s">
        <v>1117</v>
      </c>
      <c r="K43" s="72" t="s">
        <v>1096</v>
      </c>
      <c r="L43" s="72">
        <v>44.16</v>
      </c>
      <c r="M43" s="72">
        <v>51609.79</v>
      </c>
      <c r="N43" s="72">
        <v>100</v>
      </c>
      <c r="O43" s="72">
        <v>1</v>
      </c>
      <c r="Q43" s="72" t="e">
        <f>VLOOKUP(B43,#REF!, 2,0)</f>
        <v>#REF!</v>
      </c>
      <c r="R43" s="72" t="e">
        <f>VLOOKUP(Q43,#REF!, 6,0)</f>
        <v>#REF!</v>
      </c>
      <c r="S43" s="72" t="e">
        <f>VLOOKUP(Q43,#REF!, 5,0)</f>
        <v>#REF!</v>
      </c>
      <c r="U43" s="72">
        <v>533700</v>
      </c>
      <c r="W43" s="72" t="str">
        <f t="shared" si="40"/>
        <v>US6819361006</v>
      </c>
      <c r="X43" s="72" t="e">
        <f t="shared" si="41"/>
        <v>#REF!</v>
      </c>
      <c r="Z43" s="72" t="e">
        <f t="shared" si="42"/>
        <v>#REF!</v>
      </c>
      <c r="AD43" s="72">
        <f t="shared" si="38"/>
        <v>0</v>
      </c>
      <c r="AG43" s="72" t="e">
        <f t="shared" si="43"/>
        <v>#REF!</v>
      </c>
    </row>
    <row r="44" spans="1:33" s="72" customFormat="1">
      <c r="A44" s="72" t="s">
        <v>47</v>
      </c>
      <c r="B44" s="72" t="s">
        <v>754</v>
      </c>
      <c r="C44" s="72" t="s">
        <v>755</v>
      </c>
      <c r="D44" s="72">
        <v>1620</v>
      </c>
      <c r="F44" s="72">
        <v>1620</v>
      </c>
      <c r="G44" s="72">
        <f t="shared" si="34"/>
        <v>0</v>
      </c>
      <c r="H44" s="72" t="s">
        <v>1049</v>
      </c>
      <c r="I44" s="72" t="s">
        <v>247</v>
      </c>
      <c r="J44" s="72" t="s">
        <v>1118</v>
      </c>
      <c r="K44" s="72" t="s">
        <v>1096</v>
      </c>
      <c r="L44" s="72">
        <v>30.96</v>
      </c>
      <c r="M44" s="72">
        <v>36182.949999999997</v>
      </c>
      <c r="N44" s="72">
        <v>100</v>
      </c>
      <c r="O44" s="72">
        <v>1</v>
      </c>
      <c r="Q44" s="72" t="e">
        <f>VLOOKUP(B44,#REF!, 2,0)</f>
        <v>#REF!</v>
      </c>
      <c r="R44" s="72" t="e">
        <f>VLOOKUP(Q44,#REF!, 6,0)</f>
        <v>#REF!</v>
      </c>
      <c r="S44" s="72" t="e">
        <f>VLOOKUP(Q44,#REF!, 5,0)</f>
        <v>#REF!</v>
      </c>
      <c r="U44" s="72">
        <v>533700</v>
      </c>
      <c r="W44" s="72" t="str">
        <f t="shared" si="40"/>
        <v>US85254J1025</v>
      </c>
      <c r="X44" s="72" t="e">
        <f t="shared" si="41"/>
        <v>#REF!</v>
      </c>
      <c r="Z44" s="72" t="e">
        <f t="shared" si="42"/>
        <v>#REF!</v>
      </c>
      <c r="AD44" s="72">
        <f t="shared" si="38"/>
        <v>0</v>
      </c>
      <c r="AG44" s="72" t="e">
        <f t="shared" si="43"/>
        <v>#REF!</v>
      </c>
    </row>
    <row r="45" spans="1:33" s="72" customFormat="1">
      <c r="A45" s="72" t="s">
        <v>192</v>
      </c>
      <c r="B45" s="72" t="s">
        <v>669</v>
      </c>
      <c r="C45" s="72" t="s">
        <v>670</v>
      </c>
      <c r="D45" s="72">
        <v>4662</v>
      </c>
      <c r="F45" s="72">
        <v>4662</v>
      </c>
      <c r="G45" s="72">
        <f t="shared" si="34"/>
        <v>0</v>
      </c>
      <c r="H45" s="72" t="s">
        <v>1049</v>
      </c>
      <c r="I45" s="72" t="s">
        <v>247</v>
      </c>
      <c r="J45" s="72" t="s">
        <v>1119</v>
      </c>
      <c r="K45" s="72" t="s">
        <v>1096</v>
      </c>
      <c r="L45" s="72">
        <v>22</v>
      </c>
      <c r="M45" s="72">
        <v>25710.3</v>
      </c>
      <c r="N45" s="72">
        <v>100</v>
      </c>
      <c r="O45" s="72">
        <v>1</v>
      </c>
      <c r="Q45" s="72" t="e">
        <f>VLOOKUP(B45,#REF!, 2,0)</f>
        <v>#REF!</v>
      </c>
      <c r="R45" s="72" t="e">
        <f>VLOOKUP(Q45,#REF!, 6,0)</f>
        <v>#REF!</v>
      </c>
      <c r="S45" s="72" t="e">
        <f>VLOOKUP(Q45,#REF!, 5,0)</f>
        <v>#REF!</v>
      </c>
      <c r="U45" s="72">
        <v>533700</v>
      </c>
      <c r="W45" s="72" t="str">
        <f t="shared" si="40"/>
        <v>US27616P1030</v>
      </c>
      <c r="X45" s="72" t="e">
        <f t="shared" si="41"/>
        <v>#REF!</v>
      </c>
      <c r="Z45" s="72" t="e">
        <f t="shared" si="42"/>
        <v>#REF!</v>
      </c>
      <c r="AD45" s="72">
        <f t="shared" si="38"/>
        <v>0</v>
      </c>
      <c r="AG45" s="72" t="e">
        <f t="shared" si="43"/>
        <v>#REF!</v>
      </c>
    </row>
    <row r="46" spans="1:33" s="72" customFormat="1">
      <c r="A46" s="72" t="s">
        <v>193</v>
      </c>
      <c r="B46" s="72" t="s">
        <v>638</v>
      </c>
      <c r="C46" s="72" t="s">
        <v>639</v>
      </c>
      <c r="D46" s="72">
        <v>2979</v>
      </c>
      <c r="F46" s="72">
        <v>2979</v>
      </c>
      <c r="G46" s="72">
        <f t="shared" si="34"/>
        <v>0</v>
      </c>
      <c r="H46" s="72" t="s">
        <v>1049</v>
      </c>
      <c r="I46" s="72" t="s">
        <v>247</v>
      </c>
      <c r="J46" s="72" t="s">
        <v>1120</v>
      </c>
      <c r="K46" s="72" t="s">
        <v>1096</v>
      </c>
      <c r="L46" s="72">
        <v>16.75</v>
      </c>
      <c r="M46" s="72">
        <v>19574.89</v>
      </c>
      <c r="N46" s="72">
        <v>100</v>
      </c>
      <c r="O46" s="72">
        <v>1</v>
      </c>
      <c r="Q46" s="72" t="e">
        <f>VLOOKUP(B46,#REF!, 2,0)</f>
        <v>#REF!</v>
      </c>
      <c r="R46" s="72" t="e">
        <f>VLOOKUP(Q46,#REF!, 6,0)</f>
        <v>#REF!</v>
      </c>
      <c r="S46" s="72" t="e">
        <f>VLOOKUP(Q46,#REF!, 5,0)</f>
        <v>#REF!</v>
      </c>
      <c r="U46" s="72">
        <v>533700</v>
      </c>
      <c r="W46" s="72" t="str">
        <f t="shared" si="40"/>
        <v>US0556453035</v>
      </c>
      <c r="X46" s="72" t="e">
        <f t="shared" si="41"/>
        <v>#REF!</v>
      </c>
      <c r="Z46" s="72" t="e">
        <f t="shared" si="42"/>
        <v>#REF!</v>
      </c>
      <c r="AD46" s="72">
        <f t="shared" si="38"/>
        <v>0</v>
      </c>
      <c r="AG46" s="72" t="e">
        <f t="shared" si="43"/>
        <v>#REF!</v>
      </c>
    </row>
    <row r="47" spans="1:33" s="72" customFormat="1">
      <c r="A47" s="72" t="s">
        <v>194</v>
      </c>
      <c r="B47" s="72" t="s">
        <v>701</v>
      </c>
      <c r="C47" s="72" t="s">
        <v>702</v>
      </c>
      <c r="D47" s="72">
        <v>2352</v>
      </c>
      <c r="F47" s="72">
        <v>2352</v>
      </c>
      <c r="G47" s="72">
        <f t="shared" si="34"/>
        <v>0</v>
      </c>
      <c r="H47" s="72" t="s">
        <v>1049</v>
      </c>
      <c r="I47" s="72" t="s">
        <v>247</v>
      </c>
      <c r="J47" s="72" t="s">
        <v>1121</v>
      </c>
      <c r="K47" s="72" t="s">
        <v>1096</v>
      </c>
      <c r="L47" s="72">
        <v>21.12</v>
      </c>
      <c r="M47" s="72">
        <v>24681.89</v>
      </c>
      <c r="N47" s="72">
        <v>100</v>
      </c>
      <c r="O47" s="72">
        <v>1</v>
      </c>
      <c r="Q47" s="72" t="e">
        <f>VLOOKUP(B47,#REF!, 2,0)</f>
        <v>#REF!</v>
      </c>
      <c r="R47" s="72" t="e">
        <f>VLOOKUP(Q47,#REF!, 6,0)</f>
        <v>#REF!</v>
      </c>
      <c r="S47" s="72" t="e">
        <f>VLOOKUP(Q47,#REF!, 5,0)</f>
        <v>#REF!</v>
      </c>
      <c r="U47" s="72">
        <v>533700</v>
      </c>
      <c r="W47" s="72" t="str">
        <f t="shared" si="40"/>
        <v>US49446R1095</v>
      </c>
      <c r="X47" s="72" t="e">
        <f t="shared" si="41"/>
        <v>#REF!</v>
      </c>
      <c r="Z47" s="72" t="e">
        <f t="shared" si="42"/>
        <v>#REF!</v>
      </c>
      <c r="AD47" s="72">
        <f t="shared" si="38"/>
        <v>0</v>
      </c>
      <c r="AG47" s="72" t="e">
        <f t="shared" si="43"/>
        <v>#REF!</v>
      </c>
    </row>
    <row r="48" spans="1:33" s="72" customFormat="1">
      <c r="A48" s="72" t="s">
        <v>195</v>
      </c>
      <c r="B48" s="72" t="s">
        <v>751</v>
      </c>
      <c r="C48" s="72" t="s">
        <v>752</v>
      </c>
      <c r="D48" s="72">
        <v>1726</v>
      </c>
      <c r="F48" s="72">
        <v>1726</v>
      </c>
      <c r="G48" s="72">
        <f t="shared" si="34"/>
        <v>0</v>
      </c>
      <c r="H48" s="72" t="s">
        <v>1049</v>
      </c>
      <c r="I48" s="72" t="s">
        <v>247</v>
      </c>
      <c r="J48" s="72" t="s">
        <v>1122</v>
      </c>
      <c r="K48" s="72" t="s">
        <v>1096</v>
      </c>
      <c r="L48" s="72">
        <v>49.1</v>
      </c>
      <c r="M48" s="72">
        <v>57380.72</v>
      </c>
      <c r="N48" s="72">
        <v>100</v>
      </c>
      <c r="O48" s="72">
        <v>1</v>
      </c>
      <c r="Q48" s="72" t="e">
        <f>VLOOKUP(B48,#REF!, 2,0)</f>
        <v>#REF!</v>
      </c>
      <c r="R48" s="72" t="e">
        <f>VLOOKUP(Q48,#REF!, 6,0)</f>
        <v>#REF!</v>
      </c>
      <c r="S48" s="72" t="e">
        <f>VLOOKUP(Q48,#REF!, 5,0)</f>
        <v>#REF!</v>
      </c>
      <c r="U48" s="72">
        <v>533700</v>
      </c>
      <c r="W48" s="72" t="str">
        <f t="shared" si="40"/>
        <v>US84860W3007</v>
      </c>
      <c r="X48" s="72" t="e">
        <f t="shared" si="41"/>
        <v>#REF!</v>
      </c>
      <c r="Z48" s="72" t="e">
        <f t="shared" si="42"/>
        <v>#REF!</v>
      </c>
      <c r="AD48" s="72">
        <f t="shared" si="38"/>
        <v>0</v>
      </c>
      <c r="AG48" s="72" t="e">
        <f t="shared" si="43"/>
        <v>#REF!</v>
      </c>
    </row>
    <row r="49" spans="1:33" s="72" customFormat="1">
      <c r="A49" s="72" t="s">
        <v>196</v>
      </c>
      <c r="B49" s="72" t="s">
        <v>662</v>
      </c>
      <c r="C49" s="72" t="s">
        <v>663</v>
      </c>
      <c r="D49" s="72">
        <v>2360</v>
      </c>
      <c r="F49" s="72">
        <v>2360</v>
      </c>
      <c r="G49" s="72">
        <f t="shared" si="34"/>
        <v>0</v>
      </c>
      <c r="H49" s="72" t="s">
        <v>1049</v>
      </c>
      <c r="I49" s="72" t="s">
        <v>247</v>
      </c>
      <c r="J49" s="72" t="s">
        <v>1123</v>
      </c>
      <c r="K49" s="72" t="s">
        <v>1096</v>
      </c>
      <c r="L49" s="72">
        <v>47.83</v>
      </c>
      <c r="M49" s="72">
        <v>55896.53</v>
      </c>
      <c r="N49" s="72">
        <v>100</v>
      </c>
      <c r="O49" s="72">
        <v>1</v>
      </c>
      <c r="Q49" s="72" t="e">
        <f>VLOOKUP(B49,#REF!, 2,0)</f>
        <v>#REF!</v>
      </c>
      <c r="R49" s="72" t="e">
        <f>VLOOKUP(Q49,#REF!, 6,0)</f>
        <v>#REF!</v>
      </c>
      <c r="S49" s="72" t="e">
        <f>VLOOKUP(Q49,#REF!, 5,0)</f>
        <v>#REF!</v>
      </c>
      <c r="U49" s="72">
        <v>533700</v>
      </c>
      <c r="W49" s="72" t="str">
        <f t="shared" si="40"/>
        <v>US21870U5020</v>
      </c>
      <c r="X49" s="72" t="e">
        <f t="shared" si="41"/>
        <v>#REF!</v>
      </c>
      <c r="Z49" s="72" t="e">
        <f t="shared" si="42"/>
        <v>#REF!</v>
      </c>
      <c r="AD49" s="72">
        <f t="shared" si="38"/>
        <v>0</v>
      </c>
      <c r="AG49" s="72" t="e">
        <f t="shared" si="43"/>
        <v>#REF!</v>
      </c>
    </row>
    <row r="50" spans="1:33" s="72" customFormat="1">
      <c r="A50" s="72" t="s">
        <v>197</v>
      </c>
      <c r="B50" s="72" t="s">
        <v>709</v>
      </c>
      <c r="C50" s="72" t="s">
        <v>710</v>
      </c>
      <c r="D50" s="72">
        <v>460</v>
      </c>
      <c r="F50" s="72">
        <v>460</v>
      </c>
      <c r="G50" s="72">
        <f t="shared" si="34"/>
        <v>0</v>
      </c>
      <c r="H50" s="72" t="s">
        <v>1049</v>
      </c>
      <c r="I50" s="72" t="s">
        <v>247</v>
      </c>
      <c r="J50" s="72" t="s">
        <v>1124</v>
      </c>
      <c r="K50" s="72" t="s">
        <v>1096</v>
      </c>
      <c r="L50" s="72">
        <v>103.9</v>
      </c>
      <c r="M50" s="72">
        <v>121422.7</v>
      </c>
      <c r="N50" s="72">
        <v>100</v>
      </c>
      <c r="O50" s="72">
        <v>1</v>
      </c>
      <c r="Q50" s="72" t="e">
        <f>VLOOKUP(B50,#REF!, 2,0)</f>
        <v>#REF!</v>
      </c>
      <c r="R50" s="72" t="e">
        <f>VLOOKUP(Q50,#REF!, 6,0)</f>
        <v>#REF!</v>
      </c>
      <c r="S50" s="72" t="e">
        <f>VLOOKUP(Q50,#REF!, 5,0)</f>
        <v>#REF!</v>
      </c>
      <c r="U50" s="72">
        <v>533700</v>
      </c>
      <c r="W50" s="72" t="str">
        <f t="shared" si="40"/>
        <v>US53223X1072</v>
      </c>
      <c r="X50" s="72" t="e">
        <f t="shared" si="41"/>
        <v>#REF!</v>
      </c>
      <c r="Z50" s="72" t="e">
        <f t="shared" si="42"/>
        <v>#REF!</v>
      </c>
      <c r="AD50" s="72">
        <f t="shared" si="38"/>
        <v>0</v>
      </c>
      <c r="AG50" s="72" t="e">
        <f t="shared" si="43"/>
        <v>#REF!</v>
      </c>
    </row>
    <row r="51" spans="1:33" s="72" customFormat="1">
      <c r="A51" s="72" t="s">
        <v>198</v>
      </c>
      <c r="B51" s="72" t="s">
        <v>667</v>
      </c>
      <c r="C51" s="72" t="s">
        <v>668</v>
      </c>
      <c r="D51" s="72">
        <v>632</v>
      </c>
      <c r="F51" s="72">
        <v>632</v>
      </c>
      <c r="G51" s="72">
        <f t="shared" si="34"/>
        <v>0</v>
      </c>
      <c r="H51" s="72" t="s">
        <v>1049</v>
      </c>
      <c r="I51" s="72" t="s">
        <v>247</v>
      </c>
      <c r="J51" s="72" t="s">
        <v>1125</v>
      </c>
      <c r="K51" s="72" t="s">
        <v>1096</v>
      </c>
      <c r="L51" s="72">
        <v>78.73</v>
      </c>
      <c r="M51" s="72">
        <v>92007.81</v>
      </c>
      <c r="N51" s="72">
        <v>100</v>
      </c>
      <c r="O51" s="72">
        <v>1</v>
      </c>
      <c r="Q51" s="72" t="e">
        <f>VLOOKUP(B51,#REF!, 2,0)</f>
        <v>#REF!</v>
      </c>
      <c r="R51" s="72" t="e">
        <f>VLOOKUP(Q51,#REF!, 6,0)</f>
        <v>#REF!</v>
      </c>
      <c r="S51" s="72" t="e">
        <f>VLOOKUP(Q51,#REF!, 5,0)</f>
        <v>#REF!</v>
      </c>
      <c r="U51" s="72">
        <v>533700</v>
      </c>
      <c r="W51" s="72" t="str">
        <f t="shared" si="40"/>
        <v>US26884U1097</v>
      </c>
      <c r="X51" s="72" t="e">
        <f t="shared" si="41"/>
        <v>#REF!</v>
      </c>
      <c r="Z51" s="72" t="e">
        <f t="shared" si="42"/>
        <v>#REF!</v>
      </c>
      <c r="AD51" s="72">
        <f t="shared" si="38"/>
        <v>0</v>
      </c>
      <c r="AG51" s="72" t="e">
        <f t="shared" si="43"/>
        <v>#REF!</v>
      </c>
    </row>
    <row r="52" spans="1:33" s="72" customFormat="1">
      <c r="A52" s="72" t="s">
        <v>199</v>
      </c>
      <c r="B52" s="72" t="s">
        <v>810</v>
      </c>
      <c r="C52" s="72" t="s">
        <v>1048</v>
      </c>
      <c r="D52" s="72">
        <v>0</v>
      </c>
      <c r="F52" s="72">
        <v>40900</v>
      </c>
      <c r="G52" s="72">
        <f t="shared" si="34"/>
        <v>40900</v>
      </c>
      <c r="H52" s="72" t="s">
        <v>1058</v>
      </c>
      <c r="I52" s="72" t="s">
        <v>608</v>
      </c>
      <c r="J52" s="72" t="s">
        <v>1126</v>
      </c>
      <c r="K52" s="72" t="s">
        <v>1127</v>
      </c>
      <c r="L52" s="72">
        <v>1.68</v>
      </c>
      <c r="M52" s="72">
        <v>1440.828</v>
      </c>
      <c r="N52" s="72">
        <v>100</v>
      </c>
      <c r="O52" s="72">
        <v>100</v>
      </c>
      <c r="Q52" s="72" t="e">
        <f>VLOOKUP(B52,#REF!, 2,0)</f>
        <v>#REF!</v>
      </c>
      <c r="R52" s="72" t="e">
        <f>VLOOKUP(Q52,#REF!, 6,0)</f>
        <v>#REF!</v>
      </c>
      <c r="S52" s="72" t="e">
        <f>VLOOKUP(Q52,#REF!, 5,0)</f>
        <v>#REF!</v>
      </c>
      <c r="U52" s="72">
        <v>533700</v>
      </c>
      <c r="W52" s="72" t="str">
        <f t="shared" si="40"/>
        <v>SG1S03926213</v>
      </c>
      <c r="X52" s="72" t="e">
        <f t="shared" si="41"/>
        <v>#REF!</v>
      </c>
      <c r="Z52" s="72" t="e">
        <f t="shared" si="42"/>
        <v>#REF!</v>
      </c>
      <c r="AD52" s="72">
        <f t="shared" si="38"/>
        <v>40900</v>
      </c>
      <c r="AG52" s="72" t="e">
        <f t="shared" si="43"/>
        <v>#REF!</v>
      </c>
    </row>
    <row r="53" spans="1:33" s="72" customFormat="1">
      <c r="A53" s="72" t="s">
        <v>200</v>
      </c>
      <c r="B53" s="72" t="s">
        <v>606</v>
      </c>
      <c r="C53" s="72" t="s">
        <v>607</v>
      </c>
      <c r="D53" s="72">
        <v>87100</v>
      </c>
      <c r="F53" s="72">
        <v>87100</v>
      </c>
      <c r="G53" s="72">
        <f t="shared" si="34"/>
        <v>0</v>
      </c>
      <c r="H53" s="72" t="s">
        <v>1058</v>
      </c>
      <c r="I53" s="72" t="s">
        <v>608</v>
      </c>
      <c r="J53" s="72" t="s">
        <v>1128</v>
      </c>
      <c r="K53" s="72" t="s">
        <v>1127</v>
      </c>
      <c r="L53" s="72">
        <v>0.78</v>
      </c>
      <c r="M53" s="72">
        <v>668.95169999999996</v>
      </c>
      <c r="N53" s="72">
        <v>100</v>
      </c>
      <c r="O53" s="72">
        <v>100</v>
      </c>
      <c r="Q53" s="72" t="e">
        <f>VLOOKUP(B53,#REF!, 2,0)</f>
        <v>#REF!</v>
      </c>
      <c r="R53" s="72" t="e">
        <f>VLOOKUP(Q53,#REF!, 6,0)</f>
        <v>#REF!</v>
      </c>
      <c r="S53" s="72" t="e">
        <f>VLOOKUP(Q53,#REF!, 5,0)</f>
        <v>#REF!</v>
      </c>
      <c r="U53" s="72">
        <v>533700</v>
      </c>
      <c r="W53" s="72" t="str">
        <f t="shared" si="40"/>
        <v>SG1AB8000006</v>
      </c>
      <c r="X53" s="72" t="e">
        <f t="shared" si="41"/>
        <v>#REF!</v>
      </c>
      <c r="Z53" s="72" t="e">
        <f t="shared" si="42"/>
        <v>#REF!</v>
      </c>
      <c r="AD53" s="72">
        <f t="shared" si="38"/>
        <v>0</v>
      </c>
      <c r="AG53" s="72" t="e">
        <f t="shared" si="43"/>
        <v>#REF!</v>
      </c>
    </row>
    <row r="54" spans="1:33" s="72" customFormat="1">
      <c r="A54" s="72" t="s">
        <v>201</v>
      </c>
      <c r="B54" s="72" t="s">
        <v>614</v>
      </c>
      <c r="C54" s="72" t="s">
        <v>615</v>
      </c>
      <c r="D54" s="72">
        <v>60311</v>
      </c>
      <c r="F54" s="72">
        <v>60311</v>
      </c>
      <c r="G54" s="72">
        <f t="shared" si="34"/>
        <v>0</v>
      </c>
      <c r="H54" s="72" t="s">
        <v>1058</v>
      </c>
      <c r="I54" s="72" t="s">
        <v>247</v>
      </c>
      <c r="J54" s="72" t="s">
        <v>1129</v>
      </c>
      <c r="K54" s="72" t="s">
        <v>1127</v>
      </c>
      <c r="L54" s="72">
        <v>0.91500000000000004</v>
      </c>
      <c r="M54" s="72">
        <v>1069.3150000000001</v>
      </c>
      <c r="N54" s="72">
        <v>100</v>
      </c>
      <c r="O54" s="72">
        <v>100</v>
      </c>
      <c r="Q54" s="72" t="e">
        <f>VLOOKUP(B54,#REF!, 2,0)</f>
        <v>#REF!</v>
      </c>
      <c r="R54" s="72" t="e">
        <f>VLOOKUP(Q54,#REF!, 6,0)</f>
        <v>#REF!</v>
      </c>
      <c r="S54" s="72" t="e">
        <f>VLOOKUP(Q54,#REF!, 5,0)</f>
        <v>#REF!</v>
      </c>
      <c r="U54" s="72">
        <v>533700</v>
      </c>
      <c r="W54" s="72" t="str">
        <f t="shared" si="40"/>
        <v>SG1CI1000004</v>
      </c>
      <c r="X54" s="72" t="e">
        <f t="shared" si="41"/>
        <v>#REF!</v>
      </c>
      <c r="Z54" s="72" t="e">
        <f t="shared" si="42"/>
        <v>#REF!</v>
      </c>
      <c r="AD54" s="72">
        <f t="shared" si="38"/>
        <v>0</v>
      </c>
      <c r="AG54" s="72" t="e">
        <f t="shared" si="43"/>
        <v>#REF!</v>
      </c>
    </row>
    <row r="55" spans="1:33" s="72" customFormat="1">
      <c r="A55" s="72" t="s">
        <v>202</v>
      </c>
      <c r="B55" s="72" t="s">
        <v>624</v>
      </c>
      <c r="C55" s="72" t="s">
        <v>625</v>
      </c>
      <c r="D55" s="72">
        <v>80866</v>
      </c>
      <c r="F55" s="72">
        <v>80866</v>
      </c>
      <c r="G55" s="72">
        <f t="shared" si="34"/>
        <v>0</v>
      </c>
      <c r="H55" s="72" t="s">
        <v>1058</v>
      </c>
      <c r="I55" s="72" t="s">
        <v>608</v>
      </c>
      <c r="J55" s="72" t="s">
        <v>1130</v>
      </c>
      <c r="K55" s="72" t="s">
        <v>1127</v>
      </c>
      <c r="L55" s="72">
        <v>1.42</v>
      </c>
      <c r="M55" s="72">
        <v>1217.8430000000001</v>
      </c>
      <c r="N55" s="72">
        <v>100</v>
      </c>
      <c r="O55" s="72">
        <v>100</v>
      </c>
      <c r="Q55" s="72" t="e">
        <f>VLOOKUP(B55,#REF!, 2,0)</f>
        <v>#REF!</v>
      </c>
      <c r="R55" s="72" t="e">
        <f>VLOOKUP(Q55,#REF!, 6,0)</f>
        <v>#REF!</v>
      </c>
      <c r="S55" s="72" t="e">
        <f>VLOOKUP(Q55,#REF!, 5,0)</f>
        <v>#REF!</v>
      </c>
      <c r="U55" s="72">
        <v>533700</v>
      </c>
      <c r="W55" s="72" t="str">
        <f t="shared" si="40"/>
        <v>SG1T08929278</v>
      </c>
      <c r="X55" s="72" t="e">
        <f t="shared" si="41"/>
        <v>#REF!</v>
      </c>
      <c r="Z55" s="72" t="e">
        <f t="shared" si="42"/>
        <v>#REF!</v>
      </c>
      <c r="AD55" s="72">
        <f t="shared" si="38"/>
        <v>0</v>
      </c>
      <c r="AG55" s="72" t="e">
        <f t="shared" si="43"/>
        <v>#REF!</v>
      </c>
    </row>
    <row r="56" spans="1:33" s="72" customFormat="1">
      <c r="A56" s="72" t="s">
        <v>203</v>
      </c>
      <c r="B56" s="72" t="s">
        <v>627</v>
      </c>
      <c r="C56" s="72" t="s">
        <v>628</v>
      </c>
      <c r="D56" s="72">
        <v>69699</v>
      </c>
      <c r="F56" s="72">
        <v>69699</v>
      </c>
      <c r="G56" s="72">
        <f t="shared" si="34"/>
        <v>0</v>
      </c>
      <c r="H56" s="72" t="s">
        <v>1058</v>
      </c>
      <c r="I56" s="72" t="s">
        <v>608</v>
      </c>
      <c r="J56" s="72" t="s">
        <v>1131</v>
      </c>
      <c r="K56" s="72" t="s">
        <v>1127</v>
      </c>
      <c r="L56" s="72">
        <v>1.52</v>
      </c>
      <c r="M56" s="72">
        <v>1303.606</v>
      </c>
      <c r="N56" s="72">
        <v>100</v>
      </c>
      <c r="O56" s="72">
        <v>100</v>
      </c>
      <c r="Q56" s="72" t="e">
        <f>VLOOKUP(B56,#REF!, 2,0)</f>
        <v>#REF!</v>
      </c>
      <c r="R56" s="72" t="e">
        <f>VLOOKUP(Q56,#REF!, 6,0)</f>
        <v>#REF!</v>
      </c>
      <c r="S56" s="72" t="e">
        <f>VLOOKUP(Q56,#REF!, 5,0)</f>
        <v>#REF!</v>
      </c>
      <c r="U56" s="72">
        <v>533700</v>
      </c>
      <c r="W56" s="72" t="str">
        <f t="shared" si="40"/>
        <v>SG1U25933169</v>
      </c>
      <c r="X56" s="72" t="e">
        <f t="shared" si="41"/>
        <v>#REF!</v>
      </c>
      <c r="Z56" s="72" t="e">
        <f t="shared" si="42"/>
        <v>#REF!</v>
      </c>
      <c r="AD56" s="72">
        <f t="shared" si="38"/>
        <v>0</v>
      </c>
      <c r="AG56" s="72" t="e">
        <f t="shared" si="43"/>
        <v>#REF!</v>
      </c>
    </row>
    <row r="57" spans="1:33" s="72" customFormat="1">
      <c r="A57" s="72" t="s">
        <v>204</v>
      </c>
      <c r="B57" s="72" t="s">
        <v>586</v>
      </c>
      <c r="C57" s="72" t="s">
        <v>587</v>
      </c>
      <c r="D57" s="72">
        <v>71846</v>
      </c>
      <c r="F57" s="72">
        <v>71846</v>
      </c>
      <c r="G57" s="72">
        <f t="shared" si="34"/>
        <v>0</v>
      </c>
      <c r="H57" s="72" t="s">
        <v>1059</v>
      </c>
      <c r="I57" s="72" t="s">
        <v>588</v>
      </c>
      <c r="J57" s="72" t="s">
        <v>1132</v>
      </c>
      <c r="K57" s="72" t="s">
        <v>1133</v>
      </c>
      <c r="L57" s="72">
        <v>1.67</v>
      </c>
      <c r="M57" s="72">
        <v>1239.3340000000001</v>
      </c>
      <c r="N57" s="72">
        <v>1</v>
      </c>
      <c r="O57" s="72">
        <v>1</v>
      </c>
      <c r="Q57" s="72" t="e">
        <f>VLOOKUP(B57,#REF!, 2,0)</f>
        <v>#REF!</v>
      </c>
      <c r="R57" s="72" t="e">
        <f>VLOOKUP(Q57,#REF!, 6,0)</f>
        <v>#REF!</v>
      </c>
      <c r="S57" s="72" t="e">
        <f>VLOOKUP(Q57,#REF!, 5,0)</f>
        <v>#REF!</v>
      </c>
      <c r="U57" s="72">
        <v>533700</v>
      </c>
      <c r="W57" s="72" t="str">
        <f t="shared" si="40"/>
        <v>NZKPGE0001S9</v>
      </c>
      <c r="X57" s="72" t="e">
        <f t="shared" si="41"/>
        <v>#REF!</v>
      </c>
      <c r="Z57" s="72" t="e">
        <f t="shared" si="42"/>
        <v>#REF!</v>
      </c>
      <c r="AD57" s="72">
        <f t="shared" si="38"/>
        <v>0</v>
      </c>
      <c r="AG57" s="72" t="e">
        <f t="shared" si="43"/>
        <v>#REF!</v>
      </c>
    </row>
    <row r="58" spans="1:33" s="72" customFormat="1">
      <c r="A58" s="72" t="s">
        <v>205</v>
      </c>
      <c r="B58" s="72" t="s">
        <v>581</v>
      </c>
      <c r="C58" s="72" t="s">
        <v>206</v>
      </c>
      <c r="D58" s="72">
        <v>1935</v>
      </c>
      <c r="F58" s="72">
        <v>1935</v>
      </c>
      <c r="G58" s="72">
        <f t="shared" si="34"/>
        <v>0</v>
      </c>
      <c r="H58" s="72" t="s">
        <v>1060</v>
      </c>
      <c r="I58" s="72" t="s">
        <v>374</v>
      </c>
      <c r="J58" s="72" t="s">
        <v>1134</v>
      </c>
      <c r="K58" s="72" t="s">
        <v>1135</v>
      </c>
      <c r="L58" s="72">
        <v>41</v>
      </c>
      <c r="M58" s="72">
        <v>53228.38</v>
      </c>
      <c r="N58" s="72">
        <v>1</v>
      </c>
      <c r="O58" s="72">
        <v>1</v>
      </c>
      <c r="Q58" s="72" t="e">
        <f>VLOOKUP(B58,#REF!, 2,0)</f>
        <v>#REF!</v>
      </c>
      <c r="R58" s="72" t="e">
        <f>VLOOKUP(Q58,#REF!, 6,0)</f>
        <v>#REF!</v>
      </c>
      <c r="S58" s="72" t="e">
        <f>VLOOKUP(Q58,#REF!, 5,0)</f>
        <v>#REF!</v>
      </c>
      <c r="U58" s="72">
        <v>533700</v>
      </c>
      <c r="W58" s="72" t="str">
        <f t="shared" si="40"/>
        <v>NL0012365084</v>
      </c>
      <c r="X58" s="72" t="e">
        <f t="shared" si="41"/>
        <v>#REF!</v>
      </c>
      <c r="Z58" s="72" t="e">
        <f t="shared" si="42"/>
        <v>#REF!</v>
      </c>
      <c r="AD58" s="72">
        <f t="shared" si="38"/>
        <v>0</v>
      </c>
      <c r="AG58" s="72" t="e">
        <f t="shared" si="43"/>
        <v>#REF!</v>
      </c>
    </row>
    <row r="59" spans="1:33" s="72" customFormat="1">
      <c r="A59" s="72" t="s">
        <v>58</v>
      </c>
      <c r="B59" s="72" t="s">
        <v>574</v>
      </c>
      <c r="C59" s="72" t="s">
        <v>575</v>
      </c>
      <c r="D59" s="72">
        <v>37049</v>
      </c>
      <c r="F59" s="72">
        <v>37049</v>
      </c>
      <c r="G59" s="72">
        <f t="shared" si="34"/>
        <v>0</v>
      </c>
      <c r="H59" s="72" t="s">
        <v>1061</v>
      </c>
      <c r="I59" s="72" t="s">
        <v>576</v>
      </c>
      <c r="J59" s="72" t="s">
        <v>1136</v>
      </c>
      <c r="K59" s="72" t="s">
        <v>1137</v>
      </c>
      <c r="L59" s="72">
        <v>27.3</v>
      </c>
      <c r="M59" s="72">
        <v>1668.278</v>
      </c>
      <c r="N59" s="72">
        <v>100</v>
      </c>
      <c r="O59" s="72">
        <v>1</v>
      </c>
      <c r="Q59" s="72" t="e">
        <f>VLOOKUP(B59,#REF!, 2,0)</f>
        <v>#REF!</v>
      </c>
      <c r="R59" s="72" t="e">
        <f>VLOOKUP(Q59,#REF!, 6,0)</f>
        <v>#REF!</v>
      </c>
      <c r="S59" s="72" t="e">
        <f>VLOOKUP(Q59,#REF!, 5,0)</f>
        <v>#REF!</v>
      </c>
      <c r="U59" s="72">
        <v>533700</v>
      </c>
      <c r="W59" s="72" t="str">
        <f t="shared" si="40"/>
        <v>MXCFFI0U0002</v>
      </c>
      <c r="X59" s="72" t="e">
        <f t="shared" si="41"/>
        <v>#REF!</v>
      </c>
      <c r="Z59" s="72" t="e">
        <f t="shared" si="42"/>
        <v>#REF!</v>
      </c>
      <c r="AD59" s="72">
        <f t="shared" si="38"/>
        <v>0</v>
      </c>
      <c r="AG59" s="72" t="e">
        <f t="shared" si="43"/>
        <v>#REF!</v>
      </c>
    </row>
    <row r="60" spans="1:33" s="72" customFormat="1">
      <c r="A60" s="72" t="s">
        <v>55</v>
      </c>
      <c r="B60" s="72" t="s">
        <v>486</v>
      </c>
      <c r="C60" s="72" t="s">
        <v>487</v>
      </c>
      <c r="D60" s="72">
        <v>53</v>
      </c>
      <c r="F60" s="72">
        <v>53</v>
      </c>
      <c r="G60" s="72">
        <f t="shared" si="34"/>
        <v>0</v>
      </c>
      <c r="H60" s="72" t="s">
        <v>1062</v>
      </c>
      <c r="I60" s="72" t="s">
        <v>488</v>
      </c>
      <c r="J60" s="72" t="s">
        <v>1138</v>
      </c>
      <c r="K60" s="72" t="s">
        <v>1139</v>
      </c>
      <c r="L60" s="72">
        <v>166700</v>
      </c>
      <c r="M60" s="72">
        <v>1790317</v>
      </c>
      <c r="N60" s="72">
        <v>1</v>
      </c>
      <c r="O60" s="72">
        <v>1</v>
      </c>
      <c r="Q60" s="72" t="e">
        <f>VLOOKUP(B60,#REF!, 2,0)</f>
        <v>#REF!</v>
      </c>
      <c r="R60" s="72" t="e">
        <f>VLOOKUP(Q60,#REF!, 6,0)</f>
        <v>#REF!</v>
      </c>
      <c r="S60" s="72" t="e">
        <f>VLOOKUP(Q60,#REF!, 5,0)</f>
        <v>#REF!</v>
      </c>
      <c r="U60" s="72">
        <v>533700</v>
      </c>
      <c r="W60" s="72" t="str">
        <f t="shared" si="40"/>
        <v>JP3041770003</v>
      </c>
      <c r="X60" s="72" t="e">
        <f t="shared" si="41"/>
        <v>#REF!</v>
      </c>
      <c r="Z60" s="72" t="e">
        <f t="shared" si="42"/>
        <v>#REF!</v>
      </c>
      <c r="AD60" s="72">
        <f t="shared" si="38"/>
        <v>0</v>
      </c>
      <c r="AG60" s="72" t="e">
        <f t="shared" si="43"/>
        <v>#REF!</v>
      </c>
    </row>
    <row r="61" spans="1:33" s="72" customFormat="1">
      <c r="A61" s="72" t="s">
        <v>207</v>
      </c>
      <c r="B61" s="72" t="s">
        <v>503</v>
      </c>
      <c r="C61" s="72" t="s">
        <v>504</v>
      </c>
      <c r="D61" s="72">
        <v>50</v>
      </c>
      <c r="F61" s="72">
        <v>50</v>
      </c>
      <c r="G61" s="72">
        <f t="shared" si="34"/>
        <v>0</v>
      </c>
      <c r="H61" s="72" t="s">
        <v>1062</v>
      </c>
      <c r="I61" s="72" t="s">
        <v>488</v>
      </c>
      <c r="J61" s="72" t="s">
        <v>1140</v>
      </c>
      <c r="K61" s="72" t="s">
        <v>1139</v>
      </c>
      <c r="L61" s="72">
        <v>143900</v>
      </c>
      <c r="M61" s="72">
        <v>1545384</v>
      </c>
      <c r="N61" s="72">
        <v>1</v>
      </c>
      <c r="O61" s="72">
        <v>1</v>
      </c>
      <c r="Q61" s="72" t="e">
        <f>VLOOKUP(B61,#REF!, 2,0)</f>
        <v>#REF!</v>
      </c>
      <c r="R61" s="72" t="e">
        <f>VLOOKUP(Q61,#REF!, 6,0)</f>
        <v>#REF!</v>
      </c>
      <c r="S61" s="72" t="e">
        <f>VLOOKUP(Q61,#REF!, 5,0)</f>
        <v>#REF!</v>
      </c>
      <c r="U61" s="72">
        <v>533700</v>
      </c>
      <c r="W61" s="72" t="str">
        <f t="shared" si="40"/>
        <v>JP3047830009</v>
      </c>
      <c r="X61" s="72" t="e">
        <f t="shared" si="41"/>
        <v>#REF!</v>
      </c>
      <c r="Z61" s="72" t="e">
        <f t="shared" si="42"/>
        <v>#REF!</v>
      </c>
      <c r="AD61" s="72">
        <f t="shared" si="38"/>
        <v>0</v>
      </c>
      <c r="AG61" s="72" t="e">
        <f t="shared" si="43"/>
        <v>#REF!</v>
      </c>
    </row>
    <row r="62" spans="1:33" s="72" customFormat="1">
      <c r="A62" s="72" t="s">
        <v>208</v>
      </c>
      <c r="B62" s="72" t="s">
        <v>500</v>
      </c>
      <c r="C62" s="72" t="s">
        <v>501</v>
      </c>
      <c r="D62" s="72">
        <v>15</v>
      </c>
      <c r="F62" s="72">
        <v>15</v>
      </c>
      <c r="G62" s="72">
        <f t="shared" si="34"/>
        <v>0</v>
      </c>
      <c r="H62" s="72" t="s">
        <v>1062</v>
      </c>
      <c r="I62" s="72" t="s">
        <v>488</v>
      </c>
      <c r="J62" s="72" t="s">
        <v>1141</v>
      </c>
      <c r="K62" s="72" t="s">
        <v>1139</v>
      </c>
      <c r="L62" s="72">
        <v>466000</v>
      </c>
      <c r="M62" s="72">
        <v>5004511</v>
      </c>
      <c r="N62" s="72">
        <v>1</v>
      </c>
      <c r="O62" s="72">
        <v>1</v>
      </c>
      <c r="Q62" s="72" t="e">
        <f>VLOOKUP(B62,#REF!, 2,0)</f>
        <v>#REF!</v>
      </c>
      <c r="R62" s="72" t="e">
        <f>VLOOKUP(Q62,#REF!, 6,0)</f>
        <v>#REF!</v>
      </c>
      <c r="S62" s="72" t="e">
        <f>VLOOKUP(Q62,#REF!, 5,0)</f>
        <v>#REF!</v>
      </c>
      <c r="U62" s="72">
        <v>533700</v>
      </c>
      <c r="W62" s="72" t="str">
        <f t="shared" si="40"/>
        <v>JP3047750009</v>
      </c>
      <c r="X62" s="72" t="e">
        <f t="shared" si="41"/>
        <v>#REF!</v>
      </c>
      <c r="Z62" s="72" t="e">
        <f t="shared" si="42"/>
        <v>#REF!</v>
      </c>
      <c r="AD62" s="72">
        <f t="shared" si="38"/>
        <v>0</v>
      </c>
      <c r="AG62" s="72" t="e">
        <f t="shared" si="43"/>
        <v>#REF!</v>
      </c>
    </row>
    <row r="63" spans="1:33" s="72" customFormat="1">
      <c r="A63" s="72" t="s">
        <v>209</v>
      </c>
      <c r="B63" s="72" t="s">
        <v>509</v>
      </c>
      <c r="C63" s="72" t="s">
        <v>510</v>
      </c>
      <c r="D63" s="72">
        <v>44</v>
      </c>
      <c r="F63" s="72">
        <v>44</v>
      </c>
      <c r="G63" s="72">
        <f t="shared" si="34"/>
        <v>0</v>
      </c>
      <c r="H63" s="72" t="s">
        <v>1062</v>
      </c>
      <c r="I63" s="72" t="s">
        <v>488</v>
      </c>
      <c r="J63" s="72" t="s">
        <v>1142</v>
      </c>
      <c r="K63" s="72" t="s">
        <v>1139</v>
      </c>
      <c r="L63" s="72">
        <v>121300</v>
      </c>
      <c r="M63" s="72">
        <v>1302732</v>
      </c>
      <c r="N63" s="72">
        <v>1</v>
      </c>
      <c r="O63" s="72">
        <v>1</v>
      </c>
      <c r="Q63" s="72" t="e">
        <f>VLOOKUP(B63,#REF!, 2,0)</f>
        <v>#REF!</v>
      </c>
      <c r="R63" s="72" t="e">
        <f>VLOOKUP(Q63,#REF!, 6,0)</f>
        <v>#REF!</v>
      </c>
      <c r="S63" s="72" t="e">
        <f>VLOOKUP(Q63,#REF!, 5,0)</f>
        <v>#REF!</v>
      </c>
      <c r="U63" s="72">
        <v>533700</v>
      </c>
      <c r="W63" s="72" t="str">
        <f t="shared" si="40"/>
        <v>JP3047960004</v>
      </c>
      <c r="X63" s="72" t="e">
        <f t="shared" si="41"/>
        <v>#REF!</v>
      </c>
      <c r="Z63" s="72" t="e">
        <f t="shared" si="42"/>
        <v>#REF!</v>
      </c>
      <c r="AD63" s="72">
        <f t="shared" si="38"/>
        <v>0</v>
      </c>
      <c r="AG63" s="72" t="e">
        <f t="shared" si="43"/>
        <v>#REF!</v>
      </c>
    </row>
    <row r="64" spans="1:33" s="72" customFormat="1">
      <c r="A64" s="72" t="s">
        <v>210</v>
      </c>
      <c r="B64" s="72" t="s">
        <v>506</v>
      </c>
      <c r="C64" s="72" t="s">
        <v>507</v>
      </c>
      <c r="D64" s="72">
        <v>38</v>
      </c>
      <c r="F64" s="72">
        <v>38</v>
      </c>
      <c r="G64" s="72">
        <f t="shared" si="34"/>
        <v>0</v>
      </c>
      <c r="H64" s="72" t="s">
        <v>1062</v>
      </c>
      <c r="I64" s="72" t="s">
        <v>488</v>
      </c>
      <c r="J64" s="72" t="s">
        <v>1143</v>
      </c>
      <c r="K64" s="72" t="s">
        <v>1139</v>
      </c>
      <c r="L64" s="72">
        <v>139600</v>
      </c>
      <c r="M64" s="72">
        <v>1499270</v>
      </c>
      <c r="N64" s="72">
        <v>1</v>
      </c>
      <c r="O64" s="72">
        <v>1</v>
      </c>
      <c r="Q64" s="72" t="e">
        <f>VLOOKUP(B64,#REF!, 2,0)</f>
        <v>#REF!</v>
      </c>
      <c r="R64" s="72" t="e">
        <f>VLOOKUP(Q64,#REF!, 6,0)</f>
        <v>#REF!</v>
      </c>
      <c r="S64" s="72" t="e">
        <f>VLOOKUP(Q64,#REF!, 5,0)</f>
        <v>#REF!</v>
      </c>
      <c r="U64" s="72">
        <v>533700</v>
      </c>
      <c r="W64" s="72" t="str">
        <f t="shared" si="40"/>
        <v>JP3047910009</v>
      </c>
      <c r="X64" s="72" t="e">
        <f t="shared" si="41"/>
        <v>#REF!</v>
      </c>
      <c r="Z64" s="72" t="e">
        <f t="shared" si="42"/>
        <v>#REF!</v>
      </c>
      <c r="AD64" s="72">
        <f t="shared" si="38"/>
        <v>0</v>
      </c>
      <c r="AG64" s="72" t="e">
        <f t="shared" si="43"/>
        <v>#REF!</v>
      </c>
    </row>
    <row r="65" spans="1:33" s="72" customFormat="1">
      <c r="A65" s="72" t="s">
        <v>211</v>
      </c>
      <c r="B65" s="72" t="s">
        <v>512</v>
      </c>
      <c r="C65" s="72" t="s">
        <v>513</v>
      </c>
      <c r="D65" s="72">
        <v>41</v>
      </c>
      <c r="F65" s="72">
        <v>41</v>
      </c>
      <c r="G65" s="72">
        <f t="shared" si="34"/>
        <v>0</v>
      </c>
      <c r="H65" s="72" t="s">
        <v>1062</v>
      </c>
      <c r="I65" s="72" t="s">
        <v>488</v>
      </c>
      <c r="J65" s="72" t="s">
        <v>1144</v>
      </c>
      <c r="K65" s="72" t="s">
        <v>1139</v>
      </c>
      <c r="L65" s="72">
        <v>140700</v>
      </c>
      <c r="M65" s="72">
        <v>1511019</v>
      </c>
      <c r="N65" s="72">
        <v>1</v>
      </c>
      <c r="O65" s="72">
        <v>1</v>
      </c>
      <c r="Q65" s="72" t="e">
        <f>VLOOKUP(B65,#REF!, 2,0)</f>
        <v>#REF!</v>
      </c>
      <c r="R65" s="72" t="e">
        <f>VLOOKUP(Q65,#REF!, 6,0)</f>
        <v>#REF!</v>
      </c>
      <c r="S65" s="72" t="e">
        <f>VLOOKUP(Q65,#REF!, 5,0)</f>
        <v>#REF!</v>
      </c>
      <c r="U65" s="72">
        <v>533700</v>
      </c>
      <c r="W65" s="72" t="str">
        <f t="shared" si="40"/>
        <v>JP3048680007</v>
      </c>
      <c r="X65" s="72" t="e">
        <f t="shared" si="41"/>
        <v>#REF!</v>
      </c>
      <c r="Z65" s="72" t="e">
        <f t="shared" si="42"/>
        <v>#REF!</v>
      </c>
      <c r="AD65" s="72">
        <f t="shared" si="38"/>
        <v>0</v>
      </c>
      <c r="AG65" s="72" t="e">
        <f t="shared" si="43"/>
        <v>#REF!</v>
      </c>
    </row>
    <row r="66" spans="1:33" s="72" customFormat="1">
      <c r="A66" s="72" t="s">
        <v>212</v>
      </c>
      <c r="B66" s="72" t="s">
        <v>491</v>
      </c>
      <c r="C66" s="72" t="s">
        <v>492</v>
      </c>
      <c r="D66" s="72">
        <v>30</v>
      </c>
      <c r="F66" s="72">
        <v>30</v>
      </c>
      <c r="G66" s="72">
        <f t="shared" si="34"/>
        <v>0</v>
      </c>
      <c r="H66" s="72" t="s">
        <v>1062</v>
      </c>
      <c r="I66" s="72" t="s">
        <v>488</v>
      </c>
      <c r="J66" s="72" t="s">
        <v>1145</v>
      </c>
      <c r="K66" s="72" t="s">
        <v>1139</v>
      </c>
      <c r="L66" s="72">
        <v>180800</v>
      </c>
      <c r="M66" s="72">
        <v>1941664</v>
      </c>
      <c r="N66" s="72">
        <v>1</v>
      </c>
      <c r="O66" s="72">
        <v>1</v>
      </c>
      <c r="Q66" s="72" t="e">
        <f>VLOOKUP(B66,#REF!, 2,0)</f>
        <v>#REF!</v>
      </c>
      <c r="R66" s="72" t="e">
        <f>VLOOKUP(Q66,#REF!, 6,0)</f>
        <v>#REF!</v>
      </c>
      <c r="S66" s="72" t="e">
        <f>VLOOKUP(Q66,#REF!, 5,0)</f>
        <v>#REF!</v>
      </c>
      <c r="U66" s="72">
        <v>533700</v>
      </c>
      <c r="W66" s="72" t="str">
        <f t="shared" si="40"/>
        <v>JP3046470005</v>
      </c>
      <c r="X66" s="72" t="e">
        <f t="shared" si="41"/>
        <v>#REF!</v>
      </c>
      <c r="Z66" s="72" t="e">
        <f t="shared" si="42"/>
        <v>#REF!</v>
      </c>
      <c r="AD66" s="72">
        <f t="shared" si="38"/>
        <v>0</v>
      </c>
      <c r="AG66" s="72" t="e">
        <f t="shared" si="43"/>
        <v>#REF!</v>
      </c>
    </row>
    <row r="67" spans="1:33" s="72" customFormat="1">
      <c r="A67" s="72" t="s">
        <v>56</v>
      </c>
      <c r="B67" s="72" t="s">
        <v>497</v>
      </c>
      <c r="C67" s="72" t="s">
        <v>498</v>
      </c>
      <c r="D67" s="72">
        <v>35</v>
      </c>
      <c r="F67" s="72">
        <v>35</v>
      </c>
      <c r="G67" s="72">
        <f t="shared" si="34"/>
        <v>0</v>
      </c>
      <c r="H67" s="72" t="s">
        <v>1062</v>
      </c>
      <c r="I67" s="72" t="s">
        <v>488</v>
      </c>
      <c r="J67" s="72" t="s">
        <v>1146</v>
      </c>
      <c r="K67" s="72" t="s">
        <v>1139</v>
      </c>
      <c r="L67" s="72">
        <v>338000</v>
      </c>
      <c r="M67" s="72">
        <v>3630037</v>
      </c>
      <c r="N67" s="72">
        <v>1</v>
      </c>
      <c r="O67" s="72">
        <v>1</v>
      </c>
      <c r="Q67" s="72" t="e">
        <f>VLOOKUP(B67,#REF!, 2,0)</f>
        <v>#REF!</v>
      </c>
      <c r="R67" s="72" t="e">
        <f>VLOOKUP(Q67,#REF!, 6,0)</f>
        <v>#REF!</v>
      </c>
      <c r="S67" s="72" t="e">
        <f>VLOOKUP(Q67,#REF!, 5,0)</f>
        <v>#REF!</v>
      </c>
      <c r="U67" s="72">
        <v>533700</v>
      </c>
      <c r="W67" s="72" t="str">
        <f t="shared" si="40"/>
        <v>JP3047640002</v>
      </c>
      <c r="X67" s="72" t="e">
        <f t="shared" si="41"/>
        <v>#REF!</v>
      </c>
      <c r="Z67" s="72" t="e">
        <f t="shared" si="42"/>
        <v>#REF!</v>
      </c>
      <c r="AD67" s="72">
        <f t="shared" si="38"/>
        <v>0</v>
      </c>
      <c r="AG67" s="72" t="e">
        <f t="shared" si="43"/>
        <v>#REF!</v>
      </c>
    </row>
    <row r="68" spans="1:33" s="72" customFormat="1">
      <c r="A68" s="72" t="s">
        <v>213</v>
      </c>
      <c r="B68" s="72" t="s">
        <v>494</v>
      </c>
      <c r="C68" s="72" t="s">
        <v>495</v>
      </c>
      <c r="D68" s="72">
        <v>32</v>
      </c>
      <c r="F68" s="72">
        <v>32</v>
      </c>
      <c r="G68" s="72">
        <f t="shared" si="34"/>
        <v>0</v>
      </c>
      <c r="H68" s="72" t="s">
        <v>1062</v>
      </c>
      <c r="I68" s="72" t="s">
        <v>488</v>
      </c>
      <c r="J68" s="72" t="s">
        <v>1147</v>
      </c>
      <c r="K68" s="72" t="s">
        <v>1139</v>
      </c>
      <c r="L68" s="72">
        <v>223300</v>
      </c>
      <c r="M68" s="72">
        <v>2398187</v>
      </c>
      <c r="N68" s="72">
        <v>1</v>
      </c>
      <c r="O68" s="72">
        <v>1</v>
      </c>
      <c r="Q68" s="72" t="e">
        <f>VLOOKUP(B68,#REF!, 2,0)</f>
        <v>#REF!</v>
      </c>
      <c r="R68" s="72" t="e">
        <f>VLOOKUP(Q68,#REF!, 6,0)</f>
        <v>#REF!</v>
      </c>
      <c r="S68" s="72" t="e">
        <f>VLOOKUP(Q68,#REF!, 5,0)</f>
        <v>#REF!</v>
      </c>
      <c r="U68" s="72">
        <v>533700</v>
      </c>
      <c r="W68" s="72" t="str">
        <f t="shared" si="40"/>
        <v>JP3047480003</v>
      </c>
      <c r="X68" s="72" t="e">
        <f t="shared" si="41"/>
        <v>#REF!</v>
      </c>
      <c r="Z68" s="72" t="e">
        <f t="shared" si="42"/>
        <v>#REF!</v>
      </c>
      <c r="AD68" s="72">
        <f t="shared" si="38"/>
        <v>0</v>
      </c>
      <c r="AG68" s="72" t="e">
        <f t="shared" si="43"/>
        <v>#REF!</v>
      </c>
    </row>
    <row r="69" spans="1:33" s="72" customFormat="1">
      <c r="A69" s="72" t="s">
        <v>214</v>
      </c>
      <c r="B69" s="72" t="s">
        <v>474</v>
      </c>
      <c r="C69" s="72" t="s">
        <v>475</v>
      </c>
      <c r="D69" s="72">
        <v>25369</v>
      </c>
      <c r="F69" s="72">
        <v>25369</v>
      </c>
      <c r="G69" s="72">
        <f t="shared" si="34"/>
        <v>0</v>
      </c>
      <c r="H69" s="72" t="s">
        <v>1063</v>
      </c>
      <c r="I69" s="72" t="s">
        <v>374</v>
      </c>
      <c r="J69" s="72" t="s">
        <v>1148</v>
      </c>
      <c r="K69" s="72" t="s">
        <v>1149</v>
      </c>
      <c r="L69" s="72">
        <v>1.9059999999999999</v>
      </c>
      <c r="M69" s="72">
        <v>2474.471</v>
      </c>
      <c r="N69" s="72">
        <v>1</v>
      </c>
      <c r="O69" s="72">
        <v>1</v>
      </c>
      <c r="Q69" s="72" t="e">
        <f>VLOOKUP(B69,#REF!, 2,0)</f>
        <v>#REF!</v>
      </c>
      <c r="R69" s="72" t="e">
        <f>VLOOKUP(Q69,#REF!, 6,0)</f>
        <v>#REF!</v>
      </c>
      <c r="S69" s="72" t="e">
        <f>VLOOKUP(Q69,#REF!, 5,0)</f>
        <v>#REF!</v>
      </c>
      <c r="U69" s="72">
        <v>533700</v>
      </c>
      <c r="W69" s="72" t="str">
        <f t="shared" si="40"/>
        <v>IE00BBR67J55</v>
      </c>
      <c r="X69" s="72" t="e">
        <f t="shared" si="41"/>
        <v>#REF!</v>
      </c>
      <c r="Z69" s="72" t="e">
        <f t="shared" si="42"/>
        <v>#REF!</v>
      </c>
      <c r="AD69" s="72">
        <f t="shared" si="38"/>
        <v>0</v>
      </c>
      <c r="AG69" s="72" t="e">
        <f t="shared" si="43"/>
        <v>#REF!</v>
      </c>
    </row>
    <row r="70" spans="1:33" s="72" customFormat="1">
      <c r="A70" s="72" t="s">
        <v>215</v>
      </c>
      <c r="B70" s="72" t="s">
        <v>478</v>
      </c>
      <c r="C70" s="72" t="s">
        <v>479</v>
      </c>
      <c r="D70" s="72">
        <v>49740</v>
      </c>
      <c r="F70" s="72">
        <v>49740</v>
      </c>
      <c r="G70" s="72">
        <f t="shared" si="34"/>
        <v>0</v>
      </c>
      <c r="H70" s="72" t="s">
        <v>1063</v>
      </c>
      <c r="I70" s="72" t="s">
        <v>374</v>
      </c>
      <c r="J70" s="72" t="s">
        <v>1150</v>
      </c>
      <c r="K70" s="72" t="s">
        <v>1149</v>
      </c>
      <c r="L70" s="72">
        <v>1.76</v>
      </c>
      <c r="M70" s="72">
        <v>2284.9259999999999</v>
      </c>
      <c r="N70" s="72">
        <v>1</v>
      </c>
      <c r="O70" s="72">
        <v>1</v>
      </c>
      <c r="Q70" s="72" t="e">
        <f>VLOOKUP(B70,#REF!, 2,0)</f>
        <v>#REF!</v>
      </c>
      <c r="R70" s="72" t="e">
        <f>VLOOKUP(Q70,#REF!, 6,0)</f>
        <v>#REF!</v>
      </c>
      <c r="S70" s="72" t="e">
        <f>VLOOKUP(Q70,#REF!, 5,0)</f>
        <v>#REF!</v>
      </c>
      <c r="U70" s="72">
        <v>533700</v>
      </c>
      <c r="W70" s="72" t="str">
        <f t="shared" si="40"/>
        <v>IE00BJ34P519</v>
      </c>
      <c r="X70" s="72" t="e">
        <f t="shared" si="41"/>
        <v>#REF!</v>
      </c>
      <c r="Z70" s="72" t="e">
        <f t="shared" si="42"/>
        <v>#REF!</v>
      </c>
      <c r="AD70" s="72">
        <f t="shared" si="38"/>
        <v>0</v>
      </c>
      <c r="AG70" s="72" t="e">
        <f t="shared" si="43"/>
        <v>#REF!</v>
      </c>
    </row>
    <row r="71" spans="1:33" s="72" customFormat="1">
      <c r="A71" s="72" t="s">
        <v>54</v>
      </c>
      <c r="B71" s="72" t="s">
        <v>466</v>
      </c>
      <c r="C71" s="72" t="s">
        <v>467</v>
      </c>
      <c r="D71" s="72">
        <v>194600</v>
      </c>
      <c r="F71" s="72">
        <v>194600</v>
      </c>
      <c r="G71" s="72">
        <f t="shared" si="34"/>
        <v>0</v>
      </c>
      <c r="H71" s="72" t="s">
        <v>1056</v>
      </c>
      <c r="I71" s="72" t="s">
        <v>332</v>
      </c>
      <c r="J71" s="72" t="s">
        <v>1151</v>
      </c>
      <c r="K71" s="72" t="s">
        <v>1103</v>
      </c>
      <c r="L71" s="72">
        <v>5.23</v>
      </c>
      <c r="M71" s="72">
        <v>779.64160000000004</v>
      </c>
      <c r="N71" s="72">
        <v>1000</v>
      </c>
      <c r="O71" s="72">
        <v>1</v>
      </c>
      <c r="Q71" s="72" t="e">
        <f>VLOOKUP(B71,#REF!, 2,0)</f>
        <v>#REF!</v>
      </c>
      <c r="R71" s="72" t="e">
        <f>VLOOKUP(Q71,#REF!, 6,0)</f>
        <v>#REF!</v>
      </c>
      <c r="S71" s="72" t="e">
        <f>VLOOKUP(Q71,#REF!, 5,0)</f>
        <v>#REF!</v>
      </c>
      <c r="U71" s="72">
        <v>533700</v>
      </c>
      <c r="W71" s="72" t="str">
        <f t="shared" si="40"/>
        <v>HK0435036626</v>
      </c>
      <c r="X71" s="72" t="e">
        <f t="shared" si="41"/>
        <v>#REF!</v>
      </c>
      <c r="Z71" s="72" t="e">
        <f t="shared" si="42"/>
        <v>#REF!</v>
      </c>
      <c r="AD71" s="72">
        <f t="shared" si="38"/>
        <v>0</v>
      </c>
      <c r="AG71" s="72" t="e">
        <f t="shared" si="43"/>
        <v>#REF!</v>
      </c>
    </row>
    <row r="72" spans="1:33" s="72" customFormat="1">
      <c r="A72" s="72" t="s">
        <v>216</v>
      </c>
      <c r="B72" s="72" t="s">
        <v>469</v>
      </c>
      <c r="C72" s="72" t="s">
        <v>470</v>
      </c>
      <c r="D72" s="72">
        <v>15500</v>
      </c>
      <c r="F72" s="72">
        <v>15500</v>
      </c>
      <c r="G72" s="72">
        <f t="shared" si="34"/>
        <v>0</v>
      </c>
      <c r="H72" s="72" t="s">
        <v>1056</v>
      </c>
      <c r="I72" s="72" t="s">
        <v>332</v>
      </c>
      <c r="J72" s="72" t="s">
        <v>1152</v>
      </c>
      <c r="K72" s="72" t="s">
        <v>1103</v>
      </c>
      <c r="L72" s="72">
        <v>85.05</v>
      </c>
      <c r="M72" s="72">
        <v>12679.04</v>
      </c>
      <c r="N72" s="72">
        <v>500</v>
      </c>
      <c r="O72" s="72">
        <v>1</v>
      </c>
      <c r="Q72" s="72" t="e">
        <f>VLOOKUP(B72,#REF!, 2,0)</f>
        <v>#REF!</v>
      </c>
      <c r="R72" s="72" t="e">
        <f>VLOOKUP(Q72,#REF!, 6,0)</f>
        <v>#REF!</v>
      </c>
      <c r="S72" s="72" t="e">
        <f>VLOOKUP(Q72,#REF!, 5,0)</f>
        <v>#REF!</v>
      </c>
      <c r="U72" s="72">
        <v>533700</v>
      </c>
      <c r="W72" s="72" t="str">
        <f t="shared" si="40"/>
        <v>HK0823032773</v>
      </c>
      <c r="X72" s="72" t="e">
        <f t="shared" si="41"/>
        <v>#REF!</v>
      </c>
      <c r="Z72" s="72" t="e">
        <f t="shared" si="42"/>
        <v>#REF!</v>
      </c>
      <c r="AD72" s="72">
        <f t="shared" si="38"/>
        <v>0</v>
      </c>
      <c r="AG72" s="72" t="e">
        <f t="shared" si="43"/>
        <v>#REF!</v>
      </c>
    </row>
    <row r="73" spans="1:33" s="72" customFormat="1">
      <c r="A73" s="72" t="s">
        <v>217</v>
      </c>
      <c r="B73" s="72" t="s">
        <v>383</v>
      </c>
      <c r="C73" s="72" t="s">
        <v>384</v>
      </c>
      <c r="D73" s="72">
        <v>6110</v>
      </c>
      <c r="F73" s="72">
        <v>6110</v>
      </c>
      <c r="G73" s="72">
        <f t="shared" si="34"/>
        <v>0</v>
      </c>
      <c r="H73" s="72" t="s">
        <v>1064</v>
      </c>
      <c r="I73" s="72" t="s">
        <v>374</v>
      </c>
      <c r="J73" s="72" t="s">
        <v>1153</v>
      </c>
      <c r="K73" s="72" t="s">
        <v>1154</v>
      </c>
      <c r="L73" s="72">
        <v>16.600000000000001</v>
      </c>
      <c r="M73" s="72">
        <v>21551</v>
      </c>
      <c r="N73" s="72">
        <v>1</v>
      </c>
      <c r="O73" s="72">
        <v>1</v>
      </c>
      <c r="Q73" s="72" t="e">
        <f>VLOOKUP(B73,#REF!, 2,0)</f>
        <v>#REF!</v>
      </c>
      <c r="R73" s="72" t="e">
        <f>VLOOKUP(Q73,#REF!, 6,0)</f>
        <v>#REF!</v>
      </c>
      <c r="S73" s="72" t="e">
        <f>VLOOKUP(Q73,#REF!, 5,0)</f>
        <v>#REF!</v>
      </c>
      <c r="U73" s="72">
        <v>533700</v>
      </c>
      <c r="W73" s="72" t="str">
        <f t="shared" si="40"/>
        <v>DE000A0LD2U1</v>
      </c>
      <c r="X73" s="72" t="e">
        <f t="shared" si="41"/>
        <v>#REF!</v>
      </c>
      <c r="Z73" s="72" t="e">
        <f t="shared" si="42"/>
        <v>#REF!</v>
      </c>
      <c r="AD73" s="72">
        <f t="shared" si="38"/>
        <v>0</v>
      </c>
      <c r="AG73" s="72" t="e">
        <f t="shared" si="43"/>
        <v>#REF!</v>
      </c>
    </row>
    <row r="74" spans="1:33" s="72" customFormat="1">
      <c r="A74" s="72" t="s">
        <v>59</v>
      </c>
      <c r="B74" s="72" t="s">
        <v>343</v>
      </c>
      <c r="C74" s="72" t="s">
        <v>344</v>
      </c>
      <c r="D74" s="72">
        <v>3597</v>
      </c>
      <c r="F74" s="72">
        <v>3597</v>
      </c>
      <c r="G74" s="72">
        <f t="shared" si="34"/>
        <v>0</v>
      </c>
      <c r="H74" s="72" t="s">
        <v>1054</v>
      </c>
      <c r="I74" s="72" t="s">
        <v>341</v>
      </c>
      <c r="J74" s="72" t="s">
        <v>1155</v>
      </c>
      <c r="K74" s="72" t="s">
        <v>1156</v>
      </c>
      <c r="L74" s="72">
        <v>22.28</v>
      </c>
      <c r="M74" s="72">
        <v>19888.12</v>
      </c>
      <c r="N74" s="72">
        <v>100</v>
      </c>
      <c r="O74" s="72">
        <v>1</v>
      </c>
      <c r="Q74" s="72" t="e">
        <f>VLOOKUP(B74,#REF!, 2,0)</f>
        <v>#REF!</v>
      </c>
      <c r="R74" s="72" t="e">
        <f>VLOOKUP(Q74,#REF!, 6,0)</f>
        <v>#REF!</v>
      </c>
      <c r="S74" s="72" t="e">
        <f>VLOOKUP(Q74,#REF!, 5,0)</f>
        <v>#REF!</v>
      </c>
      <c r="U74" s="72">
        <v>533700</v>
      </c>
      <c r="W74" s="72" t="str">
        <f t="shared" si="40"/>
        <v>CA4039254079</v>
      </c>
      <c r="X74" s="72" t="e">
        <f t="shared" si="41"/>
        <v>#REF!</v>
      </c>
      <c r="Z74" s="72" t="e">
        <f t="shared" si="42"/>
        <v>#REF!</v>
      </c>
      <c r="AD74" s="72">
        <f t="shared" si="38"/>
        <v>0</v>
      </c>
      <c r="AG74" s="72" t="e">
        <f t="shared" si="43"/>
        <v>#REF!</v>
      </c>
    </row>
    <row r="75" spans="1:33" s="72" customFormat="1">
      <c r="A75" s="72" t="s">
        <v>218</v>
      </c>
      <c r="B75" s="72" t="s">
        <v>339</v>
      </c>
      <c r="C75" s="72" t="s">
        <v>340</v>
      </c>
      <c r="D75" s="72">
        <v>2149</v>
      </c>
      <c r="F75" s="72">
        <v>2149</v>
      </c>
      <c r="G75" s="72">
        <f t="shared" si="34"/>
        <v>0</v>
      </c>
      <c r="H75" s="72" t="s">
        <v>1054</v>
      </c>
      <c r="I75" s="72" t="s">
        <v>341</v>
      </c>
      <c r="J75" s="72" t="s">
        <v>1157</v>
      </c>
      <c r="K75" s="72" t="s">
        <v>1156</v>
      </c>
      <c r="L75" s="72">
        <v>64.41</v>
      </c>
      <c r="M75" s="72">
        <v>57497.68</v>
      </c>
      <c r="N75" s="72">
        <v>100</v>
      </c>
      <c r="O75" s="72">
        <v>1</v>
      </c>
      <c r="Q75" s="72" t="e">
        <f>VLOOKUP(B75,#REF!, 2,0)</f>
        <v>#REF!</v>
      </c>
      <c r="R75" s="72" t="e">
        <f>VLOOKUP(Q75,#REF!, 6,0)</f>
        <v>#REF!</v>
      </c>
      <c r="S75" s="72" t="e">
        <f>VLOOKUP(Q75,#REF!, 5,0)</f>
        <v>#REF!</v>
      </c>
      <c r="U75" s="72">
        <v>533700</v>
      </c>
      <c r="W75" s="72" t="str">
        <f t="shared" si="40"/>
        <v>CA3874371147</v>
      </c>
      <c r="X75" s="72" t="e">
        <f t="shared" si="41"/>
        <v>#REF!</v>
      </c>
      <c r="Z75" s="72" t="e">
        <f t="shared" si="42"/>
        <v>#REF!</v>
      </c>
      <c r="AD75" s="72">
        <f t="shared" si="38"/>
        <v>0</v>
      </c>
      <c r="AG75" s="72" t="e">
        <f t="shared" si="43"/>
        <v>#REF!</v>
      </c>
    </row>
    <row r="76" spans="1:33" s="72" customFormat="1">
      <c r="A76" s="72" t="s">
        <v>219</v>
      </c>
      <c r="B76" s="72" t="s">
        <v>348</v>
      </c>
      <c r="C76" s="72" t="s">
        <v>349</v>
      </c>
      <c r="D76" s="72">
        <v>2222</v>
      </c>
      <c r="F76" s="72">
        <v>2222</v>
      </c>
      <c r="G76" s="72">
        <f t="shared" si="34"/>
        <v>0</v>
      </c>
      <c r="H76" s="72" t="s">
        <v>1054</v>
      </c>
      <c r="I76" s="72" t="s">
        <v>341</v>
      </c>
      <c r="J76" s="72" t="s">
        <v>1158</v>
      </c>
      <c r="K76" s="72" t="s">
        <v>1156</v>
      </c>
      <c r="L76" s="72">
        <v>28.68</v>
      </c>
      <c r="M76" s="72">
        <v>25602.14</v>
      </c>
      <c r="N76" s="72">
        <v>100</v>
      </c>
      <c r="O76" s="72">
        <v>1</v>
      </c>
      <c r="Q76" s="72" t="e">
        <f>VLOOKUP(B76,#REF!, 2,0)</f>
        <v>#REF!</v>
      </c>
      <c r="R76" s="72" t="e">
        <f>VLOOKUP(Q76,#REF!, 6,0)</f>
        <v>#REF!</v>
      </c>
      <c r="S76" s="72" t="e">
        <f>VLOOKUP(Q76,#REF!, 5,0)</f>
        <v>#REF!</v>
      </c>
      <c r="U76" s="72">
        <v>533700</v>
      </c>
      <c r="W76" s="72" t="str">
        <f t="shared" si="40"/>
        <v>CA6671851021</v>
      </c>
      <c r="X76" s="72" t="e">
        <f t="shared" si="41"/>
        <v>#REF!</v>
      </c>
      <c r="Z76" s="72" t="e">
        <f t="shared" si="42"/>
        <v>#REF!</v>
      </c>
      <c r="AD76" s="72">
        <f t="shared" si="38"/>
        <v>0</v>
      </c>
      <c r="AG76" s="72" t="e">
        <f t="shared" si="43"/>
        <v>#REF!</v>
      </c>
    </row>
    <row r="77" spans="1:33" s="72" customFormat="1">
      <c r="A77" s="72" t="s">
        <v>40</v>
      </c>
      <c r="B77" s="72" t="s">
        <v>441</v>
      </c>
      <c r="C77" s="72" t="s">
        <v>442</v>
      </c>
      <c r="D77" s="72">
        <v>17753</v>
      </c>
      <c r="F77" s="72">
        <v>17753</v>
      </c>
      <c r="G77" s="72">
        <f t="shared" si="34"/>
        <v>0</v>
      </c>
      <c r="H77" s="72" t="s">
        <v>1052</v>
      </c>
      <c r="I77" s="72" t="s">
        <v>1051</v>
      </c>
      <c r="J77" s="72" t="s">
        <v>1159</v>
      </c>
      <c r="K77" s="72" t="s">
        <v>1091</v>
      </c>
      <c r="L77" s="72">
        <v>232.4</v>
      </c>
      <c r="M77" s="72">
        <v>3493.6529999999998</v>
      </c>
      <c r="N77" s="72">
        <v>1</v>
      </c>
      <c r="O77" s="72">
        <v>1</v>
      </c>
      <c r="Q77" s="72" t="e">
        <f>VLOOKUP(B77,#REF!, 2,0)</f>
        <v>#REF!</v>
      </c>
      <c r="R77" s="72" t="e">
        <f>VLOOKUP(Q77,#REF!, 6,0)</f>
        <v>#REF!</v>
      </c>
      <c r="S77" s="72" t="e">
        <f>VLOOKUP(Q77,#REF!, 5,0)</f>
        <v>#REF!</v>
      </c>
      <c r="U77" s="72">
        <v>533700</v>
      </c>
      <c r="W77" s="72" t="str">
        <f t="shared" si="40"/>
        <v>GB00B4WFW713</v>
      </c>
      <c r="X77" s="72" t="e">
        <f t="shared" si="41"/>
        <v>#REF!</v>
      </c>
      <c r="Z77" s="72" t="e">
        <f t="shared" si="42"/>
        <v>#REF!</v>
      </c>
      <c r="AD77" s="72">
        <f t="shared" si="38"/>
        <v>0</v>
      </c>
      <c r="AG77" s="72" t="e">
        <f t="shared" si="43"/>
        <v>#REF!</v>
      </c>
    </row>
    <row r="78" spans="1:33" s="72" customFormat="1">
      <c r="A78" s="72" t="s">
        <v>220</v>
      </c>
      <c r="B78" s="72" t="s">
        <v>458</v>
      </c>
      <c r="C78" s="72" t="s">
        <v>459</v>
      </c>
      <c r="D78" s="72">
        <v>62901</v>
      </c>
      <c r="F78" s="72">
        <v>62901</v>
      </c>
      <c r="G78" s="72">
        <f t="shared" si="34"/>
        <v>0</v>
      </c>
      <c r="H78" s="72" t="s">
        <v>1052</v>
      </c>
      <c r="I78" s="72" t="s">
        <v>1051</v>
      </c>
      <c r="J78" s="72" t="s">
        <v>1160</v>
      </c>
      <c r="K78" s="72" t="s">
        <v>1091</v>
      </c>
      <c r="L78" s="72">
        <v>74</v>
      </c>
      <c r="M78" s="72">
        <v>1112.4369999999999</v>
      </c>
      <c r="N78" s="72">
        <v>1</v>
      </c>
      <c r="O78" s="72">
        <v>1</v>
      </c>
      <c r="Q78" s="72" t="e">
        <f>VLOOKUP(B78,#REF!, 2,0)</f>
        <v>#REF!</v>
      </c>
      <c r="R78" s="72" t="e">
        <f>VLOOKUP(Q78,#REF!, 6,0)</f>
        <v>#REF!</v>
      </c>
      <c r="S78" s="72" t="e">
        <f>VLOOKUP(Q78,#REF!, 5,0)</f>
        <v>#REF!</v>
      </c>
      <c r="U78" s="72">
        <v>533700</v>
      </c>
      <c r="W78" s="72" t="str">
        <f t="shared" si="40"/>
        <v>GB00BVGBWW93</v>
      </c>
      <c r="X78" s="72" t="e">
        <f t="shared" si="41"/>
        <v>#REF!</v>
      </c>
      <c r="Z78" s="72" t="e">
        <f t="shared" si="42"/>
        <v>#REF!</v>
      </c>
      <c r="AD78" s="72">
        <f t="shared" si="38"/>
        <v>0</v>
      </c>
      <c r="AG78" s="72" t="e">
        <f t="shared" si="43"/>
        <v>#REF!</v>
      </c>
    </row>
    <row r="79" spans="1:33" s="72" customFormat="1">
      <c r="A79" s="72" t="s">
        <v>221</v>
      </c>
      <c r="B79" s="72" t="s">
        <v>444</v>
      </c>
      <c r="C79" s="72" t="s">
        <v>445</v>
      </c>
      <c r="D79" s="72">
        <v>9116</v>
      </c>
      <c r="F79" s="72">
        <v>9116</v>
      </c>
      <c r="G79" s="72">
        <f t="shared" si="34"/>
        <v>0</v>
      </c>
      <c r="H79" s="72" t="s">
        <v>1052</v>
      </c>
      <c r="I79" s="72" t="s">
        <v>1051</v>
      </c>
      <c r="J79" s="72" t="s">
        <v>1161</v>
      </c>
      <c r="K79" s="72" t="s">
        <v>1091</v>
      </c>
      <c r="L79" s="72">
        <v>841.2</v>
      </c>
      <c r="M79" s="72">
        <v>12646.24</v>
      </c>
      <c r="N79" s="72">
        <v>1</v>
      </c>
      <c r="O79" s="72">
        <v>1</v>
      </c>
      <c r="Q79" s="72" t="e">
        <f>VLOOKUP(B79,#REF!, 2,0)</f>
        <v>#REF!</v>
      </c>
      <c r="R79" s="72" t="e">
        <f>VLOOKUP(Q79,#REF!, 6,0)</f>
        <v>#REF!</v>
      </c>
      <c r="S79" s="72" t="e">
        <f>VLOOKUP(Q79,#REF!, 5,0)</f>
        <v>#REF!</v>
      </c>
      <c r="U79" s="72">
        <v>533700</v>
      </c>
      <c r="W79" s="72" t="str">
        <f t="shared" si="40"/>
        <v>GB00B5ZN1N88</v>
      </c>
      <c r="X79" s="72" t="e">
        <f t="shared" si="41"/>
        <v>#REF!</v>
      </c>
      <c r="Z79" s="72" t="e">
        <f t="shared" si="42"/>
        <v>#REF!</v>
      </c>
      <c r="AD79" s="72">
        <f t="shared" si="38"/>
        <v>0</v>
      </c>
      <c r="AG79" s="72" t="e">
        <f t="shared" si="43"/>
        <v>#REF!</v>
      </c>
    </row>
    <row r="80" spans="1:33" s="72" customFormat="1">
      <c r="A80" s="72" t="s">
        <v>222</v>
      </c>
      <c r="B80" s="72" t="s">
        <v>453</v>
      </c>
      <c r="C80" s="72" t="s">
        <v>454</v>
      </c>
      <c r="D80" s="72">
        <v>25452</v>
      </c>
      <c r="F80" s="72">
        <v>25452</v>
      </c>
      <c r="G80" s="72">
        <f t="shared" si="34"/>
        <v>0</v>
      </c>
      <c r="H80" s="72" t="s">
        <v>1052</v>
      </c>
      <c r="I80" s="72" t="s">
        <v>1051</v>
      </c>
      <c r="J80" s="72" t="s">
        <v>1162</v>
      </c>
      <c r="K80" s="72" t="s">
        <v>1091</v>
      </c>
      <c r="L80" s="72">
        <v>150</v>
      </c>
      <c r="M80" s="72">
        <v>2255.0360000000001</v>
      </c>
      <c r="N80" s="72">
        <v>1</v>
      </c>
      <c r="O80" s="72">
        <v>1</v>
      </c>
      <c r="Q80" s="72" t="e">
        <f>VLOOKUP(B80,#REF!, 2,0)</f>
        <v>#REF!</v>
      </c>
      <c r="R80" s="72" t="e">
        <f>VLOOKUP(Q80,#REF!, 6,0)</f>
        <v>#REF!</v>
      </c>
      <c r="S80" s="72" t="e">
        <f>VLOOKUP(Q80,#REF!, 5,0)</f>
        <v>#REF!</v>
      </c>
      <c r="U80" s="72">
        <v>533700</v>
      </c>
      <c r="W80" s="72" t="str">
        <f t="shared" si="40"/>
        <v>GB00BG49KP99</v>
      </c>
      <c r="X80" s="72" t="e">
        <f t="shared" si="41"/>
        <v>#REF!</v>
      </c>
      <c r="Z80" s="72" t="e">
        <f t="shared" si="42"/>
        <v>#REF!</v>
      </c>
      <c r="AD80" s="72">
        <f t="shared" si="38"/>
        <v>0</v>
      </c>
      <c r="AG80" s="72" t="e">
        <f t="shared" si="43"/>
        <v>#REF!</v>
      </c>
    </row>
    <row r="81" spans="1:33" s="72" customFormat="1">
      <c r="A81" s="72" t="s">
        <v>57</v>
      </c>
      <c r="B81" s="72" t="s">
        <v>447</v>
      </c>
      <c r="C81" s="72" t="s">
        <v>448</v>
      </c>
      <c r="D81" s="72">
        <v>72167</v>
      </c>
      <c r="F81" s="72">
        <v>72167</v>
      </c>
      <c r="G81" s="72">
        <f t="shared" si="34"/>
        <v>0</v>
      </c>
      <c r="H81" s="72" t="s">
        <v>1052</v>
      </c>
      <c r="I81" s="72" t="s">
        <v>1051</v>
      </c>
      <c r="J81" s="72" t="s">
        <v>1163</v>
      </c>
      <c r="K81" s="72" t="s">
        <v>1091</v>
      </c>
      <c r="L81" s="72">
        <v>174</v>
      </c>
      <c r="M81" s="72">
        <v>2615.73</v>
      </c>
      <c r="N81" s="72">
        <v>1</v>
      </c>
      <c r="O81" s="72">
        <v>1</v>
      </c>
      <c r="Q81" s="72" t="e">
        <f>VLOOKUP(B81,#REF!, 2,0)</f>
        <v>#REF!</v>
      </c>
      <c r="R81" s="72" t="e">
        <f>VLOOKUP(Q81,#REF!, 6,0)</f>
        <v>#REF!</v>
      </c>
      <c r="S81" s="72" t="e">
        <f>VLOOKUP(Q81,#REF!, 5,0)</f>
        <v>#REF!</v>
      </c>
      <c r="U81" s="72">
        <v>533700</v>
      </c>
      <c r="W81" s="72" t="str">
        <f t="shared" si="40"/>
        <v>GB00B8460Z43</v>
      </c>
      <c r="X81" s="72" t="e">
        <f t="shared" si="41"/>
        <v>#REF!</v>
      </c>
      <c r="Z81" s="72" t="e">
        <f t="shared" si="42"/>
        <v>#REF!</v>
      </c>
      <c r="AD81" s="72">
        <f t="shared" si="38"/>
        <v>0</v>
      </c>
      <c r="AG81" s="72" t="e">
        <f t="shared" si="43"/>
        <v>#REF!</v>
      </c>
    </row>
    <row r="82" spans="1:33" s="72" customFormat="1">
      <c r="A82" s="72" t="s">
        <v>38</v>
      </c>
      <c r="B82" s="72" t="s">
        <v>309</v>
      </c>
      <c r="C82" s="72" t="s">
        <v>310</v>
      </c>
      <c r="D82" s="72">
        <v>22108</v>
      </c>
      <c r="F82" s="72">
        <v>22108</v>
      </c>
      <c r="G82" s="72">
        <f t="shared" si="34"/>
        <v>0</v>
      </c>
      <c r="H82" s="72" t="s">
        <v>1055</v>
      </c>
      <c r="I82" s="72" t="s">
        <v>293</v>
      </c>
      <c r="J82" s="72" t="s">
        <v>1164</v>
      </c>
      <c r="K82" s="72" t="s">
        <v>1099</v>
      </c>
      <c r="L82" s="72">
        <v>4.25</v>
      </c>
      <c r="M82" s="72">
        <v>3404.741</v>
      </c>
      <c r="N82" s="72">
        <v>1</v>
      </c>
      <c r="O82" s="72">
        <v>1</v>
      </c>
      <c r="Q82" s="72" t="e">
        <f>VLOOKUP(B82,#REF!, 2,0)</f>
        <v>#REF!</v>
      </c>
      <c r="R82" s="72" t="e">
        <f>VLOOKUP(Q82,#REF!, 6,0)</f>
        <v>#REF!</v>
      </c>
      <c r="S82" s="72" t="e">
        <f>VLOOKUP(Q82,#REF!, 5,0)</f>
        <v>#REF!</v>
      </c>
      <c r="U82" s="72">
        <v>533700</v>
      </c>
      <c r="W82" s="72" t="str">
        <f t="shared" si="40"/>
        <v>AU000000GOZ8</v>
      </c>
      <c r="X82" s="72" t="e">
        <f t="shared" si="41"/>
        <v>#REF!</v>
      </c>
      <c r="Z82" s="72" t="e">
        <f t="shared" si="42"/>
        <v>#REF!</v>
      </c>
      <c r="AD82" s="72">
        <f t="shared" si="38"/>
        <v>0</v>
      </c>
      <c r="AG82" s="72" t="e">
        <f t="shared" si="43"/>
        <v>#REF!</v>
      </c>
    </row>
    <row r="83" spans="1:33" s="72" customFormat="1">
      <c r="A83" s="72" t="s">
        <v>223</v>
      </c>
      <c r="B83" s="72" t="s">
        <v>300</v>
      </c>
      <c r="C83" s="72" t="s">
        <v>301</v>
      </c>
      <c r="D83" s="72">
        <v>12495</v>
      </c>
      <c r="F83" s="72">
        <v>12495</v>
      </c>
      <c r="G83" s="72">
        <f t="shared" si="34"/>
        <v>0</v>
      </c>
      <c r="H83" s="72" t="s">
        <v>1055</v>
      </c>
      <c r="I83" s="72" t="s">
        <v>293</v>
      </c>
      <c r="J83" s="72" t="s">
        <v>1165</v>
      </c>
      <c r="K83" s="72" t="s">
        <v>1099</v>
      </c>
      <c r="L83" s="72">
        <v>5.79</v>
      </c>
      <c r="M83" s="72">
        <v>4638.4920000000002</v>
      </c>
      <c r="N83" s="72">
        <v>1</v>
      </c>
      <c r="O83" s="72">
        <v>1</v>
      </c>
      <c r="Q83" s="72" t="e">
        <f>VLOOKUP(B83,#REF!, 2,0)</f>
        <v>#REF!</v>
      </c>
      <c r="R83" s="72" t="e">
        <f>VLOOKUP(Q83,#REF!, 6,0)</f>
        <v>#REF!</v>
      </c>
      <c r="S83" s="72" t="e">
        <f>VLOOKUP(Q83,#REF!, 5,0)</f>
        <v>#REF!</v>
      </c>
      <c r="U83" s="72">
        <v>533700</v>
      </c>
      <c r="W83" s="72" t="str">
        <f t="shared" si="40"/>
        <v>AU000000CLW0</v>
      </c>
      <c r="X83" s="72" t="e">
        <f t="shared" si="41"/>
        <v>#REF!</v>
      </c>
      <c r="Z83" s="72" t="e">
        <f t="shared" si="42"/>
        <v>#REF!</v>
      </c>
      <c r="AD83" s="72">
        <f t="shared" si="38"/>
        <v>0</v>
      </c>
      <c r="AG83" s="72" t="e">
        <f t="shared" si="43"/>
        <v>#REF!</v>
      </c>
    </row>
    <row r="84" spans="1:33" s="72" customFormat="1">
      <c r="A84" s="72" t="s">
        <v>224</v>
      </c>
      <c r="B84" s="72" t="s">
        <v>292</v>
      </c>
      <c r="C84" s="72" t="s">
        <v>225</v>
      </c>
      <c r="D84" s="72">
        <v>51574</v>
      </c>
      <c r="F84" s="72">
        <v>51574</v>
      </c>
      <c r="G84" s="72">
        <f t="shared" si="34"/>
        <v>0</v>
      </c>
      <c r="H84" s="72" t="s">
        <v>1055</v>
      </c>
      <c r="I84" s="72" t="s">
        <v>293</v>
      </c>
      <c r="J84" s="72" t="s">
        <v>1166</v>
      </c>
      <c r="K84" s="72" t="s">
        <v>1099</v>
      </c>
      <c r="L84" s="72">
        <v>2.97</v>
      </c>
      <c r="M84" s="72">
        <v>2379.415</v>
      </c>
      <c r="N84" s="72">
        <v>1</v>
      </c>
      <c r="O84" s="72">
        <v>1</v>
      </c>
      <c r="Q84" s="72" t="e">
        <f>VLOOKUP(B84,#REF!, 2,0)</f>
        <v>#REF!</v>
      </c>
      <c r="R84" s="72" t="e">
        <f>VLOOKUP(Q84,#REF!, 6,0)</f>
        <v>#REF!</v>
      </c>
      <c r="S84" s="72" t="e">
        <f>VLOOKUP(Q84,#REF!, 5,0)</f>
        <v>#REF!</v>
      </c>
      <c r="U84" s="72">
        <v>533700</v>
      </c>
      <c r="W84" s="72" t="str">
        <f t="shared" si="40"/>
        <v>AU000000ARF6</v>
      </c>
      <c r="X84" s="72" t="e">
        <f t="shared" si="41"/>
        <v>#REF!</v>
      </c>
      <c r="Z84" s="72" t="e">
        <f t="shared" si="42"/>
        <v>#REF!</v>
      </c>
      <c r="AD84" s="72">
        <f t="shared" si="38"/>
        <v>0</v>
      </c>
      <c r="AG84" s="72" t="e">
        <f t="shared" si="43"/>
        <v>#REF!</v>
      </c>
    </row>
    <row r="85" spans="1:33" s="72" customFormat="1">
      <c r="A85" s="72" t="s">
        <v>226</v>
      </c>
      <c r="B85" s="72" t="s">
        <v>297</v>
      </c>
      <c r="C85" s="72" t="s">
        <v>298</v>
      </c>
      <c r="D85" s="72">
        <v>24929</v>
      </c>
      <c r="F85" s="72">
        <v>24929</v>
      </c>
      <c r="G85" s="72">
        <f t="shared" si="34"/>
        <v>0</v>
      </c>
      <c r="H85" s="72" t="s">
        <v>1055</v>
      </c>
      <c r="I85" s="72" t="s">
        <v>293</v>
      </c>
      <c r="J85" s="72" t="s">
        <v>1167</v>
      </c>
      <c r="K85" s="72" t="s">
        <v>1099</v>
      </c>
      <c r="L85" s="72">
        <v>3.41</v>
      </c>
      <c r="M85" s="72">
        <v>2731.8240000000001</v>
      </c>
      <c r="N85" s="72">
        <v>1</v>
      </c>
      <c r="O85" s="72">
        <v>1</v>
      </c>
      <c r="Q85" s="72" t="e">
        <f>VLOOKUP(B85,#REF!, 2,0)</f>
        <v>#REF!</v>
      </c>
      <c r="R85" s="72" t="e">
        <f>VLOOKUP(Q85,#REF!, 6,0)</f>
        <v>#REF!</v>
      </c>
      <c r="S85" s="72" t="e">
        <f>VLOOKUP(Q85,#REF!, 5,0)</f>
        <v>#REF!</v>
      </c>
      <c r="U85" s="72">
        <v>533700</v>
      </c>
      <c r="W85" s="72" t="str">
        <f t="shared" si="40"/>
        <v>AU000000CIP0</v>
      </c>
      <c r="X85" s="72" t="e">
        <f t="shared" si="41"/>
        <v>#REF!</v>
      </c>
      <c r="Z85" s="72" t="e">
        <f t="shared" si="42"/>
        <v>#REF!</v>
      </c>
      <c r="AD85" s="72">
        <f t="shared" si="38"/>
        <v>0</v>
      </c>
      <c r="AG85" s="72" t="e">
        <f t="shared" si="43"/>
        <v>#REF!</v>
      </c>
    </row>
    <row r="86" spans="1:33" s="72" customFormat="1">
      <c r="A86" s="72" t="s">
        <v>227</v>
      </c>
      <c r="B86" s="72" t="s">
        <v>303</v>
      </c>
      <c r="C86" s="72" t="s">
        <v>304</v>
      </c>
      <c r="D86" s="72">
        <v>55510</v>
      </c>
      <c r="F86" s="72">
        <v>55510</v>
      </c>
      <c r="G86" s="72">
        <f t="shared" si="34"/>
        <v>0</v>
      </c>
      <c r="H86" s="72" t="s">
        <v>1055</v>
      </c>
      <c r="I86" s="72" t="s">
        <v>293</v>
      </c>
      <c r="J86" s="72" t="s">
        <v>1168</v>
      </c>
      <c r="K86" s="72" t="s">
        <v>1099</v>
      </c>
      <c r="L86" s="72">
        <v>1.32</v>
      </c>
      <c r="M86" s="72">
        <v>1057.472</v>
      </c>
      <c r="N86" s="72">
        <v>1</v>
      </c>
      <c r="O86" s="72">
        <v>1</v>
      </c>
      <c r="Q86" s="72" t="e">
        <f>VLOOKUP(B86,#REF!, 2,0)</f>
        <v>#REF!</v>
      </c>
      <c r="R86" s="72" t="e">
        <f>VLOOKUP(Q86,#REF!, 6,0)</f>
        <v>#REF!</v>
      </c>
      <c r="S86" s="72" t="e">
        <f>VLOOKUP(Q86,#REF!, 5,0)</f>
        <v>#REF!</v>
      </c>
      <c r="U86" s="72">
        <v>533700</v>
      </c>
      <c r="W86" s="72" t="str">
        <f t="shared" si="40"/>
        <v>AU000000CMW8</v>
      </c>
      <c r="X86" s="72" t="e">
        <f t="shared" si="41"/>
        <v>#REF!</v>
      </c>
      <c r="Z86" s="72" t="e">
        <f t="shared" si="42"/>
        <v>#REF!</v>
      </c>
      <c r="AD86" s="72">
        <f t="shared" si="38"/>
        <v>0</v>
      </c>
      <c r="AG86" s="72" t="e">
        <f t="shared" si="43"/>
        <v>#REF!</v>
      </c>
    </row>
    <row r="87" spans="1:33" s="72" customFormat="1">
      <c r="A87" s="72" t="s">
        <v>228</v>
      </c>
      <c r="B87" s="72" t="s">
        <v>324</v>
      </c>
      <c r="C87" s="72" t="s">
        <v>325</v>
      </c>
      <c r="D87" s="72">
        <v>25851</v>
      </c>
      <c r="F87" s="72">
        <v>25851</v>
      </c>
      <c r="G87" s="72">
        <f t="shared" si="34"/>
        <v>0</v>
      </c>
      <c r="H87" s="72" t="s">
        <v>1055</v>
      </c>
      <c r="I87" s="72" t="s">
        <v>293</v>
      </c>
      <c r="J87" s="72" t="s">
        <v>1169</v>
      </c>
      <c r="K87" s="72" t="s">
        <v>1099</v>
      </c>
      <c r="L87" s="72">
        <v>3.64</v>
      </c>
      <c r="M87" s="72">
        <v>2916.1849999999999</v>
      </c>
      <c r="N87" s="72">
        <v>1</v>
      </c>
      <c r="O87" s="72">
        <v>1</v>
      </c>
      <c r="Q87" s="72" t="e">
        <f>VLOOKUP(B87,#REF!, 2,0)</f>
        <v>#REF!</v>
      </c>
      <c r="R87" s="72" t="e">
        <f>VLOOKUP(Q87,#REF!, 6,0)</f>
        <v>#REF!</v>
      </c>
      <c r="S87" s="72" t="e">
        <f>VLOOKUP(Q87,#REF!, 5,0)</f>
        <v>#REF!</v>
      </c>
      <c r="U87" s="72">
        <v>533700</v>
      </c>
      <c r="W87" s="72" t="str">
        <f t="shared" si="40"/>
        <v>AU0000030645</v>
      </c>
      <c r="X87" s="72" t="e">
        <f t="shared" si="41"/>
        <v>#REF!</v>
      </c>
      <c r="Z87" s="72" t="e">
        <f t="shared" si="42"/>
        <v>#REF!</v>
      </c>
      <c r="AD87" s="72">
        <f t="shared" si="38"/>
        <v>0</v>
      </c>
      <c r="AG87" s="72" t="e">
        <f t="shared" si="43"/>
        <v>#REF!</v>
      </c>
    </row>
    <row r="88" spans="1:33" s="72" customFormat="1">
      <c r="A88" s="72" t="s">
        <v>558</v>
      </c>
      <c r="B88" s="72" t="s">
        <v>559</v>
      </c>
      <c r="C88" s="72" t="s">
        <v>557</v>
      </c>
      <c r="D88" s="72">
        <v>34493</v>
      </c>
      <c r="F88" s="72">
        <v>34493</v>
      </c>
      <c r="G88" s="72">
        <f t="shared" si="34"/>
        <v>0</v>
      </c>
      <c r="H88" s="72" t="s">
        <v>811</v>
      </c>
      <c r="I88" s="72" t="s">
        <v>552</v>
      </c>
      <c r="J88" s="72" t="s">
        <v>1170</v>
      </c>
      <c r="K88" s="72" t="s">
        <v>1101</v>
      </c>
      <c r="L88" s="72">
        <v>6970</v>
      </c>
      <c r="M88" s="72">
        <v>6970</v>
      </c>
      <c r="N88" s="72">
        <v>1</v>
      </c>
      <c r="O88" s="72">
        <v>1</v>
      </c>
      <c r="U88" s="72">
        <v>533700</v>
      </c>
      <c r="W88" s="72" t="str">
        <f t="shared" si="40"/>
        <v>KR7088260005</v>
      </c>
      <c r="X88" s="72">
        <f t="shared" si="41"/>
        <v>0</v>
      </c>
      <c r="Z88" s="72">
        <f t="shared" si="42"/>
        <v>0</v>
      </c>
      <c r="AD88" s="72">
        <f t="shared" si="38"/>
        <v>0</v>
      </c>
      <c r="AG88" s="72">
        <f t="shared" si="43"/>
        <v>0</v>
      </c>
    </row>
    <row r="89" spans="1:33" s="72" customFormat="1">
      <c r="A89" s="72" t="s">
        <v>564</v>
      </c>
      <c r="B89" s="72" t="s">
        <v>565</v>
      </c>
      <c r="C89" s="72" t="s">
        <v>563</v>
      </c>
      <c r="D89" s="72">
        <v>10338</v>
      </c>
      <c r="F89" s="72">
        <v>10338</v>
      </c>
      <c r="G89" s="72">
        <f t="shared" si="34"/>
        <v>0</v>
      </c>
      <c r="H89" s="72" t="s">
        <v>811</v>
      </c>
      <c r="I89" s="72" t="s">
        <v>552</v>
      </c>
      <c r="J89" s="72" t="s">
        <v>1171</v>
      </c>
      <c r="K89" s="72" t="s">
        <v>1101</v>
      </c>
      <c r="L89" s="72">
        <v>5090</v>
      </c>
      <c r="M89" s="72">
        <v>5090</v>
      </c>
      <c r="N89" s="72">
        <v>1</v>
      </c>
      <c r="O89" s="72">
        <v>1</v>
      </c>
      <c r="U89" s="72">
        <v>533700</v>
      </c>
      <c r="W89" s="72" t="str">
        <f t="shared" si="40"/>
        <v>KR7094800000</v>
      </c>
      <c r="X89" s="72">
        <f t="shared" si="41"/>
        <v>0</v>
      </c>
      <c r="Z89" s="72">
        <f t="shared" si="42"/>
        <v>0</v>
      </c>
      <c r="AD89" s="72">
        <f t="shared" si="38"/>
        <v>0</v>
      </c>
      <c r="AG89" s="72">
        <f t="shared" si="43"/>
        <v>0</v>
      </c>
    </row>
    <row r="90" spans="1:33" s="72" customFormat="1">
      <c r="A90" s="72" t="s">
        <v>812</v>
      </c>
      <c r="B90" s="72" t="s">
        <v>567</v>
      </c>
      <c r="C90" s="72" t="s">
        <v>566</v>
      </c>
      <c r="D90" s="72">
        <v>55006</v>
      </c>
      <c r="F90" s="72">
        <v>55006</v>
      </c>
      <c r="G90" s="72">
        <f t="shared" si="34"/>
        <v>0</v>
      </c>
      <c r="H90" s="72" t="s">
        <v>811</v>
      </c>
      <c r="I90" s="72" t="s">
        <v>552</v>
      </c>
      <c r="J90" s="72" t="s">
        <v>1172</v>
      </c>
      <c r="K90" s="72" t="s">
        <v>1101</v>
      </c>
      <c r="L90" s="72">
        <v>8220</v>
      </c>
      <c r="M90" s="72">
        <v>8220</v>
      </c>
      <c r="N90" s="72">
        <v>1</v>
      </c>
      <c r="O90" s="72">
        <v>1</v>
      </c>
      <c r="U90" s="72">
        <v>533700</v>
      </c>
      <c r="W90" s="72" t="str">
        <f t="shared" si="40"/>
        <v>KR7293940003</v>
      </c>
      <c r="X90" s="72">
        <f t="shared" si="41"/>
        <v>0</v>
      </c>
      <c r="Z90" s="72">
        <f t="shared" si="42"/>
        <v>0</v>
      </c>
      <c r="AD90" s="72">
        <f t="shared" si="38"/>
        <v>0</v>
      </c>
      <c r="AG90" s="72">
        <f t="shared" si="43"/>
        <v>0</v>
      </c>
    </row>
    <row r="91" spans="1:33" s="72" customFormat="1">
      <c r="A91" s="72" t="s">
        <v>569</v>
      </c>
      <c r="B91" s="72" t="s">
        <v>570</v>
      </c>
      <c r="C91" s="72" t="s">
        <v>568</v>
      </c>
      <c r="D91" s="72">
        <v>1417</v>
      </c>
      <c r="F91" s="72">
        <v>1417</v>
      </c>
      <c r="G91" s="72">
        <f t="shared" si="34"/>
        <v>0</v>
      </c>
      <c r="U91" s="72">
        <v>533700</v>
      </c>
      <c r="W91" s="72" t="str">
        <f t="shared" si="40"/>
        <v>KR7330590001</v>
      </c>
      <c r="X91" s="72">
        <f t="shared" si="41"/>
        <v>0</v>
      </c>
      <c r="Z91" s="72">
        <f t="shared" si="42"/>
        <v>0</v>
      </c>
      <c r="AD91" s="72">
        <f t="shared" si="38"/>
        <v>0</v>
      </c>
      <c r="AG91" s="72">
        <f t="shared" si="43"/>
        <v>0</v>
      </c>
    </row>
    <row r="92" spans="1:33" s="72" customFormat="1">
      <c r="A92" s="72" t="s">
        <v>51</v>
      </c>
      <c r="B92" s="72" t="s">
        <v>611</v>
      </c>
      <c r="C92" s="72" t="s">
        <v>612</v>
      </c>
      <c r="D92" s="72">
        <v>51500</v>
      </c>
      <c r="F92" s="72">
        <v>51500</v>
      </c>
      <c r="G92" s="72">
        <f t="shared" si="34"/>
        <v>0</v>
      </c>
      <c r="H92" s="72" t="s">
        <v>1058</v>
      </c>
      <c r="I92" s="72" t="s">
        <v>608</v>
      </c>
      <c r="J92" s="72" t="s">
        <v>1173</v>
      </c>
      <c r="K92" s="72" t="s">
        <v>1127</v>
      </c>
      <c r="L92" s="72">
        <v>1.96</v>
      </c>
      <c r="M92" s="72">
        <v>1680.9659999999999</v>
      </c>
      <c r="N92" s="72">
        <v>100</v>
      </c>
      <c r="O92" s="72">
        <v>100</v>
      </c>
      <c r="Q92" s="72" t="e">
        <f>VLOOKUP(B92,#REF!, 2,0)</f>
        <v>#REF!</v>
      </c>
      <c r="R92" s="72" t="e">
        <f>VLOOKUP(Q92,#REF!, 6,0)</f>
        <v>#REF!</v>
      </c>
      <c r="S92" s="72" t="e">
        <f>VLOOKUP(Q92,#REF!, 5,0)</f>
        <v>#REF!</v>
      </c>
      <c r="U92" s="72">
        <v>533700</v>
      </c>
      <c r="W92" s="72" t="str">
        <f t="shared" si="40"/>
        <v>SG1AF6000009</v>
      </c>
      <c r="X92" s="72" t="e">
        <f t="shared" si="41"/>
        <v>#REF!</v>
      </c>
      <c r="Z92" s="72" t="e">
        <f t="shared" si="42"/>
        <v>#REF!</v>
      </c>
      <c r="AD92" s="72">
        <f t="shared" si="38"/>
        <v>0</v>
      </c>
      <c r="AG92" s="72" t="e">
        <f t="shared" si="43"/>
        <v>#REF!</v>
      </c>
    </row>
    <row r="93" spans="1:33" s="72" customFormat="1">
      <c r="A93" s="72" t="s">
        <v>53</v>
      </c>
      <c r="B93" s="72" t="s">
        <v>620</v>
      </c>
      <c r="C93" s="72" t="s">
        <v>621</v>
      </c>
      <c r="D93" s="72">
        <v>54300</v>
      </c>
      <c r="F93" s="72">
        <v>54300</v>
      </c>
      <c r="G93" s="72">
        <f t="shared" si="34"/>
        <v>0</v>
      </c>
      <c r="H93" s="72" t="s">
        <v>1056</v>
      </c>
      <c r="I93" s="72" t="s">
        <v>332</v>
      </c>
      <c r="J93" s="72" t="s">
        <v>1174</v>
      </c>
      <c r="K93" s="72" t="s">
        <v>1103</v>
      </c>
      <c r="L93" s="72">
        <v>9.1999999999999993</v>
      </c>
      <c r="M93" s="72">
        <v>1371.454</v>
      </c>
      <c r="N93" s="72">
        <v>1000</v>
      </c>
      <c r="O93" s="72">
        <v>1</v>
      </c>
      <c r="Q93" s="72" t="e">
        <f>VLOOKUP(B93,#REF!, 2,0)</f>
        <v>#REF!</v>
      </c>
      <c r="R93" s="72" t="e">
        <f>VLOOKUP(Q93,#REF!, 6,0)</f>
        <v>#REF!</v>
      </c>
      <c r="S93" s="72" t="e">
        <f>VLOOKUP(Q93,#REF!, 5,0)</f>
        <v>#REF!</v>
      </c>
      <c r="U93" s="72">
        <v>533700</v>
      </c>
      <c r="W93" s="72" t="str">
        <f t="shared" si="40"/>
        <v>SG1O3391213A</v>
      </c>
      <c r="X93" s="72" t="e">
        <f t="shared" si="41"/>
        <v>#REF!</v>
      </c>
      <c r="Z93" s="72" t="e">
        <f t="shared" si="42"/>
        <v>#REF!</v>
      </c>
      <c r="AD93" s="72">
        <f t="shared" si="38"/>
        <v>0</v>
      </c>
      <c r="AG93" s="72" t="e">
        <f t="shared" si="43"/>
        <v>#REF!</v>
      </c>
    </row>
    <row r="96" spans="1:33">
      <c r="P96" s="78"/>
    </row>
    <row r="97" spans="1:33">
      <c r="A97" t="s">
        <v>911</v>
      </c>
      <c r="D97" t="s">
        <v>796</v>
      </c>
      <c r="E97" t="s">
        <v>813</v>
      </c>
      <c r="F97" t="s">
        <v>797</v>
      </c>
      <c r="P97" s="79"/>
    </row>
    <row r="98" spans="1:33">
      <c r="A98" t="s">
        <v>19</v>
      </c>
      <c r="B98" s="72" t="s">
        <v>969</v>
      </c>
      <c r="C98" s="72" t="s">
        <v>814</v>
      </c>
      <c r="D98">
        <v>0</v>
      </c>
      <c r="E98" s="5">
        <v>3.9396292321828728E-3</v>
      </c>
      <c r="F98">
        <f t="shared" ref="F98:F161" si="44">ROUND(E98*$F$1/M98, 0)</f>
        <v>9183</v>
      </c>
      <c r="G98">
        <f t="shared" ref="G98:G161" si="45">F98-D98</f>
        <v>9183</v>
      </c>
      <c r="H98" t="s">
        <v>1049</v>
      </c>
      <c r="I98" t="s">
        <v>247</v>
      </c>
      <c r="J98" t="s">
        <v>1175</v>
      </c>
      <c r="K98" t="s">
        <v>1096</v>
      </c>
      <c r="L98">
        <v>38.200000000000003</v>
      </c>
      <c r="M98">
        <v>44491.54</v>
      </c>
      <c r="N98">
        <v>100</v>
      </c>
      <c r="O98">
        <v>1</v>
      </c>
      <c r="P98" s="78">
        <f>ABS(G98*M98)</f>
        <v>408565811.81999999</v>
      </c>
      <c r="Q98" t="e">
        <f>VLOOKUP(B98,#REF!, 2,0)</f>
        <v>#REF!</v>
      </c>
      <c r="R98" t="e">
        <f>VLOOKUP(Q98,#REF!, 6,0)</f>
        <v>#REF!</v>
      </c>
      <c r="S98" t="e">
        <f>VLOOKUP(Q98,#REF!, 5,0)</f>
        <v>#REF!</v>
      </c>
      <c r="U98" s="72">
        <v>533700</v>
      </c>
      <c r="W98" s="72" t="str">
        <f t="shared" ref="W98" si="46">B98</f>
        <v>US00206R1023</v>
      </c>
      <c r="X98" s="72" t="e">
        <f t="shared" ref="X98" si="47">Q98</f>
        <v>#REF!</v>
      </c>
      <c r="Z98" s="72" t="e">
        <f t="shared" ref="Z98" si="48">R98</f>
        <v>#REF!</v>
      </c>
      <c r="AD98" s="72">
        <f t="shared" ref="AD98:AD161" si="49">G98</f>
        <v>9183</v>
      </c>
      <c r="AG98" s="72" t="e">
        <f t="shared" ref="AG98" si="50">S98</f>
        <v>#REF!</v>
      </c>
    </row>
    <row r="99" spans="1:33">
      <c r="A99" t="s">
        <v>29</v>
      </c>
      <c r="B99" s="72" t="s">
        <v>777</v>
      </c>
      <c r="C99" s="72" t="s">
        <v>778</v>
      </c>
      <c r="D99">
        <v>11194</v>
      </c>
      <c r="E99" s="5">
        <v>3.6014216015634861E-3</v>
      </c>
      <c r="F99">
        <f t="shared" si="44"/>
        <v>5272</v>
      </c>
      <c r="G99">
        <f t="shared" si="45"/>
        <v>-5922</v>
      </c>
      <c r="H99" t="s">
        <v>1049</v>
      </c>
      <c r="I99" t="s">
        <v>247</v>
      </c>
      <c r="J99" t="s">
        <v>1176</v>
      </c>
      <c r="K99" t="s">
        <v>1096</v>
      </c>
      <c r="L99">
        <v>60.82</v>
      </c>
      <c r="M99">
        <v>70837.05</v>
      </c>
      <c r="N99">
        <v>100</v>
      </c>
      <c r="O99">
        <v>1</v>
      </c>
      <c r="P99" s="78">
        <f t="shared" ref="P99:P162" si="51">ABS(G99*M99)</f>
        <v>419497010.10000002</v>
      </c>
      <c r="Q99" t="e">
        <f>VLOOKUP(B99,#REF!, 2,0)</f>
        <v>#REF!</v>
      </c>
      <c r="R99" t="e">
        <f>VLOOKUP(Q99,#REF!, 6,0)</f>
        <v>#REF!</v>
      </c>
      <c r="S99" t="e">
        <f>VLOOKUP(Q99,#REF!, 5,0)</f>
        <v>#REF!</v>
      </c>
      <c r="U99" s="72">
        <v>533700</v>
      </c>
      <c r="W99" s="72" t="str">
        <f t="shared" ref="W99:W162" si="52">B99</f>
        <v>US92343V1044</v>
      </c>
      <c r="X99" s="72" t="e">
        <f t="shared" ref="X99:X162" si="53">Q99</f>
        <v>#REF!</v>
      </c>
      <c r="Z99" s="72" t="e">
        <f t="shared" ref="Z99:Z162" si="54">R99</f>
        <v>#REF!</v>
      </c>
      <c r="AD99" s="72">
        <f t="shared" si="49"/>
        <v>-5922</v>
      </c>
      <c r="AG99" s="72" t="e">
        <f t="shared" ref="AG99:AG162" si="55">S99</f>
        <v>#REF!</v>
      </c>
    </row>
    <row r="100" spans="1:33">
      <c r="A100" t="s">
        <v>912</v>
      </c>
      <c r="B100" s="72" t="s">
        <v>970</v>
      </c>
      <c r="C100" s="72" t="s">
        <v>815</v>
      </c>
      <c r="D100">
        <v>0</v>
      </c>
      <c r="E100" s="5">
        <v>3.3756062235835572E-3</v>
      </c>
      <c r="F100">
        <f t="shared" si="44"/>
        <v>2319</v>
      </c>
      <c r="G100">
        <f t="shared" si="45"/>
        <v>2319</v>
      </c>
      <c r="H100" t="s">
        <v>1049</v>
      </c>
      <c r="I100" t="s">
        <v>247</v>
      </c>
      <c r="J100" t="s">
        <v>1177</v>
      </c>
      <c r="K100" t="s">
        <v>1096</v>
      </c>
      <c r="L100">
        <v>129.6</v>
      </c>
      <c r="M100">
        <v>150945.1</v>
      </c>
      <c r="N100">
        <v>100</v>
      </c>
      <c r="O100">
        <v>1</v>
      </c>
      <c r="P100" s="78">
        <f t="shared" si="51"/>
        <v>350041686.90000004</v>
      </c>
      <c r="Q100" t="e">
        <f>VLOOKUP(B100,#REF!, 2,0)</f>
        <v>#REF!</v>
      </c>
      <c r="R100" t="e">
        <f>VLOOKUP(Q100,#REF!, 6,0)</f>
        <v>#REF!</v>
      </c>
      <c r="S100" t="e">
        <f>VLOOKUP(Q100,#REF!, 5,0)</f>
        <v>#REF!</v>
      </c>
      <c r="U100" s="72">
        <v>533700</v>
      </c>
      <c r="W100" s="72" t="str">
        <f t="shared" si="52"/>
        <v>US2546871060</v>
      </c>
      <c r="X100" s="72" t="e">
        <f t="shared" si="53"/>
        <v>#REF!</v>
      </c>
      <c r="Z100" s="72" t="e">
        <f t="shared" si="54"/>
        <v>#REF!</v>
      </c>
      <c r="AD100" s="72">
        <f t="shared" si="49"/>
        <v>2319</v>
      </c>
      <c r="AG100" s="72" t="e">
        <f t="shared" si="55"/>
        <v>#REF!</v>
      </c>
    </row>
    <row r="101" spans="1:33">
      <c r="A101" t="s">
        <v>966</v>
      </c>
      <c r="B101" s="72" t="s">
        <v>971</v>
      </c>
      <c r="C101" s="72" t="s">
        <v>816</v>
      </c>
      <c r="D101">
        <v>0</v>
      </c>
      <c r="E101" s="5">
        <v>8.8397334111917178E-4</v>
      </c>
      <c r="F101">
        <f t="shared" si="44"/>
        <v>2121</v>
      </c>
      <c r="G101">
        <v>2100</v>
      </c>
      <c r="H101" t="s">
        <v>1062</v>
      </c>
      <c r="I101" t="s">
        <v>488</v>
      </c>
      <c r="J101" t="s">
        <v>1178</v>
      </c>
      <c r="K101" t="s">
        <v>1139</v>
      </c>
      <c r="L101">
        <v>4040</v>
      </c>
      <c r="M101">
        <v>43228.19</v>
      </c>
      <c r="N101">
        <v>100</v>
      </c>
      <c r="O101">
        <v>100</v>
      </c>
      <c r="P101" s="78">
        <f t="shared" si="51"/>
        <v>90779199</v>
      </c>
      <c r="Q101" t="e">
        <f>VLOOKUP(B101,#REF!, 2,0)</f>
        <v>#REF!</v>
      </c>
      <c r="R101" t="e">
        <f>VLOOKUP(Q101,#REF!, 6,0)</f>
        <v>#REF!</v>
      </c>
      <c r="S101" t="e">
        <f>VLOOKUP(Q101,#REF!, 5,0)</f>
        <v>#REF!</v>
      </c>
      <c r="U101" s="72">
        <v>533700</v>
      </c>
      <c r="W101" s="72" t="str">
        <f t="shared" si="52"/>
        <v>JP3436100006</v>
      </c>
      <c r="X101" s="72" t="e">
        <f t="shared" si="53"/>
        <v>#REF!</v>
      </c>
      <c r="Z101" s="72" t="e">
        <f t="shared" si="54"/>
        <v>#REF!</v>
      </c>
      <c r="AD101" s="72">
        <f t="shared" si="49"/>
        <v>2100</v>
      </c>
      <c r="AG101" s="72" t="e">
        <f t="shared" si="55"/>
        <v>#REF!</v>
      </c>
    </row>
    <row r="102" spans="1:33">
      <c r="A102" t="s">
        <v>913</v>
      </c>
      <c r="B102" s="72" t="s">
        <v>972</v>
      </c>
      <c r="C102" s="72" t="s">
        <v>817</v>
      </c>
      <c r="D102">
        <v>0</v>
      </c>
      <c r="E102" s="5">
        <v>2.6708479545603223E-3</v>
      </c>
      <c r="F102">
        <f t="shared" si="44"/>
        <v>1007</v>
      </c>
      <c r="G102">
        <f t="shared" si="45"/>
        <v>1007</v>
      </c>
      <c r="H102" t="s">
        <v>1049</v>
      </c>
      <c r="I102" t="s">
        <v>247</v>
      </c>
      <c r="J102" t="s">
        <v>1179</v>
      </c>
      <c r="K102" t="s">
        <v>1096</v>
      </c>
      <c r="L102">
        <v>236.24</v>
      </c>
      <c r="M102">
        <v>275148.7</v>
      </c>
      <c r="N102">
        <v>100</v>
      </c>
      <c r="O102">
        <v>1</v>
      </c>
      <c r="P102" s="78">
        <f t="shared" si="51"/>
        <v>277074740.90000004</v>
      </c>
      <c r="Q102" t="e">
        <f>VLOOKUP(B102,#REF!, 2,0)</f>
        <v>#REF!</v>
      </c>
      <c r="R102" t="e">
        <f>VLOOKUP(Q102,#REF!, 6,0)</f>
        <v>#REF!</v>
      </c>
      <c r="S102" t="e">
        <f>VLOOKUP(Q102,#REF!, 5,0)</f>
        <v>#REF!</v>
      </c>
      <c r="U102" s="72">
        <v>533700</v>
      </c>
      <c r="W102" s="72" t="str">
        <f t="shared" si="52"/>
        <v>US4370761029</v>
      </c>
      <c r="X102" s="72" t="e">
        <f t="shared" si="53"/>
        <v>#REF!</v>
      </c>
      <c r="Z102" s="72" t="e">
        <f t="shared" si="54"/>
        <v>#REF!</v>
      </c>
      <c r="AD102" s="72">
        <f t="shared" si="49"/>
        <v>1007</v>
      </c>
      <c r="AG102" s="72" t="e">
        <f t="shared" si="55"/>
        <v>#REF!</v>
      </c>
    </row>
    <row r="103" spans="1:33">
      <c r="A103" t="s">
        <v>529</v>
      </c>
      <c r="B103" s="72" t="s">
        <v>527</v>
      </c>
      <c r="C103" s="72" t="s">
        <v>528</v>
      </c>
      <c r="D103">
        <v>7600</v>
      </c>
      <c r="E103" s="5">
        <v>1.6278740472596132E-3</v>
      </c>
      <c r="F103">
        <f t="shared" si="44"/>
        <v>2089</v>
      </c>
      <c r="G103">
        <v>-5500</v>
      </c>
      <c r="H103" t="s">
        <v>1062</v>
      </c>
      <c r="I103" t="s">
        <v>488</v>
      </c>
      <c r="J103" t="s">
        <v>1180</v>
      </c>
      <c r="K103" t="s">
        <v>1139</v>
      </c>
      <c r="L103">
        <v>7554</v>
      </c>
      <c r="M103">
        <v>80828.149999999994</v>
      </c>
      <c r="N103">
        <v>100</v>
      </c>
      <c r="O103">
        <v>100</v>
      </c>
      <c r="P103" s="78">
        <f t="shared" si="51"/>
        <v>444554824.99999994</v>
      </c>
      <c r="Q103" t="e">
        <f>VLOOKUP(B103,#REF!, 2,0)</f>
        <v>#REF!</v>
      </c>
      <c r="R103" t="e">
        <f>VLOOKUP(Q103,#REF!, 6,0)</f>
        <v>#REF!</v>
      </c>
      <c r="S103" t="e">
        <f>VLOOKUP(Q103,#REF!, 5,0)</f>
        <v>#REF!</v>
      </c>
      <c r="U103" s="72">
        <v>533700</v>
      </c>
      <c r="W103" s="72" t="str">
        <f t="shared" si="52"/>
        <v>JP3633400001</v>
      </c>
      <c r="X103" s="72" t="e">
        <f t="shared" si="53"/>
        <v>#REF!</v>
      </c>
      <c r="Z103" s="72" t="e">
        <f t="shared" si="54"/>
        <v>#REF!</v>
      </c>
      <c r="AD103" s="72">
        <f t="shared" si="49"/>
        <v>-5500</v>
      </c>
      <c r="AG103" s="72" t="e">
        <f t="shared" si="55"/>
        <v>#REF!</v>
      </c>
    </row>
    <row r="104" spans="1:33">
      <c r="A104" t="s">
        <v>914</v>
      </c>
      <c r="B104" s="72" t="s">
        <v>973</v>
      </c>
      <c r="C104" s="72" t="s">
        <v>818</v>
      </c>
      <c r="D104">
        <v>0</v>
      </c>
      <c r="E104" s="5">
        <v>1.5733944715981131E-3</v>
      </c>
      <c r="F104">
        <f t="shared" si="44"/>
        <v>712</v>
      </c>
      <c r="G104">
        <f t="shared" si="45"/>
        <v>712</v>
      </c>
      <c r="H104" t="s">
        <v>1049</v>
      </c>
      <c r="I104" t="s">
        <v>247</v>
      </c>
      <c r="J104" t="s">
        <v>1181</v>
      </c>
      <c r="K104" t="s">
        <v>1096</v>
      </c>
      <c r="L104">
        <v>196.89</v>
      </c>
      <c r="M104">
        <v>229317.8</v>
      </c>
      <c r="N104">
        <v>100</v>
      </c>
      <c r="O104">
        <v>1</v>
      </c>
      <c r="P104" s="78">
        <f t="shared" si="51"/>
        <v>163274273.59999999</v>
      </c>
      <c r="Q104" t="e">
        <f>VLOOKUP(B104,#REF!, 2,0)</f>
        <v>#REF!</v>
      </c>
      <c r="R104" t="e">
        <f>VLOOKUP(Q104,#REF!, 6,0)</f>
        <v>#REF!</v>
      </c>
      <c r="S104" t="e">
        <f>VLOOKUP(Q104,#REF!, 5,0)</f>
        <v>#REF!</v>
      </c>
      <c r="U104" s="72">
        <v>533700</v>
      </c>
      <c r="W104" s="72" t="str">
        <f t="shared" si="52"/>
        <v>US5801351017</v>
      </c>
      <c r="X104" s="72" t="e">
        <f t="shared" si="53"/>
        <v>#REF!</v>
      </c>
      <c r="Z104" s="72" t="e">
        <f t="shared" si="54"/>
        <v>#REF!</v>
      </c>
      <c r="AD104" s="72">
        <f t="shared" si="49"/>
        <v>712</v>
      </c>
      <c r="AG104" s="72" t="e">
        <f t="shared" si="55"/>
        <v>#REF!</v>
      </c>
    </row>
    <row r="105" spans="1:33">
      <c r="A105" t="s">
        <v>819</v>
      </c>
      <c r="B105" s="72" t="s">
        <v>974</v>
      </c>
      <c r="C105" s="72" t="s">
        <v>820</v>
      </c>
      <c r="D105">
        <v>0</v>
      </c>
      <c r="E105" s="5">
        <v>1.2113907373907569E-3</v>
      </c>
      <c r="F105">
        <f t="shared" si="44"/>
        <v>252</v>
      </c>
      <c r="G105">
        <f t="shared" si="45"/>
        <v>252</v>
      </c>
      <c r="H105" t="s">
        <v>1065</v>
      </c>
      <c r="I105" t="s">
        <v>374</v>
      </c>
      <c r="J105" t="s">
        <v>1182</v>
      </c>
      <c r="K105" t="s">
        <v>1183</v>
      </c>
      <c r="L105">
        <v>384.45</v>
      </c>
      <c r="M105">
        <v>499441.4</v>
      </c>
      <c r="N105">
        <v>1</v>
      </c>
      <c r="O105">
        <v>1</v>
      </c>
      <c r="P105" s="78">
        <f t="shared" si="51"/>
        <v>125859232.80000001</v>
      </c>
      <c r="Q105" t="e">
        <f>VLOOKUP(B105,#REF!, 2,0)</f>
        <v>#REF!</v>
      </c>
      <c r="R105" t="e">
        <f>VLOOKUP(Q105,#REF!, 6,0)</f>
        <v>#REF!</v>
      </c>
      <c r="S105" t="e">
        <f>VLOOKUP(Q105,#REF!, 5,0)</f>
        <v>#REF!</v>
      </c>
      <c r="U105" s="72">
        <v>533700</v>
      </c>
      <c r="W105" s="72" t="str">
        <f t="shared" si="52"/>
        <v>FR0000121014</v>
      </c>
      <c r="X105" s="72" t="e">
        <f t="shared" si="53"/>
        <v>#REF!</v>
      </c>
      <c r="Z105" s="72" t="e">
        <f t="shared" si="54"/>
        <v>#REF!</v>
      </c>
      <c r="AD105" s="72">
        <f t="shared" si="49"/>
        <v>252</v>
      </c>
      <c r="AG105" s="72" t="e">
        <f t="shared" si="55"/>
        <v>#REF!</v>
      </c>
    </row>
    <row r="106" spans="1:33">
      <c r="A106" t="s">
        <v>915</v>
      </c>
      <c r="B106" s="72" t="s">
        <v>975</v>
      </c>
      <c r="C106" s="72" t="s">
        <v>821</v>
      </c>
      <c r="D106">
        <v>0</v>
      </c>
      <c r="E106" s="5">
        <v>1.2001103067082349E-3</v>
      </c>
      <c r="F106">
        <f t="shared" si="44"/>
        <v>1185</v>
      </c>
      <c r="G106">
        <f t="shared" si="45"/>
        <v>1185</v>
      </c>
      <c r="H106" t="s">
        <v>1049</v>
      </c>
      <c r="I106" t="s">
        <v>247</v>
      </c>
      <c r="J106" t="s">
        <v>1184</v>
      </c>
      <c r="K106" t="s">
        <v>1096</v>
      </c>
      <c r="L106">
        <v>90.19</v>
      </c>
      <c r="M106">
        <v>105044.3</v>
      </c>
      <c r="N106">
        <v>100</v>
      </c>
      <c r="O106">
        <v>1</v>
      </c>
      <c r="P106" s="78">
        <f t="shared" si="51"/>
        <v>124477495.5</v>
      </c>
      <c r="Q106" t="e">
        <f>VLOOKUP(B106,#REF!, 2,0)</f>
        <v>#REF!</v>
      </c>
      <c r="R106" t="e">
        <f>VLOOKUP(Q106,#REF!, 6,0)</f>
        <v>#REF!</v>
      </c>
      <c r="S106" t="e">
        <f>VLOOKUP(Q106,#REF!, 5,0)</f>
        <v>#REF!</v>
      </c>
      <c r="U106" s="72">
        <v>533700</v>
      </c>
      <c r="W106" s="72" t="str">
        <f t="shared" si="52"/>
        <v>US6541061031</v>
      </c>
      <c r="X106" s="72" t="e">
        <f t="shared" si="53"/>
        <v>#REF!</v>
      </c>
      <c r="Z106" s="72" t="e">
        <f t="shared" si="54"/>
        <v>#REF!</v>
      </c>
      <c r="AD106" s="72">
        <f t="shared" si="49"/>
        <v>1185</v>
      </c>
      <c r="AG106" s="72" t="e">
        <f t="shared" si="55"/>
        <v>#REF!</v>
      </c>
    </row>
    <row r="107" spans="1:33">
      <c r="A107" t="s">
        <v>949</v>
      </c>
      <c r="B107" s="72" t="s">
        <v>976</v>
      </c>
      <c r="C107" s="72" t="s">
        <v>822</v>
      </c>
      <c r="D107">
        <v>0</v>
      </c>
      <c r="E107" s="5">
        <v>1.0366127253027828E-3</v>
      </c>
      <c r="F107">
        <f t="shared" si="44"/>
        <v>1096</v>
      </c>
      <c r="G107">
        <f t="shared" si="45"/>
        <v>1096</v>
      </c>
      <c r="H107" t="s">
        <v>1049</v>
      </c>
      <c r="I107" t="s">
        <v>247</v>
      </c>
      <c r="J107" t="s">
        <v>1185</v>
      </c>
      <c r="K107" t="s">
        <v>1110</v>
      </c>
      <c r="L107">
        <v>84.19</v>
      </c>
      <c r="M107">
        <v>98056.09</v>
      </c>
      <c r="N107">
        <v>100</v>
      </c>
      <c r="O107">
        <v>1</v>
      </c>
      <c r="P107" s="78">
        <f t="shared" si="51"/>
        <v>107469474.64</v>
      </c>
      <c r="Q107" t="e">
        <f>VLOOKUP(B107,#REF!, 2,0)</f>
        <v>#REF!</v>
      </c>
      <c r="R107" t="e">
        <f>VLOOKUP(Q107,#REF!, 6,0)</f>
        <v>#REF!</v>
      </c>
      <c r="S107" t="e">
        <f>VLOOKUP(Q107,#REF!, 5,0)</f>
        <v>#REF!</v>
      </c>
      <c r="U107" s="72">
        <v>533700</v>
      </c>
      <c r="W107" s="72" t="str">
        <f t="shared" si="52"/>
        <v>US8552441094</v>
      </c>
      <c r="X107" s="72" t="e">
        <f t="shared" si="53"/>
        <v>#REF!</v>
      </c>
      <c r="Z107" s="72" t="e">
        <f t="shared" si="54"/>
        <v>#REF!</v>
      </c>
      <c r="AD107" s="72">
        <f t="shared" si="49"/>
        <v>1096</v>
      </c>
      <c r="AG107" s="72" t="e">
        <f t="shared" si="55"/>
        <v>#REF!</v>
      </c>
    </row>
    <row r="108" spans="1:33">
      <c r="A108" t="s">
        <v>916</v>
      </c>
      <c r="B108" s="72" t="s">
        <v>977</v>
      </c>
      <c r="C108" s="72" t="s">
        <v>823</v>
      </c>
      <c r="D108">
        <v>0</v>
      </c>
      <c r="E108" s="5">
        <v>9.1699601925233985E-4</v>
      </c>
      <c r="F108">
        <f t="shared" si="44"/>
        <v>734</v>
      </c>
      <c r="G108">
        <f t="shared" si="45"/>
        <v>734</v>
      </c>
      <c r="H108" t="s">
        <v>1049</v>
      </c>
      <c r="I108" t="s">
        <v>247</v>
      </c>
      <c r="J108" t="s">
        <v>1186</v>
      </c>
      <c r="K108" t="s">
        <v>1096</v>
      </c>
      <c r="L108">
        <v>111.28</v>
      </c>
      <c r="M108">
        <v>129607.8</v>
      </c>
      <c r="N108">
        <v>100</v>
      </c>
      <c r="O108">
        <v>1</v>
      </c>
      <c r="P108" s="78">
        <f t="shared" si="51"/>
        <v>95132125.200000003</v>
      </c>
      <c r="Q108" t="e">
        <f>VLOOKUP(B108,#REF!, 2,0)</f>
        <v>#REF!</v>
      </c>
      <c r="R108" t="e">
        <f>VLOOKUP(Q108,#REF!, 6,0)</f>
        <v>#REF!</v>
      </c>
      <c r="S108" t="e">
        <f>VLOOKUP(Q108,#REF!, 5,0)</f>
        <v>#REF!</v>
      </c>
      <c r="U108" s="72">
        <v>533700</v>
      </c>
      <c r="W108" s="72" t="str">
        <f t="shared" si="52"/>
        <v>US5486611073</v>
      </c>
      <c r="X108" s="72" t="e">
        <f t="shared" si="53"/>
        <v>#REF!</v>
      </c>
      <c r="Z108" s="72" t="e">
        <f t="shared" si="54"/>
        <v>#REF!</v>
      </c>
      <c r="AD108" s="72">
        <f t="shared" si="49"/>
        <v>734</v>
      </c>
      <c r="AG108" s="72" t="e">
        <f t="shared" si="55"/>
        <v>#REF!</v>
      </c>
    </row>
    <row r="109" spans="1:33">
      <c r="A109" t="s">
        <v>967</v>
      </c>
      <c r="B109" s="72" t="s">
        <v>978</v>
      </c>
      <c r="C109" s="72" t="s">
        <v>824</v>
      </c>
      <c r="D109">
        <v>0</v>
      </c>
      <c r="E109" s="5">
        <v>7.6732432223559563E-4</v>
      </c>
      <c r="F109">
        <f t="shared" si="44"/>
        <v>1168</v>
      </c>
      <c r="G109">
        <v>1200</v>
      </c>
      <c r="H109" t="s">
        <v>1062</v>
      </c>
      <c r="I109" t="s">
        <v>488</v>
      </c>
      <c r="J109" t="s">
        <v>1187</v>
      </c>
      <c r="K109" t="s">
        <v>1139</v>
      </c>
      <c r="L109">
        <v>6365</v>
      </c>
      <c r="M109">
        <v>68105.789999999994</v>
      </c>
      <c r="N109">
        <v>100</v>
      </c>
      <c r="O109">
        <v>100</v>
      </c>
      <c r="P109" s="78">
        <f t="shared" si="51"/>
        <v>81726947.999999985</v>
      </c>
      <c r="Q109" t="e">
        <f>VLOOKUP(B109,#REF!, 2,0)</f>
        <v>#REF!</v>
      </c>
      <c r="R109" t="e">
        <f>VLOOKUP(Q109,#REF!, 6,0)</f>
        <v>#REF!</v>
      </c>
      <c r="S109" t="e">
        <f>VLOOKUP(Q109,#REF!, 5,0)</f>
        <v>#REF!</v>
      </c>
      <c r="U109" s="72">
        <v>533700</v>
      </c>
      <c r="W109" s="72" t="str">
        <f t="shared" si="52"/>
        <v>JP3435000009</v>
      </c>
      <c r="X109" s="72" t="e">
        <f t="shared" si="53"/>
        <v>#REF!</v>
      </c>
      <c r="Z109" s="72" t="e">
        <f t="shared" si="54"/>
        <v>#REF!</v>
      </c>
      <c r="AD109" s="72">
        <f t="shared" si="49"/>
        <v>1200</v>
      </c>
      <c r="AG109" s="72" t="e">
        <f t="shared" si="55"/>
        <v>#REF!</v>
      </c>
    </row>
    <row r="110" spans="1:33">
      <c r="A110" t="s">
        <v>917</v>
      </c>
      <c r="B110" s="72" t="s">
        <v>979</v>
      </c>
      <c r="C110" s="72" t="s">
        <v>825</v>
      </c>
      <c r="D110">
        <v>0</v>
      </c>
      <c r="E110" s="5">
        <v>7.4861352090784764E-4</v>
      </c>
      <c r="F110">
        <f t="shared" si="44"/>
        <v>1138</v>
      </c>
      <c r="G110">
        <f t="shared" si="45"/>
        <v>1138</v>
      </c>
      <c r="H110" t="s">
        <v>1049</v>
      </c>
      <c r="I110" t="s">
        <v>247</v>
      </c>
      <c r="J110" t="s">
        <v>1188</v>
      </c>
      <c r="K110" t="s">
        <v>1096</v>
      </c>
      <c r="L110">
        <v>58.56</v>
      </c>
      <c r="M110">
        <v>68204.83</v>
      </c>
      <c r="N110">
        <v>100</v>
      </c>
      <c r="O110">
        <v>1</v>
      </c>
      <c r="P110" s="78">
        <f t="shared" si="51"/>
        <v>77617096.540000007</v>
      </c>
      <c r="Q110" t="e">
        <f>VLOOKUP(B110,#REF!, 2,0)</f>
        <v>#REF!</v>
      </c>
      <c r="R110" t="e">
        <f>VLOOKUP(Q110,#REF!, 6,0)</f>
        <v>#REF!</v>
      </c>
      <c r="S110" t="e">
        <f>VLOOKUP(Q110,#REF!, 5,0)</f>
        <v>#REF!</v>
      </c>
      <c r="U110" s="72">
        <v>533700</v>
      </c>
      <c r="W110" s="72" t="str">
        <f t="shared" si="52"/>
        <v>US8725401090</v>
      </c>
      <c r="X110" s="72" t="e">
        <f t="shared" si="53"/>
        <v>#REF!</v>
      </c>
      <c r="Z110" s="72" t="e">
        <f t="shared" si="54"/>
        <v>#REF!</v>
      </c>
      <c r="AD110" s="72">
        <f t="shared" si="49"/>
        <v>1138</v>
      </c>
      <c r="AG110" s="72" t="e">
        <f t="shared" si="55"/>
        <v>#REF!</v>
      </c>
    </row>
    <row r="111" spans="1:33">
      <c r="A111" t="s">
        <v>767</v>
      </c>
      <c r="B111" s="72" t="s">
        <v>768</v>
      </c>
      <c r="C111" s="72" t="s">
        <v>766</v>
      </c>
      <c r="D111">
        <v>1774</v>
      </c>
      <c r="E111" s="5">
        <v>5.9013327888857777E-4</v>
      </c>
      <c r="F111">
        <f t="shared" si="44"/>
        <v>487</v>
      </c>
      <c r="G111">
        <f t="shared" si="45"/>
        <v>-1287</v>
      </c>
      <c r="H111" t="s">
        <v>1049</v>
      </c>
      <c r="I111" t="s">
        <v>247</v>
      </c>
      <c r="J111" t="s">
        <v>1189</v>
      </c>
      <c r="K111" t="s">
        <v>1096</v>
      </c>
      <c r="L111">
        <v>107.93</v>
      </c>
      <c r="M111">
        <v>125706.1</v>
      </c>
      <c r="N111">
        <v>100</v>
      </c>
      <c r="O111">
        <v>1</v>
      </c>
      <c r="P111" s="78">
        <f t="shared" si="51"/>
        <v>161783750.70000002</v>
      </c>
      <c r="Q111" t="e">
        <f>VLOOKUP(B111,#REF!, 2,0)</f>
        <v>#REF!</v>
      </c>
      <c r="R111" t="e">
        <f>VLOOKUP(Q111,#REF!, 6,0)</f>
        <v>#REF!</v>
      </c>
      <c r="S111" t="e">
        <f>VLOOKUP(Q111,#REF!, 5,0)</f>
        <v>#REF!</v>
      </c>
      <c r="U111" s="72">
        <v>533700</v>
      </c>
      <c r="W111" s="72" t="str">
        <f t="shared" si="52"/>
        <v>US87612E1064</v>
      </c>
      <c r="X111" s="72" t="e">
        <f t="shared" si="53"/>
        <v>#REF!</v>
      </c>
      <c r="Z111" s="72" t="e">
        <f t="shared" si="54"/>
        <v>#REF!</v>
      </c>
      <c r="AD111" s="72">
        <f t="shared" si="49"/>
        <v>-1287</v>
      </c>
      <c r="AG111" s="72" t="e">
        <f t="shared" si="55"/>
        <v>#REF!</v>
      </c>
    </row>
    <row r="112" spans="1:33">
      <c r="A112" t="s">
        <v>961</v>
      </c>
      <c r="B112" s="72" t="s">
        <v>980</v>
      </c>
      <c r="C112" s="72" t="s">
        <v>826</v>
      </c>
      <c r="D112">
        <v>0</v>
      </c>
      <c r="E112" s="5">
        <v>5.6935276375734141E-4</v>
      </c>
      <c r="F112">
        <f t="shared" si="44"/>
        <v>164</v>
      </c>
      <c r="G112">
        <f t="shared" si="45"/>
        <v>164</v>
      </c>
      <c r="H112" t="s">
        <v>1064</v>
      </c>
      <c r="I112" t="s">
        <v>374</v>
      </c>
      <c r="J112" t="s">
        <v>1190</v>
      </c>
      <c r="K112" t="s">
        <v>1154</v>
      </c>
      <c r="L112">
        <v>277.55</v>
      </c>
      <c r="M112">
        <v>360567</v>
      </c>
      <c r="N112">
        <v>1</v>
      </c>
      <c r="O112">
        <v>1</v>
      </c>
      <c r="P112" s="78">
        <f t="shared" si="51"/>
        <v>59132988</v>
      </c>
      <c r="Q112" t="e">
        <f>VLOOKUP(B112,#REF!, 2,0)</f>
        <v>#REF!</v>
      </c>
      <c r="R112" t="e">
        <f>VLOOKUP(Q112,#REF!, 6,0)</f>
        <v>#REF!</v>
      </c>
      <c r="S112" t="e">
        <f>VLOOKUP(Q112,#REF!, 5,0)</f>
        <v>#REF!</v>
      </c>
      <c r="U112" s="72">
        <v>533700</v>
      </c>
      <c r="W112" s="72" t="str">
        <f t="shared" si="52"/>
        <v>DE000A1EWWW0</v>
      </c>
      <c r="X112" s="72" t="e">
        <f t="shared" si="53"/>
        <v>#REF!</v>
      </c>
      <c r="Z112" s="72" t="e">
        <f t="shared" si="54"/>
        <v>#REF!</v>
      </c>
      <c r="AD112" s="72">
        <f t="shared" si="49"/>
        <v>164</v>
      </c>
      <c r="AG112" s="72" t="e">
        <f t="shared" si="55"/>
        <v>#REF!</v>
      </c>
    </row>
    <row r="113" spans="1:33">
      <c r="A113" t="s">
        <v>827</v>
      </c>
      <c r="B113" s="72" t="s">
        <v>981</v>
      </c>
      <c r="C113" s="72" t="s">
        <v>828</v>
      </c>
      <c r="D113">
        <v>0</v>
      </c>
      <c r="E113" s="5">
        <v>4.3657719008898281E-4</v>
      </c>
      <c r="F113">
        <f t="shared" si="44"/>
        <v>258</v>
      </c>
      <c r="G113">
        <f t="shared" si="45"/>
        <v>258</v>
      </c>
      <c r="H113" t="s">
        <v>1065</v>
      </c>
      <c r="I113" t="s">
        <v>374</v>
      </c>
      <c r="J113" t="s">
        <v>1191</v>
      </c>
      <c r="K113" t="s">
        <v>1183</v>
      </c>
      <c r="L113">
        <v>135.05000000000001</v>
      </c>
      <c r="M113">
        <v>175444.3</v>
      </c>
      <c r="N113">
        <v>1</v>
      </c>
      <c r="O113">
        <v>1</v>
      </c>
      <c r="P113" s="78">
        <f t="shared" si="51"/>
        <v>45264629.399999999</v>
      </c>
      <c r="Q113" t="e">
        <f>VLOOKUP(B113,#REF!, 2,0)</f>
        <v>#REF!</v>
      </c>
      <c r="R113" t="e">
        <f>VLOOKUP(Q113,#REF!, 6,0)</f>
        <v>#REF!</v>
      </c>
      <c r="S113" t="e">
        <f>VLOOKUP(Q113,#REF!, 5,0)</f>
        <v>#REF!</v>
      </c>
      <c r="U113" s="72">
        <v>533700</v>
      </c>
      <c r="W113" s="72" t="str">
        <f t="shared" si="52"/>
        <v>FR0000121667</v>
      </c>
      <c r="X113" s="72" t="e">
        <f t="shared" si="53"/>
        <v>#REF!</v>
      </c>
      <c r="Z113" s="72" t="e">
        <f t="shared" si="54"/>
        <v>#REF!</v>
      </c>
      <c r="AD113" s="72">
        <f t="shared" si="49"/>
        <v>258</v>
      </c>
      <c r="AG113" s="72" t="e">
        <f t="shared" si="55"/>
        <v>#REF!</v>
      </c>
    </row>
    <row r="114" spans="1:33">
      <c r="A114" t="s">
        <v>918</v>
      </c>
      <c r="B114" s="72" t="s">
        <v>982</v>
      </c>
      <c r="C114" s="72" t="s">
        <v>829</v>
      </c>
      <c r="D114">
        <v>0</v>
      </c>
      <c r="E114" s="5">
        <v>4.3549328783644485E-4</v>
      </c>
      <c r="F114">
        <f t="shared" si="44"/>
        <v>240</v>
      </c>
      <c r="G114">
        <f t="shared" si="45"/>
        <v>240</v>
      </c>
      <c r="H114" t="s">
        <v>1049</v>
      </c>
      <c r="I114" t="s">
        <v>247</v>
      </c>
      <c r="J114" t="s">
        <v>1192</v>
      </c>
      <c r="K114" t="s">
        <v>1096</v>
      </c>
      <c r="L114">
        <v>161.63</v>
      </c>
      <c r="M114">
        <v>188250.5</v>
      </c>
      <c r="N114">
        <v>100</v>
      </c>
      <c r="O114">
        <v>1</v>
      </c>
      <c r="P114" s="78">
        <f t="shared" si="51"/>
        <v>45180120</v>
      </c>
      <c r="Q114" t="e">
        <f>VLOOKUP(B114,#REF!, 2,0)</f>
        <v>#REF!</v>
      </c>
      <c r="R114" t="e">
        <f>VLOOKUP(Q114,#REF!, 6,0)</f>
        <v>#REF!</v>
      </c>
      <c r="S114" t="e">
        <f>VLOOKUP(Q114,#REF!, 5,0)</f>
        <v>#REF!</v>
      </c>
      <c r="U114" s="72">
        <v>533700</v>
      </c>
      <c r="W114" s="72" t="str">
        <f t="shared" si="52"/>
        <v>US2566771059</v>
      </c>
      <c r="X114" s="72" t="e">
        <f t="shared" si="53"/>
        <v>#REF!</v>
      </c>
      <c r="Z114" s="72" t="e">
        <f t="shared" si="54"/>
        <v>#REF!</v>
      </c>
      <c r="AD114" s="72">
        <f t="shared" si="49"/>
        <v>240</v>
      </c>
      <c r="AG114" s="72" t="e">
        <f t="shared" si="55"/>
        <v>#REF!</v>
      </c>
    </row>
    <row r="115" spans="1:33">
      <c r="A115" t="s">
        <v>830</v>
      </c>
      <c r="B115" s="72" t="s">
        <v>983</v>
      </c>
      <c r="C115" s="72" t="s">
        <v>831</v>
      </c>
      <c r="D115">
        <v>0</v>
      </c>
      <c r="E115" s="5">
        <v>4.1964673499504169E-4</v>
      </c>
      <c r="F115">
        <f t="shared" si="44"/>
        <v>66</v>
      </c>
      <c r="G115">
        <f t="shared" si="45"/>
        <v>66</v>
      </c>
      <c r="H115" t="s">
        <v>1065</v>
      </c>
      <c r="I115" t="s">
        <v>374</v>
      </c>
      <c r="J115" t="s">
        <v>1193</v>
      </c>
      <c r="K115" t="s">
        <v>1183</v>
      </c>
      <c r="L115">
        <v>510.9</v>
      </c>
      <c r="M115">
        <v>663713.4</v>
      </c>
      <c r="N115">
        <v>1</v>
      </c>
      <c r="O115">
        <v>1</v>
      </c>
      <c r="P115" s="78">
        <f t="shared" si="51"/>
        <v>43805084.399999999</v>
      </c>
      <c r="Q115" t="e">
        <f>VLOOKUP(B115,#REF!, 2,0)</f>
        <v>#REF!</v>
      </c>
      <c r="R115" t="e">
        <f>VLOOKUP(Q115,#REF!, 6,0)</f>
        <v>#REF!</v>
      </c>
      <c r="S115" t="e">
        <f>VLOOKUP(Q115,#REF!, 5,0)</f>
        <v>#REF!</v>
      </c>
      <c r="U115" s="72">
        <v>533700</v>
      </c>
      <c r="W115" s="72" t="str">
        <f t="shared" si="52"/>
        <v>FR0000121485</v>
      </c>
      <c r="X115" s="72" t="e">
        <f t="shared" si="53"/>
        <v>#REF!</v>
      </c>
      <c r="Z115" s="72" t="e">
        <f t="shared" si="54"/>
        <v>#REF!</v>
      </c>
      <c r="AD115" s="72">
        <f t="shared" si="49"/>
        <v>66</v>
      </c>
      <c r="AG115" s="72" t="e">
        <f t="shared" si="55"/>
        <v>#REF!</v>
      </c>
    </row>
    <row r="116" spans="1:33">
      <c r="A116" t="s">
        <v>950</v>
      </c>
      <c r="B116" s="72" t="s">
        <v>984</v>
      </c>
      <c r="C116" s="72" t="s">
        <v>832</v>
      </c>
      <c r="D116">
        <v>0</v>
      </c>
      <c r="E116" s="5">
        <v>4.1767020735806082E-4</v>
      </c>
      <c r="F116">
        <f t="shared" si="44"/>
        <v>337</v>
      </c>
      <c r="G116">
        <f t="shared" si="45"/>
        <v>337</v>
      </c>
      <c r="H116" t="s">
        <v>1049</v>
      </c>
      <c r="I116" t="s">
        <v>247</v>
      </c>
      <c r="J116" t="s">
        <v>1194</v>
      </c>
      <c r="K116" t="s">
        <v>1110</v>
      </c>
      <c r="L116">
        <v>110.32</v>
      </c>
      <c r="M116">
        <v>128489.7</v>
      </c>
      <c r="N116">
        <v>100</v>
      </c>
      <c r="O116">
        <v>1</v>
      </c>
      <c r="P116" s="78">
        <f t="shared" si="51"/>
        <v>43301028.899999999</v>
      </c>
      <c r="Q116" t="e">
        <f>VLOOKUP(B116,#REF!, 2,0)</f>
        <v>#REF!</v>
      </c>
      <c r="R116" t="e">
        <f>VLOOKUP(Q116,#REF!, 6,0)</f>
        <v>#REF!</v>
      </c>
      <c r="S116" t="e">
        <f>VLOOKUP(Q116,#REF!, 5,0)</f>
        <v>#REF!</v>
      </c>
      <c r="U116" s="72">
        <v>533700</v>
      </c>
      <c r="W116" s="72" t="str">
        <f t="shared" si="52"/>
        <v>US7782961038</v>
      </c>
      <c r="X116" s="72" t="e">
        <f t="shared" si="53"/>
        <v>#REF!</v>
      </c>
      <c r="Z116" s="72" t="e">
        <f t="shared" si="54"/>
        <v>#REF!</v>
      </c>
      <c r="AD116" s="72">
        <f t="shared" si="49"/>
        <v>337</v>
      </c>
      <c r="AG116" s="72" t="e">
        <f t="shared" si="55"/>
        <v>#REF!</v>
      </c>
    </row>
    <row r="117" spans="1:33">
      <c r="A117" t="s">
        <v>367</v>
      </c>
      <c r="B117" s="72" t="s">
        <v>365</v>
      </c>
      <c r="C117" s="72" t="s">
        <v>366</v>
      </c>
      <c r="D117">
        <v>2382</v>
      </c>
      <c r="E117" s="5">
        <v>2.6914108178292448E-3</v>
      </c>
      <c r="F117">
        <f t="shared" si="44"/>
        <v>2239</v>
      </c>
      <c r="G117">
        <f t="shared" si="45"/>
        <v>-143</v>
      </c>
      <c r="H117" t="s">
        <v>1057</v>
      </c>
      <c r="I117" t="s">
        <v>355</v>
      </c>
      <c r="J117" t="s">
        <v>1195</v>
      </c>
      <c r="K117" t="s">
        <v>1106</v>
      </c>
      <c r="L117">
        <v>105.86</v>
      </c>
      <c r="M117">
        <v>124638.8</v>
      </c>
      <c r="N117">
        <v>1</v>
      </c>
      <c r="O117">
        <v>1</v>
      </c>
      <c r="P117" s="78">
        <f t="shared" si="51"/>
        <v>17823348.400000002</v>
      </c>
      <c r="Q117" t="e">
        <f>VLOOKUP(B117,#REF!, 2,0)</f>
        <v>#REF!</v>
      </c>
      <c r="R117" t="e">
        <f>VLOOKUP(Q117,#REF!, 6,0)</f>
        <v>#REF!</v>
      </c>
      <c r="S117" t="e">
        <f>VLOOKUP(Q117,#REF!, 5,0)</f>
        <v>#REF!</v>
      </c>
      <c r="U117" s="72">
        <v>533700</v>
      </c>
      <c r="W117" s="72" t="str">
        <f t="shared" si="52"/>
        <v>CH0038863350</v>
      </c>
      <c r="X117" s="72" t="e">
        <f t="shared" si="53"/>
        <v>#REF!</v>
      </c>
      <c r="Z117" s="72" t="e">
        <f t="shared" si="54"/>
        <v>#REF!</v>
      </c>
      <c r="AD117" s="72">
        <f t="shared" si="49"/>
        <v>-143</v>
      </c>
      <c r="AG117" s="72" t="e">
        <f t="shared" si="55"/>
        <v>#REF!</v>
      </c>
    </row>
    <row r="118" spans="1:33">
      <c r="A118" t="s">
        <v>951</v>
      </c>
      <c r="B118" s="72" t="s">
        <v>985</v>
      </c>
      <c r="C118" s="72" t="s">
        <v>833</v>
      </c>
      <c r="D118">
        <v>0</v>
      </c>
      <c r="E118" s="5">
        <v>1.6306549037823929E-3</v>
      </c>
      <c r="F118">
        <f t="shared" si="44"/>
        <v>1061</v>
      </c>
      <c r="G118">
        <f t="shared" si="45"/>
        <v>1061</v>
      </c>
      <c r="H118" t="s">
        <v>1049</v>
      </c>
      <c r="I118" t="s">
        <v>247</v>
      </c>
      <c r="J118" t="s">
        <v>1196</v>
      </c>
      <c r="K118" t="s">
        <v>1110</v>
      </c>
      <c r="L118">
        <v>136.9</v>
      </c>
      <c r="M118">
        <v>159447.4</v>
      </c>
      <c r="N118">
        <v>100</v>
      </c>
      <c r="O118">
        <v>1</v>
      </c>
      <c r="P118" s="78">
        <f t="shared" si="51"/>
        <v>169173691.40000001</v>
      </c>
      <c r="Q118" t="e">
        <f>VLOOKUP(B118,#REF!, 2,0)</f>
        <v>#REF!</v>
      </c>
      <c r="R118" t="e">
        <f>VLOOKUP(Q118,#REF!, 6,0)</f>
        <v>#REF!</v>
      </c>
      <c r="S118" t="e">
        <f>VLOOKUP(Q118,#REF!, 5,0)</f>
        <v>#REF!</v>
      </c>
      <c r="U118" s="72">
        <v>533700</v>
      </c>
      <c r="W118" s="72" t="str">
        <f t="shared" si="52"/>
        <v>US7134481081</v>
      </c>
      <c r="X118" s="72" t="e">
        <f t="shared" si="53"/>
        <v>#REF!</v>
      </c>
      <c r="Z118" s="72" t="e">
        <f t="shared" si="54"/>
        <v>#REF!</v>
      </c>
      <c r="AD118" s="72">
        <f t="shared" si="49"/>
        <v>1061</v>
      </c>
      <c r="AG118" s="72" t="e">
        <f t="shared" si="55"/>
        <v>#REF!</v>
      </c>
    </row>
    <row r="119" spans="1:33">
      <c r="A119" t="s">
        <v>919</v>
      </c>
      <c r="B119" s="72" t="s">
        <v>986</v>
      </c>
      <c r="C119" s="72" t="s">
        <v>834</v>
      </c>
      <c r="D119">
        <v>0</v>
      </c>
      <c r="E119" s="5">
        <v>1.4479809781872768E-3</v>
      </c>
      <c r="F119">
        <f t="shared" si="44"/>
        <v>1092</v>
      </c>
      <c r="G119">
        <f t="shared" si="45"/>
        <v>1092</v>
      </c>
      <c r="H119" t="s">
        <v>1049</v>
      </c>
      <c r="I119" t="s">
        <v>247</v>
      </c>
      <c r="J119" t="s">
        <v>1197</v>
      </c>
      <c r="K119" t="s">
        <v>1096</v>
      </c>
      <c r="L119">
        <v>118.1</v>
      </c>
      <c r="M119">
        <v>137551.1</v>
      </c>
      <c r="N119">
        <v>100</v>
      </c>
      <c r="O119">
        <v>1</v>
      </c>
      <c r="P119" s="78">
        <f t="shared" si="51"/>
        <v>150205801.20000002</v>
      </c>
      <c r="Q119" t="e">
        <f>VLOOKUP(B119,#REF!, 2,0)</f>
        <v>#REF!</v>
      </c>
      <c r="R119" t="e">
        <f>VLOOKUP(Q119,#REF!, 6,0)</f>
        <v>#REF!</v>
      </c>
      <c r="S119" t="e">
        <f>VLOOKUP(Q119,#REF!, 5,0)</f>
        <v>#REF!</v>
      </c>
      <c r="U119" s="72">
        <v>533700</v>
      </c>
      <c r="W119" s="72" t="str">
        <f t="shared" si="52"/>
        <v>US9311421039</v>
      </c>
      <c r="X119" s="72" t="e">
        <f t="shared" si="53"/>
        <v>#REF!</v>
      </c>
      <c r="Z119" s="72" t="e">
        <f t="shared" si="54"/>
        <v>#REF!</v>
      </c>
      <c r="AD119" s="72">
        <f t="shared" si="49"/>
        <v>1092</v>
      </c>
      <c r="AG119" s="72" t="e">
        <f t="shared" si="55"/>
        <v>#REF!</v>
      </c>
    </row>
    <row r="120" spans="1:33">
      <c r="A120" t="s">
        <v>920</v>
      </c>
      <c r="B120" s="72" t="s">
        <v>987</v>
      </c>
      <c r="C120" s="72" t="s">
        <v>835</v>
      </c>
      <c r="D120">
        <v>0</v>
      </c>
      <c r="E120" s="5">
        <v>1.0767786050428388E-3</v>
      </c>
      <c r="F120">
        <f t="shared" si="44"/>
        <v>1181</v>
      </c>
      <c r="G120">
        <f t="shared" si="45"/>
        <v>1181</v>
      </c>
      <c r="H120" t="s">
        <v>1049</v>
      </c>
      <c r="I120" t="s">
        <v>247</v>
      </c>
      <c r="J120" t="s">
        <v>1198</v>
      </c>
      <c r="K120" t="s">
        <v>1096</v>
      </c>
      <c r="L120">
        <v>81.209999999999994</v>
      </c>
      <c r="M120">
        <v>94585.29</v>
      </c>
      <c r="N120">
        <v>100</v>
      </c>
      <c r="O120">
        <v>1</v>
      </c>
      <c r="P120" s="78">
        <f t="shared" si="51"/>
        <v>111705227.48999999</v>
      </c>
      <c r="Q120" t="e">
        <f>VLOOKUP(B120,#REF!, 2,0)</f>
        <v>#REF!</v>
      </c>
      <c r="R120" t="e">
        <f>VLOOKUP(Q120,#REF!, 6,0)</f>
        <v>#REF!</v>
      </c>
      <c r="S120" t="e">
        <f>VLOOKUP(Q120,#REF!, 5,0)</f>
        <v>#REF!</v>
      </c>
      <c r="U120" s="72">
        <v>533700</v>
      </c>
      <c r="W120" s="72" t="str">
        <f t="shared" si="52"/>
        <v>US7181721090</v>
      </c>
      <c r="X120" s="72" t="e">
        <f t="shared" si="53"/>
        <v>#REF!</v>
      </c>
      <c r="Z120" s="72" t="e">
        <f t="shared" si="54"/>
        <v>#REF!</v>
      </c>
      <c r="AD120" s="72">
        <f t="shared" si="49"/>
        <v>1181</v>
      </c>
      <c r="AG120" s="72" t="e">
        <f t="shared" si="55"/>
        <v>#REF!</v>
      </c>
    </row>
    <row r="121" spans="1:33">
      <c r="A121" t="s">
        <v>35</v>
      </c>
      <c r="B121" s="72" t="s">
        <v>988</v>
      </c>
      <c r="C121" s="72" t="s">
        <v>836</v>
      </c>
      <c r="D121">
        <v>0</v>
      </c>
      <c r="E121" s="5">
        <v>8.0905560966061099E-4</v>
      </c>
      <c r="F121">
        <f t="shared" si="44"/>
        <v>1757</v>
      </c>
      <c r="G121">
        <f t="shared" si="45"/>
        <v>1757</v>
      </c>
      <c r="H121" t="s">
        <v>1052</v>
      </c>
      <c r="I121" t="s">
        <v>1051</v>
      </c>
      <c r="J121" t="s">
        <v>1199</v>
      </c>
      <c r="K121" t="s">
        <v>1091</v>
      </c>
      <c r="L121">
        <v>3178</v>
      </c>
      <c r="M121">
        <v>47757.53</v>
      </c>
      <c r="N121">
        <v>1</v>
      </c>
      <c r="O121">
        <v>1</v>
      </c>
      <c r="P121" s="78">
        <f t="shared" si="51"/>
        <v>83909980.209999993</v>
      </c>
      <c r="Q121" t="e">
        <f>VLOOKUP(B121,#REF!, 2,0)</f>
        <v>#REF!</v>
      </c>
      <c r="R121" t="e">
        <f>VLOOKUP(Q121,#REF!, 6,0)</f>
        <v>#REF!</v>
      </c>
      <c r="S121" t="e">
        <f>VLOOKUP(Q121,#REF!, 5,0)</f>
        <v>#REF!</v>
      </c>
      <c r="U121" s="72">
        <v>533700</v>
      </c>
      <c r="W121" s="72" t="str">
        <f t="shared" si="52"/>
        <v>GB0002374006</v>
      </c>
      <c r="X121" s="72" t="e">
        <f t="shared" si="53"/>
        <v>#REF!</v>
      </c>
      <c r="Z121" s="72" t="e">
        <f t="shared" si="54"/>
        <v>#REF!</v>
      </c>
      <c r="AD121" s="72">
        <f t="shared" si="49"/>
        <v>1757</v>
      </c>
      <c r="AG121" s="72" t="e">
        <f t="shared" si="55"/>
        <v>#REF!</v>
      </c>
    </row>
    <row r="122" spans="1:33">
      <c r="A122" t="s">
        <v>837</v>
      </c>
      <c r="B122" s="72" t="s">
        <v>989</v>
      </c>
      <c r="C122" s="72" t="s">
        <v>838</v>
      </c>
      <c r="D122">
        <v>0</v>
      </c>
      <c r="E122" s="5">
        <v>7.2919896715844938E-4</v>
      </c>
      <c r="F122">
        <f t="shared" si="44"/>
        <v>1099</v>
      </c>
      <c r="G122">
        <f t="shared" si="45"/>
        <v>1099</v>
      </c>
      <c r="H122" t="s">
        <v>1052</v>
      </c>
      <c r="I122" t="s">
        <v>374</v>
      </c>
      <c r="J122" t="s">
        <v>1200</v>
      </c>
      <c r="K122" t="s">
        <v>1135</v>
      </c>
      <c r="L122">
        <v>52.95</v>
      </c>
      <c r="M122">
        <v>68787.679999999993</v>
      </c>
      <c r="N122">
        <v>1</v>
      </c>
      <c r="O122">
        <v>1</v>
      </c>
      <c r="P122" s="78">
        <f t="shared" si="51"/>
        <v>75597660.319999993</v>
      </c>
      <c r="Q122" t="e">
        <f>VLOOKUP(B122,#REF!, 2,0)</f>
        <v>#REF!</v>
      </c>
      <c r="R122" t="e">
        <f>VLOOKUP(Q122,#REF!, 6,0)</f>
        <v>#REF!</v>
      </c>
      <c r="S122" t="e">
        <f>VLOOKUP(Q122,#REF!, 5,0)</f>
        <v>#REF!</v>
      </c>
      <c r="U122" s="72">
        <v>533700</v>
      </c>
      <c r="W122" s="72" t="str">
        <f t="shared" si="52"/>
        <v>NL0000388619</v>
      </c>
      <c r="X122" s="72" t="e">
        <f t="shared" si="53"/>
        <v>#REF!</v>
      </c>
      <c r="Z122" s="72" t="e">
        <f t="shared" si="54"/>
        <v>#REF!</v>
      </c>
      <c r="AD122" s="72">
        <f t="shared" si="49"/>
        <v>1099</v>
      </c>
      <c r="AG122" s="72" t="e">
        <f t="shared" si="55"/>
        <v>#REF!</v>
      </c>
    </row>
    <row r="123" spans="1:33">
      <c r="A123" s="63" t="s">
        <v>839</v>
      </c>
      <c r="B123" s="72" t="s">
        <v>421</v>
      </c>
      <c r="C123" s="72" t="s">
        <v>422</v>
      </c>
      <c r="D123">
        <v>1781</v>
      </c>
      <c r="E123" s="64">
        <v>6.902958894709736E-4</v>
      </c>
      <c r="F123">
        <f t="shared" si="44"/>
        <v>1734</v>
      </c>
      <c r="G123">
        <f t="shared" si="45"/>
        <v>-47</v>
      </c>
      <c r="H123" t="s">
        <v>1052</v>
      </c>
      <c r="I123" t="s">
        <v>1051</v>
      </c>
      <c r="J123" t="s">
        <v>1201</v>
      </c>
      <c r="K123" t="s">
        <v>1091</v>
      </c>
      <c r="L123">
        <v>2746.5</v>
      </c>
      <c r="M123">
        <v>41273.14</v>
      </c>
      <c r="N123">
        <v>1</v>
      </c>
      <c r="O123">
        <v>1</v>
      </c>
      <c r="P123" s="78">
        <f t="shared" si="51"/>
        <v>1939837.58</v>
      </c>
      <c r="Q123" t="e">
        <f>VLOOKUP(B123,#REF!, 2,0)</f>
        <v>#REF!</v>
      </c>
      <c r="R123" t="e">
        <f>VLOOKUP(Q123,#REF!, 6,0)</f>
        <v>#REF!</v>
      </c>
      <c r="S123" t="e">
        <f>VLOOKUP(Q123,#REF!, 5,0)</f>
        <v>#REF!</v>
      </c>
      <c r="U123" s="72">
        <v>533700</v>
      </c>
      <c r="W123" s="72" t="str">
        <f t="shared" si="52"/>
        <v>GB0002875804</v>
      </c>
      <c r="X123" s="72" t="e">
        <f t="shared" si="53"/>
        <v>#REF!</v>
      </c>
      <c r="Z123" s="72" t="e">
        <f t="shared" si="54"/>
        <v>#REF!</v>
      </c>
      <c r="AD123" s="72">
        <f t="shared" si="49"/>
        <v>-47</v>
      </c>
      <c r="AG123" s="72" t="e">
        <f t="shared" si="55"/>
        <v>#REF!</v>
      </c>
    </row>
    <row r="124" spans="1:33">
      <c r="A124" t="s">
        <v>952</v>
      </c>
      <c r="B124" s="72" t="s">
        <v>990</v>
      </c>
      <c r="C124" s="72" t="s">
        <v>840</v>
      </c>
      <c r="D124">
        <v>0</v>
      </c>
      <c r="E124" s="5">
        <v>6.4182654698649512E-4</v>
      </c>
      <c r="F124">
        <f t="shared" si="44"/>
        <v>1098</v>
      </c>
      <c r="G124">
        <f t="shared" si="45"/>
        <v>1098</v>
      </c>
      <c r="H124" t="s">
        <v>1049</v>
      </c>
      <c r="I124" t="s">
        <v>247</v>
      </c>
      <c r="J124" t="s">
        <v>1202</v>
      </c>
      <c r="K124" t="s">
        <v>1110</v>
      </c>
      <c r="L124">
        <v>52.03</v>
      </c>
      <c r="M124">
        <v>60599.34</v>
      </c>
      <c r="N124">
        <v>100</v>
      </c>
      <c r="O124">
        <v>1</v>
      </c>
      <c r="P124" s="78">
        <f t="shared" si="51"/>
        <v>66538075.319999993</v>
      </c>
      <c r="Q124" t="e">
        <f>VLOOKUP(B124,#REF!, 2,0)</f>
        <v>#REF!</v>
      </c>
      <c r="R124" t="e">
        <f>VLOOKUP(Q124,#REF!, 6,0)</f>
        <v>#REF!</v>
      </c>
      <c r="S124" t="e">
        <f>VLOOKUP(Q124,#REF!, 5,0)</f>
        <v>#REF!</v>
      </c>
      <c r="U124" s="72">
        <v>533700</v>
      </c>
      <c r="W124" s="72" t="str">
        <f t="shared" si="52"/>
        <v>US6092071058</v>
      </c>
      <c r="X124" s="72" t="e">
        <f t="shared" si="53"/>
        <v>#REF!</v>
      </c>
      <c r="Z124" s="72" t="e">
        <f t="shared" si="54"/>
        <v>#REF!</v>
      </c>
      <c r="AD124" s="72">
        <f t="shared" si="49"/>
        <v>1098</v>
      </c>
      <c r="AG124" s="72" t="e">
        <f t="shared" si="55"/>
        <v>#REF!</v>
      </c>
    </row>
    <row r="125" spans="1:33">
      <c r="A125" t="s">
        <v>841</v>
      </c>
      <c r="B125" s="72" t="s">
        <v>991</v>
      </c>
      <c r="C125" s="72" t="s">
        <v>842</v>
      </c>
      <c r="D125">
        <v>0</v>
      </c>
      <c r="E125" s="5">
        <v>5.7021599263779011E-4</v>
      </c>
      <c r="F125">
        <f t="shared" si="44"/>
        <v>173</v>
      </c>
      <c r="G125">
        <f t="shared" si="45"/>
        <v>173</v>
      </c>
      <c r="H125" t="s">
        <v>1065</v>
      </c>
      <c r="I125" t="s">
        <v>374</v>
      </c>
      <c r="J125" t="s">
        <v>1203</v>
      </c>
      <c r="K125" t="s">
        <v>1183</v>
      </c>
      <c r="L125">
        <v>263.10000000000002</v>
      </c>
      <c r="M125">
        <v>341810.2</v>
      </c>
      <c r="N125">
        <v>1</v>
      </c>
      <c r="O125">
        <v>1</v>
      </c>
      <c r="P125" s="78">
        <f t="shared" si="51"/>
        <v>59133164.600000001</v>
      </c>
      <c r="Q125" t="e">
        <f>VLOOKUP(B125,#REF!, 2,0)</f>
        <v>#REF!</v>
      </c>
      <c r="R125" t="e">
        <f>VLOOKUP(Q125,#REF!, 6,0)</f>
        <v>#REF!</v>
      </c>
      <c r="S125" t="e">
        <f>VLOOKUP(Q125,#REF!, 5,0)</f>
        <v>#REF!</v>
      </c>
      <c r="U125" s="72">
        <v>533700</v>
      </c>
      <c r="W125" s="72" t="str">
        <f t="shared" si="52"/>
        <v>FR0000120321</v>
      </c>
      <c r="X125" s="72" t="e">
        <f t="shared" si="53"/>
        <v>#REF!</v>
      </c>
      <c r="Z125" s="72" t="e">
        <f t="shared" si="54"/>
        <v>#REF!</v>
      </c>
      <c r="AD125" s="72">
        <f t="shared" si="49"/>
        <v>173</v>
      </c>
      <c r="AG125" s="72" t="e">
        <f t="shared" si="55"/>
        <v>#REF!</v>
      </c>
    </row>
    <row r="126" spans="1:33">
      <c r="A126" t="s">
        <v>843</v>
      </c>
      <c r="B126" s="72" t="s">
        <v>992</v>
      </c>
      <c r="C126" s="72" t="s">
        <v>844</v>
      </c>
      <c r="D126">
        <v>0</v>
      </c>
      <c r="E126" s="5">
        <v>5.5375993058556349E-4</v>
      </c>
      <c r="F126">
        <f t="shared" si="44"/>
        <v>821</v>
      </c>
      <c r="G126">
        <f t="shared" si="45"/>
        <v>821</v>
      </c>
      <c r="H126" t="s">
        <v>1052</v>
      </c>
      <c r="I126" t="s">
        <v>1051</v>
      </c>
      <c r="J126" t="s">
        <v>1204</v>
      </c>
      <c r="K126" t="s">
        <v>1091</v>
      </c>
      <c r="L126">
        <v>4652</v>
      </c>
      <c r="M126">
        <v>69908.12</v>
      </c>
      <c r="N126">
        <v>1</v>
      </c>
      <c r="O126">
        <v>1</v>
      </c>
      <c r="P126" s="78">
        <f t="shared" si="51"/>
        <v>57394566.519999996</v>
      </c>
      <c r="Q126" t="e">
        <f>VLOOKUP(B126,#REF!, 2,0)</f>
        <v>#REF!</v>
      </c>
      <c r="R126" t="e">
        <f>VLOOKUP(Q126,#REF!, 6,0)</f>
        <v>#REF!</v>
      </c>
      <c r="S126" t="e">
        <f>VLOOKUP(Q126,#REF!, 5,0)</f>
        <v>#REF!</v>
      </c>
      <c r="U126" s="72">
        <v>533700</v>
      </c>
      <c r="W126" s="72" t="str">
        <f t="shared" si="52"/>
        <v>GB00B10RZP78</v>
      </c>
      <c r="X126" s="72" t="e">
        <f t="shared" si="53"/>
        <v>#REF!</v>
      </c>
      <c r="Z126" s="72" t="e">
        <f t="shared" si="54"/>
        <v>#REF!</v>
      </c>
      <c r="AD126" s="72">
        <f t="shared" si="49"/>
        <v>821</v>
      </c>
      <c r="AG126" s="72" t="e">
        <f t="shared" si="55"/>
        <v>#REF!</v>
      </c>
    </row>
    <row r="127" spans="1:33">
      <c r="A127" t="s">
        <v>921</v>
      </c>
      <c r="B127" s="72" t="s">
        <v>993</v>
      </c>
      <c r="C127" s="72" t="s">
        <v>845</v>
      </c>
      <c r="D127">
        <v>0</v>
      </c>
      <c r="E127" s="5">
        <v>4.6618286297038454E-4</v>
      </c>
      <c r="F127">
        <f t="shared" si="44"/>
        <v>605</v>
      </c>
      <c r="G127">
        <f t="shared" si="45"/>
        <v>605</v>
      </c>
      <c r="H127" t="s">
        <v>1049</v>
      </c>
      <c r="I127" t="s">
        <v>247</v>
      </c>
      <c r="J127" t="s">
        <v>1205</v>
      </c>
      <c r="K127" t="s">
        <v>1096</v>
      </c>
      <c r="L127">
        <v>68.58</v>
      </c>
      <c r="M127">
        <v>79875.13</v>
      </c>
      <c r="N127">
        <v>100</v>
      </c>
      <c r="O127">
        <v>1</v>
      </c>
      <c r="P127" s="78">
        <f t="shared" si="51"/>
        <v>48324453.650000006</v>
      </c>
      <c r="Q127" t="e">
        <f>VLOOKUP(B127,#REF!, 2,0)</f>
        <v>#REF!</v>
      </c>
      <c r="R127" t="e">
        <f>VLOOKUP(Q127,#REF!, 6,0)</f>
        <v>#REF!</v>
      </c>
      <c r="S127" t="e">
        <f>VLOOKUP(Q127,#REF!, 5,0)</f>
        <v>#REF!</v>
      </c>
      <c r="U127" s="72">
        <v>533700</v>
      </c>
      <c r="W127" s="72" t="str">
        <f t="shared" si="52"/>
        <v>US1941621039</v>
      </c>
      <c r="X127" s="72" t="e">
        <f t="shared" si="53"/>
        <v>#REF!</v>
      </c>
      <c r="Z127" s="72" t="e">
        <f t="shared" si="54"/>
        <v>#REF!</v>
      </c>
      <c r="AD127" s="72">
        <f t="shared" si="49"/>
        <v>605</v>
      </c>
      <c r="AG127" s="72" t="e">
        <f t="shared" si="55"/>
        <v>#REF!</v>
      </c>
    </row>
    <row r="128" spans="1:33">
      <c r="A128" t="s">
        <v>922</v>
      </c>
      <c r="B128" s="72" t="s">
        <v>994</v>
      </c>
      <c r="C128" s="72" t="s">
        <v>846</v>
      </c>
      <c r="D128">
        <v>0</v>
      </c>
      <c r="E128" s="5">
        <v>2.3738826903143434E-3</v>
      </c>
      <c r="F128">
        <f t="shared" si="44"/>
        <v>3121</v>
      </c>
      <c r="G128">
        <f t="shared" si="45"/>
        <v>3121</v>
      </c>
      <c r="H128" t="s">
        <v>1049</v>
      </c>
      <c r="I128" t="s">
        <v>247</v>
      </c>
      <c r="J128" t="s">
        <v>1206</v>
      </c>
      <c r="K128" t="s">
        <v>1096</v>
      </c>
      <c r="L128">
        <v>67.72</v>
      </c>
      <c r="M128">
        <v>78873.48</v>
      </c>
      <c r="N128">
        <v>100</v>
      </c>
      <c r="O128">
        <v>1</v>
      </c>
      <c r="P128" s="78">
        <f t="shared" si="51"/>
        <v>246164131.07999998</v>
      </c>
      <c r="Q128" t="e">
        <f>VLOOKUP(B128,#REF!, 2,0)</f>
        <v>#REF!</v>
      </c>
      <c r="R128" t="e">
        <f>VLOOKUP(Q128,#REF!, 6,0)</f>
        <v>#REF!</v>
      </c>
      <c r="S128" t="e">
        <f>VLOOKUP(Q128,#REF!, 5,0)</f>
        <v>#REF!</v>
      </c>
      <c r="U128" s="72">
        <v>533700</v>
      </c>
      <c r="W128" s="72" t="str">
        <f t="shared" si="52"/>
        <v>US30231G1022</v>
      </c>
      <c r="X128" s="72" t="e">
        <f t="shared" si="53"/>
        <v>#REF!</v>
      </c>
      <c r="Z128" s="72" t="e">
        <f t="shared" si="54"/>
        <v>#REF!</v>
      </c>
      <c r="AD128" s="72">
        <f t="shared" si="49"/>
        <v>3121</v>
      </c>
      <c r="AG128" s="72" t="e">
        <f t="shared" si="55"/>
        <v>#REF!</v>
      </c>
    </row>
    <row r="129" spans="1:33">
      <c r="A129" t="s">
        <v>20</v>
      </c>
      <c r="B129" s="72" t="s">
        <v>995</v>
      </c>
      <c r="C129" s="72" t="s">
        <v>847</v>
      </c>
      <c r="D129">
        <v>0</v>
      </c>
      <c r="E129" s="5">
        <v>1.8077789733452162E-3</v>
      </c>
      <c r="F129">
        <f t="shared" si="44"/>
        <v>1383</v>
      </c>
      <c r="G129">
        <f t="shared" si="45"/>
        <v>1383</v>
      </c>
      <c r="H129" t="s">
        <v>1049</v>
      </c>
      <c r="I129" t="s">
        <v>247</v>
      </c>
      <c r="J129" t="s">
        <v>1207</v>
      </c>
      <c r="K129" t="s">
        <v>1096</v>
      </c>
      <c r="L129">
        <v>116.36</v>
      </c>
      <c r="M129">
        <v>135524.5</v>
      </c>
      <c r="N129">
        <v>100</v>
      </c>
      <c r="O129">
        <v>1</v>
      </c>
      <c r="P129" s="78">
        <f t="shared" si="51"/>
        <v>187430383.5</v>
      </c>
      <c r="Q129" t="e">
        <f>VLOOKUP(B129,#REF!, 2,0)</f>
        <v>#REF!</v>
      </c>
      <c r="R129" t="e">
        <f>VLOOKUP(Q129,#REF!, 6,0)</f>
        <v>#REF!</v>
      </c>
      <c r="S129" t="e">
        <f>VLOOKUP(Q129,#REF!, 5,0)</f>
        <v>#REF!</v>
      </c>
      <c r="U129" s="72">
        <v>533700</v>
      </c>
      <c r="W129" s="72" t="str">
        <f t="shared" si="52"/>
        <v>US1667641005</v>
      </c>
      <c r="X129" s="72" t="e">
        <f t="shared" si="53"/>
        <v>#REF!</v>
      </c>
      <c r="Z129" s="72" t="e">
        <f t="shared" si="54"/>
        <v>#REF!</v>
      </c>
      <c r="AD129" s="72">
        <f t="shared" si="49"/>
        <v>1383</v>
      </c>
      <c r="AG129" s="72" t="e">
        <f t="shared" si="55"/>
        <v>#REF!</v>
      </c>
    </row>
    <row r="130" spans="1:33">
      <c r="A130" s="63" t="s">
        <v>848</v>
      </c>
      <c r="B130" s="72" t="s">
        <v>429</v>
      </c>
      <c r="C130" s="72" t="s">
        <v>430</v>
      </c>
      <c r="D130">
        <v>32175</v>
      </c>
      <c r="E130" s="64">
        <v>1.0763751068297784E-3</v>
      </c>
      <c r="F130">
        <f t="shared" si="44"/>
        <v>14838</v>
      </c>
      <c r="G130">
        <f t="shared" si="45"/>
        <v>-17337</v>
      </c>
      <c r="H130" t="s">
        <v>1052</v>
      </c>
      <c r="I130" t="s">
        <v>1051</v>
      </c>
      <c r="J130" t="s">
        <v>1208</v>
      </c>
      <c r="K130" t="s">
        <v>1091</v>
      </c>
      <c r="L130">
        <v>500.6</v>
      </c>
      <c r="M130">
        <v>7522.7870000000003</v>
      </c>
      <c r="N130">
        <v>1</v>
      </c>
      <c r="O130">
        <v>1</v>
      </c>
      <c r="P130" s="78">
        <f t="shared" si="51"/>
        <v>130422558.21900001</v>
      </c>
      <c r="Q130" t="e">
        <f>VLOOKUP(B130,#REF!, 2,0)</f>
        <v>#REF!</v>
      </c>
      <c r="R130" t="e">
        <f>VLOOKUP(Q130,#REF!, 6,0)</f>
        <v>#REF!</v>
      </c>
      <c r="S130" t="e">
        <f>VLOOKUP(Q130,#REF!, 5,0)</f>
        <v>#REF!</v>
      </c>
      <c r="U130" s="72">
        <v>533700</v>
      </c>
      <c r="W130" s="72" t="str">
        <f t="shared" si="52"/>
        <v>GB0007980591</v>
      </c>
      <c r="X130" s="72" t="e">
        <f t="shared" si="53"/>
        <v>#REF!</v>
      </c>
      <c r="Z130" s="72" t="e">
        <f t="shared" si="54"/>
        <v>#REF!</v>
      </c>
      <c r="AD130" s="72">
        <f t="shared" si="49"/>
        <v>-17337</v>
      </c>
      <c r="AG130" s="72" t="e">
        <f t="shared" si="55"/>
        <v>#REF!</v>
      </c>
    </row>
    <row r="131" spans="1:33">
      <c r="A131" s="63" t="s">
        <v>849</v>
      </c>
      <c r="B131" s="72" t="s">
        <v>435</v>
      </c>
      <c r="C131" s="72" t="s">
        <v>436</v>
      </c>
      <c r="D131">
        <v>7086</v>
      </c>
      <c r="E131" s="64">
        <v>1.0476561080507074E-3</v>
      </c>
      <c r="F131">
        <f t="shared" si="44"/>
        <v>3104</v>
      </c>
      <c r="G131">
        <f t="shared" si="45"/>
        <v>-3982</v>
      </c>
      <c r="H131" t="s">
        <v>1060</v>
      </c>
      <c r="I131" t="s">
        <v>1051</v>
      </c>
      <c r="J131" t="s">
        <v>1209</v>
      </c>
      <c r="K131" t="s">
        <v>1091</v>
      </c>
      <c r="L131">
        <v>2329</v>
      </c>
      <c r="M131">
        <v>34999.14</v>
      </c>
      <c r="N131">
        <v>1</v>
      </c>
      <c r="O131">
        <v>1</v>
      </c>
      <c r="P131" s="78">
        <f t="shared" si="51"/>
        <v>139366575.47999999</v>
      </c>
      <c r="Q131" t="e">
        <f>VLOOKUP(B131,#REF!, 2,0)</f>
        <v>#REF!</v>
      </c>
      <c r="R131" t="e">
        <f>VLOOKUP(Q131,#REF!, 6,0)</f>
        <v>#REF!</v>
      </c>
      <c r="S131" t="e">
        <f>VLOOKUP(Q131,#REF!, 5,0)</f>
        <v>#REF!</v>
      </c>
      <c r="U131" s="72">
        <v>533700</v>
      </c>
      <c r="W131" s="72" t="str">
        <f t="shared" si="52"/>
        <v>GB00B03MLX29</v>
      </c>
      <c r="X131" s="72" t="e">
        <f t="shared" si="53"/>
        <v>#REF!</v>
      </c>
      <c r="Z131" s="72" t="e">
        <f t="shared" si="54"/>
        <v>#REF!</v>
      </c>
      <c r="AD131" s="72">
        <f t="shared" si="49"/>
        <v>-3982</v>
      </c>
      <c r="AG131" s="72" t="e">
        <f t="shared" si="55"/>
        <v>#REF!</v>
      </c>
    </row>
    <row r="132" spans="1:33">
      <c r="A132" t="s">
        <v>850</v>
      </c>
      <c r="B132" s="72" t="s">
        <v>996</v>
      </c>
      <c r="C132" s="72" t="s">
        <v>851</v>
      </c>
      <c r="D132">
        <v>0</v>
      </c>
      <c r="E132" s="5">
        <v>1.0209203601833383E-3</v>
      </c>
      <c r="F132">
        <f t="shared" si="44"/>
        <v>1710</v>
      </c>
      <c r="G132">
        <f t="shared" si="45"/>
        <v>1710</v>
      </c>
      <c r="H132" t="s">
        <v>1065</v>
      </c>
      <c r="I132" t="s">
        <v>374</v>
      </c>
      <c r="J132" t="s">
        <v>1210</v>
      </c>
      <c r="K132" t="s">
        <v>1183</v>
      </c>
      <c r="L132">
        <v>47.664999999999999</v>
      </c>
      <c r="M132">
        <v>61921.91</v>
      </c>
      <c r="N132">
        <v>1</v>
      </c>
      <c r="O132">
        <v>1</v>
      </c>
      <c r="P132" s="78">
        <f t="shared" si="51"/>
        <v>105886466.10000001</v>
      </c>
      <c r="Q132" t="e">
        <f>VLOOKUP(B132,#REF!, 2,0)</f>
        <v>#REF!</v>
      </c>
      <c r="R132" t="e">
        <f>VLOOKUP(Q132,#REF!, 6,0)</f>
        <v>#REF!</v>
      </c>
      <c r="S132" t="e">
        <f>VLOOKUP(Q132,#REF!, 5,0)</f>
        <v>#REF!</v>
      </c>
      <c r="U132" s="72">
        <v>533700</v>
      </c>
      <c r="W132" s="72" t="str">
        <f t="shared" si="52"/>
        <v>FR0000120271</v>
      </c>
      <c r="X132" s="72" t="e">
        <f t="shared" si="53"/>
        <v>#REF!</v>
      </c>
      <c r="Z132" s="72" t="e">
        <f t="shared" si="54"/>
        <v>#REF!</v>
      </c>
      <c r="AD132" s="72">
        <f t="shared" si="49"/>
        <v>1710</v>
      </c>
      <c r="AG132" s="72" t="e">
        <f t="shared" si="55"/>
        <v>#REF!</v>
      </c>
    </row>
    <row r="133" spans="1:33">
      <c r="A133" t="s">
        <v>923</v>
      </c>
      <c r="B133" s="72" t="s">
        <v>997</v>
      </c>
      <c r="C133" s="72" t="s">
        <v>852</v>
      </c>
      <c r="D133">
        <v>0</v>
      </c>
      <c r="E133" s="5">
        <v>3.5791643854164805E-3</v>
      </c>
      <c r="F133">
        <f t="shared" si="44"/>
        <v>10079</v>
      </c>
      <c r="G133">
        <f t="shared" si="45"/>
        <v>10079</v>
      </c>
      <c r="H133" t="s">
        <v>1049</v>
      </c>
      <c r="I133" t="s">
        <v>247</v>
      </c>
      <c r="J133" t="s">
        <v>1211</v>
      </c>
      <c r="K133" t="s">
        <v>1096</v>
      </c>
      <c r="L133">
        <v>31.62</v>
      </c>
      <c r="M133">
        <v>36827.81</v>
      </c>
      <c r="N133">
        <v>100</v>
      </c>
      <c r="O133">
        <v>1</v>
      </c>
      <c r="P133" s="78">
        <f t="shared" si="51"/>
        <v>371187496.98999995</v>
      </c>
      <c r="Q133" t="e">
        <f>VLOOKUP(B133,#REF!, 2,0)</f>
        <v>#REF!</v>
      </c>
      <c r="R133" t="e">
        <f>VLOOKUP(Q133,#REF!, 6,0)</f>
        <v>#REF!</v>
      </c>
      <c r="S133" t="e">
        <f>VLOOKUP(Q133,#REF!, 5,0)</f>
        <v>#REF!</v>
      </c>
      <c r="U133" s="72">
        <v>533700</v>
      </c>
      <c r="W133" s="72" t="str">
        <f t="shared" si="52"/>
        <v>US0605051046</v>
      </c>
      <c r="X133" s="72" t="e">
        <f t="shared" si="53"/>
        <v>#REF!</v>
      </c>
      <c r="Z133" s="72" t="e">
        <f t="shared" si="54"/>
        <v>#REF!</v>
      </c>
      <c r="AD133" s="72">
        <f t="shared" si="49"/>
        <v>10079</v>
      </c>
      <c r="AG133" s="72" t="e">
        <f t="shared" si="55"/>
        <v>#REF!</v>
      </c>
    </row>
    <row r="134" spans="1:33">
      <c r="A134" t="s">
        <v>924</v>
      </c>
      <c r="B134" s="72" t="s">
        <v>998</v>
      </c>
      <c r="C134" s="72" t="s">
        <v>853</v>
      </c>
      <c r="D134">
        <v>0</v>
      </c>
      <c r="E134" s="5">
        <v>2.7423146944316155E-3</v>
      </c>
      <c r="F134">
        <f t="shared" si="44"/>
        <v>4693</v>
      </c>
      <c r="G134">
        <f t="shared" si="45"/>
        <v>4693</v>
      </c>
      <c r="H134" t="s">
        <v>1049</v>
      </c>
      <c r="I134" t="s">
        <v>247</v>
      </c>
      <c r="J134" t="s">
        <v>1212</v>
      </c>
      <c r="K134" t="s">
        <v>1096</v>
      </c>
      <c r="L134">
        <v>52.03</v>
      </c>
      <c r="M134">
        <v>60599.34</v>
      </c>
      <c r="N134">
        <v>100</v>
      </c>
      <c r="O134">
        <v>1</v>
      </c>
      <c r="P134" s="78">
        <f t="shared" si="51"/>
        <v>284392702.62</v>
      </c>
      <c r="Q134" t="e">
        <f>VLOOKUP(B134,#REF!, 2,0)</f>
        <v>#REF!</v>
      </c>
      <c r="R134" t="e">
        <f>VLOOKUP(Q134,#REF!, 6,0)</f>
        <v>#REF!</v>
      </c>
      <c r="S134" t="e">
        <f>VLOOKUP(Q134,#REF!, 5,0)</f>
        <v>#REF!</v>
      </c>
      <c r="U134" s="72">
        <v>533700</v>
      </c>
      <c r="W134" s="72" t="str">
        <f t="shared" si="52"/>
        <v>US9497461015</v>
      </c>
      <c r="X134" s="72" t="e">
        <f t="shared" si="53"/>
        <v>#REF!</v>
      </c>
      <c r="Z134" s="72" t="e">
        <f t="shared" si="54"/>
        <v>#REF!</v>
      </c>
      <c r="AD134" s="72">
        <f t="shared" si="49"/>
        <v>4693</v>
      </c>
      <c r="AG134" s="72" t="e">
        <f t="shared" si="55"/>
        <v>#REF!</v>
      </c>
    </row>
    <row r="135" spans="1:33">
      <c r="A135" t="s">
        <v>655</v>
      </c>
      <c r="B135" s="72" t="s">
        <v>653</v>
      </c>
      <c r="C135" s="72" t="s">
        <v>654</v>
      </c>
      <c r="D135">
        <v>5978</v>
      </c>
      <c r="E135" s="5">
        <v>2.1128462027260589E-3</v>
      </c>
      <c r="F135">
        <f t="shared" si="44"/>
        <v>2578</v>
      </c>
      <c r="G135">
        <f t="shared" si="45"/>
        <v>-3400</v>
      </c>
      <c r="H135" t="s">
        <v>1049</v>
      </c>
      <c r="I135" t="s">
        <v>247</v>
      </c>
      <c r="J135" t="s">
        <v>1213</v>
      </c>
      <c r="K135" t="s">
        <v>1096</v>
      </c>
      <c r="L135">
        <v>72.97</v>
      </c>
      <c r="M135">
        <v>84988.160000000003</v>
      </c>
      <c r="N135">
        <v>100</v>
      </c>
      <c r="O135">
        <v>1</v>
      </c>
      <c r="P135" s="78">
        <f t="shared" si="51"/>
        <v>288959744</v>
      </c>
      <c r="Q135" t="e">
        <f>VLOOKUP(B135,#REF!, 2,0)</f>
        <v>#REF!</v>
      </c>
      <c r="R135" t="e">
        <f>VLOOKUP(Q135,#REF!, 6,0)</f>
        <v>#REF!</v>
      </c>
      <c r="S135" t="e">
        <f>VLOOKUP(Q135,#REF!, 5,0)</f>
        <v>#REF!</v>
      </c>
      <c r="U135" s="72">
        <v>533700</v>
      </c>
      <c r="W135" s="72" t="str">
        <f t="shared" si="52"/>
        <v>US1729674242</v>
      </c>
      <c r="X135" s="72" t="e">
        <f t="shared" si="53"/>
        <v>#REF!</v>
      </c>
      <c r="Z135" s="72" t="e">
        <f t="shared" si="54"/>
        <v>#REF!</v>
      </c>
      <c r="AD135" s="72">
        <f t="shared" si="49"/>
        <v>-3400</v>
      </c>
      <c r="AG135" s="72" t="e">
        <f t="shared" si="55"/>
        <v>#REF!</v>
      </c>
    </row>
    <row r="136" spans="1:33">
      <c r="A136" t="s">
        <v>854</v>
      </c>
      <c r="B136" s="72" t="s">
        <v>999</v>
      </c>
      <c r="C136" s="72" t="s">
        <v>855</v>
      </c>
      <c r="D136">
        <v>0</v>
      </c>
      <c r="E136" s="5">
        <v>2.0144295266710981E-3</v>
      </c>
      <c r="F136">
        <f t="shared" si="44"/>
        <v>23642</v>
      </c>
      <c r="G136">
        <f t="shared" si="45"/>
        <v>23642</v>
      </c>
      <c r="H136" t="s">
        <v>1052</v>
      </c>
      <c r="I136" t="s">
        <v>1051</v>
      </c>
      <c r="J136" t="s">
        <v>1214</v>
      </c>
      <c r="K136" t="s">
        <v>1091</v>
      </c>
      <c r="L136">
        <v>588</v>
      </c>
      <c r="M136">
        <v>8836.1939999999995</v>
      </c>
      <c r="N136">
        <v>1</v>
      </c>
      <c r="O136">
        <v>1</v>
      </c>
      <c r="P136" s="78">
        <f t="shared" si="51"/>
        <v>208905298.54799998</v>
      </c>
      <c r="Q136" t="e">
        <f>VLOOKUP(B136,#REF!, 2,0)</f>
        <v>#REF!</v>
      </c>
      <c r="R136" t="e">
        <f>VLOOKUP(Q136,#REF!, 6,0)</f>
        <v>#REF!</v>
      </c>
      <c r="S136" t="e">
        <f>VLOOKUP(Q136,#REF!, 5,0)</f>
        <v>#REF!</v>
      </c>
      <c r="U136" s="72">
        <v>533700</v>
      </c>
      <c r="W136" s="72" t="str">
        <f t="shared" si="52"/>
        <v>GB0005405286</v>
      </c>
      <c r="X136" s="72" t="e">
        <f t="shared" si="53"/>
        <v>#REF!</v>
      </c>
      <c r="Z136" s="72" t="e">
        <f t="shared" si="54"/>
        <v>#REF!</v>
      </c>
      <c r="AD136" s="72">
        <f t="shared" si="49"/>
        <v>23642</v>
      </c>
      <c r="AG136" s="72" t="e">
        <f t="shared" si="55"/>
        <v>#REF!</v>
      </c>
    </row>
    <row r="137" spans="1:33">
      <c r="A137" t="s">
        <v>13</v>
      </c>
      <c r="B137" s="72" t="s">
        <v>351</v>
      </c>
      <c r="C137" s="72" t="s">
        <v>352</v>
      </c>
      <c r="D137">
        <v>3541</v>
      </c>
      <c r="E137" s="5">
        <v>1.4698460907572801E-3</v>
      </c>
      <c r="F137">
        <f t="shared" si="44"/>
        <v>1618</v>
      </c>
      <c r="G137">
        <f t="shared" si="45"/>
        <v>-1923</v>
      </c>
      <c r="H137" t="s">
        <v>1054</v>
      </c>
      <c r="I137" t="s">
        <v>341</v>
      </c>
      <c r="J137" t="s">
        <v>1215</v>
      </c>
      <c r="K137" t="s">
        <v>1156</v>
      </c>
      <c r="L137">
        <v>106.5</v>
      </c>
      <c r="M137">
        <v>94237.84</v>
      </c>
      <c r="N137">
        <v>100</v>
      </c>
      <c r="O137">
        <v>1</v>
      </c>
      <c r="P137" s="78">
        <f t="shared" si="51"/>
        <v>181219366.31999999</v>
      </c>
      <c r="Q137" t="e">
        <f>VLOOKUP(B137,#REF!, 2,0)</f>
        <v>#REF!</v>
      </c>
      <c r="R137" t="e">
        <f>VLOOKUP(Q137,#REF!, 6,0)</f>
        <v>#REF!</v>
      </c>
      <c r="S137" t="e">
        <f>VLOOKUP(Q137,#REF!, 5,0)</f>
        <v>#REF!</v>
      </c>
      <c r="U137" s="72">
        <v>533700</v>
      </c>
      <c r="W137" s="72" t="str">
        <f t="shared" si="52"/>
        <v>CA7800871021</v>
      </c>
      <c r="X137" s="72" t="e">
        <f t="shared" si="53"/>
        <v>#REF!</v>
      </c>
      <c r="Z137" s="72" t="e">
        <f t="shared" si="54"/>
        <v>#REF!</v>
      </c>
      <c r="AD137" s="72">
        <f t="shared" si="49"/>
        <v>-1923</v>
      </c>
      <c r="AG137" s="72" t="e">
        <f t="shared" si="55"/>
        <v>#REF!</v>
      </c>
    </row>
    <row r="138" spans="1:33">
      <c r="A138" t="s">
        <v>962</v>
      </c>
      <c r="B138" s="72" t="s">
        <v>1000</v>
      </c>
      <c r="C138" s="72" t="s">
        <v>856</v>
      </c>
      <c r="D138">
        <v>0</v>
      </c>
      <c r="E138" s="5">
        <v>1.3277551087356489E-3</v>
      </c>
      <c r="F138">
        <f t="shared" si="44"/>
        <v>480</v>
      </c>
      <c r="G138">
        <f t="shared" si="45"/>
        <v>480</v>
      </c>
      <c r="H138" t="s">
        <v>1064</v>
      </c>
      <c r="I138" t="s">
        <v>374</v>
      </c>
      <c r="J138" t="s">
        <v>1216</v>
      </c>
      <c r="K138" t="s">
        <v>1154</v>
      </c>
      <c r="L138">
        <v>220.75</v>
      </c>
      <c r="M138">
        <v>286790.59999999998</v>
      </c>
      <c r="N138">
        <v>1</v>
      </c>
      <c r="O138">
        <v>1</v>
      </c>
      <c r="P138" s="78">
        <f t="shared" si="51"/>
        <v>137659488</v>
      </c>
      <c r="Q138" t="e">
        <f>VLOOKUP(B138,#REF!, 2,0)</f>
        <v>#REF!</v>
      </c>
      <c r="R138" t="e">
        <f>VLOOKUP(Q138,#REF!, 6,0)</f>
        <v>#REF!</v>
      </c>
      <c r="S138" t="e">
        <f>VLOOKUP(Q138,#REF!, 5,0)</f>
        <v>#REF!</v>
      </c>
      <c r="U138" s="72">
        <v>533700</v>
      </c>
      <c r="W138" s="72" t="str">
        <f t="shared" si="52"/>
        <v>DE0008404005</v>
      </c>
      <c r="X138" s="72" t="e">
        <f t="shared" si="53"/>
        <v>#REF!</v>
      </c>
      <c r="Z138" s="72" t="e">
        <f t="shared" si="54"/>
        <v>#REF!</v>
      </c>
      <c r="AD138" s="72">
        <f t="shared" si="49"/>
        <v>480</v>
      </c>
      <c r="AG138" s="72" t="e">
        <f t="shared" si="55"/>
        <v>#REF!</v>
      </c>
    </row>
    <row r="139" spans="1:33">
      <c r="A139" t="s">
        <v>959</v>
      </c>
      <c r="B139" s="72" t="s">
        <v>1001</v>
      </c>
      <c r="C139" s="72" t="s">
        <v>857</v>
      </c>
      <c r="D139">
        <v>0</v>
      </c>
      <c r="E139" s="5">
        <v>1.2252843281564002E-3</v>
      </c>
      <c r="F139">
        <f t="shared" si="44"/>
        <v>1984</v>
      </c>
      <c r="G139">
        <f t="shared" si="45"/>
        <v>1984</v>
      </c>
      <c r="H139" t="s">
        <v>1055</v>
      </c>
      <c r="I139" t="s">
        <v>293</v>
      </c>
      <c r="J139" t="s">
        <v>1217</v>
      </c>
      <c r="K139" t="s">
        <v>1099</v>
      </c>
      <c r="L139">
        <v>79.69</v>
      </c>
      <c r="M139">
        <v>64037.2</v>
      </c>
      <c r="N139">
        <v>1</v>
      </c>
      <c r="O139">
        <v>1</v>
      </c>
      <c r="P139" s="78">
        <f t="shared" si="51"/>
        <v>127049804.8</v>
      </c>
      <c r="Q139" t="e">
        <f>VLOOKUP(B139,#REF!, 2,0)</f>
        <v>#REF!</v>
      </c>
      <c r="R139" t="e">
        <f>VLOOKUP(Q139,#REF!, 6,0)</f>
        <v>#REF!</v>
      </c>
      <c r="S139" t="e">
        <f>VLOOKUP(Q139,#REF!, 5,0)</f>
        <v>#REF!</v>
      </c>
      <c r="U139" s="72">
        <v>533700</v>
      </c>
      <c r="W139" s="72" t="str">
        <f t="shared" si="52"/>
        <v>AU000000CBA7</v>
      </c>
      <c r="X139" s="72" t="e">
        <f t="shared" si="53"/>
        <v>#REF!</v>
      </c>
      <c r="Z139" s="72" t="e">
        <f t="shared" si="54"/>
        <v>#REF!</v>
      </c>
      <c r="AD139" s="72">
        <f t="shared" si="49"/>
        <v>1984</v>
      </c>
      <c r="AG139" s="72" t="e">
        <f t="shared" si="55"/>
        <v>#REF!</v>
      </c>
    </row>
    <row r="140" spans="1:33">
      <c r="A140" t="s">
        <v>925</v>
      </c>
      <c r="B140" s="72" t="s">
        <v>1002</v>
      </c>
      <c r="C140" s="72" t="s">
        <v>858</v>
      </c>
      <c r="D140">
        <v>0</v>
      </c>
      <c r="E140" s="5">
        <v>1.0427718909958457E-3</v>
      </c>
      <c r="F140">
        <f t="shared" si="44"/>
        <v>786</v>
      </c>
      <c r="G140">
        <f t="shared" si="45"/>
        <v>786</v>
      </c>
      <c r="H140" t="s">
        <v>1049</v>
      </c>
      <c r="I140" t="s">
        <v>247</v>
      </c>
      <c r="J140" t="s">
        <v>1218</v>
      </c>
      <c r="K140" t="s">
        <v>1096</v>
      </c>
      <c r="L140">
        <v>118.07</v>
      </c>
      <c r="M140">
        <v>137516.1</v>
      </c>
      <c r="N140">
        <v>100</v>
      </c>
      <c r="O140">
        <v>1</v>
      </c>
      <c r="P140" s="78">
        <f t="shared" si="51"/>
        <v>108087654.60000001</v>
      </c>
      <c r="Q140" t="e">
        <f>VLOOKUP(B140,#REF!, 2,0)</f>
        <v>#REF!</v>
      </c>
      <c r="R140" t="e">
        <f>VLOOKUP(Q140,#REF!, 6,0)</f>
        <v>#REF!</v>
      </c>
      <c r="S140" t="e">
        <f>VLOOKUP(Q140,#REF!, 5,0)</f>
        <v>#REF!</v>
      </c>
      <c r="U140" s="72">
        <v>533700</v>
      </c>
      <c r="W140" s="72" t="str">
        <f t="shared" si="52"/>
        <v>US0258161092</v>
      </c>
      <c r="X140" s="72" t="e">
        <f t="shared" si="53"/>
        <v>#REF!</v>
      </c>
      <c r="Z140" s="72" t="e">
        <f t="shared" si="54"/>
        <v>#REF!</v>
      </c>
      <c r="AD140" s="72">
        <f t="shared" si="49"/>
        <v>786</v>
      </c>
      <c r="AG140" s="72" t="e">
        <f t="shared" si="55"/>
        <v>#REF!</v>
      </c>
    </row>
    <row r="141" spans="1:33">
      <c r="A141" t="s">
        <v>953</v>
      </c>
      <c r="B141" s="72" t="s">
        <v>1003</v>
      </c>
      <c r="C141" s="72" t="s">
        <v>859</v>
      </c>
      <c r="D141">
        <v>0</v>
      </c>
      <c r="E141" s="5">
        <v>9.1295085364064509E-4</v>
      </c>
      <c r="F141">
        <f t="shared" si="44"/>
        <v>397</v>
      </c>
      <c r="G141">
        <f t="shared" si="45"/>
        <v>397</v>
      </c>
      <c r="H141" t="s">
        <v>1049</v>
      </c>
      <c r="I141" t="s">
        <v>247</v>
      </c>
      <c r="J141" t="s">
        <v>1219</v>
      </c>
      <c r="K141" t="s">
        <v>1110</v>
      </c>
      <c r="L141">
        <v>204.97</v>
      </c>
      <c r="M141">
        <v>238728.6</v>
      </c>
      <c r="N141">
        <v>100</v>
      </c>
      <c r="O141">
        <v>1</v>
      </c>
      <c r="P141" s="78">
        <f t="shared" si="51"/>
        <v>94775254.200000003</v>
      </c>
      <c r="Q141" t="e">
        <f>VLOOKUP(B141,#REF!, 2,0)</f>
        <v>#REF!</v>
      </c>
      <c r="R141" t="e">
        <f>VLOOKUP(Q141,#REF!, 6,0)</f>
        <v>#REF!</v>
      </c>
      <c r="S141" t="e">
        <f>VLOOKUP(Q141,#REF!, 5,0)</f>
        <v>#REF!</v>
      </c>
      <c r="U141" s="72">
        <v>533700</v>
      </c>
      <c r="W141" s="72" t="str">
        <f t="shared" si="52"/>
        <v>US12572Q1058</v>
      </c>
      <c r="X141" s="72" t="e">
        <f t="shared" si="53"/>
        <v>#REF!</v>
      </c>
      <c r="Z141" s="72" t="e">
        <f t="shared" si="54"/>
        <v>#REF!</v>
      </c>
      <c r="AD141" s="72">
        <f t="shared" si="49"/>
        <v>397</v>
      </c>
      <c r="AG141" s="72" t="e">
        <f t="shared" si="55"/>
        <v>#REF!</v>
      </c>
    </row>
    <row r="142" spans="1:33">
      <c r="A142" t="s">
        <v>957</v>
      </c>
      <c r="B142" s="72" t="s">
        <v>1004</v>
      </c>
      <c r="C142" s="72" t="s">
        <v>860</v>
      </c>
      <c r="D142">
        <v>0</v>
      </c>
      <c r="E142" s="5">
        <v>8.8461397850701253E-4</v>
      </c>
      <c r="F142">
        <f t="shared" si="44"/>
        <v>1368</v>
      </c>
      <c r="G142">
        <f t="shared" si="45"/>
        <v>1368</v>
      </c>
      <c r="H142" t="s">
        <v>1054</v>
      </c>
      <c r="I142" t="s">
        <v>341</v>
      </c>
      <c r="J142" t="s">
        <v>1220</v>
      </c>
      <c r="K142" t="s">
        <v>1156</v>
      </c>
      <c r="L142">
        <v>75.760000000000005</v>
      </c>
      <c r="M142">
        <v>67037.17</v>
      </c>
      <c r="N142">
        <v>100</v>
      </c>
      <c r="O142">
        <v>1</v>
      </c>
      <c r="P142" s="78">
        <f t="shared" si="51"/>
        <v>91706848.560000002</v>
      </c>
      <c r="Q142" t="e">
        <f>VLOOKUP(B142,#REF!, 2,0)</f>
        <v>#REF!</v>
      </c>
      <c r="R142" t="e">
        <f>VLOOKUP(Q142,#REF!, 6,0)</f>
        <v>#REF!</v>
      </c>
      <c r="S142" t="e">
        <f>VLOOKUP(Q142,#REF!, 5,0)</f>
        <v>#REF!</v>
      </c>
      <c r="U142" s="72">
        <v>533700</v>
      </c>
      <c r="W142" s="72" t="str">
        <f t="shared" si="52"/>
        <v>CA0641491075</v>
      </c>
      <c r="X142" s="72" t="e">
        <f t="shared" si="53"/>
        <v>#REF!</v>
      </c>
      <c r="Z142" s="72" t="e">
        <f t="shared" si="54"/>
        <v>#REF!</v>
      </c>
      <c r="AD142" s="72">
        <f t="shared" si="49"/>
        <v>1368</v>
      </c>
      <c r="AG142" s="72" t="e">
        <f t="shared" si="55"/>
        <v>#REF!</v>
      </c>
    </row>
    <row r="143" spans="1:33">
      <c r="A143" t="s">
        <v>926</v>
      </c>
      <c r="B143" s="72" t="s">
        <v>1005</v>
      </c>
      <c r="C143" s="72" t="s">
        <v>861</v>
      </c>
      <c r="D143">
        <v>0</v>
      </c>
      <c r="E143" s="5">
        <v>8.6706413075069019E-4</v>
      </c>
      <c r="F143">
        <f t="shared" si="44"/>
        <v>503</v>
      </c>
      <c r="G143">
        <f t="shared" si="45"/>
        <v>503</v>
      </c>
      <c r="H143" t="s">
        <v>1057</v>
      </c>
      <c r="I143" t="s">
        <v>247</v>
      </c>
      <c r="J143" t="s">
        <v>1221</v>
      </c>
      <c r="K143" t="s">
        <v>1096</v>
      </c>
      <c r="L143">
        <v>153.37</v>
      </c>
      <c r="M143">
        <v>178630</v>
      </c>
      <c r="N143">
        <v>100</v>
      </c>
      <c r="O143">
        <v>1</v>
      </c>
      <c r="P143" s="78">
        <f t="shared" si="51"/>
        <v>89850890</v>
      </c>
      <c r="Q143" t="e">
        <f>VLOOKUP(B143,#REF!, 2,0)</f>
        <v>#REF!</v>
      </c>
      <c r="R143" t="e">
        <f>VLOOKUP(Q143,#REF!, 6,0)</f>
        <v>#REF!</v>
      </c>
      <c r="S143" t="e">
        <f>VLOOKUP(Q143,#REF!, 5,0)</f>
        <v>#REF!</v>
      </c>
      <c r="U143" s="72">
        <v>533700</v>
      </c>
      <c r="W143" s="72" t="str">
        <f t="shared" si="52"/>
        <v>CH0044328745</v>
      </c>
      <c r="X143" s="72" t="e">
        <f t="shared" si="53"/>
        <v>#REF!</v>
      </c>
      <c r="Z143" s="72" t="e">
        <f t="shared" si="54"/>
        <v>#REF!</v>
      </c>
      <c r="AD143" s="72">
        <f t="shared" si="49"/>
        <v>503</v>
      </c>
      <c r="AG143" s="72" t="e">
        <f t="shared" si="55"/>
        <v>#REF!</v>
      </c>
    </row>
    <row r="144" spans="1:33">
      <c r="A144" t="s">
        <v>323</v>
      </c>
      <c r="B144" s="72" t="s">
        <v>321</v>
      </c>
      <c r="C144" s="72" t="s">
        <v>322</v>
      </c>
      <c r="D144">
        <v>8562</v>
      </c>
      <c r="E144" s="5">
        <v>8.5892004467092505E-4</v>
      </c>
      <c r="F144">
        <f t="shared" si="44"/>
        <v>3883</v>
      </c>
      <c r="G144">
        <f t="shared" si="45"/>
        <v>-4679</v>
      </c>
      <c r="H144" t="s">
        <v>1055</v>
      </c>
      <c r="I144" t="s">
        <v>293</v>
      </c>
      <c r="J144" t="s">
        <v>1222</v>
      </c>
      <c r="K144" t="s">
        <v>1099</v>
      </c>
      <c r="L144">
        <v>28.55</v>
      </c>
      <c r="M144">
        <v>22942.18</v>
      </c>
      <c r="N144">
        <v>1</v>
      </c>
      <c r="O144">
        <v>1</v>
      </c>
      <c r="P144" s="78">
        <f t="shared" si="51"/>
        <v>107346460.22</v>
      </c>
      <c r="Q144" t="e">
        <f>VLOOKUP(B144,#REF!, 2,0)</f>
        <v>#REF!</v>
      </c>
      <c r="R144" t="e">
        <f>VLOOKUP(Q144,#REF!, 6,0)</f>
        <v>#REF!</v>
      </c>
      <c r="S144" t="e">
        <f>VLOOKUP(Q144,#REF!, 5,0)</f>
        <v>#REF!</v>
      </c>
      <c r="U144" s="72">
        <v>533700</v>
      </c>
      <c r="W144" s="72" t="str">
        <f t="shared" si="52"/>
        <v>AU000000WBC1</v>
      </c>
      <c r="X144" s="72" t="e">
        <f t="shared" si="53"/>
        <v>#REF!</v>
      </c>
      <c r="Z144" s="72" t="e">
        <f t="shared" si="54"/>
        <v>#REF!</v>
      </c>
      <c r="AD144" s="72">
        <f t="shared" si="49"/>
        <v>-4679</v>
      </c>
      <c r="AG144" s="72" t="e">
        <f t="shared" si="55"/>
        <v>#REF!</v>
      </c>
    </row>
    <row r="145" spans="1:33">
      <c r="A145" t="s">
        <v>927</v>
      </c>
      <c r="B145" s="72" t="s">
        <v>1006</v>
      </c>
      <c r="C145" s="72" t="s">
        <v>862</v>
      </c>
      <c r="D145">
        <v>0</v>
      </c>
      <c r="E145" s="5">
        <v>8.3330384440241244E-4</v>
      </c>
      <c r="F145">
        <f t="shared" si="44"/>
        <v>502</v>
      </c>
      <c r="G145">
        <f t="shared" si="45"/>
        <v>502</v>
      </c>
      <c r="H145" t="s">
        <v>1049</v>
      </c>
      <c r="I145" t="s">
        <v>247</v>
      </c>
      <c r="J145" t="s">
        <v>1223</v>
      </c>
      <c r="K145" t="s">
        <v>1096</v>
      </c>
      <c r="L145">
        <v>147.75</v>
      </c>
      <c r="M145">
        <v>172084.4</v>
      </c>
      <c r="N145">
        <v>100</v>
      </c>
      <c r="O145">
        <v>1</v>
      </c>
      <c r="P145" s="78">
        <f t="shared" si="51"/>
        <v>86386368.799999997</v>
      </c>
      <c r="Q145" t="e">
        <f>VLOOKUP(B145,#REF!, 2,0)</f>
        <v>#REF!</v>
      </c>
      <c r="R145" t="e">
        <f>VLOOKUP(Q145,#REF!, 6,0)</f>
        <v>#REF!</v>
      </c>
      <c r="S145" t="e">
        <f>VLOOKUP(Q145,#REF!, 5,0)</f>
        <v>#REF!</v>
      </c>
      <c r="U145" s="72">
        <v>533700</v>
      </c>
      <c r="W145" s="72" t="str">
        <f t="shared" si="52"/>
        <v>US6934751057</v>
      </c>
      <c r="X145" s="72" t="e">
        <f t="shared" si="53"/>
        <v>#REF!</v>
      </c>
      <c r="Z145" s="72" t="e">
        <f t="shared" si="54"/>
        <v>#REF!</v>
      </c>
      <c r="AD145" s="72">
        <f t="shared" si="49"/>
        <v>502</v>
      </c>
      <c r="AG145" s="72" t="e">
        <f t="shared" si="55"/>
        <v>#REF!</v>
      </c>
    </row>
    <row r="146" spans="1:33">
      <c r="A146" t="s">
        <v>928</v>
      </c>
      <c r="B146" s="72" t="s">
        <v>1007</v>
      </c>
      <c r="C146" s="72" t="s">
        <v>863</v>
      </c>
      <c r="D146">
        <v>0</v>
      </c>
      <c r="E146" s="5">
        <v>7.5730433333499934E-4</v>
      </c>
      <c r="F146">
        <f t="shared" si="44"/>
        <v>265</v>
      </c>
      <c r="G146">
        <f t="shared" si="45"/>
        <v>265</v>
      </c>
      <c r="H146" t="s">
        <v>1049</v>
      </c>
      <c r="I146" t="s">
        <v>247</v>
      </c>
      <c r="J146" t="s">
        <v>1224</v>
      </c>
      <c r="K146" t="s">
        <v>1096</v>
      </c>
      <c r="L146">
        <v>254.65</v>
      </c>
      <c r="M146">
        <v>296590.90000000002</v>
      </c>
      <c r="N146">
        <v>100</v>
      </c>
      <c r="O146">
        <v>1</v>
      </c>
      <c r="P146" s="78">
        <f t="shared" si="51"/>
        <v>78596588.5</v>
      </c>
      <c r="Q146" t="e">
        <f>VLOOKUP(B146,#REF!, 2,0)</f>
        <v>#REF!</v>
      </c>
      <c r="R146" t="e">
        <f>VLOOKUP(Q146,#REF!, 6,0)</f>
        <v>#REF!</v>
      </c>
      <c r="S146" t="e">
        <f>VLOOKUP(Q146,#REF!, 5,0)</f>
        <v>#REF!</v>
      </c>
      <c r="U146" s="72">
        <v>533700</v>
      </c>
      <c r="W146" s="72" t="str">
        <f t="shared" si="52"/>
        <v>US78409V1044</v>
      </c>
      <c r="X146" s="72" t="e">
        <f t="shared" si="53"/>
        <v>#REF!</v>
      </c>
      <c r="Z146" s="72" t="e">
        <f t="shared" si="54"/>
        <v>#REF!</v>
      </c>
      <c r="AD146" s="72">
        <f t="shared" si="49"/>
        <v>265</v>
      </c>
      <c r="AG146" s="72" t="e">
        <f t="shared" si="55"/>
        <v>#REF!</v>
      </c>
    </row>
    <row r="147" spans="1:33">
      <c r="A147" t="s">
        <v>356</v>
      </c>
      <c r="B147" s="72" t="s">
        <v>353</v>
      </c>
      <c r="C147" s="72" t="s">
        <v>354</v>
      </c>
      <c r="D147">
        <v>367</v>
      </c>
      <c r="E147" s="5">
        <v>7.5686782945554064E-4</v>
      </c>
      <c r="F147">
        <f t="shared" si="44"/>
        <v>172</v>
      </c>
      <c r="G147">
        <f t="shared" si="45"/>
        <v>-195</v>
      </c>
      <c r="H147" t="s">
        <v>1057</v>
      </c>
      <c r="I147" t="s">
        <v>355</v>
      </c>
      <c r="J147" t="s">
        <v>1225</v>
      </c>
      <c r="K147" t="s">
        <v>1106</v>
      </c>
      <c r="L147">
        <v>388</v>
      </c>
      <c r="M147">
        <v>456828.2</v>
      </c>
      <c r="N147">
        <v>1</v>
      </c>
      <c r="O147">
        <v>1</v>
      </c>
      <c r="P147" s="78">
        <f t="shared" si="51"/>
        <v>89081499</v>
      </c>
      <c r="Q147" t="e">
        <f>VLOOKUP(B147,#REF!, 2,0)</f>
        <v>#REF!</v>
      </c>
      <c r="R147" t="e">
        <f>VLOOKUP(Q147,#REF!, 6,0)</f>
        <v>#REF!</v>
      </c>
      <c r="S147" t="e">
        <f>VLOOKUP(Q147,#REF!, 5,0)</f>
        <v>#REF!</v>
      </c>
      <c r="U147" s="72">
        <v>533700</v>
      </c>
      <c r="W147" s="72" t="str">
        <f t="shared" si="52"/>
        <v>CH0011075394</v>
      </c>
      <c r="X147" s="72" t="e">
        <f t="shared" si="53"/>
        <v>#REF!</v>
      </c>
      <c r="Z147" s="72" t="e">
        <f t="shared" si="54"/>
        <v>#REF!</v>
      </c>
      <c r="AD147" s="72">
        <f t="shared" si="49"/>
        <v>-195</v>
      </c>
      <c r="AG147" s="72" t="e">
        <f t="shared" si="55"/>
        <v>#REF!</v>
      </c>
    </row>
    <row r="148" spans="1:33">
      <c r="A148" t="s">
        <v>27</v>
      </c>
      <c r="B148" s="72" t="s">
        <v>720</v>
      </c>
      <c r="C148" s="72" t="s">
        <v>721</v>
      </c>
      <c r="D148">
        <v>3183</v>
      </c>
      <c r="E148" s="5">
        <v>7.304802730164773E-4</v>
      </c>
      <c r="F148">
        <f t="shared" si="44"/>
        <v>1406</v>
      </c>
      <c r="G148">
        <f t="shared" si="45"/>
        <v>-1777</v>
      </c>
      <c r="H148" t="s">
        <v>1049</v>
      </c>
      <c r="I148" t="s">
        <v>247</v>
      </c>
      <c r="J148" t="s">
        <v>1226</v>
      </c>
      <c r="K148" t="s">
        <v>1096</v>
      </c>
      <c r="L148">
        <v>46.26</v>
      </c>
      <c r="M148">
        <v>53879.02</v>
      </c>
      <c r="N148">
        <v>100</v>
      </c>
      <c r="O148">
        <v>1</v>
      </c>
      <c r="P148" s="78">
        <f t="shared" si="51"/>
        <v>95743018.539999992</v>
      </c>
      <c r="Q148" t="e">
        <f>VLOOKUP(B148,#REF!, 2,0)</f>
        <v>#REF!</v>
      </c>
      <c r="R148" t="e">
        <f>VLOOKUP(Q148,#REF!, 6,0)</f>
        <v>#REF!</v>
      </c>
      <c r="S148" t="e">
        <f>VLOOKUP(Q148,#REF!, 5,0)</f>
        <v>#REF!</v>
      </c>
      <c r="U148" s="72">
        <v>533700</v>
      </c>
      <c r="W148" s="72" t="str">
        <f t="shared" si="52"/>
        <v>US6174464486</v>
      </c>
      <c r="X148" s="72" t="e">
        <f t="shared" si="53"/>
        <v>#REF!</v>
      </c>
      <c r="Z148" s="72" t="e">
        <f t="shared" si="54"/>
        <v>#REF!</v>
      </c>
      <c r="AD148" s="72">
        <f t="shared" si="49"/>
        <v>-1777</v>
      </c>
      <c r="AG148" s="72" t="e">
        <f t="shared" si="55"/>
        <v>#REF!</v>
      </c>
    </row>
    <row r="149" spans="1:33">
      <c r="A149" t="s">
        <v>929</v>
      </c>
      <c r="B149" s="72" t="s">
        <v>1008</v>
      </c>
      <c r="C149" s="72" t="s">
        <v>864</v>
      </c>
      <c r="D149">
        <v>0</v>
      </c>
      <c r="E149" s="5">
        <v>6.6800042320189071E-4</v>
      </c>
      <c r="F149">
        <f t="shared" si="44"/>
        <v>127</v>
      </c>
      <c r="G149">
        <f t="shared" si="45"/>
        <v>127</v>
      </c>
      <c r="H149" t="s">
        <v>1049</v>
      </c>
      <c r="I149" t="s">
        <v>247</v>
      </c>
      <c r="J149" t="s">
        <v>1227</v>
      </c>
      <c r="K149" t="s">
        <v>1096</v>
      </c>
      <c r="L149">
        <v>466.94</v>
      </c>
      <c r="M149">
        <v>543845</v>
      </c>
      <c r="N149">
        <v>100</v>
      </c>
      <c r="O149">
        <v>1</v>
      </c>
      <c r="P149" s="78">
        <f t="shared" si="51"/>
        <v>69068315</v>
      </c>
      <c r="Q149" t="e">
        <f>VLOOKUP(B149,#REF!, 2,0)</f>
        <v>#REF!</v>
      </c>
      <c r="R149" t="e">
        <f>VLOOKUP(Q149,#REF!, 6,0)</f>
        <v>#REF!</v>
      </c>
      <c r="S149" t="e">
        <f>VLOOKUP(Q149,#REF!, 5,0)</f>
        <v>#REF!</v>
      </c>
      <c r="U149" s="72">
        <v>533700</v>
      </c>
      <c r="W149" s="72" t="str">
        <f t="shared" si="52"/>
        <v>US09247X1019</v>
      </c>
      <c r="X149" s="72" t="e">
        <f t="shared" si="53"/>
        <v>#REF!</v>
      </c>
      <c r="Z149" s="72" t="e">
        <f t="shared" si="54"/>
        <v>#REF!</v>
      </c>
      <c r="AD149" s="72">
        <f t="shared" si="49"/>
        <v>127</v>
      </c>
      <c r="AG149" s="72" t="e">
        <f t="shared" si="55"/>
        <v>#REF!</v>
      </c>
    </row>
    <row r="150" spans="1:33">
      <c r="A150" t="s">
        <v>698</v>
      </c>
      <c r="B150" s="72" t="s">
        <v>696</v>
      </c>
      <c r="C150" s="72" t="s">
        <v>697</v>
      </c>
      <c r="D150">
        <v>2457</v>
      </c>
      <c r="E150" s="5">
        <v>3.15160868147905E-3</v>
      </c>
      <c r="F150">
        <f t="shared" si="44"/>
        <v>2112</v>
      </c>
      <c r="G150">
        <f t="shared" si="45"/>
        <v>-345</v>
      </c>
      <c r="H150" t="s">
        <v>1049</v>
      </c>
      <c r="I150" t="s">
        <v>247</v>
      </c>
      <c r="J150" t="s">
        <v>1228</v>
      </c>
      <c r="K150" t="s">
        <v>1096</v>
      </c>
      <c r="L150">
        <v>132.84</v>
      </c>
      <c r="M150">
        <v>154718.70000000001</v>
      </c>
      <c r="N150">
        <v>100</v>
      </c>
      <c r="O150">
        <v>1</v>
      </c>
      <c r="P150" s="78">
        <f t="shared" si="51"/>
        <v>53377951.500000007</v>
      </c>
      <c r="Q150" t="e">
        <f>VLOOKUP(B150,#REF!, 2,0)</f>
        <v>#REF!</v>
      </c>
      <c r="R150" t="e">
        <f>VLOOKUP(Q150,#REF!, 6,0)</f>
        <v>#REF!</v>
      </c>
      <c r="S150" t="e">
        <f>VLOOKUP(Q150,#REF!, 5,0)</f>
        <v>#REF!</v>
      </c>
      <c r="U150" s="72">
        <v>533700</v>
      </c>
      <c r="W150" s="72" t="str">
        <f t="shared" si="52"/>
        <v>US4781601046</v>
      </c>
      <c r="X150" s="72" t="e">
        <f t="shared" si="53"/>
        <v>#REF!</v>
      </c>
      <c r="Z150" s="72" t="e">
        <f t="shared" si="54"/>
        <v>#REF!</v>
      </c>
      <c r="AD150" s="72">
        <f t="shared" si="49"/>
        <v>-345</v>
      </c>
      <c r="AG150" s="72" t="e">
        <f t="shared" si="55"/>
        <v>#REF!</v>
      </c>
    </row>
    <row r="151" spans="1:33">
      <c r="A151" t="s">
        <v>930</v>
      </c>
      <c r="B151" s="72" t="s">
        <v>1009</v>
      </c>
      <c r="C151" s="72" t="s">
        <v>865</v>
      </c>
      <c r="D151">
        <v>0</v>
      </c>
      <c r="E151" s="5">
        <v>2.1519444526056824E-3</v>
      </c>
      <c r="F151">
        <f t="shared" si="44"/>
        <v>752</v>
      </c>
      <c r="G151">
        <f t="shared" si="45"/>
        <v>752</v>
      </c>
      <c r="H151" t="s">
        <v>1049</v>
      </c>
      <c r="I151" t="s">
        <v>247</v>
      </c>
      <c r="J151" t="s">
        <v>1229</v>
      </c>
      <c r="K151" t="s">
        <v>1096</v>
      </c>
      <c r="L151">
        <v>254.8</v>
      </c>
      <c r="M151">
        <v>296765.59999999998</v>
      </c>
      <c r="N151">
        <v>100</v>
      </c>
      <c r="O151">
        <v>1</v>
      </c>
      <c r="P151" s="78">
        <f t="shared" si="51"/>
        <v>223167731.19999999</v>
      </c>
      <c r="Q151" t="e">
        <f>VLOOKUP(B151,#REF!, 2,0)</f>
        <v>#REF!</v>
      </c>
      <c r="R151" t="e">
        <f>VLOOKUP(Q151,#REF!, 6,0)</f>
        <v>#REF!</v>
      </c>
      <c r="S151" t="e">
        <f>VLOOKUP(Q151,#REF!, 5,0)</f>
        <v>#REF!</v>
      </c>
      <c r="U151" s="72">
        <v>533700</v>
      </c>
      <c r="W151" s="72" t="str">
        <f t="shared" si="52"/>
        <v>US91324P1021</v>
      </c>
      <c r="X151" s="72" t="e">
        <f t="shared" si="53"/>
        <v>#REF!</v>
      </c>
      <c r="Z151" s="72" t="e">
        <f t="shared" si="54"/>
        <v>#REF!</v>
      </c>
      <c r="AD151" s="72">
        <f t="shared" si="49"/>
        <v>752</v>
      </c>
      <c r="AG151" s="72" t="e">
        <f t="shared" si="55"/>
        <v>#REF!</v>
      </c>
    </row>
    <row r="152" spans="1:33">
      <c r="A152" t="s">
        <v>719</v>
      </c>
      <c r="B152" s="72" t="s">
        <v>717</v>
      </c>
      <c r="C152" s="72" t="s">
        <v>718</v>
      </c>
      <c r="D152">
        <v>2436</v>
      </c>
      <c r="E152" s="5">
        <v>1.9496840655966734E-3</v>
      </c>
      <c r="F152">
        <f t="shared" si="44"/>
        <v>2013</v>
      </c>
      <c r="G152">
        <f t="shared" si="45"/>
        <v>-423</v>
      </c>
      <c r="H152" t="s">
        <v>1049</v>
      </c>
      <c r="I152" t="s">
        <v>247</v>
      </c>
      <c r="J152" t="s">
        <v>1230</v>
      </c>
      <c r="K152" t="s">
        <v>1096</v>
      </c>
      <c r="L152">
        <v>86.22</v>
      </c>
      <c r="M152">
        <v>100420.4</v>
      </c>
      <c r="N152">
        <v>100</v>
      </c>
      <c r="O152">
        <v>1</v>
      </c>
      <c r="P152" s="78">
        <f t="shared" si="51"/>
        <v>42477829.199999996</v>
      </c>
      <c r="Q152" t="e">
        <f>VLOOKUP(B152,#REF!, 2,0)</f>
        <v>#REF!</v>
      </c>
      <c r="R152" t="e">
        <f>VLOOKUP(Q152,#REF!, 6,0)</f>
        <v>#REF!</v>
      </c>
      <c r="S152" t="e">
        <f>VLOOKUP(Q152,#REF!, 5,0)</f>
        <v>#REF!</v>
      </c>
      <c r="U152" s="72">
        <v>533700</v>
      </c>
      <c r="W152" s="72" t="str">
        <f t="shared" si="52"/>
        <v>US58933Y1055</v>
      </c>
      <c r="X152" s="72" t="e">
        <f t="shared" si="53"/>
        <v>#REF!</v>
      </c>
      <c r="Z152" s="72" t="e">
        <f t="shared" si="54"/>
        <v>#REF!</v>
      </c>
      <c r="AD152" s="72">
        <f t="shared" si="49"/>
        <v>-423</v>
      </c>
      <c r="AG152" s="72" t="e">
        <f t="shared" si="55"/>
        <v>#REF!</v>
      </c>
    </row>
    <row r="153" spans="1:33">
      <c r="A153" t="s">
        <v>964</v>
      </c>
      <c r="B153" s="72" t="s">
        <v>1010</v>
      </c>
      <c r="C153" s="72" t="s">
        <v>866</v>
      </c>
      <c r="D153">
        <v>0</v>
      </c>
      <c r="E153" s="5">
        <v>1.8784020321132705E-3</v>
      </c>
      <c r="F153">
        <f t="shared" si="44"/>
        <v>558</v>
      </c>
      <c r="G153">
        <f t="shared" si="45"/>
        <v>558</v>
      </c>
      <c r="H153" t="s">
        <v>1057</v>
      </c>
      <c r="I153" t="s">
        <v>355</v>
      </c>
      <c r="J153" t="s">
        <v>1231</v>
      </c>
      <c r="K153" t="s">
        <v>1106</v>
      </c>
      <c r="L153">
        <v>296.64999999999998</v>
      </c>
      <c r="M153">
        <v>349273.4</v>
      </c>
      <c r="N153">
        <v>1</v>
      </c>
      <c r="O153">
        <v>1</v>
      </c>
      <c r="P153" s="78">
        <f t="shared" si="51"/>
        <v>194894557.20000002</v>
      </c>
      <c r="Q153" t="e">
        <f>VLOOKUP(B153,#REF!, 2,0)</f>
        <v>#REF!</v>
      </c>
      <c r="R153" t="e">
        <f>VLOOKUP(Q153,#REF!, 6,0)</f>
        <v>#REF!</v>
      </c>
      <c r="S153" t="e">
        <f>VLOOKUP(Q153,#REF!, 5,0)</f>
        <v>#REF!</v>
      </c>
      <c r="U153" s="72">
        <v>533700</v>
      </c>
      <c r="W153" s="72" t="str">
        <f t="shared" si="52"/>
        <v>CH0012032048</v>
      </c>
      <c r="X153" s="72" t="e">
        <f t="shared" si="53"/>
        <v>#REF!</v>
      </c>
      <c r="Z153" s="72" t="e">
        <f t="shared" si="54"/>
        <v>#REF!</v>
      </c>
      <c r="AD153" s="72">
        <f t="shared" si="49"/>
        <v>558</v>
      </c>
      <c r="AG153" s="72" t="e">
        <f t="shared" si="55"/>
        <v>#REF!</v>
      </c>
    </row>
    <row r="154" spans="1:33">
      <c r="A154" t="s">
        <v>738</v>
      </c>
      <c r="B154" s="72" t="s">
        <v>736</v>
      </c>
      <c r="C154" s="72" t="s">
        <v>737</v>
      </c>
      <c r="D154">
        <v>5174</v>
      </c>
      <c r="E154" s="5">
        <v>1.8654211804042819E-3</v>
      </c>
      <c r="F154">
        <f t="shared" si="44"/>
        <v>4316</v>
      </c>
      <c r="G154">
        <f t="shared" si="45"/>
        <v>-858</v>
      </c>
      <c r="H154" t="s">
        <v>1049</v>
      </c>
      <c r="I154" t="s">
        <v>247</v>
      </c>
      <c r="J154" t="s">
        <v>1232</v>
      </c>
      <c r="K154" t="s">
        <v>1096</v>
      </c>
      <c r="L154">
        <v>38.479999999999997</v>
      </c>
      <c r="M154">
        <v>44817.66</v>
      </c>
      <c r="N154">
        <v>100</v>
      </c>
      <c r="O154">
        <v>1</v>
      </c>
      <c r="P154" s="78">
        <f t="shared" si="51"/>
        <v>38453552.280000001</v>
      </c>
      <c r="Q154" t="e">
        <f>VLOOKUP(B154,#REF!, 2,0)</f>
        <v>#REF!</v>
      </c>
      <c r="R154" t="e">
        <f>VLOOKUP(Q154,#REF!, 6,0)</f>
        <v>#REF!</v>
      </c>
      <c r="S154" t="e">
        <f>VLOOKUP(Q154,#REF!, 5,0)</f>
        <v>#REF!</v>
      </c>
      <c r="U154" s="72">
        <v>533700</v>
      </c>
      <c r="W154" s="72" t="str">
        <f t="shared" si="52"/>
        <v>US7170811035</v>
      </c>
      <c r="X154" s="72" t="e">
        <f t="shared" si="53"/>
        <v>#REF!</v>
      </c>
      <c r="Z154" s="72" t="e">
        <f t="shared" si="54"/>
        <v>#REF!</v>
      </c>
      <c r="AD154" s="72">
        <f t="shared" si="49"/>
        <v>-858</v>
      </c>
      <c r="AG154" s="72" t="e">
        <f t="shared" si="55"/>
        <v>#REF!</v>
      </c>
    </row>
    <row r="155" spans="1:33">
      <c r="A155" t="s">
        <v>965</v>
      </c>
      <c r="B155" s="72" t="s">
        <v>1011</v>
      </c>
      <c r="C155" s="72" t="s">
        <v>867</v>
      </c>
      <c r="D155">
        <v>0</v>
      </c>
      <c r="E155" s="5">
        <v>1.7105261708594453E-3</v>
      </c>
      <c r="F155">
        <f t="shared" si="44"/>
        <v>1736</v>
      </c>
      <c r="G155">
        <f t="shared" si="45"/>
        <v>1736</v>
      </c>
      <c r="H155" t="s">
        <v>1057</v>
      </c>
      <c r="I155" t="s">
        <v>355</v>
      </c>
      <c r="J155" t="s">
        <v>1233</v>
      </c>
      <c r="K155" t="s">
        <v>1106</v>
      </c>
      <c r="L155">
        <v>86.79</v>
      </c>
      <c r="M155">
        <v>102185.9</v>
      </c>
      <c r="N155">
        <v>1</v>
      </c>
      <c r="O155">
        <v>1</v>
      </c>
      <c r="P155" s="78">
        <f t="shared" si="51"/>
        <v>177394722.39999998</v>
      </c>
      <c r="Q155" t="e">
        <f>VLOOKUP(B155,#REF!, 2,0)</f>
        <v>#REF!</v>
      </c>
      <c r="R155" t="e">
        <f>VLOOKUP(Q155,#REF!, 6,0)</f>
        <v>#REF!</v>
      </c>
      <c r="S155" t="e">
        <f>VLOOKUP(Q155,#REF!, 5,0)</f>
        <v>#REF!</v>
      </c>
      <c r="U155" s="72">
        <v>533700</v>
      </c>
      <c r="W155" s="72" t="str">
        <f t="shared" si="52"/>
        <v>CH0012005267</v>
      </c>
      <c r="X155" s="72" t="e">
        <f t="shared" si="53"/>
        <v>#REF!</v>
      </c>
      <c r="Z155" s="72" t="e">
        <f t="shared" si="54"/>
        <v>#REF!</v>
      </c>
      <c r="AD155" s="72">
        <f t="shared" si="49"/>
        <v>1736</v>
      </c>
      <c r="AG155" s="72" t="e">
        <f t="shared" si="55"/>
        <v>#REF!</v>
      </c>
    </row>
    <row r="156" spans="1:33">
      <c r="A156" t="s">
        <v>632</v>
      </c>
      <c r="B156" s="72" t="s">
        <v>630</v>
      </c>
      <c r="C156" s="72" t="s">
        <v>631</v>
      </c>
      <c r="D156">
        <v>1609</v>
      </c>
      <c r="E156" s="5">
        <v>1.3101561498244753E-3</v>
      </c>
      <c r="F156">
        <f t="shared" si="44"/>
        <v>1389</v>
      </c>
      <c r="G156">
        <f t="shared" si="45"/>
        <v>-220</v>
      </c>
      <c r="H156" t="s">
        <v>1049</v>
      </c>
      <c r="I156" t="s">
        <v>247</v>
      </c>
      <c r="J156" t="s">
        <v>1234</v>
      </c>
      <c r="K156" t="s">
        <v>1096</v>
      </c>
      <c r="L156">
        <v>84.01</v>
      </c>
      <c r="M156">
        <v>97846.45</v>
      </c>
      <c r="N156">
        <v>100</v>
      </c>
      <c r="O156">
        <v>1</v>
      </c>
      <c r="P156" s="78">
        <f t="shared" si="51"/>
        <v>21526219</v>
      </c>
      <c r="Q156" t="e">
        <f>VLOOKUP(B156,#REF!, 2,0)</f>
        <v>#REF!</v>
      </c>
      <c r="R156" t="e">
        <f>VLOOKUP(Q156,#REF!, 6,0)</f>
        <v>#REF!</v>
      </c>
      <c r="S156" t="e">
        <f>VLOOKUP(Q156,#REF!, 5,0)</f>
        <v>#REF!</v>
      </c>
      <c r="U156" s="72">
        <v>533700</v>
      </c>
      <c r="W156" s="72" t="str">
        <f t="shared" si="52"/>
        <v>US0028241000</v>
      </c>
      <c r="X156" s="72" t="e">
        <f t="shared" si="53"/>
        <v>#REF!</v>
      </c>
      <c r="Z156" s="72" t="e">
        <f t="shared" si="54"/>
        <v>#REF!</v>
      </c>
      <c r="AD156" s="72">
        <f t="shared" si="49"/>
        <v>-220</v>
      </c>
      <c r="AG156" s="72" t="e">
        <f t="shared" si="55"/>
        <v>#REF!</v>
      </c>
    </row>
    <row r="157" spans="1:33">
      <c r="A157" t="s">
        <v>931</v>
      </c>
      <c r="B157" s="72" t="s">
        <v>1012</v>
      </c>
      <c r="C157" s="72" t="s">
        <v>868</v>
      </c>
      <c r="D157">
        <v>0</v>
      </c>
      <c r="E157" s="5">
        <v>1.2890774303437583E-3</v>
      </c>
      <c r="F157">
        <f t="shared" si="44"/>
        <v>1057</v>
      </c>
      <c r="G157">
        <f t="shared" si="45"/>
        <v>1057</v>
      </c>
      <c r="H157" t="s">
        <v>1063</v>
      </c>
      <c r="I157" t="s">
        <v>247</v>
      </c>
      <c r="J157" t="s">
        <v>1235</v>
      </c>
      <c r="K157" t="s">
        <v>1096</v>
      </c>
      <c r="L157">
        <v>108.55</v>
      </c>
      <c r="M157">
        <v>126428.2</v>
      </c>
      <c r="N157">
        <v>100</v>
      </c>
      <c r="O157">
        <v>1</v>
      </c>
      <c r="P157" s="78">
        <f t="shared" si="51"/>
        <v>133634607.39999999</v>
      </c>
      <c r="Q157" t="e">
        <f>VLOOKUP(B157,#REF!, 2,0)</f>
        <v>#REF!</v>
      </c>
      <c r="R157" t="e">
        <f>VLOOKUP(Q157,#REF!, 6,0)</f>
        <v>#REF!</v>
      </c>
      <c r="S157" t="e">
        <f>VLOOKUP(Q157,#REF!, 5,0)</f>
        <v>#REF!</v>
      </c>
      <c r="U157" s="72">
        <v>533700</v>
      </c>
      <c r="W157" s="72" t="str">
        <f t="shared" si="52"/>
        <v>IE00BTN1Y115</v>
      </c>
      <c r="X157" s="72" t="e">
        <f t="shared" si="53"/>
        <v>#REF!</v>
      </c>
      <c r="Z157" s="72" t="e">
        <f t="shared" si="54"/>
        <v>#REF!</v>
      </c>
      <c r="AD157" s="72">
        <f t="shared" si="49"/>
        <v>1057</v>
      </c>
      <c r="AG157" s="72" t="e">
        <f t="shared" si="55"/>
        <v>#REF!</v>
      </c>
    </row>
    <row r="158" spans="1:33">
      <c r="A158" t="s">
        <v>932</v>
      </c>
      <c r="B158" s="72" t="s">
        <v>1013</v>
      </c>
      <c r="C158" s="72" t="s">
        <v>869</v>
      </c>
      <c r="D158">
        <v>0</v>
      </c>
      <c r="E158" s="5">
        <v>1.8478957985943376E-3</v>
      </c>
      <c r="F158">
        <f t="shared" si="44"/>
        <v>475</v>
      </c>
      <c r="G158">
        <f t="shared" si="45"/>
        <v>475</v>
      </c>
      <c r="H158" t="s">
        <v>1049</v>
      </c>
      <c r="I158" t="s">
        <v>247</v>
      </c>
      <c r="J158" t="s">
        <v>1236</v>
      </c>
      <c r="K158" t="s">
        <v>1096</v>
      </c>
      <c r="L158">
        <v>346.06</v>
      </c>
      <c r="M158">
        <v>403056.1</v>
      </c>
      <c r="N158">
        <v>100</v>
      </c>
      <c r="O158">
        <v>1</v>
      </c>
      <c r="P158" s="78">
        <f t="shared" si="51"/>
        <v>191451647.5</v>
      </c>
      <c r="Q158" t="e">
        <f>VLOOKUP(B158,#REF!, 2,0)</f>
        <v>#REF!</v>
      </c>
      <c r="R158" t="e">
        <f>VLOOKUP(Q158,#REF!, 6,0)</f>
        <v>#REF!</v>
      </c>
      <c r="S158" t="e">
        <f>VLOOKUP(Q158,#REF!, 5,0)</f>
        <v>#REF!</v>
      </c>
      <c r="U158" s="72">
        <v>533700</v>
      </c>
      <c r="W158" s="72" t="str">
        <f t="shared" si="52"/>
        <v>US0970231058</v>
      </c>
      <c r="X158" s="72" t="e">
        <f t="shared" si="53"/>
        <v>#REF!</v>
      </c>
      <c r="Z158" s="72" t="e">
        <f t="shared" si="54"/>
        <v>#REF!</v>
      </c>
      <c r="AD158" s="72">
        <f t="shared" si="49"/>
        <v>475</v>
      </c>
      <c r="AG158" s="72" t="e">
        <f t="shared" si="55"/>
        <v>#REF!</v>
      </c>
    </row>
    <row r="159" spans="1:33">
      <c r="A159" t="s">
        <v>685</v>
      </c>
      <c r="B159" s="72" t="s">
        <v>683</v>
      </c>
      <c r="C159" s="72" t="s">
        <v>684</v>
      </c>
      <c r="D159">
        <v>1700</v>
      </c>
      <c r="E159" s="5">
        <v>1.2550355284694015E-3</v>
      </c>
      <c r="F159">
        <f t="shared" si="44"/>
        <v>640</v>
      </c>
      <c r="G159">
        <f t="shared" si="45"/>
        <v>-1060</v>
      </c>
      <c r="H159" t="s">
        <v>1049</v>
      </c>
      <c r="I159" t="s">
        <v>247</v>
      </c>
      <c r="J159" t="s">
        <v>1237</v>
      </c>
      <c r="K159" t="s">
        <v>1096</v>
      </c>
      <c r="L159">
        <v>174.6</v>
      </c>
      <c r="M159">
        <v>203356.6</v>
      </c>
      <c r="N159">
        <v>100</v>
      </c>
      <c r="O159">
        <v>1</v>
      </c>
      <c r="P159" s="78">
        <f t="shared" si="51"/>
        <v>215557996</v>
      </c>
      <c r="Q159" t="e">
        <f>VLOOKUP(B159,#REF!, 2,0)</f>
        <v>#REF!</v>
      </c>
      <c r="R159" t="e">
        <f>VLOOKUP(Q159,#REF!, 6,0)</f>
        <v>#REF!</v>
      </c>
      <c r="S159" t="e">
        <f>VLOOKUP(Q159,#REF!, 5,0)</f>
        <v>#REF!</v>
      </c>
      <c r="U159" s="72">
        <v>533700</v>
      </c>
      <c r="W159" s="72" t="str">
        <f t="shared" si="52"/>
        <v>US4385161066</v>
      </c>
      <c r="X159" s="72" t="e">
        <f t="shared" si="53"/>
        <v>#REF!</v>
      </c>
      <c r="Z159" s="72" t="e">
        <f t="shared" si="54"/>
        <v>#REF!</v>
      </c>
      <c r="AD159" s="72">
        <f t="shared" si="49"/>
        <v>-1060</v>
      </c>
      <c r="AG159" s="72" t="e">
        <f t="shared" si="55"/>
        <v>#REF!</v>
      </c>
    </row>
    <row r="160" spans="1:33">
      <c r="A160" t="s">
        <v>933</v>
      </c>
      <c r="B160" s="72" t="s">
        <v>1014</v>
      </c>
      <c r="C160" s="72" t="s">
        <v>870</v>
      </c>
      <c r="D160">
        <v>0</v>
      </c>
      <c r="E160" s="5">
        <v>1.2220052371668458E-3</v>
      </c>
      <c r="F160">
        <f t="shared" si="44"/>
        <v>648</v>
      </c>
      <c r="G160">
        <f t="shared" si="45"/>
        <v>648</v>
      </c>
      <c r="H160" t="s">
        <v>1049</v>
      </c>
      <c r="I160" t="s">
        <v>247</v>
      </c>
      <c r="J160" t="s">
        <v>1238</v>
      </c>
      <c r="K160" t="s">
        <v>1096</v>
      </c>
      <c r="L160">
        <v>167.95</v>
      </c>
      <c r="M160">
        <v>195611.4</v>
      </c>
      <c r="N160">
        <v>100</v>
      </c>
      <c r="O160">
        <v>1</v>
      </c>
      <c r="P160" s="78">
        <f t="shared" si="51"/>
        <v>126756187.2</v>
      </c>
      <c r="Q160" t="e">
        <f>VLOOKUP(B160,#REF!, 2,0)</f>
        <v>#REF!</v>
      </c>
      <c r="R160" t="e">
        <f>VLOOKUP(Q160,#REF!, 6,0)</f>
        <v>#REF!</v>
      </c>
      <c r="S160" t="e">
        <f>VLOOKUP(Q160,#REF!, 5,0)</f>
        <v>#REF!</v>
      </c>
      <c r="U160" s="72">
        <v>533700</v>
      </c>
      <c r="W160" s="72" t="str">
        <f t="shared" si="52"/>
        <v>US9078181081</v>
      </c>
      <c r="X160" s="72" t="e">
        <f t="shared" si="53"/>
        <v>#REF!</v>
      </c>
      <c r="Z160" s="72" t="e">
        <f t="shared" si="54"/>
        <v>#REF!</v>
      </c>
      <c r="AD160" s="72">
        <f t="shared" si="49"/>
        <v>648</v>
      </c>
      <c r="AG160" s="72" t="e">
        <f t="shared" si="55"/>
        <v>#REF!</v>
      </c>
    </row>
    <row r="161" spans="1:33">
      <c r="A161" t="s">
        <v>934</v>
      </c>
      <c r="B161" s="72" t="s">
        <v>1015</v>
      </c>
      <c r="C161" s="72" t="s">
        <v>871</v>
      </c>
      <c r="D161">
        <v>0</v>
      </c>
      <c r="E161" s="5">
        <v>9.8770247555715271E-4</v>
      </c>
      <c r="F161">
        <f t="shared" si="44"/>
        <v>522</v>
      </c>
      <c r="G161">
        <f t="shared" si="45"/>
        <v>522</v>
      </c>
      <c r="H161" t="s">
        <v>1049</v>
      </c>
      <c r="I161" t="s">
        <v>247</v>
      </c>
      <c r="J161" t="s">
        <v>1239</v>
      </c>
      <c r="K161" t="s">
        <v>1096</v>
      </c>
      <c r="L161">
        <v>168.37</v>
      </c>
      <c r="M161">
        <v>196100.5</v>
      </c>
      <c r="N161">
        <v>100</v>
      </c>
      <c r="O161">
        <v>1</v>
      </c>
      <c r="P161" s="78">
        <f t="shared" si="51"/>
        <v>102364461</v>
      </c>
      <c r="Q161" t="e">
        <f>VLOOKUP(B161,#REF!, 2,0)</f>
        <v>#REF!</v>
      </c>
      <c r="R161" t="e">
        <f>VLOOKUP(Q161,#REF!, 6,0)</f>
        <v>#REF!</v>
      </c>
      <c r="S161" t="e">
        <f>VLOOKUP(Q161,#REF!, 5,0)</f>
        <v>#REF!</v>
      </c>
      <c r="U161" s="72">
        <v>533700</v>
      </c>
      <c r="W161" s="72" t="str">
        <f t="shared" si="52"/>
        <v>US88579Y1010</v>
      </c>
      <c r="X161" s="72" t="e">
        <f t="shared" si="53"/>
        <v>#REF!</v>
      </c>
      <c r="Z161" s="72" t="e">
        <f t="shared" si="54"/>
        <v>#REF!</v>
      </c>
      <c r="AD161" s="72">
        <f t="shared" si="49"/>
        <v>522</v>
      </c>
      <c r="AG161" s="72" t="e">
        <f t="shared" si="55"/>
        <v>#REF!</v>
      </c>
    </row>
    <row r="162" spans="1:33">
      <c r="A162" t="s">
        <v>935</v>
      </c>
      <c r="B162" s="72" t="s">
        <v>1016</v>
      </c>
      <c r="C162" s="72" t="s">
        <v>872</v>
      </c>
      <c r="D162">
        <v>0</v>
      </c>
      <c r="E162" s="5">
        <v>9.6418506220443648E-4</v>
      </c>
      <c r="F162">
        <f t="shared" ref="F162:F225" si="56">ROUND(E162*$F$1/M162, 0)</f>
        <v>227</v>
      </c>
      <c r="G162">
        <f t="shared" ref="G162:G225" si="57">F162-D162</f>
        <v>227</v>
      </c>
      <c r="H162" t="s">
        <v>1049</v>
      </c>
      <c r="I162" t="s">
        <v>247</v>
      </c>
      <c r="J162" t="s">
        <v>1240</v>
      </c>
      <c r="K162" t="s">
        <v>1096</v>
      </c>
      <c r="L162">
        <v>378.64</v>
      </c>
      <c r="M162">
        <v>441002</v>
      </c>
      <c r="N162">
        <v>100</v>
      </c>
      <c r="O162">
        <v>1</v>
      </c>
      <c r="P162" s="78">
        <f t="shared" si="51"/>
        <v>100107454</v>
      </c>
      <c r="Q162" t="e">
        <f>VLOOKUP(B162,#REF!, 2,0)</f>
        <v>#REF!</v>
      </c>
      <c r="R162" t="e">
        <f>VLOOKUP(Q162,#REF!, 6,0)</f>
        <v>#REF!</v>
      </c>
      <c r="S162" t="e">
        <f>VLOOKUP(Q162,#REF!, 5,0)</f>
        <v>#REF!</v>
      </c>
      <c r="U162" s="72">
        <v>533700</v>
      </c>
      <c r="W162" s="72" t="str">
        <f t="shared" si="52"/>
        <v>US5398301094</v>
      </c>
      <c r="X162" s="72" t="e">
        <f t="shared" si="53"/>
        <v>#REF!</v>
      </c>
      <c r="Z162" s="72" t="e">
        <f t="shared" si="54"/>
        <v>#REF!</v>
      </c>
      <c r="AD162" s="72">
        <f t="shared" ref="AD162:AD225" si="58">G162</f>
        <v>227</v>
      </c>
      <c r="AG162" s="72" t="e">
        <f t="shared" si="55"/>
        <v>#REF!</v>
      </c>
    </row>
    <row r="163" spans="1:33">
      <c r="A163" t="s">
        <v>963</v>
      </c>
      <c r="B163" s="72" t="s">
        <v>1017</v>
      </c>
      <c r="C163" s="72" t="s">
        <v>873</v>
      </c>
      <c r="D163">
        <v>0</v>
      </c>
      <c r="E163" s="5">
        <v>9.0019458967950173E-4</v>
      </c>
      <c r="F163">
        <f t="shared" si="56"/>
        <v>686</v>
      </c>
      <c r="G163">
        <f t="shared" si="57"/>
        <v>686</v>
      </c>
      <c r="H163" t="s">
        <v>1064</v>
      </c>
      <c r="I163" t="s">
        <v>374</v>
      </c>
      <c r="J163" t="s">
        <v>1241</v>
      </c>
      <c r="K163" t="s">
        <v>1154</v>
      </c>
      <c r="L163">
        <v>104.72</v>
      </c>
      <c r="M163">
        <v>136048.5</v>
      </c>
      <c r="N163">
        <v>1</v>
      </c>
      <c r="O163">
        <v>1</v>
      </c>
      <c r="P163" s="78">
        <f t="shared" ref="P163:P226" si="59">ABS(G163*M163)</f>
        <v>93329271</v>
      </c>
      <c r="Q163" t="e">
        <f>VLOOKUP(B163,#REF!, 2,0)</f>
        <v>#REF!</v>
      </c>
      <c r="R163" t="e">
        <f>VLOOKUP(Q163,#REF!, 6,0)</f>
        <v>#REF!</v>
      </c>
      <c r="S163" t="e">
        <f>VLOOKUP(Q163,#REF!, 5,0)</f>
        <v>#REF!</v>
      </c>
      <c r="U163" s="72">
        <v>533700</v>
      </c>
      <c r="W163" s="72" t="str">
        <f t="shared" ref="W163:W226" si="60">B163</f>
        <v>DE0007236101</v>
      </c>
      <c r="X163" s="72" t="e">
        <f t="shared" ref="X163:X226" si="61">Q163</f>
        <v>#REF!</v>
      </c>
      <c r="Z163" s="72" t="e">
        <f t="shared" ref="Z163:Z226" si="62">R163</f>
        <v>#REF!</v>
      </c>
      <c r="AD163" s="72">
        <f t="shared" si="58"/>
        <v>686</v>
      </c>
      <c r="AG163" s="72" t="e">
        <f t="shared" ref="AG163:AG226" si="63">S163</f>
        <v>#REF!</v>
      </c>
    </row>
    <row r="164" spans="1:33">
      <c r="A164" t="s">
        <v>936</v>
      </c>
      <c r="B164" s="72" t="s">
        <v>1018</v>
      </c>
      <c r="C164" s="72" t="s">
        <v>874</v>
      </c>
      <c r="D164">
        <v>0</v>
      </c>
      <c r="E164" s="5">
        <v>8.1552708740023443E-4</v>
      </c>
      <c r="F164">
        <f t="shared" si="56"/>
        <v>621</v>
      </c>
      <c r="G164">
        <f t="shared" si="57"/>
        <v>621</v>
      </c>
      <c r="H164" t="s">
        <v>1049</v>
      </c>
      <c r="I164" t="s">
        <v>247</v>
      </c>
      <c r="J164" t="s">
        <v>1242</v>
      </c>
      <c r="K164" t="s">
        <v>1096</v>
      </c>
      <c r="L164">
        <v>116.88</v>
      </c>
      <c r="M164">
        <v>136130.1</v>
      </c>
      <c r="N164">
        <v>100</v>
      </c>
      <c r="O164">
        <v>1</v>
      </c>
      <c r="P164" s="78">
        <f t="shared" si="59"/>
        <v>84536792.100000009</v>
      </c>
      <c r="Q164" t="e">
        <f>VLOOKUP(B164,#REF!, 2,0)</f>
        <v>#REF!</v>
      </c>
      <c r="R164" t="e">
        <f>VLOOKUP(Q164,#REF!, 6,0)</f>
        <v>#REF!</v>
      </c>
      <c r="S164" t="e">
        <f>VLOOKUP(Q164,#REF!, 5,0)</f>
        <v>#REF!</v>
      </c>
      <c r="U164" s="72">
        <v>533700</v>
      </c>
      <c r="W164" s="72" t="str">
        <f t="shared" si="60"/>
        <v>US9113121068</v>
      </c>
      <c r="X164" s="72" t="e">
        <f t="shared" si="61"/>
        <v>#REF!</v>
      </c>
      <c r="Z164" s="72" t="e">
        <f t="shared" si="62"/>
        <v>#REF!</v>
      </c>
      <c r="AD164" s="72">
        <f t="shared" si="58"/>
        <v>621</v>
      </c>
      <c r="AG164" s="72" t="e">
        <f t="shared" si="63"/>
        <v>#REF!</v>
      </c>
    </row>
    <row r="165" spans="1:33">
      <c r="A165" t="s">
        <v>875</v>
      </c>
      <c r="B165" s="72" t="s">
        <v>1019</v>
      </c>
      <c r="C165" s="72" t="s">
        <v>876</v>
      </c>
      <c r="D165">
        <v>0</v>
      </c>
      <c r="E165" s="5">
        <v>8.0346749263082696E-4</v>
      </c>
      <c r="F165">
        <f t="shared" si="56"/>
        <v>493</v>
      </c>
      <c r="G165">
        <f t="shared" si="57"/>
        <v>493</v>
      </c>
      <c r="H165" t="s">
        <v>1065</v>
      </c>
      <c r="I165" t="s">
        <v>374</v>
      </c>
      <c r="J165" t="s">
        <v>1243</v>
      </c>
      <c r="K165" t="s">
        <v>1183</v>
      </c>
      <c r="L165">
        <v>129.97999999999999</v>
      </c>
      <c r="M165">
        <v>168857.8</v>
      </c>
      <c r="N165">
        <v>1</v>
      </c>
      <c r="O165">
        <v>1</v>
      </c>
      <c r="P165" s="78">
        <f t="shared" si="59"/>
        <v>83246895.399999991</v>
      </c>
      <c r="Q165" t="e">
        <f>VLOOKUP(B165,#REF!, 2,0)</f>
        <v>#REF!</v>
      </c>
      <c r="R165" t="e">
        <f>VLOOKUP(Q165,#REF!, 6,0)</f>
        <v>#REF!</v>
      </c>
      <c r="S165" t="e">
        <f>VLOOKUP(Q165,#REF!, 5,0)</f>
        <v>#REF!</v>
      </c>
      <c r="U165" s="72">
        <v>533700</v>
      </c>
      <c r="W165" s="72" t="str">
        <f t="shared" si="60"/>
        <v>NL0000235190</v>
      </c>
      <c r="X165" s="72" t="e">
        <f t="shared" si="61"/>
        <v>#REF!</v>
      </c>
      <c r="Z165" s="72" t="e">
        <f t="shared" si="62"/>
        <v>#REF!</v>
      </c>
      <c r="AD165" s="72">
        <f t="shared" si="58"/>
        <v>493</v>
      </c>
      <c r="AG165" s="72" t="e">
        <f t="shared" si="63"/>
        <v>#REF!</v>
      </c>
    </row>
    <row r="166" spans="1:33">
      <c r="A166" t="s">
        <v>937</v>
      </c>
      <c r="B166" s="72" t="s">
        <v>1020</v>
      </c>
      <c r="C166" s="72" t="s">
        <v>877</v>
      </c>
      <c r="D166">
        <v>0</v>
      </c>
      <c r="E166" s="5">
        <v>7.8585230011136162E-4</v>
      </c>
      <c r="F166">
        <f t="shared" si="56"/>
        <v>499</v>
      </c>
      <c r="G166">
        <f t="shared" si="57"/>
        <v>499</v>
      </c>
      <c r="H166" t="s">
        <v>1049</v>
      </c>
      <c r="I166" t="s">
        <v>247</v>
      </c>
      <c r="J166" t="s">
        <v>1244</v>
      </c>
      <c r="K166" t="s">
        <v>1096</v>
      </c>
      <c r="L166">
        <v>140.34</v>
      </c>
      <c r="M166">
        <v>163454</v>
      </c>
      <c r="N166">
        <v>100</v>
      </c>
      <c r="O166">
        <v>1</v>
      </c>
      <c r="P166" s="78">
        <f t="shared" si="59"/>
        <v>81563546</v>
      </c>
      <c r="Q166" t="e">
        <f>VLOOKUP(B166,#REF!, 2,0)</f>
        <v>#REF!</v>
      </c>
      <c r="R166" t="e">
        <f>VLOOKUP(Q166,#REF!, 6,0)</f>
        <v>#REF!</v>
      </c>
      <c r="S166" t="e">
        <f>VLOOKUP(Q166,#REF!, 5,0)</f>
        <v>#REF!</v>
      </c>
      <c r="U166" s="72">
        <v>533700</v>
      </c>
      <c r="W166" s="72" t="str">
        <f t="shared" si="60"/>
        <v>US1491231015</v>
      </c>
      <c r="X166" s="72" t="e">
        <f t="shared" si="61"/>
        <v>#REF!</v>
      </c>
      <c r="Z166" s="72" t="e">
        <f t="shared" si="62"/>
        <v>#REF!</v>
      </c>
      <c r="AD166" s="72">
        <f t="shared" si="58"/>
        <v>499</v>
      </c>
      <c r="AG166" s="72" t="e">
        <f t="shared" si="63"/>
        <v>#REF!</v>
      </c>
    </row>
    <row r="167" spans="1:33">
      <c r="A167" t="s">
        <v>958</v>
      </c>
      <c r="B167" s="72" t="s">
        <v>1021</v>
      </c>
      <c r="C167" s="72" t="s">
        <v>878</v>
      </c>
      <c r="D167">
        <v>0</v>
      </c>
      <c r="E167" s="5">
        <v>6.5559904818278587E-4</v>
      </c>
      <c r="F167">
        <f t="shared" si="56"/>
        <v>646</v>
      </c>
      <c r="G167">
        <f t="shared" si="57"/>
        <v>646</v>
      </c>
      <c r="H167" t="s">
        <v>1054</v>
      </c>
      <c r="I167" t="s">
        <v>341</v>
      </c>
      <c r="J167" t="s">
        <v>1245</v>
      </c>
      <c r="K167" t="s">
        <v>1156</v>
      </c>
      <c r="L167">
        <v>119.01</v>
      </c>
      <c r="M167">
        <v>105307.5</v>
      </c>
      <c r="N167">
        <v>100</v>
      </c>
      <c r="O167">
        <v>1</v>
      </c>
      <c r="P167" s="78">
        <f t="shared" si="59"/>
        <v>68028645</v>
      </c>
      <c r="Q167" t="e">
        <f>VLOOKUP(B167,#REF!, 2,0)</f>
        <v>#REF!</v>
      </c>
      <c r="R167" t="e">
        <f>VLOOKUP(Q167,#REF!, 6,0)</f>
        <v>#REF!</v>
      </c>
      <c r="S167" t="e">
        <f>VLOOKUP(Q167,#REF!, 5,0)</f>
        <v>#REF!</v>
      </c>
      <c r="U167" s="72">
        <v>533700</v>
      </c>
      <c r="W167" s="72" t="str">
        <f t="shared" si="60"/>
        <v>CA1363751027</v>
      </c>
      <c r="X167" s="72" t="e">
        <f t="shared" si="61"/>
        <v>#REF!</v>
      </c>
      <c r="Z167" s="72" t="e">
        <f t="shared" si="62"/>
        <v>#REF!</v>
      </c>
      <c r="AD167" s="72">
        <f t="shared" si="58"/>
        <v>646</v>
      </c>
      <c r="AG167" s="72" t="e">
        <f t="shared" si="63"/>
        <v>#REF!</v>
      </c>
    </row>
    <row r="168" spans="1:33">
      <c r="A168" t="s">
        <v>938</v>
      </c>
      <c r="B168" s="72" t="s">
        <v>1022</v>
      </c>
      <c r="C168" s="72" t="s">
        <v>879</v>
      </c>
      <c r="D168">
        <v>0</v>
      </c>
      <c r="E168" s="5">
        <v>5.7848985480091111E-4</v>
      </c>
      <c r="F168">
        <f t="shared" si="56"/>
        <v>145</v>
      </c>
      <c r="G168">
        <f t="shared" si="57"/>
        <v>145</v>
      </c>
      <c r="H168" t="s">
        <v>1049</v>
      </c>
      <c r="I168" t="s">
        <v>247</v>
      </c>
      <c r="J168" t="s">
        <v>1246</v>
      </c>
      <c r="K168" t="s">
        <v>1096</v>
      </c>
      <c r="L168">
        <v>354.08</v>
      </c>
      <c r="M168">
        <v>412397</v>
      </c>
      <c r="N168">
        <v>100</v>
      </c>
      <c r="O168">
        <v>1</v>
      </c>
      <c r="P168" s="78">
        <f t="shared" si="59"/>
        <v>59797565</v>
      </c>
      <c r="Q168" t="e">
        <f>VLOOKUP(B168,#REF!, 2,0)</f>
        <v>#REF!</v>
      </c>
      <c r="R168" t="e">
        <f>VLOOKUP(Q168,#REF!, 6,0)</f>
        <v>#REF!</v>
      </c>
      <c r="S168" t="e">
        <f>VLOOKUP(Q168,#REF!, 5,0)</f>
        <v>#REF!</v>
      </c>
      <c r="U168" s="72">
        <v>533700</v>
      </c>
      <c r="W168" s="72" t="str">
        <f t="shared" si="60"/>
        <v>US6668071029</v>
      </c>
      <c r="X168" s="72" t="e">
        <f t="shared" si="61"/>
        <v>#REF!</v>
      </c>
      <c r="Z168" s="72" t="e">
        <f t="shared" si="62"/>
        <v>#REF!</v>
      </c>
      <c r="AD168" s="72">
        <f t="shared" si="58"/>
        <v>145</v>
      </c>
      <c r="AG168" s="72" t="e">
        <f t="shared" si="63"/>
        <v>#REF!</v>
      </c>
    </row>
    <row r="169" spans="1:33">
      <c r="A169" t="s">
        <v>939</v>
      </c>
      <c r="B169" s="72" t="s">
        <v>1023</v>
      </c>
      <c r="C169" s="72" t="s">
        <v>880</v>
      </c>
      <c r="D169">
        <v>0</v>
      </c>
      <c r="E169" s="5">
        <v>5.7841764165857948E-4</v>
      </c>
      <c r="F169">
        <f t="shared" si="56"/>
        <v>240</v>
      </c>
      <c r="G169">
        <f t="shared" si="57"/>
        <v>240</v>
      </c>
      <c r="H169" t="s">
        <v>1049</v>
      </c>
      <c r="I169" t="s">
        <v>247</v>
      </c>
      <c r="J169" t="s">
        <v>1247</v>
      </c>
      <c r="K169" t="s">
        <v>1096</v>
      </c>
      <c r="L169">
        <v>214.32</v>
      </c>
      <c r="M169">
        <v>249618.5</v>
      </c>
      <c r="N169">
        <v>100</v>
      </c>
      <c r="O169">
        <v>1</v>
      </c>
      <c r="P169" s="78">
        <f t="shared" si="59"/>
        <v>59908440</v>
      </c>
      <c r="Q169" t="e">
        <f>VLOOKUP(B169,#REF!, 2,0)</f>
        <v>#REF!</v>
      </c>
      <c r="R169" t="e">
        <f>VLOOKUP(Q169,#REF!, 6,0)</f>
        <v>#REF!</v>
      </c>
      <c r="S169" t="e">
        <f>VLOOKUP(Q169,#REF!, 5,0)</f>
        <v>#REF!</v>
      </c>
      <c r="U169" s="72">
        <v>533700</v>
      </c>
      <c r="W169" s="72" t="str">
        <f t="shared" si="60"/>
        <v>US7551115071</v>
      </c>
      <c r="X169" s="72" t="e">
        <f t="shared" si="61"/>
        <v>#REF!</v>
      </c>
      <c r="Z169" s="72" t="e">
        <f t="shared" si="62"/>
        <v>#REF!</v>
      </c>
      <c r="AD169" s="72">
        <f t="shared" si="58"/>
        <v>240</v>
      </c>
      <c r="AG169" s="72" t="e">
        <f t="shared" si="63"/>
        <v>#REF!</v>
      </c>
    </row>
    <row r="170" spans="1:33">
      <c r="A170" t="s">
        <v>651</v>
      </c>
      <c r="B170" s="72" t="s">
        <v>649</v>
      </c>
      <c r="C170" s="72" t="s">
        <v>650</v>
      </c>
      <c r="D170">
        <v>1804</v>
      </c>
      <c r="E170" s="5">
        <v>5.6398945582068966E-4</v>
      </c>
      <c r="F170">
        <f t="shared" si="56"/>
        <v>707</v>
      </c>
      <c r="G170">
        <f t="shared" si="57"/>
        <v>-1097</v>
      </c>
      <c r="H170" t="s">
        <v>1049</v>
      </c>
      <c r="I170" t="s">
        <v>247</v>
      </c>
      <c r="J170" t="s">
        <v>1248</v>
      </c>
      <c r="K170" t="s">
        <v>1110</v>
      </c>
      <c r="L170">
        <v>71.05</v>
      </c>
      <c r="M170">
        <v>82751.94</v>
      </c>
      <c r="N170">
        <v>100</v>
      </c>
      <c r="O170">
        <v>1</v>
      </c>
      <c r="P170" s="78">
        <f t="shared" si="59"/>
        <v>90778878.180000007</v>
      </c>
      <c r="Q170" t="e">
        <f>VLOOKUP(B170,#REF!, 2,0)</f>
        <v>#REF!</v>
      </c>
      <c r="R170" t="e">
        <f>VLOOKUP(Q170,#REF!, 6,0)</f>
        <v>#REF!</v>
      </c>
      <c r="S170" t="e">
        <f>VLOOKUP(Q170,#REF!, 5,0)</f>
        <v>#REF!</v>
      </c>
      <c r="U170" s="72">
        <v>533700</v>
      </c>
      <c r="W170" s="72" t="str">
        <f t="shared" si="60"/>
        <v>US1264081035</v>
      </c>
      <c r="X170" s="72" t="e">
        <f t="shared" si="61"/>
        <v>#REF!</v>
      </c>
      <c r="Z170" s="72" t="e">
        <f t="shared" si="62"/>
        <v>#REF!</v>
      </c>
      <c r="AD170" s="72">
        <f t="shared" si="58"/>
        <v>-1097</v>
      </c>
      <c r="AG170" s="72" t="e">
        <f t="shared" si="63"/>
        <v>#REF!</v>
      </c>
    </row>
    <row r="171" spans="1:33">
      <c r="A171" t="s">
        <v>881</v>
      </c>
      <c r="B171" s="72" t="s">
        <v>1024</v>
      </c>
      <c r="C171" s="72" t="s">
        <v>882</v>
      </c>
      <c r="D171">
        <v>0</v>
      </c>
      <c r="E171" s="5">
        <v>5.6032584239972406E-4</v>
      </c>
      <c r="F171">
        <f t="shared" si="56"/>
        <v>448</v>
      </c>
      <c r="G171">
        <f t="shared" si="57"/>
        <v>448</v>
      </c>
      <c r="H171" t="s">
        <v>1065</v>
      </c>
      <c r="I171" t="s">
        <v>374</v>
      </c>
      <c r="J171" t="s">
        <v>1249</v>
      </c>
      <c r="K171" t="s">
        <v>1183</v>
      </c>
      <c r="L171">
        <v>99.78</v>
      </c>
      <c r="M171">
        <v>129624.8</v>
      </c>
      <c r="N171">
        <v>1</v>
      </c>
      <c r="O171">
        <v>1</v>
      </c>
      <c r="P171" s="78">
        <f t="shared" si="59"/>
        <v>58071910.399999999</v>
      </c>
      <c r="Q171" t="e">
        <f>VLOOKUP(B171,#REF!, 2,0)</f>
        <v>#REF!</v>
      </c>
      <c r="R171" t="e">
        <f>VLOOKUP(Q171,#REF!, 6,0)</f>
        <v>#REF!</v>
      </c>
      <c r="S171" t="e">
        <f>VLOOKUP(Q171,#REF!, 5,0)</f>
        <v>#REF!</v>
      </c>
      <c r="U171" s="72">
        <v>533700</v>
      </c>
      <c r="W171" s="72" t="str">
        <f t="shared" si="60"/>
        <v>FR0000125486</v>
      </c>
      <c r="X171" s="72" t="e">
        <f t="shared" si="61"/>
        <v>#REF!</v>
      </c>
      <c r="Z171" s="72" t="e">
        <f t="shared" si="62"/>
        <v>#REF!</v>
      </c>
      <c r="AD171" s="72">
        <f t="shared" si="58"/>
        <v>448</v>
      </c>
      <c r="AG171" s="72" t="e">
        <f t="shared" si="63"/>
        <v>#REF!</v>
      </c>
    </row>
    <row r="172" spans="1:33">
      <c r="A172" t="s">
        <v>940</v>
      </c>
      <c r="B172" s="72" t="s">
        <v>1025</v>
      </c>
      <c r="C172" s="72" t="s">
        <v>883</v>
      </c>
      <c r="D172">
        <v>0</v>
      </c>
      <c r="E172" s="5">
        <v>5.3462759214858806E-4</v>
      </c>
      <c r="F172">
        <f t="shared" si="56"/>
        <v>280</v>
      </c>
      <c r="G172">
        <f t="shared" si="57"/>
        <v>280</v>
      </c>
      <c r="H172" t="s">
        <v>1049</v>
      </c>
      <c r="I172" t="s">
        <v>247</v>
      </c>
      <c r="J172" t="s">
        <v>1250</v>
      </c>
      <c r="K172" t="s">
        <v>1096</v>
      </c>
      <c r="L172">
        <v>170.21</v>
      </c>
      <c r="M172">
        <v>198243.6</v>
      </c>
      <c r="N172">
        <v>100</v>
      </c>
      <c r="O172">
        <v>1</v>
      </c>
      <c r="P172" s="78">
        <f t="shared" si="59"/>
        <v>55508208</v>
      </c>
      <c r="Q172" t="e">
        <f>VLOOKUP(B172,#REF!, 2,0)</f>
        <v>#REF!</v>
      </c>
      <c r="R172" t="e">
        <f>VLOOKUP(Q172,#REF!, 6,0)</f>
        <v>#REF!</v>
      </c>
      <c r="S172" t="e">
        <f>VLOOKUP(Q172,#REF!, 5,0)</f>
        <v>#REF!</v>
      </c>
      <c r="U172" s="72">
        <v>533700</v>
      </c>
      <c r="W172" s="72" t="str">
        <f t="shared" si="60"/>
        <v>US4523081093</v>
      </c>
      <c r="X172" s="72" t="e">
        <f t="shared" si="61"/>
        <v>#REF!</v>
      </c>
      <c r="Z172" s="72" t="e">
        <f t="shared" si="62"/>
        <v>#REF!</v>
      </c>
      <c r="AD172" s="72">
        <f t="shared" si="58"/>
        <v>280</v>
      </c>
      <c r="AG172" s="72" t="e">
        <f t="shared" si="63"/>
        <v>#REF!</v>
      </c>
    </row>
    <row r="173" spans="1:33">
      <c r="A173" t="s">
        <v>884</v>
      </c>
      <c r="B173" s="72" t="s">
        <v>1026</v>
      </c>
      <c r="C173" s="72" t="s">
        <v>885</v>
      </c>
      <c r="D173">
        <v>0</v>
      </c>
      <c r="E173" s="5">
        <v>5.2647232127458576E-4</v>
      </c>
      <c r="F173">
        <f t="shared" si="56"/>
        <v>501</v>
      </c>
      <c r="G173">
        <f t="shared" si="57"/>
        <v>501</v>
      </c>
      <c r="H173" t="s">
        <v>1065</v>
      </c>
      <c r="I173" t="s">
        <v>374</v>
      </c>
      <c r="J173" t="s">
        <v>1251</v>
      </c>
      <c r="K173" t="s">
        <v>1183</v>
      </c>
      <c r="L173">
        <v>83.92</v>
      </c>
      <c r="M173">
        <v>109021</v>
      </c>
      <c r="N173">
        <v>1</v>
      </c>
      <c r="O173">
        <v>1</v>
      </c>
      <c r="P173" s="78">
        <f t="shared" si="59"/>
        <v>54619521</v>
      </c>
      <c r="Q173" t="e">
        <f>VLOOKUP(B173,#REF!, 2,0)</f>
        <v>#REF!</v>
      </c>
      <c r="R173" t="e">
        <f>VLOOKUP(Q173,#REF!, 6,0)</f>
        <v>#REF!</v>
      </c>
      <c r="S173" t="e">
        <f>VLOOKUP(Q173,#REF!, 5,0)</f>
        <v>#REF!</v>
      </c>
      <c r="U173" s="72">
        <v>533700</v>
      </c>
      <c r="W173" s="72" t="str">
        <f t="shared" si="60"/>
        <v>FR0000121972</v>
      </c>
      <c r="X173" s="72" t="e">
        <f t="shared" si="61"/>
        <v>#REF!</v>
      </c>
      <c r="Z173" s="72" t="e">
        <f t="shared" si="62"/>
        <v>#REF!</v>
      </c>
      <c r="AD173" s="72">
        <f t="shared" si="58"/>
        <v>501</v>
      </c>
      <c r="AG173" s="72" t="e">
        <f t="shared" si="63"/>
        <v>#REF!</v>
      </c>
    </row>
    <row r="174" spans="1:33">
      <c r="A174" t="s">
        <v>886</v>
      </c>
      <c r="B174" s="72" t="s">
        <v>1027</v>
      </c>
      <c r="C174" s="72" t="s">
        <v>887</v>
      </c>
      <c r="D174">
        <v>0</v>
      </c>
      <c r="E174" s="5">
        <v>5.1610251403574219E-4</v>
      </c>
      <c r="F174">
        <f t="shared" si="56"/>
        <v>288</v>
      </c>
      <c r="G174">
        <f t="shared" si="57"/>
        <v>288</v>
      </c>
      <c r="H174" t="s">
        <v>1065</v>
      </c>
      <c r="I174" t="s">
        <v>374</v>
      </c>
      <c r="J174" t="s">
        <v>1252</v>
      </c>
      <c r="K174" t="s">
        <v>1183</v>
      </c>
      <c r="L174">
        <v>142.80000000000001</v>
      </c>
      <c r="M174">
        <v>185520.7</v>
      </c>
      <c r="N174">
        <v>1</v>
      </c>
      <c r="O174">
        <v>1</v>
      </c>
      <c r="P174" s="78">
        <f t="shared" si="59"/>
        <v>53429961.600000001</v>
      </c>
      <c r="Q174" t="e">
        <f>VLOOKUP(B174,#REF!, 2,0)</f>
        <v>#REF!</v>
      </c>
      <c r="R174" t="e">
        <f>VLOOKUP(Q174,#REF!, 6,0)</f>
        <v>#REF!</v>
      </c>
      <c r="S174" t="e">
        <f>VLOOKUP(Q174,#REF!, 5,0)</f>
        <v>#REF!</v>
      </c>
      <c r="U174" s="72">
        <v>533700</v>
      </c>
      <c r="W174" s="72" t="str">
        <f t="shared" si="60"/>
        <v>FR0000073272</v>
      </c>
      <c r="X174" s="72" t="e">
        <f t="shared" si="61"/>
        <v>#REF!</v>
      </c>
      <c r="Z174" s="72" t="e">
        <f t="shared" si="62"/>
        <v>#REF!</v>
      </c>
      <c r="AD174" s="72">
        <f t="shared" si="58"/>
        <v>288</v>
      </c>
      <c r="AG174" s="72" t="e">
        <f t="shared" si="63"/>
        <v>#REF!</v>
      </c>
    </row>
    <row r="175" spans="1:33">
      <c r="A175" t="s">
        <v>954</v>
      </c>
      <c r="B175" s="72" t="s">
        <v>1028</v>
      </c>
      <c r="C175" s="72" t="s">
        <v>888</v>
      </c>
      <c r="D175">
        <v>0</v>
      </c>
      <c r="E175" s="5">
        <v>6.2549527236814857E-3</v>
      </c>
      <c r="F175">
        <f t="shared" si="56"/>
        <v>2290</v>
      </c>
      <c r="G175">
        <f t="shared" si="57"/>
        <v>2290</v>
      </c>
      <c r="H175" t="s">
        <v>1049</v>
      </c>
      <c r="I175" t="s">
        <v>247</v>
      </c>
      <c r="J175" t="s">
        <v>1253</v>
      </c>
      <c r="K175" t="s">
        <v>1110</v>
      </c>
      <c r="L175">
        <v>243.26</v>
      </c>
      <c r="M175">
        <v>283324.90000000002</v>
      </c>
      <c r="N175">
        <v>100</v>
      </c>
      <c r="O175">
        <v>1</v>
      </c>
      <c r="P175" s="78">
        <f t="shared" si="59"/>
        <v>648814021</v>
      </c>
      <c r="Q175" t="e">
        <f>VLOOKUP(B175,#REF!, 2,0)</f>
        <v>#REF!</v>
      </c>
      <c r="R175" t="e">
        <f>VLOOKUP(Q175,#REF!, 6,0)</f>
        <v>#REF!</v>
      </c>
      <c r="S175" t="e">
        <f>VLOOKUP(Q175,#REF!, 5,0)</f>
        <v>#REF!</v>
      </c>
      <c r="U175" s="72">
        <v>533700</v>
      </c>
      <c r="W175" s="72" t="str">
        <f t="shared" si="60"/>
        <v>US0378331005</v>
      </c>
      <c r="X175" s="72" t="e">
        <f t="shared" si="61"/>
        <v>#REF!</v>
      </c>
      <c r="Z175" s="72" t="e">
        <f t="shared" si="62"/>
        <v>#REF!</v>
      </c>
      <c r="AD175" s="72">
        <f t="shared" si="58"/>
        <v>2290</v>
      </c>
      <c r="AG175" s="72" t="e">
        <f t="shared" si="63"/>
        <v>#REF!</v>
      </c>
    </row>
    <row r="176" spans="1:33">
      <c r="A176" t="s">
        <v>955</v>
      </c>
      <c r="B176" s="72" t="s">
        <v>1029</v>
      </c>
      <c r="C176" s="72" t="s">
        <v>889</v>
      </c>
      <c r="D176">
        <v>0</v>
      </c>
      <c r="E176" s="5">
        <v>5.5850859331361899E-3</v>
      </c>
      <c r="F176">
        <f t="shared" si="56"/>
        <v>3439</v>
      </c>
      <c r="G176">
        <f t="shared" si="57"/>
        <v>3439</v>
      </c>
      <c r="H176" t="s">
        <v>1049</v>
      </c>
      <c r="I176" t="s">
        <v>247</v>
      </c>
      <c r="J176" t="s">
        <v>1254</v>
      </c>
      <c r="K176" t="s">
        <v>1110</v>
      </c>
      <c r="L176">
        <v>144.61000000000001</v>
      </c>
      <c r="M176">
        <v>168427.3</v>
      </c>
      <c r="N176">
        <v>100</v>
      </c>
      <c r="O176">
        <v>1</v>
      </c>
      <c r="P176" s="78">
        <f t="shared" si="59"/>
        <v>579221484.69999993</v>
      </c>
      <c r="Q176" t="e">
        <f>VLOOKUP(B176,#REF!, 2,0)</f>
        <v>#REF!</v>
      </c>
      <c r="R176" t="e">
        <f>VLOOKUP(Q176,#REF!, 6,0)</f>
        <v>#REF!</v>
      </c>
      <c r="S176" t="e">
        <f>VLOOKUP(Q176,#REF!, 5,0)</f>
        <v>#REF!</v>
      </c>
      <c r="U176" s="72">
        <v>533700</v>
      </c>
      <c r="W176" s="72" t="str">
        <f t="shared" si="60"/>
        <v>US5949181045</v>
      </c>
      <c r="X176" s="72" t="e">
        <f t="shared" si="61"/>
        <v>#REF!</v>
      </c>
      <c r="Z176" s="72" t="e">
        <f t="shared" si="62"/>
        <v>#REF!</v>
      </c>
      <c r="AD176" s="72">
        <f t="shared" si="58"/>
        <v>3439</v>
      </c>
      <c r="AG176" s="72" t="e">
        <f t="shared" si="63"/>
        <v>#REF!</v>
      </c>
    </row>
    <row r="177" spans="1:33">
      <c r="A177" t="s">
        <v>941</v>
      </c>
      <c r="B177" s="72" t="s">
        <v>1030</v>
      </c>
      <c r="C177" s="72" t="s">
        <v>890</v>
      </c>
      <c r="D177">
        <v>0</v>
      </c>
      <c r="E177" s="5">
        <v>1.6654878504703168E-3</v>
      </c>
      <c r="F177">
        <f t="shared" si="56"/>
        <v>827</v>
      </c>
      <c r="G177">
        <f t="shared" si="57"/>
        <v>827</v>
      </c>
      <c r="H177" t="s">
        <v>1049</v>
      </c>
      <c r="I177" t="s">
        <v>247</v>
      </c>
      <c r="J177" t="s">
        <v>1255</v>
      </c>
      <c r="K177" t="s">
        <v>1096</v>
      </c>
      <c r="L177">
        <v>179.25</v>
      </c>
      <c r="M177">
        <v>208772.5</v>
      </c>
      <c r="N177">
        <v>100</v>
      </c>
      <c r="O177">
        <v>1</v>
      </c>
      <c r="P177" s="78">
        <f t="shared" si="59"/>
        <v>172654857.5</v>
      </c>
      <c r="Q177" t="e">
        <f>VLOOKUP(B177,#REF!, 2,0)</f>
        <v>#REF!</v>
      </c>
      <c r="R177" t="e">
        <f>VLOOKUP(Q177,#REF!, 6,0)</f>
        <v>#REF!</v>
      </c>
      <c r="S177" t="e">
        <f>VLOOKUP(Q177,#REF!, 5,0)</f>
        <v>#REF!</v>
      </c>
      <c r="U177" s="72">
        <v>533700</v>
      </c>
      <c r="W177" s="72" t="str">
        <f t="shared" si="60"/>
        <v>US92826C8394</v>
      </c>
      <c r="X177" s="72" t="e">
        <f t="shared" si="61"/>
        <v>#REF!</v>
      </c>
      <c r="Z177" s="72" t="e">
        <f t="shared" si="62"/>
        <v>#REF!</v>
      </c>
      <c r="AD177" s="72">
        <f t="shared" si="58"/>
        <v>827</v>
      </c>
      <c r="AG177" s="72" t="e">
        <f t="shared" si="63"/>
        <v>#REF!</v>
      </c>
    </row>
    <row r="178" spans="1:33">
      <c r="A178" t="s">
        <v>942</v>
      </c>
      <c r="B178" s="72" t="s">
        <v>1031</v>
      </c>
      <c r="C178" s="72" t="s">
        <v>891</v>
      </c>
      <c r="D178">
        <v>0</v>
      </c>
      <c r="E178" s="5">
        <v>1.3253539224220687E-3</v>
      </c>
      <c r="F178">
        <f t="shared" si="56"/>
        <v>426</v>
      </c>
      <c r="G178">
        <f t="shared" si="57"/>
        <v>426</v>
      </c>
      <c r="H178" t="s">
        <v>1049</v>
      </c>
      <c r="I178" t="s">
        <v>247</v>
      </c>
      <c r="J178" t="s">
        <v>1256</v>
      </c>
      <c r="K178" t="s">
        <v>1096</v>
      </c>
      <c r="L178">
        <v>277.14999999999998</v>
      </c>
      <c r="M178">
        <v>322796.59999999998</v>
      </c>
      <c r="N178">
        <v>100</v>
      </c>
      <c r="O178">
        <v>1</v>
      </c>
      <c r="P178" s="78">
        <f t="shared" si="59"/>
        <v>137511351.59999999</v>
      </c>
      <c r="Q178" t="e">
        <f>VLOOKUP(B178,#REF!, 2,0)</f>
        <v>#REF!</v>
      </c>
      <c r="R178" t="e">
        <f>VLOOKUP(Q178,#REF!, 6,0)</f>
        <v>#REF!</v>
      </c>
      <c r="S178" t="e">
        <f>VLOOKUP(Q178,#REF!, 5,0)</f>
        <v>#REF!</v>
      </c>
      <c r="U178" s="72">
        <v>533700</v>
      </c>
      <c r="W178" s="72" t="str">
        <f t="shared" si="60"/>
        <v>US57636Q1040</v>
      </c>
      <c r="X178" s="72" t="e">
        <f t="shared" si="61"/>
        <v>#REF!</v>
      </c>
      <c r="Z178" s="72" t="e">
        <f t="shared" si="62"/>
        <v>#REF!</v>
      </c>
      <c r="AD178" s="72">
        <f t="shared" si="58"/>
        <v>426</v>
      </c>
      <c r="AG178" s="72" t="e">
        <f t="shared" si="63"/>
        <v>#REF!</v>
      </c>
    </row>
    <row r="179" spans="1:33">
      <c r="A179" t="s">
        <v>892</v>
      </c>
      <c r="B179" s="72" t="s">
        <v>1032</v>
      </c>
      <c r="C179" s="72" t="s">
        <v>893</v>
      </c>
      <c r="D179">
        <v>0</v>
      </c>
      <c r="E179" s="5">
        <v>1.3193635024053214E-3</v>
      </c>
      <c r="F179">
        <f t="shared" si="56"/>
        <v>11909</v>
      </c>
      <c r="G179" s="63">
        <v>12000</v>
      </c>
      <c r="H179" t="s">
        <v>1066</v>
      </c>
      <c r="I179" t="s">
        <v>1067</v>
      </c>
      <c r="J179" t="s">
        <v>1257</v>
      </c>
      <c r="K179" t="s">
        <v>1258</v>
      </c>
      <c r="L179">
        <v>299.5</v>
      </c>
      <c r="M179">
        <v>11489.34</v>
      </c>
      <c r="N179">
        <v>1000</v>
      </c>
      <c r="O179">
        <v>1</v>
      </c>
      <c r="P179" s="78">
        <f t="shared" si="59"/>
        <v>137872080</v>
      </c>
      <c r="Q179" t="e">
        <f>VLOOKUP(B179,#REF!, 2,0)</f>
        <v>#REF!</v>
      </c>
      <c r="R179" t="e">
        <f>VLOOKUP(Q179,#REF!, 6,0)</f>
        <v>#REF!</v>
      </c>
      <c r="S179" t="e">
        <f>VLOOKUP(Q179,#REF!, 5,0)</f>
        <v>#REF!</v>
      </c>
      <c r="U179" s="63">
        <v>533700</v>
      </c>
      <c r="V179" s="63"/>
      <c r="W179" s="63" t="str">
        <f t="shared" si="60"/>
        <v>TW0002330008</v>
      </c>
      <c r="X179" s="63" t="e">
        <f t="shared" si="61"/>
        <v>#REF!</v>
      </c>
      <c r="Y179" s="63"/>
      <c r="Z179" s="63" t="e">
        <f t="shared" si="62"/>
        <v>#REF!</v>
      </c>
      <c r="AA179" s="63"/>
      <c r="AB179" s="63"/>
      <c r="AC179" s="63"/>
      <c r="AD179" s="63">
        <f t="shared" si="58"/>
        <v>12000</v>
      </c>
      <c r="AE179" s="63"/>
      <c r="AF179" s="63"/>
      <c r="AG179" s="63" t="e">
        <f t="shared" si="63"/>
        <v>#REF!</v>
      </c>
    </row>
    <row r="180" spans="1:33">
      <c r="A180" t="s">
        <v>21</v>
      </c>
      <c r="B180" s="72" t="s">
        <v>686</v>
      </c>
      <c r="C180" s="72" t="s">
        <v>687</v>
      </c>
      <c r="D180">
        <v>8479</v>
      </c>
      <c r="E180" s="5">
        <v>1.2944422948843223E-3</v>
      </c>
      <c r="F180">
        <f t="shared" si="56"/>
        <v>2036</v>
      </c>
      <c r="G180">
        <f t="shared" si="57"/>
        <v>-6443</v>
      </c>
      <c r="H180" t="s">
        <v>1049</v>
      </c>
      <c r="I180" t="s">
        <v>247</v>
      </c>
      <c r="J180" t="s">
        <v>1259</v>
      </c>
      <c r="K180" t="s">
        <v>1110</v>
      </c>
      <c r="L180">
        <v>56.6</v>
      </c>
      <c r="M180">
        <v>65922.02</v>
      </c>
      <c r="N180">
        <v>100</v>
      </c>
      <c r="O180">
        <v>1</v>
      </c>
      <c r="P180" s="78">
        <f t="shared" si="59"/>
        <v>424735574.86000001</v>
      </c>
      <c r="Q180" t="e">
        <f>VLOOKUP(B180,#REF!, 2,0)</f>
        <v>#REF!</v>
      </c>
      <c r="R180" t="e">
        <f>VLOOKUP(Q180,#REF!, 6,0)</f>
        <v>#REF!</v>
      </c>
      <c r="S180" t="e">
        <f>VLOOKUP(Q180,#REF!, 5,0)</f>
        <v>#REF!</v>
      </c>
      <c r="U180" s="72">
        <v>533700</v>
      </c>
      <c r="W180" s="72" t="str">
        <f t="shared" si="60"/>
        <v>US4581401001</v>
      </c>
      <c r="X180" s="72" t="e">
        <f t="shared" si="61"/>
        <v>#REF!</v>
      </c>
      <c r="Z180" s="72" t="e">
        <f t="shared" si="62"/>
        <v>#REF!</v>
      </c>
      <c r="AD180" s="72">
        <f t="shared" si="58"/>
        <v>-6443</v>
      </c>
      <c r="AG180" s="72" t="e">
        <f t="shared" si="63"/>
        <v>#REF!</v>
      </c>
    </row>
    <row r="181" spans="1:33">
      <c r="A181" t="s">
        <v>553</v>
      </c>
      <c r="B181" s="72" t="s">
        <v>555</v>
      </c>
      <c r="C181" s="72" t="s">
        <v>894</v>
      </c>
      <c r="D181">
        <v>4736</v>
      </c>
      <c r="E181" s="5">
        <v>1.1535799537560044E-3</v>
      </c>
      <c r="F181">
        <f t="shared" si="56"/>
        <v>2374</v>
      </c>
      <c r="G181">
        <f t="shared" si="57"/>
        <v>-2362</v>
      </c>
      <c r="H181" t="s">
        <v>811</v>
      </c>
      <c r="I181" t="s">
        <v>552</v>
      </c>
      <c r="J181" t="s">
        <v>1260</v>
      </c>
      <c r="K181" t="s">
        <v>1101</v>
      </c>
      <c r="L181">
        <v>50400</v>
      </c>
      <c r="M181">
        <v>50400</v>
      </c>
      <c r="N181">
        <v>1</v>
      </c>
      <c r="O181">
        <v>1</v>
      </c>
      <c r="P181" s="78">
        <f t="shared" si="59"/>
        <v>119044800</v>
      </c>
      <c r="Q181" t="e">
        <f>VLOOKUP(B181,#REF!, 2,0)</f>
        <v>#REF!</v>
      </c>
      <c r="R181" t="e">
        <f>VLOOKUP(Q181,#REF!, 6,0)</f>
        <v>#REF!</v>
      </c>
      <c r="S181" t="e">
        <f>VLOOKUP(Q181,#REF!, 5,0)</f>
        <v>#REF!</v>
      </c>
      <c r="U181" s="63">
        <v>533700</v>
      </c>
      <c r="V181" s="63"/>
      <c r="W181" s="63" t="str">
        <f t="shared" si="60"/>
        <v>KR7005930003</v>
      </c>
      <c r="X181" s="63" t="e">
        <f t="shared" si="61"/>
        <v>#REF!</v>
      </c>
      <c r="Y181" s="63"/>
      <c r="Z181" s="63" t="e">
        <f t="shared" si="62"/>
        <v>#REF!</v>
      </c>
      <c r="AA181" s="63"/>
      <c r="AB181" s="63"/>
      <c r="AC181" s="63"/>
      <c r="AD181" s="63">
        <f t="shared" si="58"/>
        <v>-2362</v>
      </c>
      <c r="AE181" s="63"/>
      <c r="AF181" s="63"/>
      <c r="AG181" s="63" t="e">
        <f t="shared" si="63"/>
        <v>#REF!</v>
      </c>
    </row>
    <row r="182" spans="1:33">
      <c r="A182" t="s">
        <v>956</v>
      </c>
      <c r="B182" s="72" t="s">
        <v>1033</v>
      </c>
      <c r="C182" s="72" t="s">
        <v>895</v>
      </c>
      <c r="D182">
        <v>0</v>
      </c>
      <c r="E182" s="5">
        <v>1.1259392015725354E-3</v>
      </c>
      <c r="F182">
        <f t="shared" si="56"/>
        <v>2108</v>
      </c>
      <c r="G182">
        <f t="shared" si="57"/>
        <v>2108</v>
      </c>
      <c r="H182" t="s">
        <v>1049</v>
      </c>
      <c r="I182" t="s">
        <v>247</v>
      </c>
      <c r="J182" t="s">
        <v>1261</v>
      </c>
      <c r="K182" t="s">
        <v>1110</v>
      </c>
      <c r="L182">
        <v>47.56</v>
      </c>
      <c r="M182">
        <v>55393.13</v>
      </c>
      <c r="N182">
        <v>100</v>
      </c>
      <c r="O182">
        <v>1</v>
      </c>
      <c r="P182" s="78">
        <f t="shared" si="59"/>
        <v>116768718.03999999</v>
      </c>
      <c r="Q182" t="e">
        <f>VLOOKUP(B182,#REF!, 2,0)</f>
        <v>#REF!</v>
      </c>
      <c r="R182" t="e">
        <f>VLOOKUP(Q182,#REF!, 6,0)</f>
        <v>#REF!</v>
      </c>
      <c r="S182" t="e">
        <f>VLOOKUP(Q182,#REF!, 5,0)</f>
        <v>#REF!</v>
      </c>
      <c r="U182" s="72">
        <v>533700</v>
      </c>
      <c r="W182" s="72" t="str">
        <f t="shared" si="60"/>
        <v>US17275R1023</v>
      </c>
      <c r="X182" s="72" t="e">
        <f t="shared" si="61"/>
        <v>#REF!</v>
      </c>
      <c r="Z182" s="72" t="e">
        <f t="shared" si="62"/>
        <v>#REF!</v>
      </c>
      <c r="AD182" s="72">
        <f t="shared" si="58"/>
        <v>2108</v>
      </c>
      <c r="AG182" s="72" t="e">
        <f t="shared" si="63"/>
        <v>#REF!</v>
      </c>
    </row>
    <row r="183" spans="1:33">
      <c r="A183" t="s">
        <v>732</v>
      </c>
      <c r="B183" s="72" t="s">
        <v>730</v>
      </c>
      <c r="C183" s="72" t="s">
        <v>731</v>
      </c>
      <c r="D183">
        <v>4557</v>
      </c>
      <c r="E183" s="5">
        <v>7.2393695776725299E-4</v>
      </c>
      <c r="F183">
        <f t="shared" si="56"/>
        <v>1175</v>
      </c>
      <c r="G183">
        <f t="shared" si="57"/>
        <v>-3382</v>
      </c>
      <c r="H183" t="s">
        <v>1049</v>
      </c>
      <c r="I183" t="s">
        <v>247</v>
      </c>
      <c r="J183" t="s">
        <v>1262</v>
      </c>
      <c r="K183" t="s">
        <v>1096</v>
      </c>
      <c r="L183">
        <v>54.85</v>
      </c>
      <c r="M183">
        <v>63883.8</v>
      </c>
      <c r="N183">
        <v>100</v>
      </c>
      <c r="O183">
        <v>1</v>
      </c>
      <c r="P183" s="78">
        <f t="shared" si="59"/>
        <v>216055011.60000002</v>
      </c>
      <c r="Q183" t="e">
        <f>VLOOKUP(B183,#REF!, 2,0)</f>
        <v>#REF!</v>
      </c>
      <c r="R183" t="e">
        <f>VLOOKUP(Q183,#REF!, 6,0)</f>
        <v>#REF!</v>
      </c>
      <c r="S183" t="e">
        <f>VLOOKUP(Q183,#REF!, 5,0)</f>
        <v>#REF!</v>
      </c>
      <c r="U183" s="72">
        <v>533700</v>
      </c>
      <c r="W183" s="72" t="str">
        <f t="shared" si="60"/>
        <v>US68389X1054</v>
      </c>
      <c r="X183" s="72" t="e">
        <f t="shared" si="61"/>
        <v>#REF!</v>
      </c>
      <c r="Z183" s="72" t="e">
        <f t="shared" si="62"/>
        <v>#REF!</v>
      </c>
      <c r="AD183" s="72">
        <f t="shared" si="58"/>
        <v>-3382</v>
      </c>
      <c r="AG183" s="72" t="e">
        <f t="shared" si="63"/>
        <v>#REF!</v>
      </c>
    </row>
    <row r="184" spans="1:33">
      <c r="A184" t="s">
        <v>22</v>
      </c>
      <c r="B184" s="72" t="s">
        <v>688</v>
      </c>
      <c r="C184" s="72" t="s">
        <v>689</v>
      </c>
      <c r="D184">
        <v>1661</v>
      </c>
      <c r="E184" s="5">
        <v>6.6607109078247015E-4</v>
      </c>
      <c r="F184">
        <f t="shared" si="56"/>
        <v>439</v>
      </c>
      <c r="G184">
        <f t="shared" si="57"/>
        <v>-1222</v>
      </c>
      <c r="H184" t="s">
        <v>1049</v>
      </c>
      <c r="I184" t="s">
        <v>247</v>
      </c>
      <c r="J184" t="s">
        <v>1263</v>
      </c>
      <c r="K184" t="s">
        <v>1096</v>
      </c>
      <c r="L184">
        <v>135.25</v>
      </c>
      <c r="M184">
        <v>157525.70000000001</v>
      </c>
      <c r="N184">
        <v>100</v>
      </c>
      <c r="O184">
        <v>1</v>
      </c>
      <c r="P184" s="78">
        <f t="shared" si="59"/>
        <v>192496405.40000001</v>
      </c>
      <c r="Q184" t="e">
        <f>VLOOKUP(B184,#REF!, 2,0)</f>
        <v>#REF!</v>
      </c>
      <c r="R184" t="e">
        <f>VLOOKUP(Q184,#REF!, 6,0)</f>
        <v>#REF!</v>
      </c>
      <c r="S184" t="e">
        <f>VLOOKUP(Q184,#REF!, 5,0)</f>
        <v>#REF!</v>
      </c>
      <c r="U184" s="72">
        <v>533700</v>
      </c>
      <c r="W184" s="72" t="str">
        <f t="shared" si="60"/>
        <v>US4592001014</v>
      </c>
      <c r="X184" s="72" t="e">
        <f t="shared" si="61"/>
        <v>#REF!</v>
      </c>
      <c r="Z184" s="72" t="e">
        <f t="shared" si="62"/>
        <v>#REF!</v>
      </c>
      <c r="AD184" s="72">
        <f t="shared" si="58"/>
        <v>-1222</v>
      </c>
      <c r="AG184" s="72" t="e">
        <f t="shared" si="63"/>
        <v>#REF!</v>
      </c>
    </row>
    <row r="185" spans="1:33">
      <c r="A185" t="s">
        <v>943</v>
      </c>
      <c r="B185" s="72" t="s">
        <v>1034</v>
      </c>
      <c r="C185" s="72" t="s">
        <v>896</v>
      </c>
      <c r="D185">
        <v>0</v>
      </c>
      <c r="E185" s="5">
        <v>6.5633533294109274E-4</v>
      </c>
      <c r="F185">
        <f t="shared" si="56"/>
        <v>313</v>
      </c>
      <c r="G185">
        <f t="shared" si="57"/>
        <v>313</v>
      </c>
      <c r="H185" t="s">
        <v>1063</v>
      </c>
      <c r="I185" t="s">
        <v>247</v>
      </c>
      <c r="J185" t="s">
        <v>1264</v>
      </c>
      <c r="K185" t="s">
        <v>1096</v>
      </c>
      <c r="L185">
        <v>186.58</v>
      </c>
      <c r="M185">
        <v>217309.7</v>
      </c>
      <c r="N185">
        <v>100</v>
      </c>
      <c r="O185">
        <v>1</v>
      </c>
      <c r="P185" s="78">
        <f t="shared" si="59"/>
        <v>68017936.100000009</v>
      </c>
      <c r="Q185" t="e">
        <f>VLOOKUP(B185,#REF!, 2,0)</f>
        <v>#REF!</v>
      </c>
      <c r="R185" t="e">
        <f>VLOOKUP(Q185,#REF!, 6,0)</f>
        <v>#REF!</v>
      </c>
      <c r="S185" t="e">
        <f>VLOOKUP(Q185,#REF!, 5,0)</f>
        <v>#REF!</v>
      </c>
      <c r="U185" s="72">
        <v>533700</v>
      </c>
      <c r="W185" s="72" t="str">
        <f t="shared" si="60"/>
        <v>IE00B4BNMY34</v>
      </c>
      <c r="X185" s="72" t="e">
        <f t="shared" si="61"/>
        <v>#REF!</v>
      </c>
      <c r="Z185" s="72" t="e">
        <f t="shared" si="62"/>
        <v>#REF!</v>
      </c>
      <c r="AD185" s="72">
        <f t="shared" si="58"/>
        <v>313</v>
      </c>
      <c r="AG185" s="72" t="e">
        <f t="shared" si="63"/>
        <v>#REF!</v>
      </c>
    </row>
    <row r="186" spans="1:33">
      <c r="A186" t="s">
        <v>960</v>
      </c>
      <c r="B186" s="72" t="s">
        <v>1035</v>
      </c>
      <c r="C186" s="72" t="s">
        <v>897</v>
      </c>
      <c r="D186">
        <v>0</v>
      </c>
      <c r="E186" s="5">
        <v>8.6749727859291204E-4</v>
      </c>
      <c r="F186">
        <f t="shared" si="56"/>
        <v>3093</v>
      </c>
      <c r="G186">
        <f t="shared" si="57"/>
        <v>3093</v>
      </c>
      <c r="H186" t="s">
        <v>1055</v>
      </c>
      <c r="I186" t="s">
        <v>293</v>
      </c>
      <c r="J186" t="s">
        <v>1265</v>
      </c>
      <c r="K186" t="s">
        <v>1099</v>
      </c>
      <c r="L186">
        <v>36.200000000000003</v>
      </c>
      <c r="M186">
        <v>29088.92</v>
      </c>
      <c r="N186">
        <v>1</v>
      </c>
      <c r="O186">
        <v>1</v>
      </c>
      <c r="P186" s="78">
        <f t="shared" si="59"/>
        <v>89972029.559999987</v>
      </c>
      <c r="Q186" t="e">
        <f>VLOOKUP(B186,#REF!, 2,0)</f>
        <v>#REF!</v>
      </c>
      <c r="R186" t="e">
        <f>VLOOKUP(Q186,#REF!, 6,0)</f>
        <v>#REF!</v>
      </c>
      <c r="S186" t="e">
        <f>VLOOKUP(Q186,#REF!, 5,0)</f>
        <v>#REF!</v>
      </c>
      <c r="U186" s="72">
        <v>533700</v>
      </c>
      <c r="W186" s="72" t="str">
        <f t="shared" si="60"/>
        <v>AU000000BHP4</v>
      </c>
      <c r="X186" s="72" t="e">
        <f t="shared" si="61"/>
        <v>#REF!</v>
      </c>
      <c r="Z186" s="72" t="e">
        <f t="shared" si="62"/>
        <v>#REF!</v>
      </c>
      <c r="AD186" s="72">
        <f t="shared" si="58"/>
        <v>3093</v>
      </c>
      <c r="AG186" s="72" t="e">
        <f t="shared" si="63"/>
        <v>#REF!</v>
      </c>
    </row>
    <row r="187" spans="1:33">
      <c r="A187" t="s">
        <v>898</v>
      </c>
      <c r="B187" s="72" t="s">
        <v>1036</v>
      </c>
      <c r="C187" s="72" t="s">
        <v>899</v>
      </c>
      <c r="D187">
        <v>0</v>
      </c>
      <c r="E187" s="5">
        <v>7.3724584635147011E-4</v>
      </c>
      <c r="F187">
        <f t="shared" si="56"/>
        <v>502</v>
      </c>
      <c r="G187">
        <f t="shared" si="57"/>
        <v>502</v>
      </c>
      <c r="H187" t="s">
        <v>1065</v>
      </c>
      <c r="I187" t="s">
        <v>374</v>
      </c>
      <c r="J187" t="s">
        <v>1266</v>
      </c>
      <c r="K187" t="s">
        <v>1183</v>
      </c>
      <c r="L187">
        <v>117.2</v>
      </c>
      <c r="M187">
        <v>152262.1</v>
      </c>
      <c r="N187">
        <v>1</v>
      </c>
      <c r="O187">
        <v>1</v>
      </c>
      <c r="P187" s="78">
        <f t="shared" si="59"/>
        <v>76435574.200000003</v>
      </c>
      <c r="Q187" t="e">
        <f>VLOOKUP(B187,#REF!, 2,0)</f>
        <v>#REF!</v>
      </c>
      <c r="R187" t="e">
        <f>VLOOKUP(Q187,#REF!, 6,0)</f>
        <v>#REF!</v>
      </c>
      <c r="S187" t="e">
        <f>VLOOKUP(Q187,#REF!, 5,0)</f>
        <v>#REF!</v>
      </c>
      <c r="U187" s="72">
        <v>533700</v>
      </c>
      <c r="W187" s="72" t="str">
        <f t="shared" si="60"/>
        <v>FR0000120073</v>
      </c>
      <c r="X187" s="72" t="e">
        <f t="shared" si="61"/>
        <v>#REF!</v>
      </c>
      <c r="Z187" s="72" t="e">
        <f t="shared" si="62"/>
        <v>#REF!</v>
      </c>
      <c r="AD187" s="72">
        <f t="shared" si="58"/>
        <v>502</v>
      </c>
      <c r="AG187" s="72" t="e">
        <f t="shared" si="63"/>
        <v>#REF!</v>
      </c>
    </row>
    <row r="188" spans="1:33">
      <c r="A188" s="63" t="s">
        <v>30</v>
      </c>
      <c r="B188" s="72" t="s">
        <v>426</v>
      </c>
      <c r="C188" s="72" t="s">
        <v>427</v>
      </c>
      <c r="D188">
        <v>2263</v>
      </c>
      <c r="E188" s="64">
        <v>7.211622484324606E-4</v>
      </c>
      <c r="F188">
        <f t="shared" si="56"/>
        <v>1225</v>
      </c>
      <c r="G188">
        <f t="shared" si="57"/>
        <v>-1038</v>
      </c>
      <c r="H188" t="s">
        <v>1052</v>
      </c>
      <c r="I188" t="s">
        <v>1051</v>
      </c>
      <c r="J188" t="s">
        <v>1267</v>
      </c>
      <c r="K188" t="s">
        <v>1091</v>
      </c>
      <c r="L188">
        <v>4063</v>
      </c>
      <c r="M188">
        <v>61056.9</v>
      </c>
      <c r="N188">
        <v>1</v>
      </c>
      <c r="O188">
        <v>1</v>
      </c>
      <c r="P188" s="78">
        <f t="shared" si="59"/>
        <v>63377062.200000003</v>
      </c>
      <c r="Q188" t="e">
        <f>VLOOKUP(B188,#REF!, 2,0)</f>
        <v>#REF!</v>
      </c>
      <c r="R188" t="e">
        <f>VLOOKUP(Q188,#REF!, 6,0)</f>
        <v>#REF!</v>
      </c>
      <c r="S188" t="e">
        <f>VLOOKUP(Q188,#REF!, 5,0)</f>
        <v>#REF!</v>
      </c>
      <c r="U188" s="72">
        <v>533700</v>
      </c>
      <c r="W188" s="72" t="str">
        <f t="shared" si="60"/>
        <v>GB0007188757</v>
      </c>
      <c r="X188" s="72" t="e">
        <f t="shared" si="61"/>
        <v>#REF!</v>
      </c>
      <c r="Z188" s="72" t="e">
        <f t="shared" si="62"/>
        <v>#REF!</v>
      </c>
      <c r="AD188" s="72">
        <f t="shared" si="58"/>
        <v>-1038</v>
      </c>
      <c r="AG188" s="72" t="e">
        <f t="shared" si="63"/>
        <v>#REF!</v>
      </c>
    </row>
    <row r="189" spans="1:33">
      <c r="A189" t="s">
        <v>944</v>
      </c>
      <c r="B189" s="72" t="s">
        <v>1037</v>
      </c>
      <c r="C189" s="72" t="s">
        <v>900</v>
      </c>
      <c r="D189">
        <v>0</v>
      </c>
      <c r="E189" s="5">
        <v>6.035434396364645E-4</v>
      </c>
      <c r="F189">
        <f t="shared" si="56"/>
        <v>819</v>
      </c>
      <c r="G189">
        <f t="shared" si="57"/>
        <v>819</v>
      </c>
      <c r="H189" t="s">
        <v>1049</v>
      </c>
      <c r="I189" t="s">
        <v>247</v>
      </c>
      <c r="J189" t="s">
        <v>1268</v>
      </c>
      <c r="K189" t="s">
        <v>1096</v>
      </c>
      <c r="L189">
        <v>65.59</v>
      </c>
      <c r="M189">
        <v>76392.67</v>
      </c>
      <c r="N189">
        <v>100</v>
      </c>
      <c r="O189">
        <v>1</v>
      </c>
      <c r="P189" s="78">
        <f t="shared" si="59"/>
        <v>62565596.729999997</v>
      </c>
      <c r="Q189" t="e">
        <f>VLOOKUP(B189,#REF!, 2,0)</f>
        <v>#REF!</v>
      </c>
      <c r="R189" t="e">
        <f>VLOOKUP(Q189,#REF!, 6,0)</f>
        <v>#REF!</v>
      </c>
      <c r="S189" t="e">
        <f>VLOOKUP(Q189,#REF!, 5,0)</f>
        <v>#REF!</v>
      </c>
      <c r="U189" s="72">
        <v>533700</v>
      </c>
      <c r="W189" s="72" t="str">
        <f t="shared" si="60"/>
        <v>US26614N1028</v>
      </c>
      <c r="X189" s="72" t="e">
        <f t="shared" si="61"/>
        <v>#REF!</v>
      </c>
      <c r="Z189" s="72" t="e">
        <f t="shared" si="62"/>
        <v>#REF!</v>
      </c>
      <c r="AD189" s="72">
        <f t="shared" si="58"/>
        <v>819</v>
      </c>
      <c r="AG189" s="72" t="e">
        <f t="shared" si="63"/>
        <v>#REF!</v>
      </c>
    </row>
    <row r="190" spans="1:33">
      <c r="A190" t="s">
        <v>945</v>
      </c>
      <c r="B190" s="72" t="s">
        <v>1038</v>
      </c>
      <c r="C190" s="72" t="s">
        <v>901</v>
      </c>
      <c r="D190">
        <v>0</v>
      </c>
      <c r="E190" s="5">
        <v>5.8878538158147289E-4</v>
      </c>
      <c r="F190">
        <f t="shared" si="56"/>
        <v>271</v>
      </c>
      <c r="G190">
        <f t="shared" si="57"/>
        <v>271</v>
      </c>
      <c r="H190" t="s">
        <v>1049</v>
      </c>
      <c r="I190" t="s">
        <v>247</v>
      </c>
      <c r="J190" t="s">
        <v>1269</v>
      </c>
      <c r="K190" t="s">
        <v>1096</v>
      </c>
      <c r="L190">
        <v>193.71</v>
      </c>
      <c r="M190">
        <v>225614</v>
      </c>
      <c r="N190">
        <v>100</v>
      </c>
      <c r="O190">
        <v>1</v>
      </c>
      <c r="P190" s="78">
        <f t="shared" si="59"/>
        <v>61141394</v>
      </c>
      <c r="Q190" t="e">
        <f>VLOOKUP(B190,#REF!, 2,0)</f>
        <v>#REF!</v>
      </c>
      <c r="R190" t="e">
        <f>VLOOKUP(Q190,#REF!, 6,0)</f>
        <v>#REF!</v>
      </c>
      <c r="S190" t="e">
        <f>VLOOKUP(Q190,#REF!, 5,0)</f>
        <v>#REF!</v>
      </c>
      <c r="U190" s="72">
        <v>533700</v>
      </c>
      <c r="W190" s="72" t="str">
        <f t="shared" si="60"/>
        <v>US2788651006</v>
      </c>
      <c r="X190" s="72" t="e">
        <f t="shared" si="61"/>
        <v>#REF!</v>
      </c>
      <c r="Z190" s="72" t="e">
        <f t="shared" si="62"/>
        <v>#REF!</v>
      </c>
      <c r="AD190" s="72">
        <f t="shared" si="58"/>
        <v>271</v>
      </c>
      <c r="AG190" s="72" t="e">
        <f t="shared" si="63"/>
        <v>#REF!</v>
      </c>
    </row>
    <row r="191" spans="1:33">
      <c r="A191" t="s">
        <v>946</v>
      </c>
      <c r="B191" s="72" t="s">
        <v>1039</v>
      </c>
      <c r="C191" s="72" t="s">
        <v>902</v>
      </c>
      <c r="D191">
        <v>0</v>
      </c>
      <c r="E191" s="5">
        <v>5.6453714372418104E-4</v>
      </c>
      <c r="F191">
        <f t="shared" si="56"/>
        <v>86</v>
      </c>
      <c r="G191">
        <f t="shared" si="57"/>
        <v>86</v>
      </c>
      <c r="H191" t="s">
        <v>1049</v>
      </c>
      <c r="I191" t="s">
        <v>247</v>
      </c>
      <c r="J191" t="s">
        <v>1270</v>
      </c>
      <c r="K191" t="s">
        <v>1096</v>
      </c>
      <c r="L191">
        <v>586.23</v>
      </c>
      <c r="M191">
        <v>682782.1</v>
      </c>
      <c r="N191">
        <v>100</v>
      </c>
      <c r="O191">
        <v>1</v>
      </c>
      <c r="P191" s="78">
        <f t="shared" si="59"/>
        <v>58719260.600000001</v>
      </c>
      <c r="Q191" t="e">
        <f>VLOOKUP(B191,#REF!, 2,0)</f>
        <v>#REF!</v>
      </c>
      <c r="R191" t="e">
        <f>VLOOKUP(Q191,#REF!, 6,0)</f>
        <v>#REF!</v>
      </c>
      <c r="S191" t="e">
        <f>VLOOKUP(Q191,#REF!, 5,0)</f>
        <v>#REF!</v>
      </c>
      <c r="U191" s="72">
        <v>533700</v>
      </c>
      <c r="W191" s="72" t="str">
        <f t="shared" si="60"/>
        <v>US8243481061</v>
      </c>
      <c r="X191" s="72" t="e">
        <f t="shared" si="61"/>
        <v>#REF!</v>
      </c>
      <c r="Z191" s="72" t="e">
        <f t="shared" si="62"/>
        <v>#REF!</v>
      </c>
      <c r="AD191" s="72">
        <f t="shared" si="58"/>
        <v>86</v>
      </c>
      <c r="AG191" s="72" t="e">
        <f t="shared" si="63"/>
        <v>#REF!</v>
      </c>
    </row>
    <row r="192" spans="1:33">
      <c r="A192" t="s">
        <v>947</v>
      </c>
      <c r="B192" s="72" t="s">
        <v>1040</v>
      </c>
      <c r="C192" s="72" t="s">
        <v>903</v>
      </c>
      <c r="D192">
        <v>0</v>
      </c>
      <c r="E192" s="5">
        <v>5.5721239326870326E-4</v>
      </c>
      <c r="F192">
        <f t="shared" si="56"/>
        <v>229</v>
      </c>
      <c r="G192">
        <f t="shared" si="57"/>
        <v>229</v>
      </c>
      <c r="H192" t="s">
        <v>1049</v>
      </c>
      <c r="I192" t="s">
        <v>247</v>
      </c>
      <c r="J192" t="s">
        <v>1271</v>
      </c>
      <c r="K192" t="s">
        <v>1096</v>
      </c>
      <c r="L192">
        <v>216.73</v>
      </c>
      <c r="M192">
        <v>252425.4</v>
      </c>
      <c r="N192">
        <v>100</v>
      </c>
      <c r="O192">
        <v>1</v>
      </c>
      <c r="P192" s="78">
        <f t="shared" si="59"/>
        <v>57805416.600000001</v>
      </c>
      <c r="Q192" t="e">
        <f>VLOOKUP(B192,#REF!, 2,0)</f>
        <v>#REF!</v>
      </c>
      <c r="R192" t="e">
        <f>VLOOKUP(Q192,#REF!, 6,0)</f>
        <v>#REF!</v>
      </c>
      <c r="S192" t="e">
        <f>VLOOKUP(Q192,#REF!, 5,0)</f>
        <v>#REF!</v>
      </c>
      <c r="U192" s="72">
        <v>533700</v>
      </c>
      <c r="W192" s="72" t="str">
        <f t="shared" si="60"/>
        <v>US0091581068</v>
      </c>
      <c r="X192" s="72" t="e">
        <f t="shared" si="61"/>
        <v>#REF!</v>
      </c>
      <c r="Z192" s="72" t="e">
        <f t="shared" si="62"/>
        <v>#REF!</v>
      </c>
      <c r="AD192" s="72">
        <f t="shared" si="58"/>
        <v>229</v>
      </c>
      <c r="AG192" s="72" t="e">
        <f t="shared" si="63"/>
        <v>#REF!</v>
      </c>
    </row>
    <row r="193" spans="1:33">
      <c r="A193" t="s">
        <v>968</v>
      </c>
      <c r="B193" s="72" t="s">
        <v>1041</v>
      </c>
      <c r="C193" s="72" t="s">
        <v>904</v>
      </c>
      <c r="D193">
        <v>0</v>
      </c>
      <c r="E193" s="5">
        <v>4.8736444138241874E-4</v>
      </c>
      <c r="F193">
        <f t="shared" si="56"/>
        <v>387</v>
      </c>
      <c r="G193">
        <v>400</v>
      </c>
      <c r="H193" t="s">
        <v>1062</v>
      </c>
      <c r="I193" t="s">
        <v>488</v>
      </c>
      <c r="J193" t="s">
        <v>1272</v>
      </c>
      <c r="K193" t="s">
        <v>1139</v>
      </c>
      <c r="L193">
        <v>12190</v>
      </c>
      <c r="M193">
        <v>130433.60000000001</v>
      </c>
      <c r="N193">
        <v>100</v>
      </c>
      <c r="O193">
        <v>100</v>
      </c>
      <c r="P193" s="78">
        <f t="shared" si="59"/>
        <v>52173440</v>
      </c>
      <c r="Q193" t="e">
        <f>VLOOKUP(B193,#REF!, 2,0)</f>
        <v>#REF!</v>
      </c>
      <c r="R193" t="e">
        <f>VLOOKUP(Q193,#REF!, 6,0)</f>
        <v>#REF!</v>
      </c>
      <c r="S193" t="e">
        <f>VLOOKUP(Q193,#REF!, 5,0)</f>
        <v>#REF!</v>
      </c>
      <c r="U193" s="72">
        <v>533700</v>
      </c>
      <c r="W193" s="72" t="str">
        <f t="shared" si="60"/>
        <v>JP3371200001</v>
      </c>
      <c r="X193" s="72" t="e">
        <f t="shared" si="61"/>
        <v>#REF!</v>
      </c>
      <c r="Z193" s="72" t="e">
        <f t="shared" si="62"/>
        <v>#REF!</v>
      </c>
      <c r="AD193" s="72">
        <f t="shared" si="58"/>
        <v>400</v>
      </c>
      <c r="AG193" s="72" t="e">
        <f t="shared" si="63"/>
        <v>#REF!</v>
      </c>
    </row>
    <row r="194" spans="1:33">
      <c r="A194" t="s">
        <v>905</v>
      </c>
      <c r="B194" s="72" t="s">
        <v>1042</v>
      </c>
      <c r="C194" s="72" t="s">
        <v>906</v>
      </c>
      <c r="D194">
        <v>0</v>
      </c>
      <c r="E194" s="5">
        <v>4.4613558078434684E-4</v>
      </c>
      <c r="F194">
        <f t="shared" si="56"/>
        <v>3261</v>
      </c>
      <c r="G194">
        <f t="shared" si="57"/>
        <v>3261</v>
      </c>
      <c r="H194" t="s">
        <v>1068</v>
      </c>
      <c r="I194" t="s">
        <v>1069</v>
      </c>
      <c r="J194" t="s">
        <v>1273</v>
      </c>
      <c r="K194" t="s">
        <v>1274</v>
      </c>
      <c r="L194">
        <v>48.59</v>
      </c>
      <c r="M194">
        <v>14185.79</v>
      </c>
      <c r="N194">
        <v>100</v>
      </c>
      <c r="O194">
        <v>1</v>
      </c>
      <c r="P194" s="78">
        <f t="shared" si="59"/>
        <v>46259861.190000005</v>
      </c>
      <c r="Q194" t="e">
        <f>VLOOKUP(B194,#REF!, 2,0)</f>
        <v>#REF!</v>
      </c>
      <c r="R194" t="e">
        <f>VLOOKUP(Q194,#REF!, 6,0)</f>
        <v>#REF!</v>
      </c>
      <c r="S194" t="e">
        <f>VLOOKUP(Q194,#REF!, 5,0)</f>
        <v>#REF!</v>
      </c>
      <c r="U194" s="72">
        <v>533700</v>
      </c>
      <c r="W194" s="72" t="str">
        <f t="shared" si="60"/>
        <v>BRVALEACNOR0</v>
      </c>
      <c r="X194" s="72" t="e">
        <f t="shared" si="61"/>
        <v>#REF!</v>
      </c>
      <c r="Z194" s="72" t="e">
        <f t="shared" si="62"/>
        <v>#REF!</v>
      </c>
      <c r="AD194" s="72">
        <f t="shared" si="58"/>
        <v>3261</v>
      </c>
      <c r="AG194" s="72" t="e">
        <f t="shared" si="63"/>
        <v>#REF!</v>
      </c>
    </row>
    <row r="195" spans="1:33">
      <c r="A195" t="s">
        <v>907</v>
      </c>
      <c r="B195" s="72" t="s">
        <v>1043</v>
      </c>
      <c r="C195" s="72" t="s">
        <v>1361</v>
      </c>
      <c r="D195">
        <v>0</v>
      </c>
      <c r="E195" s="5">
        <v>4.0342120137315155E-4</v>
      </c>
      <c r="F195">
        <f t="shared" si="56"/>
        <v>11727</v>
      </c>
      <c r="G195">
        <f t="shared" si="57"/>
        <v>11727</v>
      </c>
      <c r="H195" t="s">
        <v>1057</v>
      </c>
      <c r="I195" t="s">
        <v>1051</v>
      </c>
      <c r="J195" t="s">
        <v>1275</v>
      </c>
      <c r="K195" t="s">
        <v>1091</v>
      </c>
      <c r="L195">
        <v>237.4</v>
      </c>
      <c r="M195">
        <v>3567.538</v>
      </c>
      <c r="N195">
        <v>1</v>
      </c>
      <c r="O195">
        <v>1</v>
      </c>
      <c r="P195" s="78">
        <f t="shared" si="59"/>
        <v>41836518.126000002</v>
      </c>
      <c r="Q195" t="e">
        <f>VLOOKUP(B195,#REF!, 2,0)</f>
        <v>#REF!</v>
      </c>
      <c r="R195" t="e">
        <f>VLOOKUP(Q195,#REF!, 6,0)</f>
        <v>#REF!</v>
      </c>
      <c r="S195" t="e">
        <f>VLOOKUP(Q195,#REF!, 5,0)</f>
        <v>#REF!</v>
      </c>
      <c r="U195" s="72">
        <v>533700</v>
      </c>
      <c r="W195" s="72" t="str">
        <f t="shared" si="60"/>
        <v>JE00B4T3BW64</v>
      </c>
      <c r="X195" s="72" t="str">
        <f>A195</f>
        <v>GLEN LN Equity</v>
      </c>
      <c r="Z195" s="72" t="s">
        <v>1362</v>
      </c>
      <c r="AD195" s="72">
        <f t="shared" si="58"/>
        <v>11727</v>
      </c>
      <c r="AG195" s="72" t="s">
        <v>1363</v>
      </c>
    </row>
    <row r="196" spans="1:33">
      <c r="A196" t="s">
        <v>948</v>
      </c>
      <c r="B196" s="72" t="s">
        <v>1044</v>
      </c>
      <c r="C196" s="72" t="s">
        <v>908</v>
      </c>
      <c r="D196">
        <v>0</v>
      </c>
      <c r="E196" s="5">
        <v>3.5412483091304002E-4</v>
      </c>
      <c r="F196">
        <f t="shared" si="56"/>
        <v>250</v>
      </c>
      <c r="G196">
        <f t="shared" si="57"/>
        <v>250</v>
      </c>
      <c r="H196" t="s">
        <v>1049</v>
      </c>
      <c r="I196" t="s">
        <v>247</v>
      </c>
      <c r="J196" t="s">
        <v>1276</v>
      </c>
      <c r="K196" t="s">
        <v>1096</v>
      </c>
      <c r="L196">
        <v>125.98</v>
      </c>
      <c r="M196">
        <v>146728.9</v>
      </c>
      <c r="N196">
        <v>100</v>
      </c>
      <c r="O196">
        <v>1</v>
      </c>
      <c r="P196" s="78">
        <f t="shared" si="59"/>
        <v>36682225</v>
      </c>
      <c r="Q196" t="e">
        <f>VLOOKUP(B196,#REF!, 2,0)</f>
        <v>#REF!</v>
      </c>
      <c r="R196" t="e">
        <f>VLOOKUP(Q196,#REF!, 6,0)</f>
        <v>#REF!</v>
      </c>
      <c r="S196" t="e">
        <f>VLOOKUP(Q196,#REF!, 5,0)</f>
        <v>#REF!</v>
      </c>
      <c r="U196" s="72">
        <v>533700</v>
      </c>
      <c r="W196" s="72" t="str">
        <f t="shared" si="60"/>
        <v>US6935061076</v>
      </c>
      <c r="X196" s="72" t="e">
        <f t="shared" si="61"/>
        <v>#REF!</v>
      </c>
      <c r="Z196" s="72" t="e">
        <f t="shared" si="62"/>
        <v>#REF!</v>
      </c>
      <c r="AD196" s="72">
        <f t="shared" si="58"/>
        <v>250</v>
      </c>
      <c r="AG196" s="72" t="e">
        <f t="shared" si="63"/>
        <v>#REF!</v>
      </c>
    </row>
    <row r="197" spans="1:33">
      <c r="A197" t="s">
        <v>392</v>
      </c>
      <c r="B197" s="72" t="s">
        <v>390</v>
      </c>
      <c r="C197" s="72" t="s">
        <v>391</v>
      </c>
      <c r="D197">
        <v>17048</v>
      </c>
      <c r="E197" s="5">
        <v>2.001869247098496E-3</v>
      </c>
      <c r="F197">
        <f t="shared" si="56"/>
        <v>17507</v>
      </c>
      <c r="G197">
        <f t="shared" si="57"/>
        <v>459</v>
      </c>
      <c r="H197" t="s">
        <v>1070</v>
      </c>
      <c r="I197" t="s">
        <v>374</v>
      </c>
      <c r="J197" t="s">
        <v>1277</v>
      </c>
      <c r="K197" t="s">
        <v>1278</v>
      </c>
      <c r="L197">
        <v>9.1280000000000001</v>
      </c>
      <c r="M197">
        <v>11858.24</v>
      </c>
      <c r="N197">
        <v>1</v>
      </c>
      <c r="O197">
        <v>1</v>
      </c>
      <c r="P197" s="78">
        <f t="shared" si="59"/>
        <v>5442932.1600000001</v>
      </c>
      <c r="Q197" t="e">
        <f>VLOOKUP(B197,#REF!, 2,0)</f>
        <v>#REF!</v>
      </c>
      <c r="R197" t="e">
        <f>VLOOKUP(Q197,#REF!, 6,0)</f>
        <v>#REF!</v>
      </c>
      <c r="S197" t="e">
        <f>VLOOKUP(Q197,#REF!, 5,0)</f>
        <v>#REF!</v>
      </c>
      <c r="U197" s="72">
        <v>533700</v>
      </c>
      <c r="W197" s="72" t="str">
        <f t="shared" si="60"/>
        <v>ES0144580Y14</v>
      </c>
      <c r="X197" s="72" t="e">
        <f t="shared" si="61"/>
        <v>#REF!</v>
      </c>
      <c r="Z197" s="72" t="e">
        <f t="shared" si="62"/>
        <v>#REF!</v>
      </c>
      <c r="AD197" s="72">
        <f t="shared" si="58"/>
        <v>459</v>
      </c>
      <c r="AG197" s="72" t="e">
        <f t="shared" si="63"/>
        <v>#REF!</v>
      </c>
    </row>
    <row r="198" spans="1:33">
      <c r="A198" s="63" t="s">
        <v>909</v>
      </c>
      <c r="B198" s="72" t="s">
        <v>480</v>
      </c>
      <c r="C198" s="72" t="s">
        <v>481</v>
      </c>
      <c r="D198">
        <v>22702</v>
      </c>
      <c r="E198" s="64">
        <v>2.0015134444874637E-3</v>
      </c>
      <c r="F198">
        <f t="shared" si="56"/>
        <v>23146</v>
      </c>
      <c r="G198">
        <f t="shared" si="57"/>
        <v>444</v>
      </c>
      <c r="H198" t="s">
        <v>1071</v>
      </c>
      <c r="I198" t="s">
        <v>374</v>
      </c>
      <c r="J198" t="s">
        <v>1279</v>
      </c>
      <c r="K198" t="s">
        <v>1280</v>
      </c>
      <c r="L198">
        <v>6.9029999999999996</v>
      </c>
      <c r="M198">
        <v>8967.7309999999998</v>
      </c>
      <c r="N198">
        <v>1</v>
      </c>
      <c r="O198">
        <v>1</v>
      </c>
      <c r="P198" s="78">
        <f t="shared" si="59"/>
        <v>3981672.5639999998</v>
      </c>
      <c r="Q198" t="e">
        <f>VLOOKUP(B198,#REF!, 2,0)</f>
        <v>#REF!</v>
      </c>
      <c r="R198" t="e">
        <f>VLOOKUP(Q198,#REF!, 6,0)</f>
        <v>#REF!</v>
      </c>
      <c r="S198" t="e">
        <f>VLOOKUP(Q198,#REF!, 5,0)</f>
        <v>#REF!</v>
      </c>
      <c r="U198" s="72">
        <v>533700</v>
      </c>
      <c r="W198" s="72" t="str">
        <f t="shared" si="60"/>
        <v>IT0003128367</v>
      </c>
      <c r="X198" s="72" t="e">
        <f t="shared" si="61"/>
        <v>#REF!</v>
      </c>
      <c r="Z198" s="72" t="e">
        <f t="shared" si="62"/>
        <v>#REF!</v>
      </c>
      <c r="AD198" s="72">
        <f t="shared" si="58"/>
        <v>444</v>
      </c>
      <c r="AG198" s="72" t="e">
        <f t="shared" si="63"/>
        <v>#REF!</v>
      </c>
    </row>
    <row r="199" spans="1:33">
      <c r="A199" t="s">
        <v>37</v>
      </c>
      <c r="B199" s="72" t="s">
        <v>1045</v>
      </c>
      <c r="C199" s="72" t="s">
        <v>910</v>
      </c>
      <c r="D199">
        <v>0</v>
      </c>
      <c r="E199" s="5">
        <v>6.5176850469648886E-4</v>
      </c>
      <c r="F199">
        <f t="shared" si="56"/>
        <v>29856</v>
      </c>
      <c r="G199" s="63">
        <v>30000</v>
      </c>
      <c r="H199" t="s">
        <v>1056</v>
      </c>
      <c r="I199" t="s">
        <v>332</v>
      </c>
      <c r="J199" t="s">
        <v>1281</v>
      </c>
      <c r="K199" t="s">
        <v>1103</v>
      </c>
      <c r="L199">
        <v>15.24</v>
      </c>
      <c r="M199">
        <v>2263.9479999999999</v>
      </c>
      <c r="N199">
        <v>1000</v>
      </c>
      <c r="O199">
        <v>1</v>
      </c>
      <c r="P199" s="78">
        <f t="shared" si="59"/>
        <v>67918440</v>
      </c>
      <c r="Q199" t="e">
        <f>VLOOKUP(B199,#REF!, 2,0)</f>
        <v>#REF!</v>
      </c>
      <c r="R199" t="e">
        <f>VLOOKUP(Q199,#REF!, 6,0)</f>
        <v>#REF!</v>
      </c>
      <c r="S199" t="e">
        <f>VLOOKUP(Q199,#REF!, 5,0)</f>
        <v>#REF!</v>
      </c>
      <c r="U199" s="72">
        <v>533700</v>
      </c>
      <c r="W199" s="72" t="str">
        <f t="shared" si="60"/>
        <v>HK0003000038</v>
      </c>
      <c r="X199" s="72" t="e">
        <f t="shared" si="61"/>
        <v>#REF!</v>
      </c>
      <c r="Z199" s="72" t="e">
        <f t="shared" si="62"/>
        <v>#REF!</v>
      </c>
      <c r="AD199" s="72">
        <f t="shared" si="58"/>
        <v>30000</v>
      </c>
      <c r="AG199" s="72" t="e">
        <f t="shared" si="63"/>
        <v>#REF!</v>
      </c>
    </row>
    <row r="200" spans="1:33">
      <c r="A200" t="s">
        <v>12</v>
      </c>
      <c r="B200" s="72" t="s">
        <v>346</v>
      </c>
      <c r="C200" s="72" t="s">
        <v>347</v>
      </c>
      <c r="D200">
        <v>850</v>
      </c>
      <c r="E200" s="5">
        <v>0</v>
      </c>
      <c r="F200">
        <f t="shared" si="56"/>
        <v>0</v>
      </c>
      <c r="G200">
        <f t="shared" si="57"/>
        <v>-850</v>
      </c>
      <c r="H200" t="s">
        <v>1054</v>
      </c>
      <c r="I200" t="s">
        <v>341</v>
      </c>
      <c r="J200" t="s">
        <v>1282</v>
      </c>
      <c r="K200" t="s">
        <v>1156</v>
      </c>
      <c r="L200">
        <v>67.94</v>
      </c>
      <c r="M200">
        <v>60117.55</v>
      </c>
      <c r="N200">
        <v>100</v>
      </c>
      <c r="O200">
        <v>1</v>
      </c>
      <c r="P200" s="78">
        <f t="shared" si="59"/>
        <v>51099917.5</v>
      </c>
      <c r="Q200" t="e">
        <f>VLOOKUP(B200,#REF!, 2,0)</f>
        <v>#REF!</v>
      </c>
      <c r="R200" t="e">
        <f>VLOOKUP(Q200,#REF!, 6,0)</f>
        <v>#REF!</v>
      </c>
      <c r="S200" t="e">
        <f>VLOOKUP(Q200,#REF!, 5,0)</f>
        <v>#REF!</v>
      </c>
      <c r="U200" s="72">
        <v>533700</v>
      </c>
      <c r="W200" s="72" t="str">
        <f t="shared" si="60"/>
        <v>CA6330671034</v>
      </c>
      <c r="X200" s="72" t="e">
        <f t="shared" si="61"/>
        <v>#REF!</v>
      </c>
      <c r="Z200" s="72" t="e">
        <f t="shared" si="62"/>
        <v>#REF!</v>
      </c>
      <c r="AD200" s="72">
        <f t="shared" si="58"/>
        <v>-850</v>
      </c>
      <c r="AG200" s="72" t="e">
        <f t="shared" si="63"/>
        <v>#REF!</v>
      </c>
    </row>
    <row r="201" spans="1:33">
      <c r="A201" t="s">
        <v>14</v>
      </c>
      <c r="B201" s="72" t="s">
        <v>419</v>
      </c>
      <c r="C201" s="72" t="s">
        <v>420</v>
      </c>
      <c r="D201">
        <v>7567</v>
      </c>
      <c r="E201" s="5">
        <v>0</v>
      </c>
      <c r="F201">
        <f t="shared" si="56"/>
        <v>0</v>
      </c>
      <c r="G201">
        <f t="shared" si="57"/>
        <v>-7567</v>
      </c>
      <c r="H201" t="s">
        <v>1052</v>
      </c>
      <c r="I201" t="s">
        <v>1051</v>
      </c>
      <c r="J201" t="s">
        <v>1283</v>
      </c>
      <c r="K201" t="s">
        <v>1091</v>
      </c>
      <c r="L201">
        <v>575.79999999999995</v>
      </c>
      <c r="M201">
        <v>8652.8580000000002</v>
      </c>
      <c r="N201">
        <v>1</v>
      </c>
      <c r="O201">
        <v>1</v>
      </c>
      <c r="P201" s="78">
        <f t="shared" si="59"/>
        <v>65476176.486000001</v>
      </c>
      <c r="Q201" t="e">
        <f>VLOOKUP(B201,#REF!, 2,0)</f>
        <v>#REF!</v>
      </c>
      <c r="R201" t="e">
        <f>VLOOKUP(Q201,#REF!, 6,0)</f>
        <v>#REF!</v>
      </c>
      <c r="S201" t="e">
        <f>VLOOKUP(Q201,#REF!, 5,0)</f>
        <v>#REF!</v>
      </c>
      <c r="U201" s="72">
        <v>533700</v>
      </c>
      <c r="W201" s="72" t="str">
        <f t="shared" si="60"/>
        <v>GB0002634946</v>
      </c>
      <c r="X201" s="72" t="e">
        <f t="shared" si="61"/>
        <v>#REF!</v>
      </c>
      <c r="Z201" s="72" t="e">
        <f t="shared" si="62"/>
        <v>#REF!</v>
      </c>
      <c r="AD201" s="72">
        <f t="shared" si="58"/>
        <v>-7567</v>
      </c>
      <c r="AG201" s="72" t="e">
        <f t="shared" si="63"/>
        <v>#REF!</v>
      </c>
    </row>
    <row r="202" spans="1:33">
      <c r="A202" t="s">
        <v>17</v>
      </c>
      <c r="B202" s="72" t="s">
        <v>472</v>
      </c>
      <c r="C202" s="72" t="s">
        <v>473</v>
      </c>
      <c r="D202">
        <v>972</v>
      </c>
      <c r="E202" s="5">
        <v>0</v>
      </c>
      <c r="F202">
        <f t="shared" si="56"/>
        <v>0</v>
      </c>
      <c r="G202">
        <f t="shared" si="57"/>
        <v>-972</v>
      </c>
      <c r="H202" t="s">
        <v>1049</v>
      </c>
      <c r="I202" t="s">
        <v>247</v>
      </c>
      <c r="J202" t="s">
        <v>1284</v>
      </c>
      <c r="K202" t="s">
        <v>1096</v>
      </c>
      <c r="L202">
        <v>88.25</v>
      </c>
      <c r="M202">
        <v>102784.8</v>
      </c>
      <c r="N202">
        <v>100</v>
      </c>
      <c r="O202">
        <v>1</v>
      </c>
      <c r="P202" s="78">
        <f t="shared" si="59"/>
        <v>99906825.600000009</v>
      </c>
      <c r="Q202" t="e">
        <f>VLOOKUP(B202,#REF!, 2,0)</f>
        <v>#REF!</v>
      </c>
      <c r="R202" t="e">
        <f>VLOOKUP(Q202,#REF!, 6,0)</f>
        <v>#REF!</v>
      </c>
      <c r="S202" t="e">
        <f>VLOOKUP(Q202,#REF!, 5,0)</f>
        <v>#REF!</v>
      </c>
      <c r="U202" s="72">
        <v>533700</v>
      </c>
      <c r="W202" s="72" t="str">
        <f t="shared" si="60"/>
        <v>IE00B8KQN827</v>
      </c>
      <c r="X202" s="72" t="e">
        <f t="shared" si="61"/>
        <v>#REF!</v>
      </c>
      <c r="Z202" s="72" t="e">
        <f t="shared" si="62"/>
        <v>#REF!</v>
      </c>
      <c r="AD202" s="72">
        <f t="shared" si="58"/>
        <v>-972</v>
      </c>
      <c r="AG202" s="72" t="e">
        <f t="shared" si="63"/>
        <v>#REF!</v>
      </c>
    </row>
    <row r="203" spans="1:33">
      <c r="A203" t="s">
        <v>18</v>
      </c>
      <c r="B203" s="72" t="s">
        <v>579</v>
      </c>
      <c r="C203" s="72" t="s">
        <v>580</v>
      </c>
      <c r="D203">
        <v>646</v>
      </c>
      <c r="E203" s="5">
        <v>0</v>
      </c>
      <c r="F203">
        <f t="shared" si="56"/>
        <v>0</v>
      </c>
      <c r="G203">
        <f t="shared" si="57"/>
        <v>-646</v>
      </c>
      <c r="H203" t="s">
        <v>1049</v>
      </c>
      <c r="I203" t="s">
        <v>247</v>
      </c>
      <c r="J203" t="s">
        <v>1285</v>
      </c>
      <c r="K203" t="s">
        <v>1096</v>
      </c>
      <c r="L203">
        <v>91.68</v>
      </c>
      <c r="M203">
        <v>106779.7</v>
      </c>
      <c r="N203">
        <v>100</v>
      </c>
      <c r="O203">
        <v>1</v>
      </c>
      <c r="P203" s="78">
        <f t="shared" si="59"/>
        <v>68979686.200000003</v>
      </c>
      <c r="Q203" t="e">
        <f>VLOOKUP(B203,#REF!, 2,0)</f>
        <v>#REF!</v>
      </c>
      <c r="R203" t="e">
        <f>VLOOKUP(Q203,#REF!, 6,0)</f>
        <v>#REF!</v>
      </c>
      <c r="S203" t="e">
        <f>VLOOKUP(Q203,#REF!, 5,0)</f>
        <v>#REF!</v>
      </c>
      <c r="U203" s="72">
        <v>533700</v>
      </c>
      <c r="W203" s="72" t="str">
        <f t="shared" si="60"/>
        <v>NL0009434992</v>
      </c>
      <c r="X203" s="72" t="e">
        <f t="shared" si="61"/>
        <v>#REF!</v>
      </c>
      <c r="Z203" s="72" t="e">
        <f t="shared" si="62"/>
        <v>#REF!</v>
      </c>
      <c r="AD203" s="72">
        <f t="shared" si="58"/>
        <v>-646</v>
      </c>
      <c r="AG203" s="72" t="e">
        <f t="shared" si="63"/>
        <v>#REF!</v>
      </c>
    </row>
    <row r="204" spans="1:33">
      <c r="A204" t="s">
        <v>23</v>
      </c>
      <c r="B204" s="72" t="s">
        <v>690</v>
      </c>
      <c r="C204" s="72" t="s">
        <v>691</v>
      </c>
      <c r="D204">
        <v>753</v>
      </c>
      <c r="E204" s="5">
        <v>0</v>
      </c>
      <c r="F204">
        <f t="shared" si="56"/>
        <v>0</v>
      </c>
      <c r="G204">
        <f t="shared" si="57"/>
        <v>-753</v>
      </c>
      <c r="H204" t="s">
        <v>1049</v>
      </c>
      <c r="I204" t="s">
        <v>247</v>
      </c>
      <c r="J204" t="s">
        <v>1286</v>
      </c>
      <c r="K204" t="s">
        <v>1096</v>
      </c>
      <c r="L204">
        <v>42.65</v>
      </c>
      <c r="M204">
        <v>49674.46</v>
      </c>
      <c r="N204">
        <v>100</v>
      </c>
      <c r="O204">
        <v>1</v>
      </c>
      <c r="P204" s="78">
        <f t="shared" si="59"/>
        <v>37404868.380000003</v>
      </c>
      <c r="Q204" t="e">
        <f>VLOOKUP(B204,#REF!, 2,0)</f>
        <v>#REF!</v>
      </c>
      <c r="R204" t="e">
        <f>VLOOKUP(Q204,#REF!, 6,0)</f>
        <v>#REF!</v>
      </c>
      <c r="S204" t="e">
        <f>VLOOKUP(Q204,#REF!, 5,0)</f>
        <v>#REF!</v>
      </c>
      <c r="U204" s="72">
        <v>533700</v>
      </c>
      <c r="W204" s="72" t="str">
        <f t="shared" si="60"/>
        <v>US4601461035</v>
      </c>
      <c r="X204" s="72" t="e">
        <f t="shared" si="61"/>
        <v>#REF!</v>
      </c>
      <c r="Z204" s="72" t="e">
        <f t="shared" si="62"/>
        <v>#REF!</v>
      </c>
      <c r="AD204" s="72">
        <f t="shared" si="58"/>
        <v>-753</v>
      </c>
      <c r="AG204" s="72" t="e">
        <f t="shared" si="63"/>
        <v>#REF!</v>
      </c>
    </row>
    <row r="205" spans="1:33">
      <c r="A205" t="s">
        <v>24</v>
      </c>
      <c r="B205" s="72" t="s">
        <v>699</v>
      </c>
      <c r="C205" s="72" t="s">
        <v>700</v>
      </c>
      <c r="D205">
        <v>279</v>
      </c>
      <c r="E205" s="5">
        <v>0</v>
      </c>
      <c r="F205">
        <f t="shared" si="56"/>
        <v>0</v>
      </c>
      <c r="G205">
        <f t="shared" si="57"/>
        <v>-279</v>
      </c>
      <c r="H205" t="s">
        <v>1049</v>
      </c>
      <c r="I205" t="s">
        <v>247</v>
      </c>
      <c r="J205" t="s">
        <v>1287</v>
      </c>
      <c r="K205" t="s">
        <v>1110</v>
      </c>
      <c r="L205">
        <v>172.96</v>
      </c>
      <c r="M205">
        <v>201446.5</v>
      </c>
      <c r="N205">
        <v>100</v>
      </c>
      <c r="O205">
        <v>1</v>
      </c>
      <c r="P205" s="78">
        <f t="shared" si="59"/>
        <v>56203573.5</v>
      </c>
      <c r="Q205" t="e">
        <f>VLOOKUP(B205,#REF!, 2,0)</f>
        <v>#REF!</v>
      </c>
      <c r="R205" t="e">
        <f>VLOOKUP(Q205,#REF!, 6,0)</f>
        <v>#REF!</v>
      </c>
      <c r="S205" t="e">
        <f>VLOOKUP(Q205,#REF!, 5,0)</f>
        <v>#REF!</v>
      </c>
      <c r="U205" s="72">
        <v>533700</v>
      </c>
      <c r="W205" s="72" t="str">
        <f t="shared" si="60"/>
        <v>US4824801009</v>
      </c>
      <c r="X205" s="72" t="e">
        <f t="shared" si="61"/>
        <v>#REF!</v>
      </c>
      <c r="Z205" s="72" t="e">
        <f t="shared" si="62"/>
        <v>#REF!</v>
      </c>
      <c r="AD205" s="72">
        <f t="shared" si="58"/>
        <v>-279</v>
      </c>
      <c r="AG205" s="72" t="e">
        <f t="shared" si="63"/>
        <v>#REF!</v>
      </c>
    </row>
    <row r="206" spans="1:33">
      <c r="A206" t="s">
        <v>25</v>
      </c>
      <c r="B206" s="72" t="s">
        <v>704</v>
      </c>
      <c r="C206" s="72" t="s">
        <v>705</v>
      </c>
      <c r="D206">
        <v>520</v>
      </c>
      <c r="E206" s="5">
        <v>0</v>
      </c>
      <c r="F206">
        <f t="shared" si="56"/>
        <v>0</v>
      </c>
      <c r="G206">
        <f t="shared" si="57"/>
        <v>-520</v>
      </c>
      <c r="H206" t="s">
        <v>1049</v>
      </c>
      <c r="I206" t="s">
        <v>247</v>
      </c>
      <c r="J206" t="s">
        <v>1288</v>
      </c>
      <c r="K206" t="s">
        <v>1096</v>
      </c>
      <c r="L206">
        <v>51.62</v>
      </c>
      <c r="M206">
        <v>60121.81</v>
      </c>
      <c r="N206">
        <v>100</v>
      </c>
      <c r="O206">
        <v>1</v>
      </c>
      <c r="P206" s="78">
        <f t="shared" si="59"/>
        <v>31263341.199999999</v>
      </c>
      <c r="Q206" t="e">
        <f>VLOOKUP(B206,#REF!, 2,0)</f>
        <v>#REF!</v>
      </c>
      <c r="R206" t="e">
        <f>VLOOKUP(Q206,#REF!, 6,0)</f>
        <v>#REF!</v>
      </c>
      <c r="S206" t="e">
        <f>VLOOKUP(Q206,#REF!, 5,0)</f>
        <v>#REF!</v>
      </c>
      <c r="U206" s="72">
        <v>533700</v>
      </c>
      <c r="W206" s="72" t="str">
        <f t="shared" si="60"/>
        <v>US5002551043</v>
      </c>
      <c r="X206" s="72" t="e">
        <f t="shared" si="61"/>
        <v>#REF!</v>
      </c>
      <c r="Z206" s="72" t="e">
        <f t="shared" si="62"/>
        <v>#REF!</v>
      </c>
      <c r="AD206" s="72">
        <f t="shared" si="58"/>
        <v>-520</v>
      </c>
      <c r="AG206" s="72" t="e">
        <f t="shared" si="63"/>
        <v>#REF!</v>
      </c>
    </row>
    <row r="207" spans="1:33">
      <c r="A207" t="s">
        <v>26</v>
      </c>
      <c r="B207" s="72" t="s">
        <v>715</v>
      </c>
      <c r="C207" s="72" t="s">
        <v>716</v>
      </c>
      <c r="D207">
        <v>1118</v>
      </c>
      <c r="E207" s="5">
        <v>0</v>
      </c>
      <c r="F207">
        <f t="shared" si="56"/>
        <v>0</v>
      </c>
      <c r="G207">
        <f t="shared" si="57"/>
        <v>-1118</v>
      </c>
      <c r="H207" t="s">
        <v>1049</v>
      </c>
      <c r="I207" t="s">
        <v>247</v>
      </c>
      <c r="J207" t="s">
        <v>1289</v>
      </c>
      <c r="K207" t="s">
        <v>1096</v>
      </c>
      <c r="L207">
        <v>15.12</v>
      </c>
      <c r="M207">
        <v>17610.259999999998</v>
      </c>
      <c r="N207">
        <v>100</v>
      </c>
      <c r="O207">
        <v>1</v>
      </c>
      <c r="P207" s="78">
        <f t="shared" si="59"/>
        <v>19688270.68</v>
      </c>
      <c r="Q207" t="e">
        <f>VLOOKUP(B207,#REF!, 2,0)</f>
        <v>#REF!</v>
      </c>
      <c r="R207" t="e">
        <f>VLOOKUP(Q207,#REF!, 6,0)</f>
        <v>#REF!</v>
      </c>
      <c r="S207" t="e">
        <f>VLOOKUP(Q207,#REF!, 5,0)</f>
        <v>#REF!</v>
      </c>
      <c r="U207" s="72">
        <v>533700</v>
      </c>
      <c r="W207" s="72" t="str">
        <f t="shared" si="60"/>
        <v>US55616P1049</v>
      </c>
      <c r="X207" s="72" t="e">
        <f t="shared" si="61"/>
        <v>#REF!</v>
      </c>
      <c r="Z207" s="72" t="e">
        <f t="shared" si="62"/>
        <v>#REF!</v>
      </c>
      <c r="AD207" s="72">
        <f t="shared" si="58"/>
        <v>-1118</v>
      </c>
      <c r="AG207" s="72" t="e">
        <f t="shared" si="63"/>
        <v>#REF!</v>
      </c>
    </row>
    <row r="208" spans="1:33">
      <c r="A208" t="s">
        <v>28</v>
      </c>
      <c r="B208" s="72" t="s">
        <v>763</v>
      </c>
      <c r="C208" s="72" t="s">
        <v>764</v>
      </c>
      <c r="D208">
        <v>1050</v>
      </c>
      <c r="E208" s="5">
        <v>0</v>
      </c>
      <c r="F208">
        <f t="shared" si="56"/>
        <v>0</v>
      </c>
      <c r="G208">
        <f t="shared" si="57"/>
        <v>-1050</v>
      </c>
      <c r="H208" t="s">
        <v>1049</v>
      </c>
      <c r="I208" t="s">
        <v>247</v>
      </c>
      <c r="J208" t="s">
        <v>1290</v>
      </c>
      <c r="K208" t="s">
        <v>1096</v>
      </c>
      <c r="L208">
        <v>26.25</v>
      </c>
      <c r="M208">
        <v>30573.38</v>
      </c>
      <c r="N208">
        <v>100</v>
      </c>
      <c r="O208">
        <v>1</v>
      </c>
      <c r="P208" s="78">
        <f t="shared" si="59"/>
        <v>32102049</v>
      </c>
      <c r="Q208" t="e">
        <f>VLOOKUP(B208,#REF!, 2,0)</f>
        <v>#REF!</v>
      </c>
      <c r="R208" t="e">
        <f>VLOOKUP(Q208,#REF!, 6,0)</f>
        <v>#REF!</v>
      </c>
      <c r="S208" t="e">
        <f>VLOOKUP(Q208,#REF!, 5,0)</f>
        <v>#REF!</v>
      </c>
      <c r="U208" s="72">
        <v>533700</v>
      </c>
      <c r="W208" s="72" t="str">
        <f t="shared" si="60"/>
        <v>US8760301072</v>
      </c>
      <c r="X208" s="72" t="e">
        <f t="shared" si="61"/>
        <v>#REF!</v>
      </c>
      <c r="Z208" s="72" t="e">
        <f t="shared" si="62"/>
        <v>#REF!</v>
      </c>
      <c r="AD208" s="72">
        <f t="shared" si="58"/>
        <v>-1050</v>
      </c>
      <c r="AG208" s="72" t="e">
        <f t="shared" si="63"/>
        <v>#REF!</v>
      </c>
    </row>
    <row r="209" spans="1:33">
      <c r="A209" t="s">
        <v>31</v>
      </c>
      <c r="B209" s="72" t="s">
        <v>515</v>
      </c>
      <c r="C209" s="72" t="s">
        <v>516</v>
      </c>
      <c r="D209">
        <v>2900</v>
      </c>
      <c r="E209" s="5">
        <v>0</v>
      </c>
      <c r="F209">
        <f t="shared" si="56"/>
        <v>0</v>
      </c>
      <c r="G209">
        <f t="shared" si="57"/>
        <v>-2900</v>
      </c>
      <c r="H209" t="s">
        <v>1062</v>
      </c>
      <c r="I209" t="s">
        <v>488</v>
      </c>
      <c r="J209" t="s">
        <v>1291</v>
      </c>
      <c r="K209" t="s">
        <v>1139</v>
      </c>
      <c r="L209">
        <v>2286.5</v>
      </c>
      <c r="M209">
        <v>24465.66</v>
      </c>
      <c r="N209">
        <v>100</v>
      </c>
      <c r="O209">
        <v>100</v>
      </c>
      <c r="P209" s="78">
        <f t="shared" si="59"/>
        <v>70950414</v>
      </c>
      <c r="Q209" t="e">
        <f>VLOOKUP(B209,#REF!, 2,0)</f>
        <v>#REF!</v>
      </c>
      <c r="R209" t="e">
        <f>VLOOKUP(Q209,#REF!, 6,0)</f>
        <v>#REF!</v>
      </c>
      <c r="S209" t="e">
        <f>VLOOKUP(Q209,#REF!, 5,0)</f>
        <v>#REF!</v>
      </c>
      <c r="U209" s="72">
        <v>533700</v>
      </c>
      <c r="W209" s="72" t="str">
        <f t="shared" si="60"/>
        <v>JP3143600009</v>
      </c>
      <c r="X209" s="72" t="e">
        <f t="shared" si="61"/>
        <v>#REF!</v>
      </c>
      <c r="Z209" s="72" t="e">
        <f t="shared" si="62"/>
        <v>#REF!</v>
      </c>
      <c r="AD209" s="72">
        <f t="shared" si="58"/>
        <v>-2900</v>
      </c>
      <c r="AG209" s="72" t="e">
        <f t="shared" si="63"/>
        <v>#REF!</v>
      </c>
    </row>
    <row r="210" spans="1:33">
      <c r="A210" t="s">
        <v>32</v>
      </c>
      <c r="B210" s="72" t="s">
        <v>521</v>
      </c>
      <c r="C210" s="72" t="s">
        <v>522</v>
      </c>
      <c r="D210">
        <v>2600</v>
      </c>
      <c r="E210" s="5">
        <v>0</v>
      </c>
      <c r="F210">
        <f t="shared" si="56"/>
        <v>0</v>
      </c>
      <c r="G210">
        <f t="shared" si="57"/>
        <v>-2600</v>
      </c>
      <c r="H210" t="s">
        <v>1062</v>
      </c>
      <c r="I210" t="s">
        <v>488</v>
      </c>
      <c r="J210" t="s">
        <v>1292</v>
      </c>
      <c r="K210" t="s">
        <v>1139</v>
      </c>
      <c r="L210">
        <v>1751.5</v>
      </c>
      <c r="M210">
        <v>18741.13</v>
      </c>
      <c r="N210">
        <v>100</v>
      </c>
      <c r="O210">
        <v>100</v>
      </c>
      <c r="P210" s="78">
        <f t="shared" si="59"/>
        <v>48726938</v>
      </c>
      <c r="Q210" t="e">
        <f>VLOOKUP(B210,#REF!, 2,0)</f>
        <v>#REF!</v>
      </c>
      <c r="R210" t="e">
        <f>VLOOKUP(Q210,#REF!, 6,0)</f>
        <v>#REF!</v>
      </c>
      <c r="S210" t="e">
        <f>VLOOKUP(Q210,#REF!, 5,0)</f>
        <v>#REF!</v>
      </c>
      <c r="U210" s="72">
        <v>533700</v>
      </c>
      <c r="W210" s="72" t="str">
        <f t="shared" si="60"/>
        <v>JP3404600003</v>
      </c>
      <c r="X210" s="72" t="e">
        <f t="shared" si="61"/>
        <v>#REF!</v>
      </c>
      <c r="Z210" s="72" t="e">
        <f t="shared" si="62"/>
        <v>#REF!</v>
      </c>
      <c r="AD210" s="72">
        <f t="shared" si="58"/>
        <v>-2600</v>
      </c>
      <c r="AG210" s="72" t="e">
        <f t="shared" si="63"/>
        <v>#REF!</v>
      </c>
    </row>
    <row r="211" spans="1:33">
      <c r="A211" t="s">
        <v>33</v>
      </c>
      <c r="B211" s="72" t="s">
        <v>539</v>
      </c>
      <c r="C211" s="72" t="s">
        <v>540</v>
      </c>
      <c r="D211">
        <v>3600</v>
      </c>
      <c r="E211" s="5">
        <v>0</v>
      </c>
      <c r="F211">
        <f t="shared" si="56"/>
        <v>0</v>
      </c>
      <c r="G211">
        <f t="shared" si="57"/>
        <v>-3600</v>
      </c>
      <c r="H211" t="s">
        <v>1062</v>
      </c>
      <c r="I211" t="s">
        <v>488</v>
      </c>
      <c r="J211" t="s">
        <v>1293</v>
      </c>
      <c r="K211" t="s">
        <v>1139</v>
      </c>
      <c r="L211">
        <v>766.7</v>
      </c>
      <c r="M211">
        <v>8203.7250000000004</v>
      </c>
      <c r="N211">
        <v>100</v>
      </c>
      <c r="O211">
        <v>100</v>
      </c>
      <c r="P211" s="78">
        <f t="shared" si="59"/>
        <v>29533410</v>
      </c>
      <c r="Q211" t="e">
        <f>VLOOKUP(B211,#REF!, 2,0)</f>
        <v>#REF!</v>
      </c>
      <c r="R211" t="e">
        <f>VLOOKUP(Q211,#REF!, 6,0)</f>
        <v>#REF!</v>
      </c>
      <c r="S211" t="e">
        <f>VLOOKUP(Q211,#REF!, 5,0)</f>
        <v>#REF!</v>
      </c>
      <c r="U211" s="72">
        <v>533700</v>
      </c>
      <c r="W211" s="72" t="str">
        <f t="shared" si="60"/>
        <v>JP3877600001</v>
      </c>
      <c r="X211" s="72" t="e">
        <f t="shared" si="61"/>
        <v>#REF!</v>
      </c>
      <c r="Z211" s="72" t="e">
        <f t="shared" si="62"/>
        <v>#REF!</v>
      </c>
      <c r="AD211" s="72">
        <f t="shared" si="58"/>
        <v>-3600</v>
      </c>
      <c r="AG211" s="72" t="e">
        <f t="shared" si="63"/>
        <v>#REF!</v>
      </c>
    </row>
    <row r="212" spans="1:33">
      <c r="A212" t="s">
        <v>34</v>
      </c>
      <c r="B212" s="72" t="s">
        <v>741</v>
      </c>
      <c r="C212" s="72" t="s">
        <v>742</v>
      </c>
      <c r="D212">
        <v>1923</v>
      </c>
      <c r="E212" s="5">
        <v>0</v>
      </c>
      <c r="F212">
        <f t="shared" si="56"/>
        <v>0</v>
      </c>
      <c r="G212">
        <f t="shared" si="57"/>
        <v>-1923</v>
      </c>
      <c r="H212" t="s">
        <v>1049</v>
      </c>
      <c r="I212" t="s">
        <v>247</v>
      </c>
      <c r="J212" t="s">
        <v>1294</v>
      </c>
      <c r="K212" t="s">
        <v>1096</v>
      </c>
      <c r="L212">
        <v>124.94</v>
      </c>
      <c r="M212">
        <v>145517.6</v>
      </c>
      <c r="N212">
        <v>100</v>
      </c>
      <c r="O212">
        <v>1</v>
      </c>
      <c r="P212" s="78">
        <f t="shared" si="59"/>
        <v>279830344.80000001</v>
      </c>
      <c r="Q212" t="e">
        <f>VLOOKUP(B212,#REF!, 2,0)</f>
        <v>#REF!</v>
      </c>
      <c r="R212" t="e">
        <f>VLOOKUP(Q212,#REF!, 6,0)</f>
        <v>#REF!</v>
      </c>
      <c r="S212" t="e">
        <f>VLOOKUP(Q212,#REF!, 5,0)</f>
        <v>#REF!</v>
      </c>
      <c r="U212" s="72">
        <v>533700</v>
      </c>
      <c r="W212" s="72" t="str">
        <f t="shared" si="60"/>
        <v>US7427181091</v>
      </c>
      <c r="X212" s="72" t="e">
        <f t="shared" si="61"/>
        <v>#REF!</v>
      </c>
      <c r="Z212" s="72" t="e">
        <f t="shared" si="62"/>
        <v>#REF!</v>
      </c>
      <c r="AD212" s="72">
        <f t="shared" si="58"/>
        <v>-1923</v>
      </c>
      <c r="AG212" s="72" t="e">
        <f t="shared" si="63"/>
        <v>#REF!</v>
      </c>
    </row>
    <row r="213" spans="1:33">
      <c r="A213" t="s">
        <v>36</v>
      </c>
      <c r="B213" s="72" t="s">
        <v>545</v>
      </c>
      <c r="C213" s="72" t="s">
        <v>546</v>
      </c>
      <c r="D213">
        <v>1700</v>
      </c>
      <c r="E213" s="5">
        <v>0</v>
      </c>
      <c r="F213">
        <f t="shared" si="56"/>
        <v>0</v>
      </c>
      <c r="G213">
        <f t="shared" si="57"/>
        <v>-1700</v>
      </c>
      <c r="H213" t="s">
        <v>1062</v>
      </c>
      <c r="I213" t="s">
        <v>488</v>
      </c>
      <c r="J213" t="s">
        <v>1295</v>
      </c>
      <c r="K213" t="s">
        <v>1139</v>
      </c>
      <c r="L213">
        <v>1842.5</v>
      </c>
      <c r="M213">
        <v>19714.830000000002</v>
      </c>
      <c r="N213">
        <v>100</v>
      </c>
      <c r="O213">
        <v>100</v>
      </c>
      <c r="P213" s="78">
        <f t="shared" si="59"/>
        <v>33515211.000000004</v>
      </c>
      <c r="Q213" t="e">
        <f>VLOOKUP(B213,#REF!, 2,0)</f>
        <v>#REF!</v>
      </c>
      <c r="R213" t="e">
        <f>VLOOKUP(Q213,#REF!, 6,0)</f>
        <v>#REF!</v>
      </c>
      <c r="S213" t="e">
        <f>VLOOKUP(Q213,#REF!, 5,0)</f>
        <v>#REF!</v>
      </c>
      <c r="U213" s="72">
        <v>533700</v>
      </c>
      <c r="W213" s="72" t="str">
        <f t="shared" si="60"/>
        <v>JP3942400007</v>
      </c>
      <c r="X213" s="72" t="e">
        <f t="shared" si="61"/>
        <v>#REF!</v>
      </c>
      <c r="Z213" s="72" t="e">
        <f t="shared" si="62"/>
        <v>#REF!</v>
      </c>
      <c r="AD213" s="72">
        <f t="shared" si="58"/>
        <v>-1700</v>
      </c>
      <c r="AG213" s="72" t="e">
        <f t="shared" si="63"/>
        <v>#REF!</v>
      </c>
    </row>
    <row r="214" spans="1:33">
      <c r="A214" t="s">
        <v>398</v>
      </c>
      <c r="B214" s="72" t="s">
        <v>396</v>
      </c>
      <c r="C214" s="72" t="s">
        <v>397</v>
      </c>
      <c r="D214">
        <v>12657</v>
      </c>
      <c r="E214" s="5">
        <v>0</v>
      </c>
      <c r="F214">
        <f t="shared" si="56"/>
        <v>0</v>
      </c>
      <c r="G214">
        <f t="shared" si="57"/>
        <v>-12657</v>
      </c>
      <c r="H214" t="s">
        <v>1070</v>
      </c>
      <c r="I214" t="s">
        <v>374</v>
      </c>
      <c r="J214" t="s">
        <v>1296</v>
      </c>
      <c r="K214" t="s">
        <v>1278</v>
      </c>
      <c r="L214">
        <v>6.867</v>
      </c>
      <c r="M214">
        <v>8921.3629999999994</v>
      </c>
      <c r="N214">
        <v>1</v>
      </c>
      <c r="O214">
        <v>1</v>
      </c>
      <c r="P214" s="78">
        <f t="shared" si="59"/>
        <v>112917691.491</v>
      </c>
      <c r="Q214" t="e">
        <f>VLOOKUP(B214,#REF!, 2,0)</f>
        <v>#REF!</v>
      </c>
      <c r="R214" t="e">
        <f>VLOOKUP(Q214,#REF!, 6,0)</f>
        <v>#REF!</v>
      </c>
      <c r="S214" t="e">
        <f>VLOOKUP(Q214,#REF!, 5,0)</f>
        <v>#REF!</v>
      </c>
      <c r="U214" s="72">
        <v>533700</v>
      </c>
      <c r="W214" s="72" t="str">
        <f t="shared" si="60"/>
        <v>ES0178430E18</v>
      </c>
      <c r="X214" s="72" t="e">
        <f t="shared" si="61"/>
        <v>#REF!</v>
      </c>
      <c r="Z214" s="72" t="e">
        <f t="shared" si="62"/>
        <v>#REF!</v>
      </c>
      <c r="AD214" s="72">
        <f t="shared" si="58"/>
        <v>-12657</v>
      </c>
      <c r="AG214" s="72" t="e">
        <f t="shared" si="63"/>
        <v>#REF!</v>
      </c>
    </row>
    <row r="215" spans="1:33">
      <c r="A215" t="s">
        <v>535</v>
      </c>
      <c r="B215" s="72" t="s">
        <v>533</v>
      </c>
      <c r="C215" s="72" t="s">
        <v>534</v>
      </c>
      <c r="D215">
        <v>1700</v>
      </c>
      <c r="E215" s="5">
        <v>0</v>
      </c>
      <c r="F215">
        <f t="shared" si="56"/>
        <v>0</v>
      </c>
      <c r="G215">
        <f t="shared" si="57"/>
        <v>-1700</v>
      </c>
      <c r="H215" t="s">
        <v>1062</v>
      </c>
      <c r="I215" t="s">
        <v>488</v>
      </c>
      <c r="J215" t="s">
        <v>1297</v>
      </c>
      <c r="K215" t="s">
        <v>1139</v>
      </c>
      <c r="L215">
        <v>5378</v>
      </c>
      <c r="M215">
        <v>57544.85</v>
      </c>
      <c r="N215">
        <v>100</v>
      </c>
      <c r="O215">
        <v>100</v>
      </c>
      <c r="P215" s="78">
        <f t="shared" si="59"/>
        <v>97826245</v>
      </c>
      <c r="Q215" t="e">
        <f>VLOOKUP(B215,#REF!, 2,0)</f>
        <v>#REF!</v>
      </c>
      <c r="R215" t="e">
        <f>VLOOKUP(Q215,#REF!, 6,0)</f>
        <v>#REF!</v>
      </c>
      <c r="S215" t="e">
        <f>VLOOKUP(Q215,#REF!, 5,0)</f>
        <v>#REF!</v>
      </c>
      <c r="U215" s="72">
        <v>533700</v>
      </c>
      <c r="W215" s="72" t="str">
        <f t="shared" si="60"/>
        <v>JP3735400008</v>
      </c>
      <c r="X215" s="72" t="e">
        <f t="shared" si="61"/>
        <v>#REF!</v>
      </c>
      <c r="Z215" s="72" t="e">
        <f t="shared" si="62"/>
        <v>#REF!</v>
      </c>
      <c r="AD215" s="72">
        <f t="shared" si="58"/>
        <v>-1700</v>
      </c>
      <c r="AG215" s="72" t="e">
        <f t="shared" si="63"/>
        <v>#REF!</v>
      </c>
    </row>
    <row r="216" spans="1:33">
      <c r="A216" t="s">
        <v>411</v>
      </c>
      <c r="B216" s="72" t="s">
        <v>409</v>
      </c>
      <c r="C216" s="72" t="s">
        <v>410</v>
      </c>
      <c r="D216">
        <v>621</v>
      </c>
      <c r="E216" s="5">
        <v>0</v>
      </c>
      <c r="F216">
        <f t="shared" si="56"/>
        <v>0</v>
      </c>
      <c r="G216">
        <f t="shared" si="57"/>
        <v>-621</v>
      </c>
      <c r="H216" t="s">
        <v>1065</v>
      </c>
      <c r="I216" t="s">
        <v>374</v>
      </c>
      <c r="J216" t="s">
        <v>1298</v>
      </c>
      <c r="K216" t="s">
        <v>1183</v>
      </c>
      <c r="L216">
        <v>38.6</v>
      </c>
      <c r="M216">
        <v>50145.51</v>
      </c>
      <c r="N216">
        <v>1</v>
      </c>
      <c r="O216">
        <v>1</v>
      </c>
      <c r="P216" s="78">
        <f t="shared" si="59"/>
        <v>31140361.710000001</v>
      </c>
      <c r="Q216" t="e">
        <f>VLOOKUP(B216,#REF!, 2,0)</f>
        <v>#REF!</v>
      </c>
      <c r="R216" t="e">
        <f>VLOOKUP(Q216,#REF!, 6,0)</f>
        <v>#REF!</v>
      </c>
      <c r="S216" t="e">
        <f>VLOOKUP(Q216,#REF!, 5,0)</f>
        <v>#REF!</v>
      </c>
      <c r="U216" s="72">
        <v>533700</v>
      </c>
      <c r="W216" s="72" t="str">
        <f t="shared" si="60"/>
        <v>FR0000130577</v>
      </c>
      <c r="X216" s="72" t="e">
        <f t="shared" si="61"/>
        <v>#REF!</v>
      </c>
      <c r="Z216" s="72" t="e">
        <f t="shared" si="62"/>
        <v>#REF!</v>
      </c>
      <c r="AD216" s="72">
        <f t="shared" si="58"/>
        <v>-621</v>
      </c>
      <c r="AG216" s="72" t="e">
        <f t="shared" si="63"/>
        <v>#REF!</v>
      </c>
    </row>
    <row r="217" spans="1:33">
      <c r="A217" t="s">
        <v>434</v>
      </c>
      <c r="B217" s="72" t="s">
        <v>432</v>
      </c>
      <c r="C217" s="72" t="s">
        <v>433</v>
      </c>
      <c r="D217">
        <v>12011</v>
      </c>
      <c r="E217" s="5">
        <v>0</v>
      </c>
      <c r="F217">
        <f t="shared" si="56"/>
        <v>0</v>
      </c>
      <c r="G217">
        <f t="shared" si="57"/>
        <v>-12011</v>
      </c>
      <c r="H217" t="s">
        <v>1052</v>
      </c>
      <c r="I217" t="s">
        <v>1051</v>
      </c>
      <c r="J217" t="s">
        <v>1299</v>
      </c>
      <c r="K217" t="s">
        <v>1091</v>
      </c>
      <c r="L217">
        <v>166.45</v>
      </c>
      <c r="M217">
        <v>2501.3339999999998</v>
      </c>
      <c r="N217">
        <v>1</v>
      </c>
      <c r="O217">
        <v>1</v>
      </c>
      <c r="P217" s="78">
        <f t="shared" si="59"/>
        <v>30043522.673999999</v>
      </c>
      <c r="Q217" t="e">
        <f>VLOOKUP(B217,#REF!, 2,0)</f>
        <v>#REF!</v>
      </c>
      <c r="R217" t="e">
        <f>VLOOKUP(Q217,#REF!, 6,0)</f>
        <v>#REF!</v>
      </c>
      <c r="S217" t="e">
        <f>VLOOKUP(Q217,#REF!, 5,0)</f>
        <v>#REF!</v>
      </c>
      <c r="U217" s="72">
        <v>533700</v>
      </c>
      <c r="W217" s="72" t="str">
        <f t="shared" si="60"/>
        <v>GB0008782301</v>
      </c>
      <c r="X217" s="72" t="e">
        <f t="shared" si="61"/>
        <v>#REF!</v>
      </c>
      <c r="Z217" s="72" t="e">
        <f t="shared" si="62"/>
        <v>#REF!</v>
      </c>
      <c r="AD217" s="72">
        <f t="shared" si="58"/>
        <v>-12011</v>
      </c>
      <c r="AG217" s="72" t="e">
        <f t="shared" si="63"/>
        <v>#REF!</v>
      </c>
    </row>
    <row r="218" spans="1:33">
      <c r="A218" t="s">
        <v>550</v>
      </c>
      <c r="B218" s="72" t="s">
        <v>548</v>
      </c>
      <c r="C218" s="72" t="s">
        <v>549</v>
      </c>
      <c r="D218">
        <v>900</v>
      </c>
      <c r="E218" s="5">
        <v>0</v>
      </c>
      <c r="F218">
        <f t="shared" si="56"/>
        <v>0</v>
      </c>
      <c r="G218">
        <f t="shared" si="57"/>
        <v>-900</v>
      </c>
      <c r="H218" t="s">
        <v>1062</v>
      </c>
      <c r="I218" t="s">
        <v>488</v>
      </c>
      <c r="J218" t="s">
        <v>1300</v>
      </c>
      <c r="K218" t="s">
        <v>1139</v>
      </c>
      <c r="L218">
        <v>2177</v>
      </c>
      <c r="M218">
        <v>23294</v>
      </c>
      <c r="N218">
        <v>100</v>
      </c>
      <c r="O218">
        <v>100</v>
      </c>
      <c r="P218" s="78">
        <f t="shared" si="59"/>
        <v>20964600</v>
      </c>
      <c r="Q218" t="e">
        <f>VLOOKUP(B218,#REF!, 2,0)</f>
        <v>#REF!</v>
      </c>
      <c r="R218" t="e">
        <f>VLOOKUP(Q218,#REF!, 6,0)</f>
        <v>#REF!</v>
      </c>
      <c r="S218" t="e">
        <f>VLOOKUP(Q218,#REF!, 5,0)</f>
        <v>#REF!</v>
      </c>
      <c r="U218" s="72">
        <v>533700</v>
      </c>
      <c r="W218" s="72" t="str">
        <f t="shared" si="60"/>
        <v>JP3942800008</v>
      </c>
      <c r="X218" s="72" t="e">
        <f t="shared" si="61"/>
        <v>#REF!</v>
      </c>
      <c r="Z218" s="72" t="e">
        <f t="shared" si="62"/>
        <v>#REF!</v>
      </c>
      <c r="AD218" s="72">
        <f t="shared" si="58"/>
        <v>-900</v>
      </c>
      <c r="AG218" s="72" t="e">
        <f t="shared" si="63"/>
        <v>#REF!</v>
      </c>
    </row>
    <row r="219" spans="1:33">
      <c r="A219" t="s">
        <v>414</v>
      </c>
      <c r="B219" s="72" t="s">
        <v>412</v>
      </c>
      <c r="C219" s="72" t="s">
        <v>413</v>
      </c>
      <c r="D219">
        <v>651</v>
      </c>
      <c r="E219" s="5">
        <v>0</v>
      </c>
      <c r="F219">
        <f t="shared" si="56"/>
        <v>0</v>
      </c>
      <c r="G219">
        <f t="shared" si="57"/>
        <v>-651</v>
      </c>
      <c r="H219" t="s">
        <v>1065</v>
      </c>
      <c r="I219" t="s">
        <v>374</v>
      </c>
      <c r="J219" t="s">
        <v>1301</v>
      </c>
      <c r="K219" t="s">
        <v>1183</v>
      </c>
      <c r="L219">
        <v>47.414999999999999</v>
      </c>
      <c r="M219">
        <v>61599.89</v>
      </c>
      <c r="N219">
        <v>1</v>
      </c>
      <c r="O219">
        <v>1</v>
      </c>
      <c r="P219" s="78">
        <f t="shared" si="59"/>
        <v>40101528.390000001</v>
      </c>
      <c r="Q219" t="e">
        <f>VLOOKUP(B219,#REF!, 2,0)</f>
        <v>#REF!</v>
      </c>
      <c r="R219" t="e">
        <f>VLOOKUP(Q219,#REF!, 6,0)</f>
        <v>#REF!</v>
      </c>
      <c r="S219" t="e">
        <f>VLOOKUP(Q219,#REF!, 5,0)</f>
        <v>#REF!</v>
      </c>
      <c r="U219" s="72">
        <v>533700</v>
      </c>
      <c r="W219" s="72" t="str">
        <f t="shared" si="60"/>
        <v>FR0000131906</v>
      </c>
      <c r="X219" s="72" t="e">
        <f t="shared" si="61"/>
        <v>#REF!</v>
      </c>
      <c r="Z219" s="72" t="e">
        <f t="shared" si="62"/>
        <v>#REF!</v>
      </c>
      <c r="AD219" s="72">
        <f t="shared" si="58"/>
        <v>-651</v>
      </c>
      <c r="AG219" s="72" t="e">
        <f t="shared" si="63"/>
        <v>#REF!</v>
      </c>
    </row>
    <row r="220" spans="1:33">
      <c r="A220" t="s">
        <v>538</v>
      </c>
      <c r="B220" s="72" t="s">
        <v>536</v>
      </c>
      <c r="C220" s="72" t="s">
        <v>537</v>
      </c>
      <c r="D220">
        <v>1800</v>
      </c>
      <c r="E220" s="5">
        <v>0</v>
      </c>
      <c r="F220">
        <f t="shared" si="56"/>
        <v>0</v>
      </c>
      <c r="G220">
        <f t="shared" si="57"/>
        <v>-1800</v>
      </c>
      <c r="H220" t="s">
        <v>1062</v>
      </c>
      <c r="I220" t="s">
        <v>488</v>
      </c>
      <c r="J220" t="s">
        <v>1302</v>
      </c>
      <c r="K220" t="s">
        <v>1139</v>
      </c>
      <c r="L220">
        <v>4599</v>
      </c>
      <c r="M220">
        <v>49209.51</v>
      </c>
      <c r="N220">
        <v>100</v>
      </c>
      <c r="O220">
        <v>100</v>
      </c>
      <c r="P220" s="78">
        <f t="shared" si="59"/>
        <v>88577118</v>
      </c>
      <c r="Q220" t="e">
        <f>VLOOKUP(B220,#REF!, 2,0)</f>
        <v>#REF!</v>
      </c>
      <c r="R220" t="e">
        <f>VLOOKUP(Q220,#REF!, 6,0)</f>
        <v>#REF!</v>
      </c>
      <c r="S220" t="e">
        <f>VLOOKUP(Q220,#REF!, 5,0)</f>
        <v>#REF!</v>
      </c>
      <c r="U220" s="72">
        <v>533700</v>
      </c>
      <c r="W220" s="72" t="str">
        <f t="shared" si="60"/>
        <v>JP3830800003</v>
      </c>
      <c r="X220" s="72" t="e">
        <f t="shared" si="61"/>
        <v>#REF!</v>
      </c>
      <c r="Z220" s="72" t="e">
        <f t="shared" si="62"/>
        <v>#REF!</v>
      </c>
      <c r="AD220" s="72">
        <f t="shared" si="58"/>
        <v>-1800</v>
      </c>
      <c r="AG220" s="72" t="e">
        <f t="shared" si="63"/>
        <v>#REF!</v>
      </c>
    </row>
    <row r="221" spans="1:33">
      <c r="A221" t="s">
        <v>425</v>
      </c>
      <c r="B221" s="72" t="s">
        <v>423</v>
      </c>
      <c r="C221" s="72" t="s">
        <v>424</v>
      </c>
      <c r="D221">
        <v>977</v>
      </c>
      <c r="E221" s="5">
        <v>0</v>
      </c>
      <c r="F221">
        <f t="shared" si="56"/>
        <v>0</v>
      </c>
      <c r="G221">
        <f t="shared" si="57"/>
        <v>-977</v>
      </c>
      <c r="H221" t="s">
        <v>1052</v>
      </c>
      <c r="I221" t="s">
        <v>1051</v>
      </c>
      <c r="J221" t="s">
        <v>1303</v>
      </c>
      <c r="K221" t="s">
        <v>1091</v>
      </c>
      <c r="L221">
        <v>2298</v>
      </c>
      <c r="M221">
        <v>34533.29</v>
      </c>
      <c r="N221">
        <v>1</v>
      </c>
      <c r="O221">
        <v>1</v>
      </c>
      <c r="P221" s="78">
        <f t="shared" si="59"/>
        <v>33739024.329999998</v>
      </c>
      <c r="Q221" t="e">
        <f>VLOOKUP(B221,#REF!, 2,0)</f>
        <v>#REF!</v>
      </c>
      <c r="R221" t="e">
        <f>VLOOKUP(Q221,#REF!, 6,0)</f>
        <v>#REF!</v>
      </c>
      <c r="S221" t="e">
        <f>VLOOKUP(Q221,#REF!, 5,0)</f>
        <v>#REF!</v>
      </c>
      <c r="U221" s="72">
        <v>533700</v>
      </c>
      <c r="W221" s="72" t="str">
        <f t="shared" si="60"/>
        <v>GB0006825383</v>
      </c>
      <c r="X221" s="72" t="e">
        <f t="shared" si="61"/>
        <v>#REF!</v>
      </c>
      <c r="Z221" s="72" t="e">
        <f t="shared" si="62"/>
        <v>#REF!</v>
      </c>
      <c r="AD221" s="72">
        <f t="shared" si="58"/>
        <v>-977</v>
      </c>
      <c r="AG221" s="72" t="e">
        <f t="shared" si="63"/>
        <v>#REF!</v>
      </c>
    </row>
    <row r="222" spans="1:33">
      <c r="A222" t="s">
        <v>532</v>
      </c>
      <c r="B222" s="72" t="s">
        <v>530</v>
      </c>
      <c r="C222" s="72" t="s">
        <v>531</v>
      </c>
      <c r="D222">
        <v>7200</v>
      </c>
      <c r="E222" s="5">
        <v>0</v>
      </c>
      <c r="F222">
        <f t="shared" si="56"/>
        <v>0</v>
      </c>
      <c r="G222">
        <f t="shared" si="57"/>
        <v>-7200</v>
      </c>
      <c r="H222" t="s">
        <v>1062</v>
      </c>
      <c r="I222" t="s">
        <v>488</v>
      </c>
      <c r="J222" t="s">
        <v>1304</v>
      </c>
      <c r="K222" t="s">
        <v>1139</v>
      </c>
      <c r="L222">
        <v>689</v>
      </c>
      <c r="M222">
        <v>7372.3320000000003</v>
      </c>
      <c r="N222">
        <v>100</v>
      </c>
      <c r="O222">
        <v>100</v>
      </c>
      <c r="P222" s="78">
        <f t="shared" si="59"/>
        <v>53080790.400000006</v>
      </c>
      <c r="Q222" t="e">
        <f>VLOOKUP(B222,#REF!, 2,0)</f>
        <v>#REF!</v>
      </c>
      <c r="R222" t="e">
        <f>VLOOKUP(Q222,#REF!, 6,0)</f>
        <v>#REF!</v>
      </c>
      <c r="S222" t="e">
        <f>VLOOKUP(Q222,#REF!, 5,0)</f>
        <v>#REF!</v>
      </c>
      <c r="U222" s="72">
        <v>533700</v>
      </c>
      <c r="W222" s="72" t="str">
        <f t="shared" si="60"/>
        <v>JP3672400003</v>
      </c>
      <c r="X222" s="72" t="e">
        <f t="shared" si="61"/>
        <v>#REF!</v>
      </c>
      <c r="Z222" s="72" t="e">
        <f t="shared" si="62"/>
        <v>#REF!</v>
      </c>
      <c r="AD222" s="72">
        <f t="shared" si="58"/>
        <v>-7200</v>
      </c>
      <c r="AG222" s="72" t="e">
        <f t="shared" si="63"/>
        <v>#REF!</v>
      </c>
    </row>
    <row r="223" spans="1:33">
      <c r="A223" t="s">
        <v>708</v>
      </c>
      <c r="B223" s="72" t="s">
        <v>706</v>
      </c>
      <c r="C223" s="72" t="s">
        <v>707</v>
      </c>
      <c r="D223">
        <v>176</v>
      </c>
      <c r="E223" s="5">
        <v>0</v>
      </c>
      <c r="F223">
        <f t="shared" si="56"/>
        <v>0</v>
      </c>
      <c r="G223">
        <f t="shared" si="57"/>
        <v>-176</v>
      </c>
      <c r="H223" t="s">
        <v>1049</v>
      </c>
      <c r="I223" t="s">
        <v>247</v>
      </c>
      <c r="J223" t="s">
        <v>1305</v>
      </c>
      <c r="K223" t="s">
        <v>1096</v>
      </c>
      <c r="L223">
        <v>119.52</v>
      </c>
      <c r="M223">
        <v>139204.9</v>
      </c>
      <c r="N223">
        <v>100</v>
      </c>
      <c r="O223">
        <v>1</v>
      </c>
      <c r="P223" s="78">
        <f t="shared" si="59"/>
        <v>24500062.399999999</v>
      </c>
      <c r="Q223" t="e">
        <f>VLOOKUP(B223,#REF!, 2,0)</f>
        <v>#REF!</v>
      </c>
      <c r="R223" t="e">
        <f>VLOOKUP(Q223,#REF!, 6,0)</f>
        <v>#REF!</v>
      </c>
      <c r="S223" t="e">
        <f>VLOOKUP(Q223,#REF!, 5,0)</f>
        <v>#REF!</v>
      </c>
      <c r="U223" s="72">
        <v>533700</v>
      </c>
      <c r="W223" s="72" t="str">
        <f t="shared" si="60"/>
        <v>US5218652049</v>
      </c>
      <c r="X223" s="72" t="e">
        <f t="shared" si="61"/>
        <v>#REF!</v>
      </c>
      <c r="Z223" s="72" t="e">
        <f t="shared" si="62"/>
        <v>#REF!</v>
      </c>
      <c r="AD223" s="72">
        <f t="shared" si="58"/>
        <v>-176</v>
      </c>
      <c r="AG223" s="72" t="e">
        <f t="shared" si="63"/>
        <v>#REF!</v>
      </c>
    </row>
    <row r="224" spans="1:33">
      <c r="A224" t="s">
        <v>592</v>
      </c>
      <c r="B224" s="72" t="s">
        <v>590</v>
      </c>
      <c r="C224" s="72" t="s">
        <v>591</v>
      </c>
      <c r="D224">
        <v>1579</v>
      </c>
      <c r="E224" s="5">
        <v>0</v>
      </c>
      <c r="F224">
        <f t="shared" si="56"/>
        <v>0</v>
      </c>
      <c r="G224">
        <f t="shared" si="57"/>
        <v>-1579</v>
      </c>
      <c r="H224" t="s">
        <v>1049</v>
      </c>
      <c r="I224" t="s">
        <v>247</v>
      </c>
      <c r="J224" t="s">
        <v>1306</v>
      </c>
      <c r="K224" t="s">
        <v>1096</v>
      </c>
      <c r="L224">
        <v>43.21</v>
      </c>
      <c r="M224">
        <v>50326.69</v>
      </c>
      <c r="N224">
        <v>100</v>
      </c>
      <c r="O224">
        <v>1</v>
      </c>
      <c r="P224" s="78">
        <f t="shared" si="59"/>
        <v>79465843.510000005</v>
      </c>
      <c r="Q224" t="e">
        <f>VLOOKUP(B224,#REF!, 2,0)</f>
        <v>#REF!</v>
      </c>
      <c r="R224" t="e">
        <f>VLOOKUP(Q224,#REF!, 6,0)</f>
        <v>#REF!</v>
      </c>
      <c r="S224" t="e">
        <f>VLOOKUP(Q224,#REF!, 5,0)</f>
        <v>#REF!</v>
      </c>
      <c r="U224" s="72">
        <v>533700</v>
      </c>
      <c r="W224" s="72" t="str">
        <f t="shared" si="60"/>
        <v>PA1436583006</v>
      </c>
      <c r="X224" s="72" t="e">
        <f t="shared" si="61"/>
        <v>#REF!</v>
      </c>
      <c r="Z224" s="72" t="e">
        <f t="shared" si="62"/>
        <v>#REF!</v>
      </c>
      <c r="AD224" s="72">
        <f t="shared" si="58"/>
        <v>-1579</v>
      </c>
      <c r="AG224" s="72" t="e">
        <f t="shared" si="63"/>
        <v>#REF!</v>
      </c>
    </row>
    <row r="225" spans="1:33">
      <c r="A225" t="s">
        <v>784</v>
      </c>
      <c r="B225" s="72" t="s">
        <v>782</v>
      </c>
      <c r="C225" s="72" t="s">
        <v>783</v>
      </c>
      <c r="D225">
        <v>604</v>
      </c>
      <c r="E225" s="5">
        <v>0</v>
      </c>
      <c r="F225">
        <f t="shared" si="56"/>
        <v>0</v>
      </c>
      <c r="G225">
        <f t="shared" si="57"/>
        <v>-604</v>
      </c>
      <c r="H225" t="s">
        <v>1049</v>
      </c>
      <c r="I225" t="s">
        <v>247</v>
      </c>
      <c r="J225" t="s">
        <v>1307</v>
      </c>
      <c r="K225" t="s">
        <v>1110</v>
      </c>
      <c r="L225">
        <v>55.86</v>
      </c>
      <c r="M225">
        <v>65060.14</v>
      </c>
      <c r="N225">
        <v>100</v>
      </c>
      <c r="O225">
        <v>1</v>
      </c>
      <c r="P225" s="78">
        <f t="shared" si="59"/>
        <v>39296324.560000002</v>
      </c>
      <c r="Q225" t="e">
        <f>VLOOKUP(B225,#REF!, 2,0)</f>
        <v>#REF!</v>
      </c>
      <c r="R225" t="e">
        <f>VLOOKUP(Q225,#REF!, 6,0)</f>
        <v>#REF!</v>
      </c>
      <c r="S225" t="e">
        <f>VLOOKUP(Q225,#REF!, 5,0)</f>
        <v>#REF!</v>
      </c>
      <c r="U225" s="72">
        <v>533700</v>
      </c>
      <c r="W225" s="72" t="str">
        <f t="shared" si="60"/>
        <v>US9314271084</v>
      </c>
      <c r="X225" s="72" t="e">
        <f t="shared" si="61"/>
        <v>#REF!</v>
      </c>
      <c r="Z225" s="72" t="e">
        <f t="shared" si="62"/>
        <v>#REF!</v>
      </c>
      <c r="AD225" s="72">
        <f t="shared" si="58"/>
        <v>-604</v>
      </c>
      <c r="AG225" s="72" t="e">
        <f t="shared" si="63"/>
        <v>#REF!</v>
      </c>
    </row>
    <row r="226" spans="1:33">
      <c r="A226" t="s">
        <v>573</v>
      </c>
      <c r="B226" s="72" t="s">
        <v>571</v>
      </c>
      <c r="C226" s="72" t="s">
        <v>572</v>
      </c>
      <c r="D226">
        <v>7824</v>
      </c>
      <c r="E226" s="5">
        <v>0</v>
      </c>
      <c r="F226">
        <f t="shared" ref="F226:F266" si="64">ROUND(E226*$F$1/M226, 0)</f>
        <v>0</v>
      </c>
      <c r="G226">
        <f t="shared" ref="G226:G266" si="65">F226-D226</f>
        <v>-7824</v>
      </c>
      <c r="H226" t="s">
        <v>1056</v>
      </c>
      <c r="I226" t="s">
        <v>332</v>
      </c>
      <c r="J226" t="s">
        <v>1308</v>
      </c>
      <c r="K226" t="s">
        <v>1103</v>
      </c>
      <c r="L226">
        <v>8.4700000000000006</v>
      </c>
      <c r="M226">
        <v>1258.2439999999999</v>
      </c>
      <c r="N226">
        <v>500</v>
      </c>
      <c r="O226">
        <v>1</v>
      </c>
      <c r="P226" s="78">
        <f t="shared" si="59"/>
        <v>9844501.0559999999</v>
      </c>
      <c r="Q226" t="e">
        <f>VLOOKUP(B226,#REF!, 2,0)</f>
        <v>#REF!</v>
      </c>
      <c r="R226" t="e">
        <f>VLOOKUP(Q226,#REF!, 6,0)</f>
        <v>#REF!</v>
      </c>
      <c r="S226" t="e">
        <f>VLOOKUP(Q226,#REF!, 5,0)</f>
        <v>#REF!</v>
      </c>
      <c r="U226" s="72">
        <v>533700</v>
      </c>
      <c r="W226" s="72" t="str">
        <f t="shared" si="60"/>
        <v>KYG960071028</v>
      </c>
      <c r="X226" s="72" t="e">
        <f t="shared" si="61"/>
        <v>#REF!</v>
      </c>
      <c r="Z226" s="72" t="e">
        <f t="shared" si="62"/>
        <v>#REF!</v>
      </c>
      <c r="AD226" s="72">
        <f t="shared" ref="AD226:AD266" si="66">G226</f>
        <v>-7824</v>
      </c>
      <c r="AG226" s="72" t="e">
        <f t="shared" si="63"/>
        <v>#REF!</v>
      </c>
    </row>
    <row r="227" spans="1:33">
      <c r="A227" t="s">
        <v>771</v>
      </c>
      <c r="B227" s="72" t="s">
        <v>769</v>
      </c>
      <c r="C227" s="72" t="s">
        <v>770</v>
      </c>
      <c r="D227">
        <v>201</v>
      </c>
      <c r="E227" s="5">
        <v>0</v>
      </c>
      <c r="F227">
        <f t="shared" si="64"/>
        <v>0</v>
      </c>
      <c r="G227">
        <f t="shared" si="65"/>
        <v>-201</v>
      </c>
      <c r="H227" t="s">
        <v>1049</v>
      </c>
      <c r="I227" t="s">
        <v>247</v>
      </c>
      <c r="J227" t="s">
        <v>1309</v>
      </c>
      <c r="K227" t="s">
        <v>1096</v>
      </c>
      <c r="L227">
        <v>81.790000000000006</v>
      </c>
      <c r="M227">
        <v>95260.81</v>
      </c>
      <c r="N227">
        <v>100</v>
      </c>
      <c r="O227">
        <v>1</v>
      </c>
      <c r="P227" s="78">
        <f t="shared" ref="P227:P266" si="67">ABS(G227*M227)</f>
        <v>19147422.809999999</v>
      </c>
      <c r="Q227" t="e">
        <f>VLOOKUP(B227,#REF!, 2,0)</f>
        <v>#REF!</v>
      </c>
      <c r="R227" t="e">
        <f>VLOOKUP(Q227,#REF!, 6,0)</f>
        <v>#REF!</v>
      </c>
      <c r="S227" t="e">
        <f>VLOOKUP(Q227,#REF!, 5,0)</f>
        <v>#REF!</v>
      </c>
      <c r="U227" s="72">
        <v>533700</v>
      </c>
      <c r="W227" s="72" t="str">
        <f t="shared" ref="W227:W266" si="68">B227</f>
        <v>US9024941034</v>
      </c>
      <c r="X227" s="72" t="e">
        <f t="shared" ref="X227:X266" si="69">Q227</f>
        <v>#REF!</v>
      </c>
      <c r="Z227" s="72" t="e">
        <f t="shared" ref="Z227:Z266" si="70">R227</f>
        <v>#REF!</v>
      </c>
      <c r="AD227" s="72">
        <f t="shared" si="66"/>
        <v>-201</v>
      </c>
      <c r="AG227" s="72" t="e">
        <f t="shared" ref="AG227:AG266" si="71">S227</f>
        <v>#REF!</v>
      </c>
    </row>
    <row r="228" spans="1:33">
      <c r="A228" t="s">
        <v>452</v>
      </c>
      <c r="B228" s="72" t="s">
        <v>450</v>
      </c>
      <c r="C228" s="72" t="s">
        <v>451</v>
      </c>
      <c r="D228">
        <v>145</v>
      </c>
      <c r="E228" s="5">
        <v>0</v>
      </c>
      <c r="F228">
        <f t="shared" si="64"/>
        <v>0</v>
      </c>
      <c r="G228">
        <f t="shared" si="65"/>
        <v>-145</v>
      </c>
      <c r="H228" t="s">
        <v>1052</v>
      </c>
      <c r="I228" t="s">
        <v>247</v>
      </c>
      <c r="J228" t="s">
        <v>1310</v>
      </c>
      <c r="K228" t="s">
        <v>1096</v>
      </c>
      <c r="L228">
        <v>53.68</v>
      </c>
      <c r="M228">
        <v>62521.1</v>
      </c>
      <c r="N228">
        <v>100</v>
      </c>
      <c r="O228">
        <v>1</v>
      </c>
      <c r="P228" s="78">
        <f t="shared" si="67"/>
        <v>9065559.5</v>
      </c>
      <c r="Q228" t="e">
        <f>VLOOKUP(B228,#REF!, 2,0)</f>
        <v>#REF!</v>
      </c>
      <c r="R228" t="e">
        <f>VLOOKUP(Q228,#REF!, 6,0)</f>
        <v>#REF!</v>
      </c>
      <c r="S228" t="e">
        <f>VLOOKUP(Q228,#REF!, 5,0)</f>
        <v>#REF!</v>
      </c>
      <c r="U228" s="72">
        <v>533700</v>
      </c>
      <c r="W228" s="72" t="str">
        <f t="shared" si="68"/>
        <v>GB00BDCPN049</v>
      </c>
      <c r="X228" s="72" t="e">
        <f t="shared" si="69"/>
        <v>#REF!</v>
      </c>
      <c r="Z228" s="72" t="e">
        <f t="shared" si="70"/>
        <v>#REF!</v>
      </c>
      <c r="AD228" s="72">
        <f t="shared" si="66"/>
        <v>-145</v>
      </c>
      <c r="AG228" s="72" t="e">
        <f t="shared" si="71"/>
        <v>#REF!</v>
      </c>
    </row>
    <row r="229" spans="1:33">
      <c r="A229" t="s">
        <v>762</v>
      </c>
      <c r="B229" s="72" t="s">
        <v>760</v>
      </c>
      <c r="C229" s="72" t="s">
        <v>761</v>
      </c>
      <c r="D229">
        <v>339</v>
      </c>
      <c r="E229" s="5">
        <v>0</v>
      </c>
      <c r="F229">
        <f t="shared" si="64"/>
        <v>0</v>
      </c>
      <c r="G229">
        <f t="shared" si="65"/>
        <v>-339</v>
      </c>
      <c r="H229" t="s">
        <v>1049</v>
      </c>
      <c r="I229" t="s">
        <v>247</v>
      </c>
      <c r="J229" t="s">
        <v>1311</v>
      </c>
      <c r="K229" t="s">
        <v>1096</v>
      </c>
      <c r="L229">
        <v>79.650000000000006</v>
      </c>
      <c r="M229">
        <v>92768.36</v>
      </c>
      <c r="N229">
        <v>100</v>
      </c>
      <c r="O229">
        <v>1</v>
      </c>
      <c r="P229" s="78">
        <f t="shared" si="67"/>
        <v>31448474.039999999</v>
      </c>
      <c r="Q229" t="e">
        <f>VLOOKUP(B229,#REF!, 2,0)</f>
        <v>#REF!</v>
      </c>
      <c r="R229" t="e">
        <f>VLOOKUP(Q229,#REF!, 6,0)</f>
        <v>#REF!</v>
      </c>
      <c r="S229" t="e">
        <f>VLOOKUP(Q229,#REF!, 5,0)</f>
        <v>#REF!</v>
      </c>
      <c r="U229" s="72">
        <v>533700</v>
      </c>
      <c r="W229" s="72" t="str">
        <f t="shared" si="68"/>
        <v>US8718291078</v>
      </c>
      <c r="X229" s="72" t="e">
        <f t="shared" si="69"/>
        <v>#REF!</v>
      </c>
      <c r="Z229" s="72" t="e">
        <f t="shared" si="70"/>
        <v>#REF!</v>
      </c>
      <c r="AD229" s="72">
        <f t="shared" si="66"/>
        <v>-339</v>
      </c>
      <c r="AG229" s="72" t="e">
        <f t="shared" si="71"/>
        <v>#REF!</v>
      </c>
    </row>
    <row r="230" spans="1:33">
      <c r="A230" t="s">
        <v>408</v>
      </c>
      <c r="B230" s="72" t="s">
        <v>406</v>
      </c>
      <c r="C230" s="72" t="s">
        <v>407</v>
      </c>
      <c r="D230">
        <v>465</v>
      </c>
      <c r="E230" s="5">
        <v>0</v>
      </c>
      <c r="F230">
        <f t="shared" si="64"/>
        <v>0</v>
      </c>
      <c r="G230">
        <f t="shared" si="65"/>
        <v>-465</v>
      </c>
      <c r="H230" t="s">
        <v>1065</v>
      </c>
      <c r="I230" t="s">
        <v>374</v>
      </c>
      <c r="J230" t="s">
        <v>1312</v>
      </c>
      <c r="K230" t="s">
        <v>1183</v>
      </c>
      <c r="L230">
        <v>74.819999999999993</v>
      </c>
      <c r="M230">
        <v>97199.14</v>
      </c>
      <c r="N230">
        <v>1</v>
      </c>
      <c r="O230">
        <v>1</v>
      </c>
      <c r="P230" s="78">
        <f t="shared" si="67"/>
        <v>45197600.100000001</v>
      </c>
      <c r="Q230" t="e">
        <f>VLOOKUP(B230,#REF!, 2,0)</f>
        <v>#REF!</v>
      </c>
      <c r="R230" t="e">
        <f>VLOOKUP(Q230,#REF!, 6,0)</f>
        <v>#REF!</v>
      </c>
      <c r="S230" t="e">
        <f>VLOOKUP(Q230,#REF!, 5,0)</f>
        <v>#REF!</v>
      </c>
      <c r="U230" s="72">
        <v>533700</v>
      </c>
      <c r="W230" s="72" t="str">
        <f t="shared" si="68"/>
        <v>FR0000120644</v>
      </c>
      <c r="X230" s="72" t="e">
        <f t="shared" si="69"/>
        <v>#REF!</v>
      </c>
      <c r="Z230" s="72" t="e">
        <f t="shared" si="70"/>
        <v>#REF!</v>
      </c>
      <c r="AD230" s="72">
        <f t="shared" si="66"/>
        <v>-465</v>
      </c>
      <c r="AG230" s="72" t="e">
        <f t="shared" si="71"/>
        <v>#REF!</v>
      </c>
    </row>
    <row r="231" spans="1:33">
      <c r="A231" t="s">
        <v>658</v>
      </c>
      <c r="B231" s="72" t="s">
        <v>656</v>
      </c>
      <c r="C231" s="72" t="s">
        <v>657</v>
      </c>
      <c r="D231">
        <v>102</v>
      </c>
      <c r="E231" s="5">
        <v>0</v>
      </c>
      <c r="F231">
        <f t="shared" si="64"/>
        <v>0</v>
      </c>
      <c r="G231">
        <f t="shared" si="65"/>
        <v>-102</v>
      </c>
      <c r="H231" t="s">
        <v>1049</v>
      </c>
      <c r="I231" t="s">
        <v>247</v>
      </c>
      <c r="J231" t="s">
        <v>1313</v>
      </c>
      <c r="K231" t="s">
        <v>1096</v>
      </c>
      <c r="L231">
        <v>150.80000000000001</v>
      </c>
      <c r="M231">
        <v>175636.8</v>
      </c>
      <c r="N231">
        <v>100</v>
      </c>
      <c r="O231">
        <v>1</v>
      </c>
      <c r="P231" s="78">
        <f t="shared" si="67"/>
        <v>17914953.599999998</v>
      </c>
      <c r="Q231" t="e">
        <f>VLOOKUP(B231,#REF!, 2,0)</f>
        <v>#REF!</v>
      </c>
      <c r="R231" t="e">
        <f>VLOOKUP(Q231,#REF!, 6,0)</f>
        <v>#REF!</v>
      </c>
      <c r="S231" t="e">
        <f>VLOOKUP(Q231,#REF!, 5,0)</f>
        <v>#REF!</v>
      </c>
      <c r="U231" s="72">
        <v>533700</v>
      </c>
      <c r="W231" s="72" t="str">
        <f t="shared" si="68"/>
        <v>US1890541097</v>
      </c>
      <c r="X231" s="72" t="e">
        <f t="shared" si="69"/>
        <v>#REF!</v>
      </c>
      <c r="Z231" s="72" t="e">
        <f t="shared" si="70"/>
        <v>#REF!</v>
      </c>
      <c r="AD231" s="72">
        <f t="shared" si="66"/>
        <v>-102</v>
      </c>
      <c r="AG231" s="72" t="e">
        <f t="shared" si="71"/>
        <v>#REF!</v>
      </c>
    </row>
    <row r="232" spans="1:33">
      <c r="A232" t="s">
        <v>661</v>
      </c>
      <c r="B232" s="72" t="s">
        <v>659</v>
      </c>
      <c r="C232" s="72" t="s">
        <v>660</v>
      </c>
      <c r="D232">
        <v>3085</v>
      </c>
      <c r="E232" s="5">
        <v>0</v>
      </c>
      <c r="F232">
        <f t="shared" si="64"/>
        <v>0</v>
      </c>
      <c r="G232">
        <f t="shared" si="65"/>
        <v>-3085</v>
      </c>
      <c r="H232" t="s">
        <v>1049</v>
      </c>
      <c r="I232" t="s">
        <v>247</v>
      </c>
      <c r="J232" t="s">
        <v>1314</v>
      </c>
      <c r="K232" t="s">
        <v>1096</v>
      </c>
      <c r="L232">
        <v>53.94</v>
      </c>
      <c r="M232">
        <v>62823.92</v>
      </c>
      <c r="N232">
        <v>100</v>
      </c>
      <c r="O232">
        <v>1</v>
      </c>
      <c r="P232" s="78">
        <f t="shared" si="67"/>
        <v>193811793.19999999</v>
      </c>
      <c r="Q232" t="e">
        <f>VLOOKUP(B232,#REF!, 2,0)</f>
        <v>#REF!</v>
      </c>
      <c r="R232" t="e">
        <f>VLOOKUP(Q232,#REF!, 6,0)</f>
        <v>#REF!</v>
      </c>
      <c r="S232" t="e">
        <f>VLOOKUP(Q232,#REF!, 5,0)</f>
        <v>#REF!</v>
      </c>
      <c r="U232" s="72">
        <v>533700</v>
      </c>
      <c r="W232" s="72" t="str">
        <f t="shared" si="68"/>
        <v>US1912161007</v>
      </c>
      <c r="X232" s="72" t="e">
        <f t="shared" si="69"/>
        <v>#REF!</v>
      </c>
      <c r="Z232" s="72" t="e">
        <f t="shared" si="70"/>
        <v>#REF!</v>
      </c>
      <c r="AD232" s="72">
        <f t="shared" si="66"/>
        <v>-3085</v>
      </c>
      <c r="AG232" s="72" t="e">
        <f t="shared" si="71"/>
        <v>#REF!</v>
      </c>
    </row>
    <row r="233" spans="1:33">
      <c r="A233" t="s">
        <v>395</v>
      </c>
      <c r="B233" s="72" t="s">
        <v>393</v>
      </c>
      <c r="C233" s="72" t="s">
        <v>394</v>
      </c>
      <c r="D233">
        <v>2533</v>
      </c>
      <c r="E233" s="5">
        <v>0</v>
      </c>
      <c r="F233">
        <f t="shared" si="64"/>
        <v>0</v>
      </c>
      <c r="G233">
        <f t="shared" si="65"/>
        <v>-2533</v>
      </c>
      <c r="H233" t="s">
        <v>1070</v>
      </c>
      <c r="I233" t="s">
        <v>374</v>
      </c>
      <c r="J233" t="s">
        <v>1315</v>
      </c>
      <c r="K233" t="s">
        <v>1278</v>
      </c>
      <c r="L233">
        <v>14.94</v>
      </c>
      <c r="M233">
        <v>19409.52</v>
      </c>
      <c r="N233">
        <v>1</v>
      </c>
      <c r="O233">
        <v>1</v>
      </c>
      <c r="P233" s="78">
        <f t="shared" si="67"/>
        <v>49164314.160000004</v>
      </c>
      <c r="Q233" t="e">
        <f>VLOOKUP(B233,#REF!, 2,0)</f>
        <v>#REF!</v>
      </c>
      <c r="R233" t="e">
        <f>VLOOKUP(Q233,#REF!, 6,0)</f>
        <v>#REF!</v>
      </c>
      <c r="S233" t="e">
        <f>VLOOKUP(Q233,#REF!, 5,0)</f>
        <v>#REF!</v>
      </c>
      <c r="U233" s="72">
        <v>533700</v>
      </c>
      <c r="W233" s="72" t="str">
        <f t="shared" si="68"/>
        <v>ES0173516115</v>
      </c>
      <c r="X233" s="72" t="e">
        <f t="shared" si="69"/>
        <v>#REF!</v>
      </c>
      <c r="Z233" s="72" t="e">
        <f t="shared" si="70"/>
        <v>#REF!</v>
      </c>
      <c r="AD233" s="72">
        <f t="shared" si="66"/>
        <v>-2533</v>
      </c>
      <c r="AG233" s="72" t="e">
        <f t="shared" si="71"/>
        <v>#REF!</v>
      </c>
    </row>
    <row r="234" spans="1:33">
      <c r="A234" t="s">
        <v>674</v>
      </c>
      <c r="B234" s="72" t="s">
        <v>672</v>
      </c>
      <c r="C234" s="72" t="s">
        <v>673</v>
      </c>
      <c r="D234">
        <v>2052</v>
      </c>
      <c r="E234" s="5">
        <v>0</v>
      </c>
      <c r="F234">
        <f t="shared" si="64"/>
        <v>0</v>
      </c>
      <c r="G234">
        <f t="shared" si="65"/>
        <v>-2052</v>
      </c>
      <c r="H234" t="s">
        <v>1049</v>
      </c>
      <c r="I234" t="s">
        <v>247</v>
      </c>
      <c r="J234" t="s">
        <v>1316</v>
      </c>
      <c r="K234" t="s">
        <v>1110</v>
      </c>
      <c r="L234">
        <v>29.28</v>
      </c>
      <c r="M234">
        <v>34102.42</v>
      </c>
      <c r="N234">
        <v>100</v>
      </c>
      <c r="O234">
        <v>1</v>
      </c>
      <c r="P234" s="78">
        <f t="shared" si="67"/>
        <v>69978165.840000004</v>
      </c>
      <c r="Q234" t="e">
        <f>VLOOKUP(B234,#REF!, 2,0)</f>
        <v>#REF!</v>
      </c>
      <c r="R234" t="e">
        <f>VLOOKUP(Q234,#REF!, 6,0)</f>
        <v>#REF!</v>
      </c>
      <c r="S234" t="e">
        <f>VLOOKUP(Q234,#REF!, 5,0)</f>
        <v>#REF!</v>
      </c>
      <c r="U234" s="72">
        <v>533700</v>
      </c>
      <c r="W234" s="72" t="str">
        <f t="shared" si="68"/>
        <v>US3167731005</v>
      </c>
      <c r="X234" s="72" t="e">
        <f t="shared" si="69"/>
        <v>#REF!</v>
      </c>
      <c r="Z234" s="72" t="e">
        <f t="shared" si="70"/>
        <v>#REF!</v>
      </c>
      <c r="AD234" s="72">
        <f t="shared" si="66"/>
        <v>-2052</v>
      </c>
      <c r="AG234" s="72" t="e">
        <f t="shared" si="71"/>
        <v>#REF!</v>
      </c>
    </row>
    <row r="235" spans="1:33">
      <c r="A235" t="s">
        <v>585</v>
      </c>
      <c r="B235" s="72" t="s">
        <v>582</v>
      </c>
      <c r="C235" s="72" t="s">
        <v>583</v>
      </c>
      <c r="D235">
        <v>2216</v>
      </c>
      <c r="E235" s="5">
        <v>0</v>
      </c>
      <c r="F235">
        <f t="shared" si="64"/>
        <v>0</v>
      </c>
      <c r="G235">
        <f t="shared" si="65"/>
        <v>-2216</v>
      </c>
      <c r="H235" t="s">
        <v>1072</v>
      </c>
      <c r="I235" t="s">
        <v>584</v>
      </c>
      <c r="J235" t="s">
        <v>1317</v>
      </c>
      <c r="K235" t="s">
        <v>1318</v>
      </c>
      <c r="L235">
        <v>167.65</v>
      </c>
      <c r="M235">
        <v>21278.48</v>
      </c>
      <c r="N235">
        <v>1</v>
      </c>
      <c r="O235">
        <v>1</v>
      </c>
      <c r="P235" s="78">
        <f t="shared" si="67"/>
        <v>47153111.68</v>
      </c>
      <c r="Q235" t="e">
        <f>VLOOKUP(B235,#REF!, 2,0)</f>
        <v>#REF!</v>
      </c>
      <c r="R235" t="e">
        <f>VLOOKUP(Q235,#REF!, 6,0)</f>
        <v>#REF!</v>
      </c>
      <c r="S235" t="e">
        <f>VLOOKUP(Q235,#REF!, 5,0)</f>
        <v>#REF!</v>
      </c>
      <c r="U235" s="72">
        <v>533700</v>
      </c>
      <c r="W235" s="72" t="str">
        <f t="shared" si="68"/>
        <v>NO0010031479</v>
      </c>
      <c r="X235" s="72" t="e">
        <f t="shared" si="69"/>
        <v>#REF!</v>
      </c>
      <c r="Z235" s="72" t="e">
        <f t="shared" si="70"/>
        <v>#REF!</v>
      </c>
      <c r="AD235" s="72">
        <f t="shared" si="66"/>
        <v>-2216</v>
      </c>
      <c r="AG235" s="72" t="e">
        <f t="shared" si="71"/>
        <v>#REF!</v>
      </c>
    </row>
    <row r="236" spans="1:33">
      <c r="A236" t="s">
        <v>418</v>
      </c>
      <c r="B236" s="72" t="s">
        <v>415</v>
      </c>
      <c r="C236" s="72" t="s">
        <v>416</v>
      </c>
      <c r="D236">
        <v>9235</v>
      </c>
      <c r="E236" s="5">
        <v>0</v>
      </c>
      <c r="F236">
        <f t="shared" si="64"/>
        <v>0</v>
      </c>
      <c r="G236">
        <f t="shared" si="65"/>
        <v>-9235</v>
      </c>
      <c r="H236" t="s">
        <v>1052</v>
      </c>
      <c r="I236" t="s">
        <v>1051</v>
      </c>
      <c r="J236" t="s">
        <v>1319</v>
      </c>
      <c r="K236" t="s">
        <v>1091</v>
      </c>
      <c r="L236">
        <v>416.4</v>
      </c>
      <c r="M236">
        <v>6257.4679999999998</v>
      </c>
      <c r="N236">
        <v>1</v>
      </c>
      <c r="O236">
        <v>1</v>
      </c>
      <c r="P236" s="78">
        <f t="shared" si="67"/>
        <v>57787716.979999997</v>
      </c>
      <c r="Q236" t="e">
        <f>VLOOKUP(B236,#REF!, 2,0)</f>
        <v>#REF!</v>
      </c>
      <c r="R236" t="e">
        <f>VLOOKUP(Q236,#REF!, 6,0)</f>
        <v>#REF!</v>
      </c>
      <c r="S236" t="e">
        <f>VLOOKUP(Q236,#REF!, 5,0)</f>
        <v>#REF!</v>
      </c>
      <c r="U236" s="72">
        <v>533700</v>
      </c>
      <c r="W236" s="72" t="str">
        <f t="shared" si="68"/>
        <v>GB0002162385</v>
      </c>
      <c r="X236" s="72" t="e">
        <f t="shared" si="69"/>
        <v>#REF!</v>
      </c>
      <c r="Z236" s="72" t="e">
        <f t="shared" si="70"/>
        <v>#REF!</v>
      </c>
      <c r="AD236" s="72">
        <f t="shared" si="66"/>
        <v>-9235</v>
      </c>
      <c r="AG236" s="72" t="e">
        <f t="shared" si="71"/>
        <v>#REF!</v>
      </c>
    </row>
    <row r="237" spans="1:33">
      <c r="A237" t="s">
        <v>619</v>
      </c>
      <c r="B237" s="72" t="s">
        <v>617</v>
      </c>
      <c r="C237" s="72" t="s">
        <v>618</v>
      </c>
      <c r="D237">
        <v>4200</v>
      </c>
      <c r="E237" s="5">
        <v>0</v>
      </c>
      <c r="F237">
        <f t="shared" si="64"/>
        <v>0</v>
      </c>
      <c r="G237">
        <f t="shared" si="65"/>
        <v>-4200</v>
      </c>
      <c r="H237" t="s">
        <v>1058</v>
      </c>
      <c r="I237" t="s">
        <v>608</v>
      </c>
      <c r="J237" t="s">
        <v>1320</v>
      </c>
      <c r="K237" t="s">
        <v>1127</v>
      </c>
      <c r="L237">
        <v>25.69</v>
      </c>
      <c r="M237">
        <v>21975.8</v>
      </c>
      <c r="N237">
        <v>100</v>
      </c>
      <c r="O237">
        <v>100</v>
      </c>
      <c r="P237" s="78">
        <f t="shared" si="67"/>
        <v>92298360</v>
      </c>
      <c r="Q237" t="e">
        <f>VLOOKUP(B237,#REF!, 2,0)</f>
        <v>#REF!</v>
      </c>
      <c r="R237" t="e">
        <f>VLOOKUP(Q237,#REF!, 6,0)</f>
        <v>#REF!</v>
      </c>
      <c r="S237" t="e">
        <f>VLOOKUP(Q237,#REF!, 5,0)</f>
        <v>#REF!</v>
      </c>
      <c r="U237" s="72">
        <v>533700</v>
      </c>
      <c r="W237" s="72" t="str">
        <f t="shared" si="68"/>
        <v>SG1L01001701</v>
      </c>
      <c r="X237" s="72" t="e">
        <f t="shared" si="69"/>
        <v>#REF!</v>
      </c>
      <c r="Z237" s="72" t="e">
        <f t="shared" si="70"/>
        <v>#REF!</v>
      </c>
      <c r="AD237" s="72">
        <f t="shared" si="66"/>
        <v>-4200</v>
      </c>
      <c r="AG237" s="72" t="e">
        <f t="shared" si="71"/>
        <v>#REF!</v>
      </c>
    </row>
    <row r="238" spans="1:33">
      <c r="A238" t="s">
        <v>404</v>
      </c>
      <c r="B238" s="72" t="s">
        <v>402</v>
      </c>
      <c r="C238" s="72" t="s">
        <v>403</v>
      </c>
      <c r="D238">
        <v>2754</v>
      </c>
      <c r="E238" s="5">
        <v>0</v>
      </c>
      <c r="F238">
        <f t="shared" si="64"/>
        <v>0</v>
      </c>
      <c r="G238">
        <f t="shared" si="65"/>
        <v>-2754</v>
      </c>
      <c r="H238" t="s">
        <v>1065</v>
      </c>
      <c r="I238" t="s">
        <v>374</v>
      </c>
      <c r="J238" t="s">
        <v>1321</v>
      </c>
      <c r="K238" t="s">
        <v>1183</v>
      </c>
      <c r="L238">
        <v>11.695</v>
      </c>
      <c r="M238">
        <v>15193.73</v>
      </c>
      <c r="N238">
        <v>1</v>
      </c>
      <c r="O238">
        <v>1</v>
      </c>
      <c r="P238" s="78">
        <f t="shared" si="67"/>
        <v>41843532.420000002</v>
      </c>
      <c r="Q238" t="e">
        <f>VLOOKUP(B238,#REF!, 2,0)</f>
        <v>#REF!</v>
      </c>
      <c r="R238" t="e">
        <f>VLOOKUP(Q238,#REF!, 6,0)</f>
        <v>#REF!</v>
      </c>
      <c r="S238" t="e">
        <f>VLOOKUP(Q238,#REF!, 5,0)</f>
        <v>#REF!</v>
      </c>
      <c r="U238" s="72">
        <v>533700</v>
      </c>
      <c r="W238" s="72" t="str">
        <f t="shared" si="68"/>
        <v>FR0000045072</v>
      </c>
      <c r="X238" s="72" t="e">
        <f t="shared" si="69"/>
        <v>#REF!</v>
      </c>
      <c r="Z238" s="72" t="e">
        <f t="shared" si="70"/>
        <v>#REF!</v>
      </c>
      <c r="AD238" s="72">
        <f t="shared" si="66"/>
        <v>-2754</v>
      </c>
      <c r="AG238" s="72" t="e">
        <f t="shared" si="71"/>
        <v>#REF!</v>
      </c>
    </row>
    <row r="239" spans="1:33">
      <c r="A239" t="s">
        <v>389</v>
      </c>
      <c r="B239" s="72" t="s">
        <v>386</v>
      </c>
      <c r="C239" s="72" t="s">
        <v>387</v>
      </c>
      <c r="D239">
        <v>1611</v>
      </c>
      <c r="E239" s="5">
        <v>0</v>
      </c>
      <c r="F239">
        <f t="shared" si="64"/>
        <v>0</v>
      </c>
      <c r="G239">
        <f t="shared" si="65"/>
        <v>-1611</v>
      </c>
      <c r="H239" t="s">
        <v>1073</v>
      </c>
      <c r="I239" t="s">
        <v>388</v>
      </c>
      <c r="J239" t="s">
        <v>1322</v>
      </c>
      <c r="K239" t="s">
        <v>1323</v>
      </c>
      <c r="L239">
        <v>95.1</v>
      </c>
      <c r="M239">
        <v>16536.599999999999</v>
      </c>
      <c r="N239">
        <v>1</v>
      </c>
      <c r="O239">
        <v>1</v>
      </c>
      <c r="P239" s="78">
        <f t="shared" si="67"/>
        <v>26640462.599999998</v>
      </c>
      <c r="Q239" t="e">
        <f>VLOOKUP(B239,#REF!, 2,0)</f>
        <v>#REF!</v>
      </c>
      <c r="R239" t="e">
        <f>VLOOKUP(Q239,#REF!, 6,0)</f>
        <v>#REF!</v>
      </c>
      <c r="S239" t="e">
        <f>VLOOKUP(Q239,#REF!, 5,0)</f>
        <v>#REF!</v>
      </c>
      <c r="U239" s="72">
        <v>533700</v>
      </c>
      <c r="W239" s="72" t="str">
        <f t="shared" si="68"/>
        <v>DK0010274414</v>
      </c>
      <c r="X239" s="72" t="e">
        <f t="shared" si="69"/>
        <v>#REF!</v>
      </c>
      <c r="Z239" s="72" t="e">
        <f t="shared" si="70"/>
        <v>#REF!</v>
      </c>
      <c r="AD239" s="72">
        <f t="shared" si="66"/>
        <v>-1611</v>
      </c>
      <c r="AG239" s="72" t="e">
        <f t="shared" si="71"/>
        <v>#REF!</v>
      </c>
    </row>
    <row r="240" spans="1:33">
      <c r="A240" t="s">
        <v>465</v>
      </c>
      <c r="B240" s="72" t="s">
        <v>463</v>
      </c>
      <c r="C240" s="72" t="s">
        <v>464</v>
      </c>
      <c r="D240">
        <v>1935</v>
      </c>
      <c r="E240" s="5">
        <v>0</v>
      </c>
      <c r="F240">
        <f t="shared" si="64"/>
        <v>0</v>
      </c>
      <c r="G240">
        <f t="shared" si="65"/>
        <v>-1935</v>
      </c>
      <c r="H240" t="s">
        <v>1056</v>
      </c>
      <c r="I240" t="s">
        <v>332</v>
      </c>
      <c r="J240" t="s">
        <v>1324</v>
      </c>
      <c r="K240" t="s">
        <v>1103</v>
      </c>
      <c r="L240">
        <v>162.80000000000001</v>
      </c>
      <c r="M240">
        <v>24184.43</v>
      </c>
      <c r="N240">
        <v>100</v>
      </c>
      <c r="O240">
        <v>1</v>
      </c>
      <c r="P240" s="78">
        <f t="shared" si="67"/>
        <v>46796872.049999997</v>
      </c>
      <c r="Q240" t="e">
        <f>VLOOKUP(B240,#REF!, 2,0)</f>
        <v>#REF!</v>
      </c>
      <c r="R240" t="e">
        <f>VLOOKUP(Q240,#REF!, 6,0)</f>
        <v>#REF!</v>
      </c>
      <c r="S240" t="e">
        <f>VLOOKUP(Q240,#REF!, 5,0)</f>
        <v>#REF!</v>
      </c>
      <c r="U240" s="72">
        <v>533700</v>
      </c>
      <c r="W240" s="72" t="str">
        <f t="shared" si="68"/>
        <v>HK0011000095</v>
      </c>
      <c r="X240" s="72" t="e">
        <f t="shared" si="69"/>
        <v>#REF!</v>
      </c>
      <c r="Z240" s="72" t="e">
        <f t="shared" si="70"/>
        <v>#REF!</v>
      </c>
      <c r="AD240" s="72">
        <f t="shared" si="66"/>
        <v>-1935</v>
      </c>
      <c r="AG240" s="72" t="e">
        <f t="shared" si="71"/>
        <v>#REF!</v>
      </c>
    </row>
    <row r="241" spans="1:33">
      <c r="A241" t="s">
        <v>599</v>
      </c>
      <c r="B241" s="72" t="s">
        <v>597</v>
      </c>
      <c r="C241" s="72" t="s">
        <v>598</v>
      </c>
      <c r="D241">
        <v>2201</v>
      </c>
      <c r="E241" s="5">
        <v>0</v>
      </c>
      <c r="F241">
        <f t="shared" si="64"/>
        <v>0</v>
      </c>
      <c r="G241">
        <f t="shared" si="65"/>
        <v>-2201</v>
      </c>
      <c r="H241" t="s">
        <v>1074</v>
      </c>
      <c r="I241" t="s">
        <v>595</v>
      </c>
      <c r="J241" t="s">
        <v>1325</v>
      </c>
      <c r="K241" t="s">
        <v>1326</v>
      </c>
      <c r="L241">
        <v>134.69999999999999</v>
      </c>
      <c r="M241">
        <v>16267.22</v>
      </c>
      <c r="N241">
        <v>1</v>
      </c>
      <c r="O241">
        <v>1</v>
      </c>
      <c r="P241" s="78">
        <f t="shared" si="67"/>
        <v>35804151.219999999</v>
      </c>
      <c r="Q241" t="e">
        <f>VLOOKUP(B241,#REF!, 2,0)</f>
        <v>#REF!</v>
      </c>
      <c r="R241" t="e">
        <f>VLOOKUP(Q241,#REF!, 6,0)</f>
        <v>#REF!</v>
      </c>
      <c r="S241" t="e">
        <f>VLOOKUP(Q241,#REF!, 5,0)</f>
        <v>#REF!</v>
      </c>
      <c r="U241" s="72">
        <v>533700</v>
      </c>
      <c r="W241" s="72" t="str">
        <f t="shared" si="68"/>
        <v>SE0000242455</v>
      </c>
      <c r="X241" s="72" t="e">
        <f t="shared" si="69"/>
        <v>#REF!</v>
      </c>
      <c r="Z241" s="72" t="e">
        <f t="shared" si="70"/>
        <v>#REF!</v>
      </c>
      <c r="AD241" s="72">
        <f t="shared" si="66"/>
        <v>-2201</v>
      </c>
      <c r="AG241" s="72" t="e">
        <f t="shared" si="71"/>
        <v>#REF!</v>
      </c>
    </row>
    <row r="242" spans="1:33">
      <c r="A242" t="s">
        <v>645</v>
      </c>
      <c r="B242" s="72" t="s">
        <v>643</v>
      </c>
      <c r="C242" s="72" t="s">
        <v>644</v>
      </c>
      <c r="D242">
        <v>1577</v>
      </c>
      <c r="E242" s="5">
        <v>0</v>
      </c>
      <c r="F242">
        <f t="shared" si="64"/>
        <v>0</v>
      </c>
      <c r="G242">
        <f t="shared" si="65"/>
        <v>-1577</v>
      </c>
      <c r="H242" t="s">
        <v>1049</v>
      </c>
      <c r="I242" t="s">
        <v>247</v>
      </c>
      <c r="J242" t="s">
        <v>1327</v>
      </c>
      <c r="K242" t="s">
        <v>1096</v>
      </c>
      <c r="L242">
        <v>56.87</v>
      </c>
      <c r="M242">
        <v>66236.490000000005</v>
      </c>
      <c r="N242">
        <v>100</v>
      </c>
      <c r="O242">
        <v>1</v>
      </c>
      <c r="P242" s="78">
        <f t="shared" si="67"/>
        <v>104454944.73</v>
      </c>
      <c r="Q242" t="e">
        <f>VLOOKUP(B242,#REF!, 2,0)</f>
        <v>#REF!</v>
      </c>
      <c r="R242" t="e">
        <f>VLOOKUP(Q242,#REF!, 6,0)</f>
        <v>#REF!</v>
      </c>
      <c r="S242" t="e">
        <f>VLOOKUP(Q242,#REF!, 5,0)</f>
        <v>#REF!</v>
      </c>
      <c r="U242" s="72">
        <v>533700</v>
      </c>
      <c r="W242" s="72" t="str">
        <f t="shared" si="68"/>
        <v>US1101221083</v>
      </c>
      <c r="X242" s="72" t="e">
        <f t="shared" si="69"/>
        <v>#REF!</v>
      </c>
      <c r="Z242" s="72" t="e">
        <f t="shared" si="70"/>
        <v>#REF!</v>
      </c>
      <c r="AD242" s="72">
        <f t="shared" si="66"/>
        <v>-1577</v>
      </c>
      <c r="AG242" s="72" t="e">
        <f t="shared" si="71"/>
        <v>#REF!</v>
      </c>
    </row>
    <row r="243" spans="1:33">
      <c r="A243" t="s">
        <v>714</v>
      </c>
      <c r="B243" s="72" t="s">
        <v>712</v>
      </c>
      <c r="C243" s="72" t="s">
        <v>713</v>
      </c>
      <c r="D243">
        <v>834</v>
      </c>
      <c r="E243" s="5">
        <v>0</v>
      </c>
      <c r="F243">
        <f t="shared" si="64"/>
        <v>0</v>
      </c>
      <c r="G243">
        <f t="shared" si="65"/>
        <v>-834</v>
      </c>
      <c r="H243" t="s">
        <v>1049</v>
      </c>
      <c r="I243" t="s">
        <v>247</v>
      </c>
      <c r="J243" t="s">
        <v>1328</v>
      </c>
      <c r="K243" t="s">
        <v>1096</v>
      </c>
      <c r="L243">
        <v>112.72</v>
      </c>
      <c r="M243">
        <v>131285</v>
      </c>
      <c r="N243">
        <v>100</v>
      </c>
      <c r="O243">
        <v>1</v>
      </c>
      <c r="P243" s="78">
        <f t="shared" si="67"/>
        <v>109491690</v>
      </c>
      <c r="Q243" t="e">
        <f>VLOOKUP(B243,#REF!, 2,0)</f>
        <v>#REF!</v>
      </c>
      <c r="R243" t="e">
        <f>VLOOKUP(Q243,#REF!, 6,0)</f>
        <v>#REF!</v>
      </c>
      <c r="S243" t="e">
        <f>VLOOKUP(Q243,#REF!, 5,0)</f>
        <v>#REF!</v>
      </c>
      <c r="U243" s="72">
        <v>533700</v>
      </c>
      <c r="W243" s="72" t="str">
        <f t="shared" si="68"/>
        <v>US5324571083</v>
      </c>
      <c r="X243" s="72" t="e">
        <f t="shared" si="69"/>
        <v>#REF!</v>
      </c>
      <c r="Z243" s="72" t="e">
        <f t="shared" si="70"/>
        <v>#REF!</v>
      </c>
      <c r="AD243" s="72">
        <f t="shared" si="66"/>
        <v>-834</v>
      </c>
      <c r="AG243" s="72" t="e">
        <f t="shared" si="71"/>
        <v>#REF!</v>
      </c>
    </row>
    <row r="244" spans="1:33">
      <c r="A244" t="s">
        <v>379</v>
      </c>
      <c r="B244" s="72" t="s">
        <v>377</v>
      </c>
      <c r="C244" s="72" t="s">
        <v>378</v>
      </c>
      <c r="D244">
        <v>208</v>
      </c>
      <c r="E244" s="5">
        <v>0</v>
      </c>
      <c r="F244">
        <f t="shared" si="64"/>
        <v>0</v>
      </c>
      <c r="G244">
        <f t="shared" si="65"/>
        <v>-208</v>
      </c>
      <c r="H244" t="s">
        <v>1064</v>
      </c>
      <c r="I244" t="s">
        <v>374</v>
      </c>
      <c r="J244" t="s">
        <v>1329</v>
      </c>
      <c r="K244" t="s">
        <v>1154</v>
      </c>
      <c r="L244">
        <v>64.739999999999995</v>
      </c>
      <c r="M244">
        <v>84107.91</v>
      </c>
      <c r="N244">
        <v>1</v>
      </c>
      <c r="O244">
        <v>1</v>
      </c>
      <c r="P244" s="78">
        <f t="shared" si="67"/>
        <v>17494445.280000001</v>
      </c>
      <c r="Q244" t="e">
        <f>VLOOKUP(B244,#REF!, 2,0)</f>
        <v>#REF!</v>
      </c>
      <c r="R244" t="e">
        <f>VLOOKUP(Q244,#REF!, 6,0)</f>
        <v>#REF!</v>
      </c>
      <c r="S244" t="e">
        <f>VLOOKUP(Q244,#REF!, 5,0)</f>
        <v>#REF!</v>
      </c>
      <c r="U244" s="72">
        <v>533700</v>
      </c>
      <c r="W244" s="72" t="str">
        <f t="shared" si="68"/>
        <v>DE0005785802</v>
      </c>
      <c r="X244" s="72" t="e">
        <f t="shared" si="69"/>
        <v>#REF!</v>
      </c>
      <c r="Z244" s="72" t="e">
        <f t="shared" si="70"/>
        <v>#REF!</v>
      </c>
      <c r="AD244" s="72">
        <f t="shared" si="66"/>
        <v>-208</v>
      </c>
      <c r="AG244" s="72" t="e">
        <f t="shared" si="71"/>
        <v>#REF!</v>
      </c>
    </row>
    <row r="245" spans="1:33">
      <c r="A245" t="s">
        <v>596</v>
      </c>
      <c r="B245" s="72" t="s">
        <v>593</v>
      </c>
      <c r="C245" s="72" t="s">
        <v>594</v>
      </c>
      <c r="D245">
        <v>3071</v>
      </c>
      <c r="E245" s="5">
        <v>0</v>
      </c>
      <c r="F245">
        <f t="shared" si="64"/>
        <v>0</v>
      </c>
      <c r="G245">
        <f t="shared" si="65"/>
        <v>-3071</v>
      </c>
      <c r="H245" t="s">
        <v>1074</v>
      </c>
      <c r="I245" t="s">
        <v>595</v>
      </c>
      <c r="J245" t="s">
        <v>1330</v>
      </c>
      <c r="K245" t="s">
        <v>1326</v>
      </c>
      <c r="L245">
        <v>146.80000000000001</v>
      </c>
      <c r="M245">
        <v>17728.490000000002</v>
      </c>
      <c r="N245">
        <v>1</v>
      </c>
      <c r="O245">
        <v>1</v>
      </c>
      <c r="P245" s="78">
        <f t="shared" si="67"/>
        <v>54444192.790000007</v>
      </c>
      <c r="Q245" t="e">
        <f>VLOOKUP(B245,#REF!, 2,0)</f>
        <v>#REF!</v>
      </c>
      <c r="R245" t="e">
        <f>VLOOKUP(Q245,#REF!, 6,0)</f>
        <v>#REF!</v>
      </c>
      <c r="S245" t="e">
        <f>VLOOKUP(Q245,#REF!, 5,0)</f>
        <v>#REF!</v>
      </c>
      <c r="U245" s="72">
        <v>533700</v>
      </c>
      <c r="W245" s="72" t="str">
        <f t="shared" si="68"/>
        <v>SE0000115446</v>
      </c>
      <c r="X245" s="72" t="e">
        <f t="shared" si="69"/>
        <v>#REF!</v>
      </c>
      <c r="Z245" s="72" t="e">
        <f t="shared" si="70"/>
        <v>#REF!</v>
      </c>
      <c r="AD245" s="72">
        <f t="shared" si="66"/>
        <v>-3071</v>
      </c>
      <c r="AG245" s="72" t="e">
        <f t="shared" si="71"/>
        <v>#REF!</v>
      </c>
    </row>
    <row r="246" spans="1:33">
      <c r="A246" t="s">
        <v>333</v>
      </c>
      <c r="B246" s="72" t="s">
        <v>330</v>
      </c>
      <c r="C246" s="72" t="s">
        <v>331</v>
      </c>
      <c r="D246">
        <v>3912</v>
      </c>
      <c r="E246" s="5">
        <v>0</v>
      </c>
      <c r="F246">
        <f t="shared" si="64"/>
        <v>0</v>
      </c>
      <c r="G246">
        <f t="shared" si="65"/>
        <v>-3912</v>
      </c>
      <c r="H246" t="s">
        <v>1056</v>
      </c>
      <c r="I246" t="s">
        <v>332</v>
      </c>
      <c r="J246" t="s">
        <v>1331</v>
      </c>
      <c r="K246" t="s">
        <v>1103</v>
      </c>
      <c r="L246">
        <v>11.74</v>
      </c>
      <c r="M246">
        <v>1744.0119999999999</v>
      </c>
      <c r="N246">
        <v>1000</v>
      </c>
      <c r="O246">
        <v>1</v>
      </c>
      <c r="P246" s="78">
        <f t="shared" si="67"/>
        <v>6822574.9440000001</v>
      </c>
      <c r="Q246" t="e">
        <f>VLOOKUP(B246,#REF!, 2,0)</f>
        <v>#REF!</v>
      </c>
      <c r="R246" t="e">
        <f>VLOOKUP(Q246,#REF!, 6,0)</f>
        <v>#REF!</v>
      </c>
      <c r="S246" t="e">
        <f>VLOOKUP(Q246,#REF!, 5,0)</f>
        <v>#REF!</v>
      </c>
      <c r="U246" s="72">
        <v>533700</v>
      </c>
      <c r="W246" s="72" t="str">
        <f t="shared" si="68"/>
        <v>BMG668971101</v>
      </c>
      <c r="X246" s="72" t="e">
        <f t="shared" si="69"/>
        <v>#REF!</v>
      </c>
      <c r="Z246" s="72" t="e">
        <f t="shared" si="70"/>
        <v>#REF!</v>
      </c>
      <c r="AD246" s="72">
        <f t="shared" si="66"/>
        <v>-3912</v>
      </c>
      <c r="AG246" s="72" t="e">
        <f t="shared" si="71"/>
        <v>#REF!</v>
      </c>
    </row>
    <row r="247" spans="1:33">
      <c r="A247" t="s">
        <v>544</v>
      </c>
      <c r="B247" s="72" t="s">
        <v>542</v>
      </c>
      <c r="C247" s="72" t="s">
        <v>543</v>
      </c>
      <c r="D247">
        <v>700</v>
      </c>
      <c r="E247" s="5">
        <v>0</v>
      </c>
      <c r="F247">
        <f t="shared" si="64"/>
        <v>0</v>
      </c>
      <c r="G247">
        <f t="shared" si="65"/>
        <v>-700</v>
      </c>
      <c r="H247" t="s">
        <v>1062</v>
      </c>
      <c r="I247" t="s">
        <v>488</v>
      </c>
      <c r="J247" t="s">
        <v>1332</v>
      </c>
      <c r="K247" t="s">
        <v>1139</v>
      </c>
      <c r="L247">
        <v>4493</v>
      </c>
      <c r="M247">
        <v>48075.31</v>
      </c>
      <c r="N247">
        <v>100</v>
      </c>
      <c r="O247">
        <v>100</v>
      </c>
      <c r="P247" s="78">
        <f t="shared" si="67"/>
        <v>33652717</v>
      </c>
      <c r="Q247" t="e">
        <f>VLOOKUP(B247,#REF!, 2,0)</f>
        <v>#REF!</v>
      </c>
      <c r="R247" t="e">
        <f>VLOOKUP(Q247,#REF!, 6,0)</f>
        <v>#REF!</v>
      </c>
      <c r="S247" t="e">
        <f>VLOOKUP(Q247,#REF!, 5,0)</f>
        <v>#REF!</v>
      </c>
      <c r="U247" s="72">
        <v>533700</v>
      </c>
      <c r="W247" s="72" t="str">
        <f t="shared" si="68"/>
        <v>JP3900000005</v>
      </c>
      <c r="X247" s="72" t="e">
        <f t="shared" si="69"/>
        <v>#REF!</v>
      </c>
      <c r="Z247" s="72" t="e">
        <f t="shared" si="70"/>
        <v>#REF!</v>
      </c>
      <c r="AD247" s="72">
        <f t="shared" si="66"/>
        <v>-700</v>
      </c>
      <c r="AG247" s="72" t="e">
        <f t="shared" si="71"/>
        <v>#REF!</v>
      </c>
    </row>
    <row r="248" spans="1:33">
      <c r="A248" t="s">
        <v>375</v>
      </c>
      <c r="B248" s="72" t="s">
        <v>372</v>
      </c>
      <c r="C248" s="72" t="s">
        <v>373</v>
      </c>
      <c r="D248">
        <v>2254</v>
      </c>
      <c r="E248" s="5">
        <v>0</v>
      </c>
      <c r="F248">
        <f t="shared" si="64"/>
        <v>0</v>
      </c>
      <c r="G248">
        <f t="shared" si="65"/>
        <v>-2254</v>
      </c>
      <c r="H248" t="s">
        <v>1064</v>
      </c>
      <c r="I248" t="s">
        <v>374</v>
      </c>
      <c r="J248" t="s">
        <v>1333</v>
      </c>
      <c r="K248" t="s">
        <v>1154</v>
      </c>
      <c r="L248">
        <v>31.925000000000001</v>
      </c>
      <c r="M248">
        <v>41473.97</v>
      </c>
      <c r="N248">
        <v>1</v>
      </c>
      <c r="O248">
        <v>1</v>
      </c>
      <c r="P248" s="78">
        <f t="shared" si="67"/>
        <v>93482328.379999995</v>
      </c>
      <c r="Q248" t="e">
        <f>VLOOKUP(B248,#REF!, 2,0)</f>
        <v>#REF!</v>
      </c>
      <c r="R248" t="e">
        <f>VLOOKUP(Q248,#REF!, 6,0)</f>
        <v>#REF!</v>
      </c>
      <c r="S248" t="e">
        <f>VLOOKUP(Q248,#REF!, 5,0)</f>
        <v>#REF!</v>
      </c>
      <c r="U248" s="72">
        <v>533700</v>
      </c>
      <c r="W248" s="72" t="str">
        <f t="shared" si="68"/>
        <v>DE0005552004</v>
      </c>
      <c r="X248" s="72" t="e">
        <f t="shared" si="69"/>
        <v>#REF!</v>
      </c>
      <c r="Z248" s="72" t="e">
        <f t="shared" si="70"/>
        <v>#REF!</v>
      </c>
      <c r="AD248" s="72">
        <f t="shared" si="66"/>
        <v>-2254</v>
      </c>
      <c r="AG248" s="72" t="e">
        <f t="shared" si="71"/>
        <v>#REF!</v>
      </c>
    </row>
    <row r="249" spans="1:33">
      <c r="A249" t="s">
        <v>520</v>
      </c>
      <c r="B249" s="72" t="s">
        <v>518</v>
      </c>
      <c r="C249" s="72" t="s">
        <v>519</v>
      </c>
      <c r="D249">
        <v>1600</v>
      </c>
      <c r="E249" s="5">
        <v>0</v>
      </c>
      <c r="F249">
        <f t="shared" si="64"/>
        <v>0</v>
      </c>
      <c r="G249">
        <f t="shared" si="65"/>
        <v>-1600</v>
      </c>
      <c r="H249" t="s">
        <v>1062</v>
      </c>
      <c r="I249" t="s">
        <v>488</v>
      </c>
      <c r="J249" t="s">
        <v>1334</v>
      </c>
      <c r="K249" t="s">
        <v>1139</v>
      </c>
      <c r="L249">
        <v>1124</v>
      </c>
      <c r="M249">
        <v>12026.85</v>
      </c>
      <c r="N249">
        <v>100</v>
      </c>
      <c r="O249">
        <v>100</v>
      </c>
      <c r="P249" s="78">
        <f t="shared" si="67"/>
        <v>19242960</v>
      </c>
      <c r="Q249" t="e">
        <f>VLOOKUP(B249,#REF!, 2,0)</f>
        <v>#REF!</v>
      </c>
      <c r="R249" t="e">
        <f>VLOOKUP(Q249,#REF!, 6,0)</f>
        <v>#REF!</v>
      </c>
      <c r="S249" t="e">
        <f>VLOOKUP(Q249,#REF!, 5,0)</f>
        <v>#REF!</v>
      </c>
      <c r="U249" s="72">
        <v>533700</v>
      </c>
      <c r="W249" s="72" t="str">
        <f t="shared" si="68"/>
        <v>JP3190000004</v>
      </c>
      <c r="X249" s="72" t="e">
        <f t="shared" si="69"/>
        <v>#REF!</v>
      </c>
      <c r="Z249" s="72" t="e">
        <f t="shared" si="70"/>
        <v>#REF!</v>
      </c>
      <c r="AD249" s="72">
        <f t="shared" si="66"/>
        <v>-1600</v>
      </c>
      <c r="AG249" s="72" t="e">
        <f t="shared" si="71"/>
        <v>#REF!</v>
      </c>
    </row>
    <row r="250" spans="1:33">
      <c r="A250" t="s">
        <v>735</v>
      </c>
      <c r="B250" s="72" t="s">
        <v>733</v>
      </c>
      <c r="C250" s="72" t="s">
        <v>734</v>
      </c>
      <c r="D250">
        <v>284</v>
      </c>
      <c r="E250" s="5">
        <v>0</v>
      </c>
      <c r="F250">
        <f t="shared" si="64"/>
        <v>0</v>
      </c>
      <c r="G250">
        <f t="shared" si="65"/>
        <v>-284</v>
      </c>
      <c r="H250" t="s">
        <v>1049</v>
      </c>
      <c r="I250" t="s">
        <v>247</v>
      </c>
      <c r="J250" t="s">
        <v>1335</v>
      </c>
      <c r="K250" t="s">
        <v>1096</v>
      </c>
      <c r="L250">
        <v>193.95</v>
      </c>
      <c r="M250">
        <v>225893.6</v>
      </c>
      <c r="N250">
        <v>100</v>
      </c>
      <c r="O250">
        <v>1</v>
      </c>
      <c r="P250" s="78">
        <f t="shared" si="67"/>
        <v>64153782.399999999</v>
      </c>
      <c r="Q250" t="e">
        <f>VLOOKUP(B250,#REF!, 2,0)</f>
        <v>#REF!</v>
      </c>
      <c r="R250" t="e">
        <f>VLOOKUP(Q250,#REF!, 6,0)</f>
        <v>#REF!</v>
      </c>
      <c r="S250" t="e">
        <f>VLOOKUP(Q250,#REF!, 5,0)</f>
        <v>#REF!</v>
      </c>
      <c r="U250" s="72">
        <v>533700</v>
      </c>
      <c r="W250" s="72" t="str">
        <f t="shared" si="68"/>
        <v>US7010941042</v>
      </c>
      <c r="X250" s="72" t="e">
        <f t="shared" si="69"/>
        <v>#REF!</v>
      </c>
      <c r="Z250" s="72" t="e">
        <f t="shared" si="70"/>
        <v>#REF!</v>
      </c>
      <c r="AD250" s="72">
        <f t="shared" si="66"/>
        <v>-284</v>
      </c>
      <c r="AG250" s="72" t="e">
        <f t="shared" si="71"/>
        <v>#REF!</v>
      </c>
    </row>
    <row r="251" spans="1:33">
      <c r="A251" t="s">
        <v>370</v>
      </c>
      <c r="B251" s="72" t="s">
        <v>368</v>
      </c>
      <c r="C251" s="72" t="s">
        <v>369</v>
      </c>
      <c r="D251">
        <v>4860</v>
      </c>
      <c r="E251" s="5">
        <v>0</v>
      </c>
      <c r="F251">
        <f t="shared" si="64"/>
        <v>0</v>
      </c>
      <c r="G251">
        <f t="shared" si="65"/>
        <v>-4860</v>
      </c>
      <c r="H251" t="s">
        <v>1075</v>
      </c>
      <c r="I251" t="s">
        <v>332</v>
      </c>
      <c r="J251" t="s">
        <v>1336</v>
      </c>
      <c r="K251" t="s">
        <v>1103</v>
      </c>
      <c r="L251">
        <v>12.58</v>
      </c>
      <c r="M251">
        <v>1868.797</v>
      </c>
      <c r="N251">
        <v>1000</v>
      </c>
      <c r="O251">
        <v>1</v>
      </c>
      <c r="P251" s="78">
        <f t="shared" si="67"/>
        <v>9082353.4199999999</v>
      </c>
      <c r="Q251" t="e">
        <f>VLOOKUP(B251,#REF!, 2,0)</f>
        <v>#REF!</v>
      </c>
      <c r="R251" t="e">
        <f>VLOOKUP(Q251,#REF!, 6,0)</f>
        <v>#REF!</v>
      </c>
      <c r="S251" t="e">
        <f>VLOOKUP(Q251,#REF!, 5,0)</f>
        <v>#REF!</v>
      </c>
      <c r="U251" s="72">
        <v>533700</v>
      </c>
      <c r="W251" s="72" t="str">
        <f t="shared" si="68"/>
        <v>CNE1000004L9</v>
      </c>
      <c r="X251" s="72" t="e">
        <f t="shared" si="69"/>
        <v>#REF!</v>
      </c>
      <c r="Z251" s="72" t="e">
        <f t="shared" si="70"/>
        <v>#REF!</v>
      </c>
      <c r="AD251" s="72">
        <f t="shared" si="66"/>
        <v>-4860</v>
      </c>
      <c r="AG251" s="72" t="e">
        <f t="shared" si="71"/>
        <v>#REF!</v>
      </c>
    </row>
    <row r="252" spans="1:33">
      <c r="A252" t="s">
        <v>605</v>
      </c>
      <c r="B252" s="72" t="s">
        <v>603</v>
      </c>
      <c r="C252" s="72" t="s">
        <v>604</v>
      </c>
      <c r="D252">
        <v>847</v>
      </c>
      <c r="E252" s="5">
        <v>0</v>
      </c>
      <c r="F252">
        <f t="shared" si="64"/>
        <v>0</v>
      </c>
      <c r="G252">
        <f t="shared" si="65"/>
        <v>-847</v>
      </c>
      <c r="H252" t="s">
        <v>1074</v>
      </c>
      <c r="I252" t="s">
        <v>595</v>
      </c>
      <c r="J252" t="s">
        <v>1337</v>
      </c>
      <c r="K252" t="s">
        <v>1326</v>
      </c>
      <c r="L252">
        <v>300.2</v>
      </c>
      <c r="M252">
        <v>36254.03</v>
      </c>
      <c r="N252">
        <v>1</v>
      </c>
      <c r="O252">
        <v>1</v>
      </c>
      <c r="P252" s="78">
        <f t="shared" si="67"/>
        <v>30707163.41</v>
      </c>
      <c r="Q252" t="e">
        <f>VLOOKUP(B252,#REF!, 2,0)</f>
        <v>#REF!</v>
      </c>
      <c r="R252" t="e">
        <f>VLOOKUP(Q252,#REF!, 6,0)</f>
        <v>#REF!</v>
      </c>
      <c r="S252" t="e">
        <f>VLOOKUP(Q252,#REF!, 5,0)</f>
        <v>#REF!</v>
      </c>
      <c r="U252" s="72">
        <v>533700</v>
      </c>
      <c r="W252" s="72" t="str">
        <f t="shared" si="68"/>
        <v>SE0011166628</v>
      </c>
      <c r="X252" s="72" t="e">
        <f t="shared" si="69"/>
        <v>#REF!</v>
      </c>
      <c r="Z252" s="72" t="e">
        <f t="shared" si="70"/>
        <v>#REF!</v>
      </c>
      <c r="AD252" s="72">
        <f t="shared" si="66"/>
        <v>-847</v>
      </c>
      <c r="AG252" s="72" t="e">
        <f t="shared" si="71"/>
        <v>#REF!</v>
      </c>
    </row>
    <row r="253" spans="1:33">
      <c r="A253" t="s">
        <v>602</v>
      </c>
      <c r="B253" s="72" t="s">
        <v>600</v>
      </c>
      <c r="C253" s="72" t="s">
        <v>601</v>
      </c>
      <c r="D253">
        <v>2662</v>
      </c>
      <c r="E253" s="5">
        <v>0</v>
      </c>
      <c r="F253">
        <f t="shared" si="64"/>
        <v>0</v>
      </c>
      <c r="G253">
        <f t="shared" si="65"/>
        <v>-2662</v>
      </c>
      <c r="H253" t="s">
        <v>1074</v>
      </c>
      <c r="I253" t="s">
        <v>595</v>
      </c>
      <c r="J253" t="s">
        <v>1338</v>
      </c>
      <c r="K253" t="s">
        <v>1326</v>
      </c>
      <c r="L253">
        <v>172.35</v>
      </c>
      <c r="M253">
        <v>20814.07</v>
      </c>
      <c r="N253">
        <v>1</v>
      </c>
      <c r="O253">
        <v>1</v>
      </c>
      <c r="P253" s="78">
        <f t="shared" si="67"/>
        <v>55407054.339999996</v>
      </c>
      <c r="Q253" t="e">
        <f>VLOOKUP(B253,#REF!, 2,0)</f>
        <v>#REF!</v>
      </c>
      <c r="R253" t="e">
        <f>VLOOKUP(Q253,#REF!, 6,0)</f>
        <v>#REF!</v>
      </c>
      <c r="S253" t="e">
        <f>VLOOKUP(Q253,#REF!, 5,0)</f>
        <v>#REF!</v>
      </c>
      <c r="U253" s="72">
        <v>533700</v>
      </c>
      <c r="W253" s="72" t="str">
        <f t="shared" si="68"/>
        <v>SE0000667891</v>
      </c>
      <c r="X253" s="72" t="e">
        <f t="shared" si="69"/>
        <v>#REF!</v>
      </c>
      <c r="Z253" s="72" t="e">
        <f t="shared" si="70"/>
        <v>#REF!</v>
      </c>
      <c r="AD253" s="72">
        <f t="shared" si="66"/>
        <v>-2662</v>
      </c>
      <c r="AG253" s="72" t="e">
        <f t="shared" si="71"/>
        <v>#REF!</v>
      </c>
    </row>
    <row r="254" spans="1:33">
      <c r="A254" t="s">
        <v>360</v>
      </c>
      <c r="B254" s="72" t="s">
        <v>358</v>
      </c>
      <c r="C254" s="72" t="s">
        <v>359</v>
      </c>
      <c r="D254">
        <v>403</v>
      </c>
      <c r="E254" s="5">
        <v>0</v>
      </c>
      <c r="F254">
        <f t="shared" si="64"/>
        <v>0</v>
      </c>
      <c r="G254">
        <f t="shared" si="65"/>
        <v>-403</v>
      </c>
      <c r="H254" t="s">
        <v>1057</v>
      </c>
      <c r="I254" t="s">
        <v>355</v>
      </c>
      <c r="J254" t="s">
        <v>1339</v>
      </c>
      <c r="K254" t="s">
        <v>1106</v>
      </c>
      <c r="L254">
        <v>58.86</v>
      </c>
      <c r="M254">
        <v>69301.31</v>
      </c>
      <c r="N254">
        <v>1</v>
      </c>
      <c r="O254">
        <v>1</v>
      </c>
      <c r="P254" s="78">
        <f t="shared" si="67"/>
        <v>27928427.93</v>
      </c>
      <c r="Q254" t="e">
        <f>VLOOKUP(B254,#REF!, 2,0)</f>
        <v>#REF!</v>
      </c>
      <c r="R254" t="e">
        <f>VLOOKUP(Q254,#REF!, 6,0)</f>
        <v>#REF!</v>
      </c>
      <c r="S254" t="e">
        <f>VLOOKUP(Q254,#REF!, 5,0)</f>
        <v>#REF!</v>
      </c>
      <c r="U254" s="72">
        <v>533700</v>
      </c>
      <c r="W254" s="72" t="str">
        <f t="shared" si="68"/>
        <v>CH0012138605</v>
      </c>
      <c r="X254" s="72" t="e">
        <f t="shared" si="69"/>
        <v>#REF!</v>
      </c>
      <c r="Z254" s="72" t="e">
        <f t="shared" si="70"/>
        <v>#REF!</v>
      </c>
      <c r="AD254" s="72">
        <f t="shared" si="66"/>
        <v>-403</v>
      </c>
      <c r="AG254" s="72" t="e">
        <f t="shared" si="71"/>
        <v>#REF!</v>
      </c>
    </row>
    <row r="255" spans="1:33">
      <c r="A255" t="s">
        <v>666</v>
      </c>
      <c r="B255" s="72" t="s">
        <v>664</v>
      </c>
      <c r="C255" s="72" t="s">
        <v>665</v>
      </c>
      <c r="D255">
        <v>325</v>
      </c>
      <c r="E255" s="5">
        <v>0</v>
      </c>
      <c r="F255">
        <f t="shared" si="64"/>
        <v>0</v>
      </c>
      <c r="G255">
        <f t="shared" si="65"/>
        <v>-325</v>
      </c>
      <c r="H255" t="s">
        <v>1049</v>
      </c>
      <c r="I255" t="s">
        <v>247</v>
      </c>
      <c r="J255" t="s">
        <v>1340</v>
      </c>
      <c r="K255" t="s">
        <v>1096</v>
      </c>
      <c r="L255">
        <v>103.94</v>
      </c>
      <c r="M255">
        <v>121058.9</v>
      </c>
      <c r="N255">
        <v>100</v>
      </c>
      <c r="O255">
        <v>1</v>
      </c>
      <c r="P255" s="78">
        <f t="shared" si="67"/>
        <v>39344142.5</v>
      </c>
      <c r="Q255" t="e">
        <f>VLOOKUP(B255,#REF!, 2,0)</f>
        <v>#REF!</v>
      </c>
      <c r="R255" t="e">
        <f>VLOOKUP(Q255,#REF!, 6,0)</f>
        <v>#REF!</v>
      </c>
      <c r="S255" t="e">
        <f>VLOOKUP(Q255,#REF!, 5,0)</f>
        <v>#REF!</v>
      </c>
      <c r="U255" s="72">
        <v>533700</v>
      </c>
      <c r="W255" s="72" t="str">
        <f t="shared" si="68"/>
        <v>US2600031080</v>
      </c>
      <c r="X255" s="72" t="e">
        <f t="shared" si="69"/>
        <v>#REF!</v>
      </c>
      <c r="Z255" s="72" t="e">
        <f t="shared" si="70"/>
        <v>#REF!</v>
      </c>
      <c r="AD255" s="72">
        <f t="shared" si="66"/>
        <v>-325</v>
      </c>
      <c r="AG255" s="72" t="e">
        <f t="shared" si="71"/>
        <v>#REF!</v>
      </c>
    </row>
    <row r="256" spans="1:33">
      <c r="A256" t="s">
        <v>787</v>
      </c>
      <c r="B256" s="72" t="s">
        <v>785</v>
      </c>
      <c r="C256" s="72" t="s">
        <v>786</v>
      </c>
      <c r="D256">
        <v>565</v>
      </c>
      <c r="E256" s="5">
        <v>0</v>
      </c>
      <c r="F256">
        <f t="shared" si="64"/>
        <v>0</v>
      </c>
      <c r="G256">
        <f t="shared" si="65"/>
        <v>-565</v>
      </c>
      <c r="H256" t="s">
        <v>1049</v>
      </c>
      <c r="I256" t="s">
        <v>247</v>
      </c>
      <c r="J256" t="s">
        <v>1341</v>
      </c>
      <c r="K256" t="s">
        <v>1110</v>
      </c>
      <c r="L256">
        <v>62.16</v>
      </c>
      <c r="M256">
        <v>72397.75</v>
      </c>
      <c r="N256">
        <v>100</v>
      </c>
      <c r="O256">
        <v>1</v>
      </c>
      <c r="P256" s="78">
        <f t="shared" si="67"/>
        <v>40904728.75</v>
      </c>
      <c r="Q256" t="e">
        <f>VLOOKUP(B256,#REF!, 2,0)</f>
        <v>#REF!</v>
      </c>
      <c r="R256" t="e">
        <f>VLOOKUP(Q256,#REF!, 6,0)</f>
        <v>#REF!</v>
      </c>
      <c r="S256" t="e">
        <f>VLOOKUP(Q256,#REF!, 5,0)</f>
        <v>#REF!</v>
      </c>
      <c r="U256" s="72">
        <v>533700</v>
      </c>
      <c r="W256" s="72" t="str">
        <f t="shared" si="68"/>
        <v>US9581021055</v>
      </c>
      <c r="X256" s="72" t="e">
        <f t="shared" si="69"/>
        <v>#REF!</v>
      </c>
      <c r="Z256" s="72" t="e">
        <f t="shared" si="70"/>
        <v>#REF!</v>
      </c>
      <c r="AD256" s="72">
        <f t="shared" si="66"/>
        <v>-565</v>
      </c>
      <c r="AG256" s="72" t="e">
        <f t="shared" si="71"/>
        <v>#REF!</v>
      </c>
    </row>
    <row r="257" spans="1:33">
      <c r="A257" t="s">
        <v>648</v>
      </c>
      <c r="B257" s="72" t="s">
        <v>646</v>
      </c>
      <c r="C257" s="72" t="s">
        <v>647</v>
      </c>
      <c r="D257">
        <v>720</v>
      </c>
      <c r="E257" s="5">
        <v>0</v>
      </c>
      <c r="F257">
        <f t="shared" si="64"/>
        <v>0</v>
      </c>
      <c r="G257">
        <f t="shared" si="65"/>
        <v>-720</v>
      </c>
      <c r="H257" t="s">
        <v>1049</v>
      </c>
      <c r="I257" t="s">
        <v>247</v>
      </c>
      <c r="J257" t="s">
        <v>1342</v>
      </c>
      <c r="K257" t="s">
        <v>1110</v>
      </c>
      <c r="L257">
        <v>290.24</v>
      </c>
      <c r="M257">
        <v>338042.5</v>
      </c>
      <c r="N257">
        <v>100</v>
      </c>
      <c r="O257">
        <v>1</v>
      </c>
      <c r="P257" s="78">
        <f t="shared" si="67"/>
        <v>243390600</v>
      </c>
      <c r="Q257" t="e">
        <f>VLOOKUP(B257,#REF!, 2,0)</f>
        <v>#REF!</v>
      </c>
      <c r="R257" t="e">
        <f>VLOOKUP(Q257,#REF!, 6,0)</f>
        <v>#REF!</v>
      </c>
      <c r="S257" t="e">
        <f>VLOOKUP(Q257,#REF!, 5,0)</f>
        <v>#REF!</v>
      </c>
      <c r="U257" s="72">
        <v>533700</v>
      </c>
      <c r="W257" s="72" t="str">
        <f t="shared" si="68"/>
        <v>US11135F1012</v>
      </c>
      <c r="X257" s="72" t="e">
        <f t="shared" si="69"/>
        <v>#REF!</v>
      </c>
      <c r="Z257" s="72" t="e">
        <f t="shared" si="70"/>
        <v>#REF!</v>
      </c>
      <c r="AD257" s="72">
        <f t="shared" si="66"/>
        <v>-720</v>
      </c>
      <c r="AG257" s="72" t="e">
        <f t="shared" si="71"/>
        <v>#REF!</v>
      </c>
    </row>
    <row r="258" spans="1:33">
      <c r="A258" t="s">
        <v>635</v>
      </c>
      <c r="B258" s="72" t="s">
        <v>633</v>
      </c>
      <c r="C258" s="72" t="s">
        <v>634</v>
      </c>
      <c r="D258">
        <v>116</v>
      </c>
      <c r="E258" s="5">
        <v>0</v>
      </c>
      <c r="F258">
        <f t="shared" si="64"/>
        <v>0</v>
      </c>
      <c r="G258">
        <f t="shared" si="65"/>
        <v>-116</v>
      </c>
      <c r="H258" t="s">
        <v>1049</v>
      </c>
      <c r="I258" t="s">
        <v>247</v>
      </c>
      <c r="J258" t="s">
        <v>1343</v>
      </c>
      <c r="K258" t="s">
        <v>1096</v>
      </c>
      <c r="L258">
        <v>102.79</v>
      </c>
      <c r="M258">
        <v>119719.5</v>
      </c>
      <c r="N258">
        <v>100</v>
      </c>
      <c r="O258">
        <v>1</v>
      </c>
      <c r="P258" s="78">
        <f t="shared" si="67"/>
        <v>13887462</v>
      </c>
      <c r="Q258" t="e">
        <f>VLOOKUP(B258,#REF!, 2,0)</f>
        <v>#REF!</v>
      </c>
      <c r="R258" t="e">
        <f>VLOOKUP(Q258,#REF!, 6,0)</f>
        <v>#REF!</v>
      </c>
      <c r="S258" t="e">
        <f>VLOOKUP(Q258,#REF!, 5,0)</f>
        <v>#REF!</v>
      </c>
      <c r="U258" s="72">
        <v>533700</v>
      </c>
      <c r="W258" s="72" t="str">
        <f t="shared" si="68"/>
        <v>US0185811082</v>
      </c>
      <c r="X258" s="72" t="e">
        <f t="shared" si="69"/>
        <v>#REF!</v>
      </c>
      <c r="Z258" s="72" t="e">
        <f t="shared" si="70"/>
        <v>#REF!</v>
      </c>
      <c r="AD258" s="72">
        <f t="shared" si="66"/>
        <v>-116</v>
      </c>
      <c r="AG258" s="72" t="e">
        <f t="shared" si="71"/>
        <v>#REF!</v>
      </c>
    </row>
    <row r="259" spans="1:33">
      <c r="A259" t="s">
        <v>726</v>
      </c>
      <c r="B259" s="72" t="s">
        <v>724</v>
      </c>
      <c r="C259" s="72" t="s">
        <v>725</v>
      </c>
      <c r="D259">
        <v>521</v>
      </c>
      <c r="E259" s="5">
        <v>0</v>
      </c>
      <c r="F259">
        <f t="shared" si="64"/>
        <v>0</v>
      </c>
      <c r="G259">
        <f t="shared" si="65"/>
        <v>-521</v>
      </c>
      <c r="H259" t="s">
        <v>1049</v>
      </c>
      <c r="I259" t="s">
        <v>247</v>
      </c>
      <c r="J259" t="s">
        <v>1344</v>
      </c>
      <c r="K259" t="s">
        <v>1110</v>
      </c>
      <c r="L259">
        <v>56.37</v>
      </c>
      <c r="M259">
        <v>65654.14</v>
      </c>
      <c r="N259">
        <v>100</v>
      </c>
      <c r="O259">
        <v>1</v>
      </c>
      <c r="P259" s="78">
        <f t="shared" si="67"/>
        <v>34205806.939999998</v>
      </c>
      <c r="Q259" t="e">
        <f>VLOOKUP(B259,#REF!, 2,0)</f>
        <v>#REF!</v>
      </c>
      <c r="R259" t="e">
        <f>VLOOKUP(Q259,#REF!, 6,0)</f>
        <v>#REF!</v>
      </c>
      <c r="S259" t="e">
        <f>VLOOKUP(Q259,#REF!, 5,0)</f>
        <v>#REF!</v>
      </c>
      <c r="U259" s="72">
        <v>533700</v>
      </c>
      <c r="W259" s="72" t="str">
        <f t="shared" si="68"/>
        <v>US64110D1046</v>
      </c>
      <c r="X259" s="72" t="e">
        <f t="shared" si="69"/>
        <v>#REF!</v>
      </c>
      <c r="Z259" s="72" t="e">
        <f t="shared" si="70"/>
        <v>#REF!</v>
      </c>
      <c r="AD259" s="72">
        <f t="shared" si="66"/>
        <v>-521</v>
      </c>
      <c r="AG259" s="72" t="e">
        <f t="shared" si="71"/>
        <v>#REF!</v>
      </c>
    </row>
    <row r="260" spans="1:33">
      <c r="A260" t="s">
        <v>526</v>
      </c>
      <c r="B260" s="72" t="s">
        <v>524</v>
      </c>
      <c r="C260" s="72" t="s">
        <v>525</v>
      </c>
      <c r="D260">
        <v>300</v>
      </c>
      <c r="E260" s="5">
        <v>0</v>
      </c>
      <c r="F260">
        <f t="shared" si="64"/>
        <v>0</v>
      </c>
      <c r="G260">
        <f t="shared" si="65"/>
        <v>-300</v>
      </c>
      <c r="H260" t="s">
        <v>1062</v>
      </c>
      <c r="I260" t="s">
        <v>488</v>
      </c>
      <c r="J260" t="s">
        <v>1345</v>
      </c>
      <c r="K260" t="s">
        <v>1139</v>
      </c>
      <c r="L260">
        <v>21980</v>
      </c>
      <c r="M260">
        <v>235187</v>
      </c>
      <c r="N260">
        <v>100</v>
      </c>
      <c r="O260">
        <v>100</v>
      </c>
      <c r="P260" s="78">
        <f t="shared" si="67"/>
        <v>70556100</v>
      </c>
      <c r="Q260" t="e">
        <f>VLOOKUP(B260,#REF!, 2,0)</f>
        <v>#REF!</v>
      </c>
      <c r="R260" t="e">
        <f>VLOOKUP(Q260,#REF!, 6,0)</f>
        <v>#REF!</v>
      </c>
      <c r="S260" t="e">
        <f>VLOOKUP(Q260,#REF!, 5,0)</f>
        <v>#REF!</v>
      </c>
      <c r="U260" s="72">
        <v>533700</v>
      </c>
      <c r="W260" s="72" t="str">
        <f t="shared" si="68"/>
        <v>JP3571400005</v>
      </c>
      <c r="X260" s="72" t="e">
        <f t="shared" si="69"/>
        <v>#REF!</v>
      </c>
      <c r="Z260" s="72" t="e">
        <f t="shared" si="70"/>
        <v>#REF!</v>
      </c>
      <c r="AD260" s="72">
        <f t="shared" si="66"/>
        <v>-300</v>
      </c>
      <c r="AG260" s="72" t="e">
        <f t="shared" si="71"/>
        <v>#REF!</v>
      </c>
    </row>
    <row r="261" spans="1:33">
      <c r="A261" t="s">
        <v>314</v>
      </c>
      <c r="B261" s="72" t="s">
        <v>312</v>
      </c>
      <c r="C261" s="72" t="s">
        <v>313</v>
      </c>
      <c r="D261">
        <v>783</v>
      </c>
      <c r="E261" s="5">
        <v>0</v>
      </c>
      <c r="F261">
        <f t="shared" si="64"/>
        <v>0</v>
      </c>
      <c r="G261">
        <f t="shared" si="65"/>
        <v>-783</v>
      </c>
      <c r="H261" t="s">
        <v>1052</v>
      </c>
      <c r="I261" t="s">
        <v>293</v>
      </c>
      <c r="J261" t="s">
        <v>1346</v>
      </c>
      <c r="K261" t="s">
        <v>1099</v>
      </c>
      <c r="L261">
        <v>91.2</v>
      </c>
      <c r="M261">
        <v>73286.399999999994</v>
      </c>
      <c r="N261">
        <v>1</v>
      </c>
      <c r="O261">
        <v>1</v>
      </c>
      <c r="P261" s="78">
        <f t="shared" si="67"/>
        <v>57383251.199999996</v>
      </c>
      <c r="Q261" t="e">
        <f>VLOOKUP(B261,#REF!, 2,0)</f>
        <v>#REF!</v>
      </c>
      <c r="R261" t="e">
        <f>VLOOKUP(Q261,#REF!, 6,0)</f>
        <v>#REF!</v>
      </c>
      <c r="S261" t="e">
        <f>VLOOKUP(Q261,#REF!, 5,0)</f>
        <v>#REF!</v>
      </c>
      <c r="U261" s="72">
        <v>533700</v>
      </c>
      <c r="W261" s="72" t="str">
        <f t="shared" si="68"/>
        <v>AU000000RIO1</v>
      </c>
      <c r="X261" s="72" t="e">
        <f t="shared" si="69"/>
        <v>#REF!</v>
      </c>
      <c r="Z261" s="72" t="e">
        <f t="shared" si="70"/>
        <v>#REF!</v>
      </c>
      <c r="AD261" s="72">
        <f t="shared" si="66"/>
        <v>-783</v>
      </c>
      <c r="AG261" s="72" t="e">
        <f t="shared" si="71"/>
        <v>#REF!</v>
      </c>
    </row>
    <row r="262" spans="1:33">
      <c r="A262" t="s">
        <v>318</v>
      </c>
      <c r="B262" s="72" t="s">
        <v>316</v>
      </c>
      <c r="C262" s="72" t="s">
        <v>317</v>
      </c>
      <c r="D262">
        <v>10773</v>
      </c>
      <c r="E262" s="5">
        <v>0</v>
      </c>
      <c r="F262">
        <f t="shared" si="64"/>
        <v>0</v>
      </c>
      <c r="G262">
        <f t="shared" si="65"/>
        <v>-10773</v>
      </c>
      <c r="H262" t="s">
        <v>1055</v>
      </c>
      <c r="I262" t="s">
        <v>293</v>
      </c>
      <c r="J262" t="s">
        <v>1347</v>
      </c>
      <c r="K262" t="s">
        <v>1099</v>
      </c>
      <c r="L262">
        <v>2.63</v>
      </c>
      <c r="M262">
        <v>2113.413</v>
      </c>
      <c r="N262">
        <v>1</v>
      </c>
      <c r="O262">
        <v>1</v>
      </c>
      <c r="P262" s="78">
        <f t="shared" si="67"/>
        <v>22767798.249000002</v>
      </c>
      <c r="Q262" t="e">
        <f>VLOOKUP(B262,#REF!, 2,0)</f>
        <v>#REF!</v>
      </c>
      <c r="R262" t="e">
        <f>VLOOKUP(Q262,#REF!, 6,0)</f>
        <v>#REF!</v>
      </c>
      <c r="S262" t="e">
        <f>VLOOKUP(Q262,#REF!, 5,0)</f>
        <v>#REF!</v>
      </c>
      <c r="U262" s="72">
        <v>533700</v>
      </c>
      <c r="W262" s="72" t="str">
        <f t="shared" si="68"/>
        <v>AU000000S320</v>
      </c>
      <c r="X262" s="72" t="e">
        <f t="shared" si="69"/>
        <v>#REF!</v>
      </c>
      <c r="Z262" s="72" t="e">
        <f t="shared" si="70"/>
        <v>#REF!</v>
      </c>
      <c r="AD262" s="72">
        <f t="shared" si="66"/>
        <v>-10773</v>
      </c>
      <c r="AG262" s="72" t="e">
        <f t="shared" si="71"/>
        <v>#REF!</v>
      </c>
    </row>
    <row r="263" spans="1:33">
      <c r="A263" t="s">
        <v>363</v>
      </c>
      <c r="B263" s="72" t="s">
        <v>361</v>
      </c>
      <c r="C263" s="72" t="s">
        <v>362</v>
      </c>
      <c r="D263">
        <v>976</v>
      </c>
      <c r="E263" s="5">
        <v>0</v>
      </c>
      <c r="F263">
        <f t="shared" si="64"/>
        <v>0</v>
      </c>
      <c r="G263">
        <f t="shared" si="65"/>
        <v>-976</v>
      </c>
      <c r="H263" t="s">
        <v>1057</v>
      </c>
      <c r="I263" t="s">
        <v>355</v>
      </c>
      <c r="J263" t="s">
        <v>1348</v>
      </c>
      <c r="K263" t="s">
        <v>1106</v>
      </c>
      <c r="L263">
        <v>51.06</v>
      </c>
      <c r="M263">
        <v>60117.65</v>
      </c>
      <c r="N263">
        <v>1</v>
      </c>
      <c r="O263">
        <v>1</v>
      </c>
      <c r="P263" s="78">
        <f t="shared" si="67"/>
        <v>58674826.399999999</v>
      </c>
      <c r="Q263" t="e">
        <f>VLOOKUP(B263,#REF!, 2,0)</f>
        <v>#REF!</v>
      </c>
      <c r="R263" t="e">
        <f>VLOOKUP(Q263,#REF!, 6,0)</f>
        <v>#REF!</v>
      </c>
      <c r="S263" t="e">
        <f>VLOOKUP(Q263,#REF!, 5,0)</f>
        <v>#REF!</v>
      </c>
      <c r="U263" s="72">
        <v>533700</v>
      </c>
      <c r="W263" s="72" t="str">
        <f t="shared" si="68"/>
        <v>CH0012214059</v>
      </c>
      <c r="X263" s="72" t="e">
        <f t="shared" si="69"/>
        <v>#REF!</v>
      </c>
      <c r="Z263" s="72" t="e">
        <f t="shared" si="70"/>
        <v>#REF!</v>
      </c>
      <c r="AD263" s="72">
        <f t="shared" si="66"/>
        <v>-976</v>
      </c>
      <c r="AG263" s="72" t="e">
        <f t="shared" si="71"/>
        <v>#REF!</v>
      </c>
    </row>
    <row r="264" spans="1:33">
      <c r="A264" t="s">
        <v>382</v>
      </c>
      <c r="B264" s="72" t="s">
        <v>380</v>
      </c>
      <c r="C264" s="72" t="s">
        <v>381</v>
      </c>
      <c r="D264">
        <v>332</v>
      </c>
      <c r="E264" s="5">
        <v>0</v>
      </c>
      <c r="F264">
        <f t="shared" si="64"/>
        <v>0</v>
      </c>
      <c r="G264">
        <f t="shared" si="65"/>
        <v>-332</v>
      </c>
      <c r="H264" t="s">
        <v>1064</v>
      </c>
      <c r="I264" t="s">
        <v>374</v>
      </c>
      <c r="J264" t="s">
        <v>1349</v>
      </c>
      <c r="K264" t="s">
        <v>1154</v>
      </c>
      <c r="L264">
        <v>43.63</v>
      </c>
      <c r="M264">
        <v>56682.55</v>
      </c>
      <c r="N264">
        <v>1</v>
      </c>
      <c r="O264">
        <v>1</v>
      </c>
      <c r="P264" s="78">
        <f t="shared" si="67"/>
        <v>18818606.600000001</v>
      </c>
      <c r="Q264" t="e">
        <f>VLOOKUP(B264,#REF!, 2,0)</f>
        <v>#REF!</v>
      </c>
      <c r="R264" t="e">
        <f>VLOOKUP(Q264,#REF!, 6,0)</f>
        <v>#REF!</v>
      </c>
      <c r="S264" t="e">
        <f>VLOOKUP(Q264,#REF!, 5,0)</f>
        <v>#REF!</v>
      </c>
      <c r="U264" s="72">
        <v>533700</v>
      </c>
      <c r="W264" s="72" t="str">
        <f t="shared" si="68"/>
        <v>DE0006062144</v>
      </c>
      <c r="X264" s="72" t="e">
        <f t="shared" si="69"/>
        <v>#REF!</v>
      </c>
      <c r="Z264" s="72" t="e">
        <f t="shared" si="70"/>
        <v>#REF!</v>
      </c>
      <c r="AD264" s="72">
        <f t="shared" si="66"/>
        <v>-332</v>
      </c>
      <c r="AG264" s="72" t="e">
        <f t="shared" si="71"/>
        <v>#REF!</v>
      </c>
    </row>
    <row r="265" spans="1:33">
      <c r="A265" t="s">
        <v>308</v>
      </c>
      <c r="B265" s="72" t="s">
        <v>306</v>
      </c>
      <c r="C265" s="72" t="s">
        <v>307</v>
      </c>
      <c r="D265">
        <v>2650</v>
      </c>
      <c r="E265" s="5">
        <v>0</v>
      </c>
      <c r="F265">
        <f t="shared" si="64"/>
        <v>0</v>
      </c>
      <c r="G265">
        <f t="shared" si="65"/>
        <v>-2650</v>
      </c>
      <c r="H265" t="s">
        <v>1055</v>
      </c>
      <c r="I265" t="s">
        <v>293</v>
      </c>
      <c r="J265" t="s">
        <v>1350</v>
      </c>
      <c r="K265" t="s">
        <v>1099</v>
      </c>
      <c r="L265">
        <v>8.7899999999999991</v>
      </c>
      <c r="M265">
        <v>7063.4589999999998</v>
      </c>
      <c r="N265">
        <v>1</v>
      </c>
      <c r="O265">
        <v>1</v>
      </c>
      <c r="P265" s="78">
        <f t="shared" si="67"/>
        <v>18718166.349999998</v>
      </c>
      <c r="Q265" t="e">
        <f>VLOOKUP(B265,#REF!, 2,0)</f>
        <v>#REF!</v>
      </c>
      <c r="R265" t="e">
        <f>VLOOKUP(Q265,#REF!, 6,0)</f>
        <v>#REF!</v>
      </c>
      <c r="S265" t="e">
        <f>VLOOKUP(Q265,#REF!, 5,0)</f>
        <v>#REF!</v>
      </c>
      <c r="U265" s="72">
        <v>533700</v>
      </c>
      <c r="W265" s="72" t="str">
        <f t="shared" si="68"/>
        <v>AU000000FMG4</v>
      </c>
      <c r="X265" s="72" t="e">
        <f t="shared" si="69"/>
        <v>#REF!</v>
      </c>
      <c r="Z265" s="72" t="e">
        <f t="shared" si="70"/>
        <v>#REF!</v>
      </c>
      <c r="AD265" s="72">
        <f t="shared" si="66"/>
        <v>-2650</v>
      </c>
      <c r="AG265" s="72" t="e">
        <f t="shared" si="71"/>
        <v>#REF!</v>
      </c>
    </row>
    <row r="266" spans="1:33">
      <c r="A266" t="s">
        <v>401</v>
      </c>
      <c r="B266" s="72" t="s">
        <v>399</v>
      </c>
      <c r="C266" s="72" t="s">
        <v>400</v>
      </c>
      <c r="D266">
        <v>1207</v>
      </c>
      <c r="E266" s="5">
        <v>0</v>
      </c>
      <c r="F266">
        <f t="shared" si="64"/>
        <v>0</v>
      </c>
      <c r="G266">
        <f t="shared" si="65"/>
        <v>-1207</v>
      </c>
      <c r="H266" t="s">
        <v>1076</v>
      </c>
      <c r="I266" t="s">
        <v>374</v>
      </c>
      <c r="J266" t="s">
        <v>1351</v>
      </c>
      <c r="K266" t="s">
        <v>1352</v>
      </c>
      <c r="L266">
        <v>29.95</v>
      </c>
      <c r="M266">
        <v>38908.239999999998</v>
      </c>
      <c r="N266">
        <v>1</v>
      </c>
      <c r="O266">
        <v>1</v>
      </c>
      <c r="P266" s="78">
        <f t="shared" si="67"/>
        <v>46962245.68</v>
      </c>
      <c r="Q266" t="e">
        <f>VLOOKUP(B266,#REF!, 2,0)</f>
        <v>#REF!</v>
      </c>
      <c r="R266" t="e">
        <f>VLOOKUP(Q266,#REF!, 6,0)</f>
        <v>#REF!</v>
      </c>
      <c r="S266" t="e">
        <f>VLOOKUP(Q266,#REF!, 5,0)</f>
        <v>#REF!</v>
      </c>
      <c r="U266" s="72">
        <v>533700</v>
      </c>
      <c r="W266" s="72" t="str">
        <f t="shared" si="68"/>
        <v>FI0009005987</v>
      </c>
      <c r="X266" s="72" t="e">
        <f t="shared" si="69"/>
        <v>#REF!</v>
      </c>
      <c r="Z266" s="72" t="e">
        <f t="shared" si="70"/>
        <v>#REF!</v>
      </c>
      <c r="AD266" s="72">
        <f t="shared" si="66"/>
        <v>-1207</v>
      </c>
      <c r="AG266" s="72" t="e">
        <f t="shared" si="71"/>
        <v>#REF!</v>
      </c>
    </row>
  </sheetData>
  <autoFilter ref="A97:AG97"/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249"/>
  <sheetViews>
    <sheetView topLeftCell="A66" workbookViewId="0">
      <selection activeCell="C84" sqref="C84"/>
    </sheetView>
  </sheetViews>
  <sheetFormatPr defaultRowHeight="16.5"/>
  <sheetData>
    <row r="1" spans="1:4" ht="17.25" thickBot="1"/>
    <row r="2" spans="1:4" ht="30.75" thickBot="1">
      <c r="A2" s="140" t="s">
        <v>58219</v>
      </c>
      <c r="B2" s="140" t="s">
        <v>58220</v>
      </c>
      <c r="C2" s="140" t="s">
        <v>58221</v>
      </c>
      <c r="D2" s="140">
        <v>4</v>
      </c>
    </row>
    <row r="3" spans="1:4" ht="17.25" thickBot="1">
      <c r="A3" s="140" t="s">
        <v>58222</v>
      </c>
      <c r="B3" s="140" t="s">
        <v>58223</v>
      </c>
      <c r="C3" s="140" t="s">
        <v>58224</v>
      </c>
      <c r="D3" s="140">
        <v>8</v>
      </c>
    </row>
    <row r="4" spans="1:4" ht="17.25" thickBot="1">
      <c r="A4" s="140" t="s">
        <v>58225</v>
      </c>
      <c r="B4" s="140" t="s">
        <v>58226</v>
      </c>
      <c r="C4" s="140" t="s">
        <v>58227</v>
      </c>
      <c r="D4" s="140">
        <v>12</v>
      </c>
    </row>
    <row r="5" spans="1:4" ht="30.75" thickBot="1">
      <c r="A5" s="140" t="s">
        <v>58228</v>
      </c>
      <c r="B5" s="140" t="s">
        <v>58229</v>
      </c>
      <c r="C5" s="140" t="s">
        <v>58230</v>
      </c>
      <c r="D5" s="140">
        <v>16</v>
      </c>
    </row>
    <row r="6" spans="1:4" ht="17.25" thickBot="1">
      <c r="A6" s="140" t="s">
        <v>58231</v>
      </c>
      <c r="B6" s="140" t="s">
        <v>58232</v>
      </c>
      <c r="C6" s="140" t="s">
        <v>58233</v>
      </c>
      <c r="D6" s="140">
        <v>20</v>
      </c>
    </row>
    <row r="7" spans="1:4" ht="17.25" thickBot="1">
      <c r="A7" s="140" t="s">
        <v>58234</v>
      </c>
      <c r="B7" s="140" t="s">
        <v>58235</v>
      </c>
      <c r="C7" s="140" t="s">
        <v>58236</v>
      </c>
      <c r="D7" s="140">
        <v>24</v>
      </c>
    </row>
    <row r="8" spans="1:4" ht="17.25" thickBot="1">
      <c r="A8" s="140" t="s">
        <v>58237</v>
      </c>
      <c r="B8" s="140" t="s">
        <v>58238</v>
      </c>
      <c r="C8" s="140" t="s">
        <v>58239</v>
      </c>
      <c r="D8" s="140">
        <v>660</v>
      </c>
    </row>
    <row r="9" spans="1:4" ht="30.75" thickBot="1">
      <c r="A9" s="140" t="s">
        <v>58240</v>
      </c>
      <c r="B9" s="140" t="s">
        <v>58241</v>
      </c>
      <c r="C9" s="140" t="s">
        <v>58242</v>
      </c>
      <c r="D9" s="140">
        <v>10</v>
      </c>
    </row>
    <row r="10" spans="1:4" ht="45.75" thickBot="1">
      <c r="A10" s="140" t="s">
        <v>58243</v>
      </c>
      <c r="B10" s="140" t="s">
        <v>58244</v>
      </c>
      <c r="C10" s="140" t="s">
        <v>58245</v>
      </c>
      <c r="D10" s="140">
        <v>28</v>
      </c>
    </row>
    <row r="11" spans="1:4" ht="30.75" thickBot="1">
      <c r="A11" s="140" t="s">
        <v>58246</v>
      </c>
      <c r="B11" s="140" t="s">
        <v>58247</v>
      </c>
      <c r="C11" s="140" t="s">
        <v>1821</v>
      </c>
      <c r="D11" s="140">
        <v>32</v>
      </c>
    </row>
    <row r="12" spans="1:4" ht="17.25" thickBot="1">
      <c r="A12" s="140" t="s">
        <v>58248</v>
      </c>
      <c r="B12" s="140" t="s">
        <v>58249</v>
      </c>
      <c r="C12" s="140" t="s">
        <v>58250</v>
      </c>
      <c r="D12" s="140">
        <v>51</v>
      </c>
    </row>
    <row r="13" spans="1:4" ht="17.25" thickBot="1">
      <c r="A13" s="140" t="s">
        <v>58251</v>
      </c>
      <c r="B13" s="140" t="s">
        <v>58252</v>
      </c>
      <c r="C13" s="140" t="s">
        <v>58253</v>
      </c>
      <c r="D13" s="140">
        <v>533</v>
      </c>
    </row>
    <row r="14" spans="1:4" ht="17.25" thickBot="1">
      <c r="A14" s="140" t="s">
        <v>58254</v>
      </c>
      <c r="B14" s="140" t="s">
        <v>1055</v>
      </c>
      <c r="C14" s="140" t="s">
        <v>1913</v>
      </c>
      <c r="D14" s="140">
        <v>36</v>
      </c>
    </row>
    <row r="15" spans="1:4" ht="17.25" thickBot="1">
      <c r="A15" s="140" t="s">
        <v>58255</v>
      </c>
      <c r="B15" s="140" t="s">
        <v>58256</v>
      </c>
      <c r="C15" s="140" t="s">
        <v>1828</v>
      </c>
      <c r="D15" s="140">
        <v>40</v>
      </c>
    </row>
    <row r="16" spans="1:4" ht="30.75" thickBot="1">
      <c r="A16" s="140" t="s">
        <v>58257</v>
      </c>
      <c r="B16" s="140" t="s">
        <v>58258</v>
      </c>
      <c r="C16" s="140" t="s">
        <v>58259</v>
      </c>
      <c r="D16" s="140">
        <v>31</v>
      </c>
    </row>
    <row r="17" spans="1:4" ht="30.75" thickBot="1">
      <c r="A17" s="140" t="s">
        <v>58260</v>
      </c>
      <c r="B17" s="140" t="s">
        <v>58261</v>
      </c>
      <c r="C17" s="140" t="s">
        <v>58262</v>
      </c>
      <c r="D17" s="140">
        <v>44</v>
      </c>
    </row>
    <row r="18" spans="1:4" ht="17.25" thickBot="1">
      <c r="A18" s="140" t="s">
        <v>58263</v>
      </c>
      <c r="B18" s="140" t="s">
        <v>58264</v>
      </c>
      <c r="C18" s="140" t="s">
        <v>58265</v>
      </c>
      <c r="D18" s="140">
        <v>48</v>
      </c>
    </row>
    <row r="19" spans="1:4" ht="30.75" thickBot="1">
      <c r="A19" s="140" t="s">
        <v>58266</v>
      </c>
      <c r="B19" s="140" t="s">
        <v>58267</v>
      </c>
      <c r="C19" s="140" t="s">
        <v>58268</v>
      </c>
      <c r="D19" s="140">
        <v>50</v>
      </c>
    </row>
    <row r="20" spans="1:4" ht="30.75" thickBot="1">
      <c r="A20" s="140" t="s">
        <v>58269</v>
      </c>
      <c r="B20" s="140" t="s">
        <v>58270</v>
      </c>
      <c r="C20" s="140" t="s">
        <v>58271</v>
      </c>
      <c r="D20" s="140">
        <v>52</v>
      </c>
    </row>
    <row r="21" spans="1:4" ht="17.25" thickBot="1">
      <c r="A21" s="140" t="s">
        <v>58272</v>
      </c>
      <c r="B21" s="140" t="s">
        <v>58273</v>
      </c>
      <c r="C21" s="140" t="s">
        <v>58274</v>
      </c>
      <c r="D21" s="140">
        <v>112</v>
      </c>
    </row>
    <row r="22" spans="1:4" ht="17.25" thickBot="1">
      <c r="A22" s="140" t="s">
        <v>58275</v>
      </c>
      <c r="B22" s="140" t="s">
        <v>58276</v>
      </c>
      <c r="C22" s="140" t="s">
        <v>3703</v>
      </c>
      <c r="D22" s="140">
        <v>56</v>
      </c>
    </row>
    <row r="23" spans="1:4" ht="17.25" thickBot="1">
      <c r="A23" s="140" t="s">
        <v>58277</v>
      </c>
      <c r="B23" s="140" t="s">
        <v>1068</v>
      </c>
      <c r="C23" s="140" t="s">
        <v>58278</v>
      </c>
      <c r="D23" s="140">
        <v>84</v>
      </c>
    </row>
    <row r="24" spans="1:4" ht="17.25" thickBot="1">
      <c r="A24" s="140" t="s">
        <v>58279</v>
      </c>
      <c r="B24" s="140" t="s">
        <v>58280</v>
      </c>
      <c r="C24" s="140" t="s">
        <v>58281</v>
      </c>
      <c r="D24" s="140">
        <v>204</v>
      </c>
    </row>
    <row r="25" spans="1:4" ht="17.25" thickBot="1">
      <c r="A25" s="140" t="s">
        <v>58282</v>
      </c>
      <c r="B25" s="140" t="s">
        <v>58283</v>
      </c>
      <c r="C25" s="140" t="s">
        <v>58284</v>
      </c>
      <c r="D25" s="140">
        <v>60</v>
      </c>
    </row>
    <row r="26" spans="1:4" ht="17.25" thickBot="1">
      <c r="A26" s="140" t="s">
        <v>58285</v>
      </c>
      <c r="B26" s="140" t="s">
        <v>58286</v>
      </c>
      <c r="C26" s="140" t="s">
        <v>58287</v>
      </c>
      <c r="D26" s="140">
        <v>64</v>
      </c>
    </row>
    <row r="27" spans="1:4" ht="60.75" thickBot="1">
      <c r="A27" s="140" t="s">
        <v>58288</v>
      </c>
      <c r="B27" s="140" t="s">
        <v>58289</v>
      </c>
      <c r="C27" s="140" t="s">
        <v>58290</v>
      </c>
      <c r="D27" s="140">
        <v>68</v>
      </c>
    </row>
    <row r="28" spans="1:4" ht="75.75" thickBot="1">
      <c r="A28" s="140" t="s">
        <v>58291</v>
      </c>
      <c r="B28" s="140" t="s">
        <v>58292</v>
      </c>
      <c r="C28" s="140" t="s">
        <v>58293</v>
      </c>
      <c r="D28" s="140">
        <v>535</v>
      </c>
    </row>
    <row r="29" spans="1:4" ht="60.75" thickBot="1">
      <c r="A29" s="140" t="s">
        <v>58294</v>
      </c>
      <c r="B29" s="140" t="s">
        <v>58295</v>
      </c>
      <c r="C29" s="140" t="s">
        <v>58296</v>
      </c>
      <c r="D29" s="140">
        <v>70</v>
      </c>
    </row>
    <row r="30" spans="1:4" ht="30.75" thickBot="1">
      <c r="A30" s="140" t="s">
        <v>58297</v>
      </c>
      <c r="B30" s="140" t="s">
        <v>58298</v>
      </c>
      <c r="C30" s="140" t="s">
        <v>58299</v>
      </c>
      <c r="D30" s="140">
        <v>72</v>
      </c>
    </row>
    <row r="31" spans="1:4" ht="30.75" thickBot="1">
      <c r="A31" s="140" t="s">
        <v>58300</v>
      </c>
      <c r="B31" s="140" t="s">
        <v>58301</v>
      </c>
      <c r="C31" s="140" t="s">
        <v>58302</v>
      </c>
      <c r="D31" s="140">
        <v>74</v>
      </c>
    </row>
    <row r="32" spans="1:4" ht="17.25" thickBot="1">
      <c r="A32" s="140" t="s">
        <v>58303</v>
      </c>
      <c r="B32" s="140" t="s">
        <v>58304</v>
      </c>
      <c r="C32" s="140" t="s">
        <v>4563</v>
      </c>
      <c r="D32" s="140">
        <v>76</v>
      </c>
    </row>
    <row r="33" spans="1:4" ht="75.75" thickBot="1">
      <c r="A33" s="140" t="s">
        <v>58305</v>
      </c>
      <c r="B33" s="140" t="s">
        <v>58306</v>
      </c>
      <c r="C33" s="140" t="s">
        <v>58307</v>
      </c>
      <c r="D33" s="140">
        <v>86</v>
      </c>
    </row>
    <row r="34" spans="1:4" ht="45.75" thickBot="1">
      <c r="A34" s="140" t="s">
        <v>58308</v>
      </c>
      <c r="B34" s="140" t="s">
        <v>58309</v>
      </c>
      <c r="C34" s="140" t="s">
        <v>58310</v>
      </c>
      <c r="D34" s="140">
        <v>96</v>
      </c>
    </row>
    <row r="35" spans="1:4" ht="17.25" thickBot="1">
      <c r="A35" s="140" t="s">
        <v>58311</v>
      </c>
      <c r="B35" s="140" t="s">
        <v>58312</v>
      </c>
      <c r="C35" s="140" t="s">
        <v>58313</v>
      </c>
      <c r="D35" s="140">
        <v>100</v>
      </c>
    </row>
    <row r="36" spans="1:4" ht="30.75" thickBot="1">
      <c r="A36" s="140" t="s">
        <v>58314</v>
      </c>
      <c r="B36" s="140" t="s">
        <v>58315</v>
      </c>
      <c r="C36" s="140" t="s">
        <v>58316</v>
      </c>
      <c r="D36" s="140">
        <v>854</v>
      </c>
    </row>
    <row r="37" spans="1:4" ht="17.25" thickBot="1">
      <c r="A37" s="140" t="s">
        <v>58317</v>
      </c>
      <c r="B37" s="140" t="s">
        <v>58318</v>
      </c>
      <c r="C37" s="140" t="s">
        <v>58319</v>
      </c>
      <c r="D37" s="140">
        <v>108</v>
      </c>
    </row>
    <row r="38" spans="1:4" ht="30.75" thickBot="1">
      <c r="A38" s="140" t="s">
        <v>58320</v>
      </c>
      <c r="B38" s="140" t="s">
        <v>58321</v>
      </c>
      <c r="C38" s="140" t="s">
        <v>58322</v>
      </c>
      <c r="D38" s="140">
        <v>132</v>
      </c>
    </row>
    <row r="39" spans="1:4" ht="30.75" thickBot="1">
      <c r="A39" s="140" t="s">
        <v>58323</v>
      </c>
      <c r="B39" s="140" t="s">
        <v>58324</v>
      </c>
      <c r="C39" s="140" t="s">
        <v>58325</v>
      </c>
      <c r="D39" s="140">
        <v>116</v>
      </c>
    </row>
    <row r="40" spans="1:4" ht="30.75" thickBot="1">
      <c r="A40" s="140" t="s">
        <v>58326</v>
      </c>
      <c r="B40" s="140" t="s">
        <v>58327</v>
      </c>
      <c r="C40" s="140" t="s">
        <v>58328</v>
      </c>
      <c r="D40" s="140">
        <v>120</v>
      </c>
    </row>
    <row r="41" spans="1:4" ht="17.25" thickBot="1">
      <c r="A41" s="140" t="s">
        <v>58329</v>
      </c>
      <c r="B41" s="140" t="s">
        <v>1054</v>
      </c>
      <c r="C41" s="140" t="s">
        <v>3621</v>
      </c>
      <c r="D41" s="140">
        <v>124</v>
      </c>
    </row>
    <row r="42" spans="1:4" ht="45.75" thickBot="1">
      <c r="A42" s="140" t="s">
        <v>58330</v>
      </c>
      <c r="B42" s="140" t="s">
        <v>58331</v>
      </c>
      <c r="C42" s="140" t="s">
        <v>58332</v>
      </c>
      <c r="D42" s="140">
        <v>136</v>
      </c>
    </row>
    <row r="43" spans="1:4" ht="60.75" thickBot="1">
      <c r="A43" s="140" t="s">
        <v>58333</v>
      </c>
      <c r="B43" s="140" t="s">
        <v>58334</v>
      </c>
      <c r="C43" s="140" t="s">
        <v>58335</v>
      </c>
      <c r="D43" s="140">
        <v>140</v>
      </c>
    </row>
    <row r="44" spans="1:4" ht="17.25" thickBot="1">
      <c r="A44" s="140" t="s">
        <v>58336</v>
      </c>
      <c r="B44" s="140" t="s">
        <v>58337</v>
      </c>
      <c r="C44" s="140" t="s">
        <v>58338</v>
      </c>
      <c r="D44" s="140">
        <v>148</v>
      </c>
    </row>
    <row r="45" spans="1:4" ht="17.25" thickBot="1">
      <c r="A45" s="140" t="s">
        <v>58339</v>
      </c>
      <c r="B45" s="140" t="s">
        <v>58340</v>
      </c>
      <c r="C45" s="140" t="s">
        <v>58341</v>
      </c>
      <c r="D45" s="140">
        <v>152</v>
      </c>
    </row>
    <row r="46" spans="1:4" ht="17.25" thickBot="1">
      <c r="A46" s="140" t="s">
        <v>58342</v>
      </c>
      <c r="B46" s="140" t="s">
        <v>58343</v>
      </c>
      <c r="C46" s="140" t="s">
        <v>3068</v>
      </c>
      <c r="D46" s="140">
        <v>156</v>
      </c>
    </row>
    <row r="47" spans="1:4" ht="30.75" thickBot="1">
      <c r="A47" s="140" t="s">
        <v>58344</v>
      </c>
      <c r="B47" s="140" t="s">
        <v>58345</v>
      </c>
      <c r="C47" s="140" t="s">
        <v>58346</v>
      </c>
      <c r="D47" s="140">
        <v>162</v>
      </c>
    </row>
    <row r="48" spans="1:4" ht="60.75" thickBot="1">
      <c r="A48" s="140" t="s">
        <v>58347</v>
      </c>
      <c r="B48" s="140" t="s">
        <v>58348</v>
      </c>
      <c r="C48" s="140" t="s">
        <v>58349</v>
      </c>
      <c r="D48" s="140">
        <v>166</v>
      </c>
    </row>
    <row r="49" spans="1:4" ht="30.75" thickBot="1">
      <c r="A49" s="140" t="s">
        <v>58350</v>
      </c>
      <c r="B49" s="140" t="s">
        <v>58351</v>
      </c>
      <c r="C49" s="140" t="s">
        <v>16053</v>
      </c>
      <c r="D49" s="140">
        <v>170</v>
      </c>
    </row>
    <row r="50" spans="1:4" ht="30.75" thickBot="1">
      <c r="A50" s="140" t="s">
        <v>58352</v>
      </c>
      <c r="B50" s="140" t="s">
        <v>58353</v>
      </c>
      <c r="C50" s="140" t="s">
        <v>58354</v>
      </c>
      <c r="D50" s="140">
        <v>174</v>
      </c>
    </row>
    <row r="51" spans="1:4" ht="90.75" thickBot="1">
      <c r="A51" s="140" t="s">
        <v>58355</v>
      </c>
      <c r="B51" s="140" t="s">
        <v>58356</v>
      </c>
      <c r="C51" s="140" t="s">
        <v>58357</v>
      </c>
      <c r="D51" s="140">
        <v>180</v>
      </c>
    </row>
    <row r="52" spans="1:4" ht="30.75" thickBot="1">
      <c r="A52" s="140" t="s">
        <v>58358</v>
      </c>
      <c r="B52" s="140" t="s">
        <v>58359</v>
      </c>
      <c r="C52" s="140" t="s">
        <v>58360</v>
      </c>
      <c r="D52" s="140">
        <v>178</v>
      </c>
    </row>
    <row r="53" spans="1:4" ht="45.75" thickBot="1">
      <c r="A53" s="140" t="s">
        <v>58361</v>
      </c>
      <c r="B53" s="140" t="s">
        <v>58362</v>
      </c>
      <c r="C53" s="140" t="s">
        <v>58363</v>
      </c>
      <c r="D53" s="140">
        <v>184</v>
      </c>
    </row>
    <row r="54" spans="1:4" ht="30.75" thickBot="1">
      <c r="A54" s="140" t="s">
        <v>58364</v>
      </c>
      <c r="B54" s="140" t="s">
        <v>58365</v>
      </c>
      <c r="C54" s="140" t="s">
        <v>58366</v>
      </c>
      <c r="D54" s="140">
        <v>188</v>
      </c>
    </row>
    <row r="55" spans="1:4" ht="17.25" thickBot="1">
      <c r="A55" s="140" t="s">
        <v>58367</v>
      </c>
      <c r="B55" s="140" t="s">
        <v>58368</v>
      </c>
      <c r="C55" s="140" t="s">
        <v>58369</v>
      </c>
      <c r="D55" s="140">
        <v>191</v>
      </c>
    </row>
    <row r="56" spans="1:4" ht="17.25" thickBot="1">
      <c r="A56" s="140" t="s">
        <v>58370</v>
      </c>
      <c r="B56" s="140" t="s">
        <v>58371</v>
      </c>
      <c r="C56" s="140" t="s">
        <v>58372</v>
      </c>
      <c r="D56" s="140">
        <v>192</v>
      </c>
    </row>
    <row r="57" spans="1:4" ht="17.25" thickBot="1">
      <c r="A57" s="140" t="s">
        <v>58373</v>
      </c>
      <c r="B57" s="140" t="s">
        <v>58374</v>
      </c>
      <c r="C57" s="140" t="s">
        <v>58375</v>
      </c>
      <c r="D57" s="140">
        <v>531</v>
      </c>
    </row>
    <row r="58" spans="1:4" ht="17.25" thickBot="1">
      <c r="A58" s="140" t="s">
        <v>58376</v>
      </c>
      <c r="B58" s="140" t="s">
        <v>58377</v>
      </c>
      <c r="C58" s="140" t="s">
        <v>58378</v>
      </c>
      <c r="D58" s="140">
        <v>196</v>
      </c>
    </row>
    <row r="59" spans="1:4" ht="17.25" thickBot="1">
      <c r="A59" s="140" t="s">
        <v>58379</v>
      </c>
      <c r="B59" s="140" t="s">
        <v>58380</v>
      </c>
      <c r="C59" s="140" t="s">
        <v>3957</v>
      </c>
      <c r="D59" s="140">
        <v>203</v>
      </c>
    </row>
    <row r="60" spans="1:4" ht="30.75" thickBot="1">
      <c r="A60" s="140" t="s">
        <v>58381</v>
      </c>
      <c r="B60" s="140" t="s">
        <v>58382</v>
      </c>
      <c r="C60" s="140" t="s">
        <v>58383</v>
      </c>
      <c r="D60" s="140">
        <v>384</v>
      </c>
    </row>
    <row r="61" spans="1:4" ht="17.25" thickBot="1">
      <c r="A61" s="140" t="s">
        <v>1460</v>
      </c>
      <c r="B61" s="140" t="s">
        <v>58384</v>
      </c>
      <c r="C61" s="140" t="s">
        <v>58385</v>
      </c>
      <c r="D61" s="140">
        <v>208</v>
      </c>
    </row>
    <row r="62" spans="1:4" ht="17.25" thickBot="1">
      <c r="A62" s="140" t="s">
        <v>58386</v>
      </c>
      <c r="B62" s="140" t="s">
        <v>58387</v>
      </c>
      <c r="C62" s="140" t="s">
        <v>58388</v>
      </c>
      <c r="D62" s="140">
        <v>262</v>
      </c>
    </row>
    <row r="63" spans="1:4" ht="30.75" thickBot="1">
      <c r="A63" s="140" t="s">
        <v>58389</v>
      </c>
      <c r="B63" s="140" t="s">
        <v>58390</v>
      </c>
      <c r="C63" s="140" t="s">
        <v>58391</v>
      </c>
      <c r="D63" s="140">
        <v>212</v>
      </c>
    </row>
    <row r="64" spans="1:4" ht="60.75" thickBot="1">
      <c r="A64" s="140" t="s">
        <v>58392</v>
      </c>
      <c r="B64" s="140" t="s">
        <v>58393</v>
      </c>
      <c r="C64" s="140" t="s">
        <v>58394</v>
      </c>
      <c r="D64" s="140">
        <v>214</v>
      </c>
    </row>
    <row r="65" spans="1:4" ht="17.25" thickBot="1">
      <c r="A65" s="140" t="s">
        <v>58395</v>
      </c>
      <c r="B65" s="140" t="s">
        <v>58396</v>
      </c>
      <c r="C65" s="140" t="s">
        <v>58397</v>
      </c>
      <c r="D65" s="140">
        <v>218</v>
      </c>
    </row>
    <row r="66" spans="1:4" ht="17.25" thickBot="1">
      <c r="A66" s="140" t="s">
        <v>58398</v>
      </c>
      <c r="B66" s="140" t="s">
        <v>58399</v>
      </c>
      <c r="C66" s="140" t="s">
        <v>16904</v>
      </c>
      <c r="D66" s="140">
        <v>818</v>
      </c>
    </row>
    <row r="67" spans="1:4" ht="30.75" thickBot="1">
      <c r="A67" s="140" t="s">
        <v>58400</v>
      </c>
      <c r="B67" s="140" t="s">
        <v>58401</v>
      </c>
      <c r="C67" s="140" t="s">
        <v>58402</v>
      </c>
      <c r="D67" s="140">
        <v>222</v>
      </c>
    </row>
    <row r="68" spans="1:4" ht="45.75" thickBot="1">
      <c r="A68" s="140" t="s">
        <v>58403</v>
      </c>
      <c r="B68" s="140" t="s">
        <v>58404</v>
      </c>
      <c r="C68" s="140" t="s">
        <v>58405</v>
      </c>
      <c r="D68" s="140">
        <v>226</v>
      </c>
    </row>
    <row r="69" spans="1:4" ht="17.25" thickBot="1">
      <c r="A69" s="140" t="s">
        <v>58406</v>
      </c>
      <c r="B69" s="140" t="s">
        <v>58407</v>
      </c>
      <c r="C69" s="140" t="s">
        <v>58408</v>
      </c>
      <c r="D69" s="140">
        <v>232</v>
      </c>
    </row>
    <row r="70" spans="1:4" ht="17.25" thickBot="1">
      <c r="A70" s="140" t="s">
        <v>58409</v>
      </c>
      <c r="B70" s="140" t="s">
        <v>58410</v>
      </c>
      <c r="C70" s="140" t="s">
        <v>58411</v>
      </c>
      <c r="D70" s="140">
        <v>233</v>
      </c>
    </row>
    <row r="71" spans="1:4" ht="17.25" thickBot="1">
      <c r="A71" s="143" t="s">
        <v>58924</v>
      </c>
      <c r="B71" s="140" t="s">
        <v>1057</v>
      </c>
      <c r="C71" s="140" t="s">
        <v>58923</v>
      </c>
      <c r="D71" s="140">
        <v>748</v>
      </c>
    </row>
    <row r="72" spans="1:4" ht="17.25" thickBot="1">
      <c r="A72" s="140" t="s">
        <v>58413</v>
      </c>
      <c r="B72" s="140" t="s">
        <v>58414</v>
      </c>
      <c r="C72" s="140" t="s">
        <v>58415</v>
      </c>
      <c r="D72" s="140">
        <v>231</v>
      </c>
    </row>
    <row r="73" spans="1:4" ht="75.75" thickBot="1">
      <c r="A73" s="140" t="s">
        <v>58416</v>
      </c>
      <c r="B73" s="140" t="s">
        <v>58417</v>
      </c>
      <c r="C73" s="140" t="s">
        <v>58418</v>
      </c>
      <c r="D73" s="140">
        <v>238</v>
      </c>
    </row>
    <row r="74" spans="1:4" ht="45.75" thickBot="1">
      <c r="A74" s="140" t="s">
        <v>58419</v>
      </c>
      <c r="B74" s="140" t="s">
        <v>58420</v>
      </c>
      <c r="C74" s="140" t="s">
        <v>58421</v>
      </c>
      <c r="D74" s="140">
        <v>234</v>
      </c>
    </row>
    <row r="75" spans="1:4" ht="17.25" thickBot="1">
      <c r="A75" s="140" t="s">
        <v>58422</v>
      </c>
      <c r="B75" s="140" t="s">
        <v>58423</v>
      </c>
      <c r="C75" s="140" t="s">
        <v>58424</v>
      </c>
      <c r="D75" s="140">
        <v>242</v>
      </c>
    </row>
    <row r="76" spans="1:4" ht="17.25" thickBot="1">
      <c r="A76" s="140" t="s">
        <v>58425</v>
      </c>
      <c r="B76" s="140" t="s">
        <v>1076</v>
      </c>
      <c r="C76" s="140" t="s">
        <v>17299</v>
      </c>
      <c r="D76" s="140">
        <v>246</v>
      </c>
    </row>
    <row r="77" spans="1:4" ht="17.25" thickBot="1">
      <c r="A77" s="140" t="s">
        <v>58426</v>
      </c>
      <c r="B77" s="140" t="s">
        <v>1065</v>
      </c>
      <c r="C77" s="140" t="s">
        <v>17416</v>
      </c>
      <c r="D77" s="140">
        <v>250</v>
      </c>
    </row>
    <row r="78" spans="1:4" ht="30.75" thickBot="1">
      <c r="A78" s="140" t="s">
        <v>58427</v>
      </c>
      <c r="B78" s="140" t="s">
        <v>58428</v>
      </c>
      <c r="C78" s="140" t="s">
        <v>58429</v>
      </c>
      <c r="D78" s="140">
        <v>254</v>
      </c>
    </row>
    <row r="79" spans="1:4" ht="45.75" thickBot="1">
      <c r="A79" s="140" t="s">
        <v>58430</v>
      </c>
      <c r="B79" s="140" t="s">
        <v>58431</v>
      </c>
      <c r="C79" s="140" t="s">
        <v>58432</v>
      </c>
      <c r="D79" s="140">
        <v>258</v>
      </c>
    </row>
    <row r="80" spans="1:4" ht="60.75" thickBot="1">
      <c r="A80" s="140" t="s">
        <v>58433</v>
      </c>
      <c r="B80" s="140" t="s">
        <v>58434</v>
      </c>
      <c r="C80" s="140" t="s">
        <v>58435</v>
      </c>
      <c r="D80" s="140">
        <v>260</v>
      </c>
    </row>
    <row r="81" spans="1:4" ht="17.25" thickBot="1">
      <c r="A81" s="140" t="s">
        <v>58436</v>
      </c>
      <c r="B81" s="140" t="s">
        <v>58437</v>
      </c>
      <c r="C81" s="140" t="s">
        <v>58438</v>
      </c>
      <c r="D81" s="140">
        <v>266</v>
      </c>
    </row>
    <row r="82" spans="1:4" ht="30.75" thickBot="1">
      <c r="A82" s="140" t="s">
        <v>58439</v>
      </c>
      <c r="B82" s="140" t="s">
        <v>58440</v>
      </c>
      <c r="C82" s="140" t="s">
        <v>58441</v>
      </c>
      <c r="D82" s="140">
        <v>270</v>
      </c>
    </row>
    <row r="83" spans="1:4" ht="17.25" thickBot="1">
      <c r="A83" s="140" t="s">
        <v>58443</v>
      </c>
      <c r="B83" s="140" t="s">
        <v>58925</v>
      </c>
      <c r="C83" s="140" t="s">
        <v>58926</v>
      </c>
      <c r="D83" s="140">
        <v>276</v>
      </c>
    </row>
    <row r="84" spans="1:4" ht="17.25" thickBot="1">
      <c r="A84" s="140" t="s">
        <v>58444</v>
      </c>
      <c r="B84" s="140" t="s">
        <v>58445</v>
      </c>
      <c r="C84" s="140" t="s">
        <v>58446</v>
      </c>
      <c r="D84" s="140">
        <v>288</v>
      </c>
    </row>
    <row r="85" spans="1:4" ht="17.25" thickBot="1">
      <c r="A85" s="140" t="s">
        <v>58447</v>
      </c>
      <c r="B85" s="140" t="s">
        <v>58448</v>
      </c>
      <c r="C85" s="140" t="s">
        <v>58449</v>
      </c>
      <c r="D85" s="140">
        <v>292</v>
      </c>
    </row>
    <row r="86" spans="1:4" ht="17.25" thickBot="1">
      <c r="A86" s="140" t="s">
        <v>58450</v>
      </c>
      <c r="B86" s="140" t="s">
        <v>58451</v>
      </c>
      <c r="C86" s="140" t="s">
        <v>58452</v>
      </c>
      <c r="D86" s="140">
        <v>300</v>
      </c>
    </row>
    <row r="87" spans="1:4" ht="30.75" thickBot="1">
      <c r="A87" s="140" t="s">
        <v>58453</v>
      </c>
      <c r="B87" s="140" t="s">
        <v>58454</v>
      </c>
      <c r="C87" s="140" t="s">
        <v>58455</v>
      </c>
      <c r="D87" s="140">
        <v>304</v>
      </c>
    </row>
    <row r="88" spans="1:4" ht="17.25" thickBot="1">
      <c r="A88" s="140" t="s">
        <v>58456</v>
      </c>
      <c r="B88" s="140" t="s">
        <v>58457</v>
      </c>
      <c r="C88" s="140" t="s">
        <v>58458</v>
      </c>
      <c r="D88" s="140">
        <v>308</v>
      </c>
    </row>
    <row r="89" spans="1:4" ht="30.75" thickBot="1">
      <c r="A89" s="140" t="s">
        <v>58459</v>
      </c>
      <c r="B89" s="140" t="s">
        <v>58460</v>
      </c>
      <c r="C89" s="140" t="s">
        <v>58461</v>
      </c>
      <c r="D89" s="140">
        <v>312</v>
      </c>
    </row>
    <row r="90" spans="1:4" ht="17.25" thickBot="1">
      <c r="A90" s="140" t="s">
        <v>58462</v>
      </c>
      <c r="B90" s="140" t="s">
        <v>58463</v>
      </c>
      <c r="C90" s="140" t="s">
        <v>58464</v>
      </c>
      <c r="D90" s="140">
        <v>316</v>
      </c>
    </row>
    <row r="91" spans="1:4" ht="30.75" thickBot="1">
      <c r="A91" s="140" t="s">
        <v>58465</v>
      </c>
      <c r="B91" s="140" t="s">
        <v>58466</v>
      </c>
      <c r="C91" s="140" t="s">
        <v>58467</v>
      </c>
      <c r="D91" s="140">
        <v>320</v>
      </c>
    </row>
    <row r="92" spans="1:4" ht="30.75" thickBot="1">
      <c r="A92" s="140" t="s">
        <v>58468</v>
      </c>
      <c r="B92" s="140" t="s">
        <v>58469</v>
      </c>
      <c r="C92" s="140" t="s">
        <v>58470</v>
      </c>
      <c r="D92" s="140">
        <v>831</v>
      </c>
    </row>
    <row r="93" spans="1:4" ht="17.25" thickBot="1">
      <c r="A93" s="140" t="s">
        <v>58471</v>
      </c>
      <c r="B93" s="140" t="s">
        <v>58472</v>
      </c>
      <c r="C93" s="140" t="s">
        <v>58473</v>
      </c>
      <c r="D93" s="140">
        <v>324</v>
      </c>
    </row>
    <row r="94" spans="1:4" ht="30.75" thickBot="1">
      <c r="A94" s="140" t="s">
        <v>58474</v>
      </c>
      <c r="B94" s="140" t="s">
        <v>58475</v>
      </c>
      <c r="C94" s="140" t="s">
        <v>58476</v>
      </c>
      <c r="D94" s="140">
        <v>624</v>
      </c>
    </row>
    <row r="95" spans="1:4" ht="17.25" thickBot="1">
      <c r="A95" s="140" t="s">
        <v>58477</v>
      </c>
      <c r="B95" s="140" t="s">
        <v>58478</v>
      </c>
      <c r="C95" s="140" t="s">
        <v>58479</v>
      </c>
      <c r="D95" s="140">
        <v>328</v>
      </c>
    </row>
    <row r="96" spans="1:4" ht="17.25" thickBot="1">
      <c r="A96" s="140" t="s">
        <v>58480</v>
      </c>
      <c r="B96" s="140" t="s">
        <v>58481</v>
      </c>
      <c r="C96" s="140" t="s">
        <v>58482</v>
      </c>
      <c r="D96" s="140">
        <v>332</v>
      </c>
    </row>
    <row r="97" spans="1:4" ht="75.75" thickBot="1">
      <c r="A97" s="140" t="s">
        <v>58483</v>
      </c>
      <c r="B97" s="140" t="s">
        <v>58484</v>
      </c>
      <c r="C97" s="140" t="s">
        <v>58485</v>
      </c>
      <c r="D97" s="140">
        <v>334</v>
      </c>
    </row>
    <row r="98" spans="1:4" ht="30.75" thickBot="1">
      <c r="A98" s="140" t="s">
        <v>58486</v>
      </c>
      <c r="B98" s="140" t="s">
        <v>58487</v>
      </c>
      <c r="C98" s="140" t="s">
        <v>58488</v>
      </c>
      <c r="D98" s="140">
        <v>336</v>
      </c>
    </row>
    <row r="99" spans="1:4" ht="30.75" thickBot="1">
      <c r="A99" s="140" t="s">
        <v>58489</v>
      </c>
      <c r="B99" s="140" t="s">
        <v>58490</v>
      </c>
      <c r="C99" s="140" t="s">
        <v>58491</v>
      </c>
      <c r="D99" s="140">
        <v>340</v>
      </c>
    </row>
    <row r="100" spans="1:4" ht="30.75" thickBot="1">
      <c r="A100" s="140" t="s">
        <v>58492</v>
      </c>
      <c r="B100" s="140" t="s">
        <v>1056</v>
      </c>
      <c r="C100" s="140" t="s">
        <v>1762</v>
      </c>
      <c r="D100" s="140">
        <v>344</v>
      </c>
    </row>
    <row r="101" spans="1:4" ht="17.25" thickBot="1">
      <c r="A101" s="140" t="s">
        <v>58493</v>
      </c>
      <c r="B101" s="140" t="s">
        <v>58494</v>
      </c>
      <c r="C101" s="140" t="s">
        <v>20099</v>
      </c>
      <c r="D101" s="140">
        <v>348</v>
      </c>
    </row>
    <row r="102" spans="1:4" ht="17.25" thickBot="1">
      <c r="A102" s="140" t="s">
        <v>58495</v>
      </c>
      <c r="B102" s="140" t="s">
        <v>58496</v>
      </c>
      <c r="C102" s="140" t="s">
        <v>58497</v>
      </c>
      <c r="D102" s="140">
        <v>352</v>
      </c>
    </row>
    <row r="103" spans="1:4" ht="17.25" thickBot="1">
      <c r="A103" s="140" t="s">
        <v>1459</v>
      </c>
      <c r="B103" s="140" t="s">
        <v>58498</v>
      </c>
      <c r="C103" s="140" t="s">
        <v>3650</v>
      </c>
      <c r="D103" s="140">
        <v>356</v>
      </c>
    </row>
    <row r="104" spans="1:4" ht="30.75" thickBot="1">
      <c r="A104" s="140" t="s">
        <v>58499</v>
      </c>
      <c r="B104" s="140" t="s">
        <v>58500</v>
      </c>
      <c r="C104" s="140" t="s">
        <v>20122</v>
      </c>
      <c r="D104" s="140">
        <v>360</v>
      </c>
    </row>
    <row r="105" spans="1:4" ht="60.75" thickBot="1">
      <c r="A105" s="140" t="s">
        <v>58501</v>
      </c>
      <c r="B105" s="140" t="s">
        <v>1063</v>
      </c>
      <c r="C105" s="140" t="s">
        <v>58502</v>
      </c>
      <c r="D105" s="140">
        <v>364</v>
      </c>
    </row>
    <row r="106" spans="1:4" ht="17.25" thickBot="1">
      <c r="A106" s="140" t="s">
        <v>58503</v>
      </c>
      <c r="B106" s="140" t="s">
        <v>58504</v>
      </c>
      <c r="C106" s="140" t="s">
        <v>58505</v>
      </c>
      <c r="D106" s="140">
        <v>368</v>
      </c>
    </row>
    <row r="107" spans="1:4" ht="17.25" thickBot="1">
      <c r="A107" s="140" t="s">
        <v>58506</v>
      </c>
      <c r="B107" s="140" t="s">
        <v>58507</v>
      </c>
      <c r="C107" s="140" t="s">
        <v>20549</v>
      </c>
      <c r="D107" s="140">
        <v>372</v>
      </c>
    </row>
    <row r="108" spans="1:4" ht="30.75" thickBot="1">
      <c r="A108" s="140" t="s">
        <v>58508</v>
      </c>
      <c r="B108" s="140" t="s">
        <v>58509</v>
      </c>
      <c r="C108" s="140" t="s">
        <v>58510</v>
      </c>
      <c r="D108" s="140">
        <v>833</v>
      </c>
    </row>
    <row r="109" spans="1:4" ht="17.25" thickBot="1">
      <c r="A109" s="140" t="s">
        <v>58511</v>
      </c>
      <c r="B109" s="140" t="s">
        <v>58512</v>
      </c>
      <c r="C109" s="140" t="s">
        <v>21234</v>
      </c>
      <c r="D109" s="140">
        <v>376</v>
      </c>
    </row>
    <row r="110" spans="1:4" ht="17.25" thickBot="1">
      <c r="A110" s="140" t="s">
        <v>58513</v>
      </c>
      <c r="B110" s="140" t="s">
        <v>1071</v>
      </c>
      <c r="C110" s="140" t="s">
        <v>20671</v>
      </c>
      <c r="D110" s="140">
        <v>380</v>
      </c>
    </row>
    <row r="111" spans="1:4" ht="17.25" thickBot="1">
      <c r="A111" s="140" t="s">
        <v>58514</v>
      </c>
      <c r="B111" s="140" t="s">
        <v>58515</v>
      </c>
      <c r="C111" s="140" t="s">
        <v>58516</v>
      </c>
      <c r="D111" s="140">
        <v>388</v>
      </c>
    </row>
    <row r="112" spans="1:4" ht="17.25" thickBot="1">
      <c r="A112" s="140" t="s">
        <v>58517</v>
      </c>
      <c r="B112" s="140" t="s">
        <v>58917</v>
      </c>
      <c r="C112" s="140" t="s">
        <v>22088</v>
      </c>
      <c r="D112" s="140">
        <v>392</v>
      </c>
    </row>
    <row r="113" spans="1:4" ht="17.25" thickBot="1">
      <c r="A113" s="140" t="s">
        <v>58518</v>
      </c>
      <c r="B113" s="140" t="s">
        <v>1053</v>
      </c>
      <c r="C113" s="140" t="s">
        <v>58519</v>
      </c>
      <c r="D113" s="140">
        <v>832</v>
      </c>
    </row>
    <row r="114" spans="1:4" ht="17.25" thickBot="1">
      <c r="A114" s="140" t="s">
        <v>58520</v>
      </c>
      <c r="B114" s="140" t="s">
        <v>58521</v>
      </c>
      <c r="C114" s="140" t="s">
        <v>23911</v>
      </c>
      <c r="D114" s="140">
        <v>400</v>
      </c>
    </row>
    <row r="115" spans="1:4" ht="30.75" thickBot="1">
      <c r="A115" s="140" t="s">
        <v>58522</v>
      </c>
      <c r="B115" s="140" t="s">
        <v>58523</v>
      </c>
      <c r="C115" s="140" t="s">
        <v>58524</v>
      </c>
      <c r="D115" s="140">
        <v>398</v>
      </c>
    </row>
    <row r="116" spans="1:4" ht="17.25" thickBot="1">
      <c r="A116" s="140" t="s">
        <v>58525</v>
      </c>
      <c r="B116" s="140" t="s">
        <v>58526</v>
      </c>
      <c r="C116" s="140" t="s">
        <v>34058</v>
      </c>
      <c r="D116" s="140">
        <v>404</v>
      </c>
    </row>
    <row r="117" spans="1:4" ht="17.25" thickBot="1">
      <c r="A117" s="140" t="s">
        <v>58527</v>
      </c>
      <c r="B117" s="140" t="s">
        <v>58528</v>
      </c>
      <c r="C117" s="140" t="s">
        <v>58529</v>
      </c>
      <c r="D117" s="140">
        <v>296</v>
      </c>
    </row>
    <row r="118" spans="1:4" ht="105.75" thickBot="1">
      <c r="A118" s="140" t="s">
        <v>58530</v>
      </c>
      <c r="B118" s="140" t="s">
        <v>58531</v>
      </c>
      <c r="C118" s="140" t="s">
        <v>58532</v>
      </c>
      <c r="D118" s="140">
        <v>408</v>
      </c>
    </row>
    <row r="119" spans="1:4" ht="60.75" thickBot="1">
      <c r="A119" s="140" t="s">
        <v>58533</v>
      </c>
      <c r="B119" s="140" t="s">
        <v>58919</v>
      </c>
      <c r="C119" s="140" t="s">
        <v>34064</v>
      </c>
      <c r="D119" s="140">
        <v>410</v>
      </c>
    </row>
    <row r="120" spans="1:4" ht="17.25" thickBot="1">
      <c r="A120" s="140" t="s">
        <v>58534</v>
      </c>
      <c r="B120" s="140" t="s">
        <v>58535</v>
      </c>
      <c r="C120" s="140" t="s">
        <v>58536</v>
      </c>
      <c r="D120" s="140">
        <v>414</v>
      </c>
    </row>
    <row r="121" spans="1:4" ht="30.75" thickBot="1">
      <c r="A121" s="140" t="s">
        <v>58537</v>
      </c>
      <c r="B121" s="140" t="s">
        <v>58538</v>
      </c>
      <c r="C121" s="140" t="s">
        <v>58539</v>
      </c>
      <c r="D121" s="140">
        <v>417</v>
      </c>
    </row>
    <row r="122" spans="1:4" ht="90.75" thickBot="1">
      <c r="A122" s="140" t="s">
        <v>58540</v>
      </c>
      <c r="B122" s="140" t="s">
        <v>58541</v>
      </c>
      <c r="C122" s="140" t="s">
        <v>58542</v>
      </c>
      <c r="D122" s="140">
        <v>418</v>
      </c>
    </row>
    <row r="123" spans="1:4" ht="17.25" thickBot="1">
      <c r="A123" s="140" t="s">
        <v>58543</v>
      </c>
      <c r="B123" s="140" t="s">
        <v>58544</v>
      </c>
      <c r="C123" s="140" t="s">
        <v>58545</v>
      </c>
      <c r="D123" s="140">
        <v>428</v>
      </c>
    </row>
    <row r="124" spans="1:4" ht="17.25" thickBot="1">
      <c r="A124" s="140" t="s">
        <v>58546</v>
      </c>
      <c r="B124" s="140" t="s">
        <v>58547</v>
      </c>
      <c r="C124" s="140" t="s">
        <v>58548</v>
      </c>
      <c r="D124" s="140">
        <v>422</v>
      </c>
    </row>
    <row r="125" spans="1:4" ht="17.25" thickBot="1">
      <c r="A125" s="140" t="s">
        <v>58549</v>
      </c>
      <c r="B125" s="140" t="s">
        <v>34766</v>
      </c>
      <c r="C125" s="140" t="s">
        <v>58550</v>
      </c>
      <c r="D125" s="140">
        <v>426</v>
      </c>
    </row>
    <row r="126" spans="1:4" ht="17.25" thickBot="1">
      <c r="A126" s="140" t="s">
        <v>58551</v>
      </c>
      <c r="B126" s="140" t="s">
        <v>58552</v>
      </c>
      <c r="C126" s="140" t="s">
        <v>58553</v>
      </c>
      <c r="D126" s="140">
        <v>430</v>
      </c>
    </row>
    <row r="127" spans="1:4" ht="17.25" thickBot="1">
      <c r="A127" s="140" t="s">
        <v>58554</v>
      </c>
      <c r="B127" s="140" t="s">
        <v>58555</v>
      </c>
      <c r="C127" s="140" t="s">
        <v>58556</v>
      </c>
      <c r="D127" s="140">
        <v>434</v>
      </c>
    </row>
    <row r="128" spans="1:4" ht="30.75" thickBot="1">
      <c r="A128" s="140" t="s">
        <v>58557</v>
      </c>
      <c r="B128" s="140" t="s">
        <v>58558</v>
      </c>
      <c r="C128" s="140" t="s">
        <v>58559</v>
      </c>
      <c r="D128" s="140">
        <v>438</v>
      </c>
    </row>
    <row r="129" spans="1:4" ht="17.25" thickBot="1">
      <c r="A129" s="140" t="s">
        <v>58560</v>
      </c>
      <c r="B129" s="140" t="s">
        <v>58561</v>
      </c>
      <c r="C129" s="140" t="s">
        <v>58562</v>
      </c>
      <c r="D129" s="140">
        <v>440</v>
      </c>
    </row>
    <row r="130" spans="1:4" ht="30.75" thickBot="1">
      <c r="A130" s="140" t="s">
        <v>58563</v>
      </c>
      <c r="B130" s="140" t="s">
        <v>58564</v>
      </c>
      <c r="C130" s="140" t="s">
        <v>38237</v>
      </c>
      <c r="D130" s="140">
        <v>442</v>
      </c>
    </row>
    <row r="131" spans="1:4" ht="17.25" thickBot="1">
      <c r="A131" s="140" t="s">
        <v>58565</v>
      </c>
      <c r="B131" s="140" t="s">
        <v>58566</v>
      </c>
      <c r="C131" s="140" t="s">
        <v>58567</v>
      </c>
      <c r="D131" s="140">
        <v>446</v>
      </c>
    </row>
    <row r="132" spans="1:4" ht="30.75" thickBot="1">
      <c r="A132" s="140" t="s">
        <v>58568</v>
      </c>
      <c r="B132" s="140" t="s">
        <v>58569</v>
      </c>
      <c r="C132" s="140" t="s">
        <v>58570</v>
      </c>
      <c r="D132" s="140">
        <v>450</v>
      </c>
    </row>
    <row r="133" spans="1:4" ht="17.25" thickBot="1">
      <c r="A133" s="140" t="s">
        <v>58571</v>
      </c>
      <c r="B133" s="140" t="s">
        <v>58572</v>
      </c>
      <c r="C133" s="140" t="s">
        <v>58573</v>
      </c>
      <c r="D133" s="140">
        <v>454</v>
      </c>
    </row>
    <row r="134" spans="1:4" ht="17.25" thickBot="1">
      <c r="A134" s="140" t="s">
        <v>58574</v>
      </c>
      <c r="B134" s="140" t="s">
        <v>58575</v>
      </c>
      <c r="C134" s="140" t="s">
        <v>58576</v>
      </c>
      <c r="D134" s="140">
        <v>458</v>
      </c>
    </row>
    <row r="135" spans="1:4" ht="17.25" thickBot="1">
      <c r="A135" s="140" t="s">
        <v>58577</v>
      </c>
      <c r="B135" s="140" t="s">
        <v>58578</v>
      </c>
      <c r="C135" s="140" t="s">
        <v>58579</v>
      </c>
      <c r="D135" s="140">
        <v>462</v>
      </c>
    </row>
    <row r="136" spans="1:4" ht="17.25" thickBot="1">
      <c r="A136" s="140" t="s">
        <v>58580</v>
      </c>
      <c r="B136" s="140" t="s">
        <v>58581</v>
      </c>
      <c r="C136" s="140" t="s">
        <v>58582</v>
      </c>
      <c r="D136" s="140">
        <v>466</v>
      </c>
    </row>
    <row r="137" spans="1:4" ht="17.25" thickBot="1">
      <c r="A137" s="140" t="s">
        <v>58583</v>
      </c>
      <c r="B137" s="140" t="s">
        <v>34932</v>
      </c>
      <c r="C137" s="140" t="s">
        <v>58584</v>
      </c>
      <c r="D137" s="140">
        <v>470</v>
      </c>
    </row>
    <row r="138" spans="1:4" ht="45.75" thickBot="1">
      <c r="A138" s="140" t="s">
        <v>58585</v>
      </c>
      <c r="B138" s="140" t="s">
        <v>58586</v>
      </c>
      <c r="C138" s="140" t="s">
        <v>58587</v>
      </c>
      <c r="D138" s="140">
        <v>584</v>
      </c>
    </row>
    <row r="139" spans="1:4" ht="30.75" thickBot="1">
      <c r="A139" s="140" t="s">
        <v>58588</v>
      </c>
      <c r="B139" s="140" t="s">
        <v>58589</v>
      </c>
      <c r="C139" s="140" t="s">
        <v>58590</v>
      </c>
      <c r="D139" s="140">
        <v>474</v>
      </c>
    </row>
    <row r="140" spans="1:4" ht="30.75" thickBot="1">
      <c r="A140" s="140" t="s">
        <v>58591</v>
      </c>
      <c r="B140" s="140" t="s">
        <v>58592</v>
      </c>
      <c r="C140" s="140" t="s">
        <v>58593</v>
      </c>
      <c r="D140" s="140">
        <v>478</v>
      </c>
    </row>
    <row r="141" spans="1:4" ht="17.25" thickBot="1">
      <c r="A141" s="140" t="s">
        <v>58594</v>
      </c>
      <c r="B141" s="140" t="s">
        <v>58595</v>
      </c>
      <c r="C141" s="140" t="s">
        <v>58596</v>
      </c>
      <c r="D141" s="140">
        <v>480</v>
      </c>
    </row>
    <row r="142" spans="1:4" ht="17.25" thickBot="1">
      <c r="A142" s="140" t="s">
        <v>58597</v>
      </c>
      <c r="B142" s="140" t="s">
        <v>58598</v>
      </c>
      <c r="C142" s="140" t="s">
        <v>58599</v>
      </c>
      <c r="D142" s="140">
        <v>175</v>
      </c>
    </row>
    <row r="143" spans="1:4" ht="17.25" thickBot="1">
      <c r="A143" s="140" t="s">
        <v>58600</v>
      </c>
      <c r="B143" s="140" t="s">
        <v>1061</v>
      </c>
      <c r="C143" s="140" t="s">
        <v>38541</v>
      </c>
      <c r="D143" s="140">
        <v>484</v>
      </c>
    </row>
    <row r="144" spans="1:4" ht="90.75" thickBot="1">
      <c r="A144" s="140" t="s">
        <v>58601</v>
      </c>
      <c r="B144" s="140" t="s">
        <v>58602</v>
      </c>
      <c r="C144" s="140" t="s">
        <v>58603</v>
      </c>
      <c r="D144" s="140">
        <v>583</v>
      </c>
    </row>
    <row r="145" spans="1:4" ht="60.75" thickBot="1">
      <c r="A145" s="140" t="s">
        <v>58604</v>
      </c>
      <c r="B145" s="140" t="s">
        <v>58605</v>
      </c>
      <c r="C145" s="140" t="s">
        <v>58606</v>
      </c>
      <c r="D145" s="140">
        <v>498</v>
      </c>
    </row>
    <row r="146" spans="1:4" ht="17.25" thickBot="1">
      <c r="A146" s="140" t="s">
        <v>58607</v>
      </c>
      <c r="B146" s="140" t="s">
        <v>58608</v>
      </c>
      <c r="C146" s="140" t="s">
        <v>58609</v>
      </c>
      <c r="D146" s="140">
        <v>492</v>
      </c>
    </row>
    <row r="147" spans="1:4" ht="17.25" thickBot="1">
      <c r="A147" s="140" t="s">
        <v>58610</v>
      </c>
      <c r="B147" s="140" t="s">
        <v>58611</v>
      </c>
      <c r="C147" s="140" t="s">
        <v>58612</v>
      </c>
      <c r="D147" s="140">
        <v>496</v>
      </c>
    </row>
    <row r="148" spans="1:4" ht="30.75" thickBot="1">
      <c r="A148" s="140" t="s">
        <v>58613</v>
      </c>
      <c r="B148" s="140" t="s">
        <v>58614</v>
      </c>
      <c r="C148" s="140" t="s">
        <v>58615</v>
      </c>
      <c r="D148" s="140">
        <v>499</v>
      </c>
    </row>
    <row r="149" spans="1:4" ht="30.75" thickBot="1">
      <c r="A149" s="140" t="s">
        <v>58616</v>
      </c>
      <c r="B149" s="140" t="s">
        <v>58617</v>
      </c>
      <c r="C149" s="140" t="s">
        <v>58618</v>
      </c>
      <c r="D149" s="140">
        <v>500</v>
      </c>
    </row>
    <row r="150" spans="1:4" ht="17.25" thickBot="1">
      <c r="A150" s="140" t="s">
        <v>58619</v>
      </c>
      <c r="B150" s="140" t="s">
        <v>58620</v>
      </c>
      <c r="C150" s="140" t="s">
        <v>38445</v>
      </c>
      <c r="D150" s="140">
        <v>504</v>
      </c>
    </row>
    <row r="151" spans="1:4" ht="30.75" thickBot="1">
      <c r="A151" s="140" t="s">
        <v>58621</v>
      </c>
      <c r="B151" s="140" t="s">
        <v>58622</v>
      </c>
      <c r="C151" s="140" t="s">
        <v>58623</v>
      </c>
      <c r="D151" s="140">
        <v>508</v>
      </c>
    </row>
    <row r="152" spans="1:4" ht="17.25" thickBot="1">
      <c r="A152" s="140" t="s">
        <v>58624</v>
      </c>
      <c r="B152" s="140" t="s">
        <v>58625</v>
      </c>
      <c r="C152" s="140" t="s">
        <v>58626</v>
      </c>
      <c r="D152" s="140">
        <v>104</v>
      </c>
    </row>
    <row r="153" spans="1:4" ht="17.25" thickBot="1">
      <c r="A153" s="140" t="s">
        <v>58627</v>
      </c>
      <c r="B153" s="140" t="s">
        <v>58628</v>
      </c>
      <c r="C153" s="140" t="s">
        <v>58629</v>
      </c>
      <c r="D153" s="140">
        <v>516</v>
      </c>
    </row>
    <row r="154" spans="1:4" ht="17.25" thickBot="1">
      <c r="A154" s="140" t="s">
        <v>58630</v>
      </c>
      <c r="B154" s="140" t="s">
        <v>58631</v>
      </c>
      <c r="C154" s="140" t="s">
        <v>58632</v>
      </c>
      <c r="D154" s="140">
        <v>520</v>
      </c>
    </row>
    <row r="155" spans="1:4" ht="17.25" thickBot="1">
      <c r="A155" s="140" t="s">
        <v>58633</v>
      </c>
      <c r="B155" s="140" t="s">
        <v>58634</v>
      </c>
      <c r="C155" s="140" t="s">
        <v>58635</v>
      </c>
      <c r="D155" s="140">
        <v>524</v>
      </c>
    </row>
    <row r="156" spans="1:4" ht="30.75" thickBot="1">
      <c r="A156" s="140" t="s">
        <v>58636</v>
      </c>
      <c r="B156" s="140" t="s">
        <v>58637</v>
      </c>
      <c r="C156" s="140" t="s">
        <v>58638</v>
      </c>
      <c r="D156" s="140">
        <v>528</v>
      </c>
    </row>
    <row r="157" spans="1:4" ht="45.75" thickBot="1">
      <c r="A157" s="140" t="s">
        <v>58639</v>
      </c>
      <c r="B157" s="140" t="s">
        <v>58640</v>
      </c>
      <c r="C157" s="140" t="s">
        <v>58641</v>
      </c>
      <c r="D157" s="140">
        <v>540</v>
      </c>
    </row>
    <row r="158" spans="1:4" ht="30.75" thickBot="1">
      <c r="A158" s="140" t="s">
        <v>58642</v>
      </c>
      <c r="B158" s="140" t="s">
        <v>1059</v>
      </c>
      <c r="C158" s="140" t="s">
        <v>58922</v>
      </c>
      <c r="D158" s="140">
        <v>554</v>
      </c>
    </row>
    <row r="159" spans="1:4" ht="30.75" thickBot="1">
      <c r="A159" s="140" t="s">
        <v>58644</v>
      </c>
      <c r="B159" s="140" t="s">
        <v>58645</v>
      </c>
      <c r="C159" s="140" t="s">
        <v>58646</v>
      </c>
      <c r="D159" s="140">
        <v>558</v>
      </c>
    </row>
    <row r="160" spans="1:4" ht="30.75" thickBot="1">
      <c r="A160" s="140" t="s">
        <v>58647</v>
      </c>
      <c r="B160" s="140" t="s">
        <v>1060</v>
      </c>
      <c r="C160" s="140" t="s">
        <v>58648</v>
      </c>
      <c r="D160" s="140">
        <v>562</v>
      </c>
    </row>
    <row r="161" spans="1:4" ht="17.25" thickBot="1">
      <c r="A161" s="140" t="s">
        <v>58649</v>
      </c>
      <c r="B161" s="140" t="s">
        <v>58650</v>
      </c>
      <c r="C161" s="140" t="s">
        <v>58651</v>
      </c>
      <c r="D161" s="140">
        <v>566</v>
      </c>
    </row>
    <row r="162" spans="1:4" ht="17.25" thickBot="1">
      <c r="A162" s="140" t="s">
        <v>58652</v>
      </c>
      <c r="B162" s="140" t="s">
        <v>58653</v>
      </c>
      <c r="C162" s="140" t="s">
        <v>58654</v>
      </c>
      <c r="D162" s="140">
        <v>570</v>
      </c>
    </row>
    <row r="163" spans="1:4" ht="30.75" thickBot="1">
      <c r="A163" s="140" t="s">
        <v>58655</v>
      </c>
      <c r="B163" s="140" t="s">
        <v>58656</v>
      </c>
      <c r="C163" s="140" t="s">
        <v>58657</v>
      </c>
      <c r="D163" s="140">
        <v>574</v>
      </c>
    </row>
    <row r="164" spans="1:4" ht="60.75" thickBot="1">
      <c r="A164" s="140" t="s">
        <v>58658</v>
      </c>
      <c r="B164" s="140" t="s">
        <v>58659</v>
      </c>
      <c r="C164" s="140" t="s">
        <v>58660</v>
      </c>
      <c r="D164" s="140">
        <v>580</v>
      </c>
    </row>
    <row r="165" spans="1:4" ht="17.25" thickBot="1">
      <c r="A165" s="140" t="s">
        <v>58661</v>
      </c>
      <c r="B165" s="140" t="s">
        <v>1072</v>
      </c>
      <c r="C165" s="140" t="s">
        <v>4410</v>
      </c>
      <c r="D165" s="140">
        <v>578</v>
      </c>
    </row>
    <row r="166" spans="1:4" ht="17.25" thickBot="1">
      <c r="A166" s="140" t="s">
        <v>58662</v>
      </c>
      <c r="B166" s="140" t="s">
        <v>58663</v>
      </c>
      <c r="C166" s="140" t="s">
        <v>39959</v>
      </c>
      <c r="D166" s="140">
        <v>512</v>
      </c>
    </row>
    <row r="167" spans="1:4" ht="17.25" thickBot="1">
      <c r="A167" s="140" t="s">
        <v>58664</v>
      </c>
      <c r="B167" s="140" t="s">
        <v>58665</v>
      </c>
      <c r="C167" s="140" t="s">
        <v>40242</v>
      </c>
      <c r="D167" s="140">
        <v>586</v>
      </c>
    </row>
    <row r="168" spans="1:4" ht="17.25" thickBot="1">
      <c r="A168" s="140" t="s">
        <v>58666</v>
      </c>
      <c r="B168" s="140" t="s">
        <v>58667</v>
      </c>
      <c r="C168" s="140" t="s">
        <v>58668</v>
      </c>
      <c r="D168" s="140">
        <v>585</v>
      </c>
    </row>
    <row r="169" spans="1:4" ht="30.75" thickBot="1">
      <c r="A169" s="140" t="s">
        <v>58669</v>
      </c>
      <c r="B169" s="140" t="s">
        <v>58670</v>
      </c>
      <c r="C169" s="140" t="s">
        <v>58671</v>
      </c>
      <c r="D169" s="140">
        <v>275</v>
      </c>
    </row>
    <row r="170" spans="1:4" ht="17.25" thickBot="1">
      <c r="A170" s="140" t="s">
        <v>58672</v>
      </c>
      <c r="B170" s="140" t="s">
        <v>58673</v>
      </c>
      <c r="C170" s="140" t="s">
        <v>58674</v>
      </c>
      <c r="D170" s="140">
        <v>591</v>
      </c>
    </row>
    <row r="171" spans="1:4" ht="45.75" thickBot="1">
      <c r="A171" s="140" t="s">
        <v>58675</v>
      </c>
      <c r="B171" s="140" t="s">
        <v>58676</v>
      </c>
      <c r="C171" s="140" t="s">
        <v>58677</v>
      </c>
      <c r="D171" s="140">
        <v>598</v>
      </c>
    </row>
    <row r="172" spans="1:4" ht="30.75" thickBot="1">
      <c r="A172" s="140" t="s">
        <v>58678</v>
      </c>
      <c r="B172" s="140" t="s">
        <v>58679</v>
      </c>
      <c r="C172" s="140" t="s">
        <v>58680</v>
      </c>
      <c r="D172" s="140">
        <v>600</v>
      </c>
    </row>
    <row r="173" spans="1:4" ht="17.25" thickBot="1">
      <c r="A173" s="140" t="s">
        <v>58681</v>
      </c>
      <c r="B173" s="140" t="s">
        <v>58682</v>
      </c>
      <c r="C173" s="140" t="s">
        <v>39982</v>
      </c>
      <c r="D173" s="140">
        <v>604</v>
      </c>
    </row>
    <row r="174" spans="1:4" ht="30.75" thickBot="1">
      <c r="A174" s="140" t="s">
        <v>58683</v>
      </c>
      <c r="B174" s="140" t="s">
        <v>58684</v>
      </c>
      <c r="C174" s="140" t="s">
        <v>58685</v>
      </c>
      <c r="D174" s="140">
        <v>608</v>
      </c>
    </row>
    <row r="175" spans="1:4" ht="17.25" thickBot="1">
      <c r="A175" s="140" t="s">
        <v>58686</v>
      </c>
      <c r="B175" s="140" t="s">
        <v>58687</v>
      </c>
      <c r="C175" s="140" t="s">
        <v>58688</v>
      </c>
      <c r="D175" s="140">
        <v>612</v>
      </c>
    </row>
    <row r="176" spans="1:4" ht="17.25" thickBot="1">
      <c r="A176" s="140" t="s">
        <v>58689</v>
      </c>
      <c r="B176" s="140" t="s">
        <v>58690</v>
      </c>
      <c r="C176" s="140" t="s">
        <v>16997</v>
      </c>
      <c r="D176" s="140">
        <v>616</v>
      </c>
    </row>
    <row r="177" spans="1:4" ht="17.25" thickBot="1">
      <c r="A177" s="140" t="s">
        <v>58691</v>
      </c>
      <c r="B177" s="140" t="s">
        <v>58692</v>
      </c>
      <c r="C177" s="140" t="s">
        <v>58693</v>
      </c>
      <c r="D177" s="140">
        <v>620</v>
      </c>
    </row>
    <row r="178" spans="1:4" ht="30.75" thickBot="1">
      <c r="A178" s="140" t="s">
        <v>58694</v>
      </c>
      <c r="B178" s="140" t="s">
        <v>58695</v>
      </c>
      <c r="C178" s="140" t="s">
        <v>58696</v>
      </c>
      <c r="D178" s="140">
        <v>630</v>
      </c>
    </row>
    <row r="179" spans="1:4" ht="17.25" thickBot="1">
      <c r="A179" s="140" t="s">
        <v>58697</v>
      </c>
      <c r="B179" s="140" t="s">
        <v>58698</v>
      </c>
      <c r="C179" s="140" t="s">
        <v>58699</v>
      </c>
      <c r="D179" s="140">
        <v>634</v>
      </c>
    </row>
    <row r="180" spans="1:4" ht="60.75" thickBot="1">
      <c r="A180" s="140" t="s">
        <v>58700</v>
      </c>
      <c r="B180" s="140" t="s">
        <v>58701</v>
      </c>
      <c r="C180" s="140" t="s">
        <v>58702</v>
      </c>
      <c r="D180" s="140">
        <v>807</v>
      </c>
    </row>
    <row r="181" spans="1:4" ht="17.25" thickBot="1">
      <c r="A181" s="140" t="s">
        <v>58703</v>
      </c>
      <c r="B181" s="140" t="s">
        <v>58704</v>
      </c>
      <c r="C181" s="140" t="s">
        <v>58705</v>
      </c>
      <c r="D181" s="140">
        <v>642</v>
      </c>
    </row>
    <row r="182" spans="1:4" ht="45.75" thickBot="1">
      <c r="A182" s="140" t="s">
        <v>58706</v>
      </c>
      <c r="B182" s="140" t="s">
        <v>58707</v>
      </c>
      <c r="C182" s="140" t="s">
        <v>40569</v>
      </c>
      <c r="D182" s="140">
        <v>643</v>
      </c>
    </row>
    <row r="183" spans="1:4" ht="17.25" thickBot="1">
      <c r="A183" s="140" t="s">
        <v>58708</v>
      </c>
      <c r="B183" s="140" t="s">
        <v>58709</v>
      </c>
      <c r="C183" s="140" t="s">
        <v>58710</v>
      </c>
      <c r="D183" s="140">
        <v>646</v>
      </c>
    </row>
    <row r="184" spans="1:4" ht="17.25" thickBot="1">
      <c r="A184" s="140" t="s">
        <v>58711</v>
      </c>
      <c r="B184" s="140" t="s">
        <v>58712</v>
      </c>
      <c r="C184" s="140" t="s">
        <v>58713</v>
      </c>
      <c r="D184" s="140">
        <v>638</v>
      </c>
    </row>
    <row r="185" spans="1:4" ht="45.75" thickBot="1">
      <c r="A185" s="140" t="s">
        <v>58714</v>
      </c>
      <c r="B185" s="140" t="s">
        <v>58715</v>
      </c>
      <c r="C185" s="140" t="s">
        <v>58716</v>
      </c>
      <c r="D185" s="140">
        <v>652</v>
      </c>
    </row>
    <row r="186" spans="1:4" ht="105.75" thickBot="1">
      <c r="A186" s="140" t="s">
        <v>58717</v>
      </c>
      <c r="B186" s="140" t="s">
        <v>58718</v>
      </c>
      <c r="C186" s="140" t="s">
        <v>58719</v>
      </c>
      <c r="D186" s="140">
        <v>654</v>
      </c>
    </row>
    <row r="187" spans="1:4" ht="45.75" thickBot="1">
      <c r="A187" s="140" t="s">
        <v>58720</v>
      </c>
      <c r="B187" s="140" t="s">
        <v>58721</v>
      </c>
      <c r="C187" s="140" t="s">
        <v>58722</v>
      </c>
      <c r="D187" s="140">
        <v>659</v>
      </c>
    </row>
    <row r="188" spans="1:4" ht="30.75" thickBot="1">
      <c r="A188" s="140" t="s">
        <v>58723</v>
      </c>
      <c r="B188" s="140" t="s">
        <v>58724</v>
      </c>
      <c r="C188" s="140" t="s">
        <v>58725</v>
      </c>
      <c r="D188" s="140">
        <v>662</v>
      </c>
    </row>
    <row r="189" spans="1:4" ht="60.75" thickBot="1">
      <c r="A189" s="140" t="s">
        <v>58726</v>
      </c>
      <c r="B189" s="140" t="s">
        <v>58727</v>
      </c>
      <c r="C189" s="140" t="s">
        <v>58728</v>
      </c>
      <c r="D189" s="140">
        <v>663</v>
      </c>
    </row>
    <row r="190" spans="1:4" ht="60.75" thickBot="1">
      <c r="A190" s="140" t="s">
        <v>58729</v>
      </c>
      <c r="B190" s="140" t="s">
        <v>58730</v>
      </c>
      <c r="C190" s="140" t="s">
        <v>58731</v>
      </c>
      <c r="D190" s="140">
        <v>666</v>
      </c>
    </row>
    <row r="191" spans="1:4" ht="75.75" thickBot="1">
      <c r="A191" s="140" t="s">
        <v>58732</v>
      </c>
      <c r="B191" s="140" t="s">
        <v>58733</v>
      </c>
      <c r="C191" s="140" t="s">
        <v>58734</v>
      </c>
      <c r="D191" s="140">
        <v>670</v>
      </c>
    </row>
    <row r="192" spans="1:4" ht="17.25" thickBot="1">
      <c r="A192" s="140" t="s">
        <v>58735</v>
      </c>
      <c r="B192" s="140" t="s">
        <v>58736</v>
      </c>
      <c r="C192" s="140" t="s">
        <v>58737</v>
      </c>
      <c r="D192" s="140">
        <v>882</v>
      </c>
    </row>
    <row r="193" spans="1:4" ht="30.75" thickBot="1">
      <c r="A193" s="140" t="s">
        <v>58738</v>
      </c>
      <c r="B193" s="140" t="s">
        <v>58739</v>
      </c>
      <c r="C193" s="140" t="s">
        <v>58740</v>
      </c>
      <c r="D193" s="140">
        <v>674</v>
      </c>
    </row>
    <row r="194" spans="1:4" ht="60.75" thickBot="1">
      <c r="A194" s="140" t="s">
        <v>58741</v>
      </c>
      <c r="B194" s="140" t="s">
        <v>58742</v>
      </c>
      <c r="C194" s="140" t="s">
        <v>58743</v>
      </c>
      <c r="D194" s="140">
        <v>678</v>
      </c>
    </row>
    <row r="195" spans="1:4" ht="30.75" thickBot="1">
      <c r="A195" s="140" t="s">
        <v>58744</v>
      </c>
      <c r="B195" s="140" t="s">
        <v>58745</v>
      </c>
      <c r="C195" s="140" t="s">
        <v>58746</v>
      </c>
      <c r="D195" s="140">
        <v>682</v>
      </c>
    </row>
    <row r="196" spans="1:4" ht="17.25" thickBot="1">
      <c r="A196" s="140" t="s">
        <v>58747</v>
      </c>
      <c r="B196" s="140" t="s">
        <v>58748</v>
      </c>
      <c r="C196" s="140" t="s">
        <v>58749</v>
      </c>
      <c r="D196" s="140">
        <v>686</v>
      </c>
    </row>
    <row r="197" spans="1:4" ht="17.25" thickBot="1">
      <c r="A197" s="140" t="s">
        <v>58750</v>
      </c>
      <c r="B197" s="140" t="s">
        <v>58751</v>
      </c>
      <c r="C197" s="140" t="s">
        <v>58752</v>
      </c>
      <c r="D197" s="140">
        <v>688</v>
      </c>
    </row>
    <row r="198" spans="1:4" ht="30.75" thickBot="1">
      <c r="A198" s="140" t="s">
        <v>58753</v>
      </c>
      <c r="B198" s="140" t="s">
        <v>58754</v>
      </c>
      <c r="C198" s="140" t="s">
        <v>58755</v>
      </c>
      <c r="D198" s="140">
        <v>690</v>
      </c>
    </row>
    <row r="199" spans="1:4" ht="30.75" thickBot="1">
      <c r="A199" s="140" t="s">
        <v>58756</v>
      </c>
      <c r="B199" s="140" t="s">
        <v>58757</v>
      </c>
      <c r="C199" s="140" t="s">
        <v>58758</v>
      </c>
      <c r="D199" s="140">
        <v>694</v>
      </c>
    </row>
    <row r="200" spans="1:4" ht="30.75" thickBot="1">
      <c r="A200" s="140" t="s">
        <v>116</v>
      </c>
      <c r="B200" s="140" t="s">
        <v>58920</v>
      </c>
      <c r="C200" s="140" t="s">
        <v>58921</v>
      </c>
      <c r="D200" s="140">
        <v>702</v>
      </c>
    </row>
    <row r="201" spans="1:4" ht="60.75" thickBot="1">
      <c r="A201" s="140" t="s">
        <v>58759</v>
      </c>
      <c r="B201" s="140" t="s">
        <v>58760</v>
      </c>
      <c r="C201" s="140" t="s">
        <v>58761</v>
      </c>
      <c r="D201" s="140">
        <v>534</v>
      </c>
    </row>
    <row r="202" spans="1:4" ht="17.25" thickBot="1">
      <c r="A202" s="140" t="s">
        <v>58762</v>
      </c>
      <c r="B202" s="140" t="s">
        <v>811</v>
      </c>
      <c r="C202" s="140" t="s">
        <v>58763</v>
      </c>
      <c r="D202" s="140">
        <v>703</v>
      </c>
    </row>
    <row r="203" spans="1:4" ht="17.25" thickBot="1">
      <c r="A203" s="140" t="s">
        <v>58764</v>
      </c>
      <c r="B203" s="140"/>
      <c r="C203" s="140" t="s">
        <v>58765</v>
      </c>
      <c r="D203" s="140">
        <v>705</v>
      </c>
    </row>
    <row r="204" spans="1:4" ht="30.75" thickBot="1">
      <c r="A204" s="140" t="s">
        <v>58766</v>
      </c>
      <c r="B204" s="140" t="s">
        <v>58767</v>
      </c>
      <c r="C204" s="140" t="s">
        <v>58768</v>
      </c>
      <c r="D204" s="140">
        <v>90</v>
      </c>
    </row>
    <row r="205" spans="1:4" ht="17.25" thickBot="1">
      <c r="A205" s="140" t="s">
        <v>58769</v>
      </c>
      <c r="B205" s="140" t="s">
        <v>58770</v>
      </c>
      <c r="C205" s="140" t="s">
        <v>58771</v>
      </c>
      <c r="D205" s="140">
        <v>706</v>
      </c>
    </row>
    <row r="206" spans="1:4" ht="30.75" thickBot="1">
      <c r="A206" s="140" t="s">
        <v>58772</v>
      </c>
      <c r="B206" s="140" t="s">
        <v>58773</v>
      </c>
      <c r="C206" s="140" t="s">
        <v>58774</v>
      </c>
      <c r="D206" s="140">
        <v>710</v>
      </c>
    </row>
    <row r="207" spans="1:4" ht="90.75" thickBot="1">
      <c r="A207" s="140" t="s">
        <v>58775</v>
      </c>
      <c r="B207" s="140" t="s">
        <v>1050</v>
      </c>
      <c r="C207" s="140" t="s">
        <v>58776</v>
      </c>
      <c r="D207" s="140">
        <v>239</v>
      </c>
    </row>
    <row r="208" spans="1:4" ht="30.75" thickBot="1">
      <c r="A208" s="140" t="s">
        <v>58777</v>
      </c>
      <c r="B208" s="140" t="s">
        <v>58778</v>
      </c>
      <c r="C208" s="140" t="s">
        <v>58779</v>
      </c>
      <c r="D208" s="140">
        <v>728</v>
      </c>
    </row>
    <row r="209" spans="1:4" ht="17.25" thickBot="1">
      <c r="A209" s="140" t="s">
        <v>58780</v>
      </c>
      <c r="B209" s="140" t="s">
        <v>58918</v>
      </c>
      <c r="C209" s="140" t="s">
        <v>16964</v>
      </c>
      <c r="D209" s="140">
        <v>724</v>
      </c>
    </row>
    <row r="210" spans="1:4" ht="30.75" thickBot="1">
      <c r="A210" s="140" t="s">
        <v>58781</v>
      </c>
      <c r="B210" s="140" t="s">
        <v>58782</v>
      </c>
      <c r="C210" s="140" t="s">
        <v>58783</v>
      </c>
      <c r="D210" s="140">
        <v>144</v>
      </c>
    </row>
    <row r="211" spans="1:4" ht="30.75" thickBot="1">
      <c r="A211" s="140" t="s">
        <v>58784</v>
      </c>
      <c r="B211" s="140" t="s">
        <v>58785</v>
      </c>
      <c r="C211" s="140" t="s">
        <v>58786</v>
      </c>
      <c r="D211" s="140">
        <v>729</v>
      </c>
    </row>
    <row r="212" spans="1:4" ht="30.75" thickBot="1">
      <c r="A212" s="140" t="s">
        <v>58787</v>
      </c>
      <c r="B212" s="140" t="s">
        <v>58788</v>
      </c>
      <c r="C212" s="140" t="s">
        <v>58789</v>
      </c>
      <c r="D212" s="140">
        <v>740</v>
      </c>
    </row>
    <row r="213" spans="1:4" ht="45.75" thickBot="1">
      <c r="A213" s="140" t="s">
        <v>58790</v>
      </c>
      <c r="B213" s="140" t="s">
        <v>58791</v>
      </c>
      <c r="C213" s="140" t="s">
        <v>58792</v>
      </c>
      <c r="D213" s="140">
        <v>744</v>
      </c>
    </row>
    <row r="214" spans="1:4" ht="17.25" thickBot="1">
      <c r="A214" s="140" t="s">
        <v>58793</v>
      </c>
      <c r="B214" s="140" t="s">
        <v>58794</v>
      </c>
      <c r="C214" s="140" t="s">
        <v>17406</v>
      </c>
      <c r="D214" s="140">
        <v>752</v>
      </c>
    </row>
    <row r="215" spans="1:4" ht="30.75" thickBot="1">
      <c r="A215" s="140" t="s">
        <v>58795</v>
      </c>
      <c r="B215" s="140" t="s">
        <v>1075</v>
      </c>
      <c r="C215" s="140" t="s">
        <v>58796</v>
      </c>
      <c r="D215" s="140">
        <v>756</v>
      </c>
    </row>
    <row r="216" spans="1:4" ht="45.75" thickBot="1">
      <c r="A216" s="140" t="s">
        <v>58797</v>
      </c>
      <c r="B216" s="140" t="s">
        <v>58798</v>
      </c>
      <c r="C216" s="140" t="s">
        <v>58799</v>
      </c>
      <c r="D216" s="140">
        <v>760</v>
      </c>
    </row>
    <row r="217" spans="1:4" ht="60.75" thickBot="1">
      <c r="A217" s="140" t="s">
        <v>58800</v>
      </c>
      <c r="B217" s="140" t="s">
        <v>58801</v>
      </c>
      <c r="C217" s="140" t="s">
        <v>36671</v>
      </c>
      <c r="D217" s="140">
        <v>158</v>
      </c>
    </row>
    <row r="218" spans="1:4" ht="30.75" thickBot="1">
      <c r="A218" s="140" t="s">
        <v>58802</v>
      </c>
      <c r="B218" s="140" t="s">
        <v>58803</v>
      </c>
      <c r="C218" s="140" t="s">
        <v>58804</v>
      </c>
      <c r="D218" s="140">
        <v>762</v>
      </c>
    </row>
    <row r="219" spans="1:4" ht="60.75" thickBot="1">
      <c r="A219" s="140" t="s">
        <v>58805</v>
      </c>
      <c r="B219" s="140" t="s">
        <v>58806</v>
      </c>
      <c r="C219" s="140" t="s">
        <v>58807</v>
      </c>
      <c r="D219" s="140">
        <v>834</v>
      </c>
    </row>
    <row r="220" spans="1:4" ht="17.25" thickBot="1">
      <c r="A220" s="140" t="s">
        <v>58808</v>
      </c>
      <c r="B220" s="140" t="s">
        <v>58809</v>
      </c>
      <c r="C220" s="140" t="s">
        <v>3674</v>
      </c>
      <c r="D220" s="140">
        <v>764</v>
      </c>
    </row>
    <row r="221" spans="1:4" ht="30.75" thickBot="1">
      <c r="A221" s="140" t="s">
        <v>58810</v>
      </c>
      <c r="B221" s="140" t="s">
        <v>58811</v>
      </c>
      <c r="C221" s="140" t="s">
        <v>58812</v>
      </c>
      <c r="D221" s="140">
        <v>626</v>
      </c>
    </row>
    <row r="222" spans="1:4" ht="17.25" thickBot="1">
      <c r="A222" s="140" t="s">
        <v>58813</v>
      </c>
      <c r="B222" s="140" t="s">
        <v>58814</v>
      </c>
      <c r="C222" s="140" t="s">
        <v>58815</v>
      </c>
      <c r="D222" s="140">
        <v>768</v>
      </c>
    </row>
    <row r="223" spans="1:4" ht="17.25" thickBot="1">
      <c r="A223" s="140" t="s">
        <v>58816</v>
      </c>
      <c r="B223" s="140" t="s">
        <v>58817</v>
      </c>
      <c r="C223" s="140" t="s">
        <v>58818</v>
      </c>
      <c r="D223" s="140">
        <v>772</v>
      </c>
    </row>
    <row r="224" spans="1:4" ht="17.25" thickBot="1">
      <c r="A224" s="140" t="s">
        <v>58819</v>
      </c>
      <c r="B224" s="140" t="s">
        <v>58820</v>
      </c>
      <c r="C224" s="140" t="s">
        <v>58821</v>
      </c>
      <c r="D224" s="140">
        <v>776</v>
      </c>
    </row>
    <row r="225" spans="1:4" ht="45.75" thickBot="1">
      <c r="A225" s="140" t="s">
        <v>58822</v>
      </c>
      <c r="B225" s="140" t="s">
        <v>58823</v>
      </c>
      <c r="C225" s="140" t="s">
        <v>58824</v>
      </c>
      <c r="D225" s="140">
        <v>780</v>
      </c>
    </row>
    <row r="226" spans="1:4" ht="17.25" thickBot="1">
      <c r="A226" s="140" t="s">
        <v>58825</v>
      </c>
      <c r="B226" s="140" t="s">
        <v>58826</v>
      </c>
      <c r="C226" s="140" t="s">
        <v>58827</v>
      </c>
      <c r="D226" s="140">
        <v>788</v>
      </c>
    </row>
    <row r="227" spans="1:4" ht="17.25" thickBot="1">
      <c r="A227" s="140" t="s">
        <v>58828</v>
      </c>
      <c r="B227" s="140" t="s">
        <v>58829</v>
      </c>
      <c r="C227" s="140" t="s">
        <v>42392</v>
      </c>
      <c r="D227" s="140">
        <v>792</v>
      </c>
    </row>
    <row r="228" spans="1:4" ht="30.75" thickBot="1">
      <c r="A228" s="140" t="s">
        <v>58830</v>
      </c>
      <c r="B228" s="140" t="s">
        <v>58831</v>
      </c>
      <c r="C228" s="140" t="s">
        <v>58832</v>
      </c>
      <c r="D228" s="140">
        <v>795</v>
      </c>
    </row>
    <row r="229" spans="1:4" ht="75.75" thickBot="1">
      <c r="A229" s="140" t="s">
        <v>58833</v>
      </c>
      <c r="B229" s="140" t="s">
        <v>58834</v>
      </c>
      <c r="C229" s="140" t="s">
        <v>58835</v>
      </c>
      <c r="D229" s="140">
        <v>796</v>
      </c>
    </row>
    <row r="230" spans="1:4" ht="17.25" thickBot="1">
      <c r="A230" s="140" t="s">
        <v>58836</v>
      </c>
      <c r="B230" s="140" t="s">
        <v>58837</v>
      </c>
      <c r="C230" s="140" t="s">
        <v>58838</v>
      </c>
      <c r="D230" s="140">
        <v>798</v>
      </c>
    </row>
    <row r="231" spans="1:4" ht="17.25" thickBot="1">
      <c r="A231" s="140" t="s">
        <v>58839</v>
      </c>
      <c r="B231" s="140" t="s">
        <v>58840</v>
      </c>
      <c r="C231" s="140" t="s">
        <v>58841</v>
      </c>
      <c r="D231" s="140">
        <v>800</v>
      </c>
    </row>
    <row r="232" spans="1:4" ht="17.25" thickBot="1">
      <c r="A232" s="140" t="s">
        <v>58842</v>
      </c>
      <c r="B232" s="140" t="s">
        <v>58843</v>
      </c>
      <c r="C232" s="140" t="s">
        <v>58844</v>
      </c>
      <c r="D232" s="140">
        <v>804</v>
      </c>
    </row>
    <row r="233" spans="1:4" ht="60.75" thickBot="1">
      <c r="A233" s="140" t="s">
        <v>58845</v>
      </c>
      <c r="B233" s="140" t="s">
        <v>58846</v>
      </c>
      <c r="C233" s="140" t="s">
        <v>58847</v>
      </c>
      <c r="D233" s="140">
        <v>784</v>
      </c>
    </row>
    <row r="234" spans="1:4" ht="120.75" thickBot="1">
      <c r="A234" s="140" t="s">
        <v>58848</v>
      </c>
      <c r="B234" s="140" t="s">
        <v>1052</v>
      </c>
      <c r="C234" s="140" t="s">
        <v>2660</v>
      </c>
      <c r="D234" s="140">
        <v>826</v>
      </c>
    </row>
    <row r="235" spans="1:4" ht="90.75" thickBot="1">
      <c r="A235" s="140" t="s">
        <v>58849</v>
      </c>
      <c r="B235" s="140" t="s">
        <v>58850</v>
      </c>
      <c r="C235" s="140" t="s">
        <v>58851</v>
      </c>
      <c r="D235" s="140">
        <v>581</v>
      </c>
    </row>
    <row r="236" spans="1:4" ht="60.75" thickBot="1">
      <c r="A236" s="140" t="s">
        <v>58852</v>
      </c>
      <c r="B236" s="140" t="s">
        <v>1049</v>
      </c>
      <c r="C236" s="140" t="s">
        <v>1806</v>
      </c>
      <c r="D236" s="140">
        <v>840</v>
      </c>
    </row>
    <row r="237" spans="1:4" ht="17.25" thickBot="1">
      <c r="A237" s="140" t="s">
        <v>58853</v>
      </c>
      <c r="B237" s="140" t="s">
        <v>58854</v>
      </c>
      <c r="C237" s="140" t="s">
        <v>58855</v>
      </c>
      <c r="D237" s="140">
        <v>858</v>
      </c>
    </row>
    <row r="238" spans="1:4" ht="30.75" thickBot="1">
      <c r="A238" s="140" t="s">
        <v>58856</v>
      </c>
      <c r="B238" s="140" t="s">
        <v>58857</v>
      </c>
      <c r="C238" s="140" t="s">
        <v>58858</v>
      </c>
      <c r="D238" s="140">
        <v>860</v>
      </c>
    </row>
    <row r="239" spans="1:4" ht="17.25" thickBot="1">
      <c r="A239" s="140" t="s">
        <v>58859</v>
      </c>
      <c r="B239" s="140" t="s">
        <v>58860</v>
      </c>
      <c r="C239" s="140" t="s">
        <v>58861</v>
      </c>
      <c r="D239" s="140">
        <v>548</v>
      </c>
    </row>
    <row r="240" spans="1:4" ht="90.75" thickBot="1">
      <c r="A240" s="140" t="s">
        <v>58862</v>
      </c>
      <c r="B240" s="140" t="s">
        <v>58863</v>
      </c>
      <c r="C240" s="140" t="s">
        <v>58864</v>
      </c>
      <c r="D240" s="140">
        <v>862</v>
      </c>
    </row>
    <row r="241" spans="1:4" ht="17.25" thickBot="1">
      <c r="A241" s="140" t="s">
        <v>58865</v>
      </c>
      <c r="B241" s="140" t="s">
        <v>58866</v>
      </c>
      <c r="C241" s="140" t="s">
        <v>58867</v>
      </c>
      <c r="D241" s="140">
        <v>704</v>
      </c>
    </row>
    <row r="242" spans="1:4" ht="45.75" thickBot="1">
      <c r="A242" s="140" t="s">
        <v>58868</v>
      </c>
      <c r="B242" s="140" t="s">
        <v>58869</v>
      </c>
      <c r="C242" s="140" t="s">
        <v>58870</v>
      </c>
      <c r="D242" s="140">
        <v>92</v>
      </c>
    </row>
    <row r="243" spans="1:4" ht="45.75" thickBot="1">
      <c r="A243" s="140" t="s">
        <v>58871</v>
      </c>
      <c r="B243" s="140" t="s">
        <v>58872</v>
      </c>
      <c r="C243" s="140" t="s">
        <v>58873</v>
      </c>
      <c r="D243" s="140">
        <v>850</v>
      </c>
    </row>
    <row r="244" spans="1:4" ht="45.75" thickBot="1">
      <c r="A244" s="140" t="s">
        <v>58874</v>
      </c>
      <c r="B244" s="140" t="s">
        <v>58875</v>
      </c>
      <c r="C244" s="140" t="s">
        <v>58876</v>
      </c>
      <c r="D244" s="140">
        <v>876</v>
      </c>
    </row>
    <row r="245" spans="1:4" ht="30.75" thickBot="1">
      <c r="A245" s="140" t="s">
        <v>58877</v>
      </c>
      <c r="B245" s="140" t="s">
        <v>58878</v>
      </c>
      <c r="C245" s="140" t="s">
        <v>58879</v>
      </c>
      <c r="D245" s="140">
        <v>732</v>
      </c>
    </row>
    <row r="246" spans="1:4" ht="17.25" thickBot="1">
      <c r="A246" s="140" t="s">
        <v>58880</v>
      </c>
      <c r="B246" s="140" t="s">
        <v>58881</v>
      </c>
      <c r="C246" s="140" t="s">
        <v>58882</v>
      </c>
      <c r="D246" s="140">
        <v>887</v>
      </c>
    </row>
    <row r="247" spans="1:4" ht="17.25" thickBot="1">
      <c r="A247" s="140" t="s">
        <v>58883</v>
      </c>
      <c r="B247" s="140" t="s">
        <v>58884</v>
      </c>
      <c r="C247" s="140" t="s">
        <v>58885</v>
      </c>
      <c r="D247" s="140">
        <v>894</v>
      </c>
    </row>
    <row r="248" spans="1:4" ht="30.75" thickBot="1">
      <c r="A248" s="140" t="s">
        <v>58886</v>
      </c>
      <c r="B248" s="140" t="s">
        <v>58887</v>
      </c>
      <c r="C248" s="140" t="s">
        <v>58888</v>
      </c>
      <c r="D248" s="140">
        <v>716</v>
      </c>
    </row>
    <row r="249" spans="1:4" ht="30.75" thickBot="1">
      <c r="A249" s="140" t="s">
        <v>58889</v>
      </c>
      <c r="B249" s="140" t="s">
        <v>58890</v>
      </c>
      <c r="C249" s="140" t="s">
        <v>58891</v>
      </c>
      <c r="D249" s="140">
        <v>248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AI67"/>
  <sheetViews>
    <sheetView showGridLines="0" tabSelected="1" view="pageBreakPreview" zoomScale="70" zoomScaleNormal="70" zoomScaleSheetLayoutView="70" workbookViewId="0">
      <selection activeCell="O18" sqref="O18:P18"/>
    </sheetView>
  </sheetViews>
  <sheetFormatPr defaultRowHeight="15"/>
  <cols>
    <col min="1" max="1" width="1.5" style="24" customWidth="1"/>
    <col min="2" max="2" width="12.75" style="24" customWidth="1"/>
    <col min="3" max="6" width="13.25" style="24" customWidth="1"/>
    <col min="7" max="7" width="5.25" style="24" customWidth="1"/>
    <col min="8" max="8" width="20" style="24" customWidth="1"/>
    <col min="9" max="12" width="10.75" style="24" customWidth="1"/>
    <col min="13" max="13" width="1.75" style="26" customWidth="1"/>
    <col min="14" max="14" width="1.875" style="26" customWidth="1"/>
    <col min="15" max="15" width="21.5" style="24" customWidth="1"/>
    <col min="16" max="18" width="10.125" style="24" customWidth="1"/>
    <col min="19" max="19" width="9.5" style="24" customWidth="1"/>
    <col min="20" max="21" width="2" style="24" customWidth="1"/>
    <col min="22" max="22" width="21.5" style="24" customWidth="1"/>
    <col min="23" max="25" width="8.875" style="24" customWidth="1"/>
    <col min="26" max="26" width="9.5" style="24" customWidth="1"/>
    <col min="27" max="27" width="4.625" style="24" customWidth="1"/>
    <col min="28" max="31" width="11.25" style="24" customWidth="1"/>
    <col min="32" max="32" width="22.625" style="24" bestFit="1" customWidth="1"/>
    <col min="33" max="16384" width="9" style="24"/>
  </cols>
  <sheetData>
    <row r="1" spans="2:35">
      <c r="B1" s="23" t="s">
        <v>59355</v>
      </c>
      <c r="H1" s="25" t="s">
        <v>77</v>
      </c>
    </row>
    <row r="2" spans="2:35">
      <c r="O2" s="46"/>
      <c r="P2" s="46"/>
      <c r="Q2" s="46"/>
      <c r="R2" s="46"/>
      <c r="S2" s="46"/>
      <c r="U2" s="27"/>
      <c r="V2" s="46"/>
      <c r="W2" s="46"/>
      <c r="X2" s="46"/>
      <c r="Y2" s="46"/>
      <c r="Z2" s="46"/>
    </row>
    <row r="3" spans="2:35" ht="15.75" thickBot="1">
      <c r="F3" s="128">
        <v>44295</v>
      </c>
      <c r="H3" s="133" t="s">
        <v>3</v>
      </c>
      <c r="I3" s="134"/>
      <c r="J3" s="134"/>
      <c r="K3" s="134"/>
      <c r="L3" s="134"/>
      <c r="M3" s="132"/>
      <c r="O3" s="23" t="s">
        <v>4</v>
      </c>
      <c r="V3" s="122" t="s">
        <v>5</v>
      </c>
    </row>
    <row r="4" spans="2:35">
      <c r="B4" s="48"/>
      <c r="C4" s="49" t="s">
        <v>0</v>
      </c>
      <c r="D4" s="49" t="s">
        <v>10</v>
      </c>
      <c r="E4" s="50" t="s">
        <v>11</v>
      </c>
      <c r="F4" s="51" t="s">
        <v>76</v>
      </c>
      <c r="H4" s="48" t="s">
        <v>78</v>
      </c>
      <c r="I4" s="49" t="s">
        <v>112</v>
      </c>
      <c r="J4" s="49" t="s">
        <v>113</v>
      </c>
      <c r="K4" s="49" t="s">
        <v>11</v>
      </c>
      <c r="L4" s="49" t="s">
        <v>114</v>
      </c>
      <c r="M4" s="132"/>
      <c r="O4" s="48" t="s">
        <v>78</v>
      </c>
      <c r="P4" s="49" t="s">
        <v>108</v>
      </c>
      <c r="Q4" s="49" t="s">
        <v>109</v>
      </c>
      <c r="R4" s="49" t="s">
        <v>11</v>
      </c>
      <c r="S4" s="49" t="s">
        <v>114</v>
      </c>
      <c r="U4" s="27"/>
      <c r="V4" s="54" t="s">
        <v>134</v>
      </c>
      <c r="W4" s="54" t="s">
        <v>108</v>
      </c>
      <c r="X4" s="54" t="s">
        <v>109</v>
      </c>
      <c r="Y4" s="54" t="s">
        <v>11</v>
      </c>
      <c r="Z4" s="50" t="s">
        <v>114</v>
      </c>
      <c r="AC4" s="173" t="s">
        <v>1364</v>
      </c>
      <c r="AD4" s="176" t="s">
        <v>1365</v>
      </c>
      <c r="AE4" s="177"/>
      <c r="AF4" s="178"/>
      <c r="AG4" s="179" t="s">
        <v>1366</v>
      </c>
      <c r="AH4" s="180"/>
      <c r="AI4" s="180"/>
    </row>
    <row r="5" spans="2:35">
      <c r="B5" s="52" t="s">
        <v>1</v>
      </c>
      <c r="C5" s="28">
        <v>0.1</v>
      </c>
      <c r="D5" s="124">
        <v>0.1</v>
      </c>
      <c r="E5" s="29">
        <f>D5-C5</f>
        <v>0</v>
      </c>
      <c r="F5" s="30">
        <v>6.4699999999999994E-2</v>
      </c>
      <c r="H5" s="61" t="s">
        <v>79</v>
      </c>
      <c r="I5" s="59">
        <v>0.12903225806451618</v>
      </c>
      <c r="J5" s="59">
        <v>0.15</v>
      </c>
      <c r="K5" s="59">
        <f>J5-I5</f>
        <v>2.0967741935483813E-2</v>
      </c>
      <c r="L5" s="59">
        <f>J5*$L$16</f>
        <v>2.3069999999999997E-2</v>
      </c>
      <c r="M5" s="132"/>
      <c r="O5" s="24" t="s">
        <v>124</v>
      </c>
      <c r="P5" s="67">
        <v>0.1653061224489796</v>
      </c>
      <c r="Q5" s="31">
        <v>9.3827445247555277E-2</v>
      </c>
      <c r="R5" s="31">
        <f>Q5-P5</f>
        <v>-7.1478677201424326E-2</v>
      </c>
      <c r="S5" s="31">
        <f>Q5*$D$8</f>
        <v>4.6913722623777646E-3</v>
      </c>
      <c r="U5" s="27"/>
      <c r="V5" s="24" t="s">
        <v>59021</v>
      </c>
      <c r="W5" s="32">
        <v>0.41560000000000002</v>
      </c>
      <c r="X5" s="32">
        <v>0.36919999999999997</v>
      </c>
      <c r="Y5" s="32">
        <f>X5-W5</f>
        <v>-4.6400000000000052E-2</v>
      </c>
      <c r="Z5" s="32">
        <f t="shared" ref="Z5:Z10" si="0">X5*$Z$23</f>
        <v>1.8460000000000001E-2</v>
      </c>
      <c r="AC5" s="174"/>
      <c r="AD5" s="181" t="s">
        <v>1367</v>
      </c>
      <c r="AE5" s="183" t="s">
        <v>1368</v>
      </c>
      <c r="AF5" s="185" t="s">
        <v>1369</v>
      </c>
      <c r="AG5" s="187" t="s">
        <v>1367</v>
      </c>
      <c r="AH5" s="189" t="s">
        <v>1370</v>
      </c>
      <c r="AI5" s="191" t="s">
        <v>1369</v>
      </c>
    </row>
    <row r="6" spans="2:35" ht="15.75" thickBot="1">
      <c r="B6" s="53" t="s">
        <v>2</v>
      </c>
      <c r="C6" s="33">
        <v>0.5</v>
      </c>
      <c r="D6" s="125">
        <v>0.5</v>
      </c>
      <c r="E6" s="34">
        <f t="shared" ref="E6:E13" si="1">D6-C6</f>
        <v>0</v>
      </c>
      <c r="F6" s="35">
        <v>0.52649999999999997</v>
      </c>
      <c r="H6" s="61" t="s">
        <v>97</v>
      </c>
      <c r="I6" s="59">
        <v>0</v>
      </c>
      <c r="J6" s="59">
        <v>0</v>
      </c>
      <c r="K6" s="59">
        <f t="shared" ref="K6:K15" si="2">J6-I6</f>
        <v>0</v>
      </c>
      <c r="L6" s="59">
        <f t="shared" ref="L6:L15" si="3">J6*$L$16</f>
        <v>0</v>
      </c>
      <c r="M6" s="132"/>
      <c r="O6" s="24" t="s">
        <v>121</v>
      </c>
      <c r="P6" s="31">
        <v>0</v>
      </c>
      <c r="Q6" s="31">
        <v>0.11448490073471648</v>
      </c>
      <c r="R6" s="31">
        <f t="shared" ref="R6:R13" si="4">Q6-P6</f>
        <v>0.11448490073471648</v>
      </c>
      <c r="S6" s="31">
        <f t="shared" ref="S6:S13" si="5">Q6*$D$8</f>
        <v>5.7242450367358247E-3</v>
      </c>
      <c r="U6" s="27"/>
      <c r="V6" s="24" t="s">
        <v>59024</v>
      </c>
      <c r="W6" s="31">
        <v>9.9599999999999994E-2</v>
      </c>
      <c r="X6" s="32">
        <v>0.10580000000000001</v>
      </c>
      <c r="Y6" s="32">
        <f>X6-W6</f>
        <v>6.2000000000000111E-3</v>
      </c>
      <c r="Z6" s="32">
        <f t="shared" si="0"/>
        <v>5.2900000000000004E-3</v>
      </c>
      <c r="AC6" s="175"/>
      <c r="AD6" s="182"/>
      <c r="AE6" s="184"/>
      <c r="AF6" s="186"/>
      <c r="AG6" s="188"/>
      <c r="AH6" s="190"/>
      <c r="AI6" s="192"/>
    </row>
    <row r="7" spans="2:35">
      <c r="B7" s="52" t="s">
        <v>3</v>
      </c>
      <c r="C7" s="36">
        <v>0.16500000000000001</v>
      </c>
      <c r="D7" s="126">
        <v>0.17499999999999999</v>
      </c>
      <c r="E7" s="37">
        <f t="shared" si="1"/>
        <v>9.9999999999999811E-3</v>
      </c>
      <c r="F7" s="30">
        <v>0.14080000000000001</v>
      </c>
      <c r="H7" s="61" t="s">
        <v>82</v>
      </c>
      <c r="I7" s="59">
        <v>2.4756189047261821E-2</v>
      </c>
      <c r="J7" s="59">
        <v>0.03</v>
      </c>
      <c r="K7" s="59">
        <f t="shared" si="2"/>
        <v>5.2438109527381781E-3</v>
      </c>
      <c r="L7" s="59">
        <f t="shared" si="3"/>
        <v>4.6139999999999992E-3</v>
      </c>
      <c r="M7" s="132"/>
      <c r="O7" s="24" t="s">
        <v>122</v>
      </c>
      <c r="P7" s="31">
        <v>0.23877551020408169</v>
      </c>
      <c r="Q7" s="31">
        <v>0.10391335994086409</v>
      </c>
      <c r="R7" s="31">
        <f t="shared" si="4"/>
        <v>-0.1348621502632176</v>
      </c>
      <c r="S7" s="31">
        <f t="shared" si="5"/>
        <v>5.1956679970432051E-3</v>
      </c>
      <c r="U7" s="27"/>
      <c r="V7" s="24" t="s">
        <v>1356</v>
      </c>
      <c r="W7" s="31">
        <v>8.4415584415584402E-2</v>
      </c>
      <c r="X7" s="32">
        <v>7.6923076923076913E-2</v>
      </c>
      <c r="Y7" s="32">
        <f>X7-W7</f>
        <v>-7.4925074925074886E-3</v>
      </c>
      <c r="Z7" s="32">
        <f t="shared" si="0"/>
        <v>3.8461538461538459E-3</v>
      </c>
      <c r="AC7" s="80" t="s">
        <v>126</v>
      </c>
      <c r="AD7" s="81">
        <v>2.3999999999999998E-3</v>
      </c>
      <c r="AE7" s="81">
        <v>5.3811659192825108E-2</v>
      </c>
      <c r="AF7" s="82">
        <v>4.24E-2</v>
      </c>
      <c r="AG7" s="83">
        <v>3.0000000000000001E-3</v>
      </c>
      <c r="AH7" s="84">
        <v>7.1428571428571438E-2</v>
      </c>
      <c r="AI7" s="84">
        <v>4.24E-2</v>
      </c>
    </row>
    <row r="8" spans="2:35">
      <c r="B8" s="52" t="s">
        <v>4</v>
      </c>
      <c r="C8" s="36">
        <v>4.4999999999999998E-2</v>
      </c>
      <c r="D8" s="126">
        <v>0.05</v>
      </c>
      <c r="E8" s="37">
        <f t="shared" si="1"/>
        <v>5.0000000000000044E-3</v>
      </c>
      <c r="F8" s="30">
        <v>4.4200000000000003E-2</v>
      </c>
      <c r="H8" s="61" t="s">
        <v>87</v>
      </c>
      <c r="I8" s="59">
        <v>0.12153038259564895</v>
      </c>
      <c r="J8" s="59">
        <v>9.9999999999999992E-2</v>
      </c>
      <c r="K8" s="59">
        <f t="shared" si="2"/>
        <v>-2.1530382595648961E-2</v>
      </c>
      <c r="L8" s="59">
        <f t="shared" si="3"/>
        <v>1.5379999999999998E-2</v>
      </c>
      <c r="M8" s="132"/>
      <c r="O8" s="24" t="s">
        <v>123</v>
      </c>
      <c r="P8" s="31">
        <v>0.13265306122448978</v>
      </c>
      <c r="Q8" s="31">
        <v>0.16008610969764969</v>
      </c>
      <c r="R8" s="31">
        <f t="shared" si="4"/>
        <v>2.7433048473159916E-2</v>
      </c>
      <c r="S8" s="31">
        <f t="shared" si="5"/>
        <v>8.0043054848824846E-3</v>
      </c>
      <c r="U8" s="27"/>
      <c r="V8" s="24" t="s">
        <v>1359</v>
      </c>
      <c r="W8" s="31">
        <v>8.0086580086580081E-2</v>
      </c>
      <c r="X8" s="32">
        <v>3.8461538461538457E-2</v>
      </c>
      <c r="Y8" s="32">
        <f>X8-W8</f>
        <v>-4.1625041625041624E-2</v>
      </c>
      <c r="Z8" s="32">
        <f t="shared" si="0"/>
        <v>1.923076923076923E-3</v>
      </c>
      <c r="AC8" s="85" t="s">
        <v>127</v>
      </c>
      <c r="AD8" s="86">
        <v>3.2000000000000002E-3</v>
      </c>
      <c r="AE8" s="86">
        <v>7.1748878923766815E-2</v>
      </c>
      <c r="AF8" s="87">
        <v>5.3699999999999998E-2</v>
      </c>
      <c r="AG8" s="88">
        <v>1.5E-3</v>
      </c>
      <c r="AH8" s="89">
        <v>3.5714285714285719E-2</v>
      </c>
      <c r="AI8" s="89">
        <v>5.3699999999999998E-2</v>
      </c>
    </row>
    <row r="9" spans="2:35">
      <c r="B9" s="52" t="s">
        <v>5</v>
      </c>
      <c r="C9" s="36">
        <v>0.05</v>
      </c>
      <c r="D9" s="126">
        <v>0.05</v>
      </c>
      <c r="E9" s="37">
        <f t="shared" si="1"/>
        <v>0</v>
      </c>
      <c r="F9" s="30">
        <v>4.5100000000000001E-2</v>
      </c>
      <c r="H9" s="61" t="s">
        <v>93</v>
      </c>
      <c r="I9" s="59">
        <v>0.2235558889722431</v>
      </c>
      <c r="J9" s="59">
        <v>0.23000000000000007</v>
      </c>
      <c r="K9" s="59">
        <f t="shared" si="2"/>
        <v>6.4441110277569658E-3</v>
      </c>
      <c r="L9" s="59">
        <f t="shared" si="3"/>
        <v>3.537400000000001E-2</v>
      </c>
      <c r="M9" s="132"/>
      <c r="O9" s="24" t="s">
        <v>120</v>
      </c>
      <c r="P9" s="31">
        <v>0.16122448979591839</v>
      </c>
      <c r="Q9" s="31">
        <v>0.16975745618702101</v>
      </c>
      <c r="R9" s="31">
        <f t="shared" si="4"/>
        <v>8.5329663911026254E-3</v>
      </c>
      <c r="S9" s="31">
        <f t="shared" si="5"/>
        <v>8.4878728093510502E-3</v>
      </c>
      <c r="U9" s="27"/>
      <c r="V9" s="24" t="s">
        <v>129</v>
      </c>
      <c r="W9" s="32">
        <v>5.6277056277056266E-2</v>
      </c>
      <c r="X9" s="32">
        <v>4.9999999999999996E-2</v>
      </c>
      <c r="Y9" s="32">
        <f t="shared" ref="Y9:Y14" si="6">X9-W9</f>
        <v>-6.2770562770562699E-3</v>
      </c>
      <c r="Z9" s="32">
        <f t="shared" si="0"/>
        <v>2.5000000000000001E-3</v>
      </c>
      <c r="AC9" s="85" t="s">
        <v>128</v>
      </c>
      <c r="AD9" s="86">
        <v>3.3E-3</v>
      </c>
      <c r="AE9" s="86">
        <v>7.3991031390134521E-2</v>
      </c>
      <c r="AF9" s="87">
        <v>4.5100000000000001E-2</v>
      </c>
      <c r="AG9" s="88">
        <v>3.0000000000000001E-3</v>
      </c>
      <c r="AH9" s="89">
        <v>7.1428571428571438E-2</v>
      </c>
      <c r="AI9" s="89">
        <v>4.5100000000000001E-2</v>
      </c>
    </row>
    <row r="10" spans="2:35" ht="15.75" thickBot="1">
      <c r="B10" s="52" t="s">
        <v>6</v>
      </c>
      <c r="C10" s="36">
        <v>5.5E-2</v>
      </c>
      <c r="D10" s="126">
        <v>0.05</v>
      </c>
      <c r="E10" s="37">
        <f t="shared" si="1"/>
        <v>-4.9999999999999975E-3</v>
      </c>
      <c r="F10" s="30">
        <v>6.2700000000000006E-2</v>
      </c>
      <c r="H10" s="61" t="s">
        <v>94</v>
      </c>
      <c r="I10" s="59">
        <v>6.4516129032258077E-2</v>
      </c>
      <c r="J10" s="59">
        <v>0.05</v>
      </c>
      <c r="K10" s="59">
        <f t="shared" si="2"/>
        <v>-1.4516129032258074E-2</v>
      </c>
      <c r="L10" s="59">
        <f t="shared" si="3"/>
        <v>7.6899999999999998E-3</v>
      </c>
      <c r="M10" s="132"/>
      <c r="O10" s="24" t="s">
        <v>118</v>
      </c>
      <c r="P10" s="31">
        <v>0.14693877551020407</v>
      </c>
      <c r="Q10" s="31">
        <v>4.6136201267317864E-2</v>
      </c>
      <c r="R10" s="31">
        <f t="shared" si="4"/>
        <v>-0.1008025742428862</v>
      </c>
      <c r="S10" s="31">
        <f t="shared" si="5"/>
        <v>2.3068100633658931E-3</v>
      </c>
      <c r="U10" s="27"/>
      <c r="V10" s="24" t="s">
        <v>59022</v>
      </c>
      <c r="W10" s="32">
        <v>4.9799999999999997E-2</v>
      </c>
      <c r="X10" s="32">
        <v>4.8099999999999997E-2</v>
      </c>
      <c r="Y10" s="32">
        <f t="shared" si="6"/>
        <v>-1.7000000000000001E-3</v>
      </c>
      <c r="Z10" s="32">
        <f t="shared" si="0"/>
        <v>2.405E-3</v>
      </c>
      <c r="AC10" s="90" t="s">
        <v>129</v>
      </c>
      <c r="AD10" s="91">
        <v>2.5000000000000001E-3</v>
      </c>
      <c r="AE10" s="91">
        <v>5.6053811659192827E-2</v>
      </c>
      <c r="AF10" s="92">
        <v>2.86E-2</v>
      </c>
      <c r="AG10" s="93">
        <v>4.0000000000000001E-3</v>
      </c>
      <c r="AH10" s="94">
        <v>9.5238095238095247E-2</v>
      </c>
      <c r="AI10" s="94">
        <v>2.86E-2</v>
      </c>
    </row>
    <row r="11" spans="2:35">
      <c r="B11" s="52" t="s">
        <v>7</v>
      </c>
      <c r="C11" s="36">
        <v>3.2500000000000001E-2</v>
      </c>
      <c r="D11" s="126">
        <v>2.75E-2</v>
      </c>
      <c r="E11" s="37">
        <f t="shared" si="1"/>
        <v>-5.000000000000001E-3</v>
      </c>
      <c r="F11" s="30">
        <v>3.1099999999999999E-2</v>
      </c>
      <c r="H11" s="61" t="s">
        <v>85</v>
      </c>
      <c r="I11" s="59">
        <v>0.12453113278319583</v>
      </c>
      <c r="J11" s="59">
        <v>0.12999999999999998</v>
      </c>
      <c r="K11" s="59">
        <f t="shared" si="2"/>
        <v>5.4688672168041463E-3</v>
      </c>
      <c r="L11" s="59">
        <f>J11*$L$16</f>
        <v>1.9993999999999994E-2</v>
      </c>
      <c r="M11" s="132"/>
      <c r="O11" s="24" t="s">
        <v>119</v>
      </c>
      <c r="P11" s="31">
        <v>0.12448979591836737</v>
      </c>
      <c r="Q11" s="31">
        <v>0.26501283377440477</v>
      </c>
      <c r="R11" s="31">
        <f t="shared" si="4"/>
        <v>0.1405230378560374</v>
      </c>
      <c r="S11" s="31">
        <f t="shared" si="5"/>
        <v>1.3250641688720239E-2</v>
      </c>
      <c r="U11" s="27"/>
      <c r="V11" s="24" t="s">
        <v>59027</v>
      </c>
      <c r="W11" s="32">
        <v>2.3800000000000002E-2</v>
      </c>
      <c r="X11" s="32">
        <v>0</v>
      </c>
      <c r="Y11" s="32">
        <v>1.6199999999999999E-2</v>
      </c>
      <c r="Z11" s="32">
        <v>0</v>
      </c>
      <c r="AC11" s="95" t="s">
        <v>1373</v>
      </c>
      <c r="AD11" s="96">
        <v>0</v>
      </c>
      <c r="AE11" s="96">
        <v>0</v>
      </c>
      <c r="AF11" s="97">
        <v>4.4200000000000003E-2</v>
      </c>
      <c r="AG11" s="98">
        <v>2.5000000000000001E-3</v>
      </c>
      <c r="AH11" s="99">
        <v>5.9523809523809534E-2</v>
      </c>
      <c r="AI11" s="99">
        <v>4.4200000000000003E-2</v>
      </c>
    </row>
    <row r="12" spans="2:35">
      <c r="B12" s="52" t="s">
        <v>8</v>
      </c>
      <c r="C12" s="36">
        <v>2.5000000000000001E-2</v>
      </c>
      <c r="D12" s="126">
        <v>2.5000000000000001E-2</v>
      </c>
      <c r="E12" s="37">
        <f t="shared" si="1"/>
        <v>0</v>
      </c>
      <c r="F12" s="30">
        <v>1.9400000000000001E-2</v>
      </c>
      <c r="H12" s="61" t="s">
        <v>90</v>
      </c>
      <c r="I12" s="59">
        <v>0.16279069767441867</v>
      </c>
      <c r="J12" s="59">
        <v>0.10999999999999999</v>
      </c>
      <c r="K12" s="59">
        <f t="shared" si="2"/>
        <v>-5.2790697674418685E-2</v>
      </c>
      <c r="L12" s="59">
        <f t="shared" si="3"/>
        <v>1.6917999999999996E-2</v>
      </c>
      <c r="M12" s="132"/>
      <c r="O12" s="24" t="s">
        <v>238</v>
      </c>
      <c r="P12" s="31">
        <v>0</v>
      </c>
      <c r="Q12" s="31">
        <v>1.0300556489502266E-2</v>
      </c>
      <c r="R12" s="31">
        <f t="shared" si="4"/>
        <v>1.0300556489502266E-2</v>
      </c>
      <c r="S12" s="31">
        <f t="shared" si="5"/>
        <v>5.1502782447511333E-4</v>
      </c>
      <c r="U12" s="27"/>
      <c r="V12" s="24" t="s">
        <v>457</v>
      </c>
      <c r="W12" s="32">
        <v>3.6799999999999999E-2</v>
      </c>
      <c r="X12" s="32">
        <v>3.27E-2</v>
      </c>
      <c r="Y12" s="32">
        <f t="shared" si="6"/>
        <v>-4.0999999999999995E-3</v>
      </c>
      <c r="Z12" s="32">
        <f>X12*$Z$23</f>
        <v>1.6350000000000002E-3</v>
      </c>
      <c r="AB12" s="38"/>
      <c r="AC12" s="100" t="s">
        <v>130</v>
      </c>
      <c r="AD12" s="101">
        <v>3.3999999999999998E-3</v>
      </c>
      <c r="AE12" s="101">
        <v>7.623318385650224E-2</v>
      </c>
      <c r="AF12" s="102">
        <v>3.6200000000000003E-2</v>
      </c>
      <c r="AG12" s="103">
        <v>4.0000000000000001E-3</v>
      </c>
      <c r="AH12" s="104">
        <v>9.5238095238095247E-2</v>
      </c>
      <c r="AI12" s="104">
        <v>3.6200000000000003E-2</v>
      </c>
    </row>
    <row r="13" spans="2:35" ht="15.75" thickBot="1">
      <c r="B13" s="53" t="s">
        <v>9</v>
      </c>
      <c r="C13" s="39">
        <v>2.75E-2</v>
      </c>
      <c r="D13" s="127">
        <v>2.2499999999999999E-2</v>
      </c>
      <c r="E13" s="40">
        <f t="shared" si="1"/>
        <v>-5.000000000000001E-3</v>
      </c>
      <c r="F13" s="35">
        <v>2.7300000000000001E-2</v>
      </c>
      <c r="H13" s="61" t="s">
        <v>89</v>
      </c>
      <c r="I13" s="59">
        <v>8.7771942985746448E-2</v>
      </c>
      <c r="J13" s="59">
        <v>7.0000000000000007E-2</v>
      </c>
      <c r="K13" s="59">
        <f t="shared" si="2"/>
        <v>-1.7771942985746442E-2</v>
      </c>
      <c r="L13" s="59">
        <f t="shared" si="3"/>
        <v>1.0766000000000001E-2</v>
      </c>
      <c r="M13" s="132"/>
      <c r="O13" s="42" t="s">
        <v>1388</v>
      </c>
      <c r="P13" s="172">
        <v>3.0612244897959107E-2</v>
      </c>
      <c r="Q13" s="44">
        <v>3.6499999999999998E-2</v>
      </c>
      <c r="R13" s="43">
        <f t="shared" si="4"/>
        <v>5.8877551020408911E-3</v>
      </c>
      <c r="S13" s="43">
        <f t="shared" si="5"/>
        <v>1.825E-3</v>
      </c>
      <c r="U13" s="27"/>
      <c r="V13" s="24" t="s">
        <v>391</v>
      </c>
      <c r="W13" s="32">
        <v>1.52E-2</v>
      </c>
      <c r="X13" s="32">
        <v>1.9230769230769228E-2</v>
      </c>
      <c r="Y13" s="32">
        <f t="shared" si="6"/>
        <v>4.0307692307692284E-3</v>
      </c>
      <c r="Z13" s="32">
        <f>X13*$Z$23</f>
        <v>9.6153846153846148E-4</v>
      </c>
      <c r="AC13" s="105" t="s">
        <v>1371</v>
      </c>
      <c r="AD13" s="106">
        <v>0</v>
      </c>
      <c r="AE13" s="106">
        <v>0</v>
      </c>
      <c r="AF13" s="107">
        <v>3.5900000000000001E-2</v>
      </c>
      <c r="AG13" s="108">
        <v>3.0000000000000001E-3</v>
      </c>
      <c r="AH13" s="109">
        <v>7.1428571428571438E-2</v>
      </c>
      <c r="AI13" s="109">
        <v>3.5900000000000001E-2</v>
      </c>
    </row>
    <row r="14" spans="2:35" ht="15.75" thickTop="1">
      <c r="B14" s="25"/>
      <c r="H14" s="61" t="s">
        <v>83</v>
      </c>
      <c r="I14" s="59">
        <v>1.9504876219054768E-2</v>
      </c>
      <c r="J14" s="59">
        <v>0.03</v>
      </c>
      <c r="K14" s="59">
        <f t="shared" si="2"/>
        <v>1.0495123780945231E-2</v>
      </c>
      <c r="L14" s="59">
        <f t="shared" si="3"/>
        <v>4.6139999999999992E-3</v>
      </c>
      <c r="M14" s="132"/>
      <c r="O14" s="24" t="s">
        <v>152</v>
      </c>
      <c r="P14" s="32"/>
      <c r="S14" s="38">
        <f>D8</f>
        <v>0.05</v>
      </c>
      <c r="U14" s="27"/>
      <c r="V14" s="24" t="s">
        <v>59023</v>
      </c>
      <c r="W14" s="32">
        <v>4.7600000000000003E-2</v>
      </c>
      <c r="X14" s="32">
        <v>4.2299999999999997E-2</v>
      </c>
      <c r="Y14" s="32">
        <f t="shared" si="6"/>
        <v>-5.3000000000000061E-3</v>
      </c>
      <c r="Z14" s="32">
        <f>X14*$Z$23</f>
        <v>2.1150000000000001E-3</v>
      </c>
      <c r="AC14" s="105" t="s">
        <v>1356</v>
      </c>
      <c r="AD14" s="106">
        <v>0</v>
      </c>
      <c r="AE14" s="106">
        <v>0</v>
      </c>
      <c r="AF14" s="107">
        <v>1.7999999999999999E-2</v>
      </c>
      <c r="AG14" s="108">
        <v>3.0000000000000001E-3</v>
      </c>
      <c r="AH14" s="109">
        <v>7.1428571428571438E-2</v>
      </c>
      <c r="AI14" s="109">
        <v>1.7999999999999999E-2</v>
      </c>
    </row>
    <row r="15" spans="2:35" ht="15.75" thickBot="1">
      <c r="B15" s="25"/>
      <c r="H15" s="65" t="s">
        <v>84</v>
      </c>
      <c r="I15" s="66">
        <v>4.2010502625656428E-2</v>
      </c>
      <c r="J15" s="66">
        <v>9.9999999999999992E-2</v>
      </c>
      <c r="K15" s="66">
        <f t="shared" si="2"/>
        <v>5.7989497374343564E-2</v>
      </c>
      <c r="L15" s="66">
        <f t="shared" si="3"/>
        <v>1.5379999999999998E-2</v>
      </c>
      <c r="M15" s="132"/>
      <c r="U15" s="27"/>
      <c r="V15" s="24" t="s">
        <v>59025</v>
      </c>
      <c r="W15" s="31">
        <v>1.7299999999999999E-2</v>
      </c>
      <c r="X15" s="32">
        <v>1.54E-2</v>
      </c>
      <c r="Y15" s="32">
        <f t="shared" ref="Y15" si="7">X15-W15</f>
        <v>-1.8999999999999989E-3</v>
      </c>
      <c r="Z15" s="32">
        <f>X15*$Z$23</f>
        <v>7.7000000000000007E-4</v>
      </c>
      <c r="AC15" s="105" t="s">
        <v>1353</v>
      </c>
      <c r="AD15" s="106">
        <v>0</v>
      </c>
      <c r="AE15" s="106">
        <v>0</v>
      </c>
      <c r="AF15" s="107">
        <v>5.3800000000000001E-2</v>
      </c>
      <c r="AG15" s="108">
        <v>4.0000000000000001E-3</v>
      </c>
      <c r="AH15" s="109">
        <v>9.5238095238095247E-2</v>
      </c>
      <c r="AI15" s="109">
        <v>5.3800000000000001E-2</v>
      </c>
    </row>
    <row r="16" spans="2:35" ht="16.5" thickTop="1" thickBot="1">
      <c r="B16" s="41"/>
      <c r="H16" s="61" t="s">
        <v>152</v>
      </c>
      <c r="I16" s="59"/>
      <c r="J16" s="61"/>
      <c r="K16" s="61"/>
      <c r="L16" s="67">
        <f>+D7-SUM(J42:J43)</f>
        <v>0.15379999999999999</v>
      </c>
      <c r="M16" s="132"/>
      <c r="O16" s="48" t="s">
        <v>78</v>
      </c>
      <c r="P16" s="49" t="s">
        <v>108</v>
      </c>
      <c r="Q16" s="49" t="s">
        <v>109</v>
      </c>
      <c r="R16" s="49" t="s">
        <v>11</v>
      </c>
      <c r="S16" s="49" t="s">
        <v>114</v>
      </c>
      <c r="U16" s="27"/>
      <c r="V16" s="24" t="s">
        <v>59026</v>
      </c>
      <c r="W16" s="31">
        <v>3.0300000000000001E-2</v>
      </c>
      <c r="X16" s="32">
        <v>3.85E-2</v>
      </c>
      <c r="Y16" s="32">
        <v>9.7000000000000003E-3</v>
      </c>
      <c r="Z16" s="32">
        <v>0</v>
      </c>
      <c r="AC16" s="90" t="s">
        <v>239</v>
      </c>
      <c r="AD16" s="91">
        <v>1.9E-3</v>
      </c>
      <c r="AE16" s="91">
        <v>4.2600896860986545E-2</v>
      </c>
      <c r="AF16" s="92">
        <v>4.2000000000000003E-2</v>
      </c>
      <c r="AG16" s="93">
        <v>2E-3</v>
      </c>
      <c r="AH16" s="94">
        <v>4.7619047619047623E-2</v>
      </c>
      <c r="AI16" s="94">
        <v>4.2000000000000003E-2</v>
      </c>
    </row>
    <row r="17" spans="2:35" ht="15.75" thickBot="1">
      <c r="M17" s="132"/>
      <c r="O17" s="24" t="s">
        <v>80</v>
      </c>
      <c r="P17" s="31">
        <v>0.27623842667485998</v>
      </c>
      <c r="Q17" s="31">
        <v>0.32177278689617811</v>
      </c>
      <c r="R17" s="31">
        <f t="shared" ref="R17:R28" si="8">Q17-P17</f>
        <v>4.5534360221318126E-2</v>
      </c>
      <c r="S17" s="31">
        <f>Q17*$D$8</f>
        <v>1.6088639344808905E-2</v>
      </c>
      <c r="U17" s="27"/>
      <c r="V17" s="24" t="s">
        <v>1353</v>
      </c>
      <c r="W17" s="31">
        <v>2.8138528138528133E-2</v>
      </c>
      <c r="X17" s="32">
        <v>3.85E-2</v>
      </c>
      <c r="Y17" s="32">
        <v>3.1800000000000002E-2</v>
      </c>
      <c r="Z17" s="32">
        <v>0</v>
      </c>
      <c r="AC17" s="110" t="s">
        <v>131</v>
      </c>
      <c r="AD17" s="111">
        <v>1.1999999999999999E-3</v>
      </c>
      <c r="AE17" s="111">
        <v>2.6905829596412554E-2</v>
      </c>
      <c r="AF17" s="112">
        <v>5.45E-2</v>
      </c>
      <c r="AG17" s="113">
        <v>0</v>
      </c>
      <c r="AH17" s="114">
        <v>0</v>
      </c>
      <c r="AI17" s="115">
        <v>5.45E-2</v>
      </c>
    </row>
    <row r="18" spans="2:35" ht="15.75" thickBot="1">
      <c r="B18" s="25"/>
      <c r="H18" s="48" t="s">
        <v>78</v>
      </c>
      <c r="I18" s="49" t="s">
        <v>1457</v>
      </c>
      <c r="J18" s="49" t="s">
        <v>1458</v>
      </c>
      <c r="K18" s="49" t="s">
        <v>11</v>
      </c>
      <c r="L18" s="49" t="s">
        <v>114</v>
      </c>
      <c r="M18" s="132"/>
      <c r="O18" s="24" t="s">
        <v>99</v>
      </c>
      <c r="P18" s="31">
        <v>0.18635025339688099</v>
      </c>
      <c r="Q18" s="31">
        <v>6.2371886876765002E-2</v>
      </c>
      <c r="R18" s="31">
        <f t="shared" si="8"/>
        <v>-0.12397836652011598</v>
      </c>
      <c r="S18" s="31">
        <f t="shared" ref="S18:S28" si="9">Q18*$D$8</f>
        <v>3.1185943438382501E-3</v>
      </c>
      <c r="U18" s="27"/>
      <c r="V18" s="24" t="s">
        <v>59362</v>
      </c>
      <c r="W18" s="31">
        <v>1.52E-2</v>
      </c>
      <c r="X18" s="32">
        <v>0</v>
      </c>
      <c r="Y18" s="32">
        <f t="shared" ref="Y18:Y22" si="10">X18-W18</f>
        <v>-1.52E-2</v>
      </c>
      <c r="Z18" s="32">
        <f>X18*$Z$23</f>
        <v>0</v>
      </c>
      <c r="AC18" s="116" t="s">
        <v>132</v>
      </c>
      <c r="AD18" s="117">
        <v>2.3699999999999999E-2</v>
      </c>
      <c r="AE18" s="117">
        <v>0.53139013452914796</v>
      </c>
      <c r="AF18" s="118">
        <v>6.1100000000000002E-2</v>
      </c>
      <c r="AG18" s="119">
        <v>1.2E-2</v>
      </c>
      <c r="AH18" s="114">
        <v>0.28571428571428575</v>
      </c>
      <c r="AI18" s="114">
        <v>6.1100000000000002E-2</v>
      </c>
    </row>
    <row r="19" spans="2:35" ht="15.75" thickBot="1">
      <c r="B19" s="41"/>
      <c r="H19" s="61" t="s">
        <v>80</v>
      </c>
      <c r="I19" s="59">
        <v>0.54913728432108011</v>
      </c>
      <c r="J19" s="67">
        <v>0.56000000000000028</v>
      </c>
      <c r="K19" s="67">
        <f>J19-I19</f>
        <v>1.0862715678920165E-2</v>
      </c>
      <c r="L19" s="67">
        <f t="shared" ref="L19:L39" si="11">J19*$L$16</f>
        <v>8.6128000000000038E-2</v>
      </c>
      <c r="M19" s="132"/>
      <c r="O19" s="24" t="s">
        <v>95</v>
      </c>
      <c r="P19" s="31">
        <v>7.4485104765525292E-2</v>
      </c>
      <c r="Q19" s="31">
        <v>0.10521159847814396</v>
      </c>
      <c r="R19" s="31">
        <f t="shared" si="8"/>
        <v>3.0726493712618666E-2</v>
      </c>
      <c r="S19" s="31">
        <f t="shared" si="9"/>
        <v>5.2605799239071986E-3</v>
      </c>
      <c r="U19" s="27"/>
      <c r="V19" s="24" t="s">
        <v>59363</v>
      </c>
      <c r="W19" s="31">
        <v>0</v>
      </c>
      <c r="X19" s="32">
        <v>2.8799999999999999E-2</v>
      </c>
      <c r="Y19" s="32">
        <f t="shared" si="10"/>
        <v>2.8799999999999999E-2</v>
      </c>
      <c r="Z19" s="32">
        <f t="shared" ref="Z19:Z22" si="12">X19*$Z$23</f>
        <v>1.4400000000000001E-3</v>
      </c>
      <c r="AC19" s="120" t="s">
        <v>133</v>
      </c>
      <c r="AD19" s="117">
        <v>3.0000000000000001E-3</v>
      </c>
      <c r="AE19" s="117">
        <v>6.726457399103139E-2</v>
      </c>
      <c r="AF19" s="118">
        <v>6.0999999999999999E-2</v>
      </c>
      <c r="AG19" s="119">
        <v>0</v>
      </c>
      <c r="AH19" s="114">
        <v>0</v>
      </c>
      <c r="AI19" s="114">
        <v>6.0999999999999999E-2</v>
      </c>
    </row>
    <row r="20" spans="2:35">
      <c r="B20" s="25"/>
      <c r="H20" s="61" t="s">
        <v>95</v>
      </c>
      <c r="I20" s="67">
        <v>8.252063015753941E-2</v>
      </c>
      <c r="J20" s="67">
        <v>7.0000000000000007E-2</v>
      </c>
      <c r="K20" s="67">
        <f>J20-I20</f>
        <v>-1.2520630157539403E-2</v>
      </c>
      <c r="L20" s="67">
        <f t="shared" si="11"/>
        <v>1.0766000000000001E-2</v>
      </c>
      <c r="M20" s="132"/>
      <c r="O20" s="24" t="s">
        <v>91</v>
      </c>
      <c r="P20" s="31">
        <v>2.2729004154136499E-2</v>
      </c>
      <c r="Q20" s="31">
        <v>0</v>
      </c>
      <c r="R20" s="31">
        <f t="shared" si="8"/>
        <v>-2.2729004154136499E-2</v>
      </c>
      <c r="S20" s="31">
        <f t="shared" si="9"/>
        <v>0</v>
      </c>
      <c r="U20" s="27"/>
      <c r="V20" s="24" t="s">
        <v>59364</v>
      </c>
      <c r="W20" s="31">
        <v>0</v>
      </c>
      <c r="X20" s="32">
        <v>2.8799999999999999E-2</v>
      </c>
      <c r="Y20" s="32">
        <f t="shared" si="10"/>
        <v>2.8799999999999999E-2</v>
      </c>
      <c r="Z20" s="32">
        <f t="shared" si="12"/>
        <v>1.4400000000000001E-3</v>
      </c>
      <c r="AC20" s="121" t="s">
        <v>1372</v>
      </c>
      <c r="AD20" s="101">
        <v>4.4600000000000001E-2</v>
      </c>
      <c r="AE20" s="101">
        <v>1</v>
      </c>
      <c r="AF20" s="104">
        <v>5.3660986547085204E-2</v>
      </c>
      <c r="AG20" s="103">
        <v>4.1999999999999996E-2</v>
      </c>
      <c r="AH20" s="104">
        <v>1</v>
      </c>
      <c r="AI20" s="104">
        <v>4.5401190476190484E-2</v>
      </c>
    </row>
    <row r="21" spans="2:35">
      <c r="B21" s="41"/>
      <c r="H21" s="61" t="s">
        <v>86</v>
      </c>
      <c r="I21" s="67">
        <v>3.9759939984996259E-2</v>
      </c>
      <c r="J21" s="67">
        <v>0.03</v>
      </c>
      <c r="K21" s="67">
        <f t="shared" ref="K21:K35" si="13">J21-I21</f>
        <v>-9.7599399849962604E-3</v>
      </c>
      <c r="L21" s="67">
        <f t="shared" si="11"/>
        <v>4.6139999999999992E-3</v>
      </c>
      <c r="M21" s="132"/>
      <c r="O21" s="24" t="s">
        <v>100</v>
      </c>
      <c r="P21" s="31">
        <v>5.0594030663246393E-2</v>
      </c>
      <c r="Q21" s="31">
        <v>1.7559587762247062E-2</v>
      </c>
      <c r="R21" s="31">
        <f t="shared" si="8"/>
        <v>-3.3034442900999328E-2</v>
      </c>
      <c r="S21" s="31">
        <f t="shared" si="9"/>
        <v>8.7797938811235311E-4</v>
      </c>
      <c r="U21" s="27"/>
      <c r="V21" s="24" t="s">
        <v>46875</v>
      </c>
      <c r="W21" s="31">
        <v>0</v>
      </c>
      <c r="X21" s="32">
        <v>2.8799999999999999E-2</v>
      </c>
      <c r="Y21" s="32">
        <f t="shared" si="10"/>
        <v>2.8799999999999999E-2</v>
      </c>
      <c r="Z21" s="32">
        <f t="shared" si="12"/>
        <v>1.4400000000000001E-3</v>
      </c>
      <c r="AC21" s="38"/>
      <c r="AD21" s="38"/>
      <c r="AE21" s="31"/>
      <c r="AF21" s="31"/>
    </row>
    <row r="22" spans="2:35" ht="15.75" thickBot="1">
      <c r="B22" s="25"/>
      <c r="H22" s="61" t="s">
        <v>102</v>
      </c>
      <c r="I22" s="67">
        <v>7.4268567141785452E-2</v>
      </c>
      <c r="J22" s="67">
        <v>0.05</v>
      </c>
      <c r="K22" s="67">
        <v>0.12000000000000001</v>
      </c>
      <c r="L22" s="67">
        <f t="shared" si="11"/>
        <v>7.6899999999999998E-3</v>
      </c>
      <c r="M22" s="132"/>
      <c r="O22" s="24" t="s">
        <v>59369</v>
      </c>
      <c r="P22" s="31">
        <v>3.0213783209177999E-2</v>
      </c>
      <c r="Q22" s="31">
        <v>0</v>
      </c>
      <c r="R22" s="31">
        <f t="shared" si="8"/>
        <v>-3.0213783209177999E-2</v>
      </c>
      <c r="S22" s="31">
        <f t="shared" si="9"/>
        <v>0</v>
      </c>
      <c r="U22" s="27"/>
      <c r="V22" s="42" t="s">
        <v>59365</v>
      </c>
      <c r="W22" s="43">
        <v>0</v>
      </c>
      <c r="X22" s="44">
        <v>3.85E-2</v>
      </c>
      <c r="Y22" s="44">
        <f t="shared" si="10"/>
        <v>3.85E-2</v>
      </c>
      <c r="Z22" s="44">
        <f t="shared" si="12"/>
        <v>1.9250000000000001E-3</v>
      </c>
      <c r="AC22" s="38"/>
      <c r="AD22" s="38"/>
      <c r="AE22" s="31"/>
      <c r="AF22" s="31"/>
      <c r="AG22" s="38"/>
    </row>
    <row r="23" spans="2:35" ht="15.75" thickTop="1">
      <c r="B23" s="41"/>
      <c r="H23" s="61" t="s">
        <v>81</v>
      </c>
      <c r="I23" s="67">
        <v>3.7509377344336091E-2</v>
      </c>
      <c r="J23" s="67">
        <v>0.03</v>
      </c>
      <c r="K23" s="67">
        <f t="shared" si="13"/>
        <v>-7.509377344336092E-3</v>
      </c>
      <c r="L23" s="67">
        <f t="shared" si="11"/>
        <v>4.6139999999999992E-3</v>
      </c>
      <c r="M23" s="132"/>
      <c r="O23" s="24" t="s">
        <v>59370</v>
      </c>
      <c r="P23" s="31">
        <v>0</v>
      </c>
      <c r="Q23" s="31">
        <v>1.5808492785027106E-2</v>
      </c>
      <c r="R23" s="31">
        <f t="shared" si="8"/>
        <v>1.5808492785027106E-2</v>
      </c>
      <c r="S23" s="31">
        <f t="shared" si="9"/>
        <v>7.9042463925135537E-4</v>
      </c>
      <c r="U23" s="27"/>
      <c r="V23" s="24" t="s">
        <v>152</v>
      </c>
      <c r="Z23" s="38">
        <f>D9</f>
        <v>0.05</v>
      </c>
      <c r="AC23" s="31"/>
      <c r="AD23" s="38"/>
      <c r="AE23" s="31"/>
      <c r="AF23" s="58"/>
      <c r="AG23" s="38"/>
    </row>
    <row r="24" spans="2:35">
      <c r="B24" s="25"/>
      <c r="H24" s="61" t="s">
        <v>98</v>
      </c>
      <c r="I24" s="67">
        <v>2.0255063765941491E-2</v>
      </c>
      <c r="J24" s="67">
        <v>0.02</v>
      </c>
      <c r="K24" s="67">
        <f t="shared" si="13"/>
        <v>-2.5506376594149061E-4</v>
      </c>
      <c r="L24" s="67">
        <f t="shared" si="11"/>
        <v>3.0759999999999997E-3</v>
      </c>
      <c r="M24" s="132"/>
      <c r="O24" s="24" t="s">
        <v>101</v>
      </c>
      <c r="P24" s="31">
        <v>1.16871151125643E-2</v>
      </c>
      <c r="Q24" s="31">
        <v>0</v>
      </c>
      <c r="R24" s="31">
        <f t="shared" si="8"/>
        <v>-1.16871151125643E-2</v>
      </c>
      <c r="S24" s="31">
        <f t="shared" si="9"/>
        <v>0</v>
      </c>
      <c r="U24" s="27"/>
      <c r="AC24" s="31"/>
      <c r="AD24" s="38"/>
      <c r="AE24" s="31"/>
      <c r="AF24" s="58"/>
      <c r="AG24" s="38"/>
    </row>
    <row r="25" spans="2:35">
      <c r="B25" s="41"/>
      <c r="H25" s="61" t="s">
        <v>104</v>
      </c>
      <c r="I25" s="67">
        <v>0</v>
      </c>
      <c r="J25" s="67">
        <v>0.01</v>
      </c>
      <c r="K25" s="67">
        <f t="shared" si="13"/>
        <v>0.01</v>
      </c>
      <c r="L25" s="67">
        <f t="shared" si="11"/>
        <v>1.5379999999999999E-3</v>
      </c>
      <c r="M25" s="132"/>
      <c r="O25" s="24" t="s">
        <v>81</v>
      </c>
      <c r="P25" s="31">
        <v>0.10918082856037699</v>
      </c>
      <c r="Q25" s="31">
        <v>0.10933470337932645</v>
      </c>
      <c r="R25" s="31">
        <f t="shared" si="8"/>
        <v>1.5387481894946209E-4</v>
      </c>
      <c r="S25" s="31">
        <f t="shared" si="9"/>
        <v>5.466735168966323E-3</v>
      </c>
      <c r="U25" s="27"/>
      <c r="V25" s="48" t="s">
        <v>78</v>
      </c>
      <c r="W25" s="49" t="s">
        <v>125</v>
      </c>
      <c r="X25" s="49" t="s">
        <v>1458</v>
      </c>
      <c r="Y25" s="49" t="s">
        <v>11</v>
      </c>
      <c r="Z25" s="50" t="s">
        <v>114</v>
      </c>
      <c r="AC25" s="31" t="str">
        <f>B7</f>
        <v>배당주</v>
      </c>
      <c r="AD25" s="24" t="s">
        <v>59383</v>
      </c>
      <c r="AE25" s="38">
        <f>D7</f>
        <v>0.17499999999999999</v>
      </c>
      <c r="AF25" s="58"/>
      <c r="AG25" s="38"/>
    </row>
    <row r="26" spans="2:35">
      <c r="B26" s="25"/>
      <c r="H26" s="61" t="s">
        <v>106</v>
      </c>
      <c r="I26" s="67">
        <v>0</v>
      </c>
      <c r="J26" s="67">
        <v>0.01</v>
      </c>
      <c r="K26" s="67">
        <f t="shared" si="13"/>
        <v>0.01</v>
      </c>
      <c r="L26" s="67">
        <f t="shared" si="11"/>
        <v>1.5379999999999999E-3</v>
      </c>
      <c r="M26" s="132"/>
      <c r="O26" s="24" t="s">
        <v>59371</v>
      </c>
      <c r="P26" s="31">
        <v>3.1309037822608098E-2</v>
      </c>
      <c r="Q26" s="31">
        <v>0.1027</v>
      </c>
      <c r="R26" s="31">
        <f t="shared" si="8"/>
        <v>7.1390962177391909E-2</v>
      </c>
      <c r="S26" s="31">
        <f t="shared" si="9"/>
        <v>5.1350000000000007E-3</v>
      </c>
      <c r="U26" s="27"/>
      <c r="V26" s="24" t="s">
        <v>135</v>
      </c>
      <c r="W26" s="32">
        <v>6.9116883116883104E-2</v>
      </c>
      <c r="X26" s="32">
        <v>6.5379576107899809E-2</v>
      </c>
      <c r="Y26" s="38">
        <f>X26-W26</f>
        <v>-3.7373070089832955E-3</v>
      </c>
      <c r="Z26" s="31">
        <f>X26*$D$9</f>
        <v>3.2689788053949908E-3</v>
      </c>
      <c r="AC26" s="31" t="str">
        <f t="shared" ref="AC26:AC31" si="14">B8</f>
        <v>리츠</v>
      </c>
      <c r="AD26" s="24" t="s">
        <v>59378</v>
      </c>
      <c r="AE26" s="38">
        <f t="shared" ref="AE26:AE31" si="15">D8</f>
        <v>0.05</v>
      </c>
      <c r="AF26" s="58"/>
      <c r="AG26" s="38"/>
    </row>
    <row r="27" spans="2:35">
      <c r="B27" s="41"/>
      <c r="H27" s="61" t="s">
        <v>103</v>
      </c>
      <c r="I27" s="67">
        <v>3.0757689422355596E-2</v>
      </c>
      <c r="J27" s="67">
        <v>0.03</v>
      </c>
      <c r="K27" s="67">
        <f t="shared" si="13"/>
        <v>-7.576894223555973E-4</v>
      </c>
      <c r="L27" s="67">
        <f t="shared" si="11"/>
        <v>4.6139999999999992E-3</v>
      </c>
      <c r="M27" s="132"/>
      <c r="O27" s="24" t="s">
        <v>98</v>
      </c>
      <c r="P27" s="31">
        <v>5.79380042980615E-2</v>
      </c>
      <c r="Q27" s="31">
        <v>0.11519716452405943</v>
      </c>
      <c r="R27" s="31">
        <f t="shared" si="8"/>
        <v>5.7259160225997925E-2</v>
      </c>
      <c r="S27" s="31">
        <f t="shared" si="9"/>
        <v>5.7598582262029718E-3</v>
      </c>
      <c r="U27" s="27"/>
      <c r="V27" s="24" t="s">
        <v>136</v>
      </c>
      <c r="W27" s="32">
        <v>0.20406060606060605</v>
      </c>
      <c r="X27" s="32">
        <v>0.21615799614643544</v>
      </c>
      <c r="Y27" s="38">
        <f t="shared" ref="Y27:Y31" si="16">X27-W27</f>
        <v>1.2097390085829385E-2</v>
      </c>
      <c r="Z27" s="31">
        <f t="shared" ref="Z27:Z31" si="17">X27*$D$9</f>
        <v>1.0807899807321773E-2</v>
      </c>
      <c r="AC27" s="31" t="str">
        <f t="shared" si="14"/>
        <v>인프라</v>
      </c>
      <c r="AD27" s="24" t="s">
        <v>59382</v>
      </c>
      <c r="AE27" s="38">
        <f t="shared" si="15"/>
        <v>0.05</v>
      </c>
      <c r="AF27" s="58"/>
      <c r="AG27" s="38"/>
    </row>
    <row r="28" spans="2:35" ht="15.75" thickBot="1">
      <c r="B28" s="25"/>
      <c r="H28" s="61" t="s">
        <v>101</v>
      </c>
      <c r="I28" s="67">
        <v>5.4013503375843971E-2</v>
      </c>
      <c r="J28" s="67">
        <v>0.02</v>
      </c>
      <c r="K28" s="67">
        <f t="shared" si="13"/>
        <v>-3.4013503375843968E-2</v>
      </c>
      <c r="L28" s="67">
        <f t="shared" si="11"/>
        <v>3.0759999999999997E-3</v>
      </c>
      <c r="M28" s="132"/>
      <c r="O28" s="42" t="s">
        <v>96</v>
      </c>
      <c r="P28" s="43">
        <v>0.149274411342563</v>
      </c>
      <c r="Q28" s="43">
        <v>0.15</v>
      </c>
      <c r="R28" s="43">
        <f t="shared" si="8"/>
        <v>7.2558865743699297E-4</v>
      </c>
      <c r="S28" s="43">
        <f t="shared" si="9"/>
        <v>7.4999999999999997E-3</v>
      </c>
      <c r="U28" s="27"/>
      <c r="V28" s="24" t="s">
        <v>137</v>
      </c>
      <c r="W28" s="32">
        <v>0.16232900432900432</v>
      </c>
      <c r="X28" s="32">
        <v>0.16974181117533715</v>
      </c>
      <c r="Y28" s="38">
        <f t="shared" si="16"/>
        <v>7.4128068463328312E-3</v>
      </c>
      <c r="Z28" s="31">
        <f t="shared" si="17"/>
        <v>8.4870905587668584E-3</v>
      </c>
      <c r="AC28" s="31" t="str">
        <f t="shared" si="14"/>
        <v>우선주</v>
      </c>
      <c r="AD28" s="24" t="s">
        <v>59379</v>
      </c>
      <c r="AE28" s="38">
        <f t="shared" si="15"/>
        <v>0.05</v>
      </c>
      <c r="AF28" s="58"/>
      <c r="AG28" s="38"/>
    </row>
    <row r="29" spans="2:35" ht="15.75" thickTop="1">
      <c r="B29" s="41"/>
      <c r="H29" s="61" t="s">
        <v>96</v>
      </c>
      <c r="I29" s="67">
        <v>9.7524381095273841E-3</v>
      </c>
      <c r="J29" s="67">
        <v>0.02</v>
      </c>
      <c r="K29" s="67">
        <f t="shared" si="13"/>
        <v>1.0247561890472616E-2</v>
      </c>
      <c r="L29" s="67">
        <f t="shared" si="11"/>
        <v>3.0759999999999997E-3</v>
      </c>
      <c r="M29" s="132"/>
      <c r="O29" s="24" t="s">
        <v>152</v>
      </c>
      <c r="S29" s="38">
        <f>SUM(S17:S28)</f>
        <v>4.999781103508736E-2</v>
      </c>
      <c r="U29" s="27"/>
      <c r="V29" s="24" t="s">
        <v>138</v>
      </c>
      <c r="W29" s="32">
        <v>1.261038961038961E-2</v>
      </c>
      <c r="X29" s="32">
        <v>1.1167630057803468E-2</v>
      </c>
      <c r="Y29" s="38">
        <f t="shared" si="16"/>
        <v>-1.4427595525861418E-3</v>
      </c>
      <c r="Z29" s="31">
        <f t="shared" si="17"/>
        <v>5.5838150289017345E-4</v>
      </c>
      <c r="AC29" s="31" t="str">
        <f t="shared" si="14"/>
        <v>전환사채</v>
      </c>
      <c r="AD29" s="24" t="s">
        <v>59380</v>
      </c>
      <c r="AE29" s="38">
        <f t="shared" si="15"/>
        <v>2.75E-2</v>
      </c>
      <c r="AF29" s="58"/>
      <c r="AG29" s="38"/>
    </row>
    <row r="30" spans="2:35">
      <c r="B30" s="25"/>
      <c r="H30" s="61" t="s">
        <v>92</v>
      </c>
      <c r="I30" s="67">
        <v>2.0255063765941491E-2</v>
      </c>
      <c r="J30" s="67">
        <v>0.01</v>
      </c>
      <c r="K30" s="67">
        <f t="shared" si="13"/>
        <v>-1.0255063765941491E-2</v>
      </c>
      <c r="L30" s="67">
        <f t="shared" si="11"/>
        <v>1.5379999999999999E-3</v>
      </c>
      <c r="M30" s="132"/>
      <c r="O30" s="46"/>
      <c r="P30" s="46"/>
      <c r="Q30" s="46"/>
      <c r="R30" s="46"/>
      <c r="S30" s="46"/>
      <c r="U30" s="27"/>
      <c r="V30" s="24" t="s">
        <v>139</v>
      </c>
      <c r="W30" s="32">
        <v>0.51269264069264064</v>
      </c>
      <c r="X30" s="32">
        <v>0.52230057803468211</v>
      </c>
      <c r="Y30" s="38">
        <f t="shared" si="16"/>
        <v>9.6079373420414615E-3</v>
      </c>
      <c r="Z30" s="31">
        <f t="shared" si="17"/>
        <v>2.6115028901734106E-2</v>
      </c>
      <c r="AC30" s="31" t="str">
        <f t="shared" si="14"/>
        <v>PEF</v>
      </c>
      <c r="AD30" s="24" t="s">
        <v>1723</v>
      </c>
      <c r="AE30" s="38">
        <f t="shared" si="15"/>
        <v>2.5000000000000001E-2</v>
      </c>
      <c r="AF30" s="58"/>
      <c r="AG30" s="38"/>
    </row>
    <row r="31" spans="2:35">
      <c r="B31" s="41"/>
      <c r="H31" s="61" t="s">
        <v>1460</v>
      </c>
      <c r="I31" s="67">
        <v>8.2520630157539403E-3</v>
      </c>
      <c r="J31" s="67">
        <v>0.01</v>
      </c>
      <c r="K31" s="67">
        <v>0.02</v>
      </c>
      <c r="L31" s="67">
        <f t="shared" si="11"/>
        <v>1.5379999999999999E-3</v>
      </c>
      <c r="M31" s="132"/>
      <c r="O31" s="122" t="s">
        <v>144</v>
      </c>
      <c r="U31" s="27"/>
      <c r="V31" s="24" t="s">
        <v>140</v>
      </c>
      <c r="W31" s="32">
        <v>3.9190476190476185E-2</v>
      </c>
      <c r="X31" s="32">
        <v>1.5252408477842004E-2</v>
      </c>
      <c r="Y31" s="38">
        <f t="shared" si="16"/>
        <v>-2.3938067712634181E-2</v>
      </c>
      <c r="Z31" s="31">
        <f t="shared" si="17"/>
        <v>7.6262042389210023E-4</v>
      </c>
      <c r="AC31" s="31" t="str">
        <f t="shared" si="14"/>
        <v>하이일드</v>
      </c>
      <c r="AD31" s="24" t="s">
        <v>59381</v>
      </c>
      <c r="AE31" s="38">
        <f t="shared" si="15"/>
        <v>2.2499999999999999E-2</v>
      </c>
      <c r="AF31" s="58"/>
    </row>
    <row r="32" spans="2:35">
      <c r="B32" s="25"/>
      <c r="H32" s="61" t="s">
        <v>59034</v>
      </c>
      <c r="I32" s="67">
        <v>4.651162790697675E-2</v>
      </c>
      <c r="J32" s="67">
        <v>0.04</v>
      </c>
      <c r="K32" s="67">
        <v>-3.32E-2</v>
      </c>
      <c r="L32" s="67">
        <f t="shared" si="11"/>
        <v>6.1519999999999995E-3</v>
      </c>
      <c r="M32" s="132"/>
      <c r="O32" s="54" t="s">
        <v>134</v>
      </c>
      <c r="P32" s="54" t="s">
        <v>108</v>
      </c>
      <c r="Q32" s="54" t="s">
        <v>109</v>
      </c>
      <c r="R32" s="54" t="s">
        <v>11</v>
      </c>
      <c r="S32" s="50" t="s">
        <v>115</v>
      </c>
      <c r="U32" s="27"/>
      <c r="AC32" s="31"/>
      <c r="AF32" s="58"/>
    </row>
    <row r="33" spans="2:32">
      <c r="B33" s="41"/>
      <c r="H33" s="61" t="s">
        <v>105</v>
      </c>
      <c r="I33" s="67">
        <v>0</v>
      </c>
      <c r="J33" s="67">
        <v>0.01</v>
      </c>
      <c r="K33" s="67">
        <f t="shared" si="13"/>
        <v>0.01</v>
      </c>
      <c r="L33" s="67">
        <f t="shared" si="11"/>
        <v>1.5379999999999999E-3</v>
      </c>
      <c r="M33" s="132"/>
      <c r="O33" s="24" t="s">
        <v>1390</v>
      </c>
      <c r="P33" s="32">
        <v>0.2289156626506024</v>
      </c>
      <c r="Q33" s="32">
        <v>0.1406</v>
      </c>
      <c r="R33" s="38">
        <f>Q33-P33</f>
        <v>-8.8315662650602395E-2</v>
      </c>
      <c r="S33" s="32">
        <f t="shared" ref="S33:S43" si="18">Q33*$S$44</f>
        <v>3.5150000000000003E-3</v>
      </c>
      <c r="U33" s="27"/>
      <c r="V33" s="48" t="s">
        <v>232</v>
      </c>
      <c r="W33" s="49" t="s">
        <v>233</v>
      </c>
      <c r="X33" s="49" t="s">
        <v>1458</v>
      </c>
      <c r="Y33" s="49" t="s">
        <v>235</v>
      </c>
      <c r="Z33" s="50" t="s">
        <v>236</v>
      </c>
      <c r="AC33" s="31"/>
      <c r="AF33" s="58"/>
    </row>
    <row r="34" spans="2:32">
      <c r="B34" s="25"/>
      <c r="H34" s="61" t="s">
        <v>59028</v>
      </c>
      <c r="I34" s="67">
        <v>5.2513128282070535E-3</v>
      </c>
      <c r="J34" s="67">
        <v>0.01</v>
      </c>
      <c r="K34" s="67">
        <f t="shared" si="13"/>
        <v>4.7486871717929468E-3</v>
      </c>
      <c r="L34" s="67">
        <f t="shared" si="11"/>
        <v>1.5379999999999999E-3</v>
      </c>
      <c r="M34" s="132"/>
      <c r="O34" s="24" t="s">
        <v>1391</v>
      </c>
      <c r="P34" s="32">
        <v>7.6305220883534128E-2</v>
      </c>
      <c r="Q34" s="32">
        <v>6.25E-2</v>
      </c>
      <c r="R34" s="38">
        <f t="shared" ref="R34:R43" si="19">Q34-P34</f>
        <v>-1.3805220883534128E-2</v>
      </c>
      <c r="S34" s="32">
        <f t="shared" si="18"/>
        <v>1.5625000000000001E-3</v>
      </c>
      <c r="U34" s="27"/>
      <c r="V34" s="24" t="s">
        <v>141</v>
      </c>
      <c r="W34" s="32">
        <v>0.27708463203463202</v>
      </c>
      <c r="X34" s="32">
        <v>0.28626711538461536</v>
      </c>
      <c r="Y34" s="32">
        <f t="shared" ref="Y34:Y37" si="20">X34-W34</f>
        <v>9.1824833499833391E-3</v>
      </c>
      <c r="Z34" s="32">
        <f>X34*$Z$23</f>
        <v>1.4313355769230769E-2</v>
      </c>
      <c r="AC34" s="31"/>
      <c r="AF34" s="58"/>
    </row>
    <row r="35" spans="2:32">
      <c r="B35" s="41"/>
      <c r="H35" s="24" t="s">
        <v>59029</v>
      </c>
      <c r="I35" s="67">
        <v>1.0502625656414107E-2</v>
      </c>
      <c r="J35" s="67">
        <v>0.02</v>
      </c>
      <c r="K35" s="67">
        <f t="shared" si="13"/>
        <v>9.4973743435858935E-3</v>
      </c>
      <c r="L35" s="67">
        <f t="shared" si="11"/>
        <v>3.0759999999999997E-3</v>
      </c>
      <c r="M35" s="132"/>
      <c r="O35" s="24" t="s">
        <v>1392</v>
      </c>
      <c r="P35" s="32">
        <v>0.15662650602409636</v>
      </c>
      <c r="Q35" s="32">
        <v>0.1406</v>
      </c>
      <c r="R35" s="38">
        <f t="shared" si="19"/>
        <v>-1.602650602409636E-2</v>
      </c>
      <c r="S35" s="32">
        <f t="shared" si="18"/>
        <v>3.5150000000000003E-3</v>
      </c>
      <c r="U35" s="27"/>
      <c r="V35" s="24" t="s">
        <v>117</v>
      </c>
      <c r="W35" s="32">
        <v>0.1753664502164502</v>
      </c>
      <c r="X35" s="32">
        <v>0.17214211538461535</v>
      </c>
      <c r="Y35" s="32">
        <f t="shared" si="20"/>
        <v>-3.2243348318348464E-3</v>
      </c>
      <c r="Z35" s="32">
        <f t="shared" ref="Z35:Z37" si="21">X35*$Z$23</f>
        <v>8.6071057692307679E-3</v>
      </c>
      <c r="AC35" s="31"/>
      <c r="AF35" s="58"/>
    </row>
    <row r="36" spans="2:32">
      <c r="B36" s="25"/>
      <c r="H36" s="24" t="s">
        <v>59375</v>
      </c>
      <c r="I36" s="67">
        <v>0</v>
      </c>
      <c r="J36" s="67">
        <v>0.01</v>
      </c>
      <c r="K36" s="67">
        <f t="shared" ref="K36" si="22">J36-I36</f>
        <v>0.01</v>
      </c>
      <c r="L36" s="67">
        <f t="shared" ref="L36" si="23">J36*$L$16</f>
        <v>1.5379999999999999E-3</v>
      </c>
      <c r="M36" s="132"/>
      <c r="O36" s="24" t="s">
        <v>1393</v>
      </c>
      <c r="P36" s="32">
        <v>0.15662650602409636</v>
      </c>
      <c r="Q36" s="32">
        <v>0.1406</v>
      </c>
      <c r="R36" s="38">
        <f t="shared" si="19"/>
        <v>-1.602650602409636E-2</v>
      </c>
      <c r="S36" s="32">
        <f t="shared" si="18"/>
        <v>3.5150000000000003E-3</v>
      </c>
      <c r="U36" s="27"/>
      <c r="V36" s="24" t="s">
        <v>142</v>
      </c>
      <c r="W36" s="32">
        <v>0.51673506493506483</v>
      </c>
      <c r="X36" s="32">
        <v>0.49966346153846142</v>
      </c>
      <c r="Y36" s="32">
        <f t="shared" si="20"/>
        <v>-1.7071603396603408E-2</v>
      </c>
      <c r="Z36" s="32">
        <f t="shared" si="21"/>
        <v>2.4983173076923073E-2</v>
      </c>
      <c r="AC36" s="31"/>
      <c r="AD36" s="58"/>
      <c r="AF36" s="58"/>
    </row>
    <row r="37" spans="2:32" ht="15.75" thickBot="1">
      <c r="B37" s="41"/>
      <c r="H37" s="24" t="s">
        <v>59030</v>
      </c>
      <c r="I37" s="67">
        <v>0</v>
      </c>
      <c r="J37" s="67">
        <v>0.01</v>
      </c>
      <c r="K37" s="67">
        <f t="shared" ref="K37:K39" si="24">J37-I37</f>
        <v>0.01</v>
      </c>
      <c r="L37" s="67">
        <f t="shared" si="11"/>
        <v>1.5379999999999999E-3</v>
      </c>
      <c r="M37" s="132"/>
      <c r="O37" s="24" t="s">
        <v>1394</v>
      </c>
      <c r="P37" s="32">
        <v>0.14457831325301204</v>
      </c>
      <c r="Q37" s="32">
        <v>0.1406</v>
      </c>
      <c r="R37" s="38">
        <f t="shared" si="19"/>
        <v>-3.9783132530120391E-3</v>
      </c>
      <c r="S37" s="32">
        <f t="shared" si="18"/>
        <v>3.5150000000000003E-3</v>
      </c>
      <c r="U37" s="27"/>
      <c r="V37" s="42" t="s">
        <v>1395</v>
      </c>
      <c r="W37" s="44">
        <v>3.0783549783549781E-2</v>
      </c>
      <c r="X37" s="44">
        <v>4.1456153846153844E-2</v>
      </c>
      <c r="Y37" s="44">
        <f t="shared" si="20"/>
        <v>1.0672604062604063E-2</v>
      </c>
      <c r="Z37" s="44">
        <f t="shared" si="21"/>
        <v>2.0728076923076924E-3</v>
      </c>
      <c r="AC37" s="31"/>
      <c r="AD37" s="58"/>
      <c r="AF37" s="58"/>
    </row>
    <row r="38" spans="2:32" ht="15.75" thickTop="1">
      <c r="B38" s="25"/>
      <c r="H38" s="24" t="s">
        <v>59033</v>
      </c>
      <c r="I38" s="67">
        <v>1.1252813203300828E-2</v>
      </c>
      <c r="J38" s="67">
        <v>0.02</v>
      </c>
      <c r="K38" s="67">
        <f t="shared" ref="K38" si="25">J38-I38</f>
        <v>8.7471867966991725E-3</v>
      </c>
      <c r="L38" s="67">
        <f t="shared" si="11"/>
        <v>3.0759999999999997E-3</v>
      </c>
      <c r="M38" s="132"/>
      <c r="O38" s="24" t="s">
        <v>59373</v>
      </c>
      <c r="P38" s="32">
        <v>0</v>
      </c>
      <c r="Q38" s="32">
        <v>6.25E-2</v>
      </c>
      <c r="R38" s="38">
        <f t="shared" ref="R38" si="26">Q38-P38</f>
        <v>6.25E-2</v>
      </c>
      <c r="S38" s="32">
        <f t="shared" si="18"/>
        <v>1.5625000000000001E-3</v>
      </c>
      <c r="U38" s="27"/>
      <c r="V38" s="24" t="s">
        <v>152</v>
      </c>
      <c r="Z38" s="38">
        <f>SUM(Z34:Z37)</f>
        <v>4.9976442307692298E-2</v>
      </c>
      <c r="AC38" s="31"/>
      <c r="AD38" s="58"/>
      <c r="AF38" s="58"/>
    </row>
    <row r="39" spans="2:32" ht="15.75" thickBot="1">
      <c r="B39" s="41"/>
      <c r="H39" s="42" t="s">
        <v>59368</v>
      </c>
      <c r="I39" s="68">
        <v>0</v>
      </c>
      <c r="J39" s="68">
        <v>0.01</v>
      </c>
      <c r="K39" s="68">
        <f t="shared" si="24"/>
        <v>0.01</v>
      </c>
      <c r="L39" s="68">
        <f t="shared" si="11"/>
        <v>1.5379999999999999E-3</v>
      </c>
      <c r="M39" s="132"/>
      <c r="O39" s="24" t="s">
        <v>1355</v>
      </c>
      <c r="P39" s="32">
        <v>6.0240963855421686E-2</v>
      </c>
      <c r="Q39" s="32">
        <v>6.25E-2</v>
      </c>
      <c r="R39" s="38">
        <f t="shared" ref="R39:R42" si="27">Q39-P39</f>
        <v>2.2590361445783136E-3</v>
      </c>
      <c r="S39" s="32">
        <f t="shared" si="18"/>
        <v>1.5625000000000001E-3</v>
      </c>
      <c r="U39" s="27"/>
      <c r="V39" s="46"/>
      <c r="W39" s="46"/>
      <c r="X39" s="46"/>
      <c r="Y39" s="46"/>
      <c r="Z39" s="46"/>
    </row>
    <row r="40" spans="2:32" ht="15.75" thickTop="1">
      <c r="B40" s="25"/>
      <c r="H40" s="69" t="s">
        <v>152</v>
      </c>
      <c r="I40" s="61"/>
      <c r="J40" s="61"/>
      <c r="K40" s="61"/>
      <c r="L40" s="60">
        <f>SUM(L19:L39)</f>
        <v>0.15380000000000008</v>
      </c>
      <c r="M40" s="132"/>
      <c r="O40" s="24" t="s">
        <v>59018</v>
      </c>
      <c r="P40" s="32">
        <v>9.6385542168674676E-2</v>
      </c>
      <c r="Q40" s="32">
        <v>6.25E-2</v>
      </c>
      <c r="R40" s="38">
        <f t="shared" si="27"/>
        <v>-3.3885542168674676E-2</v>
      </c>
      <c r="S40" s="32">
        <f t="shared" si="18"/>
        <v>1.5625000000000001E-3</v>
      </c>
      <c r="U40" s="27"/>
      <c r="V40" s="123" t="s">
        <v>6</v>
      </c>
      <c r="W40" s="38"/>
    </row>
    <row r="41" spans="2:32">
      <c r="B41" s="41"/>
      <c r="H41" s="61"/>
      <c r="I41" s="61"/>
      <c r="J41" s="61"/>
      <c r="K41" s="61"/>
      <c r="L41" s="61"/>
      <c r="M41" s="132"/>
      <c r="O41" s="24" t="s">
        <v>59019</v>
      </c>
      <c r="P41" s="32">
        <v>4.4176706827309238E-2</v>
      </c>
      <c r="Q41" s="32">
        <v>6.25E-2</v>
      </c>
      <c r="R41" s="38">
        <f t="shared" si="27"/>
        <v>1.8323293172690762E-2</v>
      </c>
      <c r="S41" s="32">
        <f t="shared" si="18"/>
        <v>1.5625000000000001E-3</v>
      </c>
      <c r="U41" s="27"/>
      <c r="V41" s="48" t="s">
        <v>237</v>
      </c>
      <c r="W41" s="49" t="s">
        <v>233</v>
      </c>
      <c r="X41" s="49" t="s">
        <v>234</v>
      </c>
      <c r="Y41" s="49" t="s">
        <v>235</v>
      </c>
      <c r="Z41" s="50" t="s">
        <v>236</v>
      </c>
    </row>
    <row r="42" spans="2:32">
      <c r="B42" s="25"/>
      <c r="H42" s="61" t="s">
        <v>110</v>
      </c>
      <c r="I42" s="70">
        <v>1.5900000000000001E-2</v>
      </c>
      <c r="J42" s="70">
        <v>1.5900000000000001E-2</v>
      </c>
      <c r="K42" s="67">
        <f>J42-I42</f>
        <v>0</v>
      </c>
      <c r="L42" s="67">
        <f>J42</f>
        <v>1.5900000000000001E-2</v>
      </c>
      <c r="M42" s="132"/>
      <c r="O42" s="24" t="s">
        <v>59374</v>
      </c>
      <c r="P42" s="32">
        <v>0</v>
      </c>
      <c r="Q42" s="32">
        <v>6.25E-2</v>
      </c>
      <c r="R42" s="38">
        <f t="shared" si="27"/>
        <v>6.25E-2</v>
      </c>
      <c r="S42" s="32">
        <f t="shared" si="18"/>
        <v>1.5625000000000001E-3</v>
      </c>
      <c r="U42" s="27"/>
      <c r="V42" s="24" t="s">
        <v>240</v>
      </c>
      <c r="W42" s="32">
        <v>0.5</v>
      </c>
      <c r="X42" s="32">
        <v>0.25</v>
      </c>
      <c r="Y42" s="38">
        <f>X42-W42</f>
        <v>-0.25</v>
      </c>
      <c r="Z42" s="38">
        <f>X42*$Z$46</f>
        <v>1.2500000000000001E-2</v>
      </c>
    </row>
    <row r="43" spans="2:32" ht="15.75" thickBot="1">
      <c r="H43" s="65" t="s">
        <v>111</v>
      </c>
      <c r="I43" s="71">
        <v>5.3E-3</v>
      </c>
      <c r="J43" s="71">
        <v>5.3E-3</v>
      </c>
      <c r="K43" s="68">
        <f>J43-I43</f>
        <v>0</v>
      </c>
      <c r="L43" s="66">
        <f>J43</f>
        <v>5.3E-3</v>
      </c>
      <c r="M43" s="132"/>
      <c r="O43" s="42" t="s">
        <v>59020</v>
      </c>
      <c r="P43" s="47">
        <v>3.614457831325301E-2</v>
      </c>
      <c r="Q43" s="47">
        <v>6.25E-2</v>
      </c>
      <c r="R43" s="47">
        <f t="shared" si="19"/>
        <v>2.635542168674699E-2</v>
      </c>
      <c r="S43" s="44">
        <f t="shared" si="18"/>
        <v>1.5625000000000001E-3</v>
      </c>
      <c r="U43" s="27"/>
      <c r="V43" s="24" t="s">
        <v>241</v>
      </c>
      <c r="W43" s="32">
        <v>0.2</v>
      </c>
      <c r="X43" s="32">
        <v>0.25</v>
      </c>
      <c r="Y43" s="38">
        <f t="shared" ref="Y43:Y45" si="28">X43-W43</f>
        <v>4.9999999999999989E-2</v>
      </c>
      <c r="Z43" s="38">
        <f t="shared" ref="Z43:Z45" si="29">X43*$Z$46</f>
        <v>1.2500000000000001E-2</v>
      </c>
    </row>
    <row r="44" spans="2:32" ht="15.75" thickTop="1">
      <c r="H44" s="69" t="s">
        <v>152</v>
      </c>
      <c r="I44" s="61"/>
      <c r="J44" s="61"/>
      <c r="K44" s="61">
        <v>0</v>
      </c>
      <c r="L44" s="60">
        <f>SUM(L40:L43)</f>
        <v>0.17500000000000007</v>
      </c>
      <c r="M44" s="132"/>
      <c r="O44" s="45" t="s">
        <v>152</v>
      </c>
      <c r="P44" s="32"/>
      <c r="S44" s="38">
        <f>D12</f>
        <v>2.5000000000000001E-2</v>
      </c>
      <c r="T44" s="26"/>
      <c r="U44" s="27"/>
      <c r="V44" s="24" t="s">
        <v>242</v>
      </c>
      <c r="W44" s="32">
        <v>0.3</v>
      </c>
      <c r="X44" s="32">
        <v>0.25</v>
      </c>
      <c r="Y44" s="38">
        <f t="shared" si="28"/>
        <v>-4.9999999999999989E-2</v>
      </c>
      <c r="Z44" s="38">
        <f t="shared" si="29"/>
        <v>1.2500000000000001E-2</v>
      </c>
    </row>
    <row r="45" spans="2:32" ht="15.75" thickBot="1">
      <c r="M45" s="132"/>
      <c r="O45" s="46"/>
      <c r="P45" s="46"/>
      <c r="Q45" s="46"/>
      <c r="R45" s="46"/>
      <c r="S45" s="46"/>
      <c r="U45" s="27"/>
      <c r="V45" s="42" t="s">
        <v>59372</v>
      </c>
      <c r="W45" s="129">
        <v>0</v>
      </c>
      <c r="X45" s="44">
        <v>0.25</v>
      </c>
      <c r="Y45" s="47">
        <f t="shared" si="28"/>
        <v>0.25</v>
      </c>
      <c r="Z45" s="47">
        <f t="shared" si="29"/>
        <v>1.2500000000000001E-2</v>
      </c>
    </row>
    <row r="46" spans="2:32" ht="15.75" thickTop="1">
      <c r="M46" s="132"/>
      <c r="O46" s="122" t="s">
        <v>143</v>
      </c>
      <c r="U46" s="27"/>
      <c r="V46" s="45" t="s">
        <v>152</v>
      </c>
      <c r="Z46" s="38">
        <f>D10</f>
        <v>0.05</v>
      </c>
    </row>
    <row r="47" spans="2:32">
      <c r="M47" s="132"/>
      <c r="O47" s="54" t="s">
        <v>134</v>
      </c>
      <c r="P47" s="54" t="s">
        <v>108</v>
      </c>
      <c r="Q47" s="54" t="s">
        <v>109</v>
      </c>
      <c r="R47" s="54" t="s">
        <v>11</v>
      </c>
      <c r="S47" s="50" t="s">
        <v>115</v>
      </c>
      <c r="U47" s="27"/>
      <c r="V47" s="46"/>
      <c r="W47" s="46"/>
      <c r="X47" s="46"/>
      <c r="Y47" s="46"/>
      <c r="Z47" s="46"/>
    </row>
    <row r="48" spans="2:32">
      <c r="M48" s="132"/>
      <c r="O48" s="24" t="s">
        <v>243</v>
      </c>
      <c r="P48" s="59">
        <v>1</v>
      </c>
      <c r="Q48" s="59">
        <v>0.5</v>
      </c>
      <c r="R48" s="60">
        <f t="shared" ref="R48:R49" si="30">Q48-P48</f>
        <v>-0.5</v>
      </c>
      <c r="S48" s="60">
        <f>Q48*$D$13</f>
        <v>1.125E-2</v>
      </c>
      <c r="U48" s="27"/>
      <c r="V48" s="123" t="s">
        <v>145</v>
      </c>
      <c r="W48" s="38"/>
    </row>
    <row r="49" spans="13:26" ht="15.75" thickBot="1">
      <c r="M49" s="132"/>
      <c r="O49" s="65" t="s">
        <v>59367</v>
      </c>
      <c r="P49" s="66"/>
      <c r="Q49" s="66">
        <v>0.5</v>
      </c>
      <c r="R49" s="71">
        <f t="shared" si="30"/>
        <v>0.5</v>
      </c>
      <c r="S49" s="71">
        <v>1.125E-2</v>
      </c>
      <c r="U49" s="27"/>
      <c r="V49" s="48" t="s">
        <v>237</v>
      </c>
      <c r="W49" s="49" t="s">
        <v>233</v>
      </c>
      <c r="X49" s="49" t="s">
        <v>234</v>
      </c>
      <c r="Y49" s="49" t="s">
        <v>235</v>
      </c>
      <c r="Z49" s="50" t="s">
        <v>236</v>
      </c>
    </row>
    <row r="50" spans="13:26" ht="15.75" thickTop="1">
      <c r="M50" s="132"/>
      <c r="O50" s="45" t="s">
        <v>152</v>
      </c>
      <c r="S50" s="38">
        <f>SUM(S48:S49)</f>
        <v>2.2499999999999999E-2</v>
      </c>
      <c r="U50" s="27"/>
      <c r="V50" s="24" t="s">
        <v>146</v>
      </c>
      <c r="W50" s="32">
        <v>0.5</v>
      </c>
      <c r="X50" s="32">
        <v>0.5</v>
      </c>
      <c r="Y50" s="38">
        <f>X50-W50</f>
        <v>0</v>
      </c>
      <c r="Z50" s="58">
        <f>X50*$Z$53</f>
        <v>1.375E-2</v>
      </c>
    </row>
    <row r="51" spans="13:26">
      <c r="M51" s="132"/>
      <c r="U51" s="27"/>
      <c r="V51" s="61" t="s">
        <v>244</v>
      </c>
      <c r="W51" s="59">
        <v>0.5</v>
      </c>
      <c r="X51" s="59">
        <v>0.5</v>
      </c>
      <c r="Y51" s="60">
        <f>X51-W51</f>
        <v>0</v>
      </c>
      <c r="Z51" s="38">
        <f>X51*$Z$53</f>
        <v>1.375E-2</v>
      </c>
    </row>
    <row r="52" spans="13:26" ht="15.75" thickBot="1">
      <c r="M52" s="132"/>
      <c r="V52" s="55"/>
      <c r="W52" s="56"/>
      <c r="X52" s="57"/>
      <c r="Y52" s="57"/>
      <c r="Z52" s="57"/>
    </row>
    <row r="53" spans="13:26" ht="15.75" thickTop="1">
      <c r="V53" s="45" t="s">
        <v>245</v>
      </c>
      <c r="Z53" s="38">
        <f>D11</f>
        <v>2.75E-2</v>
      </c>
    </row>
    <row r="54" spans="13:26">
      <c r="V54" s="38"/>
    </row>
    <row r="55" spans="13:26">
      <c r="V55" s="38"/>
    </row>
    <row r="57" spans="13:26" ht="16.5">
      <c r="O57" s="4"/>
      <c r="P57"/>
    </row>
    <row r="58" spans="13:26" ht="16.5">
      <c r="O58" s="4"/>
      <c r="P58"/>
    </row>
    <row r="59" spans="13:26" ht="16.5">
      <c r="O59" s="4"/>
      <c r="P59"/>
    </row>
    <row r="60" spans="13:26" ht="16.5">
      <c r="O60" s="4"/>
      <c r="P60"/>
    </row>
    <row r="61" spans="13:26" ht="16.5">
      <c r="O61" s="4"/>
      <c r="P61"/>
    </row>
    <row r="62" spans="13:26" ht="16.5">
      <c r="O62" s="4"/>
      <c r="P62"/>
    </row>
    <row r="63" spans="13:26" ht="16.5">
      <c r="O63" s="4"/>
      <c r="P63"/>
    </row>
    <row r="64" spans="13:26" ht="16.5">
      <c r="O64" s="4"/>
      <c r="P64"/>
      <c r="V64" s="38"/>
    </row>
    <row r="65" spans="15:22" ht="16.5">
      <c r="O65" s="4"/>
      <c r="P65"/>
      <c r="V65" s="38"/>
    </row>
    <row r="66" spans="15:22" ht="16.5">
      <c r="O66" s="4"/>
      <c r="P66"/>
      <c r="V66" s="38"/>
    </row>
    <row r="67" spans="15:22" ht="16.5">
      <c r="O67" s="4"/>
      <c r="P67"/>
    </row>
  </sheetData>
  <mergeCells count="9">
    <mergeCell ref="AC4:AC6"/>
    <mergeCell ref="AD4:AF4"/>
    <mergeCell ref="AG4:AI4"/>
    <mergeCell ref="AD5:AD6"/>
    <mergeCell ref="AE5:AE6"/>
    <mergeCell ref="AF5:AF6"/>
    <mergeCell ref="AG5:AG6"/>
    <mergeCell ref="AH5:AH6"/>
    <mergeCell ref="AI5:AI6"/>
  </mergeCells>
  <phoneticPr fontId="10" type="noConversion"/>
  <pageMargins left="0.25" right="0.25" top="0.75" bottom="0.75" header="0.3" footer="0.3"/>
  <pageSetup paperSize="9" scale="49" fitToHeight="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Z206"/>
  <sheetViews>
    <sheetView topLeftCell="A151" zoomScale="70" zoomScaleNormal="70" workbookViewId="0">
      <selection activeCell="A2" sqref="A2:E198"/>
    </sheetView>
  </sheetViews>
  <sheetFormatPr defaultRowHeight="16.5"/>
  <cols>
    <col min="1" max="1" width="12.25" customWidth="1"/>
    <col min="2" max="2" width="15" bestFit="1" customWidth="1"/>
    <col min="3" max="3" width="22.625" bestFit="1" customWidth="1"/>
    <col min="4" max="4" width="12.875" bestFit="1" customWidth="1"/>
    <col min="5" max="5" width="14.875" bestFit="1" customWidth="1"/>
    <col min="6" max="6" width="14.875" customWidth="1"/>
    <col min="7" max="7" width="15.375" bestFit="1" customWidth="1"/>
    <col min="8" max="8" width="14.625" bestFit="1" customWidth="1"/>
    <col min="9" max="9" width="17" customWidth="1"/>
    <col min="15" max="15" width="51.25" customWidth="1"/>
    <col min="16" max="18" width="9" customWidth="1"/>
    <col min="32" max="32" width="9" style="168"/>
    <col min="37" max="37" width="9.875" bestFit="1" customWidth="1"/>
    <col min="43" max="43" width="32.75" bestFit="1" customWidth="1"/>
    <col min="50" max="50" width="30.125" bestFit="1" customWidth="1"/>
  </cols>
  <sheetData>
    <row r="1" spans="1:52">
      <c r="B1" s="142">
        <v>210584461741</v>
      </c>
      <c r="C1">
        <v>129283379778.54628</v>
      </c>
      <c r="D1" s="18">
        <f>C1-B1</f>
        <v>-81301081962.45372</v>
      </c>
      <c r="E1">
        <f>D1/B1</f>
        <v>-0.38607350841700161</v>
      </c>
      <c r="G1" s="78">
        <f>B1*4%</f>
        <v>8423378469.6400003</v>
      </c>
      <c r="H1" s="144">
        <f>I1/B1</f>
        <v>0.16612173606200104</v>
      </c>
      <c r="I1" s="78">
        <f>SUBTOTAL(9,I3:I194)</f>
        <v>34982656372.096954</v>
      </c>
      <c r="J1" t="e">
        <f ca="1">_xll.BDP(C1,"px_last")</f>
        <v>#NAME?</v>
      </c>
      <c r="K1" t="e">
        <f ca="1">_xll.BDP(C1, "CRNCY_ADJ_PX_LAST", "EQY_FUND_CRNCY", "KRW")</f>
        <v>#NAME?</v>
      </c>
      <c r="L1" s="5"/>
      <c r="W1" t="s">
        <v>1735</v>
      </c>
      <c r="Y1" t="e">
        <f ca="1">_xll.BDP(Z1,"id_isin")</f>
        <v>#NAME?</v>
      </c>
      <c r="AB1" t="e">
        <f ca="1">VLOOKUP(_xll.BDP(Z1,"country"),country_code!B:C,2,FALSE)</f>
        <v>#NAME?</v>
      </c>
      <c r="AF1" s="168">
        <f>M1</f>
        <v>0</v>
      </c>
      <c r="AI1" t="e">
        <f ca="1">_xll.BDP(Z1,"crncy")</f>
        <v>#NAME?</v>
      </c>
    </row>
    <row r="2" spans="1:52">
      <c r="A2" t="s">
        <v>1712</v>
      </c>
      <c r="B2" s="135" t="s">
        <v>1713</v>
      </c>
      <c r="C2" s="135" t="s">
        <v>1461</v>
      </c>
      <c r="D2" s="135" t="s">
        <v>1714</v>
      </c>
      <c r="E2" s="135" t="s">
        <v>58931</v>
      </c>
      <c r="F2" s="135" t="s">
        <v>58916</v>
      </c>
      <c r="G2" s="136" t="s">
        <v>1727</v>
      </c>
      <c r="H2" s="136" t="s">
        <v>1730</v>
      </c>
      <c r="I2" s="136" t="s">
        <v>1745</v>
      </c>
      <c r="J2" s="136" t="s">
        <v>1731</v>
      </c>
      <c r="K2" s="136" t="s">
        <v>1732</v>
      </c>
      <c r="L2" s="136" t="s">
        <v>59311</v>
      </c>
      <c r="M2" s="136" t="s">
        <v>1733</v>
      </c>
      <c r="N2" s="136" t="s">
        <v>1734</v>
      </c>
      <c r="O2" s="136" t="s">
        <v>58974</v>
      </c>
      <c r="P2" s="136" t="s">
        <v>58980</v>
      </c>
      <c r="Q2" s="136" t="s">
        <v>58979</v>
      </c>
      <c r="R2" s="136" t="s">
        <v>59245</v>
      </c>
      <c r="S2" s="136" t="s">
        <v>58980</v>
      </c>
      <c r="T2" s="136" t="s">
        <v>58979</v>
      </c>
      <c r="U2" s="136"/>
      <c r="V2" s="136" t="s">
        <v>59296</v>
      </c>
      <c r="W2" s="63" t="s">
        <v>1736</v>
      </c>
      <c r="X2" s="63"/>
      <c r="Y2" s="63" t="s">
        <v>1737</v>
      </c>
      <c r="Z2" s="63" t="s">
        <v>1739</v>
      </c>
      <c r="AA2" s="63"/>
      <c r="AB2" s="63" t="s">
        <v>232</v>
      </c>
      <c r="AC2" s="63"/>
      <c r="AD2" s="63"/>
      <c r="AE2" s="63"/>
      <c r="AF2" s="169" t="s">
        <v>1742</v>
      </c>
      <c r="AG2" s="63"/>
      <c r="AH2" s="63"/>
      <c r="AI2" s="63" t="s">
        <v>1744</v>
      </c>
      <c r="AJ2" s="63"/>
      <c r="AK2" s="63" t="s">
        <v>58894</v>
      </c>
      <c r="AN2" t="s">
        <v>1747</v>
      </c>
      <c r="AO2" t="s">
        <v>1748</v>
      </c>
      <c r="AP2" t="s">
        <v>1739</v>
      </c>
      <c r="AQ2" t="s">
        <v>134</v>
      </c>
      <c r="AR2" t="s">
        <v>1751</v>
      </c>
      <c r="AS2" t="s">
        <v>1753</v>
      </c>
      <c r="AT2" t="s">
        <v>1744</v>
      </c>
      <c r="AU2" t="s">
        <v>232</v>
      </c>
      <c r="AV2" t="s">
        <v>1755</v>
      </c>
    </row>
    <row r="3" spans="1:52">
      <c r="A3" s="17">
        <v>44302</v>
      </c>
      <c r="B3" t="s">
        <v>59383</v>
      </c>
      <c r="C3" s="20" t="s">
        <v>20862</v>
      </c>
      <c r="D3" s="5">
        <v>0.01</v>
      </c>
      <c r="E3" s="5">
        <f>D3*VLOOKUP(B3,리밸런싱정리_202104!$AD$25:$AE$31,2,0)</f>
        <v>1.7499999999999998E-3</v>
      </c>
      <c r="F3" s="5">
        <f t="shared" ref="F3:F34" si="0">E3</f>
        <v>1.7499999999999998E-3</v>
      </c>
      <c r="G3" s="5">
        <f>IFERROR(VLOOKUP(C3,'p2301'!A:V,22,FALSE),0)/100</f>
        <v>1.4000000000000002E-3</v>
      </c>
      <c r="H3" s="2">
        <f t="shared" ref="H3:H34" si="1">F3-G3</f>
        <v>3.4999999999999962E-4</v>
      </c>
      <c r="I3" s="78">
        <f t="shared" ref="I3:I34" si="2">IF(ABS(H3*$B$1)&lt;10000000,0,H3*$B$1)</f>
        <v>73704561.609349921</v>
      </c>
      <c r="J3" t="e">
        <f ca="1">_xll.BDP(C3,"px_last")</f>
        <v>#NAME?</v>
      </c>
      <c r="K3" t="e">
        <f ca="1">_xll.BDP(C3, "CRNCY_ADJ_PX_LAST", "EQY_FUND_CRNCY", "KRW")</f>
        <v>#NAME?</v>
      </c>
      <c r="L3">
        <v>100</v>
      </c>
      <c r="M3" t="e">
        <f t="shared" ref="M3:M34" ca="1" si="3">ROUND(H3*$B$1/K3,0)</f>
        <v>#NAME?</v>
      </c>
      <c r="N3" t="str">
        <f>IF(ISNUMBER(MATCH(C3,'MTR 기등록 종목_GF1406'!C:C,0)),"-","NEW")</f>
        <v>-</v>
      </c>
      <c r="O3" t="s">
        <v>59078</v>
      </c>
      <c r="P3" t="e">
        <f ca="1">_xll.BDP($C3,$P$2)</f>
        <v>#NAME?</v>
      </c>
      <c r="Q3" t="e">
        <f ca="1">_xll.BDP($C3,Q$2)</f>
        <v>#NAME?</v>
      </c>
      <c r="R3" t="e">
        <f ca="1">_xll.BDP($C3,R$2)</f>
        <v>#NAME?</v>
      </c>
      <c r="S3" t="s">
        <v>59042</v>
      </c>
      <c r="T3" t="s">
        <v>59042</v>
      </c>
      <c r="U3" t="s">
        <v>59042</v>
      </c>
      <c r="V3">
        <v>-9.9159430000000007E-2</v>
      </c>
      <c r="W3" s="72">
        <v>533700</v>
      </c>
      <c r="X3" s="72"/>
      <c r="Y3" s="72" t="s">
        <v>676</v>
      </c>
      <c r="Z3" s="72" t="s">
        <v>68</v>
      </c>
      <c r="AA3" s="72"/>
      <c r="AB3" s="72" t="s">
        <v>1806</v>
      </c>
      <c r="AC3" s="72"/>
      <c r="AD3" s="72"/>
      <c r="AE3" s="72"/>
      <c r="AF3" s="170">
        <v>48031</v>
      </c>
      <c r="AG3" s="72"/>
      <c r="AH3" s="72"/>
      <c r="AI3" s="72" t="s">
        <v>247</v>
      </c>
      <c r="AJ3" s="72"/>
      <c r="AK3" s="167" t="s">
        <v>59312</v>
      </c>
      <c r="AN3" t="s">
        <v>58215</v>
      </c>
      <c r="AO3" t="s">
        <v>676</v>
      </c>
      <c r="AP3" t="s">
        <v>68</v>
      </c>
      <c r="AQ3" t="s">
        <v>59078</v>
      </c>
      <c r="AR3" t="s">
        <v>1087</v>
      </c>
      <c r="AS3">
        <v>20.239999999999998</v>
      </c>
      <c r="AT3" t="s">
        <v>247</v>
      </c>
      <c r="AU3" t="s">
        <v>1806</v>
      </c>
      <c r="AV3" t="s">
        <v>1080</v>
      </c>
      <c r="AW3" s="171" t="e">
        <f ca="1">_xll.BDP(Z3,"GICS_SECTOR_NAME")</f>
        <v>#NAME?</v>
      </c>
      <c r="AX3" s="145"/>
      <c r="AZ3" s="20"/>
    </row>
    <row r="4" spans="1:52">
      <c r="A4" s="17">
        <v>44302</v>
      </c>
      <c r="B4" t="s">
        <v>59383</v>
      </c>
      <c r="C4" s="20" t="s">
        <v>53644</v>
      </c>
      <c r="D4" s="5">
        <v>0.01</v>
      </c>
      <c r="E4" s="5">
        <f>D4*VLOOKUP(B4,리밸런싱정리_202104!$AD$25:$AE$31,2,0)</f>
        <v>1.7499999999999998E-3</v>
      </c>
      <c r="F4" s="5">
        <f t="shared" si="0"/>
        <v>1.7499999999999998E-3</v>
      </c>
      <c r="G4" s="5">
        <f>IFERROR(VLOOKUP(C4,'p2301'!A:V,22,FALSE),0)/100</f>
        <v>0</v>
      </c>
      <c r="H4" s="2">
        <f t="shared" si="1"/>
        <v>1.7499999999999998E-3</v>
      </c>
      <c r="I4" s="78">
        <f t="shared" si="2"/>
        <v>368522808.04674995</v>
      </c>
      <c r="J4" t="e">
        <f ca="1">_xll.BDP(C4,"px_last")</f>
        <v>#NAME?</v>
      </c>
      <c r="K4" t="e">
        <f ca="1">_xll.BDP(C4, "CRNCY_ADJ_PX_LAST", "EQY_FUND_CRNCY", "KRW")</f>
        <v>#NAME?</v>
      </c>
      <c r="L4">
        <v>100</v>
      </c>
      <c r="M4" t="e">
        <f t="shared" ca="1" si="3"/>
        <v>#NAME?</v>
      </c>
      <c r="N4" t="str">
        <f>IF(ISNUMBER(MATCH(C4,'MTR 기등록 종목_GF1406'!C:C,0)),"-","NEW")</f>
        <v>-</v>
      </c>
      <c r="O4" t="s">
        <v>681</v>
      </c>
      <c r="P4" t="e">
        <f ca="1">_xll.BDP($C4,$P$2)</f>
        <v>#NAME?</v>
      </c>
      <c r="Q4" t="e">
        <f ca="1">_xll.BDP($C4,Q$2)</f>
        <v>#NAME?</v>
      </c>
      <c r="R4" t="e">
        <f ca="1">_xll.BDP($C4,R$2)</f>
        <v>#NAME?</v>
      </c>
      <c r="S4" t="s">
        <v>59042</v>
      </c>
      <c r="T4" t="s">
        <v>59042</v>
      </c>
      <c r="U4" t="s">
        <v>59042</v>
      </c>
      <c r="V4">
        <v>0.67087640000000004</v>
      </c>
      <c r="W4" s="72">
        <v>533700</v>
      </c>
      <c r="X4" s="72"/>
      <c r="Y4" s="72" t="s">
        <v>680</v>
      </c>
      <c r="Z4" s="72" t="s">
        <v>682</v>
      </c>
      <c r="AA4" s="72"/>
      <c r="AB4" s="72" t="s">
        <v>1806</v>
      </c>
      <c r="AC4" s="72"/>
      <c r="AD4" s="72"/>
      <c r="AE4" s="72"/>
      <c r="AF4" s="170">
        <v>23347</v>
      </c>
      <c r="AG4" s="72"/>
      <c r="AH4" s="72"/>
      <c r="AI4" s="72" t="s">
        <v>247</v>
      </c>
      <c r="AJ4" s="72"/>
      <c r="AK4" s="167" t="s">
        <v>59312</v>
      </c>
      <c r="AN4" t="s">
        <v>58215</v>
      </c>
      <c r="AO4" t="s">
        <v>680</v>
      </c>
      <c r="AP4" t="s">
        <v>682</v>
      </c>
      <c r="AQ4" t="s">
        <v>681</v>
      </c>
      <c r="AR4" t="s">
        <v>1088</v>
      </c>
      <c r="AS4">
        <v>25.44</v>
      </c>
      <c r="AT4" t="s">
        <v>247</v>
      </c>
      <c r="AU4" t="s">
        <v>1806</v>
      </c>
      <c r="AV4" t="s">
        <v>1080</v>
      </c>
      <c r="AW4" s="171" t="e">
        <f ca="1">_xll.BDP(Z4,"GICS_SECTOR_NAME")</f>
        <v>#NAME?</v>
      </c>
      <c r="AZ4" s="20"/>
    </row>
    <row r="5" spans="1:52">
      <c r="A5" s="17">
        <v>44302</v>
      </c>
      <c r="B5" t="s">
        <v>59383</v>
      </c>
      <c r="C5" s="20" t="s">
        <v>13812</v>
      </c>
      <c r="D5" s="5">
        <v>0.01</v>
      </c>
      <c r="E5" s="5">
        <f>D5*VLOOKUP(B5,리밸런싱정리_202104!$AD$25:$AE$31,2,0)</f>
        <v>1.7499999999999998E-3</v>
      </c>
      <c r="F5" s="5">
        <f t="shared" si="0"/>
        <v>1.7499999999999998E-3</v>
      </c>
      <c r="G5" s="5">
        <f>IFERROR(VLOOKUP(C5,'p2301'!A:V,22,FALSE),0)/100</f>
        <v>0</v>
      </c>
      <c r="H5" s="2">
        <f t="shared" si="1"/>
        <v>1.7499999999999998E-3</v>
      </c>
      <c r="I5" s="78">
        <f t="shared" si="2"/>
        <v>368522808.04674995</v>
      </c>
      <c r="J5" t="e">
        <f ca="1">_xll.BDP(C5,"px_last")</f>
        <v>#NAME?</v>
      </c>
      <c r="K5" t="e">
        <f ca="1">_xll.BDP(C5, "CRNCY_ADJ_PX_LAST", "EQY_FUND_CRNCY", "KRW")</f>
        <v>#NAME?</v>
      </c>
      <c r="L5">
        <v>100</v>
      </c>
      <c r="M5" t="e">
        <f t="shared" ca="1" si="3"/>
        <v>#NAME?</v>
      </c>
      <c r="N5" t="str">
        <f>IF(ISNUMBER(MATCH(C5,'MTR 기등록 종목_GF1406'!C:C,0)),"-","NEW")</f>
        <v>-</v>
      </c>
      <c r="O5" t="s">
        <v>695</v>
      </c>
      <c r="P5" t="e">
        <f ca="1">_xll.BDP($C5,$P$2)</f>
        <v>#NAME?</v>
      </c>
      <c r="Q5" t="e">
        <f ca="1">_xll.BDP($C5,Q$2)</f>
        <v>#NAME?</v>
      </c>
      <c r="R5" t="e">
        <f ca="1">_xll.BDP($C5,R$2)</f>
        <v>#NAME?</v>
      </c>
      <c r="S5" t="s">
        <v>59042</v>
      </c>
      <c r="T5" t="s">
        <v>59042</v>
      </c>
      <c r="U5" t="s">
        <v>59042</v>
      </c>
      <c r="V5">
        <v>2.3191290000000002</v>
      </c>
      <c r="W5" s="72">
        <v>533700</v>
      </c>
      <c r="X5" s="72"/>
      <c r="Y5" s="72" t="s">
        <v>694</v>
      </c>
      <c r="Z5" s="72" t="s">
        <v>1722</v>
      </c>
      <c r="AA5" s="72"/>
      <c r="AB5" s="72" t="s">
        <v>1806</v>
      </c>
      <c r="AC5" s="72"/>
      <c r="AD5" s="72"/>
      <c r="AE5" s="72"/>
      <c r="AF5" s="170">
        <v>5969</v>
      </c>
      <c r="AG5" s="72"/>
      <c r="AH5" s="72"/>
      <c r="AI5" s="72" t="s">
        <v>247</v>
      </c>
      <c r="AJ5" s="72"/>
      <c r="AK5" s="167" t="s">
        <v>59312</v>
      </c>
      <c r="AN5" t="s">
        <v>58215</v>
      </c>
      <c r="AO5" t="s">
        <v>694</v>
      </c>
      <c r="AP5" t="s">
        <v>1722</v>
      </c>
      <c r="AQ5" t="s">
        <v>695</v>
      </c>
      <c r="AR5" t="s">
        <v>1086</v>
      </c>
      <c r="AS5">
        <v>102.47</v>
      </c>
      <c r="AT5" t="s">
        <v>247</v>
      </c>
      <c r="AU5" t="s">
        <v>1806</v>
      </c>
      <c r="AV5" t="s">
        <v>1083</v>
      </c>
      <c r="AW5" s="171" t="e">
        <f ca="1">_xll.BDP(Z5,"GICS_SECTOR_NAME")</f>
        <v>#NAME?</v>
      </c>
      <c r="AZ5" s="20"/>
    </row>
    <row r="6" spans="1:52">
      <c r="A6" s="17">
        <v>44302</v>
      </c>
      <c r="B6" t="s">
        <v>59383</v>
      </c>
      <c r="C6" s="20" t="s">
        <v>28752</v>
      </c>
      <c r="D6" s="5">
        <v>0.01</v>
      </c>
      <c r="E6" s="5">
        <f>D6*VLOOKUP(B6,리밸런싱정리_202104!$AD$25:$AE$31,2,0)</f>
        <v>1.7499999999999998E-3</v>
      </c>
      <c r="F6" s="5">
        <f t="shared" si="0"/>
        <v>1.7499999999999998E-3</v>
      </c>
      <c r="G6" s="5">
        <f>IFERROR(VLOOKUP(C6,'p2301'!A:V,22,FALSE),0)/100</f>
        <v>0</v>
      </c>
      <c r="H6" s="2">
        <f t="shared" si="1"/>
        <v>1.7499999999999998E-3</v>
      </c>
      <c r="I6" s="78">
        <f t="shared" si="2"/>
        <v>368522808.04674995</v>
      </c>
      <c r="J6" t="e">
        <f ca="1">_xll.BDP(C6,"px_last")</f>
        <v>#NAME?</v>
      </c>
      <c r="K6" t="e">
        <f ca="1">_xll.BDP(C6, "CRNCY_ADJ_PX_LAST", "EQY_FUND_CRNCY", "KRW")</f>
        <v>#NAME?</v>
      </c>
      <c r="L6">
        <v>100</v>
      </c>
      <c r="M6" t="e">
        <f t="shared" ca="1" si="3"/>
        <v>#NAME?</v>
      </c>
      <c r="N6" t="str">
        <f>IF(ISNUMBER(MATCH(C6,'MTR 기등록 종목_GF1406'!C:C,0)),"-","NEW")</f>
        <v>-</v>
      </c>
      <c r="O6" t="s">
        <v>59082</v>
      </c>
      <c r="P6" t="e">
        <f ca="1">_xll.BDP($C6,$P$2)</f>
        <v>#NAME?</v>
      </c>
      <c r="Q6" t="e">
        <f ca="1">_xll.BDP($C6,Q$2)</f>
        <v>#NAME?</v>
      </c>
      <c r="R6" t="e">
        <f ca="1">_xll.BDP($C6,R$2)</f>
        <v>#NAME?</v>
      </c>
      <c r="S6" t="s">
        <v>59042</v>
      </c>
      <c r="T6" t="s">
        <v>59042</v>
      </c>
      <c r="U6" t="s">
        <v>59042</v>
      </c>
      <c r="V6">
        <v>0.87189300000000003</v>
      </c>
      <c r="W6" s="72">
        <v>533700</v>
      </c>
      <c r="X6" s="72"/>
      <c r="Y6" s="72" t="s">
        <v>1046</v>
      </c>
      <c r="Z6" s="72" t="s">
        <v>1718</v>
      </c>
      <c r="AA6" s="72"/>
      <c r="AB6" s="72" t="s">
        <v>1806</v>
      </c>
      <c r="AC6" s="72"/>
      <c r="AD6" s="72"/>
      <c r="AE6" s="72"/>
      <c r="AF6" s="170">
        <v>16321</v>
      </c>
      <c r="AG6" s="72"/>
      <c r="AH6" s="72"/>
      <c r="AI6" s="72" t="s">
        <v>247</v>
      </c>
      <c r="AJ6" s="72"/>
      <c r="AK6" s="167" t="s">
        <v>59353</v>
      </c>
      <c r="AN6" t="s">
        <v>58215</v>
      </c>
      <c r="AO6" t="s">
        <v>1046</v>
      </c>
      <c r="AP6" t="s">
        <v>1718</v>
      </c>
      <c r="AQ6" t="s">
        <v>59082</v>
      </c>
      <c r="AR6" t="s">
        <v>1084</v>
      </c>
      <c r="AS6">
        <v>32.17</v>
      </c>
      <c r="AT6" t="s">
        <v>247</v>
      </c>
      <c r="AU6" t="s">
        <v>1806</v>
      </c>
      <c r="AV6" t="s">
        <v>5636</v>
      </c>
      <c r="AW6" s="171" t="e">
        <f ca="1">_xll.BDP(Z6,"GICS_SECTOR_NAME")</f>
        <v>#NAME?</v>
      </c>
      <c r="AX6" s="145"/>
      <c r="AZ6" s="20"/>
    </row>
    <row r="7" spans="1:52">
      <c r="A7" s="17">
        <v>44302</v>
      </c>
      <c r="B7" t="s">
        <v>59383</v>
      </c>
      <c r="C7" s="20" t="s">
        <v>56627</v>
      </c>
      <c r="D7" s="5">
        <v>0.01</v>
      </c>
      <c r="E7" s="5">
        <f>D7*VLOOKUP(B7,리밸런싱정리_202104!$AD$25:$AE$31,2,0)</f>
        <v>1.7499999999999998E-3</v>
      </c>
      <c r="F7" s="5">
        <f t="shared" si="0"/>
        <v>1.7499999999999998E-3</v>
      </c>
      <c r="G7" s="5">
        <f>IFERROR(VLOOKUP(C7,'p2301'!A:V,22,FALSE),0)/100</f>
        <v>1.4000000000000002E-3</v>
      </c>
      <c r="H7" s="2">
        <f t="shared" si="1"/>
        <v>3.4999999999999962E-4</v>
      </c>
      <c r="I7" s="78">
        <f t="shared" si="2"/>
        <v>73704561.609349921</v>
      </c>
      <c r="J7" t="e">
        <f ca="1">_xll.BDP(C7,"px_last")</f>
        <v>#NAME?</v>
      </c>
      <c r="K7" t="e">
        <f ca="1">_xll.BDP(C7, "CRNCY_ADJ_PX_LAST", "EQY_FUND_CRNCY", "KRW")</f>
        <v>#NAME?</v>
      </c>
      <c r="L7">
        <v>100</v>
      </c>
      <c r="M7" t="e">
        <f t="shared" ca="1" si="3"/>
        <v>#NAME?</v>
      </c>
      <c r="N7" t="str">
        <f>IF(ISNUMBER(MATCH(C7,'MTR 기등록 종목_GF1406'!C:C,0)),"-","NEW")</f>
        <v>-</v>
      </c>
      <c r="O7" t="s">
        <v>59084</v>
      </c>
      <c r="P7" t="e">
        <f ca="1">_xll.BDP($C7,$P$2)</f>
        <v>#NAME?</v>
      </c>
      <c r="Q7" t="e">
        <f ca="1">_xll.BDP($C7,Q$2)</f>
        <v>#NAME?</v>
      </c>
      <c r="R7" t="e">
        <f ca="1">_xll.BDP($C7,R$2)</f>
        <v>#NAME?</v>
      </c>
      <c r="S7" t="s">
        <v>59042</v>
      </c>
      <c r="T7" t="s">
        <v>59042</v>
      </c>
      <c r="U7" t="s">
        <v>59042</v>
      </c>
      <c r="V7">
        <v>2.1350820000000001</v>
      </c>
      <c r="W7" s="72">
        <v>533700</v>
      </c>
      <c r="X7" s="72"/>
      <c r="Y7" s="72" t="s">
        <v>746</v>
      </c>
      <c r="Z7" s="72" t="s">
        <v>69</v>
      </c>
      <c r="AA7" s="72"/>
      <c r="AB7" s="72" t="s">
        <v>1806</v>
      </c>
      <c r="AC7" s="72"/>
      <c r="AD7" s="72"/>
      <c r="AE7" s="72"/>
      <c r="AF7" s="170">
        <v>5248</v>
      </c>
      <c r="AG7" s="72"/>
      <c r="AH7" s="72"/>
      <c r="AI7" s="72" t="s">
        <v>247</v>
      </c>
      <c r="AJ7" s="72"/>
      <c r="AK7" s="167" t="s">
        <v>59312</v>
      </c>
      <c r="AN7" t="s">
        <v>58215</v>
      </c>
      <c r="AO7" t="s">
        <v>746</v>
      </c>
      <c r="AP7" t="s">
        <v>69</v>
      </c>
      <c r="AQ7" t="s">
        <v>59084</v>
      </c>
      <c r="AR7" t="s">
        <v>1085</v>
      </c>
      <c r="AS7">
        <v>86.37</v>
      </c>
      <c r="AT7" t="s">
        <v>247</v>
      </c>
      <c r="AU7" t="s">
        <v>1806</v>
      </c>
      <c r="AV7" t="s">
        <v>1080</v>
      </c>
      <c r="AW7" s="171" t="e">
        <f ca="1">_xll.BDP(Z7,"GICS_SECTOR_NAME")</f>
        <v>#NAME?</v>
      </c>
      <c r="AX7" s="145"/>
      <c r="AZ7" s="20"/>
    </row>
    <row r="8" spans="1:52">
      <c r="A8" s="17">
        <v>44302</v>
      </c>
      <c r="B8" t="s">
        <v>59383</v>
      </c>
      <c r="C8" s="20" t="s">
        <v>956</v>
      </c>
      <c r="D8" s="5">
        <v>0.01</v>
      </c>
      <c r="E8" s="5">
        <f>D8*VLOOKUP(B8,리밸런싱정리_202104!$AD$25:$AE$31,2,0)</f>
        <v>1.7499999999999998E-3</v>
      </c>
      <c r="F8" s="5">
        <f t="shared" si="0"/>
        <v>1.7499999999999998E-3</v>
      </c>
      <c r="G8" s="5">
        <f>IFERROR(VLOOKUP(C8,'p2301'!A:V,22,FALSE),0)/100</f>
        <v>1.4000000000000002E-3</v>
      </c>
      <c r="H8" s="2">
        <f t="shared" si="1"/>
        <v>3.4999999999999962E-4</v>
      </c>
      <c r="I8" s="78">
        <f t="shared" si="2"/>
        <v>73704561.609349921</v>
      </c>
      <c r="J8" t="e">
        <f ca="1">_xll.BDP(C8,"px_last")</f>
        <v>#NAME?</v>
      </c>
      <c r="K8" t="e">
        <f ca="1">_xll.BDP(C8, "CRNCY_ADJ_PX_LAST", "EQY_FUND_CRNCY", "KRW")</f>
        <v>#NAME?</v>
      </c>
      <c r="L8">
        <v>100</v>
      </c>
      <c r="M8" t="e">
        <f t="shared" ca="1" si="3"/>
        <v>#NAME?</v>
      </c>
      <c r="N8" t="str">
        <f>IF(ISNUMBER(MATCH(C8,'MTR 기등록 종목_GF1406'!C:C,0)),"-","NEW")</f>
        <v>-</v>
      </c>
      <c r="O8" t="s">
        <v>59079</v>
      </c>
      <c r="P8" t="e">
        <f ca="1">_xll.BDP($C8,$P$2)</f>
        <v>#NAME?</v>
      </c>
      <c r="Q8" t="e">
        <f ca="1">_xll.BDP($C8,Q$2)</f>
        <v>#NAME?</v>
      </c>
      <c r="R8" t="e">
        <f ca="1">_xll.BDP($C8,R$2)</f>
        <v>#NAME?</v>
      </c>
      <c r="S8" t="s">
        <v>59042</v>
      </c>
      <c r="T8" t="s">
        <v>59042</v>
      </c>
      <c r="U8" t="s">
        <v>59042</v>
      </c>
      <c r="V8">
        <v>1.436291</v>
      </c>
      <c r="W8" s="72">
        <v>533700</v>
      </c>
      <c r="X8" s="72"/>
      <c r="Y8" s="72" t="s">
        <v>772</v>
      </c>
      <c r="Z8" s="72" t="s">
        <v>773</v>
      </c>
      <c r="AA8" s="72"/>
      <c r="AB8" s="72" t="s">
        <v>1806</v>
      </c>
      <c r="AC8" s="72"/>
      <c r="AD8" s="72"/>
      <c r="AE8" s="72"/>
      <c r="AF8" s="170">
        <v>16993</v>
      </c>
      <c r="AG8" s="72"/>
      <c r="AH8" s="72"/>
      <c r="AI8" s="72" t="s">
        <v>247</v>
      </c>
      <c r="AJ8" s="72"/>
      <c r="AK8" s="167" t="s">
        <v>59312</v>
      </c>
      <c r="AN8" t="s">
        <v>58215</v>
      </c>
      <c r="AO8" t="s">
        <v>772</v>
      </c>
      <c r="AP8" t="s">
        <v>773</v>
      </c>
      <c r="AQ8" t="s">
        <v>59079</v>
      </c>
      <c r="AR8" t="s">
        <v>1089</v>
      </c>
      <c r="AS8">
        <v>20.47</v>
      </c>
      <c r="AT8" t="s">
        <v>247</v>
      </c>
      <c r="AU8" t="s">
        <v>1806</v>
      </c>
      <c r="AV8" t="s">
        <v>1080</v>
      </c>
      <c r="AW8" s="171" t="e">
        <f ca="1">_xll.BDP(Z8,"GICS_SECTOR_NAME")</f>
        <v>#NAME?</v>
      </c>
      <c r="AZ8" s="20"/>
    </row>
    <row r="9" spans="1:52">
      <c r="A9" s="17">
        <v>44302</v>
      </c>
      <c r="B9" t="s">
        <v>59383</v>
      </c>
      <c r="C9" s="20" t="s">
        <v>42906</v>
      </c>
      <c r="D9" s="5">
        <v>0.01</v>
      </c>
      <c r="E9" s="5">
        <f>D9*VLOOKUP(B9,리밸런싱정리_202104!$AD$25:$AE$31,2,0)</f>
        <v>1.7499999999999998E-3</v>
      </c>
      <c r="F9" s="5">
        <f t="shared" si="0"/>
        <v>1.7499999999999998E-3</v>
      </c>
      <c r="G9" s="5">
        <f>IFERROR(VLOOKUP(C9,'p2301'!A:V,22,FALSE),0)/100</f>
        <v>0</v>
      </c>
      <c r="H9" s="2">
        <f t="shared" si="1"/>
        <v>1.7499999999999998E-3</v>
      </c>
      <c r="I9" s="78">
        <f t="shared" si="2"/>
        <v>368522808.04674995</v>
      </c>
      <c r="J9" t="e">
        <f ca="1">_xll.BDP(C9,"px_last")</f>
        <v>#NAME?</v>
      </c>
      <c r="K9" t="e">
        <f ca="1">_xll.BDP(C9, "CRNCY_ADJ_PX_LAST", "EQY_FUND_CRNCY", "KRW")</f>
        <v>#NAME?</v>
      </c>
      <c r="L9">
        <v>2000</v>
      </c>
      <c r="M9" t="e">
        <f t="shared" ca="1" si="3"/>
        <v>#NAME?</v>
      </c>
      <c r="N9" t="str">
        <f>IF(ISNUMBER(MATCH(C9,'MTR 기등록 종목_GF1406'!C:C,0)),"-","NEW")</f>
        <v>-</v>
      </c>
      <c r="O9" t="s">
        <v>59087</v>
      </c>
      <c r="P9" t="e">
        <f ca="1">_xll.BDP($C9,$P$2)</f>
        <v>#NAME?</v>
      </c>
      <c r="Q9" t="e">
        <f ca="1">_xll.BDP($C9,Q$2)</f>
        <v>#NAME?</v>
      </c>
      <c r="R9" t="e">
        <f ca="1">_xll.BDP($C9,R$2)</f>
        <v>#NAME?</v>
      </c>
      <c r="S9">
        <v>0.26086950302124023</v>
      </c>
      <c r="T9">
        <v>9.0909004211425781E-2</v>
      </c>
      <c r="U9">
        <v>0</v>
      </c>
      <c r="V9">
        <v>0.74073999999999995</v>
      </c>
      <c r="W9" s="72">
        <v>533700</v>
      </c>
      <c r="X9" s="72"/>
      <c r="Y9" s="72" t="s">
        <v>11841</v>
      </c>
      <c r="Z9" s="72" t="s">
        <v>59151</v>
      </c>
      <c r="AA9" s="72"/>
      <c r="AB9" s="72" t="s">
        <v>59156</v>
      </c>
      <c r="AC9" s="72"/>
      <c r="AD9" s="72"/>
      <c r="AE9" s="72"/>
      <c r="AF9" s="170">
        <v>729014</v>
      </c>
      <c r="AG9" s="72"/>
      <c r="AH9" s="72"/>
      <c r="AI9" s="72" t="s">
        <v>332</v>
      </c>
      <c r="AJ9" s="72"/>
      <c r="AK9" s="167" t="s">
        <v>59312</v>
      </c>
      <c r="AN9" t="s">
        <v>58215</v>
      </c>
      <c r="AO9" t="s">
        <v>11841</v>
      </c>
      <c r="AP9" t="s">
        <v>59151</v>
      </c>
      <c r="AQ9" t="s">
        <v>59178</v>
      </c>
      <c r="AR9" t="s">
        <v>11844</v>
      </c>
      <c r="AS9">
        <v>1.96</v>
      </c>
      <c r="AT9" t="s">
        <v>332</v>
      </c>
      <c r="AU9" t="s">
        <v>1762</v>
      </c>
      <c r="AV9" t="s">
        <v>1103</v>
      </c>
      <c r="AW9" s="171" t="e">
        <f ca="1">_xll.BDP(Z9,"GICS_SECTOR_NAME")</f>
        <v>#NAME?</v>
      </c>
      <c r="AZ9" s="20"/>
    </row>
    <row r="10" spans="1:52">
      <c r="A10" s="17">
        <v>44302</v>
      </c>
      <c r="B10" t="s">
        <v>59383</v>
      </c>
      <c r="C10" s="20" t="s">
        <v>32296</v>
      </c>
      <c r="D10" s="5">
        <v>0.01</v>
      </c>
      <c r="E10" s="5">
        <f>D10*VLOOKUP(B10,리밸런싱정리_202104!$AD$25:$AE$31,2,0)</f>
        <v>1.7499999999999998E-3</v>
      </c>
      <c r="F10" s="5">
        <f t="shared" si="0"/>
        <v>1.7499999999999998E-3</v>
      </c>
      <c r="G10" s="5">
        <f>IFERROR(VLOOKUP(C10,'p2301'!A:V,22,FALSE),0)/100</f>
        <v>0</v>
      </c>
      <c r="H10" s="2">
        <f t="shared" si="1"/>
        <v>1.7499999999999998E-3</v>
      </c>
      <c r="I10" s="78">
        <f t="shared" si="2"/>
        <v>368522808.04674995</v>
      </c>
      <c r="J10" t="e">
        <f ca="1">_xll.BDP(C10,"px_last")</f>
        <v>#NAME?</v>
      </c>
      <c r="K10" t="e">
        <f ca="1">_xll.BDP(C10, "CRNCY_ADJ_PX_LAST", "EQY_FUND_CRNCY", "KRW")</f>
        <v>#NAME?</v>
      </c>
      <c r="L10">
        <v>100</v>
      </c>
      <c r="M10" t="e">
        <f t="shared" ca="1" si="3"/>
        <v>#NAME?</v>
      </c>
      <c r="N10" t="str">
        <f>IF(ISNUMBER(MATCH(C10,'MTR 기등록 종목_GF1406'!C:C,0)),"-","NEW")</f>
        <v>-</v>
      </c>
      <c r="O10" t="s">
        <v>59083</v>
      </c>
      <c r="P10" t="e">
        <f ca="1">_xll.BDP($C10,$P$2)</f>
        <v>#NAME?</v>
      </c>
      <c r="Q10" t="e">
        <f ca="1">_xll.BDP($C10,Q$2)</f>
        <v>#NAME?</v>
      </c>
      <c r="R10" t="e">
        <f ca="1">_xll.BDP($C10,R$2)</f>
        <v>#NAME?</v>
      </c>
      <c r="S10">
        <v>-0.57575750350952148</v>
      </c>
      <c r="T10">
        <v>-0.36363649368286133</v>
      </c>
      <c r="U10">
        <v>0</v>
      </c>
      <c r="V10">
        <v>0.95011780000000001</v>
      </c>
      <c r="W10" s="72">
        <v>533700</v>
      </c>
      <c r="X10" s="72"/>
      <c r="Y10" s="72" t="s">
        <v>38648</v>
      </c>
      <c r="Z10" s="72" t="s">
        <v>1434</v>
      </c>
      <c r="AA10" s="72"/>
      <c r="AB10" s="72" t="s">
        <v>38541</v>
      </c>
      <c r="AC10" s="72"/>
      <c r="AD10" s="72"/>
      <c r="AE10" s="72"/>
      <c r="AF10" s="170">
        <v>164481</v>
      </c>
      <c r="AG10" s="72"/>
      <c r="AH10" s="72"/>
      <c r="AI10" s="72" t="s">
        <v>576</v>
      </c>
      <c r="AJ10" s="72"/>
      <c r="AK10" s="167"/>
      <c r="AN10" t="s">
        <v>59199</v>
      </c>
      <c r="AO10" t="s">
        <v>38648</v>
      </c>
      <c r="AP10" t="s">
        <v>1434</v>
      </c>
      <c r="AQ10" t="s">
        <v>59083</v>
      </c>
      <c r="AR10" t="s">
        <v>59176</v>
      </c>
      <c r="AS10">
        <v>25.95</v>
      </c>
      <c r="AT10" t="s">
        <v>576</v>
      </c>
      <c r="AU10" t="s">
        <v>38541</v>
      </c>
      <c r="AV10" t="s">
        <v>1137</v>
      </c>
      <c r="AW10" s="171" t="e">
        <f ca="1">_xll.BDP(Z10,"GICS_SECTOR_NAME")</f>
        <v>#NAME?</v>
      </c>
      <c r="AX10" s="145"/>
      <c r="AZ10" s="20"/>
    </row>
    <row r="11" spans="1:52">
      <c r="A11" s="17">
        <v>44302</v>
      </c>
      <c r="B11" t="s">
        <v>59383</v>
      </c>
      <c r="C11" s="20" t="s">
        <v>51604</v>
      </c>
      <c r="D11" s="5">
        <v>0.01</v>
      </c>
      <c r="E11" s="5">
        <f>D11*VLOOKUP(B11,리밸런싱정리_202104!$AD$25:$AE$31,2,0)</f>
        <v>1.7499999999999998E-3</v>
      </c>
      <c r="F11" s="5">
        <f t="shared" si="0"/>
        <v>1.7499999999999998E-3</v>
      </c>
      <c r="G11" s="5">
        <f>IFERROR(VLOOKUP(C11,'p2301'!A:V,22,FALSE),0)/100</f>
        <v>1.5E-3</v>
      </c>
      <c r="H11" s="2">
        <f t="shared" si="1"/>
        <v>2.4999999999999979E-4</v>
      </c>
      <c r="I11" s="78">
        <f t="shared" si="2"/>
        <v>52646115.435249954</v>
      </c>
      <c r="J11" t="e">
        <f ca="1">_xll.BDP(C11,"px_last")</f>
        <v>#NAME?</v>
      </c>
      <c r="K11" t="e">
        <f ca="1">_xll.BDP(C11, "CRNCY_ADJ_PX_LAST", "EQY_FUND_CRNCY", "KRW")</f>
        <v>#NAME?</v>
      </c>
      <c r="L11">
        <v>100</v>
      </c>
      <c r="M11" t="e">
        <f t="shared" ca="1" si="3"/>
        <v>#NAME?</v>
      </c>
      <c r="N11" t="str">
        <f>IF(ISNUMBER(MATCH(C11,'MTR 기등록 종목_GF1406'!C:C,0)),"-","NEW")</f>
        <v>-</v>
      </c>
      <c r="O11" t="s">
        <v>45684</v>
      </c>
      <c r="P11" t="e">
        <f ca="1">_xll.BDP($C11,$P$2)</f>
        <v>#NAME?</v>
      </c>
      <c r="Q11" t="e">
        <f ca="1">_xll.BDP($C11,Q$2)</f>
        <v>#NAME?</v>
      </c>
      <c r="R11" t="e">
        <f ca="1">_xll.BDP($C11,R$2)</f>
        <v>#NAME?</v>
      </c>
      <c r="S11">
        <v>-0.64112401008605957</v>
      </c>
      <c r="T11">
        <v>6.0846567153930664E-2</v>
      </c>
      <c r="U11">
        <v>0.29629611968994141</v>
      </c>
      <c r="V11">
        <v>-32.02713</v>
      </c>
      <c r="W11" s="72">
        <v>533700</v>
      </c>
      <c r="X11" s="72"/>
      <c r="Y11" s="72" t="s">
        <v>56346</v>
      </c>
      <c r="Z11" s="72" t="s">
        <v>56347</v>
      </c>
      <c r="AA11" s="72"/>
      <c r="AB11" s="72" t="s">
        <v>1806</v>
      </c>
      <c r="AC11" s="72"/>
      <c r="AD11" s="72"/>
      <c r="AE11" s="72"/>
      <c r="AF11" s="170">
        <v>4003</v>
      </c>
      <c r="AG11" s="72"/>
      <c r="AH11" s="72"/>
      <c r="AI11" s="72" t="s">
        <v>247</v>
      </c>
      <c r="AJ11" s="72"/>
      <c r="AK11" s="167"/>
      <c r="AN11" t="s">
        <v>58215</v>
      </c>
      <c r="AO11" t="s">
        <v>56346</v>
      </c>
      <c r="AP11" t="s">
        <v>56347</v>
      </c>
      <c r="AQ11" t="s">
        <v>45684</v>
      </c>
      <c r="AR11" t="s">
        <v>56348</v>
      </c>
      <c r="AS11">
        <v>40.06</v>
      </c>
      <c r="AT11" t="s">
        <v>247</v>
      </c>
      <c r="AU11" t="s">
        <v>1806</v>
      </c>
      <c r="AV11" t="s">
        <v>1110</v>
      </c>
      <c r="AW11" s="171" t="e">
        <f ca="1">_xll.BDP(Z11,"GICS_SECTOR_NAME")</f>
        <v>#NAME?</v>
      </c>
      <c r="AZ11" s="20"/>
    </row>
    <row r="12" spans="1:52">
      <c r="A12" s="17">
        <v>44302</v>
      </c>
      <c r="B12" t="s">
        <v>59383</v>
      </c>
      <c r="C12" s="20" t="s">
        <v>52376</v>
      </c>
      <c r="D12" s="5">
        <v>0.01</v>
      </c>
      <c r="E12" s="5">
        <f>D12*VLOOKUP(B12,리밸런싱정리_202104!$AD$25:$AE$31,2,0)</f>
        <v>1.7499999999999998E-3</v>
      </c>
      <c r="F12" s="5">
        <f t="shared" si="0"/>
        <v>1.7499999999999998E-3</v>
      </c>
      <c r="G12" s="5">
        <f>IFERROR(VLOOKUP(C12,'p2301'!A:V,22,FALSE),0)/100</f>
        <v>1.4000000000000002E-3</v>
      </c>
      <c r="H12" s="2">
        <f t="shared" si="1"/>
        <v>3.4999999999999962E-4</v>
      </c>
      <c r="I12" s="78">
        <f t="shared" si="2"/>
        <v>73704561.609349921</v>
      </c>
      <c r="J12" t="e">
        <f ca="1">_xll.BDP(C12,"px_last")</f>
        <v>#NAME?</v>
      </c>
      <c r="K12" t="e">
        <f ca="1">_xll.BDP(C12, "CRNCY_ADJ_PX_LAST", "EQY_FUND_CRNCY", "KRW")</f>
        <v>#NAME?</v>
      </c>
      <c r="L12">
        <v>1</v>
      </c>
      <c r="M12" t="e">
        <f t="shared" ca="1" si="3"/>
        <v>#NAME?</v>
      </c>
      <c r="N12" t="str">
        <f>IF(ISNUMBER(MATCH(C12,'MTR 기등록 종목_GF1406'!C:C,0)),"-","NEW")</f>
        <v>-</v>
      </c>
      <c r="O12" t="s">
        <v>39906</v>
      </c>
      <c r="P12" t="e">
        <f ca="1">_xll.BDP($C12,$P$2)</f>
        <v>#NAME?</v>
      </c>
      <c r="Q12" t="e">
        <f ca="1">_xll.BDP($C12,Q$2)</f>
        <v>#NAME?</v>
      </c>
      <c r="R12" t="e">
        <f ca="1">_xll.BDP($C12,R$2)</f>
        <v>#NAME?</v>
      </c>
      <c r="S12">
        <v>0.85714280605316162</v>
      </c>
      <c r="T12">
        <v>0.28571414947509766</v>
      </c>
      <c r="U12">
        <v>0</v>
      </c>
      <c r="V12">
        <v>9.2927619999999997</v>
      </c>
      <c r="W12" s="72">
        <v>533700</v>
      </c>
      <c r="X12" s="72"/>
      <c r="Y12" s="72" t="s">
        <v>39904</v>
      </c>
      <c r="Z12" s="72" t="s">
        <v>59077</v>
      </c>
      <c r="AA12" s="72"/>
      <c r="AB12" s="72" t="s">
        <v>39863</v>
      </c>
      <c r="AC12" s="72"/>
      <c r="AD12" s="72"/>
      <c r="AE12" s="72"/>
      <c r="AF12" s="72">
        <v>34751</v>
      </c>
      <c r="AG12" s="72"/>
      <c r="AH12" s="72"/>
      <c r="AI12" s="72" t="s">
        <v>588</v>
      </c>
      <c r="AJ12" s="72"/>
      <c r="AK12" s="167"/>
      <c r="AN12" t="s">
        <v>58215</v>
      </c>
      <c r="AO12" t="s">
        <v>39904</v>
      </c>
      <c r="AP12" t="s">
        <v>59177</v>
      </c>
      <c r="AQ12" t="s">
        <v>39906</v>
      </c>
      <c r="AR12" t="s">
        <v>39907</v>
      </c>
      <c r="AS12">
        <v>8.32</v>
      </c>
      <c r="AT12" t="s">
        <v>588</v>
      </c>
      <c r="AU12" t="s">
        <v>39863</v>
      </c>
      <c r="AV12" t="s">
        <v>1133</v>
      </c>
      <c r="AW12" s="171" t="e">
        <f ca="1">_xll.BDP(Z12,"GICS_SECTOR_NAME")</f>
        <v>#NAME?</v>
      </c>
      <c r="AX12" s="145"/>
      <c r="AZ12" s="20"/>
    </row>
    <row r="13" spans="1:52">
      <c r="A13" s="17">
        <v>44302</v>
      </c>
      <c r="B13" t="s">
        <v>59383</v>
      </c>
      <c r="C13" s="20" t="s">
        <v>920</v>
      </c>
      <c r="D13" s="5">
        <v>0.01</v>
      </c>
      <c r="E13" s="5">
        <f>D13*VLOOKUP(B13,리밸런싱정리_202104!$AD$25:$AE$31,2,0)</f>
        <v>1.7499999999999998E-3</v>
      </c>
      <c r="F13" s="5">
        <f t="shared" si="0"/>
        <v>1.7499999999999998E-3</v>
      </c>
      <c r="G13" s="5">
        <f>IFERROR(VLOOKUP(C13,'p2301'!A:V,22,FALSE),0)/100</f>
        <v>0</v>
      </c>
      <c r="H13" s="2">
        <f t="shared" si="1"/>
        <v>1.7499999999999998E-3</v>
      </c>
      <c r="I13" s="78">
        <f t="shared" si="2"/>
        <v>368522808.04674995</v>
      </c>
      <c r="J13" t="e">
        <f ca="1">_xll.BDP(C13,"px_last")</f>
        <v>#NAME?</v>
      </c>
      <c r="K13" t="e">
        <f ca="1">_xll.BDP(C13, "CRNCY_ADJ_PX_LAST", "EQY_FUND_CRNCY", "KRW")</f>
        <v>#NAME?</v>
      </c>
      <c r="L13">
        <v>100</v>
      </c>
      <c r="M13" t="e">
        <f t="shared" ca="1" si="3"/>
        <v>#NAME?</v>
      </c>
      <c r="N13" t="str">
        <f>IF(ISNUMBER(MATCH(C13,'MTR 기등록 종목_GF1406'!C:C,0)),"-","NEW")</f>
        <v>-</v>
      </c>
      <c r="O13" t="s">
        <v>59246</v>
      </c>
      <c r="P13" t="e">
        <f ca="1">_xll.BDP($C13,$P$2)</f>
        <v>#NAME?</v>
      </c>
      <c r="Q13" t="e">
        <f ca="1">_xll.BDP($C13,Q$2)</f>
        <v>#NAME?</v>
      </c>
      <c r="R13" t="e">
        <f ca="1">_xll.BDP($C13,R$2)</f>
        <v>#NAME?</v>
      </c>
      <c r="S13">
        <v>0</v>
      </c>
      <c r="T13">
        <v>0</v>
      </c>
      <c r="U13">
        <v>0</v>
      </c>
      <c r="V13">
        <v>4.3245170000000002</v>
      </c>
      <c r="W13" s="72">
        <v>533700</v>
      </c>
      <c r="X13" s="72"/>
      <c r="Y13" s="72" t="s">
        <v>59076</v>
      </c>
      <c r="Z13" s="72" t="s">
        <v>59049</v>
      </c>
      <c r="AA13" s="72"/>
      <c r="AB13" s="72" t="s">
        <v>1806</v>
      </c>
      <c r="AC13" s="72"/>
      <c r="AD13" s="72"/>
      <c r="AE13" s="72"/>
      <c r="AF13" s="170">
        <v>2322</v>
      </c>
      <c r="AG13" s="72"/>
      <c r="AH13" s="72"/>
      <c r="AI13" s="72" t="s">
        <v>247</v>
      </c>
      <c r="AJ13" s="72"/>
      <c r="AK13" s="167"/>
      <c r="AN13" t="s">
        <v>59199</v>
      </c>
      <c r="AO13" t="s">
        <v>59076</v>
      </c>
      <c r="AP13" t="s">
        <v>59049</v>
      </c>
      <c r="AQ13" t="s">
        <v>59027</v>
      </c>
      <c r="AR13" t="s">
        <v>59175</v>
      </c>
      <c r="AS13">
        <v>69.89</v>
      </c>
      <c r="AT13" t="s">
        <v>247</v>
      </c>
      <c r="AU13" t="s">
        <v>1806</v>
      </c>
      <c r="AV13" t="s">
        <v>1096</v>
      </c>
      <c r="AW13" s="171" t="e">
        <f ca="1">_xll.BDP(Z13,"GICS_SECTOR_NAME")</f>
        <v>#NAME?</v>
      </c>
      <c r="AX13" s="145" t="e">
        <f ca="1">_xll.BDP(Z13,"GICS_SUB_INDUSTRY_NAME")</f>
        <v>#NAME?</v>
      </c>
      <c r="AZ13" s="20"/>
    </row>
    <row r="14" spans="1:52">
      <c r="A14" s="17">
        <v>44302</v>
      </c>
      <c r="B14" t="s">
        <v>59383</v>
      </c>
      <c r="C14" s="20" t="s">
        <v>47403</v>
      </c>
      <c r="D14" s="5">
        <v>0.01</v>
      </c>
      <c r="E14" s="5">
        <f>D14*VLOOKUP(B14,리밸런싱정리_202104!$AD$25:$AE$31,2,0)</f>
        <v>1.7499999999999998E-3</v>
      </c>
      <c r="F14" s="5">
        <f t="shared" si="0"/>
        <v>1.7499999999999998E-3</v>
      </c>
      <c r="G14" s="5">
        <f>IFERROR(VLOOKUP(C14,'p2301'!A:V,22,FALSE),0)/100</f>
        <v>1.4000000000000002E-3</v>
      </c>
      <c r="H14" s="2">
        <f t="shared" si="1"/>
        <v>3.4999999999999962E-4</v>
      </c>
      <c r="I14" s="78">
        <f t="shared" si="2"/>
        <v>73704561.609349921</v>
      </c>
      <c r="J14" t="e">
        <f ca="1">_xll.BDP(C14,"px_last")</f>
        <v>#NAME?</v>
      </c>
      <c r="K14" t="e">
        <f ca="1">_xll.BDP(C14, "CRNCY_ADJ_PX_LAST", "EQY_FUND_CRNCY", "KRW")</f>
        <v>#NAME?</v>
      </c>
      <c r="L14">
        <v>1</v>
      </c>
      <c r="M14" t="e">
        <f t="shared" ca="1" si="3"/>
        <v>#NAME?</v>
      </c>
      <c r="N14" t="str">
        <f>IF(ISNUMBER(MATCH(C14,'MTR 기등록 종목_GF1406'!C:C,0)),"-","NEW")</f>
        <v>-</v>
      </c>
      <c r="O14" t="s">
        <v>59023</v>
      </c>
      <c r="P14" t="e">
        <f ca="1">_xll.BDP($C14,$P$2)</f>
        <v>#NAME?</v>
      </c>
      <c r="Q14" t="e">
        <f ca="1">_xll.BDP($C14,Q$2)</f>
        <v>#NAME?</v>
      </c>
      <c r="R14" t="e">
        <f ca="1">_xll.BDP($C14,R$2)</f>
        <v>#NAME?</v>
      </c>
      <c r="S14">
        <v>-0.5</v>
      </c>
      <c r="T14">
        <v>0</v>
      </c>
      <c r="U14">
        <v>0</v>
      </c>
      <c r="V14">
        <v>2.8151809999999999</v>
      </c>
      <c r="W14" s="72">
        <v>533700</v>
      </c>
      <c r="X14" s="72"/>
      <c r="Y14" s="72" t="s">
        <v>438</v>
      </c>
      <c r="Z14" s="72" t="s">
        <v>800</v>
      </c>
      <c r="AA14" s="72"/>
      <c r="AB14" s="72" t="s">
        <v>59194</v>
      </c>
      <c r="AC14" s="72"/>
      <c r="AD14" s="72"/>
      <c r="AE14" s="72"/>
      <c r="AF14" s="170">
        <v>52258</v>
      </c>
      <c r="AG14" s="72"/>
      <c r="AH14" s="72"/>
      <c r="AI14" s="72" t="s">
        <v>59195</v>
      </c>
      <c r="AJ14" s="72"/>
      <c r="AK14" s="167"/>
      <c r="AN14" t="s">
        <v>58215</v>
      </c>
      <c r="AO14" t="s">
        <v>438</v>
      </c>
      <c r="AP14" t="s">
        <v>800</v>
      </c>
      <c r="AQ14" t="s">
        <v>59023</v>
      </c>
      <c r="AR14" t="s">
        <v>1090</v>
      </c>
      <c r="AS14">
        <v>173.8</v>
      </c>
      <c r="AT14" t="s">
        <v>1051</v>
      </c>
      <c r="AU14" t="s">
        <v>58776</v>
      </c>
      <c r="AV14" t="s">
        <v>1091</v>
      </c>
      <c r="AW14" s="171" t="e">
        <f ca="1">_xll.BDP(Z14,"GICS_SECTOR_NAME")</f>
        <v>#NAME?</v>
      </c>
      <c r="AZ14" s="20"/>
    </row>
    <row r="15" spans="1:52">
      <c r="A15" s="17">
        <v>44302</v>
      </c>
      <c r="B15" t="s">
        <v>59383</v>
      </c>
      <c r="C15" s="20" t="s">
        <v>26613</v>
      </c>
      <c r="D15" s="5">
        <v>0.01</v>
      </c>
      <c r="E15" s="5">
        <f>D15*VLOOKUP(B15,리밸런싱정리_202104!$AD$25:$AE$31,2,0)</f>
        <v>1.7499999999999998E-3</v>
      </c>
      <c r="F15" s="5">
        <f t="shared" si="0"/>
        <v>1.7499999999999998E-3</v>
      </c>
      <c r="G15" s="5">
        <f>IFERROR(VLOOKUP(C15,'p2301'!A:V,22,FALSE),0)/100</f>
        <v>0</v>
      </c>
      <c r="H15" s="2">
        <f t="shared" si="1"/>
        <v>1.7499999999999998E-3</v>
      </c>
      <c r="I15" s="78">
        <f t="shared" si="2"/>
        <v>368522808.04674995</v>
      </c>
      <c r="J15" t="e">
        <f ca="1">_xll.BDP(C15,"px_last")</f>
        <v>#NAME?</v>
      </c>
      <c r="K15" t="e">
        <f ca="1">_xll.BDP(C15, "CRNCY_ADJ_PX_LAST", "EQY_FUND_CRNCY", "KRW")</f>
        <v>#NAME?</v>
      </c>
      <c r="L15">
        <v>100</v>
      </c>
      <c r="M15" t="e">
        <f t="shared" ca="1" si="3"/>
        <v>#NAME?</v>
      </c>
      <c r="N15" t="str">
        <f>IF(ISNUMBER(MATCH(C15,'MTR 기등록 종목_GF1406'!C:C,0)),"-","NEW")</f>
        <v>-</v>
      </c>
      <c r="O15" t="s">
        <v>637</v>
      </c>
      <c r="P15" t="e">
        <f ca="1">_xll.BDP($C15,$P$2)</f>
        <v>#NAME?</v>
      </c>
      <c r="Q15" t="e">
        <f ca="1">_xll.BDP($C15,Q$2)</f>
        <v>#NAME?</v>
      </c>
      <c r="R15" t="e">
        <f ca="1">_xll.BDP($C15,R$2)</f>
        <v>#NAME?</v>
      </c>
      <c r="S15">
        <v>-4.5751571655273438E-2</v>
      </c>
      <c r="T15">
        <v>-4.5751571655273438E-2</v>
      </c>
      <c r="U15">
        <v>0</v>
      </c>
      <c r="V15">
        <v>8.5154560000000004E-2</v>
      </c>
      <c r="W15" s="72">
        <v>533700</v>
      </c>
      <c r="X15" s="72"/>
      <c r="Y15" s="72" t="s">
        <v>636</v>
      </c>
      <c r="Z15" s="72" t="s">
        <v>73</v>
      </c>
      <c r="AA15" s="72"/>
      <c r="AB15" s="72" t="s">
        <v>1806</v>
      </c>
      <c r="AC15" s="72"/>
      <c r="AD15" s="72"/>
      <c r="AE15" s="72"/>
      <c r="AF15" s="170">
        <v>1980</v>
      </c>
      <c r="AG15" s="72"/>
      <c r="AH15" s="72"/>
      <c r="AI15" s="72" t="s">
        <v>247</v>
      </c>
      <c r="AJ15" s="72"/>
      <c r="AK15" s="167" t="s">
        <v>59353</v>
      </c>
      <c r="AN15" t="s">
        <v>58215</v>
      </c>
      <c r="AO15" t="s">
        <v>636</v>
      </c>
      <c r="AP15" t="s">
        <v>73</v>
      </c>
      <c r="AQ15" t="s">
        <v>637</v>
      </c>
      <c r="AR15" t="s">
        <v>1107</v>
      </c>
      <c r="AS15">
        <v>46.96</v>
      </c>
      <c r="AT15" t="s">
        <v>247</v>
      </c>
      <c r="AU15" t="s">
        <v>1806</v>
      </c>
      <c r="AV15" t="s">
        <v>1096</v>
      </c>
      <c r="AW15" s="171" t="e">
        <f ca="1">_xll.BDP(Z15,"GICS_SECTOR_NAME")</f>
        <v>#NAME?</v>
      </c>
      <c r="AX15" s="145" t="e">
        <f ca="1">_xll.BDP(Z15,"GICS_SUB_INDUSTRY_NAME")</f>
        <v>#NAME?</v>
      </c>
      <c r="AZ15" s="20"/>
    </row>
    <row r="16" spans="1:52">
      <c r="A16" s="17">
        <v>44302</v>
      </c>
      <c r="B16" t="s">
        <v>59383</v>
      </c>
      <c r="C16" s="20" t="s">
        <v>934</v>
      </c>
      <c r="D16" s="5">
        <v>0.01</v>
      </c>
      <c r="E16" s="5">
        <f>D16*VLOOKUP(B16,리밸런싱정리_202104!$AD$25:$AE$31,2,0)</f>
        <v>1.7499999999999998E-3</v>
      </c>
      <c r="F16" s="5">
        <f t="shared" si="0"/>
        <v>1.7499999999999998E-3</v>
      </c>
      <c r="G16" s="5">
        <f>IFERROR(VLOOKUP(C16,'p2301'!A:V,22,FALSE),0)/100</f>
        <v>0</v>
      </c>
      <c r="H16" s="2">
        <f t="shared" si="1"/>
        <v>1.7499999999999998E-3</v>
      </c>
      <c r="I16" s="78">
        <f t="shared" si="2"/>
        <v>368522808.04674995</v>
      </c>
      <c r="J16" t="e">
        <f ca="1">_xll.BDP(C16,"px_last")</f>
        <v>#NAME?</v>
      </c>
      <c r="K16" t="e">
        <f ca="1">_xll.BDP(C16, "CRNCY_ADJ_PX_LAST", "EQY_FUND_CRNCY", "KRW")</f>
        <v>#NAME?</v>
      </c>
      <c r="L16">
        <v>1</v>
      </c>
      <c r="M16" t="e">
        <f t="shared" ca="1" si="3"/>
        <v>#NAME?</v>
      </c>
      <c r="N16" t="str">
        <f>IF(ISNUMBER(MATCH(C16,'MTR 기등록 종목_GF1406'!C:C,0)),"-","NEW")</f>
        <v>-</v>
      </c>
      <c r="O16" t="s">
        <v>59026</v>
      </c>
      <c r="P16" t="e">
        <f ca="1">_xll.BDP($C16,$P$2)</f>
        <v>#NAME?</v>
      </c>
      <c r="Q16" t="e">
        <f ca="1">_xll.BDP($C16,Q$2)</f>
        <v>#NAME?</v>
      </c>
      <c r="R16" t="e">
        <f ca="1">_xll.BDP($C16,R$2)</f>
        <v>#NAME?</v>
      </c>
      <c r="S16">
        <v>0.33126258850097656</v>
      </c>
      <c r="T16">
        <v>4.3478012084960938E-2</v>
      </c>
      <c r="U16">
        <v>0</v>
      </c>
      <c r="V16">
        <v>0.53641470000000002</v>
      </c>
      <c r="W16" s="72">
        <v>533700</v>
      </c>
      <c r="X16" s="72"/>
      <c r="Y16" s="72" t="s">
        <v>40502</v>
      </c>
      <c r="Z16" s="72" t="s">
        <v>59048</v>
      </c>
      <c r="AA16" s="72"/>
      <c r="AB16" s="72" t="s">
        <v>59160</v>
      </c>
      <c r="AC16" s="72"/>
      <c r="AD16" s="72"/>
      <c r="AE16" s="72"/>
      <c r="AF16" s="170">
        <v>16274</v>
      </c>
      <c r="AG16" s="72"/>
      <c r="AH16" s="72"/>
      <c r="AI16" s="72" t="s">
        <v>374</v>
      </c>
      <c r="AJ16" s="72"/>
      <c r="AK16" s="167"/>
      <c r="AN16" t="s">
        <v>58215</v>
      </c>
      <c r="AO16" t="s">
        <v>40502</v>
      </c>
      <c r="AP16" t="s">
        <v>59048</v>
      </c>
      <c r="AQ16" t="s">
        <v>59026</v>
      </c>
      <c r="AR16" t="s">
        <v>40505</v>
      </c>
      <c r="AS16">
        <v>5.6280000000000001</v>
      </c>
      <c r="AT16" t="s">
        <v>374</v>
      </c>
      <c r="AU16" t="s">
        <v>16997</v>
      </c>
      <c r="AV16" t="s">
        <v>17085</v>
      </c>
      <c r="AW16" s="171" t="e">
        <f ca="1">_xll.BDP(Z16,"GICS_SECTOR_NAME")</f>
        <v>#NAME?</v>
      </c>
      <c r="AX16" s="145"/>
      <c r="AZ16" s="20"/>
    </row>
    <row r="17" spans="1:52">
      <c r="A17" s="17">
        <v>44302</v>
      </c>
      <c r="B17" t="s">
        <v>59383</v>
      </c>
      <c r="C17" s="20" t="s">
        <v>48950</v>
      </c>
      <c r="D17" s="5">
        <v>0.01</v>
      </c>
      <c r="E17" s="5">
        <f>D17*VLOOKUP(B17,리밸런싱정리_202104!$AD$25:$AE$31,2,0)</f>
        <v>1.7499999999999998E-3</v>
      </c>
      <c r="F17" s="5">
        <f t="shared" si="0"/>
        <v>1.7499999999999998E-3</v>
      </c>
      <c r="G17" s="5">
        <f>IFERROR(VLOOKUP(C17,'p2301'!A:V,22,FALSE),0)/100</f>
        <v>1.4000000000000002E-3</v>
      </c>
      <c r="H17" s="2">
        <f t="shared" si="1"/>
        <v>3.4999999999999962E-4</v>
      </c>
      <c r="I17" s="78">
        <f t="shared" si="2"/>
        <v>73704561.609349921</v>
      </c>
      <c r="J17" t="e">
        <f ca="1">_xll.BDP(C17,"px_last")</f>
        <v>#NAME?</v>
      </c>
      <c r="K17" t="e">
        <f ca="1">_xll.BDP(C17, "CRNCY_ADJ_PX_LAST", "EQY_FUND_CRNCY", "KRW")</f>
        <v>#NAME?</v>
      </c>
      <c r="L17">
        <v>100</v>
      </c>
      <c r="M17" t="e">
        <f t="shared" ca="1" si="3"/>
        <v>#NAME?</v>
      </c>
      <c r="N17" t="str">
        <f>IF(ISNUMBER(MATCH(C17,'MTR 기등록 종목_GF1406'!C:C,0)),"-","NEW")</f>
        <v>-</v>
      </c>
      <c r="O17" t="s">
        <v>1356</v>
      </c>
      <c r="P17" t="e">
        <f ca="1">_xll.BDP($C17,$P$2)</f>
        <v>#NAME?</v>
      </c>
      <c r="Q17" t="e">
        <f ca="1">_xll.BDP($C17,Q$2)</f>
        <v>#NAME?</v>
      </c>
      <c r="R17" t="e">
        <f ca="1">_xll.BDP($C17,R$2)</f>
        <v>#NAME?</v>
      </c>
      <c r="S17">
        <v>0.20948648452758789</v>
      </c>
      <c r="T17">
        <v>8.6956501007080078E-2</v>
      </c>
      <c r="U17">
        <v>0</v>
      </c>
      <c r="V17">
        <v>2.9407809999999999</v>
      </c>
      <c r="W17" s="72">
        <v>533700</v>
      </c>
      <c r="X17" s="72"/>
      <c r="Y17" s="72" t="s">
        <v>1610</v>
      </c>
      <c r="Z17" s="72" t="s">
        <v>1404</v>
      </c>
      <c r="AA17" s="72"/>
      <c r="AB17" s="72" t="s">
        <v>1806</v>
      </c>
      <c r="AC17" s="72"/>
      <c r="AD17" s="72"/>
      <c r="AE17" s="72"/>
      <c r="AF17" s="72">
        <v>923</v>
      </c>
      <c r="AG17" s="72"/>
      <c r="AH17" s="72"/>
      <c r="AI17" s="72" t="s">
        <v>247</v>
      </c>
      <c r="AJ17" s="72"/>
      <c r="AK17" s="167"/>
      <c r="AN17" t="s">
        <v>58215</v>
      </c>
      <c r="AO17" t="s">
        <v>1610</v>
      </c>
      <c r="AP17" t="s">
        <v>1404</v>
      </c>
      <c r="AQ17" t="s">
        <v>1356</v>
      </c>
      <c r="AR17" t="s">
        <v>52132</v>
      </c>
      <c r="AS17">
        <v>81.13</v>
      </c>
      <c r="AT17" t="s">
        <v>247</v>
      </c>
      <c r="AU17" t="s">
        <v>1806</v>
      </c>
      <c r="AV17" t="s">
        <v>1096</v>
      </c>
      <c r="AW17" s="171" t="e">
        <f ca="1">_xll.BDP(Z17,"GICS_SECTOR_NAME")</f>
        <v>#NAME?</v>
      </c>
      <c r="AZ17" s="20"/>
    </row>
    <row r="18" spans="1:52">
      <c r="A18" s="17">
        <v>44302</v>
      </c>
      <c r="B18" t="s">
        <v>59383</v>
      </c>
      <c r="C18" s="20" t="s">
        <v>28465</v>
      </c>
      <c r="D18" s="5">
        <v>0.01</v>
      </c>
      <c r="E18" s="5">
        <f>D18*VLOOKUP(B18,리밸런싱정리_202104!$AD$25:$AE$31,2,0)</f>
        <v>1.7499999999999998E-3</v>
      </c>
      <c r="F18" s="5">
        <f t="shared" si="0"/>
        <v>1.7499999999999998E-3</v>
      </c>
      <c r="G18" s="5">
        <f>IFERROR(VLOOKUP(C18,'p2301'!A:V,22,FALSE),0)/100</f>
        <v>0</v>
      </c>
      <c r="H18" s="2">
        <f t="shared" si="1"/>
        <v>1.7499999999999998E-3</v>
      </c>
      <c r="I18" s="78">
        <f t="shared" si="2"/>
        <v>368522808.04674995</v>
      </c>
      <c r="J18" t="e">
        <f ca="1">_xll.BDP(C18,"px_last")</f>
        <v>#NAME?</v>
      </c>
      <c r="K18" t="e">
        <f ca="1">_xll.BDP(C18, "CRNCY_ADJ_PX_LAST", "EQY_FUND_CRNCY", "KRW")</f>
        <v>#NAME?</v>
      </c>
      <c r="L18">
        <v>1</v>
      </c>
      <c r="M18" t="e">
        <f t="shared" ca="1" si="3"/>
        <v>#NAME?</v>
      </c>
      <c r="N18" t="str">
        <f>IF(ISNUMBER(MATCH(C18,'MTR 기등록 종목_GF1406'!C:C,0)),"-","NEW")</f>
        <v>-</v>
      </c>
      <c r="O18" t="s">
        <v>427</v>
      </c>
      <c r="P18" t="e">
        <f ca="1">_xll.BDP($C18,$P$2)</f>
        <v>#NAME?</v>
      </c>
      <c r="Q18" t="e">
        <f ca="1">_xll.BDP($C18,Q$2)</f>
        <v>#NAME?</v>
      </c>
      <c r="R18" t="e">
        <f ca="1">_xll.BDP($C18,R$2)</f>
        <v>#NAME?</v>
      </c>
      <c r="S18">
        <v>-7.9999923706054688E-2</v>
      </c>
      <c r="T18">
        <v>0.16000008583068848</v>
      </c>
      <c r="U18">
        <v>8.0000162124633789E-2</v>
      </c>
      <c r="V18">
        <v>4.2063940000000004</v>
      </c>
      <c r="W18" s="72">
        <v>533700</v>
      </c>
      <c r="X18" s="72"/>
      <c r="Y18" s="72" t="s">
        <v>426</v>
      </c>
      <c r="Z18" s="72" t="s">
        <v>428</v>
      </c>
      <c r="AA18" s="72"/>
      <c r="AB18" s="72" t="s">
        <v>2660</v>
      </c>
      <c r="AC18" s="72"/>
      <c r="AD18" s="72"/>
      <c r="AE18" s="72"/>
      <c r="AF18" s="170">
        <v>896</v>
      </c>
      <c r="AG18" s="72"/>
      <c r="AH18" s="72"/>
      <c r="AI18" s="72" t="s">
        <v>59195</v>
      </c>
      <c r="AJ18" s="72"/>
      <c r="AK18" s="167"/>
      <c r="AN18" t="s">
        <v>58215</v>
      </c>
      <c r="AO18" t="s">
        <v>426</v>
      </c>
      <c r="AP18" t="s">
        <v>428</v>
      </c>
      <c r="AQ18" t="s">
        <v>427</v>
      </c>
      <c r="AR18" t="s">
        <v>1267</v>
      </c>
      <c r="AS18">
        <v>6310</v>
      </c>
      <c r="AT18" t="s">
        <v>1051</v>
      </c>
      <c r="AU18" t="s">
        <v>2660</v>
      </c>
      <c r="AV18" t="s">
        <v>1091</v>
      </c>
      <c r="AW18" s="171" t="e">
        <f ca="1">_xll.BDP(Z18,"GICS_SECTOR_NAME")</f>
        <v>#NAME?</v>
      </c>
      <c r="AZ18" s="20"/>
    </row>
    <row r="19" spans="1:52">
      <c r="A19" s="17">
        <v>44302</v>
      </c>
      <c r="B19" t="s">
        <v>59383</v>
      </c>
      <c r="C19" s="20" t="s">
        <v>726</v>
      </c>
      <c r="D19" s="5">
        <v>0.01</v>
      </c>
      <c r="E19" s="5">
        <f>D19*VLOOKUP(B19,리밸런싱정리_202104!$AD$25:$AE$31,2,0)</f>
        <v>1.7499999999999998E-3</v>
      </c>
      <c r="F19" s="5">
        <f t="shared" si="0"/>
        <v>1.7499999999999998E-3</v>
      </c>
      <c r="G19" s="5">
        <f>IFERROR(VLOOKUP(C19,'p2301'!A:V,22,FALSE),0)/100</f>
        <v>1.4000000000000002E-3</v>
      </c>
      <c r="H19" s="2">
        <f t="shared" si="1"/>
        <v>3.4999999999999962E-4</v>
      </c>
      <c r="I19" s="78">
        <f t="shared" si="2"/>
        <v>73704561.609349921</v>
      </c>
      <c r="J19" t="e">
        <f ca="1">_xll.BDP(C19,"px_last")</f>
        <v>#NAME?</v>
      </c>
      <c r="K19" t="e">
        <f ca="1">_xll.BDP(C19, "CRNCY_ADJ_PX_LAST", "EQY_FUND_CRNCY", "KRW")</f>
        <v>#NAME?</v>
      </c>
      <c r="L19">
        <v>100</v>
      </c>
      <c r="M19" t="e">
        <f t="shared" ca="1" si="3"/>
        <v>#NAME?</v>
      </c>
      <c r="N19" t="str">
        <f>IF(ISNUMBER(MATCH(C19,'MTR 기등록 종목_GF1406'!C:C,0)),"-","NEW")</f>
        <v>-</v>
      </c>
      <c r="O19" t="s">
        <v>59024</v>
      </c>
      <c r="P19" t="e">
        <f ca="1">_xll.BDP($C19,$P$2)</f>
        <v>#NAME?</v>
      </c>
      <c r="Q19" t="e">
        <f ca="1">_xll.BDP($C19,Q$2)</f>
        <v>#NAME?</v>
      </c>
      <c r="R19" t="e">
        <f ca="1">_xll.BDP($C19,R$2)</f>
        <v>#NAME?</v>
      </c>
      <c r="S19" t="s">
        <v>59042</v>
      </c>
      <c r="T19" t="s">
        <v>59042</v>
      </c>
      <c r="U19" t="s">
        <v>59042</v>
      </c>
      <c r="V19">
        <v>3.256154</v>
      </c>
      <c r="W19" s="72">
        <v>533700</v>
      </c>
      <c r="X19" s="72"/>
      <c r="Y19" s="72" t="s">
        <v>1596</v>
      </c>
      <c r="Z19" s="72" t="s">
        <v>1401</v>
      </c>
      <c r="AA19" s="72"/>
      <c r="AB19" s="72" t="s">
        <v>1806</v>
      </c>
      <c r="AC19" s="72"/>
      <c r="AD19" s="72"/>
      <c r="AE19" s="72"/>
      <c r="AF19" s="72">
        <v>2236</v>
      </c>
      <c r="AG19" s="72"/>
      <c r="AH19" s="72"/>
      <c r="AI19" s="72" t="s">
        <v>247</v>
      </c>
      <c r="AJ19" s="72"/>
      <c r="AK19" s="167" t="s">
        <v>59353</v>
      </c>
      <c r="AN19" t="s">
        <v>58215</v>
      </c>
      <c r="AO19" t="s">
        <v>1596</v>
      </c>
      <c r="AP19" t="s">
        <v>1401</v>
      </c>
      <c r="AQ19" t="s">
        <v>59024</v>
      </c>
      <c r="AR19" t="s">
        <v>51018</v>
      </c>
      <c r="AS19">
        <v>28.7456</v>
      </c>
      <c r="AT19" t="s">
        <v>247</v>
      </c>
      <c r="AU19" t="s">
        <v>1806</v>
      </c>
      <c r="AV19" t="s">
        <v>1080</v>
      </c>
      <c r="AW19" s="171" t="e">
        <f ca="1">_xll.BDP(Z19,"GICS_SECTOR_NAME")</f>
        <v>#NAME?</v>
      </c>
      <c r="AZ19" s="20"/>
    </row>
    <row r="20" spans="1:52">
      <c r="A20" s="17">
        <v>44302</v>
      </c>
      <c r="B20" t="s">
        <v>59383</v>
      </c>
      <c r="C20" s="20" t="s">
        <v>1526</v>
      </c>
      <c r="D20" s="5">
        <v>0.01</v>
      </c>
      <c r="E20" s="5">
        <f>D20*VLOOKUP(B20,리밸런싱정리_202104!$AD$25:$AE$31,2,0)</f>
        <v>1.7499999999999998E-3</v>
      </c>
      <c r="F20" s="5">
        <f t="shared" si="0"/>
        <v>1.7499999999999998E-3</v>
      </c>
      <c r="G20" s="5">
        <f>IFERROR(VLOOKUP(C20,'p2301'!A:V,22,FALSE),0)/100</f>
        <v>0</v>
      </c>
      <c r="H20" s="2">
        <f t="shared" si="1"/>
        <v>1.7499999999999998E-3</v>
      </c>
      <c r="I20" s="78">
        <f t="shared" si="2"/>
        <v>368522808.04674995</v>
      </c>
      <c r="J20" t="e">
        <f ca="1">_xll.BDP(C20,"px_last")</f>
        <v>#NAME?</v>
      </c>
      <c r="K20" t="e">
        <f ca="1">_xll.BDP(C20, "CRNCY_ADJ_PX_LAST", "EQY_FUND_CRNCY", "KRW")</f>
        <v>#NAME?</v>
      </c>
      <c r="L20">
        <v>100</v>
      </c>
      <c r="M20" t="e">
        <f t="shared" ca="1" si="3"/>
        <v>#NAME?</v>
      </c>
      <c r="N20" t="str">
        <f>IF(ISNUMBER(MATCH(C20,'MTR 기등록 종목_GF1406'!C:C,0)),"-","NEW")</f>
        <v>-</v>
      </c>
      <c r="O20" t="s">
        <v>58204</v>
      </c>
      <c r="P20" t="e">
        <f ca="1">_xll.BDP($C20,$P$2)</f>
        <v>#NAME?</v>
      </c>
      <c r="Q20" t="e">
        <f ca="1">_xll.BDP($C20,Q$2)</f>
        <v>#NAME?</v>
      </c>
      <c r="R20" t="e">
        <f ca="1">_xll.BDP($C20,R$2)</f>
        <v>#NAME?</v>
      </c>
      <c r="S20">
        <v>-0.18181848526000977</v>
      </c>
      <c r="T20">
        <v>-0.18181848526000977</v>
      </c>
      <c r="U20">
        <v>-0.18181848526000977</v>
      </c>
      <c r="V20">
        <v>3.8169309999999999</v>
      </c>
      <c r="W20" s="72">
        <v>533700</v>
      </c>
      <c r="X20" s="72"/>
      <c r="Y20" s="72" t="s">
        <v>58203</v>
      </c>
      <c r="Z20" s="72" t="s">
        <v>1724</v>
      </c>
      <c r="AA20" s="72"/>
      <c r="AB20" s="72" t="s">
        <v>1806</v>
      </c>
      <c r="AC20" s="72"/>
      <c r="AD20" s="72"/>
      <c r="AE20" s="72"/>
      <c r="AF20" s="170">
        <v>997</v>
      </c>
      <c r="AG20" s="72"/>
      <c r="AH20" s="72"/>
      <c r="AI20" s="72" t="s">
        <v>247</v>
      </c>
      <c r="AJ20" s="72"/>
      <c r="AK20" s="167" t="s">
        <v>59353</v>
      </c>
      <c r="AN20" t="s">
        <v>58215</v>
      </c>
      <c r="AO20" t="s">
        <v>58203</v>
      </c>
      <c r="AP20" t="s">
        <v>1724</v>
      </c>
      <c r="AQ20" t="s">
        <v>58204</v>
      </c>
      <c r="AR20" t="s">
        <v>58205</v>
      </c>
      <c r="AS20">
        <v>47.51</v>
      </c>
      <c r="AT20" t="s">
        <v>247</v>
      </c>
      <c r="AU20" t="s">
        <v>1806</v>
      </c>
      <c r="AV20" t="s">
        <v>1096</v>
      </c>
      <c r="AW20" s="171" t="e">
        <f ca="1">_xll.BDP(Z20,"GICS_SECTOR_NAME")</f>
        <v>#NAME?</v>
      </c>
      <c r="AX20" s="145" t="e">
        <f ca="1">_xll.BDP(Z20,"GICS_SUB_INDUSTRY_NAME")</f>
        <v>#NAME?</v>
      </c>
      <c r="AZ20" s="20"/>
    </row>
    <row r="21" spans="1:52">
      <c r="A21" s="17">
        <v>44302</v>
      </c>
      <c r="B21" t="s">
        <v>59383</v>
      </c>
      <c r="C21" s="20" t="s">
        <v>935</v>
      </c>
      <c r="D21" s="5">
        <v>0.01</v>
      </c>
      <c r="E21" s="5">
        <f>D21*VLOOKUP(B21,리밸런싱정리_202104!$AD$25:$AE$31,2,0)</f>
        <v>1.7499999999999998E-3</v>
      </c>
      <c r="F21" s="5">
        <f t="shared" si="0"/>
        <v>1.7499999999999998E-3</v>
      </c>
      <c r="G21" s="5">
        <f>IFERROR(VLOOKUP(C21,'p2301'!A:V,22,FALSE),0)/100</f>
        <v>0</v>
      </c>
      <c r="H21" s="2">
        <f t="shared" si="1"/>
        <v>1.7499999999999998E-3</v>
      </c>
      <c r="I21" s="78">
        <f t="shared" si="2"/>
        <v>368522808.04674995</v>
      </c>
      <c r="J21" t="e">
        <f ca="1">_xll.BDP(C21,"px_last")</f>
        <v>#NAME?</v>
      </c>
      <c r="K21" t="e">
        <f ca="1">_xll.BDP(C21, "CRNCY_ADJ_PX_LAST", "EQY_FUND_CRNCY", "KRW")</f>
        <v>#NAME?</v>
      </c>
      <c r="L21">
        <v>1</v>
      </c>
      <c r="M21" t="e">
        <f t="shared" ca="1" si="3"/>
        <v>#NAME?</v>
      </c>
      <c r="N21" t="str">
        <f>IF(ISNUMBER(MATCH(C21,'MTR 기등록 종목_GF1406'!C:C,0)),"-","NEW")</f>
        <v>-</v>
      </c>
      <c r="O21" t="s">
        <v>16865</v>
      </c>
      <c r="P21" t="e">
        <f ca="1">_xll.BDP($C21,$P$2)</f>
        <v>#NAME?</v>
      </c>
      <c r="Q21" t="e">
        <f ca="1">_xll.BDP($C21,Q$2)</f>
        <v>#NAME?</v>
      </c>
      <c r="R21" t="e">
        <f ca="1">_xll.BDP($C21,R$2)</f>
        <v>#NAME?</v>
      </c>
      <c r="S21">
        <v>3.2716989517211914E-2</v>
      </c>
      <c r="T21">
        <v>5.2631616592407227E-2</v>
      </c>
      <c r="U21">
        <v>0</v>
      </c>
      <c r="V21">
        <v>2.4058350000000002</v>
      </c>
      <c r="W21" s="72">
        <v>533700</v>
      </c>
      <c r="X21" s="72"/>
      <c r="Y21" s="72" t="s">
        <v>16864</v>
      </c>
      <c r="Z21" s="72" t="s">
        <v>16806</v>
      </c>
      <c r="AA21" s="72"/>
      <c r="AB21" s="72" t="s">
        <v>59161</v>
      </c>
      <c r="AC21" s="72"/>
      <c r="AD21" s="72"/>
      <c r="AE21" s="72"/>
      <c r="AF21" s="170">
        <v>742</v>
      </c>
      <c r="AG21" s="72"/>
      <c r="AH21" s="72"/>
      <c r="AI21" s="72" t="s">
        <v>388</v>
      </c>
      <c r="AJ21" s="72"/>
      <c r="AK21" s="167"/>
      <c r="AN21" t="s">
        <v>58215</v>
      </c>
      <c r="AO21" t="s">
        <v>16864</v>
      </c>
      <c r="AP21" t="s">
        <v>16806</v>
      </c>
      <c r="AQ21" t="s">
        <v>16865</v>
      </c>
      <c r="AR21" t="s">
        <v>16866</v>
      </c>
      <c r="AS21">
        <v>425.65</v>
      </c>
      <c r="AT21" t="s">
        <v>388</v>
      </c>
      <c r="AU21" t="s">
        <v>16755</v>
      </c>
      <c r="AV21" t="s">
        <v>1323</v>
      </c>
      <c r="AW21" s="171" t="e">
        <f ca="1">_xll.BDP(Z21,"GICS_SECTOR_NAME")</f>
        <v>#NAME?</v>
      </c>
      <c r="AZ21" s="20"/>
    </row>
    <row r="22" spans="1:52">
      <c r="A22" s="17">
        <v>44302</v>
      </c>
      <c r="B22" t="s">
        <v>59383</v>
      </c>
      <c r="C22" s="20" t="s">
        <v>54751</v>
      </c>
      <c r="D22" s="5">
        <v>0.01</v>
      </c>
      <c r="E22" s="5">
        <f>D22*VLOOKUP(B22,리밸런싱정리_202104!$AD$25:$AE$31,2,0)</f>
        <v>1.7499999999999998E-3</v>
      </c>
      <c r="F22" s="5">
        <f t="shared" si="0"/>
        <v>1.7499999999999998E-3</v>
      </c>
      <c r="G22" s="5">
        <f>IFERROR(VLOOKUP(C22,'p2301'!A:V,22,FALSE),0)/100</f>
        <v>1.4000000000000002E-3</v>
      </c>
      <c r="H22" s="2">
        <f t="shared" si="1"/>
        <v>3.4999999999999962E-4</v>
      </c>
      <c r="I22" s="78">
        <f t="shared" si="2"/>
        <v>73704561.609349921</v>
      </c>
      <c r="J22" t="e">
        <f ca="1">_xll.BDP(C22,"px_last")</f>
        <v>#NAME?</v>
      </c>
      <c r="K22" t="e">
        <f ca="1">_xll.BDP(C22, "CRNCY_ADJ_PX_LAST", "EQY_FUND_CRNCY", "KRW")</f>
        <v>#NAME?</v>
      </c>
      <c r="L22">
        <v>100</v>
      </c>
      <c r="M22" t="e">
        <f t="shared" ca="1" si="3"/>
        <v>#NAME?</v>
      </c>
      <c r="N22" t="str">
        <f>IF(ISNUMBER(MATCH(C22,'MTR 기등록 종목_GF1406'!C:C,0)),"-","NEW")</f>
        <v>-</v>
      </c>
      <c r="O22" t="s">
        <v>59111</v>
      </c>
      <c r="P22" t="e">
        <f ca="1">_xll.BDP($C22,$P$2)</f>
        <v>#NAME?</v>
      </c>
      <c r="Q22" t="e">
        <f ca="1">_xll.BDP($C22,Q$2)</f>
        <v>#NAME?</v>
      </c>
      <c r="R22" t="e">
        <f ca="1">_xll.BDP($C22,R$2)</f>
        <v>#NAME?</v>
      </c>
      <c r="S22">
        <v>-7.6923370361328125E-2</v>
      </c>
      <c r="T22">
        <v>0</v>
      </c>
      <c r="U22">
        <v>0</v>
      </c>
      <c r="V22">
        <v>0.14117969999999999</v>
      </c>
      <c r="W22" s="72">
        <v>533700</v>
      </c>
      <c r="X22" s="72"/>
      <c r="Y22" s="72" t="s">
        <v>1605</v>
      </c>
      <c r="Z22" s="72" t="s">
        <v>58992</v>
      </c>
      <c r="AA22" s="72"/>
      <c r="AB22" s="72" t="s">
        <v>1806</v>
      </c>
      <c r="AC22" s="72"/>
      <c r="AD22" s="72"/>
      <c r="AE22" s="72"/>
      <c r="AF22" s="170">
        <v>2195</v>
      </c>
      <c r="AG22" s="72"/>
      <c r="AH22" s="72"/>
      <c r="AI22" s="72" t="s">
        <v>247</v>
      </c>
      <c r="AJ22" s="72"/>
      <c r="AK22" s="167" t="s">
        <v>59353</v>
      </c>
      <c r="AN22" t="s">
        <v>58215</v>
      </c>
      <c r="AO22" t="s">
        <v>1605</v>
      </c>
      <c r="AP22" t="s">
        <v>58992</v>
      </c>
      <c r="AQ22" t="s">
        <v>59111</v>
      </c>
      <c r="AR22" t="s">
        <v>51624</v>
      </c>
      <c r="AS22">
        <v>21.07</v>
      </c>
      <c r="AT22" t="s">
        <v>247</v>
      </c>
      <c r="AU22" t="s">
        <v>1806</v>
      </c>
      <c r="AV22" t="s">
        <v>1096</v>
      </c>
      <c r="AW22" s="171" t="e">
        <f ca="1">_xll.BDP(Z22,"GICS_SECTOR_NAME")</f>
        <v>#NAME?</v>
      </c>
      <c r="AZ22" s="20"/>
    </row>
    <row r="23" spans="1:52">
      <c r="A23" s="17">
        <v>44302</v>
      </c>
      <c r="B23" t="s">
        <v>59383</v>
      </c>
      <c r="C23" s="20" t="s">
        <v>56603</v>
      </c>
      <c r="D23" s="5">
        <v>0.01</v>
      </c>
      <c r="E23" s="5">
        <f>D23*VLOOKUP(B23,리밸런싱정리_202104!$AD$25:$AE$31,2,0)</f>
        <v>1.7499999999999998E-3</v>
      </c>
      <c r="F23" s="5">
        <f t="shared" si="0"/>
        <v>1.7499999999999998E-3</v>
      </c>
      <c r="G23" s="5">
        <f>IFERROR(VLOOKUP(C23,'p2301'!A:V,22,FALSE),0)/100</f>
        <v>1.4000000000000002E-3</v>
      </c>
      <c r="H23" s="2">
        <f t="shared" si="1"/>
        <v>3.4999999999999962E-4</v>
      </c>
      <c r="I23" s="78">
        <f t="shared" si="2"/>
        <v>73704561.609349921</v>
      </c>
      <c r="J23" t="e">
        <f ca="1">_xll.BDP(C23,"px_last")</f>
        <v>#NAME?</v>
      </c>
      <c r="K23" t="e">
        <f ca="1">_xll.BDP(C23, "CRNCY_ADJ_PX_LAST", "EQY_FUND_CRNCY", "KRW")</f>
        <v>#NAME?</v>
      </c>
      <c r="L23">
        <v>1</v>
      </c>
      <c r="M23" t="e">
        <f t="shared" ca="1" si="3"/>
        <v>#NAME?</v>
      </c>
      <c r="N23" t="str">
        <f>IF(ISNUMBER(MATCH(C23,'MTR 기등록 종목_GF1406'!C:C,0)),"-","NEW")</f>
        <v>-</v>
      </c>
      <c r="O23" t="s">
        <v>391</v>
      </c>
      <c r="P23" t="e">
        <f ca="1">_xll.BDP($C23,$P$2)</f>
        <v>#NAME?</v>
      </c>
      <c r="Q23" t="e">
        <f ca="1">_xll.BDP($C23,Q$2)</f>
        <v>#NAME?</v>
      </c>
      <c r="R23" t="e">
        <f ca="1">_xll.BDP($C23,R$2)</f>
        <v>#NAME?</v>
      </c>
      <c r="S23">
        <v>0.19073081016540527</v>
      </c>
      <c r="T23">
        <v>-0.11764717102050781</v>
      </c>
      <c r="U23">
        <v>-5.8823585510253906E-2</v>
      </c>
      <c r="V23">
        <v>-0.77412650000000005</v>
      </c>
      <c r="W23" s="72">
        <v>533700</v>
      </c>
      <c r="X23" s="72"/>
      <c r="Y23" s="72" t="s">
        <v>390</v>
      </c>
      <c r="Z23" s="72" t="s">
        <v>59047</v>
      </c>
      <c r="AA23" s="72"/>
      <c r="AB23" s="72" t="s">
        <v>16964</v>
      </c>
      <c r="AC23" s="72"/>
      <c r="AD23" s="72"/>
      <c r="AE23" s="72"/>
      <c r="AF23" s="72">
        <v>3648</v>
      </c>
      <c r="AG23" s="72"/>
      <c r="AH23" s="72"/>
      <c r="AI23" s="72" t="s">
        <v>374</v>
      </c>
      <c r="AJ23" s="72"/>
      <c r="AK23" s="167"/>
      <c r="AN23" t="s">
        <v>58215</v>
      </c>
      <c r="AO23" t="s">
        <v>390</v>
      </c>
      <c r="AP23" t="s">
        <v>59047</v>
      </c>
      <c r="AQ23" t="s">
        <v>391</v>
      </c>
      <c r="AR23" t="s">
        <v>1277</v>
      </c>
      <c r="AS23">
        <v>12.505000000000001</v>
      </c>
      <c r="AT23" t="s">
        <v>374</v>
      </c>
      <c r="AU23" t="s">
        <v>16964</v>
      </c>
      <c r="AV23" t="s">
        <v>1278</v>
      </c>
      <c r="AW23" s="171" t="e">
        <f ca="1">_xll.BDP(Z23,"GICS_SECTOR_NAME")</f>
        <v>#NAME?</v>
      </c>
      <c r="AZ23" s="20"/>
    </row>
    <row r="24" spans="1:52" ht="15.75" customHeight="1">
      <c r="A24" s="17">
        <v>44302</v>
      </c>
      <c r="B24" t="s">
        <v>59383</v>
      </c>
      <c r="C24" s="20" t="s">
        <v>45986</v>
      </c>
      <c r="D24" s="5">
        <v>0.01</v>
      </c>
      <c r="E24" s="5">
        <f>D24*VLOOKUP(B24,리밸런싱정리_202104!$AD$25:$AE$31,2,0)</f>
        <v>1.7499999999999998E-3</v>
      </c>
      <c r="F24" s="5">
        <f t="shared" si="0"/>
        <v>1.7499999999999998E-3</v>
      </c>
      <c r="G24" s="5">
        <f>IFERROR(VLOOKUP(C24,'p2301'!A:V,22,FALSE),0)/100</f>
        <v>0</v>
      </c>
      <c r="H24" s="2">
        <f t="shared" si="1"/>
        <v>1.7499999999999998E-3</v>
      </c>
      <c r="I24" s="78">
        <f t="shared" si="2"/>
        <v>368522808.04674995</v>
      </c>
      <c r="J24" t="e">
        <f ca="1">_xll.BDP(C24,"px_last")</f>
        <v>#NAME?</v>
      </c>
      <c r="K24" t="e">
        <f ca="1">_xll.BDP(C24, "CRNCY_ADJ_PX_LAST", "EQY_FUND_CRNCY", "KRW")</f>
        <v>#NAME?</v>
      </c>
      <c r="L24">
        <v>1</v>
      </c>
      <c r="M24" t="e">
        <f t="shared" ca="1" si="3"/>
        <v>#NAME?</v>
      </c>
      <c r="N24" t="str">
        <f>IF(ISNUMBER(MATCH(C24,'MTR 기등록 종목_GF1406'!C:C,0)),"-","NEW")</f>
        <v>-</v>
      </c>
      <c r="O24" t="s">
        <v>59085</v>
      </c>
      <c r="P24" t="e">
        <f ca="1">_xll.BDP($C24,$P$2)</f>
        <v>#NAME?</v>
      </c>
      <c r="Q24" t="e">
        <f ca="1">_xll.BDP($C24,Q$2)</f>
        <v>#NAME?</v>
      </c>
      <c r="R24" t="e">
        <f ca="1">_xll.BDP($C24,R$2)</f>
        <v>#NAME?</v>
      </c>
      <c r="S24">
        <v>0</v>
      </c>
      <c r="T24">
        <v>0</v>
      </c>
      <c r="U24">
        <v>0</v>
      </c>
      <c r="V24">
        <v>0.35398360000000001</v>
      </c>
      <c r="W24" s="72">
        <v>533700</v>
      </c>
      <c r="X24" s="72"/>
      <c r="Y24" s="72" t="s">
        <v>19107</v>
      </c>
      <c r="Z24" s="72" t="s">
        <v>59012</v>
      </c>
      <c r="AA24" s="72"/>
      <c r="AB24" s="72" t="s">
        <v>2660</v>
      </c>
      <c r="AC24" s="72"/>
      <c r="AD24" s="72"/>
      <c r="AE24" s="72"/>
      <c r="AF24" s="170">
        <v>27532</v>
      </c>
      <c r="AG24" s="72"/>
      <c r="AH24" s="72"/>
      <c r="AI24" s="72" t="s">
        <v>59144</v>
      </c>
      <c r="AJ24" s="72"/>
      <c r="AK24" s="167"/>
      <c r="AN24" t="s">
        <v>58215</v>
      </c>
      <c r="AO24" t="s">
        <v>19107</v>
      </c>
      <c r="AP24" t="s">
        <v>59012</v>
      </c>
      <c r="AQ24" t="s">
        <v>59085</v>
      </c>
      <c r="AR24" t="s">
        <v>19110</v>
      </c>
      <c r="AS24">
        <v>114.6</v>
      </c>
      <c r="AT24" t="s">
        <v>417</v>
      </c>
      <c r="AU24" t="s">
        <v>2660</v>
      </c>
      <c r="AV24" t="s">
        <v>1091</v>
      </c>
      <c r="AW24" s="171" t="e">
        <f ca="1">_xll.BDP(Z24,"GICS_SECTOR_NAME")</f>
        <v>#NAME?</v>
      </c>
      <c r="AX24" s="145"/>
      <c r="AZ24" s="20"/>
    </row>
    <row r="25" spans="1:52">
      <c r="A25" s="17">
        <v>44302</v>
      </c>
      <c r="B25" t="s">
        <v>59383</v>
      </c>
      <c r="C25" s="20" t="s">
        <v>53806</v>
      </c>
      <c r="D25" s="5">
        <v>0.01</v>
      </c>
      <c r="E25" s="5">
        <f>D25*VLOOKUP(B25,리밸런싱정리_202104!$AD$25:$AE$31,2,0)</f>
        <v>1.7499999999999998E-3</v>
      </c>
      <c r="F25" s="5">
        <f t="shared" si="0"/>
        <v>1.7499999999999998E-3</v>
      </c>
      <c r="G25" s="5">
        <f>IFERROR(VLOOKUP(C25,'p2301'!A:V,22,FALSE),0)/100</f>
        <v>1.4000000000000002E-3</v>
      </c>
      <c r="H25" s="2">
        <f t="shared" si="1"/>
        <v>3.4999999999999962E-4</v>
      </c>
      <c r="I25" s="78">
        <f t="shared" si="2"/>
        <v>73704561.609349921</v>
      </c>
      <c r="J25" t="e">
        <f ca="1">_xll.BDP(C25,"px_last")</f>
        <v>#NAME?</v>
      </c>
      <c r="K25" t="e">
        <f ca="1">_xll.BDP(C25, "CRNCY_ADJ_PX_LAST", "EQY_FUND_CRNCY", "KRW")</f>
        <v>#NAME?</v>
      </c>
      <c r="L25">
        <v>100</v>
      </c>
      <c r="M25" t="e">
        <f t="shared" ca="1" si="3"/>
        <v>#NAME?</v>
      </c>
      <c r="N25" t="str">
        <f>IF(ISNUMBER(MATCH(C25,'MTR 기등록 종목_GF1406'!C:C,0)),"-","NEW")</f>
        <v>-</v>
      </c>
      <c r="O25" t="s">
        <v>628</v>
      </c>
      <c r="P25" t="e">
        <f ca="1">_xll.BDP($C25,$P$2)</f>
        <v>#NAME?</v>
      </c>
      <c r="Q25" t="e">
        <f ca="1">_xll.BDP($C25,Q$2)</f>
        <v>#NAME?</v>
      </c>
      <c r="R25" t="e">
        <f ca="1">_xll.BDP($C25,R$2)</f>
        <v>#NAME?</v>
      </c>
      <c r="S25">
        <v>2.3809432983398438E-2</v>
      </c>
      <c r="T25">
        <v>2.3809432983398438E-2</v>
      </c>
      <c r="U25">
        <v>0</v>
      </c>
      <c r="V25">
        <v>0</v>
      </c>
      <c r="W25" s="72">
        <v>533700</v>
      </c>
      <c r="X25" s="72"/>
      <c r="Y25" s="72" t="s">
        <v>627</v>
      </c>
      <c r="Z25" s="72" t="s">
        <v>203</v>
      </c>
      <c r="AA25" s="72"/>
      <c r="AB25" s="72" t="s">
        <v>3864</v>
      </c>
      <c r="AC25" s="72"/>
      <c r="AD25" s="72"/>
      <c r="AE25" s="72"/>
      <c r="AF25" s="170">
        <v>37502</v>
      </c>
      <c r="AG25" s="72"/>
      <c r="AH25" s="72"/>
      <c r="AI25" s="72" t="s">
        <v>608</v>
      </c>
      <c r="AJ25" s="72"/>
      <c r="AK25" s="167"/>
      <c r="AN25" t="s">
        <v>58215</v>
      </c>
      <c r="AO25" t="s">
        <v>627</v>
      </c>
      <c r="AP25" t="s">
        <v>203</v>
      </c>
      <c r="AQ25" t="s">
        <v>628</v>
      </c>
      <c r="AR25" t="s">
        <v>1131</v>
      </c>
      <c r="AS25">
        <v>1.45</v>
      </c>
      <c r="AT25" t="s">
        <v>608</v>
      </c>
      <c r="AU25" t="s">
        <v>3864</v>
      </c>
      <c r="AV25" t="s">
        <v>1127</v>
      </c>
      <c r="AW25" s="171" t="e">
        <f ca="1">_xll.BDP(Z25,"GICS_SECTOR_NAME")</f>
        <v>#NAME?</v>
      </c>
      <c r="AZ25" s="20"/>
    </row>
    <row r="26" spans="1:52">
      <c r="A26" s="17">
        <v>44302</v>
      </c>
      <c r="B26" t="s">
        <v>59383</v>
      </c>
      <c r="C26" s="20" t="s">
        <v>53594</v>
      </c>
      <c r="D26" s="5">
        <v>0.01</v>
      </c>
      <c r="E26" s="5">
        <f>D26*VLOOKUP(B26,리밸런싱정리_202104!$AD$25:$AE$31,2,0)</f>
        <v>1.7499999999999998E-3</v>
      </c>
      <c r="F26" s="5">
        <f t="shared" si="0"/>
        <v>1.7499999999999998E-3</v>
      </c>
      <c r="G26" s="5">
        <f>IFERROR(VLOOKUP(C26,'p2301'!A:V,22,FALSE),0)/100</f>
        <v>1.5E-3</v>
      </c>
      <c r="H26" s="2">
        <f t="shared" si="1"/>
        <v>2.4999999999999979E-4</v>
      </c>
      <c r="I26" s="78">
        <f t="shared" si="2"/>
        <v>52646115.435249954</v>
      </c>
      <c r="J26" t="e">
        <f ca="1">_xll.BDP(C26,"px_last")</f>
        <v>#NAME?</v>
      </c>
      <c r="K26" t="e">
        <f ca="1">_xll.BDP(C26, "CRNCY_ADJ_PX_LAST", "EQY_FUND_CRNCY", "KRW")</f>
        <v>#NAME?</v>
      </c>
      <c r="L26">
        <v>100</v>
      </c>
      <c r="M26" t="e">
        <f t="shared" ca="1" si="3"/>
        <v>#NAME?</v>
      </c>
      <c r="N26" t="str">
        <f>IF(ISNUMBER(MATCH(C26,'MTR 기등록 종목_GF1406'!C:C,0)),"-","NEW")</f>
        <v>-</v>
      </c>
      <c r="O26" t="s">
        <v>59081</v>
      </c>
      <c r="P26" t="e">
        <f ca="1">_xll.BDP($C26,$P$2)</f>
        <v>#NAME?</v>
      </c>
      <c r="Q26" t="e">
        <f ca="1">_xll.BDP($C26,Q$2)</f>
        <v>#NAME?</v>
      </c>
      <c r="R26" t="e">
        <f ca="1">_xll.BDP($C26,R$2)</f>
        <v>#NAME?</v>
      </c>
      <c r="S26">
        <v>9.0909004211425781E-3</v>
      </c>
      <c r="T26">
        <v>9.0909004211425781E-3</v>
      </c>
      <c r="U26">
        <v>0</v>
      </c>
      <c r="V26">
        <v>0.94458799999999998</v>
      </c>
      <c r="W26" s="72">
        <v>533700</v>
      </c>
      <c r="X26" s="72"/>
      <c r="Y26" s="72" t="s">
        <v>59073</v>
      </c>
      <c r="Z26" s="72" t="s">
        <v>59044</v>
      </c>
      <c r="AA26" s="72"/>
      <c r="AB26" s="72" t="s">
        <v>1806</v>
      </c>
      <c r="AC26" s="72"/>
      <c r="AD26" s="72"/>
      <c r="AE26" s="72"/>
      <c r="AF26" s="170">
        <v>2322</v>
      </c>
      <c r="AG26" s="72"/>
      <c r="AH26" s="72"/>
      <c r="AI26" s="72" t="s">
        <v>247</v>
      </c>
      <c r="AK26" s="167" t="s">
        <v>59353</v>
      </c>
      <c r="AN26" t="s">
        <v>59199</v>
      </c>
      <c r="AO26" t="s">
        <v>59073</v>
      </c>
      <c r="AP26" t="s">
        <v>59044</v>
      </c>
      <c r="AQ26" t="s">
        <v>59081</v>
      </c>
      <c r="AR26" t="s">
        <v>59174</v>
      </c>
      <c r="AS26">
        <v>14.8</v>
      </c>
      <c r="AT26" t="s">
        <v>247</v>
      </c>
      <c r="AU26" t="s">
        <v>1806</v>
      </c>
      <c r="AV26" t="s">
        <v>1096</v>
      </c>
      <c r="AW26" s="171" t="e">
        <f ca="1">_xll.BDP(Z26,"GICS_SECTOR_NAME")</f>
        <v>#NAME?</v>
      </c>
      <c r="AX26" s="145" t="e">
        <f ca="1">_xll.BDP(Z26,"GICS_SUB_INDUSTRY_NAME")</f>
        <v>#NAME?</v>
      </c>
      <c r="AZ26" s="20"/>
    </row>
    <row r="27" spans="1:52">
      <c r="A27" s="17">
        <v>44302</v>
      </c>
      <c r="B27" t="s">
        <v>59383</v>
      </c>
      <c r="C27" s="20" t="s">
        <v>43060</v>
      </c>
      <c r="D27" s="5">
        <v>0.01</v>
      </c>
      <c r="E27" s="5">
        <f>D27*VLOOKUP(B27,리밸런싱정리_202104!$AD$25:$AE$31,2,0)</f>
        <v>1.7499999999999998E-3</v>
      </c>
      <c r="F27" s="5">
        <f t="shared" si="0"/>
        <v>1.7499999999999998E-3</v>
      </c>
      <c r="G27" s="5">
        <f>IFERROR(VLOOKUP(C27,'p2301'!A:V,22,FALSE),0)/100</f>
        <v>1.5E-3</v>
      </c>
      <c r="H27" s="2">
        <f t="shared" si="1"/>
        <v>2.4999999999999979E-4</v>
      </c>
      <c r="I27" s="78">
        <f t="shared" si="2"/>
        <v>52646115.435249954</v>
      </c>
      <c r="J27" t="e">
        <f ca="1">_xll.BDP(C27,"px_last")</f>
        <v>#NAME?</v>
      </c>
      <c r="K27" t="e">
        <f ca="1">_xll.BDP(C27, "CRNCY_ADJ_PX_LAST", "EQY_FUND_CRNCY", "KRW")</f>
        <v>#NAME?</v>
      </c>
      <c r="L27">
        <v>100</v>
      </c>
      <c r="M27" t="e">
        <f t="shared" ca="1" si="3"/>
        <v>#NAME?</v>
      </c>
      <c r="N27" t="str">
        <f>IF(ISNUMBER(MATCH(C27,'MTR 기등록 종목_GF1406'!C:C,0)),"-","NEW")</f>
        <v>-</v>
      </c>
      <c r="O27" t="s">
        <v>1359</v>
      </c>
      <c r="P27" t="e">
        <f ca="1">_xll.BDP($C27,$P$2)</f>
        <v>#NAME?</v>
      </c>
      <c r="Q27" t="e">
        <f ca="1">_xll.BDP($C27,Q$2)</f>
        <v>#NAME?</v>
      </c>
      <c r="R27" t="e">
        <f ca="1">_xll.BDP($C27,R$2)</f>
        <v>#NAME?</v>
      </c>
      <c r="S27">
        <v>8.3333492279052734E-2</v>
      </c>
      <c r="T27">
        <v>0</v>
      </c>
      <c r="U27">
        <v>0</v>
      </c>
      <c r="V27">
        <v>-1.0442769999999999</v>
      </c>
      <c r="W27" s="72">
        <v>533700</v>
      </c>
      <c r="X27" s="72"/>
      <c r="Y27" s="72" t="s">
        <v>56651</v>
      </c>
      <c r="Z27" s="72" t="s">
        <v>1358</v>
      </c>
      <c r="AA27" s="72"/>
      <c r="AB27" s="72" t="s">
        <v>1806</v>
      </c>
      <c r="AC27" s="72"/>
      <c r="AD27" s="72"/>
      <c r="AE27" s="72"/>
      <c r="AF27" s="72">
        <v>1571</v>
      </c>
      <c r="AG27" s="72"/>
      <c r="AH27" s="72"/>
      <c r="AI27" s="72" t="s">
        <v>247</v>
      </c>
      <c r="AJ27" s="72"/>
      <c r="AK27" s="167" t="s">
        <v>59353</v>
      </c>
      <c r="AN27" t="s">
        <v>58215</v>
      </c>
      <c r="AO27" t="s">
        <v>56651</v>
      </c>
      <c r="AP27" t="s">
        <v>1358</v>
      </c>
      <c r="AQ27" t="s">
        <v>1359</v>
      </c>
      <c r="AR27" t="s">
        <v>56652</v>
      </c>
      <c r="AS27">
        <v>21.3</v>
      </c>
      <c r="AT27" t="s">
        <v>247</v>
      </c>
      <c r="AU27" t="s">
        <v>1806</v>
      </c>
      <c r="AV27" t="s">
        <v>1096</v>
      </c>
      <c r="AW27" s="171" t="e">
        <f ca="1">_xll.BDP(Z27,"GICS_SECTOR_NAME")</f>
        <v>#NAME?</v>
      </c>
      <c r="AZ27" s="20"/>
    </row>
    <row r="28" spans="1:52">
      <c r="A28" s="17">
        <v>44302</v>
      </c>
      <c r="B28" t="s">
        <v>59383</v>
      </c>
      <c r="C28" s="20" t="s">
        <v>6736</v>
      </c>
      <c r="D28" s="5">
        <v>0.01</v>
      </c>
      <c r="E28" s="5">
        <f>D28*VLOOKUP(B28,리밸런싱정리_202104!$AD$25:$AE$31,2,0)</f>
        <v>1.7499999999999998E-3</v>
      </c>
      <c r="F28" s="5">
        <f t="shared" si="0"/>
        <v>1.7499999999999998E-3</v>
      </c>
      <c r="G28" s="5">
        <f>IFERROR(VLOOKUP(C28,'p2301'!A:V,22,FALSE),0)/100</f>
        <v>1.2999999999999999E-3</v>
      </c>
      <c r="H28" s="2">
        <f t="shared" si="1"/>
        <v>4.4999999999999988E-4</v>
      </c>
      <c r="I28" s="78">
        <f t="shared" si="2"/>
        <v>94763007.783449978</v>
      </c>
      <c r="J28" t="e">
        <f ca="1">_xll.BDP(C28,"px_last")</f>
        <v>#NAME?</v>
      </c>
      <c r="K28" t="e">
        <f ca="1">_xll.BDP(C28, "CRNCY_ADJ_PX_LAST", "EQY_FUND_CRNCY", "KRW")</f>
        <v>#NAME?</v>
      </c>
      <c r="L28">
        <v>1</v>
      </c>
      <c r="M28" t="e">
        <f t="shared" ca="1" si="3"/>
        <v>#NAME?</v>
      </c>
      <c r="N28" t="str">
        <f>IF(ISNUMBER(MATCH(C28,'MTR 기등록 종목_GF1406'!C:C,0)),"-","NEW")</f>
        <v>-</v>
      </c>
      <c r="O28" t="s">
        <v>59121</v>
      </c>
      <c r="P28" t="e">
        <f ca="1">_xll.BDP($C28,$P$2)</f>
        <v>#NAME?</v>
      </c>
      <c r="Q28" t="e">
        <f ca="1">_xll.BDP($C28,Q$2)</f>
        <v>#NAME?</v>
      </c>
      <c r="R28" t="e">
        <f ca="1">_xll.BDP($C28,R$2)</f>
        <v>#NAME?</v>
      </c>
      <c r="S28">
        <v>0.30000019073486328</v>
      </c>
      <c r="T28">
        <v>-2.8571128845214844E-2</v>
      </c>
      <c r="U28">
        <v>-0.15555524826049805</v>
      </c>
      <c r="V28">
        <v>0.73052070000000002</v>
      </c>
      <c r="W28" s="72">
        <v>533700</v>
      </c>
      <c r="X28" s="72"/>
      <c r="Y28" s="72" t="s">
        <v>3711</v>
      </c>
      <c r="Z28" s="72" t="s">
        <v>59011</v>
      </c>
      <c r="AA28" s="72"/>
      <c r="AB28" s="72" t="s">
        <v>3703</v>
      </c>
      <c r="AC28" s="72"/>
      <c r="AD28" s="72"/>
      <c r="AE28" s="72"/>
      <c r="AF28" s="170">
        <v>251</v>
      </c>
      <c r="AG28" s="72"/>
      <c r="AH28" s="72"/>
      <c r="AI28" s="72" t="s">
        <v>374</v>
      </c>
      <c r="AJ28" s="72"/>
      <c r="AK28" s="167"/>
      <c r="AN28" t="s">
        <v>58215</v>
      </c>
      <c r="AO28" t="s">
        <v>3711</v>
      </c>
      <c r="AP28" t="s">
        <v>59011</v>
      </c>
      <c r="AQ28" t="s">
        <v>59121</v>
      </c>
      <c r="AR28" t="s">
        <v>3714</v>
      </c>
      <c r="AS28">
        <v>123.6</v>
      </c>
      <c r="AT28" t="s">
        <v>374</v>
      </c>
      <c r="AU28" t="s">
        <v>3703</v>
      </c>
      <c r="AV28" t="s">
        <v>3704</v>
      </c>
      <c r="AW28" s="171" t="e">
        <f ca="1">_xll.BDP(Z28,"GICS_SECTOR_NAME")</f>
        <v>#NAME?</v>
      </c>
      <c r="AZ28" s="20"/>
    </row>
    <row r="29" spans="1:52">
      <c r="A29" s="17">
        <v>44302</v>
      </c>
      <c r="B29" t="s">
        <v>59383</v>
      </c>
      <c r="C29" s="20" t="s">
        <v>51085</v>
      </c>
      <c r="D29" s="5">
        <v>0.01</v>
      </c>
      <c r="E29" s="5">
        <f>D29*VLOOKUP(B29,리밸런싱정리_202104!$AD$25:$AE$31,2,0)</f>
        <v>1.7499999999999998E-3</v>
      </c>
      <c r="F29" s="5">
        <f t="shared" si="0"/>
        <v>1.7499999999999998E-3</v>
      </c>
      <c r="G29" s="5">
        <f>IFERROR(VLOOKUP(C29,'p2301'!A:V,22,FALSE),0)/100</f>
        <v>0</v>
      </c>
      <c r="H29" s="2">
        <f t="shared" si="1"/>
        <v>1.7499999999999998E-3</v>
      </c>
      <c r="I29" s="78">
        <f t="shared" si="2"/>
        <v>368522808.04674995</v>
      </c>
      <c r="J29" t="e">
        <f ca="1">_xll.BDP(C29,"px_last")</f>
        <v>#NAME?</v>
      </c>
      <c r="K29" t="e">
        <f ca="1">_xll.BDP(C29, "CRNCY_ADJ_PX_LAST", "EQY_FUND_CRNCY", "KRW")</f>
        <v>#NAME?</v>
      </c>
      <c r="L29">
        <v>100</v>
      </c>
      <c r="M29" t="e">
        <f t="shared" ca="1" si="3"/>
        <v>#NAME?</v>
      </c>
      <c r="N29" t="str">
        <f>IF(ISNUMBER(MATCH(C29,'MTR 기등록 종목_GF1406'!C:C,0)),"-","NEW")</f>
        <v>-</v>
      </c>
      <c r="O29" t="s">
        <v>59088</v>
      </c>
      <c r="P29" t="e">
        <f ca="1">_xll.BDP($C29,$P$2)</f>
        <v>#NAME?</v>
      </c>
      <c r="Q29" t="e">
        <f ca="1">_xll.BDP($C29,Q$2)</f>
        <v>#NAME?</v>
      </c>
      <c r="R29" t="e">
        <f ca="1">_xll.BDP($C29,R$2)</f>
        <v>#NAME?</v>
      </c>
      <c r="S29">
        <v>0.14671850204467773</v>
      </c>
      <c r="T29">
        <v>0.10902261734008789</v>
      </c>
      <c r="U29">
        <v>0.11428594589233398</v>
      </c>
      <c r="V29">
        <v>5.971133</v>
      </c>
      <c r="W29" s="72">
        <v>533700</v>
      </c>
      <c r="X29" s="72"/>
      <c r="Y29" s="72" t="s">
        <v>37691</v>
      </c>
      <c r="Z29" s="72" t="s">
        <v>59152</v>
      </c>
      <c r="AA29" s="72"/>
      <c r="AB29" s="72" t="s">
        <v>59156</v>
      </c>
      <c r="AC29" s="72"/>
      <c r="AD29" s="72"/>
      <c r="AE29" s="72"/>
      <c r="AF29" s="170">
        <v>1524</v>
      </c>
      <c r="AG29" s="72"/>
      <c r="AH29" s="72"/>
      <c r="AI29" s="72" t="s">
        <v>332</v>
      </c>
      <c r="AJ29" s="72"/>
      <c r="AK29" s="167"/>
      <c r="AN29" t="s">
        <v>58215</v>
      </c>
      <c r="AO29" t="s">
        <v>37691</v>
      </c>
      <c r="AP29" t="s">
        <v>59152</v>
      </c>
      <c r="AQ29" t="s">
        <v>59179</v>
      </c>
      <c r="AR29" t="s">
        <v>37694</v>
      </c>
      <c r="AS29">
        <v>151</v>
      </c>
      <c r="AT29" t="s">
        <v>332</v>
      </c>
      <c r="AU29" t="s">
        <v>1762</v>
      </c>
      <c r="AV29" t="s">
        <v>1103</v>
      </c>
      <c r="AW29" s="171" t="e">
        <f ca="1">_xll.BDP(Z29,"GICS_SECTOR_NAME")</f>
        <v>#NAME?</v>
      </c>
      <c r="AZ29" s="20"/>
    </row>
    <row r="30" spans="1:52">
      <c r="A30" s="17">
        <v>44302</v>
      </c>
      <c r="B30" t="s">
        <v>59383</v>
      </c>
      <c r="C30" s="20" t="s">
        <v>51877</v>
      </c>
      <c r="D30" s="5">
        <v>0.01</v>
      </c>
      <c r="E30" s="5">
        <f>D30*VLOOKUP(B30,리밸런싱정리_202104!$AD$25:$AE$31,2,0)</f>
        <v>1.7499999999999998E-3</v>
      </c>
      <c r="F30" s="5">
        <f t="shared" si="0"/>
        <v>1.7499999999999998E-3</v>
      </c>
      <c r="G30" s="5">
        <f>IFERROR(VLOOKUP(C30,'p2301'!A:V,22,FALSE),0)/100</f>
        <v>1.4000000000000002E-3</v>
      </c>
      <c r="H30" s="2">
        <f t="shared" si="1"/>
        <v>3.4999999999999962E-4</v>
      </c>
      <c r="I30" s="78">
        <f t="shared" si="2"/>
        <v>73704561.609349921</v>
      </c>
      <c r="J30" t="e">
        <f ca="1">_xll.BDP(C30,"px_last")</f>
        <v>#NAME?</v>
      </c>
      <c r="K30" t="e">
        <f ca="1">_xll.BDP(C30, "CRNCY_ADJ_PX_LAST", "EQY_FUND_CRNCY", "KRW")</f>
        <v>#NAME?</v>
      </c>
      <c r="L30">
        <v>500</v>
      </c>
      <c r="M30" t="e">
        <f t="shared" ca="1" si="3"/>
        <v>#NAME?</v>
      </c>
      <c r="N30" t="str">
        <f>IF(ISNUMBER(MATCH(C30,'MTR 기등록 종목_GF1406'!C:C,0)),"-","NEW")</f>
        <v>-</v>
      </c>
      <c r="O30" t="s">
        <v>59090</v>
      </c>
      <c r="P30" t="e">
        <f ca="1">_xll.BDP($C30,$P$2)</f>
        <v>#NAME?</v>
      </c>
      <c r="Q30" t="e">
        <f ca="1">_xll.BDP($C30,Q$2)</f>
        <v>#NAME?</v>
      </c>
      <c r="R30" t="e">
        <f ca="1">_xll.BDP($C30,R$2)</f>
        <v>#NAME?</v>
      </c>
      <c r="S30">
        <v>-0.42833328247070313</v>
      </c>
      <c r="T30">
        <v>-0.30833339691162109</v>
      </c>
      <c r="U30">
        <v>-1.6026020050048828E-2</v>
      </c>
      <c r="V30">
        <v>-1.737447</v>
      </c>
      <c r="W30" s="72">
        <v>533700</v>
      </c>
      <c r="X30" s="72"/>
      <c r="Y30" s="72" t="s">
        <v>37321</v>
      </c>
      <c r="Z30" s="72" t="s">
        <v>37322</v>
      </c>
      <c r="AA30" s="72"/>
      <c r="AB30" s="72" t="s">
        <v>58796</v>
      </c>
      <c r="AC30" s="72"/>
      <c r="AD30" s="72"/>
      <c r="AE30" s="72"/>
      <c r="AF30" s="72">
        <v>4833</v>
      </c>
      <c r="AG30" s="72"/>
      <c r="AH30" s="72"/>
      <c r="AI30" s="72" t="s">
        <v>332</v>
      </c>
      <c r="AJ30" s="72"/>
      <c r="AK30" s="167"/>
      <c r="AN30" t="s">
        <v>58215</v>
      </c>
      <c r="AO30" t="s">
        <v>37321</v>
      </c>
      <c r="AP30" t="s">
        <v>37322</v>
      </c>
      <c r="AQ30" t="s">
        <v>59090</v>
      </c>
      <c r="AR30" t="s">
        <v>37324</v>
      </c>
      <c r="AS30">
        <v>57</v>
      </c>
      <c r="AT30" t="s">
        <v>332</v>
      </c>
      <c r="AU30" t="s">
        <v>58796</v>
      </c>
      <c r="AV30" t="s">
        <v>1103</v>
      </c>
      <c r="AW30" s="171" t="e">
        <f ca="1">_xll.BDP(Z30,"GICS_SECTOR_NAME")</f>
        <v>#NAME?</v>
      </c>
      <c r="AZ30" s="20"/>
    </row>
    <row r="31" spans="1:52">
      <c r="A31" s="17">
        <v>44302</v>
      </c>
      <c r="B31" t="s">
        <v>59383</v>
      </c>
      <c r="C31" s="20" t="s">
        <v>553</v>
      </c>
      <c r="D31" s="5">
        <v>0.01</v>
      </c>
      <c r="E31" s="5">
        <f>D31*VLOOKUP(B31,리밸런싱정리_202104!$AD$25:$AE$31,2,0)</f>
        <v>1.7499999999999998E-3</v>
      </c>
      <c r="F31" s="5">
        <f t="shared" si="0"/>
        <v>1.7499999999999998E-3</v>
      </c>
      <c r="G31" s="5">
        <f>IFERROR(VLOOKUP(C31,'p2301'!A:V,22,FALSE),0)/100</f>
        <v>1.2999999999999999E-3</v>
      </c>
      <c r="H31" s="2">
        <f t="shared" si="1"/>
        <v>4.4999999999999988E-4</v>
      </c>
      <c r="I31" s="78">
        <f t="shared" si="2"/>
        <v>94763007.783449978</v>
      </c>
      <c r="J31" t="e">
        <f ca="1">_xll.BDP(C31,"px_last")</f>
        <v>#NAME?</v>
      </c>
      <c r="K31" t="e">
        <f ca="1">_xll.BDP(C31, "CRNCY_ADJ_PX_LAST", "EQY_FUND_CRNCY", "KRW")</f>
        <v>#NAME?</v>
      </c>
      <c r="L31">
        <v>1</v>
      </c>
      <c r="M31" t="e">
        <f t="shared" ca="1" si="3"/>
        <v>#NAME?</v>
      </c>
      <c r="N31" t="str">
        <f>IF(ISNUMBER(MATCH(C31,'MTR 기등록 종목_GF1406'!C:C,0)),"-","NEW")</f>
        <v>-</v>
      </c>
      <c r="O31" t="s">
        <v>16142</v>
      </c>
      <c r="P31" t="e">
        <f ca="1">_xll.BDP($C31,$P$2)</f>
        <v>#NAME?</v>
      </c>
      <c r="Q31" t="e">
        <f ca="1">_xll.BDP($C31,Q$2)</f>
        <v>#NAME?</v>
      </c>
      <c r="R31" t="e">
        <f ca="1">_xll.BDP($C31,R$2)</f>
        <v>#NAME?</v>
      </c>
      <c r="S31">
        <v>0.23333334922790527</v>
      </c>
      <c r="T31">
        <v>0.23333334922790527</v>
      </c>
      <c r="U31">
        <v>0</v>
      </c>
      <c r="V31">
        <v>0.62578219999999996</v>
      </c>
      <c r="W31" s="72">
        <v>533700</v>
      </c>
      <c r="X31" s="72"/>
      <c r="Y31" s="72" t="s">
        <v>16140</v>
      </c>
      <c r="Z31" s="72" t="s">
        <v>16141</v>
      </c>
      <c r="AA31" s="72"/>
      <c r="AB31" s="72" t="s">
        <v>16114</v>
      </c>
      <c r="AC31" s="72"/>
      <c r="AD31" s="72"/>
      <c r="AE31" s="72"/>
      <c r="AF31" s="170">
        <v>168</v>
      </c>
      <c r="AG31" s="72"/>
      <c r="AH31" s="72"/>
      <c r="AI31" s="72" t="s">
        <v>374</v>
      </c>
      <c r="AJ31" s="72"/>
      <c r="AK31" s="167" t="s">
        <v>59353</v>
      </c>
      <c r="AN31" t="s">
        <v>58215</v>
      </c>
      <c r="AO31" t="s">
        <v>16140</v>
      </c>
      <c r="AP31" t="s">
        <v>16141</v>
      </c>
      <c r="AQ31" t="s">
        <v>16142</v>
      </c>
      <c r="AR31" t="s">
        <v>16143</v>
      </c>
      <c r="AS31">
        <v>176.2</v>
      </c>
      <c r="AT31" t="s">
        <v>374</v>
      </c>
      <c r="AU31" t="s">
        <v>16114</v>
      </c>
      <c r="AV31" t="s">
        <v>1154</v>
      </c>
      <c r="AW31" s="171" t="e">
        <f ca="1">_xll.BDP(Z31,"GICS_SECTOR_NAME")</f>
        <v>#NAME?</v>
      </c>
      <c r="AZ31" s="20"/>
    </row>
    <row r="32" spans="1:52">
      <c r="A32" s="17">
        <v>44302</v>
      </c>
      <c r="B32" t="s">
        <v>59383</v>
      </c>
      <c r="C32" s="20" t="s">
        <v>54313</v>
      </c>
      <c r="D32" s="5">
        <v>0.01</v>
      </c>
      <c r="E32" s="5">
        <f>D32*VLOOKUP(B32,리밸런싱정리_202104!$AD$25:$AE$31,2,0)</f>
        <v>1.7499999999999998E-3</v>
      </c>
      <c r="F32" s="5">
        <f t="shared" si="0"/>
        <v>1.7499999999999998E-3</v>
      </c>
      <c r="G32" s="5">
        <f>IFERROR(VLOOKUP(C32,'p2301'!A:V,22,FALSE),0)/100</f>
        <v>0</v>
      </c>
      <c r="H32" s="2">
        <f t="shared" si="1"/>
        <v>1.7499999999999998E-3</v>
      </c>
      <c r="I32" s="78">
        <f t="shared" si="2"/>
        <v>368522808.04674995</v>
      </c>
      <c r="J32" t="e">
        <f ca="1">_xll.BDP(C32,"px_last")</f>
        <v>#NAME?</v>
      </c>
      <c r="K32" t="e">
        <f ca="1">_xll.BDP(C32, "CRNCY_ADJ_PX_LAST", "EQY_FUND_CRNCY", "KRW")</f>
        <v>#NAME?</v>
      </c>
      <c r="L32">
        <v>100</v>
      </c>
      <c r="M32" t="e">
        <f t="shared" ca="1" si="3"/>
        <v>#NAME?</v>
      </c>
      <c r="N32" t="str">
        <f>IF(ISNUMBER(MATCH(C32,'MTR 기등록 종목_GF1406'!C:C,0)),"-","NEW")</f>
        <v>-</v>
      </c>
      <c r="O32" t="s">
        <v>59131</v>
      </c>
      <c r="P32" t="e">
        <f ca="1">_xll.BDP($C32,$P$2)</f>
        <v>#NAME?</v>
      </c>
      <c r="Q32" t="e">
        <f ca="1">_xll.BDP($C32,Q$2)</f>
        <v>#NAME?</v>
      </c>
      <c r="R32" t="e">
        <f ca="1">_xll.BDP($C32,R$2)</f>
        <v>#NAME?</v>
      </c>
      <c r="S32">
        <v>5.0000190734863281E-2</v>
      </c>
      <c r="T32">
        <v>3.684234619140625E-2</v>
      </c>
      <c r="U32">
        <v>0</v>
      </c>
      <c r="V32">
        <v>-1.85869</v>
      </c>
      <c r="W32" s="72">
        <v>533700</v>
      </c>
      <c r="X32" s="72"/>
      <c r="Y32" s="72" t="s">
        <v>533</v>
      </c>
      <c r="Z32" s="72" t="s">
        <v>535</v>
      </c>
      <c r="AA32" s="72"/>
      <c r="AB32" s="72" t="s">
        <v>22088</v>
      </c>
      <c r="AC32" s="72"/>
      <c r="AD32" s="72"/>
      <c r="AE32" s="72"/>
      <c r="AF32" s="72">
        <v>1224</v>
      </c>
      <c r="AG32" s="72"/>
      <c r="AH32" s="72"/>
      <c r="AI32" s="72" t="s">
        <v>488</v>
      </c>
      <c r="AJ32" s="72"/>
      <c r="AK32" s="167"/>
      <c r="AN32" t="s">
        <v>58215</v>
      </c>
      <c r="AO32" t="s">
        <v>533</v>
      </c>
      <c r="AP32" t="s">
        <v>535</v>
      </c>
      <c r="AQ32" t="s">
        <v>59131</v>
      </c>
      <c r="AR32" t="s">
        <v>1297</v>
      </c>
      <c r="AS32">
        <v>2816.5</v>
      </c>
      <c r="AT32" t="s">
        <v>488</v>
      </c>
      <c r="AU32" t="s">
        <v>22088</v>
      </c>
      <c r="AV32" t="s">
        <v>1139</v>
      </c>
      <c r="AW32" s="171" t="e">
        <f ca="1">_xll.BDP(Z32,"GICS_SECTOR_NAME")</f>
        <v>#NAME?</v>
      </c>
      <c r="AZ32" s="20"/>
    </row>
    <row r="33" spans="1:52">
      <c r="A33" s="17">
        <v>44302</v>
      </c>
      <c r="B33" t="s">
        <v>59383</v>
      </c>
      <c r="C33" s="20" t="s">
        <v>418</v>
      </c>
      <c r="D33" s="5">
        <v>0.01</v>
      </c>
      <c r="E33" s="5">
        <f>D33*VLOOKUP(B33,리밸런싱정리_202104!$AD$25:$AE$31,2,0)</f>
        <v>1.7499999999999998E-3</v>
      </c>
      <c r="F33" s="5">
        <f t="shared" si="0"/>
        <v>1.7499999999999998E-3</v>
      </c>
      <c r="G33" s="5">
        <f>IFERROR(VLOOKUP(C33,'p2301'!A:V,22,FALSE),0)/100</f>
        <v>0</v>
      </c>
      <c r="H33" s="2">
        <f t="shared" si="1"/>
        <v>1.7499999999999998E-3</v>
      </c>
      <c r="I33" s="78">
        <f t="shared" si="2"/>
        <v>368522808.04674995</v>
      </c>
      <c r="J33" t="e">
        <f ca="1">_xll.BDP(C33,"px_last")</f>
        <v>#NAME?</v>
      </c>
      <c r="K33" t="e">
        <f ca="1">_xll.BDP(C33, "CRNCY_ADJ_PX_LAST", "EQY_FUND_CRNCY", "KRW")</f>
        <v>#NAME?</v>
      </c>
      <c r="L33">
        <v>1</v>
      </c>
      <c r="M33" t="e">
        <f t="shared" ca="1" si="3"/>
        <v>#NAME?</v>
      </c>
      <c r="N33" t="str">
        <f>IF(ISNUMBER(MATCH(C33,'MTR 기등록 종목_GF1406'!C:C,0)),"-","NEW")</f>
        <v>-</v>
      </c>
      <c r="O33" t="s">
        <v>59025</v>
      </c>
      <c r="P33" t="e">
        <f ca="1">_xll.BDP($C33,$P$2)</f>
        <v>#NAME?</v>
      </c>
      <c r="Q33" t="e">
        <f ca="1">_xll.BDP($C33,Q$2)</f>
        <v>#NAME?</v>
      </c>
      <c r="R33" t="e">
        <f ca="1">_xll.BDP($C33,R$2)</f>
        <v>#NAME?</v>
      </c>
      <c r="S33">
        <v>0</v>
      </c>
      <c r="T33">
        <v>0</v>
      </c>
      <c r="U33">
        <v>0</v>
      </c>
      <c r="V33">
        <v>-0.38314320000000002</v>
      </c>
      <c r="W33" s="72">
        <v>533700</v>
      </c>
      <c r="X33" s="72"/>
      <c r="Y33" s="72" t="s">
        <v>461</v>
      </c>
      <c r="Z33" s="72" t="s">
        <v>64</v>
      </c>
      <c r="AA33" s="72"/>
      <c r="AB33" s="72" t="s">
        <v>59194</v>
      </c>
      <c r="AC33" s="72"/>
      <c r="AD33" s="72"/>
      <c r="AE33" s="72"/>
      <c r="AF33" s="72">
        <v>19504</v>
      </c>
      <c r="AG33" s="72"/>
      <c r="AH33" s="72"/>
      <c r="AI33" s="72" t="s">
        <v>59195</v>
      </c>
      <c r="AJ33" s="72"/>
      <c r="AK33" s="167"/>
      <c r="AN33" t="s">
        <v>58215</v>
      </c>
      <c r="AO33" t="s">
        <v>461</v>
      </c>
      <c r="AP33" t="s">
        <v>64</v>
      </c>
      <c r="AQ33" t="s">
        <v>59025</v>
      </c>
      <c r="AR33" t="s">
        <v>1092</v>
      </c>
      <c r="AS33">
        <v>109.8</v>
      </c>
      <c r="AT33" t="s">
        <v>1051</v>
      </c>
      <c r="AU33" t="s">
        <v>58776</v>
      </c>
      <c r="AV33" t="s">
        <v>1091</v>
      </c>
      <c r="AW33" s="171" t="e">
        <f ca="1">_xll.BDP(Z33,"GICS_SECTOR_NAME")</f>
        <v>#NAME?</v>
      </c>
      <c r="AZ33" s="20"/>
    </row>
    <row r="34" spans="1:52">
      <c r="A34" s="17">
        <v>44302</v>
      </c>
      <c r="B34" t="s">
        <v>59383</v>
      </c>
      <c r="C34" s="20" t="s">
        <v>18913</v>
      </c>
      <c r="D34" s="5">
        <v>0.01</v>
      </c>
      <c r="E34" s="5">
        <f>D34*VLOOKUP(B34,리밸런싱정리_202104!$AD$25:$AE$31,2,0)</f>
        <v>1.7499999999999998E-3</v>
      </c>
      <c r="F34" s="5">
        <f t="shared" si="0"/>
        <v>1.7499999999999998E-3</v>
      </c>
      <c r="G34" s="5">
        <f>IFERROR(VLOOKUP(C34,'p2301'!A:V,22,FALSE),0)/100</f>
        <v>0</v>
      </c>
      <c r="H34" s="2">
        <f t="shared" si="1"/>
        <v>1.7499999999999998E-3</v>
      </c>
      <c r="I34" s="78">
        <f t="shared" si="2"/>
        <v>368522808.04674995</v>
      </c>
      <c r="J34" t="e">
        <f ca="1">_xll.BDP(C34,"px_last")</f>
        <v>#NAME?</v>
      </c>
      <c r="K34" t="e">
        <f ca="1">_xll.BDP(C34, "CRNCY_ADJ_PX_LAST", "EQY_FUND_CRNCY", "KRW")</f>
        <v>#NAME?</v>
      </c>
      <c r="L34">
        <v>1</v>
      </c>
      <c r="M34" t="e">
        <f t="shared" ca="1" si="3"/>
        <v>#NAME?</v>
      </c>
      <c r="N34" t="str">
        <f>IF(ISNUMBER(MATCH(C34,'MTR 기등록 종목_GF1406'!C:C,0)),"-","NEW")</f>
        <v>-</v>
      </c>
      <c r="O34" t="s">
        <v>129</v>
      </c>
      <c r="P34" t="e">
        <f ca="1">_xll.BDP($C34,$P$2)</f>
        <v>#NAME?</v>
      </c>
      <c r="Q34" t="e">
        <f ca="1">_xll.BDP($C34,Q$2)</f>
        <v>#NAME?</v>
      </c>
      <c r="R34" t="e">
        <f ca="1">_xll.BDP($C34,R$2)</f>
        <v>#NAME?</v>
      </c>
      <c r="S34">
        <v>0</v>
      </c>
      <c r="T34">
        <v>0</v>
      </c>
      <c r="U34">
        <v>0</v>
      </c>
      <c r="V34">
        <v>2.2375210000000001</v>
      </c>
      <c r="W34" s="72">
        <v>533700</v>
      </c>
      <c r="X34" s="72"/>
      <c r="Y34" s="72" t="s">
        <v>483</v>
      </c>
      <c r="Z34" s="72" t="s">
        <v>65</v>
      </c>
      <c r="AA34" s="72"/>
      <c r="AB34" s="72" t="s">
        <v>59194</v>
      </c>
      <c r="AC34" s="72"/>
      <c r="AD34" s="72"/>
      <c r="AE34" s="72"/>
      <c r="AF34" s="72">
        <v>6830</v>
      </c>
      <c r="AG34" s="72"/>
      <c r="AH34" s="72"/>
      <c r="AI34" s="72" t="s">
        <v>59195</v>
      </c>
      <c r="AJ34" s="72"/>
      <c r="AK34" s="167"/>
      <c r="AN34" t="s">
        <v>58215</v>
      </c>
      <c r="AO34" t="s">
        <v>483</v>
      </c>
      <c r="AP34" t="s">
        <v>65</v>
      </c>
      <c r="AQ34" t="s">
        <v>129</v>
      </c>
      <c r="AR34" t="s">
        <v>1094</v>
      </c>
      <c r="AS34">
        <v>311.5</v>
      </c>
      <c r="AT34" t="s">
        <v>1051</v>
      </c>
      <c r="AU34" t="s">
        <v>58519</v>
      </c>
      <c r="AV34" t="s">
        <v>1091</v>
      </c>
      <c r="AW34" s="171" t="e">
        <f ca="1">_xll.BDP(Z34,"GICS_SECTOR_NAME")</f>
        <v>#NAME?</v>
      </c>
      <c r="AZ34" s="20"/>
    </row>
    <row r="35" spans="1:52">
      <c r="A35" s="17">
        <v>44302</v>
      </c>
      <c r="B35" t="s">
        <v>59383</v>
      </c>
      <c r="C35" s="20" t="s">
        <v>35421</v>
      </c>
      <c r="D35" s="5">
        <v>0.01</v>
      </c>
      <c r="E35" s="5">
        <f>D35*VLOOKUP(B35,리밸런싱정리_202104!$AD$25:$AE$31,2,0)</f>
        <v>1.7499999999999998E-3</v>
      </c>
      <c r="F35" s="5">
        <f t="shared" ref="F35:F66" si="4">E35</f>
        <v>1.7499999999999998E-3</v>
      </c>
      <c r="G35" s="5">
        <f>IFERROR(VLOOKUP(C35,'p2301'!A:V,22,FALSE),0)/100</f>
        <v>0</v>
      </c>
      <c r="H35" s="2">
        <f t="shared" ref="H35:H66" si="5">F35-G35</f>
        <v>1.7499999999999998E-3</v>
      </c>
      <c r="I35" s="78">
        <f t="shared" ref="I35:I66" si="6">IF(ABS(H35*$B$1)&lt;10000000,0,H35*$B$1)</f>
        <v>368522808.04674995</v>
      </c>
      <c r="J35" t="e">
        <f ca="1">_xll.BDP(C35,"px_last")</f>
        <v>#NAME?</v>
      </c>
      <c r="K35" t="e">
        <f ca="1">_xll.BDP(C35, "CRNCY_ADJ_PX_LAST", "EQY_FUND_CRNCY", "KRW")</f>
        <v>#NAME?</v>
      </c>
      <c r="L35">
        <v>100</v>
      </c>
      <c r="M35" t="e">
        <f t="shared" ref="M35:M66" ca="1" si="7">ROUND(H35*$B$1/K35,0)</f>
        <v>#NAME?</v>
      </c>
      <c r="N35" t="str">
        <f>IF(ISNUMBER(MATCH(C35,'MTR 기등록 종목_GF1406'!C:C,0)),"-","NEW")</f>
        <v>-</v>
      </c>
      <c r="O35" t="s">
        <v>41483</v>
      </c>
      <c r="P35" t="e">
        <f ca="1">_xll.BDP($C35,$P$2)</f>
        <v>#NAME?</v>
      </c>
      <c r="Q35" t="e">
        <f ca="1">_xll.BDP($C35,Q$2)</f>
        <v>#NAME?</v>
      </c>
      <c r="R35" t="e">
        <f ca="1">_xll.BDP($C35,R$2)</f>
        <v>#NAME?</v>
      </c>
      <c r="S35">
        <v>0</v>
      </c>
      <c r="T35">
        <v>0</v>
      </c>
      <c r="U35">
        <v>0</v>
      </c>
      <c r="V35">
        <v>-0.75758400000000004</v>
      </c>
      <c r="W35" s="72">
        <v>533700</v>
      </c>
      <c r="X35" s="72"/>
      <c r="Y35" s="72" t="s">
        <v>41481</v>
      </c>
      <c r="Z35" s="72" t="s">
        <v>59002</v>
      </c>
      <c r="AA35" s="72"/>
      <c r="AB35" s="72" t="s">
        <v>3864</v>
      </c>
      <c r="AC35" s="72"/>
      <c r="AD35" s="72"/>
      <c r="AE35" s="72"/>
      <c r="AF35" s="72">
        <v>27677</v>
      </c>
      <c r="AG35" s="72"/>
      <c r="AH35" s="72"/>
      <c r="AI35" s="72" t="s">
        <v>608</v>
      </c>
      <c r="AJ35" s="72"/>
      <c r="AK35" s="167"/>
      <c r="AN35" t="s">
        <v>58215</v>
      </c>
      <c r="AO35" t="s">
        <v>41481</v>
      </c>
      <c r="AP35" t="s">
        <v>59002</v>
      </c>
      <c r="AQ35" t="s">
        <v>41483</v>
      </c>
      <c r="AR35" t="s">
        <v>41484</v>
      </c>
      <c r="AS35">
        <v>1.27</v>
      </c>
      <c r="AT35" t="s">
        <v>608</v>
      </c>
      <c r="AU35" t="s">
        <v>3864</v>
      </c>
      <c r="AV35" t="s">
        <v>1127</v>
      </c>
      <c r="AW35" s="171" t="e">
        <f ca="1">_xll.BDP(Z35,"GICS_SECTOR_NAME")</f>
        <v>#NAME?</v>
      </c>
      <c r="AZ35" s="20"/>
    </row>
    <row r="36" spans="1:52">
      <c r="A36" s="17">
        <v>44302</v>
      </c>
      <c r="B36" t="s">
        <v>59383</v>
      </c>
      <c r="C36" s="20" t="s">
        <v>1566</v>
      </c>
      <c r="D36" s="5">
        <v>0.01</v>
      </c>
      <c r="E36" s="5">
        <f>D36*VLOOKUP(B36,리밸런싱정리_202104!$AD$25:$AE$31,2,0)</f>
        <v>1.7499999999999998E-3</v>
      </c>
      <c r="F36" s="5">
        <f t="shared" si="4"/>
        <v>1.7499999999999998E-3</v>
      </c>
      <c r="G36" s="5">
        <f>IFERROR(VLOOKUP(C36,'p2301'!A:V,22,FALSE),0)/100</f>
        <v>1.4000000000000002E-3</v>
      </c>
      <c r="H36" s="2">
        <f t="shared" si="5"/>
        <v>3.4999999999999962E-4</v>
      </c>
      <c r="I36" s="78">
        <f t="shared" si="6"/>
        <v>73704561.609349921</v>
      </c>
      <c r="J36" t="e">
        <f ca="1">_xll.BDP(C36,"px_last")</f>
        <v>#NAME?</v>
      </c>
      <c r="K36" t="e">
        <f ca="1">_xll.BDP(C36, "CRNCY_ADJ_PX_LAST", "EQY_FUND_CRNCY", "KRW")</f>
        <v>#NAME?</v>
      </c>
      <c r="L36">
        <v>100</v>
      </c>
      <c r="M36" t="e">
        <f t="shared" ca="1" si="7"/>
        <v>#NAME?</v>
      </c>
      <c r="N36" t="str">
        <f>IF(ISNUMBER(MATCH(C36,'MTR 기등록 종목_GF1406'!C:C,0)),"-","NEW")</f>
        <v>-</v>
      </c>
      <c r="O36" t="s">
        <v>44227</v>
      </c>
      <c r="P36" t="e">
        <f ca="1">_xll.BDP($C36,$P$2)</f>
        <v>#NAME?</v>
      </c>
      <c r="Q36" t="e">
        <f ca="1">_xll.BDP($C36,Q$2)</f>
        <v>#NAME?</v>
      </c>
      <c r="R36" t="e">
        <f ca="1">_xll.BDP($C36,R$2)</f>
        <v>#NAME?</v>
      </c>
      <c r="S36">
        <v>0</v>
      </c>
      <c r="T36">
        <v>0</v>
      </c>
      <c r="U36">
        <v>0</v>
      </c>
      <c r="V36">
        <v>1.059242</v>
      </c>
      <c r="W36" s="72">
        <v>533700</v>
      </c>
      <c r="X36" s="72"/>
      <c r="Y36" s="72" t="s">
        <v>44225</v>
      </c>
      <c r="Z36" s="72" t="s">
        <v>58988</v>
      </c>
      <c r="AA36" s="72"/>
      <c r="AB36" s="72" t="s">
        <v>1806</v>
      </c>
      <c r="AC36" s="72"/>
      <c r="AD36" s="72"/>
      <c r="AE36" s="72"/>
      <c r="AF36" s="170">
        <v>392</v>
      </c>
      <c r="AG36" s="72"/>
      <c r="AH36" s="72"/>
      <c r="AI36" s="72" t="s">
        <v>247</v>
      </c>
      <c r="AJ36" s="72"/>
      <c r="AK36" s="167"/>
      <c r="AN36" t="s">
        <v>58215</v>
      </c>
      <c r="AO36" t="s">
        <v>44225</v>
      </c>
      <c r="AP36" t="s">
        <v>58988</v>
      </c>
      <c r="AQ36" t="s">
        <v>44227</v>
      </c>
      <c r="AR36" t="s">
        <v>44228</v>
      </c>
      <c r="AS36">
        <v>64.97</v>
      </c>
      <c r="AT36" t="s">
        <v>247</v>
      </c>
      <c r="AU36" t="s">
        <v>1806</v>
      </c>
      <c r="AV36" t="s">
        <v>1096</v>
      </c>
      <c r="AW36" s="171" t="e">
        <f ca="1">_xll.BDP(Z36,"GICS_SECTOR_NAME")</f>
        <v>#NAME?</v>
      </c>
      <c r="AZ36" s="20"/>
    </row>
    <row r="37" spans="1:52">
      <c r="A37" s="17">
        <v>44302</v>
      </c>
      <c r="B37" t="s">
        <v>59383</v>
      </c>
      <c r="C37" s="20" t="s">
        <v>17</v>
      </c>
      <c r="D37" s="5">
        <v>0.01</v>
      </c>
      <c r="E37" s="5">
        <f>D37*VLOOKUP(B37,리밸런싱정리_202104!$AD$25:$AE$31,2,0)</f>
        <v>1.7499999999999998E-3</v>
      </c>
      <c r="F37" s="5">
        <f t="shared" si="4"/>
        <v>1.7499999999999998E-3</v>
      </c>
      <c r="G37" s="5">
        <f>IFERROR(VLOOKUP(C37,'p2301'!A:V,22,FALSE),0)/100</f>
        <v>1.4000000000000002E-3</v>
      </c>
      <c r="H37" s="2">
        <f t="shared" si="5"/>
        <v>3.4999999999999962E-4</v>
      </c>
      <c r="I37" s="78">
        <f t="shared" si="6"/>
        <v>73704561.609349921</v>
      </c>
      <c r="J37" t="e">
        <f ca="1">_xll.BDP(C37,"px_last")</f>
        <v>#NAME?</v>
      </c>
      <c r="K37" t="e">
        <f ca="1">_xll.BDP(C37, "CRNCY_ADJ_PX_LAST", "EQY_FUND_CRNCY", "KRW")</f>
        <v>#NAME?</v>
      </c>
      <c r="L37">
        <v>100</v>
      </c>
      <c r="M37" t="e">
        <f t="shared" ca="1" si="7"/>
        <v>#NAME?</v>
      </c>
      <c r="N37" t="str">
        <f>IF(ISNUMBER(MATCH(C37,'MTR 기등록 종목_GF1406'!C:C,0)),"-","NEW")</f>
        <v>-</v>
      </c>
      <c r="O37" t="s">
        <v>59133</v>
      </c>
      <c r="P37" t="e">
        <f ca="1">_xll.BDP($C37,$P$2)</f>
        <v>#NAME?</v>
      </c>
      <c r="Q37" t="e">
        <f ca="1">_xll.BDP($C37,Q$2)</f>
        <v>#NAME?</v>
      </c>
      <c r="R37" t="e">
        <f ca="1">_xll.BDP($C37,R$2)</f>
        <v>#NAME?</v>
      </c>
      <c r="S37">
        <v>0</v>
      </c>
      <c r="T37">
        <v>0</v>
      </c>
      <c r="U37">
        <v>0</v>
      </c>
      <c r="V37">
        <v>1.443737</v>
      </c>
      <c r="W37" s="72">
        <v>533700</v>
      </c>
      <c r="X37" s="72"/>
      <c r="Y37" s="72" t="s">
        <v>1548</v>
      </c>
      <c r="Z37" s="72" t="s">
        <v>59010</v>
      </c>
      <c r="AA37" s="72"/>
      <c r="AB37" s="72" t="s">
        <v>38541</v>
      </c>
      <c r="AC37" s="72"/>
      <c r="AD37" s="72"/>
      <c r="AE37" s="72"/>
      <c r="AF37" s="170">
        <v>22510</v>
      </c>
      <c r="AG37" s="72"/>
      <c r="AH37" s="72"/>
      <c r="AI37" s="72" t="s">
        <v>576</v>
      </c>
      <c r="AJ37" s="72"/>
      <c r="AK37" s="167"/>
      <c r="AN37" t="s">
        <v>58215</v>
      </c>
      <c r="AO37" t="s">
        <v>1548</v>
      </c>
      <c r="AP37" t="s">
        <v>59010</v>
      </c>
      <c r="AQ37" t="s">
        <v>59133</v>
      </c>
      <c r="AR37" t="s">
        <v>38662</v>
      </c>
      <c r="AS37">
        <v>23.64</v>
      </c>
      <c r="AT37" t="s">
        <v>576</v>
      </c>
      <c r="AU37" t="s">
        <v>38541</v>
      </c>
      <c r="AV37" t="s">
        <v>1137</v>
      </c>
      <c r="AW37" s="171" t="e">
        <f ca="1">_xll.BDP(Z37,"GICS_SECTOR_NAME")</f>
        <v>#NAME?</v>
      </c>
      <c r="AZ37" s="20"/>
    </row>
    <row r="38" spans="1:52">
      <c r="A38" s="17">
        <v>44302</v>
      </c>
      <c r="B38" t="s">
        <v>59383</v>
      </c>
      <c r="C38" s="20" t="s">
        <v>19591</v>
      </c>
      <c r="D38" s="5">
        <v>0.01</v>
      </c>
      <c r="E38" s="5">
        <f>D38*VLOOKUP(B38,리밸런싱정리_202104!$AD$25:$AE$31,2,0)</f>
        <v>1.7499999999999998E-3</v>
      </c>
      <c r="F38" s="5">
        <f t="shared" si="4"/>
        <v>1.7499999999999998E-3</v>
      </c>
      <c r="G38" s="5">
        <f>IFERROR(VLOOKUP(C38,'p2301'!A:V,22,FALSE),0)/100</f>
        <v>0</v>
      </c>
      <c r="H38" s="2">
        <f t="shared" si="5"/>
        <v>1.7499999999999998E-3</v>
      </c>
      <c r="I38" s="78">
        <f t="shared" si="6"/>
        <v>368522808.04674995</v>
      </c>
      <c r="J38" t="e">
        <f ca="1">_xll.BDP(C38,"px_last")</f>
        <v>#NAME?</v>
      </c>
      <c r="K38" t="e">
        <f ca="1">_xll.BDP(C38, "CRNCY_ADJ_PX_LAST", "EQY_FUND_CRNCY", "KRW")</f>
        <v>#NAME?</v>
      </c>
      <c r="L38">
        <v>100</v>
      </c>
      <c r="M38" t="e">
        <f t="shared" ca="1" si="7"/>
        <v>#NAME?</v>
      </c>
      <c r="N38" t="str">
        <f>IF(ISNUMBER(MATCH(C38,'MTR 기등록 종목_GF1406'!C:C,0)),"-","NEW")</f>
        <v>-</v>
      </c>
      <c r="O38" t="s">
        <v>59120</v>
      </c>
      <c r="P38" t="e">
        <f ca="1">_xll.BDP($C38,$P$2)</f>
        <v>#NAME?</v>
      </c>
      <c r="Q38" t="e">
        <f ca="1">_xll.BDP($C38,Q$2)</f>
        <v>#NAME?</v>
      </c>
      <c r="R38" t="e">
        <f ca="1">_xll.BDP($C38,R$2)</f>
        <v>#NAME?</v>
      </c>
      <c r="S38">
        <v>-0.23809528350830078</v>
      </c>
      <c r="T38">
        <v>0</v>
      </c>
      <c r="U38">
        <v>0</v>
      </c>
      <c r="V38">
        <v>-0.28591139999999998</v>
      </c>
      <c r="W38" s="72">
        <v>533700</v>
      </c>
      <c r="X38" s="72"/>
      <c r="Y38" s="72" t="s">
        <v>49056</v>
      </c>
      <c r="Z38" s="72" t="s">
        <v>58994</v>
      </c>
      <c r="AA38" s="72"/>
      <c r="AB38" s="72" t="s">
        <v>1806</v>
      </c>
      <c r="AC38" s="72"/>
      <c r="AD38" s="72"/>
      <c r="AE38" s="72"/>
      <c r="AF38" s="170">
        <v>849</v>
      </c>
      <c r="AG38" s="72"/>
      <c r="AH38" s="72"/>
      <c r="AI38" s="72" t="s">
        <v>247</v>
      </c>
      <c r="AJ38" s="72"/>
      <c r="AK38" s="167"/>
      <c r="AN38" t="s">
        <v>58215</v>
      </c>
      <c r="AO38" t="s">
        <v>49056</v>
      </c>
      <c r="AP38" t="s">
        <v>58994</v>
      </c>
      <c r="AQ38" t="s">
        <v>59120</v>
      </c>
      <c r="AR38" t="s">
        <v>49059</v>
      </c>
      <c r="AS38">
        <v>26.76</v>
      </c>
      <c r="AT38" t="s">
        <v>247</v>
      </c>
      <c r="AU38" t="s">
        <v>1806</v>
      </c>
      <c r="AV38" t="s">
        <v>1096</v>
      </c>
      <c r="AW38" s="171" t="e">
        <f ca="1">_xll.BDP(Z38,"GICS_SECTOR_NAME")</f>
        <v>#NAME?</v>
      </c>
      <c r="AZ38" s="20"/>
    </row>
    <row r="39" spans="1:52">
      <c r="A39" s="17">
        <v>44302</v>
      </c>
      <c r="B39" t="s">
        <v>59383</v>
      </c>
      <c r="C39" s="20" t="s">
        <v>964</v>
      </c>
      <c r="D39" s="5">
        <v>0.01</v>
      </c>
      <c r="E39" s="5">
        <f>D39*VLOOKUP(B39,리밸런싱정리_202104!$AD$25:$AE$31,2,0)</f>
        <v>1.7499999999999998E-3</v>
      </c>
      <c r="F39" s="5">
        <f t="shared" si="4"/>
        <v>1.7499999999999998E-3</v>
      </c>
      <c r="G39" s="5">
        <f>IFERROR(VLOOKUP(C39,'p2301'!A:V,22,FALSE),0)/100</f>
        <v>1.2999999999999999E-3</v>
      </c>
      <c r="H39" s="2">
        <f t="shared" si="5"/>
        <v>4.4999999999999988E-4</v>
      </c>
      <c r="I39" s="78">
        <f t="shared" si="6"/>
        <v>94763007.783449978</v>
      </c>
      <c r="J39" t="e">
        <f ca="1">_xll.BDP(C39,"px_last")</f>
        <v>#NAME?</v>
      </c>
      <c r="K39" t="e">
        <f ca="1">_xll.BDP(C39, "CRNCY_ADJ_PX_LAST", "EQY_FUND_CRNCY", "KRW")</f>
        <v>#NAME?</v>
      </c>
      <c r="L39">
        <v>100</v>
      </c>
      <c r="M39" t="e">
        <f t="shared" ca="1" si="7"/>
        <v>#NAME?</v>
      </c>
      <c r="N39" t="str">
        <f>IF(ISNUMBER(MATCH(C39,'MTR 기등록 종목_GF1406'!C:C,0)),"-","NEW")</f>
        <v>-</v>
      </c>
      <c r="O39" t="s">
        <v>45923</v>
      </c>
      <c r="P39" t="e">
        <f ca="1">_xll.BDP($C39,$P$2)</f>
        <v>#NAME?</v>
      </c>
      <c r="Q39" t="e">
        <f ca="1">_xll.BDP($C39,Q$2)</f>
        <v>#NAME?</v>
      </c>
      <c r="R39" t="e">
        <f ca="1">_xll.BDP($C39,R$2)</f>
        <v>#NAME?</v>
      </c>
      <c r="S39">
        <v>0</v>
      </c>
      <c r="T39">
        <v>0</v>
      </c>
      <c r="U39">
        <v>0</v>
      </c>
      <c r="V39">
        <v>0.55532459999999995</v>
      </c>
      <c r="W39" s="72">
        <v>533700</v>
      </c>
      <c r="X39" s="72"/>
      <c r="Y39" s="72" t="s">
        <v>45921</v>
      </c>
      <c r="Z39" s="72" t="s">
        <v>58985</v>
      </c>
      <c r="AA39" s="72"/>
      <c r="AB39" s="72" t="s">
        <v>1806</v>
      </c>
      <c r="AC39" s="72"/>
      <c r="AD39" s="72"/>
      <c r="AE39" s="72"/>
      <c r="AF39" s="170">
        <v>1003</v>
      </c>
      <c r="AG39" s="72"/>
      <c r="AH39" s="72"/>
      <c r="AI39" s="72" t="s">
        <v>247</v>
      </c>
      <c r="AJ39" s="72"/>
      <c r="AK39" s="167"/>
      <c r="AN39" t="s">
        <v>58215</v>
      </c>
      <c r="AO39" t="s">
        <v>45921</v>
      </c>
      <c r="AP39" t="s">
        <v>58985</v>
      </c>
      <c r="AQ39" t="s">
        <v>45923</v>
      </c>
      <c r="AR39" t="s">
        <v>45924</v>
      </c>
      <c r="AS39">
        <v>22.4</v>
      </c>
      <c r="AT39" t="s">
        <v>247</v>
      </c>
      <c r="AU39" t="s">
        <v>1806</v>
      </c>
      <c r="AV39" t="s">
        <v>1110</v>
      </c>
      <c r="AW39" s="171" t="e">
        <f ca="1">_xll.BDP(Z39,"GICS_SECTOR_NAME")</f>
        <v>#NAME?</v>
      </c>
      <c r="AZ39" s="20"/>
    </row>
    <row r="40" spans="1:52">
      <c r="A40" s="17">
        <v>44302</v>
      </c>
      <c r="B40" t="s">
        <v>59383</v>
      </c>
      <c r="C40" s="20" t="s">
        <v>5793</v>
      </c>
      <c r="D40" s="5">
        <v>0.01</v>
      </c>
      <c r="E40" s="5">
        <f>D40*VLOOKUP(B40,리밸런싱정리_202104!$AD$25:$AE$31,2,0)</f>
        <v>1.7499999999999998E-3</v>
      </c>
      <c r="F40" s="5">
        <f t="shared" si="4"/>
        <v>1.7499999999999998E-3</v>
      </c>
      <c r="G40" s="5">
        <f>IFERROR(VLOOKUP(C40,'p2301'!A:V,22,FALSE),0)/100</f>
        <v>0</v>
      </c>
      <c r="H40" s="2">
        <f t="shared" si="5"/>
        <v>1.7499999999999998E-3</v>
      </c>
      <c r="I40" s="78">
        <f t="shared" si="6"/>
        <v>368522808.04674995</v>
      </c>
      <c r="J40" t="e">
        <f ca="1">_xll.BDP(C40,"px_last")</f>
        <v>#NAME?</v>
      </c>
      <c r="K40" t="e">
        <f ca="1">_xll.BDP(C40, "CRNCY_ADJ_PX_LAST", "EQY_FUND_CRNCY", "KRW")</f>
        <v>#NAME?</v>
      </c>
      <c r="L40">
        <v>100</v>
      </c>
      <c r="M40" t="e">
        <f t="shared" ca="1" si="7"/>
        <v>#NAME?</v>
      </c>
      <c r="N40" t="str">
        <f>IF(ISNUMBER(MATCH(C40,'MTR 기등록 종목_GF1406'!C:C,0)),"-","NEW")</f>
        <v>-</v>
      </c>
      <c r="O40" t="s">
        <v>1353</v>
      </c>
      <c r="P40" t="e">
        <f ca="1">_xll.BDP($C40,$P$2)</f>
        <v>#NAME?</v>
      </c>
      <c r="Q40" t="e">
        <f ca="1">_xll.BDP($C40,Q$2)</f>
        <v>#NAME?</v>
      </c>
      <c r="R40" t="e">
        <f ca="1">_xll.BDP($C40,R$2)</f>
        <v>#NAME?</v>
      </c>
      <c r="S40">
        <v>-1.4245033264160156E-2</v>
      </c>
      <c r="T40">
        <v>0</v>
      </c>
      <c r="U40">
        <v>0</v>
      </c>
      <c r="V40">
        <v>-0.76335540000000002</v>
      </c>
      <c r="W40" s="72">
        <v>533700</v>
      </c>
      <c r="X40" s="72"/>
      <c r="Y40" s="72" t="s">
        <v>1475</v>
      </c>
      <c r="Z40" s="72" t="s">
        <v>1406</v>
      </c>
      <c r="AA40" s="72"/>
      <c r="AB40" s="72" t="s">
        <v>3621</v>
      </c>
      <c r="AC40" s="72"/>
      <c r="AD40" s="72"/>
      <c r="AE40" s="72"/>
      <c r="AF40" s="170">
        <v>639</v>
      </c>
      <c r="AG40" s="72"/>
      <c r="AH40" s="72"/>
      <c r="AI40" s="72" t="s">
        <v>247</v>
      </c>
      <c r="AJ40" s="72"/>
      <c r="AK40" s="167"/>
      <c r="AN40" t="s">
        <v>58215</v>
      </c>
      <c r="AO40" t="s">
        <v>1475</v>
      </c>
      <c r="AP40" t="s">
        <v>1406</v>
      </c>
      <c r="AQ40" t="s">
        <v>1353</v>
      </c>
      <c r="AR40" t="s">
        <v>5936</v>
      </c>
      <c r="AS40">
        <v>33.35</v>
      </c>
      <c r="AT40" t="s">
        <v>247</v>
      </c>
      <c r="AU40" t="s">
        <v>3621</v>
      </c>
      <c r="AV40" t="s">
        <v>1096</v>
      </c>
      <c r="AW40" s="171" t="e">
        <f ca="1">_xll.BDP(Z40,"GICS_SECTOR_NAME")</f>
        <v>#NAME?</v>
      </c>
      <c r="AX40" s="145"/>
      <c r="AZ40" s="20"/>
    </row>
    <row r="41" spans="1:52">
      <c r="A41" s="17">
        <v>44302</v>
      </c>
      <c r="B41" t="s">
        <v>59383</v>
      </c>
      <c r="C41" s="20" t="s">
        <v>535</v>
      </c>
      <c r="D41" s="5">
        <v>0.01</v>
      </c>
      <c r="E41" s="5">
        <f>D41*VLOOKUP(B41,리밸런싱정리_202104!$AD$25:$AE$31,2,0)</f>
        <v>1.7499999999999998E-3</v>
      </c>
      <c r="F41" s="5">
        <f t="shared" si="4"/>
        <v>1.7499999999999998E-3</v>
      </c>
      <c r="G41" s="5">
        <f>IFERROR(VLOOKUP(C41,'p2301'!A:V,22,FALSE),0)/100</f>
        <v>1.1999999999999999E-3</v>
      </c>
      <c r="H41" s="2">
        <f t="shared" si="5"/>
        <v>5.4999999999999992E-4</v>
      </c>
      <c r="I41" s="78">
        <f t="shared" si="6"/>
        <v>115821453.95754999</v>
      </c>
      <c r="J41" t="e">
        <f ca="1">_xll.BDP(C41,"px_last")</f>
        <v>#NAME?</v>
      </c>
      <c r="K41" t="e">
        <f ca="1">_xll.BDP(C41, "CRNCY_ADJ_PX_LAST", "EQY_FUND_CRNCY", "KRW")</f>
        <v>#NAME?</v>
      </c>
      <c r="L41">
        <v>1</v>
      </c>
      <c r="M41" t="e">
        <f t="shared" ca="1" si="7"/>
        <v>#NAME?</v>
      </c>
      <c r="N41" t="str">
        <f>IF(ISNUMBER(MATCH(C41,'MTR 기등록 종목_GF1406'!C:C,0)),"-","NEW")</f>
        <v>-</v>
      </c>
      <c r="O41" t="s">
        <v>1462</v>
      </c>
      <c r="P41" t="e">
        <f ca="1">_xll.BDP($C41,$P$2)</f>
        <v>#NAME?</v>
      </c>
      <c r="Q41" t="e">
        <f ca="1">_xll.BDP($C41,Q$2)</f>
        <v>#NAME?</v>
      </c>
      <c r="R41" t="e">
        <f ca="1">_xll.BDP($C41,R$2)</f>
        <v>#NAME?</v>
      </c>
      <c r="S41">
        <v>0</v>
      </c>
      <c r="T41">
        <v>0</v>
      </c>
      <c r="U41">
        <v>0</v>
      </c>
      <c r="V41">
        <v>1.2055070000000001</v>
      </c>
      <c r="W41" s="72">
        <v>533700</v>
      </c>
      <c r="X41" s="72"/>
      <c r="Y41" s="72" t="s">
        <v>292</v>
      </c>
      <c r="Z41" s="72" t="s">
        <v>224</v>
      </c>
      <c r="AA41" s="72"/>
      <c r="AB41" s="72" t="s">
        <v>1913</v>
      </c>
      <c r="AC41" s="72"/>
      <c r="AD41" s="72"/>
      <c r="AE41" s="72"/>
      <c r="AF41" s="170">
        <v>8706</v>
      </c>
      <c r="AG41" s="72"/>
      <c r="AH41" s="72"/>
      <c r="AI41" s="72" t="s">
        <v>293</v>
      </c>
      <c r="AJ41" s="72"/>
      <c r="AK41" s="167"/>
      <c r="AN41" t="s">
        <v>58215</v>
      </c>
      <c r="AO41" t="s">
        <v>292</v>
      </c>
      <c r="AP41" t="s">
        <v>224</v>
      </c>
      <c r="AQ41" t="s">
        <v>1462</v>
      </c>
      <c r="AR41" t="s">
        <v>1166</v>
      </c>
      <c r="AS41">
        <v>2.85</v>
      </c>
      <c r="AT41" t="s">
        <v>293</v>
      </c>
      <c r="AU41" t="s">
        <v>1913</v>
      </c>
      <c r="AV41" t="s">
        <v>1099</v>
      </c>
      <c r="AW41" s="171" t="e">
        <f ca="1">_xll.BDP(Z41,"GICS_SECTOR_NAME")</f>
        <v>#NAME?</v>
      </c>
    </row>
    <row r="42" spans="1:52">
      <c r="A42" s="17">
        <v>44302</v>
      </c>
      <c r="B42" t="s">
        <v>59383</v>
      </c>
      <c r="C42" s="20" t="s">
        <v>45787</v>
      </c>
      <c r="D42" s="5">
        <v>0.01</v>
      </c>
      <c r="E42" s="5">
        <f>D42*VLOOKUP(B42,리밸런싱정리_202104!$AD$25:$AE$31,2,0)</f>
        <v>1.7499999999999998E-3</v>
      </c>
      <c r="F42" s="5">
        <f t="shared" si="4"/>
        <v>1.7499999999999998E-3</v>
      </c>
      <c r="G42" s="5">
        <f>IFERROR(VLOOKUP(C42,'p2301'!A:V,22,FALSE),0)/100</f>
        <v>1.4000000000000002E-3</v>
      </c>
      <c r="H42" s="2">
        <f t="shared" si="5"/>
        <v>3.4999999999999962E-4</v>
      </c>
      <c r="I42" s="78">
        <f t="shared" si="6"/>
        <v>73704561.609349921</v>
      </c>
      <c r="J42" t="e">
        <f ca="1">_xll.BDP(C42,"px_last")</f>
        <v>#NAME?</v>
      </c>
      <c r="K42" t="e">
        <f ca="1">_xll.BDP(C42, "CRNCY_ADJ_PX_LAST", "EQY_FUND_CRNCY", "KRW")</f>
        <v>#NAME?</v>
      </c>
      <c r="L42">
        <v>100</v>
      </c>
      <c r="M42" t="e">
        <f t="shared" ca="1" si="7"/>
        <v>#NAME?</v>
      </c>
      <c r="N42" t="str">
        <f>IF(ISNUMBER(MATCH(C42,'MTR 기등록 종목_GF1406'!C:C,0)),"-","NEW")</f>
        <v>-</v>
      </c>
      <c r="O42" t="s">
        <v>59124</v>
      </c>
      <c r="P42" t="e">
        <f ca="1">_xll.BDP($C42,$P$2)</f>
        <v>#NAME?</v>
      </c>
      <c r="Q42" t="e">
        <f ca="1">_xll.BDP($C42,Q$2)</f>
        <v>#NAME?</v>
      </c>
      <c r="R42" t="e">
        <f ca="1">_xll.BDP($C42,R$2)</f>
        <v>#NAME?</v>
      </c>
      <c r="S42">
        <v>1.4286041259765625E-2</v>
      </c>
      <c r="T42">
        <v>1.4286041259765625E-2</v>
      </c>
      <c r="U42">
        <v>0</v>
      </c>
      <c r="V42">
        <v>0.61628450000000001</v>
      </c>
      <c r="W42" s="72">
        <v>533700</v>
      </c>
      <c r="X42" s="72"/>
      <c r="Y42" s="72" t="s">
        <v>59069</v>
      </c>
      <c r="Z42" s="72" t="s">
        <v>58991</v>
      </c>
      <c r="AA42" s="72"/>
      <c r="AB42" s="72" t="s">
        <v>1806</v>
      </c>
      <c r="AC42" s="72"/>
      <c r="AD42" s="72"/>
      <c r="AE42" s="72"/>
      <c r="AF42" s="170">
        <v>329</v>
      </c>
      <c r="AG42" s="72"/>
      <c r="AH42" s="72"/>
      <c r="AI42" s="72" t="s">
        <v>247</v>
      </c>
      <c r="AJ42" s="72"/>
      <c r="AK42" s="167"/>
      <c r="AN42" t="s">
        <v>58215</v>
      </c>
      <c r="AO42" t="s">
        <v>59069</v>
      </c>
      <c r="AP42" t="s">
        <v>58991</v>
      </c>
      <c r="AQ42" t="s">
        <v>59124</v>
      </c>
      <c r="AR42" t="s">
        <v>59187</v>
      </c>
      <c r="AS42">
        <v>59.08</v>
      </c>
      <c r="AT42" t="s">
        <v>247</v>
      </c>
      <c r="AU42" t="s">
        <v>1806</v>
      </c>
      <c r="AV42" t="s">
        <v>1096</v>
      </c>
      <c r="AW42" s="171" t="e">
        <f ca="1">_xll.BDP(Z42,"GICS_SECTOR_NAME")</f>
        <v>#NAME?</v>
      </c>
    </row>
    <row r="43" spans="1:52">
      <c r="A43" s="17">
        <v>44302</v>
      </c>
      <c r="B43" t="s">
        <v>59383</v>
      </c>
      <c r="C43" s="20" t="s">
        <v>54930</v>
      </c>
      <c r="D43" s="5">
        <v>0.01</v>
      </c>
      <c r="E43" s="5">
        <f>D43*VLOOKUP(B43,리밸런싱정리_202104!$AD$25:$AE$31,2,0)</f>
        <v>1.7499999999999998E-3</v>
      </c>
      <c r="F43" s="5">
        <f t="shared" si="4"/>
        <v>1.7499999999999998E-3</v>
      </c>
      <c r="G43" s="5">
        <f>IFERROR(VLOOKUP(C43,'p2301'!A:V,22,FALSE),0)/100</f>
        <v>0</v>
      </c>
      <c r="H43" s="2">
        <f t="shared" si="5"/>
        <v>1.7499999999999998E-3</v>
      </c>
      <c r="I43" s="78">
        <f t="shared" si="6"/>
        <v>368522808.04674995</v>
      </c>
      <c r="J43" t="e">
        <f ca="1">_xll.BDP(C43,"px_last")</f>
        <v>#NAME?</v>
      </c>
      <c r="K43" t="e">
        <f ca="1">_xll.BDP(C43, "CRNCY_ADJ_PX_LAST", "EQY_FUND_CRNCY", "KRW")</f>
        <v>#NAME?</v>
      </c>
      <c r="L43">
        <v>100</v>
      </c>
      <c r="M43" t="e">
        <f t="shared" ca="1" si="7"/>
        <v>#NAME?</v>
      </c>
      <c r="N43" t="str">
        <f>IF(ISNUMBER(MATCH(C43,'MTR 기등록 종목_GF1406'!C:C,0)),"-","NEW")</f>
        <v>-</v>
      </c>
      <c r="O43" t="s">
        <v>59129</v>
      </c>
      <c r="P43" t="e">
        <f ca="1">_xll.BDP($C43,$P$2)</f>
        <v>#NAME?</v>
      </c>
      <c r="Q43" t="e">
        <f ca="1">_xll.BDP($C43,Q$2)</f>
        <v>#NAME?</v>
      </c>
      <c r="R43" t="e">
        <f ca="1">_xll.BDP($C43,R$2)</f>
        <v>#NAME?</v>
      </c>
      <c r="S43">
        <v>0</v>
      </c>
      <c r="T43">
        <v>0</v>
      </c>
      <c r="U43">
        <v>0</v>
      </c>
      <c r="V43">
        <v>-0.94914529999999997</v>
      </c>
      <c r="W43" s="72">
        <v>533700</v>
      </c>
      <c r="X43" s="72"/>
      <c r="Y43" s="72" t="s">
        <v>5603</v>
      </c>
      <c r="Z43" s="72" t="s">
        <v>59006</v>
      </c>
      <c r="AA43" s="72"/>
      <c r="AB43" s="72" t="s">
        <v>3621</v>
      </c>
      <c r="AC43" s="72"/>
      <c r="AD43" s="72"/>
      <c r="AE43" s="72"/>
      <c r="AF43" s="170">
        <v>598</v>
      </c>
      <c r="AG43" s="72"/>
      <c r="AH43" s="72"/>
      <c r="AI43" s="72" t="s">
        <v>341</v>
      </c>
      <c r="AJ43" s="72"/>
      <c r="AK43" s="167"/>
      <c r="AN43" t="s">
        <v>58215</v>
      </c>
      <c r="AO43" t="s">
        <v>5603</v>
      </c>
      <c r="AP43" t="s">
        <v>59006</v>
      </c>
      <c r="AQ43" t="s">
        <v>59129</v>
      </c>
      <c r="AR43" t="s">
        <v>59189</v>
      </c>
      <c r="AS43">
        <v>38.450000000000003</v>
      </c>
      <c r="AT43" t="s">
        <v>341</v>
      </c>
      <c r="AU43" t="s">
        <v>3621</v>
      </c>
      <c r="AV43" t="s">
        <v>1156</v>
      </c>
      <c r="AW43" s="171" t="e">
        <f ca="1">_xll.BDP(Z43,"GICS_SECTOR_NAME")</f>
        <v>#NAME?</v>
      </c>
    </row>
    <row r="44" spans="1:52">
      <c r="A44" s="17">
        <v>44302</v>
      </c>
      <c r="B44" t="s">
        <v>59383</v>
      </c>
      <c r="C44" s="20" t="s">
        <v>916</v>
      </c>
      <c r="D44" s="5">
        <v>0.01</v>
      </c>
      <c r="E44" s="5">
        <f>D44*VLOOKUP(B44,리밸런싱정리_202104!$AD$25:$AE$31,2,0)</f>
        <v>1.7499999999999998E-3</v>
      </c>
      <c r="F44" s="5">
        <f t="shared" si="4"/>
        <v>1.7499999999999998E-3</v>
      </c>
      <c r="G44" s="5">
        <f>IFERROR(VLOOKUP(C44,'p2301'!A:V,22,FALSE),0)/100</f>
        <v>0</v>
      </c>
      <c r="H44" s="2">
        <f t="shared" si="5"/>
        <v>1.7499999999999998E-3</v>
      </c>
      <c r="I44" s="78">
        <f t="shared" si="6"/>
        <v>368522808.04674995</v>
      </c>
      <c r="J44" t="e">
        <f ca="1">_xll.BDP(C44,"px_last")</f>
        <v>#NAME?</v>
      </c>
      <c r="K44" t="e">
        <f ca="1">_xll.BDP(C44, "CRNCY_ADJ_PX_LAST", "EQY_FUND_CRNCY", "KRW")</f>
        <v>#NAME?</v>
      </c>
      <c r="L44">
        <v>100</v>
      </c>
      <c r="M44" t="e">
        <f t="shared" ca="1" si="7"/>
        <v>#NAME?</v>
      </c>
      <c r="N44" t="str">
        <f>IF(ISNUMBER(MATCH(C44,'MTR 기등록 종목_GF1406'!C:C,0)),"-","NEW")</f>
        <v>-</v>
      </c>
      <c r="O44" t="s">
        <v>758</v>
      </c>
      <c r="P44" t="e">
        <f ca="1">_xll.BDP($C44,$P$2)</f>
        <v>#NAME?</v>
      </c>
      <c r="Q44" t="e">
        <f ca="1">_xll.BDP($C44,Q$2)</f>
        <v>#NAME?</v>
      </c>
      <c r="R44" t="e">
        <f ca="1">_xll.BDP($C44,R$2)</f>
        <v>#NAME?</v>
      </c>
      <c r="S44">
        <v>-5.1470518112182617E-2</v>
      </c>
      <c r="T44">
        <v>0</v>
      </c>
      <c r="U44">
        <v>0</v>
      </c>
      <c r="V44">
        <v>1.2914399999999999</v>
      </c>
      <c r="W44" s="72">
        <v>533700</v>
      </c>
      <c r="X44" s="72"/>
      <c r="Y44" s="72" t="s">
        <v>757</v>
      </c>
      <c r="Z44" s="72" t="s">
        <v>186</v>
      </c>
      <c r="AA44" s="72"/>
      <c r="AB44" s="72" t="s">
        <v>1806</v>
      </c>
      <c r="AC44" s="72"/>
      <c r="AD44" s="72"/>
      <c r="AE44" s="72"/>
      <c r="AF44" s="170">
        <v>559</v>
      </c>
      <c r="AG44" s="72"/>
      <c r="AH44" s="72"/>
      <c r="AI44" s="72" t="s">
        <v>247</v>
      </c>
      <c r="AJ44" s="72"/>
      <c r="AK44" s="167"/>
      <c r="AN44" t="s">
        <v>58215</v>
      </c>
      <c r="AO44" t="s">
        <v>757</v>
      </c>
      <c r="AP44" t="s">
        <v>186</v>
      </c>
      <c r="AQ44" t="s">
        <v>758</v>
      </c>
      <c r="AR44" t="s">
        <v>1111</v>
      </c>
      <c r="AS44">
        <v>31</v>
      </c>
      <c r="AT44" t="s">
        <v>247</v>
      </c>
      <c r="AU44" t="s">
        <v>1806</v>
      </c>
      <c r="AV44" t="s">
        <v>1096</v>
      </c>
      <c r="AW44" s="171" t="e">
        <f ca="1">_xll.BDP(Z44,"GICS_SECTOR_NAME")</f>
        <v>#NAME?</v>
      </c>
    </row>
    <row r="45" spans="1:52">
      <c r="A45" s="17">
        <v>44302</v>
      </c>
      <c r="B45" t="s">
        <v>59383</v>
      </c>
      <c r="C45" s="20" t="s">
        <v>21444</v>
      </c>
      <c r="D45" s="5">
        <v>0.01</v>
      </c>
      <c r="E45" s="5">
        <f>D45*VLOOKUP(B45,리밸런싱정리_202104!$AD$25:$AE$31,2,0)</f>
        <v>1.7499999999999998E-3</v>
      </c>
      <c r="F45" s="5">
        <f t="shared" si="4"/>
        <v>1.7499999999999998E-3</v>
      </c>
      <c r="G45" s="5">
        <f>IFERROR(VLOOKUP(C45,'p2301'!A:V,22,FALSE),0)/100</f>
        <v>0</v>
      </c>
      <c r="H45" s="2">
        <f t="shared" si="5"/>
        <v>1.7499999999999998E-3</v>
      </c>
      <c r="I45" s="78">
        <f t="shared" si="6"/>
        <v>368522808.04674995</v>
      </c>
      <c r="J45" t="e">
        <f ca="1">_xll.BDP(C45,"px_last")</f>
        <v>#NAME?</v>
      </c>
      <c r="K45" t="e">
        <f ca="1">_xll.BDP(C45, "CRNCY_ADJ_PX_LAST", "EQY_FUND_CRNCY", "KRW")</f>
        <v>#NAME?</v>
      </c>
      <c r="L45">
        <v>1</v>
      </c>
      <c r="M45" t="e">
        <f t="shared" ca="1" si="7"/>
        <v>#NAME?</v>
      </c>
      <c r="N45" t="str">
        <f>IF(ISNUMBER(MATCH(C45,'MTR 기등록 종목_GF1406'!C:C,0)),"-","NEW")</f>
        <v>-</v>
      </c>
      <c r="O45" t="s">
        <v>457</v>
      </c>
      <c r="P45" t="e">
        <f ca="1">_xll.BDP($C45,$P$2)</f>
        <v>#NAME?</v>
      </c>
      <c r="Q45" t="e">
        <f ca="1">_xll.BDP($C45,Q$2)</f>
        <v>#NAME?</v>
      </c>
      <c r="R45" t="e">
        <f ca="1">_xll.BDP($C45,R$2)</f>
        <v>#NAME?</v>
      </c>
      <c r="S45">
        <v>-0.80000019073486328</v>
      </c>
      <c r="T45">
        <v>-0.40000009536743164</v>
      </c>
      <c r="U45">
        <v>0</v>
      </c>
      <c r="V45">
        <v>2.4906600000000001</v>
      </c>
      <c r="W45" s="72">
        <v>533700</v>
      </c>
      <c r="X45" s="72"/>
      <c r="Y45" s="72" t="s">
        <v>456</v>
      </c>
      <c r="Z45" s="72" t="s">
        <v>801</v>
      </c>
      <c r="AA45" s="72"/>
      <c r="AB45" s="72" t="s">
        <v>2660</v>
      </c>
      <c r="AC45" s="72"/>
      <c r="AD45" s="72"/>
      <c r="AE45" s="72"/>
      <c r="AF45" s="72">
        <v>8215</v>
      </c>
      <c r="AG45" s="72"/>
      <c r="AH45" s="72"/>
      <c r="AI45" s="72" t="s">
        <v>59195</v>
      </c>
      <c r="AJ45" s="72"/>
      <c r="AK45" s="167"/>
      <c r="AN45" t="s">
        <v>58215</v>
      </c>
      <c r="AO45" t="s">
        <v>456</v>
      </c>
      <c r="AP45" t="s">
        <v>801</v>
      </c>
      <c r="AQ45" t="s">
        <v>457</v>
      </c>
      <c r="AR45" t="s">
        <v>1093</v>
      </c>
      <c r="AS45">
        <v>171.8</v>
      </c>
      <c r="AT45" t="s">
        <v>1051</v>
      </c>
      <c r="AU45" t="s">
        <v>2660</v>
      </c>
      <c r="AV45" t="s">
        <v>1091</v>
      </c>
      <c r="AW45" s="171" t="e">
        <f ca="1">_xll.BDP(Z45,"GICS_SECTOR_NAME")</f>
        <v>#NAME?</v>
      </c>
    </row>
    <row r="46" spans="1:52">
      <c r="A46" s="17">
        <v>44302</v>
      </c>
      <c r="B46" t="s">
        <v>59383</v>
      </c>
      <c r="C46" s="20" t="s">
        <v>53944</v>
      </c>
      <c r="D46" s="5">
        <v>0.01</v>
      </c>
      <c r="E46" s="5">
        <f>D46*VLOOKUP(B46,리밸런싱정리_202104!$AD$25:$AE$31,2,0)</f>
        <v>1.7499999999999998E-3</v>
      </c>
      <c r="F46" s="5">
        <f t="shared" si="4"/>
        <v>1.7499999999999998E-3</v>
      </c>
      <c r="G46" s="5">
        <f>IFERROR(VLOOKUP(C46,'p2301'!A:V,22,FALSE),0)/100</f>
        <v>0</v>
      </c>
      <c r="H46" s="2">
        <f t="shared" si="5"/>
        <v>1.7499999999999998E-3</v>
      </c>
      <c r="I46" s="78">
        <f t="shared" si="6"/>
        <v>368522808.04674995</v>
      </c>
      <c r="J46" t="e">
        <f ca="1">_xll.BDP(C46,"px_last")</f>
        <v>#NAME?</v>
      </c>
      <c r="K46" t="e">
        <f ca="1">_xll.BDP(C46, "CRNCY_ADJ_PX_LAST", "EQY_FUND_CRNCY", "KRW")</f>
        <v>#NAME?</v>
      </c>
      <c r="L46">
        <v>1</v>
      </c>
      <c r="M46" t="e">
        <f t="shared" ca="1" si="7"/>
        <v>#NAME?</v>
      </c>
      <c r="N46" t="str">
        <f>IF(ISNUMBER(MATCH(C46,'MTR 기등록 종목_GF1406'!C:C,0)),"-","NEW")</f>
        <v>-</v>
      </c>
      <c r="O46" t="s">
        <v>384</v>
      </c>
      <c r="P46" t="e">
        <f ca="1">_xll.BDP($C46,$P$2)</f>
        <v>#NAME?</v>
      </c>
      <c r="Q46" t="e">
        <f ca="1">_xll.BDP($C46,Q$2)</f>
        <v>#NAME?</v>
      </c>
      <c r="R46" t="e">
        <f ca="1">_xll.BDP($C46,R$2)</f>
        <v>#NAME?</v>
      </c>
      <c r="S46">
        <v>-0.10526323318481445</v>
      </c>
      <c r="T46">
        <v>0</v>
      </c>
      <c r="U46">
        <v>0</v>
      </c>
      <c r="V46">
        <v>-1.71306</v>
      </c>
      <c r="W46" s="72">
        <v>533700</v>
      </c>
      <c r="X46" s="72"/>
      <c r="Y46" s="72" t="s">
        <v>383</v>
      </c>
      <c r="Z46" s="72" t="s">
        <v>217</v>
      </c>
      <c r="AA46" s="72"/>
      <c r="AB46" s="72" t="s">
        <v>16114</v>
      </c>
      <c r="AC46" s="72"/>
      <c r="AD46" s="72"/>
      <c r="AE46" s="72"/>
      <c r="AF46" s="170">
        <v>1143</v>
      </c>
      <c r="AG46" s="72"/>
      <c r="AH46" s="72"/>
      <c r="AI46" s="72" t="s">
        <v>374</v>
      </c>
      <c r="AJ46" s="72"/>
      <c r="AK46" s="167"/>
      <c r="AN46" t="s">
        <v>58215</v>
      </c>
      <c r="AO46" t="s">
        <v>383</v>
      </c>
      <c r="AP46" t="s">
        <v>217</v>
      </c>
      <c r="AQ46" t="s">
        <v>384</v>
      </c>
      <c r="AR46" t="s">
        <v>1153</v>
      </c>
      <c r="AS46">
        <v>14.16</v>
      </c>
      <c r="AT46" t="s">
        <v>374</v>
      </c>
      <c r="AU46" t="s">
        <v>16114</v>
      </c>
      <c r="AV46" t="s">
        <v>1154</v>
      </c>
      <c r="AW46" s="171" t="e">
        <f ca="1">_xll.BDP(Z46,"GICS_SECTOR_NAME")</f>
        <v>#NAME?</v>
      </c>
    </row>
    <row r="47" spans="1:52">
      <c r="A47" s="17">
        <v>44302</v>
      </c>
      <c r="B47" t="s">
        <v>59383</v>
      </c>
      <c r="C47" s="20" t="s">
        <v>44676</v>
      </c>
      <c r="D47" s="5">
        <v>0.01</v>
      </c>
      <c r="E47" s="5">
        <f>D47*VLOOKUP(B47,리밸런싱정리_202104!$AD$25:$AE$31,2,0)</f>
        <v>1.7499999999999998E-3</v>
      </c>
      <c r="F47" s="5">
        <f t="shared" si="4"/>
        <v>1.7499999999999998E-3</v>
      </c>
      <c r="G47" s="5">
        <f>IFERROR(VLOOKUP(C47,'p2301'!A:V,22,FALSE),0)/100</f>
        <v>1.5E-3</v>
      </c>
      <c r="H47" s="2">
        <f t="shared" si="5"/>
        <v>2.4999999999999979E-4</v>
      </c>
      <c r="I47" s="78">
        <f t="shared" si="6"/>
        <v>52646115.435249954</v>
      </c>
      <c r="J47" t="e">
        <f ca="1">_xll.BDP(C47,"px_last")</f>
        <v>#NAME?</v>
      </c>
      <c r="K47" t="e">
        <f ca="1">_xll.BDP(C47, "CRNCY_ADJ_PX_LAST", "EQY_FUND_CRNCY", "KRW")</f>
        <v>#NAME?</v>
      </c>
      <c r="L47">
        <v>100</v>
      </c>
      <c r="M47" t="e">
        <f t="shared" ca="1" si="7"/>
        <v>#NAME?</v>
      </c>
      <c r="N47" t="str">
        <f>IF(ISNUMBER(MATCH(C47,'MTR 기등록 종목_GF1406'!C:C,0)),"-","NEW")</f>
        <v>-</v>
      </c>
      <c r="O47" t="s">
        <v>59127</v>
      </c>
      <c r="P47" t="e">
        <f ca="1">_xll.BDP($C47,$P$2)</f>
        <v>#NAME?</v>
      </c>
      <c r="Q47" t="e">
        <f ca="1">_xll.BDP($C47,Q$2)</f>
        <v>#NAME?</v>
      </c>
      <c r="R47" t="e">
        <f ca="1">_xll.BDP($C47,R$2)</f>
        <v>#NAME?</v>
      </c>
      <c r="S47">
        <v>0.28571414947509766</v>
      </c>
      <c r="T47">
        <v>0</v>
      </c>
      <c r="U47">
        <v>0</v>
      </c>
      <c r="V47">
        <v>-0.90822429999999998</v>
      </c>
      <c r="W47" s="72">
        <v>533700</v>
      </c>
      <c r="X47" s="72"/>
      <c r="Y47" s="72" t="s">
        <v>669</v>
      </c>
      <c r="Z47" s="72" t="s">
        <v>192</v>
      </c>
      <c r="AA47" s="72"/>
      <c r="AB47" s="72" t="s">
        <v>1806</v>
      </c>
      <c r="AC47" s="72"/>
      <c r="AD47" s="72"/>
      <c r="AE47" s="72"/>
      <c r="AF47" s="170">
        <v>829</v>
      </c>
      <c r="AG47" s="72"/>
      <c r="AH47" s="72"/>
      <c r="AI47" s="72" t="s">
        <v>247</v>
      </c>
      <c r="AJ47" s="72"/>
      <c r="AK47" s="167"/>
      <c r="AN47" t="s">
        <v>58215</v>
      </c>
      <c r="AO47" t="s">
        <v>669</v>
      </c>
      <c r="AP47" t="s">
        <v>192</v>
      </c>
      <c r="AQ47" t="s">
        <v>59127</v>
      </c>
      <c r="AR47" t="s">
        <v>1119</v>
      </c>
      <c r="AS47">
        <v>22.08</v>
      </c>
      <c r="AT47" t="s">
        <v>247</v>
      </c>
      <c r="AU47" t="s">
        <v>1806</v>
      </c>
      <c r="AV47" t="s">
        <v>1096</v>
      </c>
      <c r="AW47" s="171" t="e">
        <f ca="1">_xll.BDP(Z47,"GICS_SECTOR_NAME")</f>
        <v>#NAME?</v>
      </c>
    </row>
    <row r="48" spans="1:52">
      <c r="A48" s="17">
        <v>44302</v>
      </c>
      <c r="B48" t="s">
        <v>59383</v>
      </c>
      <c r="C48" s="20" t="s">
        <v>1574</v>
      </c>
      <c r="D48" s="5">
        <v>0.01</v>
      </c>
      <c r="E48" s="5">
        <f>D48*VLOOKUP(B48,리밸런싱정리_202104!$AD$25:$AE$31,2,0)</f>
        <v>1.7499999999999998E-3</v>
      </c>
      <c r="F48" s="5">
        <f t="shared" si="4"/>
        <v>1.7499999999999998E-3</v>
      </c>
      <c r="G48" s="5">
        <f>IFERROR(VLOOKUP(C48,'p2301'!A:V,22,FALSE),0)/100</f>
        <v>1.5E-3</v>
      </c>
      <c r="H48" s="2">
        <f t="shared" si="5"/>
        <v>2.4999999999999979E-4</v>
      </c>
      <c r="I48" s="78">
        <f t="shared" si="6"/>
        <v>52646115.435249954</v>
      </c>
      <c r="J48" t="e">
        <f ca="1">_xll.BDP(C48,"px_last")</f>
        <v>#NAME?</v>
      </c>
      <c r="K48" t="e">
        <f ca="1">_xll.BDP(C48, "CRNCY_ADJ_PX_LAST", "EQY_FUND_CRNCY", "KRW")</f>
        <v>#NAME?</v>
      </c>
      <c r="L48">
        <v>100</v>
      </c>
      <c r="M48" t="e">
        <f t="shared" ca="1" si="7"/>
        <v>#NAME?</v>
      </c>
      <c r="N48" t="str">
        <f>IF(ISNUMBER(MATCH(C48,'MTR 기등록 종목_GF1406'!C:C,0)),"-","NEW")</f>
        <v>-</v>
      </c>
      <c r="O48" t="s">
        <v>59135</v>
      </c>
      <c r="P48" t="e">
        <f ca="1">_xll.BDP($C48,$P$2)</f>
        <v>#NAME?</v>
      </c>
      <c r="Q48" t="e">
        <f ca="1">_xll.BDP($C48,Q$2)</f>
        <v>#NAME?</v>
      </c>
      <c r="R48" t="e">
        <f ca="1">_xll.BDP($C48,R$2)</f>
        <v>#NAME?</v>
      </c>
      <c r="S48">
        <v>0</v>
      </c>
      <c r="T48">
        <v>0</v>
      </c>
      <c r="U48">
        <v>0</v>
      </c>
      <c r="V48">
        <v>-1.905437</v>
      </c>
      <c r="W48" s="72">
        <v>533700</v>
      </c>
      <c r="X48" s="72"/>
      <c r="Y48" s="72" t="s">
        <v>59070</v>
      </c>
      <c r="Z48" s="72" t="s">
        <v>58995</v>
      </c>
      <c r="AA48" s="72"/>
      <c r="AB48" s="72" t="s">
        <v>1806</v>
      </c>
      <c r="AC48" s="72"/>
      <c r="AD48" s="72"/>
      <c r="AE48" s="72"/>
      <c r="AF48" s="170">
        <v>615</v>
      </c>
      <c r="AG48" s="72"/>
      <c r="AH48" s="72"/>
      <c r="AI48" s="72" t="s">
        <v>247</v>
      </c>
      <c r="AJ48" s="72"/>
      <c r="AK48" s="167"/>
      <c r="AN48" t="s">
        <v>59199</v>
      </c>
      <c r="AO48" t="s">
        <v>59070</v>
      </c>
      <c r="AP48" t="s">
        <v>58995</v>
      </c>
      <c r="AQ48" t="s">
        <v>59135</v>
      </c>
      <c r="AR48" t="s">
        <v>59191</v>
      </c>
      <c r="AS48">
        <v>27.23</v>
      </c>
      <c r="AT48" t="s">
        <v>247</v>
      </c>
      <c r="AU48" t="s">
        <v>1806</v>
      </c>
      <c r="AV48" t="s">
        <v>1096</v>
      </c>
      <c r="AW48" s="171" t="e">
        <f ca="1">_xll.BDP(Z48,"GICS_SECTOR_NAME")</f>
        <v>#NAME?</v>
      </c>
    </row>
    <row r="49" spans="1:50">
      <c r="A49" s="17">
        <v>44302</v>
      </c>
      <c r="B49" t="s">
        <v>59383</v>
      </c>
      <c r="C49" s="20" t="s">
        <v>367</v>
      </c>
      <c r="D49" s="5">
        <v>0.01</v>
      </c>
      <c r="E49" s="5">
        <f>D49*VLOOKUP(B49,리밸런싱정리_202104!$AD$25:$AE$31,2,0)</f>
        <v>1.7499999999999998E-3</v>
      </c>
      <c r="F49" s="5">
        <f t="shared" si="4"/>
        <v>1.7499999999999998E-3</v>
      </c>
      <c r="G49" s="5">
        <f>IFERROR(VLOOKUP(C49,'p2301'!A:V,22,FALSE),0)/100</f>
        <v>1.2999999999999999E-3</v>
      </c>
      <c r="H49" s="2">
        <f t="shared" si="5"/>
        <v>4.4999999999999988E-4</v>
      </c>
      <c r="I49" s="78">
        <f t="shared" si="6"/>
        <v>94763007.783449978</v>
      </c>
      <c r="J49" t="e">
        <f ca="1">_xll.BDP(C49,"px_last")</f>
        <v>#NAME?</v>
      </c>
      <c r="K49" t="e">
        <f ca="1">_xll.BDP(C49, "CRNCY_ADJ_PX_LAST", "EQY_FUND_CRNCY", "KRW")</f>
        <v>#NAME?</v>
      </c>
      <c r="L49">
        <v>100</v>
      </c>
      <c r="M49" t="e">
        <f t="shared" ca="1" si="7"/>
        <v>#NAME?</v>
      </c>
      <c r="N49" t="str">
        <f>IF(ISNUMBER(MATCH(C49,'MTR 기등록 종목_GF1406'!C:C,0)),"-","NEW")</f>
        <v>-</v>
      </c>
      <c r="O49" t="s">
        <v>607</v>
      </c>
      <c r="P49" t="e">
        <f ca="1">_xll.BDP($C49,$P$2)</f>
        <v>#NAME?</v>
      </c>
      <c r="Q49" t="e">
        <f ca="1">_xll.BDP($C49,Q$2)</f>
        <v>#NAME?</v>
      </c>
      <c r="R49" t="e">
        <f ca="1">_xll.BDP($C49,R$2)</f>
        <v>#NAME?</v>
      </c>
      <c r="S49">
        <v>0</v>
      </c>
      <c r="T49">
        <v>0</v>
      </c>
      <c r="U49">
        <v>0</v>
      </c>
      <c r="V49">
        <v>-1.5384599999999999</v>
      </c>
      <c r="W49" s="72">
        <v>533700</v>
      </c>
      <c r="X49" s="72"/>
      <c r="Y49" s="72" t="s">
        <v>606</v>
      </c>
      <c r="Z49" s="72" t="s">
        <v>200</v>
      </c>
      <c r="AA49" s="72"/>
      <c r="AB49" s="72" t="s">
        <v>3864</v>
      </c>
      <c r="AC49" s="72"/>
      <c r="AD49" s="72"/>
      <c r="AE49" s="72"/>
      <c r="AF49" s="72">
        <v>32486</v>
      </c>
      <c r="AG49" s="72"/>
      <c r="AH49" s="72"/>
      <c r="AI49" s="72" t="s">
        <v>608</v>
      </c>
      <c r="AJ49" s="72"/>
      <c r="AK49" s="167"/>
      <c r="AN49" t="s">
        <v>58215</v>
      </c>
      <c r="AO49" t="s">
        <v>606</v>
      </c>
      <c r="AP49" t="s">
        <v>200</v>
      </c>
      <c r="AQ49" t="s">
        <v>607</v>
      </c>
      <c r="AR49" t="s">
        <v>1128</v>
      </c>
      <c r="AS49">
        <v>0.66</v>
      </c>
      <c r="AT49" t="s">
        <v>608</v>
      </c>
      <c r="AU49" t="s">
        <v>3864</v>
      </c>
      <c r="AV49" t="s">
        <v>1127</v>
      </c>
      <c r="AW49" s="171" t="e">
        <f ca="1">_xll.BDP(Z49,"GICS_SECTOR_NAME")</f>
        <v>#NAME?</v>
      </c>
    </row>
    <row r="50" spans="1:50">
      <c r="A50" s="17">
        <v>44302</v>
      </c>
      <c r="B50" t="s">
        <v>59383</v>
      </c>
      <c r="C50" s="20" t="s">
        <v>16773</v>
      </c>
      <c r="D50" s="5">
        <v>0.01</v>
      </c>
      <c r="E50" s="5">
        <f>D50*VLOOKUP(B50,리밸런싱정리_202104!$AD$25:$AE$31,2,0)</f>
        <v>1.7499999999999998E-3</v>
      </c>
      <c r="F50" s="5">
        <f t="shared" si="4"/>
        <v>1.7499999999999998E-3</v>
      </c>
      <c r="G50" s="5">
        <f>IFERROR(VLOOKUP(C50,'p2301'!A:V,22,FALSE),0)/100</f>
        <v>0</v>
      </c>
      <c r="H50" s="2">
        <f t="shared" si="5"/>
        <v>1.7499999999999998E-3</v>
      </c>
      <c r="I50" s="78">
        <f t="shared" si="6"/>
        <v>368522808.04674995</v>
      </c>
      <c r="J50" t="e">
        <f ca="1">_xll.BDP(C50,"px_last")</f>
        <v>#NAME?</v>
      </c>
      <c r="K50" t="e">
        <f ca="1">_xll.BDP(C50, "CRNCY_ADJ_PX_LAST", "EQY_FUND_CRNCY", "KRW")</f>
        <v>#NAME?</v>
      </c>
      <c r="L50">
        <v>1</v>
      </c>
      <c r="M50" t="e">
        <f t="shared" ca="1" si="7"/>
        <v>#NAME?</v>
      </c>
      <c r="N50" t="str">
        <f>IF(ISNUMBER(MATCH(C50,'MTR 기등록 종목_GF1406'!C:C,0)),"-","NEW")</f>
        <v>-</v>
      </c>
      <c r="O50" t="s">
        <v>206</v>
      </c>
      <c r="P50" t="e">
        <f ca="1">_xll.BDP($C50,$P$2)</f>
        <v>#NAME?</v>
      </c>
      <c r="Q50" t="e">
        <f ca="1">_xll.BDP($C50,Q$2)</f>
        <v>#NAME?</v>
      </c>
      <c r="R50" t="e">
        <f ca="1">_xll.BDP($C50,R$2)</f>
        <v>#NAME?</v>
      </c>
      <c r="S50">
        <v>0</v>
      </c>
      <c r="T50">
        <v>0</v>
      </c>
      <c r="U50">
        <v>0</v>
      </c>
      <c r="V50">
        <v>-1.4556039999999999</v>
      </c>
      <c r="W50" s="72">
        <v>533700</v>
      </c>
      <c r="X50" s="72"/>
      <c r="Y50" s="72" t="s">
        <v>581</v>
      </c>
      <c r="Z50" s="72" t="s">
        <v>205</v>
      </c>
      <c r="AA50" s="72"/>
      <c r="AB50" s="72" t="s">
        <v>58648</v>
      </c>
      <c r="AC50" s="72"/>
      <c r="AD50" s="72"/>
      <c r="AE50" s="72"/>
      <c r="AF50" s="170">
        <v>383</v>
      </c>
      <c r="AG50" s="72"/>
      <c r="AH50" s="72"/>
      <c r="AI50" s="72" t="s">
        <v>374</v>
      </c>
      <c r="AJ50" s="72"/>
      <c r="AK50" s="167"/>
      <c r="AN50" t="s">
        <v>59199</v>
      </c>
      <c r="AO50" t="s">
        <v>581</v>
      </c>
      <c r="AP50" t="s">
        <v>205</v>
      </c>
      <c r="AQ50" t="s">
        <v>206</v>
      </c>
      <c r="AR50" t="s">
        <v>1134</v>
      </c>
      <c r="AS50">
        <v>33.25</v>
      </c>
      <c r="AT50" t="s">
        <v>374</v>
      </c>
      <c r="AU50" t="s">
        <v>58648</v>
      </c>
      <c r="AV50" t="s">
        <v>1135</v>
      </c>
      <c r="AW50" s="171" t="e">
        <f ca="1">_xll.BDP(Z50,"GICS_SECTOR_NAME")</f>
        <v>#NAME?</v>
      </c>
    </row>
    <row r="51" spans="1:50">
      <c r="A51" s="17">
        <v>44302</v>
      </c>
      <c r="B51" t="s">
        <v>59383</v>
      </c>
      <c r="C51" s="20" t="s">
        <v>37446</v>
      </c>
      <c r="D51" s="5">
        <v>0.01</v>
      </c>
      <c r="E51" s="5">
        <f>D51*VLOOKUP(B51,리밸런싱정리_202104!$AD$25:$AE$31,2,0)</f>
        <v>1.7499999999999998E-3</v>
      </c>
      <c r="F51" s="5">
        <f t="shared" si="4"/>
        <v>1.7499999999999998E-3</v>
      </c>
      <c r="G51" s="5">
        <f>IFERROR(VLOOKUP(C51,'p2301'!A:V,22,FALSE),0)/100</f>
        <v>0</v>
      </c>
      <c r="H51" s="2">
        <f t="shared" si="5"/>
        <v>1.7499999999999998E-3</v>
      </c>
      <c r="I51" s="78">
        <f t="shared" si="6"/>
        <v>368522808.04674995</v>
      </c>
      <c r="J51" t="e">
        <f ca="1">_xll.BDP(C51,"px_last")</f>
        <v>#NAME?</v>
      </c>
      <c r="K51" t="e">
        <f ca="1">_xll.BDP(C51, "CRNCY_ADJ_PX_LAST", "EQY_FUND_CRNCY", "KRW")</f>
        <v>#NAME?</v>
      </c>
      <c r="L51">
        <v>100</v>
      </c>
      <c r="M51" t="e">
        <f t="shared" ca="1" si="7"/>
        <v>#NAME?</v>
      </c>
      <c r="N51" t="str">
        <f>IF(ISNUMBER(MATCH(C51,'MTR 기등록 종목_GF1406'!C:C,0)),"-","NEW")</f>
        <v>-</v>
      </c>
      <c r="O51" t="s">
        <v>59022</v>
      </c>
      <c r="P51" t="e">
        <f ca="1">_xll.BDP($C51,$P$2)</f>
        <v>#NAME?</v>
      </c>
      <c r="Q51" t="e">
        <f ca="1">_xll.BDP($C51,Q$2)</f>
        <v>#NAME?</v>
      </c>
      <c r="R51" t="e">
        <f ca="1">_xll.BDP($C51,R$2)</f>
        <v>#NAME?</v>
      </c>
      <c r="S51">
        <v>-0.16666698455810547</v>
      </c>
      <c r="T51">
        <v>-0.11904764175415039</v>
      </c>
      <c r="U51">
        <v>0</v>
      </c>
      <c r="V51">
        <v>0.3959259</v>
      </c>
      <c r="W51" s="72">
        <v>533700</v>
      </c>
      <c r="X51" s="72"/>
      <c r="Y51" s="72" t="s">
        <v>327</v>
      </c>
      <c r="Z51" s="72" t="s">
        <v>802</v>
      </c>
      <c r="AA51" s="72"/>
      <c r="AB51" s="72" t="s">
        <v>59196</v>
      </c>
      <c r="AC51" s="72"/>
      <c r="AD51" s="72"/>
      <c r="AE51" s="72"/>
      <c r="AF51" s="170">
        <v>262</v>
      </c>
      <c r="AG51" s="72"/>
      <c r="AH51" s="72"/>
      <c r="AI51" s="72" t="s">
        <v>247</v>
      </c>
      <c r="AJ51" s="72"/>
      <c r="AK51" s="167"/>
      <c r="AN51" t="s">
        <v>58215</v>
      </c>
      <c r="AO51" t="s">
        <v>327</v>
      </c>
      <c r="AP51" t="s">
        <v>802</v>
      </c>
      <c r="AQ51" t="s">
        <v>59022</v>
      </c>
      <c r="AR51" t="s">
        <v>1095</v>
      </c>
      <c r="AS51">
        <v>50.16</v>
      </c>
      <c r="AT51" t="s">
        <v>247</v>
      </c>
      <c r="AU51" t="s">
        <v>3621</v>
      </c>
      <c r="AV51" t="s">
        <v>1096</v>
      </c>
      <c r="AW51" s="171" t="e">
        <f ca="1">_xll.BDP(Z51,"GICS_SECTOR_NAME")</f>
        <v>#NAME?</v>
      </c>
    </row>
    <row r="52" spans="1:50">
      <c r="A52" s="17">
        <v>44302</v>
      </c>
      <c r="B52" t="s">
        <v>59383</v>
      </c>
      <c r="C52" s="20" t="s">
        <v>59376</v>
      </c>
      <c r="D52" s="5">
        <v>0.01</v>
      </c>
      <c r="E52" s="5">
        <f>D52*VLOOKUP(B52,리밸런싱정리_202104!$AD$25:$AE$31,2,0)</f>
        <v>1.7499999999999998E-3</v>
      </c>
      <c r="F52" s="5">
        <f t="shared" si="4"/>
        <v>1.7499999999999998E-3</v>
      </c>
      <c r="G52" s="5">
        <f>IFERROR(VLOOKUP(C52,'p2301'!A:V,22,FALSE),0)/100</f>
        <v>0</v>
      </c>
      <c r="H52" s="2">
        <f t="shared" si="5"/>
        <v>1.7499999999999998E-3</v>
      </c>
      <c r="I52" s="78">
        <f t="shared" si="6"/>
        <v>368522808.04674995</v>
      </c>
      <c r="J52" t="e">
        <f ca="1">_xll.BDP(C52,"px_last")</f>
        <v>#NAME?</v>
      </c>
      <c r="K52" t="e">
        <f ca="1">_xll.BDP(C52, "CRNCY_ADJ_PX_LAST", "EQY_FUND_CRNCY", "KRW")</f>
        <v>#NAME?</v>
      </c>
      <c r="L52">
        <v>100</v>
      </c>
      <c r="M52" t="e">
        <f t="shared" ca="1" si="7"/>
        <v>#NAME?</v>
      </c>
      <c r="N52" t="str">
        <f>IF(ISNUMBER(MATCH(C52,'MTR 기등록 종목_GF1406'!C:C,0)),"-","NEW")</f>
        <v>NEW</v>
      </c>
      <c r="O52" t="s">
        <v>59117</v>
      </c>
      <c r="P52" t="e">
        <f ca="1">_xll.BDP($C52,$P$2)</f>
        <v>#NAME?</v>
      </c>
      <c r="Q52" t="e">
        <f ca="1">_xll.BDP($C52,Q$2)</f>
        <v>#NAME?</v>
      </c>
      <c r="R52" t="e">
        <f ca="1">_xll.BDP($C52,R$2)</f>
        <v>#NAME?</v>
      </c>
      <c r="S52">
        <v>0.33333325386047363</v>
      </c>
      <c r="T52">
        <v>0</v>
      </c>
      <c r="U52">
        <v>0</v>
      </c>
      <c r="V52">
        <v>0</v>
      </c>
      <c r="W52" s="72">
        <v>533700</v>
      </c>
      <c r="X52" s="72"/>
      <c r="Y52" s="72" t="s">
        <v>59072</v>
      </c>
      <c r="Z52" s="72" t="s">
        <v>59003</v>
      </c>
      <c r="AA52" s="72"/>
      <c r="AB52" s="72" t="s">
        <v>3864</v>
      </c>
      <c r="AC52" s="72"/>
      <c r="AD52" s="72"/>
      <c r="AE52" s="72"/>
      <c r="AF52" s="170">
        <v>34189</v>
      </c>
      <c r="AG52" s="72"/>
      <c r="AH52" s="72"/>
      <c r="AI52" s="72" t="s">
        <v>608</v>
      </c>
      <c r="AJ52" s="72"/>
      <c r="AK52" s="167"/>
      <c r="AN52" t="s">
        <v>59199</v>
      </c>
      <c r="AO52" t="s">
        <v>59072</v>
      </c>
      <c r="AP52" t="s">
        <v>59003</v>
      </c>
      <c r="AQ52" t="s">
        <v>59117</v>
      </c>
      <c r="AR52" t="s">
        <v>59184</v>
      </c>
      <c r="AS52">
        <v>0.54</v>
      </c>
      <c r="AT52" t="s">
        <v>608</v>
      </c>
      <c r="AU52" t="s">
        <v>3864</v>
      </c>
      <c r="AV52" t="s">
        <v>1127</v>
      </c>
      <c r="AW52" s="171" t="e">
        <f ca="1">_xll.BDP(Z52,"GICS_SECTOR_NAME")</f>
        <v>#NAME?</v>
      </c>
    </row>
    <row r="53" spans="1:50">
      <c r="A53" s="17">
        <v>44302</v>
      </c>
      <c r="B53" t="s">
        <v>59383</v>
      </c>
      <c r="C53" s="20" t="s">
        <v>15</v>
      </c>
      <c r="D53" s="5">
        <v>0.01</v>
      </c>
      <c r="E53" s="5">
        <f>D53*VLOOKUP(B53,리밸런싱정리_202104!$AD$25:$AE$31,2,0)</f>
        <v>1.7499999999999998E-3</v>
      </c>
      <c r="F53" s="5">
        <f t="shared" si="4"/>
        <v>1.7499999999999998E-3</v>
      </c>
      <c r="G53" s="5">
        <f>IFERROR(VLOOKUP(C53,'p2301'!A:V,22,FALSE),0)/100</f>
        <v>1.2999999999999999E-3</v>
      </c>
      <c r="H53" s="2">
        <f t="shared" si="5"/>
        <v>4.4999999999999988E-4</v>
      </c>
      <c r="I53" s="78">
        <f t="shared" si="6"/>
        <v>94763007.783449978</v>
      </c>
      <c r="J53" t="e">
        <f ca="1">_xll.BDP(C53,"px_last")</f>
        <v>#NAME?</v>
      </c>
      <c r="K53" t="e">
        <f ca="1">_xll.BDP(C53, "CRNCY_ADJ_PX_LAST", "EQY_FUND_CRNCY", "KRW")</f>
        <v>#NAME?</v>
      </c>
      <c r="L53">
        <v>100</v>
      </c>
      <c r="M53" t="e">
        <f t="shared" ca="1" si="7"/>
        <v>#NAME?</v>
      </c>
      <c r="N53" t="str">
        <f>IF(ISNUMBER(MATCH(C53,'MTR 기등록 종목_GF1406'!C:C,0)),"-","NEW")</f>
        <v>-</v>
      </c>
      <c r="O53" t="s">
        <v>53767</v>
      </c>
      <c r="P53" t="e">
        <f ca="1">_xll.BDP($C53,$P$2)</f>
        <v>#NAME?</v>
      </c>
      <c r="Q53" t="e">
        <f ca="1">_xll.BDP($C53,Q$2)</f>
        <v>#NAME?</v>
      </c>
      <c r="R53" t="e">
        <f ca="1">_xll.BDP($C53,R$2)</f>
        <v>#NAME?</v>
      </c>
      <c r="S53">
        <v>-9.5238208770751953E-2</v>
      </c>
      <c r="T53">
        <v>0</v>
      </c>
      <c r="U53">
        <v>0</v>
      </c>
      <c r="V53">
        <v>-0.2738273</v>
      </c>
      <c r="W53" s="72">
        <v>533700</v>
      </c>
      <c r="X53" s="72"/>
      <c r="Y53" s="72" t="s">
        <v>53765</v>
      </c>
      <c r="Z53" s="72" t="s">
        <v>58989</v>
      </c>
      <c r="AA53" s="72"/>
      <c r="AB53" s="72" t="s">
        <v>1806</v>
      </c>
      <c r="AC53" s="72"/>
      <c r="AD53" s="72"/>
      <c r="AE53" s="72"/>
      <c r="AF53" s="170">
        <v>207</v>
      </c>
      <c r="AG53" s="72"/>
      <c r="AH53" s="72"/>
      <c r="AI53" s="72" t="s">
        <v>247</v>
      </c>
      <c r="AJ53" s="72"/>
      <c r="AK53" s="167"/>
      <c r="AN53" t="s">
        <v>58215</v>
      </c>
      <c r="AO53" t="s">
        <v>53765</v>
      </c>
      <c r="AP53" t="s">
        <v>58989</v>
      </c>
      <c r="AQ53" t="s">
        <v>53767</v>
      </c>
      <c r="AR53" t="s">
        <v>53768</v>
      </c>
      <c r="AS53">
        <v>59.74</v>
      </c>
      <c r="AT53" t="s">
        <v>247</v>
      </c>
      <c r="AU53" t="s">
        <v>1806</v>
      </c>
      <c r="AV53" t="s">
        <v>1096</v>
      </c>
      <c r="AW53" s="171" t="e">
        <f ca="1">_xll.BDP(Z53,"GICS_SECTOR_NAME")</f>
        <v>#NAME?</v>
      </c>
    </row>
    <row r="54" spans="1:50">
      <c r="A54" s="17">
        <v>44302</v>
      </c>
      <c r="B54" t="s">
        <v>59383</v>
      </c>
      <c r="C54" s="20" t="s">
        <v>46447</v>
      </c>
      <c r="D54" s="5">
        <v>0.01</v>
      </c>
      <c r="E54" s="5">
        <f>D54*VLOOKUP(B54,리밸런싱정리_202104!$AD$25:$AE$31,2,0)</f>
        <v>1.7499999999999998E-3</v>
      </c>
      <c r="F54" s="5">
        <f t="shared" si="4"/>
        <v>1.7499999999999998E-3</v>
      </c>
      <c r="G54" s="5">
        <f>IFERROR(VLOOKUP(C54,'p2301'!A:V,22,FALSE),0)/100</f>
        <v>0</v>
      </c>
      <c r="H54" s="2">
        <f t="shared" si="5"/>
        <v>1.7499999999999998E-3</v>
      </c>
      <c r="I54" s="78">
        <f t="shared" si="6"/>
        <v>368522808.04674995</v>
      </c>
      <c r="J54" t="e">
        <f ca="1">_xll.BDP(C54,"px_last")</f>
        <v>#NAME?</v>
      </c>
      <c r="K54" t="e">
        <f ca="1">_xll.BDP(C54, "CRNCY_ADJ_PX_LAST", "EQY_FUND_CRNCY", "KRW")</f>
        <v>#NAME?</v>
      </c>
      <c r="L54">
        <v>1</v>
      </c>
      <c r="M54" t="e">
        <f t="shared" ca="1" si="7"/>
        <v>#NAME?</v>
      </c>
      <c r="N54" t="str">
        <f>IF(ISNUMBER(MATCH(C54,'MTR 기등록 종목_GF1406'!C:C,0)),"-","NEW")</f>
        <v>-</v>
      </c>
      <c r="O54" t="s">
        <v>894</v>
      </c>
      <c r="P54" t="e">
        <f ca="1">_xll.BDP($C54,$P$2)</f>
        <v>#NAME?</v>
      </c>
      <c r="Q54" t="e">
        <f ca="1">_xll.BDP($C54,Q$2)</f>
        <v>#NAME?</v>
      </c>
      <c r="R54" t="e">
        <f ca="1">_xll.BDP($C54,R$2)</f>
        <v>#NAME?</v>
      </c>
      <c r="S54">
        <v>-4.6253204345703125E-3</v>
      </c>
      <c r="T54">
        <v>0</v>
      </c>
      <c r="U54">
        <v>0</v>
      </c>
      <c r="V54">
        <v>2.0935959999999998</v>
      </c>
      <c r="W54" s="72">
        <v>533700</v>
      </c>
      <c r="X54" s="72"/>
      <c r="Y54" s="72" t="s">
        <v>555</v>
      </c>
      <c r="Z54" s="72" t="s">
        <v>553</v>
      </c>
      <c r="AA54" s="72"/>
      <c r="AB54" s="72" t="s">
        <v>34064</v>
      </c>
      <c r="AC54" s="72"/>
      <c r="AD54" s="72"/>
      <c r="AE54" s="72"/>
      <c r="AF54" s="72">
        <v>178</v>
      </c>
      <c r="AG54" s="72"/>
      <c r="AH54" s="72"/>
      <c r="AI54" s="72" t="s">
        <v>552</v>
      </c>
      <c r="AJ54" s="72"/>
      <c r="AK54" s="167"/>
      <c r="AN54" t="s">
        <v>58215</v>
      </c>
      <c r="AO54" t="s">
        <v>555</v>
      </c>
      <c r="AP54" t="s">
        <v>553</v>
      </c>
      <c r="AQ54" t="s">
        <v>894</v>
      </c>
      <c r="AR54" t="s">
        <v>1260</v>
      </c>
      <c r="AS54">
        <v>94600</v>
      </c>
      <c r="AT54" t="s">
        <v>552</v>
      </c>
      <c r="AU54" t="s">
        <v>34064</v>
      </c>
      <c r="AV54" t="s">
        <v>1101</v>
      </c>
      <c r="AW54" s="171" t="e">
        <f ca="1">_xll.BDP(Z54,"GICS_SECTOR_NAME")</f>
        <v>#NAME?</v>
      </c>
    </row>
    <row r="55" spans="1:50">
      <c r="A55" s="17">
        <v>44302</v>
      </c>
      <c r="B55" t="s">
        <v>59383</v>
      </c>
      <c r="C55" s="20" t="s">
        <v>50904</v>
      </c>
      <c r="D55" s="5">
        <v>0.01</v>
      </c>
      <c r="E55" s="5">
        <f>D55*VLOOKUP(B55,리밸런싱정리_202104!$AD$25:$AE$31,2,0)</f>
        <v>1.7499999999999998E-3</v>
      </c>
      <c r="F55" s="5">
        <f t="shared" si="4"/>
        <v>1.7499999999999998E-3</v>
      </c>
      <c r="G55" s="5">
        <f>IFERROR(VLOOKUP(C55,'p2301'!A:V,22,FALSE),0)/100</f>
        <v>1.4000000000000002E-3</v>
      </c>
      <c r="H55" s="2">
        <f t="shared" si="5"/>
        <v>3.4999999999999962E-4</v>
      </c>
      <c r="I55" s="78">
        <f t="shared" si="6"/>
        <v>73704561.609349921</v>
      </c>
      <c r="J55" t="e">
        <f ca="1">_xll.BDP(C55,"px_last")</f>
        <v>#NAME?</v>
      </c>
      <c r="K55" t="e">
        <f ca="1">_xll.BDP(C55, "CRNCY_ADJ_PX_LAST", "EQY_FUND_CRNCY", "KRW")</f>
        <v>#NAME?</v>
      </c>
      <c r="L55">
        <v>100</v>
      </c>
      <c r="M55" t="e">
        <f t="shared" ca="1" si="7"/>
        <v>#NAME?</v>
      </c>
      <c r="N55" t="str">
        <f>IF(ISNUMBER(MATCH(C55,'MTR 기등록 종목_GF1406'!C:C,0)),"-","NEW")</f>
        <v>-</v>
      </c>
      <c r="O55" t="s">
        <v>27550</v>
      </c>
      <c r="P55" t="e">
        <f ca="1">_xll.BDP($C55,$P$2)</f>
        <v>#NAME?</v>
      </c>
      <c r="Q55" t="e">
        <f ca="1">_xll.BDP($C55,Q$2)</f>
        <v>#NAME?</v>
      </c>
      <c r="R55" t="e">
        <f ca="1">_xll.BDP($C55,R$2)</f>
        <v>#NAME?</v>
      </c>
      <c r="S55">
        <v>-0.19047641754150391</v>
      </c>
      <c r="T55">
        <v>-8.7912082672119141E-2</v>
      </c>
      <c r="U55">
        <v>-8.7912082672119141E-2</v>
      </c>
      <c r="V55">
        <v>1.3219590000000001</v>
      </c>
      <c r="W55" s="72">
        <v>533700</v>
      </c>
      <c r="X55" s="72"/>
      <c r="Y55" s="72" t="s">
        <v>27548</v>
      </c>
      <c r="Z55" s="72" t="s">
        <v>27549</v>
      </c>
      <c r="AA55" s="72"/>
      <c r="AB55" s="72" t="s">
        <v>22088</v>
      </c>
      <c r="AC55" s="72"/>
      <c r="AD55" s="72"/>
      <c r="AE55" s="72"/>
      <c r="AF55" s="72">
        <v>243</v>
      </c>
      <c r="AG55" s="72"/>
      <c r="AH55" s="72"/>
      <c r="AI55" s="72" t="s">
        <v>488</v>
      </c>
      <c r="AJ55" s="72"/>
      <c r="AK55" s="167"/>
      <c r="AN55" t="s">
        <v>58215</v>
      </c>
      <c r="AO55" t="s">
        <v>27548</v>
      </c>
      <c r="AP55" t="s">
        <v>27549</v>
      </c>
      <c r="AQ55" t="s">
        <v>27550</v>
      </c>
      <c r="AR55" t="s">
        <v>27551</v>
      </c>
      <c r="AS55">
        <v>5841</v>
      </c>
      <c r="AT55" t="s">
        <v>488</v>
      </c>
      <c r="AU55" t="s">
        <v>22088</v>
      </c>
      <c r="AV55" t="s">
        <v>1139</v>
      </c>
      <c r="AW55" s="171" t="e">
        <f ca="1">_xll.BDP(Z55,"GICS_SECTOR_NAME")</f>
        <v>#NAME?</v>
      </c>
    </row>
    <row r="56" spans="1:50">
      <c r="A56" s="17">
        <v>44302</v>
      </c>
      <c r="B56" t="s">
        <v>59383</v>
      </c>
      <c r="C56" s="20" t="s">
        <v>49250</v>
      </c>
      <c r="D56" s="5">
        <v>0.01</v>
      </c>
      <c r="E56" s="5">
        <f>D56*VLOOKUP(B56,리밸런싱정리_202104!$AD$25:$AE$31,2,0)</f>
        <v>1.7499999999999998E-3</v>
      </c>
      <c r="F56" s="5">
        <f t="shared" si="4"/>
        <v>1.7499999999999998E-3</v>
      </c>
      <c r="G56" s="5">
        <f>IFERROR(VLOOKUP(C56,'p2301'!A:V,22,FALSE),0)/100</f>
        <v>0</v>
      </c>
      <c r="H56" s="2">
        <f t="shared" si="5"/>
        <v>1.7499999999999998E-3</v>
      </c>
      <c r="I56" s="78">
        <f t="shared" si="6"/>
        <v>368522808.04674995</v>
      </c>
      <c r="J56" t="e">
        <f ca="1">_xll.BDP(C56,"px_last")</f>
        <v>#NAME?</v>
      </c>
      <c r="K56" t="e">
        <f ca="1">_xll.BDP(C56, "CRNCY_ADJ_PX_LAST", "EQY_FUND_CRNCY", "KRW")</f>
        <v>#NAME?</v>
      </c>
      <c r="L56">
        <v>100</v>
      </c>
      <c r="M56" t="e">
        <f t="shared" ca="1" si="7"/>
        <v>#NAME?</v>
      </c>
      <c r="N56" t="str">
        <f>IF(ISNUMBER(MATCH(C56,'MTR 기등록 종목_GF1406'!C:C,0)),"-","NEW")</f>
        <v>-</v>
      </c>
      <c r="O56" t="s">
        <v>53620</v>
      </c>
      <c r="P56" t="e">
        <f ca="1">_xll.BDP($C56,$P$2)</f>
        <v>#NAME?</v>
      </c>
      <c r="Q56" t="e">
        <f ca="1">_xll.BDP($C56,Q$2)</f>
        <v>#NAME?</v>
      </c>
      <c r="R56" t="e">
        <f ca="1">_xll.BDP($C56,R$2)</f>
        <v>#NAME?</v>
      </c>
      <c r="S56">
        <v>6.0606002807617188E-2</v>
      </c>
      <c r="T56">
        <v>0</v>
      </c>
      <c r="U56">
        <v>0</v>
      </c>
      <c r="V56">
        <v>4.1719030000000004</v>
      </c>
      <c r="W56" s="72">
        <v>533700</v>
      </c>
      <c r="X56" s="72"/>
      <c r="Y56" s="72" t="s">
        <v>53618</v>
      </c>
      <c r="Z56" s="72" t="s">
        <v>53619</v>
      </c>
      <c r="AA56" s="72"/>
      <c r="AB56" s="72" t="s">
        <v>1806</v>
      </c>
      <c r="AC56" s="72"/>
      <c r="AD56" s="72"/>
      <c r="AE56" s="72"/>
      <c r="AF56" s="170">
        <v>98</v>
      </c>
      <c r="AG56" s="72"/>
      <c r="AH56" s="72"/>
      <c r="AI56" s="72" t="s">
        <v>247</v>
      </c>
      <c r="AJ56" s="72"/>
      <c r="AK56" s="167"/>
      <c r="AN56" t="s">
        <v>58215</v>
      </c>
      <c r="AO56" t="s">
        <v>53618</v>
      </c>
      <c r="AP56" t="s">
        <v>53619</v>
      </c>
      <c r="AQ56" t="s">
        <v>53620</v>
      </c>
      <c r="AR56" t="s">
        <v>53621</v>
      </c>
      <c r="AS56">
        <v>156.63999999999999</v>
      </c>
      <c r="AT56" t="s">
        <v>247</v>
      </c>
      <c r="AU56" t="s">
        <v>1806</v>
      </c>
      <c r="AV56" t="s">
        <v>1110</v>
      </c>
      <c r="AW56" s="171" t="e">
        <f ca="1">_xll.BDP(Z56,"GICS_SECTOR_NAME")</f>
        <v>#NAME?</v>
      </c>
    </row>
    <row r="57" spans="1:50">
      <c r="A57" s="17">
        <v>44302</v>
      </c>
      <c r="B57" t="s">
        <v>59383</v>
      </c>
      <c r="C57" s="20" t="s">
        <v>666</v>
      </c>
      <c r="D57" s="5">
        <v>0.01</v>
      </c>
      <c r="E57" s="5">
        <f>D57*VLOOKUP(B57,리밸런싱정리_202104!$AD$25:$AE$31,2,0)</f>
        <v>1.7499999999999998E-3</v>
      </c>
      <c r="F57" s="5">
        <f t="shared" si="4"/>
        <v>1.7499999999999998E-3</v>
      </c>
      <c r="G57" s="5">
        <f>IFERROR(VLOOKUP(C57,'p2301'!A:V,22,FALSE),0)/100</f>
        <v>0</v>
      </c>
      <c r="H57" s="2">
        <f t="shared" si="5"/>
        <v>1.7499999999999998E-3</v>
      </c>
      <c r="I57" s="78">
        <f t="shared" si="6"/>
        <v>368522808.04674995</v>
      </c>
      <c r="J57" t="e">
        <f ca="1">_xll.BDP(C57,"px_last")</f>
        <v>#NAME?</v>
      </c>
      <c r="K57" t="e">
        <f ca="1">_xll.BDP(C57, "CRNCY_ADJ_PX_LAST", "EQY_FUND_CRNCY", "KRW")</f>
        <v>#NAME?</v>
      </c>
      <c r="L57">
        <v>100</v>
      </c>
      <c r="M57" t="e">
        <f t="shared" ca="1" si="7"/>
        <v>#NAME?</v>
      </c>
      <c r="N57" t="str">
        <f>IF(ISNUMBER(MATCH(C57,'MTR 기등록 종목_GF1406'!C:C,0)),"-","NEW")</f>
        <v>-</v>
      </c>
      <c r="O57" t="s">
        <v>59107</v>
      </c>
      <c r="P57" t="e">
        <f ca="1">_xll.BDP($C57,$P$2)</f>
        <v>#NAME?</v>
      </c>
      <c r="Q57" t="e">
        <f ca="1">_xll.BDP($C57,Q$2)</f>
        <v>#NAME?</v>
      </c>
      <c r="R57" t="e">
        <f ca="1">_xll.BDP($C57,R$2)</f>
        <v>#NAME?</v>
      </c>
      <c r="S57">
        <v>0</v>
      </c>
      <c r="T57">
        <v>0</v>
      </c>
      <c r="U57">
        <v>0</v>
      </c>
      <c r="V57">
        <v>5.4770300000000001</v>
      </c>
      <c r="W57" s="72">
        <v>533700</v>
      </c>
      <c r="X57" s="72"/>
      <c r="Y57" s="72" t="s">
        <v>51708</v>
      </c>
      <c r="Z57" s="72" t="s">
        <v>51709</v>
      </c>
      <c r="AA57" s="72"/>
      <c r="AB57" s="72" t="s">
        <v>1806</v>
      </c>
      <c r="AC57" s="72"/>
      <c r="AD57" s="72"/>
      <c r="AE57" s="72"/>
      <c r="AF57" s="170">
        <v>84</v>
      </c>
      <c r="AG57" s="72"/>
      <c r="AH57" s="72"/>
      <c r="AI57" s="72" t="s">
        <v>247</v>
      </c>
      <c r="AJ57" s="72"/>
      <c r="AK57" s="167"/>
      <c r="AN57" t="s">
        <v>58215</v>
      </c>
      <c r="AO57" t="s">
        <v>51708</v>
      </c>
      <c r="AP57" t="s">
        <v>51709</v>
      </c>
      <c r="AQ57" t="s">
        <v>59107</v>
      </c>
      <c r="AR57" t="s">
        <v>51711</v>
      </c>
      <c r="AS57">
        <v>147.4</v>
      </c>
      <c r="AT57" t="s">
        <v>247</v>
      </c>
      <c r="AU57" t="s">
        <v>1806</v>
      </c>
      <c r="AV57" t="s">
        <v>1110</v>
      </c>
      <c r="AW57" s="171" t="e">
        <f ca="1">_xll.BDP(Z57,"GICS_SECTOR_NAME")</f>
        <v>#NAME?</v>
      </c>
    </row>
    <row r="58" spans="1:50">
      <c r="A58" s="17">
        <v>44302</v>
      </c>
      <c r="B58" t="s">
        <v>59383</v>
      </c>
      <c r="C58" s="20" t="s">
        <v>21</v>
      </c>
      <c r="D58" s="5">
        <v>0.01</v>
      </c>
      <c r="E58" s="5">
        <f>D58*VLOOKUP(B58,리밸런싱정리_202104!$AD$25:$AE$31,2,0)</f>
        <v>1.7499999999999998E-3</v>
      </c>
      <c r="F58" s="5">
        <f t="shared" si="4"/>
        <v>1.7499999999999998E-3</v>
      </c>
      <c r="G58" s="5">
        <f>IFERROR(VLOOKUP(C58,'p2301'!A:V,22,FALSE),0)/100</f>
        <v>0</v>
      </c>
      <c r="H58" s="2">
        <f t="shared" si="5"/>
        <v>1.7499999999999998E-3</v>
      </c>
      <c r="I58" s="78">
        <f t="shared" si="6"/>
        <v>368522808.04674995</v>
      </c>
      <c r="J58" t="e">
        <f ca="1">_xll.BDP(C58,"px_last")</f>
        <v>#NAME?</v>
      </c>
      <c r="K58" t="e">
        <f ca="1">_xll.BDP(C58, "CRNCY_ADJ_PX_LAST", "EQY_FUND_CRNCY", "KRW")</f>
        <v>#NAME?</v>
      </c>
      <c r="L58">
        <v>100</v>
      </c>
      <c r="M58" t="e">
        <f t="shared" ca="1" si="7"/>
        <v>#NAME?</v>
      </c>
      <c r="N58" t="str">
        <f>IF(ISNUMBER(MATCH(C58,'MTR 기등록 종목_GF1406'!C:C,0)),"-","NEW")</f>
        <v>-</v>
      </c>
      <c r="O58" t="s">
        <v>1603</v>
      </c>
      <c r="P58" t="e">
        <f ca="1">_xll.BDP($C58,$P$2)</f>
        <v>#NAME?</v>
      </c>
      <c r="Q58" t="e">
        <f ca="1">_xll.BDP($C58,Q$2)</f>
        <v>#NAME?</v>
      </c>
      <c r="R58" t="e">
        <f ca="1">_xll.BDP($C58,R$2)</f>
        <v>#NAME?</v>
      </c>
      <c r="S58">
        <v>0</v>
      </c>
      <c r="T58">
        <v>-0.11111092567443848</v>
      </c>
      <c r="U58">
        <v>-0.11111092567443848</v>
      </c>
      <c r="V58">
        <v>3.336354</v>
      </c>
      <c r="W58" s="72">
        <v>533700</v>
      </c>
      <c r="X58" s="72"/>
      <c r="Y58" s="72" t="s">
        <v>1602</v>
      </c>
      <c r="Z58" s="72" t="s">
        <v>1604</v>
      </c>
      <c r="AA58" s="72"/>
      <c r="AB58" s="72" t="s">
        <v>1806</v>
      </c>
      <c r="AC58" s="72"/>
      <c r="AD58" s="72"/>
      <c r="AE58" s="72"/>
      <c r="AF58" s="72">
        <v>143</v>
      </c>
      <c r="AG58" s="72"/>
      <c r="AH58" s="72"/>
      <c r="AI58" s="72" t="s">
        <v>247</v>
      </c>
      <c r="AJ58" s="72"/>
      <c r="AK58" s="167"/>
      <c r="AN58" t="s">
        <v>58215</v>
      </c>
      <c r="AO58" t="s">
        <v>1602</v>
      </c>
      <c r="AP58" t="s">
        <v>1604</v>
      </c>
      <c r="AQ58" t="s">
        <v>1603</v>
      </c>
      <c r="AR58" t="s">
        <v>51585</v>
      </c>
      <c r="AS58">
        <v>94.41</v>
      </c>
      <c r="AT58" t="s">
        <v>247</v>
      </c>
      <c r="AU58" t="s">
        <v>1806</v>
      </c>
      <c r="AV58" t="s">
        <v>1110</v>
      </c>
      <c r="AW58" s="171" t="e">
        <f ca="1">_xll.BDP(Z58,"GICS_SECTOR_NAME")</f>
        <v>#NAME?</v>
      </c>
    </row>
    <row r="59" spans="1:50">
      <c r="A59" s="17">
        <v>44302</v>
      </c>
      <c r="B59" t="s">
        <v>59383</v>
      </c>
      <c r="C59" s="20" t="s">
        <v>56347</v>
      </c>
      <c r="D59" s="5">
        <v>0.01</v>
      </c>
      <c r="E59" s="5">
        <f>D59*VLOOKUP(B59,리밸런싱정리_202104!$AD$25:$AE$31,2,0)</f>
        <v>1.7499999999999998E-3</v>
      </c>
      <c r="F59" s="5">
        <f t="shared" si="4"/>
        <v>1.7499999999999998E-3</v>
      </c>
      <c r="G59" s="5">
        <f>IFERROR(VLOOKUP(C59,'p2301'!A:V,22,FALSE),0)/100</f>
        <v>4.0000000000000002E-4</v>
      </c>
      <c r="H59" s="2">
        <f t="shared" si="5"/>
        <v>1.3499999999999999E-3</v>
      </c>
      <c r="I59" s="78">
        <f t="shared" si="6"/>
        <v>284289023.35034996</v>
      </c>
      <c r="J59" t="e">
        <f ca="1">_xll.BDP(C59,"px_last")</f>
        <v>#NAME?</v>
      </c>
      <c r="K59" t="e">
        <f ca="1">_xll.BDP(C59, "CRNCY_ADJ_PX_LAST", "EQY_FUND_CRNCY", "KRW")</f>
        <v>#NAME?</v>
      </c>
      <c r="L59">
        <v>1</v>
      </c>
      <c r="M59" t="e">
        <f t="shared" ca="1" si="7"/>
        <v>#NAME?</v>
      </c>
      <c r="N59" t="str">
        <f>IF(ISNUMBER(MATCH(C59,'MTR 기등록 종목_GF1406'!C:C,0)),"-","NEW")</f>
        <v>-</v>
      </c>
      <c r="O59" t="s">
        <v>897</v>
      </c>
      <c r="P59" t="e">
        <f ca="1">_xll.BDP($C59,$P$2)</f>
        <v>#NAME?</v>
      </c>
      <c r="Q59" t="e">
        <f ca="1">_xll.BDP($C59,Q$2)</f>
        <v>#NAME?</v>
      </c>
      <c r="R59" t="e">
        <f ca="1">_xll.BDP($C59,R$2)</f>
        <v>#NAME?</v>
      </c>
      <c r="S59">
        <v>-0.22380971908569336</v>
      </c>
      <c r="T59">
        <v>-0.13333368301391602</v>
      </c>
      <c r="U59">
        <v>-0.13333368301391602</v>
      </c>
      <c r="V59">
        <v>1.715687</v>
      </c>
      <c r="W59" s="72">
        <v>533700</v>
      </c>
      <c r="X59" s="72"/>
      <c r="Y59" s="72" t="s">
        <v>1035</v>
      </c>
      <c r="Z59" s="72" t="s">
        <v>960</v>
      </c>
      <c r="AA59" s="72"/>
      <c r="AB59" s="72" t="s">
        <v>1913</v>
      </c>
      <c r="AC59" s="72"/>
      <c r="AD59" s="72"/>
      <c r="AE59" s="72"/>
      <c r="AF59" s="72">
        <v>378</v>
      </c>
      <c r="AG59" s="72"/>
      <c r="AH59" s="72"/>
      <c r="AI59" s="72" t="s">
        <v>293</v>
      </c>
      <c r="AJ59" s="72"/>
      <c r="AK59" s="167"/>
      <c r="AN59" t="s">
        <v>58215</v>
      </c>
      <c r="AO59" t="s">
        <v>1035</v>
      </c>
      <c r="AP59" t="s">
        <v>960</v>
      </c>
      <c r="AQ59" t="s">
        <v>897</v>
      </c>
      <c r="AR59" t="s">
        <v>1265</v>
      </c>
      <c r="AS59">
        <v>46.74</v>
      </c>
      <c r="AT59" t="s">
        <v>293</v>
      </c>
      <c r="AU59" t="s">
        <v>1913</v>
      </c>
      <c r="AV59" t="s">
        <v>1099</v>
      </c>
      <c r="AW59" s="171" t="e">
        <f ca="1">_xll.BDP(Z59,"GICS_SECTOR_NAME")</f>
        <v>#NAME?</v>
      </c>
      <c r="AX59" s="145"/>
    </row>
    <row r="60" spans="1:50">
      <c r="A60" s="17">
        <v>44302</v>
      </c>
      <c r="B60" t="s">
        <v>59383</v>
      </c>
      <c r="C60" s="20" t="s">
        <v>25498</v>
      </c>
      <c r="D60" s="5">
        <v>0.01</v>
      </c>
      <c r="E60" s="5">
        <f>D60*VLOOKUP(B60,리밸런싱정리_202104!$AD$25:$AE$31,2,0)</f>
        <v>1.7499999999999998E-3</v>
      </c>
      <c r="F60" s="5">
        <f t="shared" si="4"/>
        <v>1.7499999999999998E-3</v>
      </c>
      <c r="G60" s="5">
        <f>IFERROR(VLOOKUP(C60,'p2301'!A:V,22,FALSE),0)/100</f>
        <v>0</v>
      </c>
      <c r="H60" s="2">
        <f t="shared" si="5"/>
        <v>1.7499999999999998E-3</v>
      </c>
      <c r="I60" s="78">
        <f t="shared" si="6"/>
        <v>368522808.04674995</v>
      </c>
      <c r="J60" t="e">
        <f ca="1">_xll.BDP(C60,"px_last")</f>
        <v>#NAME?</v>
      </c>
      <c r="K60" t="e">
        <f ca="1">_xll.BDP(C60, "CRNCY_ADJ_PX_LAST", "EQY_FUND_CRNCY", "KRW")</f>
        <v>#NAME?</v>
      </c>
      <c r="L60">
        <v>100</v>
      </c>
      <c r="M60" t="e">
        <f t="shared" ca="1" si="7"/>
        <v>#NAME?</v>
      </c>
      <c r="N60" t="str">
        <f>IF(ISNUMBER(MATCH(C60,'MTR 기등록 종목_GF1406'!C:C,0)),"-","NEW")</f>
        <v>-</v>
      </c>
      <c r="O60" t="s">
        <v>718</v>
      </c>
      <c r="P60" t="e">
        <f ca="1">_xll.BDP($C60,$P$2)</f>
        <v>#NAME?</v>
      </c>
      <c r="Q60" t="e">
        <f ca="1">_xll.BDP($C60,Q$2)</f>
        <v>#NAME?</v>
      </c>
      <c r="R60" t="e">
        <f ca="1">_xll.BDP($C60,R$2)</f>
        <v>#NAME?</v>
      </c>
      <c r="S60">
        <v>0</v>
      </c>
      <c r="T60">
        <v>0</v>
      </c>
      <c r="U60">
        <v>1.8115997314453125E-2</v>
      </c>
      <c r="V60">
        <v>1.3408659999999999</v>
      </c>
      <c r="W60" s="72">
        <v>533700</v>
      </c>
      <c r="X60" s="72"/>
      <c r="Y60" s="72" t="s">
        <v>717</v>
      </c>
      <c r="Z60" s="72" t="s">
        <v>719</v>
      </c>
      <c r="AA60" s="72"/>
      <c r="AB60" s="72" t="s">
        <v>1806</v>
      </c>
      <c r="AC60" s="72"/>
      <c r="AD60" s="72"/>
      <c r="AE60" s="72"/>
      <c r="AF60" s="170">
        <v>169</v>
      </c>
      <c r="AG60" s="72"/>
      <c r="AH60" s="72"/>
      <c r="AI60" s="72" t="s">
        <v>247</v>
      </c>
      <c r="AJ60" s="72"/>
      <c r="AK60" s="167"/>
      <c r="AN60" t="s">
        <v>58215</v>
      </c>
      <c r="AO60" t="s">
        <v>717</v>
      </c>
      <c r="AP60" t="s">
        <v>719</v>
      </c>
      <c r="AQ60" t="s">
        <v>718</v>
      </c>
      <c r="AR60" t="s">
        <v>1230</v>
      </c>
      <c r="AS60">
        <v>83.03</v>
      </c>
      <c r="AT60" t="s">
        <v>247</v>
      </c>
      <c r="AU60" t="s">
        <v>1806</v>
      </c>
      <c r="AV60" t="s">
        <v>1096</v>
      </c>
      <c r="AW60" s="171" t="e">
        <f ca="1">_xll.BDP(Z60,"GICS_SECTOR_NAME")</f>
        <v>#NAME?</v>
      </c>
    </row>
    <row r="61" spans="1:50">
      <c r="A61" s="17">
        <v>44302</v>
      </c>
      <c r="B61" t="s">
        <v>59383</v>
      </c>
      <c r="C61" s="20" t="s">
        <v>5005</v>
      </c>
      <c r="D61" s="5">
        <v>0.01</v>
      </c>
      <c r="E61" s="5">
        <f>D61*VLOOKUP(B61,리밸런싱정리_202104!$AD$25:$AE$31,2,0)</f>
        <v>1.7499999999999998E-3</v>
      </c>
      <c r="F61" s="5">
        <f t="shared" si="4"/>
        <v>1.7499999999999998E-3</v>
      </c>
      <c r="G61" s="5">
        <f>IFERROR(VLOOKUP(C61,'p2301'!A:V,22,FALSE),0)/100</f>
        <v>0</v>
      </c>
      <c r="H61" s="2">
        <f t="shared" si="5"/>
        <v>1.7499999999999998E-3</v>
      </c>
      <c r="I61" s="78">
        <f t="shared" si="6"/>
        <v>368522808.04674995</v>
      </c>
      <c r="J61" t="e">
        <f ca="1">_xll.BDP(C61,"px_last")</f>
        <v>#NAME?</v>
      </c>
      <c r="K61" t="e">
        <f ca="1">_xll.BDP(C61, "CRNCY_ADJ_PX_LAST", "EQY_FUND_CRNCY", "KRW")</f>
        <v>#NAME?</v>
      </c>
      <c r="L61">
        <v>1</v>
      </c>
      <c r="M61" t="e">
        <f t="shared" ca="1" si="7"/>
        <v>#NAME?</v>
      </c>
      <c r="N61" t="str">
        <f>IF(ISNUMBER(MATCH(C61,'MTR 기등록 종목_GF1406'!C:C,0)),"-","NEW")</f>
        <v>-</v>
      </c>
      <c r="O61" t="s">
        <v>59095</v>
      </c>
      <c r="P61" t="e">
        <f ca="1">_xll.BDP($C61,$P$2)</f>
        <v>#NAME?</v>
      </c>
      <c r="Q61" t="e">
        <f ca="1">_xll.BDP($C61,Q$2)</f>
        <v>#NAME?</v>
      </c>
      <c r="R61" t="e">
        <f ca="1">_xll.BDP($C61,R$2)</f>
        <v>#NAME?</v>
      </c>
      <c r="S61">
        <v>-8.3333492279052734E-2</v>
      </c>
      <c r="T61">
        <v>0</v>
      </c>
      <c r="U61">
        <v>0</v>
      </c>
      <c r="V61">
        <v>4.7770659999999996</v>
      </c>
      <c r="W61" s="72">
        <v>533700</v>
      </c>
      <c r="X61" s="72"/>
      <c r="Y61" s="72" t="s">
        <v>16201</v>
      </c>
      <c r="Z61" s="72" t="s">
        <v>16202</v>
      </c>
      <c r="AA61" s="72"/>
      <c r="AB61" s="72" t="s">
        <v>16114</v>
      </c>
      <c r="AC61" s="72"/>
      <c r="AD61" s="72"/>
      <c r="AE61" s="72"/>
      <c r="AF61" s="170">
        <v>293</v>
      </c>
      <c r="AG61" s="72"/>
      <c r="AH61" s="72"/>
      <c r="AI61" s="72" t="s">
        <v>374</v>
      </c>
      <c r="AJ61" s="72"/>
      <c r="AK61" s="167"/>
      <c r="AN61" t="s">
        <v>58215</v>
      </c>
      <c r="AO61" t="s">
        <v>16201</v>
      </c>
      <c r="AP61" t="s">
        <v>16202</v>
      </c>
      <c r="AQ61" t="s">
        <v>59095</v>
      </c>
      <c r="AR61" t="s">
        <v>16204</v>
      </c>
      <c r="AS61">
        <v>40.049999999999997</v>
      </c>
      <c r="AT61" t="s">
        <v>374</v>
      </c>
      <c r="AU61" t="s">
        <v>16114</v>
      </c>
      <c r="AV61" t="s">
        <v>1154</v>
      </c>
      <c r="AW61" s="171" t="e">
        <f ca="1">_xll.BDP(Z61,"GICS_SECTOR_NAME")</f>
        <v>#NAME?</v>
      </c>
    </row>
    <row r="62" spans="1:50">
      <c r="A62" s="17">
        <v>44302</v>
      </c>
      <c r="B62" t="s">
        <v>59383</v>
      </c>
      <c r="C62" s="20" t="s">
        <v>18945</v>
      </c>
      <c r="D62" s="5">
        <v>0.01</v>
      </c>
      <c r="E62" s="5">
        <f>D62*VLOOKUP(B62,리밸런싱정리_202104!$AD$25:$AE$31,2,0)</f>
        <v>1.7499999999999998E-3</v>
      </c>
      <c r="F62" s="5">
        <f t="shared" si="4"/>
        <v>1.7499999999999998E-3</v>
      </c>
      <c r="G62" s="5">
        <f>IFERROR(VLOOKUP(C62,'p2301'!A:V,22,FALSE),0)/100</f>
        <v>0</v>
      </c>
      <c r="H62" s="2">
        <f t="shared" si="5"/>
        <v>1.7499999999999998E-3</v>
      </c>
      <c r="I62" s="78">
        <f t="shared" si="6"/>
        <v>368522808.04674995</v>
      </c>
      <c r="J62" t="e">
        <f ca="1">_xll.BDP(C62,"px_last")</f>
        <v>#NAME?</v>
      </c>
      <c r="K62" t="e">
        <f ca="1">_xll.BDP(C62, "CRNCY_ADJ_PX_LAST", "EQY_FUND_CRNCY", "KRW")</f>
        <v>#NAME?</v>
      </c>
      <c r="L62">
        <v>100</v>
      </c>
      <c r="M62" t="e">
        <f t="shared" ca="1" si="7"/>
        <v>#NAME?</v>
      </c>
      <c r="N62" t="str">
        <f>IF(ISNUMBER(MATCH(C62,'MTR 기등록 종목_GF1406'!C:C,0)),"-","NEW")</f>
        <v>-</v>
      </c>
      <c r="O62" t="s">
        <v>56944</v>
      </c>
      <c r="P62" t="e">
        <f ca="1">_xll.BDP($C62,$P$2)</f>
        <v>#NAME?</v>
      </c>
      <c r="Q62" t="e">
        <f ca="1">_xll.BDP($C62,Q$2)</f>
        <v>#NAME?</v>
      </c>
      <c r="R62" t="e">
        <f ca="1">_xll.BDP($C62,R$2)</f>
        <v>#NAME?</v>
      </c>
      <c r="S62">
        <v>-8.3333492279052734E-2</v>
      </c>
      <c r="T62">
        <v>0</v>
      </c>
      <c r="U62">
        <v>0</v>
      </c>
      <c r="V62">
        <v>0.74502060000000003</v>
      </c>
      <c r="W62" s="72">
        <v>533700</v>
      </c>
      <c r="X62" s="72"/>
      <c r="Y62" s="72" t="s">
        <v>56942</v>
      </c>
      <c r="Z62" s="72" t="s">
        <v>56943</v>
      </c>
      <c r="AA62" s="72"/>
      <c r="AB62" s="72" t="s">
        <v>1806</v>
      </c>
      <c r="AC62" s="72"/>
      <c r="AD62" s="72"/>
      <c r="AE62" s="72"/>
      <c r="AF62" s="170">
        <v>120</v>
      </c>
      <c r="AG62" s="72"/>
      <c r="AH62" s="72"/>
      <c r="AI62" s="72" t="s">
        <v>247</v>
      </c>
      <c r="AJ62" s="72"/>
      <c r="AK62" s="167"/>
      <c r="AN62" t="s">
        <v>58215</v>
      </c>
      <c r="AO62" t="s">
        <v>56942</v>
      </c>
      <c r="AP62" t="s">
        <v>56943</v>
      </c>
      <c r="AQ62" t="s">
        <v>56944</v>
      </c>
      <c r="AR62" t="s">
        <v>56945</v>
      </c>
      <c r="AS62">
        <v>107.15</v>
      </c>
      <c r="AT62" t="s">
        <v>247</v>
      </c>
      <c r="AU62" t="s">
        <v>1806</v>
      </c>
      <c r="AV62" t="s">
        <v>1096</v>
      </c>
      <c r="AW62" s="171" t="e">
        <f ca="1">_xll.BDP(Z62,"GICS_SECTOR_NAME")</f>
        <v>#NAME?</v>
      </c>
    </row>
    <row r="63" spans="1:50">
      <c r="A63" s="17">
        <v>44302</v>
      </c>
      <c r="B63" t="s">
        <v>59383</v>
      </c>
      <c r="C63" s="20" t="s">
        <v>23713</v>
      </c>
      <c r="D63" s="5">
        <v>0.01</v>
      </c>
      <c r="E63" s="5">
        <f>D63*VLOOKUP(B63,리밸런싱정리_202104!$AD$25:$AE$31,2,0)</f>
        <v>1.7499999999999998E-3</v>
      </c>
      <c r="F63" s="5">
        <f t="shared" si="4"/>
        <v>1.7499999999999998E-3</v>
      </c>
      <c r="G63" s="5">
        <f>IFERROR(VLOOKUP(C63,'p2301'!A:V,22,FALSE),0)/100</f>
        <v>0</v>
      </c>
      <c r="H63" s="2">
        <f t="shared" si="5"/>
        <v>1.7499999999999998E-3</v>
      </c>
      <c r="I63" s="78">
        <f t="shared" si="6"/>
        <v>368522808.04674995</v>
      </c>
      <c r="J63" t="e">
        <f ca="1">_xll.BDP(C63,"px_last")</f>
        <v>#NAME?</v>
      </c>
      <c r="K63" t="e">
        <f ca="1">_xll.BDP(C63, "CRNCY_ADJ_PX_LAST", "EQY_FUND_CRNCY", "KRW")</f>
        <v>#NAME?</v>
      </c>
      <c r="L63">
        <v>100</v>
      </c>
      <c r="M63" t="e">
        <f t="shared" ca="1" si="7"/>
        <v>#NAME?</v>
      </c>
      <c r="N63" t="str">
        <f>IF(ISNUMBER(MATCH(C63,'MTR 기등록 종목_GF1406'!C:C,0)),"-","NEW")</f>
        <v>-</v>
      </c>
      <c r="O63" t="s">
        <v>30995</v>
      </c>
      <c r="P63" t="e">
        <f ca="1">_xll.BDP($C63,$P$2)</f>
        <v>#NAME?</v>
      </c>
      <c r="Q63" t="e">
        <f ca="1">_xll.BDP($C63,Q$2)</f>
        <v>#NAME?</v>
      </c>
      <c r="R63" t="e">
        <f ca="1">_xll.BDP($C63,R$2)</f>
        <v>#NAME?</v>
      </c>
      <c r="S63">
        <v>0</v>
      </c>
      <c r="T63">
        <v>0</v>
      </c>
      <c r="U63">
        <v>0</v>
      </c>
      <c r="V63">
        <v>-0.73355420000000005</v>
      </c>
      <c r="W63" s="72">
        <v>533700</v>
      </c>
      <c r="X63" s="72"/>
      <c r="Y63" s="72" t="s">
        <v>30993</v>
      </c>
      <c r="Z63" s="72" t="s">
        <v>30994</v>
      </c>
      <c r="AA63" s="72"/>
      <c r="AB63" s="72" t="s">
        <v>22088</v>
      </c>
      <c r="AC63" s="72"/>
      <c r="AD63" s="72"/>
      <c r="AE63" s="72"/>
      <c r="AF63" s="72">
        <v>688</v>
      </c>
      <c r="AG63" s="72"/>
      <c r="AH63" s="72"/>
      <c r="AI63" s="72" t="s">
        <v>488</v>
      </c>
      <c r="AJ63" s="72"/>
      <c r="AK63" s="167"/>
      <c r="AN63" t="s">
        <v>58215</v>
      </c>
      <c r="AO63" t="s">
        <v>30993</v>
      </c>
      <c r="AP63" t="s">
        <v>30994</v>
      </c>
      <c r="AQ63" t="s">
        <v>30995</v>
      </c>
      <c r="AR63" t="s">
        <v>30996</v>
      </c>
      <c r="AS63">
        <v>2046</v>
      </c>
      <c r="AT63" t="s">
        <v>488</v>
      </c>
      <c r="AU63" t="s">
        <v>22088</v>
      </c>
      <c r="AV63" t="s">
        <v>1139</v>
      </c>
      <c r="AW63" s="171" t="e">
        <f ca="1">_xll.BDP(Z63,"GICS_SECTOR_NAME")</f>
        <v>#NAME?</v>
      </c>
    </row>
    <row r="64" spans="1:50">
      <c r="A64" s="17">
        <v>44302</v>
      </c>
      <c r="B64" t="s">
        <v>59383</v>
      </c>
      <c r="C64" s="20" t="s">
        <v>957</v>
      </c>
      <c r="D64" s="5">
        <v>0.01</v>
      </c>
      <c r="E64" s="5">
        <f>D64*VLOOKUP(B64,리밸런싱정리_202104!$AD$25:$AE$31,2,0)</f>
        <v>1.7499999999999998E-3</v>
      </c>
      <c r="F64" s="5">
        <f t="shared" si="4"/>
        <v>1.7499999999999998E-3</v>
      </c>
      <c r="G64" s="5">
        <f>IFERROR(VLOOKUP(C64,'p2301'!A:V,22,FALSE),0)/100</f>
        <v>1.4000000000000002E-3</v>
      </c>
      <c r="H64" s="2">
        <f t="shared" si="5"/>
        <v>3.4999999999999962E-4</v>
      </c>
      <c r="I64" s="78">
        <f t="shared" si="6"/>
        <v>73704561.609349921</v>
      </c>
      <c r="J64" t="e">
        <f ca="1">_xll.BDP(C64,"px_last")</f>
        <v>#NAME?</v>
      </c>
      <c r="K64" t="e">
        <f ca="1">_xll.BDP(C64, "CRNCY_ADJ_PX_LAST", "EQY_FUND_CRNCY", "KRW")</f>
        <v>#NAME?</v>
      </c>
      <c r="L64">
        <v>1</v>
      </c>
      <c r="M64" t="e">
        <f t="shared" ca="1" si="7"/>
        <v>#NAME?</v>
      </c>
      <c r="N64" t="str">
        <f>IF(ISNUMBER(MATCH(C64,'MTR 기등록 종목_GF1406'!C:C,0)),"-","NEW")</f>
        <v>-</v>
      </c>
      <c r="O64" t="s">
        <v>366</v>
      </c>
      <c r="P64" t="e">
        <f ca="1">_xll.BDP($C64,$P$2)</f>
        <v>#NAME?</v>
      </c>
      <c r="Q64" t="e">
        <f ca="1">_xll.BDP($C64,Q$2)</f>
        <v>#NAME?</v>
      </c>
      <c r="R64" t="e">
        <f ca="1">_xll.BDP($C64,R$2)</f>
        <v>#NAME?</v>
      </c>
      <c r="S64">
        <v>0</v>
      </c>
      <c r="T64">
        <v>-0.11794376373291016</v>
      </c>
      <c r="U64">
        <v>-3.2258510589599609E-2</v>
      </c>
      <c r="V64">
        <v>1.0717730000000001</v>
      </c>
      <c r="W64" s="72">
        <v>533700</v>
      </c>
      <c r="X64" s="72"/>
      <c r="Y64" s="72" t="s">
        <v>365</v>
      </c>
      <c r="Z64" s="72" t="s">
        <v>367</v>
      </c>
      <c r="AA64" s="72"/>
      <c r="AB64" s="72" t="s">
        <v>1907</v>
      </c>
      <c r="AC64" s="72"/>
      <c r="AD64" s="72"/>
      <c r="AE64" s="72"/>
      <c r="AF64" s="170">
        <v>117</v>
      </c>
      <c r="AG64" s="72"/>
      <c r="AH64" s="72"/>
      <c r="AI64" s="72" t="s">
        <v>355</v>
      </c>
      <c r="AJ64" s="72"/>
      <c r="AK64" s="167"/>
      <c r="AN64" t="s">
        <v>58215</v>
      </c>
      <c r="AO64" t="s">
        <v>365</v>
      </c>
      <c r="AP64" t="s">
        <v>367</v>
      </c>
      <c r="AQ64" t="s">
        <v>366</v>
      </c>
      <c r="AR64" t="s">
        <v>1195</v>
      </c>
      <c r="AS64">
        <v>101.36</v>
      </c>
      <c r="AT64" t="s">
        <v>355</v>
      </c>
      <c r="AU64" t="s">
        <v>1907</v>
      </c>
      <c r="AV64" t="s">
        <v>6601</v>
      </c>
      <c r="AW64" s="171" t="e">
        <f ca="1">_xll.BDP(Z64,"GICS_SECTOR_NAME")</f>
        <v>#NAME?</v>
      </c>
    </row>
    <row r="65" spans="1:50">
      <c r="A65" s="17">
        <v>44302</v>
      </c>
      <c r="B65" t="s">
        <v>59383</v>
      </c>
      <c r="C65" s="20" t="s">
        <v>51388</v>
      </c>
      <c r="D65" s="5">
        <v>0.01</v>
      </c>
      <c r="E65" s="5">
        <f>D65*VLOOKUP(B65,리밸런싱정리_202104!$AD$25:$AE$31,2,0)</f>
        <v>1.7499999999999998E-3</v>
      </c>
      <c r="F65" s="5">
        <f t="shared" si="4"/>
        <v>1.7499999999999998E-3</v>
      </c>
      <c r="G65" s="5">
        <f>IFERROR(VLOOKUP(C65,'p2301'!A:V,22,FALSE),0)/100</f>
        <v>0</v>
      </c>
      <c r="H65" s="2">
        <f t="shared" si="5"/>
        <v>1.7499999999999998E-3</v>
      </c>
      <c r="I65" s="78">
        <f t="shared" si="6"/>
        <v>368522808.04674995</v>
      </c>
      <c r="J65" t="e">
        <f ca="1">_xll.BDP(C65,"px_last")</f>
        <v>#NAME?</v>
      </c>
      <c r="K65" t="e">
        <f ca="1">_xll.BDP(C65, "CRNCY_ADJ_PX_LAST", "EQY_FUND_CRNCY", "KRW")</f>
        <v>#NAME?</v>
      </c>
      <c r="L65">
        <v>100</v>
      </c>
      <c r="M65" t="e">
        <f t="shared" ca="1" si="7"/>
        <v>#NAME?</v>
      </c>
      <c r="N65" t="str">
        <f>IF(ISNUMBER(MATCH(C65,'MTR 기등록 종목_GF1406'!C:C,0)),"-","NEW")</f>
        <v>-</v>
      </c>
      <c r="O65" t="s">
        <v>59253</v>
      </c>
      <c r="P65" t="e">
        <f ca="1">_xll.BDP($C65,$P$2)</f>
        <v>#NAME?</v>
      </c>
      <c r="Q65" t="e">
        <f ca="1">_xll.BDP($C65,Q$2)</f>
        <v>#NAME?</v>
      </c>
      <c r="R65" t="e">
        <f ca="1">_xll.BDP($C65,R$2)</f>
        <v>#NAME?</v>
      </c>
      <c r="S65">
        <v>-5.4945945739746094E-3</v>
      </c>
      <c r="T65">
        <v>-5.4945945739746094E-3</v>
      </c>
      <c r="U65">
        <v>0</v>
      </c>
      <c r="V65">
        <v>-1.1347290000000001</v>
      </c>
      <c r="W65" s="72">
        <v>533700</v>
      </c>
      <c r="X65" s="72"/>
      <c r="Y65" s="72" t="s">
        <v>30132</v>
      </c>
      <c r="Z65" s="72" t="s">
        <v>59157</v>
      </c>
      <c r="AA65" s="72"/>
      <c r="AB65" s="72" t="s">
        <v>22088</v>
      </c>
      <c r="AC65" s="72"/>
      <c r="AD65" s="72"/>
      <c r="AE65" s="72"/>
      <c r="AF65" s="170">
        <v>463</v>
      </c>
      <c r="AG65" s="72"/>
      <c r="AH65" s="72"/>
      <c r="AI65" s="72" t="s">
        <v>488</v>
      </c>
      <c r="AJ65" s="72"/>
      <c r="AK65" s="167"/>
      <c r="AN65" t="s">
        <v>58215</v>
      </c>
      <c r="AO65" t="s">
        <v>30132</v>
      </c>
      <c r="AP65" t="s">
        <v>59157</v>
      </c>
      <c r="AQ65" t="s">
        <v>59182</v>
      </c>
      <c r="AR65" t="s">
        <v>30135</v>
      </c>
      <c r="AS65">
        <v>2440</v>
      </c>
      <c r="AT65" t="s">
        <v>488</v>
      </c>
      <c r="AU65" t="s">
        <v>22088</v>
      </c>
      <c r="AV65" t="s">
        <v>1139</v>
      </c>
      <c r="AW65" s="171" t="e">
        <f ca="1">_xll.BDP(Z65,"GICS_SECTOR_NAME")</f>
        <v>#NAME?</v>
      </c>
    </row>
    <row r="66" spans="1:50">
      <c r="A66" s="17">
        <v>44302</v>
      </c>
      <c r="B66" t="s">
        <v>59383</v>
      </c>
      <c r="C66" s="20" t="s">
        <v>46373</v>
      </c>
      <c r="D66" s="5">
        <v>0.01</v>
      </c>
      <c r="E66" s="5">
        <f>D66*VLOOKUP(B66,리밸런싱정리_202104!$AD$25:$AE$31,2,0)</f>
        <v>1.7499999999999998E-3</v>
      </c>
      <c r="F66" s="5">
        <f t="shared" si="4"/>
        <v>1.7499999999999998E-3</v>
      </c>
      <c r="G66" s="5">
        <f>IFERROR(VLOOKUP(C66,'p2301'!A:V,22,FALSE),0)/100</f>
        <v>1.2999999999999999E-3</v>
      </c>
      <c r="H66" s="2">
        <f t="shared" si="5"/>
        <v>4.4999999999999988E-4</v>
      </c>
      <c r="I66" s="78">
        <f t="shared" si="6"/>
        <v>94763007.783449978</v>
      </c>
      <c r="J66" t="e">
        <f ca="1">_xll.BDP(C66,"px_last")</f>
        <v>#NAME?</v>
      </c>
      <c r="K66" t="e">
        <f ca="1">_xll.BDP(C66, "CRNCY_ADJ_PX_LAST", "EQY_FUND_CRNCY", "KRW")</f>
        <v>#NAME?</v>
      </c>
      <c r="L66">
        <v>100</v>
      </c>
      <c r="M66" t="e">
        <f t="shared" ca="1" si="7"/>
        <v>#NAME?</v>
      </c>
      <c r="N66" t="str">
        <f>IF(ISNUMBER(MATCH(C66,'MTR 기등록 종목_GF1406'!C:C,0)),"-","NEW")</f>
        <v>-</v>
      </c>
      <c r="O66" t="s">
        <v>59106</v>
      </c>
      <c r="P66" t="e">
        <f ca="1">_xll.BDP($C66,$P$2)</f>
        <v>#NAME?</v>
      </c>
      <c r="Q66" t="e">
        <f ca="1">_xll.BDP($C66,Q$2)</f>
        <v>#NAME?</v>
      </c>
      <c r="R66" t="e">
        <f ca="1">_xll.BDP($C66,R$2)</f>
        <v>#NAME?</v>
      </c>
      <c r="S66">
        <v>-4.8029422760009766E-2</v>
      </c>
      <c r="T66">
        <v>-0.11699509620666504</v>
      </c>
      <c r="U66">
        <v>0</v>
      </c>
      <c r="V66">
        <v>1.3229629999999999</v>
      </c>
      <c r="W66" s="72">
        <v>533700</v>
      </c>
      <c r="X66" s="72"/>
      <c r="Y66" s="72" t="s">
        <v>46372</v>
      </c>
      <c r="Z66" s="72" t="s">
        <v>46373</v>
      </c>
      <c r="AA66" s="72"/>
      <c r="AB66" s="72" t="s">
        <v>1806</v>
      </c>
      <c r="AC66" s="72"/>
      <c r="AD66" s="72"/>
      <c r="AE66" s="72"/>
      <c r="AF66" s="170">
        <v>167</v>
      </c>
      <c r="AG66" s="72"/>
      <c r="AH66" s="72"/>
      <c r="AI66" s="72" t="s">
        <v>247</v>
      </c>
      <c r="AJ66" s="72"/>
      <c r="AK66" s="167"/>
      <c r="AN66" t="s">
        <v>58215</v>
      </c>
      <c r="AO66" t="s">
        <v>46372</v>
      </c>
      <c r="AP66" t="s">
        <v>46373</v>
      </c>
      <c r="AQ66" t="s">
        <v>59106</v>
      </c>
      <c r="AR66" t="s">
        <v>46375</v>
      </c>
      <c r="AS66">
        <v>81.95</v>
      </c>
      <c r="AT66" t="s">
        <v>247</v>
      </c>
      <c r="AU66" t="s">
        <v>1806</v>
      </c>
      <c r="AV66" t="s">
        <v>1110</v>
      </c>
      <c r="AW66" s="171" t="e">
        <f ca="1">_xll.BDP(Z66,"GICS_SECTOR_NAME")</f>
        <v>#NAME?</v>
      </c>
    </row>
    <row r="67" spans="1:50">
      <c r="A67" s="17">
        <v>44302</v>
      </c>
      <c r="B67" t="s">
        <v>59383</v>
      </c>
      <c r="C67" s="20" t="s">
        <v>48395</v>
      </c>
      <c r="D67" s="5">
        <v>0.01</v>
      </c>
      <c r="E67" s="5">
        <f>D67*VLOOKUP(B67,리밸런싱정리_202104!$AD$25:$AE$31,2,0)</f>
        <v>1.7499999999999998E-3</v>
      </c>
      <c r="F67" s="5">
        <f t="shared" ref="F67:F98" si="8">E67</f>
        <v>1.7499999999999998E-3</v>
      </c>
      <c r="G67" s="5">
        <f>IFERROR(VLOOKUP(C67,'p2301'!A:V,22,FALSE),0)/100</f>
        <v>1.4000000000000002E-3</v>
      </c>
      <c r="H67" s="2">
        <f t="shared" ref="H67:H98" si="9">F67-G67</f>
        <v>3.4999999999999962E-4</v>
      </c>
      <c r="I67" s="78">
        <f t="shared" ref="I67:I98" si="10">IF(ABS(H67*$B$1)&lt;10000000,0,H67*$B$1)</f>
        <v>73704561.609349921</v>
      </c>
      <c r="J67" t="e">
        <f ca="1">_xll.BDP(C67,"px_last")</f>
        <v>#NAME?</v>
      </c>
      <c r="K67" t="e">
        <f ca="1">_xll.BDP(C67, "CRNCY_ADJ_PX_LAST", "EQY_FUND_CRNCY", "KRW")</f>
        <v>#NAME?</v>
      </c>
      <c r="L67">
        <v>1</v>
      </c>
      <c r="M67" t="e">
        <f t="shared" ref="M67:M98" ca="1" si="11">ROUND(H67*$B$1/K67,0)</f>
        <v>#NAME?</v>
      </c>
      <c r="N67" t="str">
        <f>IF(ISNUMBER(MATCH(C67,'MTR 기등록 종목_GF1406'!C:C,0)),"-","NEW")</f>
        <v>-</v>
      </c>
      <c r="O67" t="s">
        <v>424</v>
      </c>
      <c r="P67" t="e">
        <f ca="1">_xll.BDP($C67,$P$2)</f>
        <v>#NAME?</v>
      </c>
      <c r="Q67" t="e">
        <f ca="1">_xll.BDP($C67,Q$2)</f>
        <v>#NAME?</v>
      </c>
      <c r="R67" t="e">
        <f ca="1">_xll.BDP($C67,R$2)</f>
        <v>#NAME?</v>
      </c>
      <c r="S67">
        <v>-7.6315879821777344E-2</v>
      </c>
      <c r="T67">
        <v>-0.1815791130065918</v>
      </c>
      <c r="U67">
        <v>-7.6315879821777344E-2</v>
      </c>
      <c r="V67">
        <v>-1.4564710000000001</v>
      </c>
      <c r="W67" s="72">
        <v>533700</v>
      </c>
      <c r="X67" s="72"/>
      <c r="Y67" s="72" t="s">
        <v>423</v>
      </c>
      <c r="Z67" s="72" t="s">
        <v>425</v>
      </c>
      <c r="AA67" s="72"/>
      <c r="AB67" s="72" t="s">
        <v>2660</v>
      </c>
      <c r="AC67" s="72"/>
      <c r="AD67" s="72"/>
      <c r="AE67" s="72"/>
      <c r="AF67" s="170">
        <v>318</v>
      </c>
      <c r="AG67" s="72"/>
      <c r="AH67" s="72"/>
      <c r="AI67" s="72" t="s">
        <v>59144</v>
      </c>
      <c r="AJ67" s="72"/>
      <c r="AK67" s="167"/>
      <c r="AN67" t="s">
        <v>58215</v>
      </c>
      <c r="AO67" t="s">
        <v>423</v>
      </c>
      <c r="AP67" t="s">
        <v>425</v>
      </c>
      <c r="AQ67" t="s">
        <v>424</v>
      </c>
      <c r="AR67" t="s">
        <v>1303</v>
      </c>
      <c r="AS67">
        <v>2871</v>
      </c>
      <c r="AT67" t="s">
        <v>417</v>
      </c>
      <c r="AU67" t="s">
        <v>2660</v>
      </c>
      <c r="AV67" t="s">
        <v>1091</v>
      </c>
      <c r="AW67" s="171" t="e">
        <f ca="1">_xll.BDP(Z67,"GICS_SECTOR_NAME")</f>
        <v>#NAME?</v>
      </c>
      <c r="AX67" s="145"/>
    </row>
    <row r="68" spans="1:50">
      <c r="A68" s="17">
        <v>44302</v>
      </c>
      <c r="B68" t="s">
        <v>59383</v>
      </c>
      <c r="C68" s="20" t="s">
        <v>16682</v>
      </c>
      <c r="D68" s="5">
        <v>0.01</v>
      </c>
      <c r="E68" s="5">
        <f>D68*VLOOKUP(B68,리밸런싱정리_202104!$AD$25:$AE$31,2,0)</f>
        <v>1.7499999999999998E-3</v>
      </c>
      <c r="F68" s="5">
        <f t="shared" si="8"/>
        <v>1.7499999999999998E-3</v>
      </c>
      <c r="G68" s="5">
        <f>IFERROR(VLOOKUP(C68,'p2301'!A:V,22,FALSE),0)/100</f>
        <v>1.8E-3</v>
      </c>
      <c r="H68" s="2">
        <f t="shared" si="9"/>
        <v>-5.0000000000000131E-5</v>
      </c>
      <c r="I68" s="78">
        <f t="shared" si="10"/>
        <v>-10529223.087050028</v>
      </c>
      <c r="J68" t="e">
        <f ca="1">_xll.BDP(C68,"px_last")</f>
        <v>#NAME?</v>
      </c>
      <c r="K68" t="e">
        <f ca="1">_xll.BDP(C68, "CRNCY_ADJ_PX_LAST", "EQY_FUND_CRNCY", "KRW")</f>
        <v>#NAME?</v>
      </c>
      <c r="L68">
        <v>1</v>
      </c>
      <c r="M68" t="e">
        <f t="shared" ca="1" si="11"/>
        <v>#NAME?</v>
      </c>
      <c r="N68" t="str">
        <f>IF(ISNUMBER(MATCH(C68,'MTR 기등록 종목_GF1406'!C:C,0)),"-","NEW")</f>
        <v>-</v>
      </c>
      <c r="O68" t="s">
        <v>59099</v>
      </c>
      <c r="P68" t="e">
        <f ca="1">_xll.BDP($C68,$P$2)</f>
        <v>#NAME?</v>
      </c>
      <c r="Q68" t="e">
        <f ca="1">_xll.BDP($C68,Q$2)</f>
        <v>#NAME?</v>
      </c>
      <c r="R68" t="e">
        <f ca="1">_xll.BDP($C68,R$2)</f>
        <v>#NAME?</v>
      </c>
      <c r="S68">
        <v>-0.18014717102050781</v>
      </c>
      <c r="T68">
        <v>0</v>
      </c>
      <c r="U68">
        <v>0</v>
      </c>
      <c r="V68">
        <v>0.69189449999999997</v>
      </c>
      <c r="W68" s="72">
        <v>533700</v>
      </c>
      <c r="X68" s="72"/>
      <c r="Y68" s="72" t="s">
        <v>6735</v>
      </c>
      <c r="Z68" s="72" t="s">
        <v>6736</v>
      </c>
      <c r="AA68" s="72"/>
      <c r="AB68" s="72" t="s">
        <v>1907</v>
      </c>
      <c r="AC68" s="72"/>
      <c r="AD68" s="72"/>
      <c r="AE68" s="72"/>
      <c r="AF68" s="170">
        <v>26</v>
      </c>
      <c r="AG68" s="72"/>
      <c r="AH68" s="72"/>
      <c r="AI68" s="72" t="s">
        <v>355</v>
      </c>
      <c r="AJ68" s="72"/>
      <c r="AK68" s="167"/>
      <c r="AN68" t="s">
        <v>58215</v>
      </c>
      <c r="AO68" t="s">
        <v>6735</v>
      </c>
      <c r="AP68" t="s">
        <v>6736</v>
      </c>
      <c r="AQ68" t="s">
        <v>59099</v>
      </c>
      <c r="AR68" t="s">
        <v>6738</v>
      </c>
      <c r="AS68">
        <v>431.8</v>
      </c>
      <c r="AT68" t="s">
        <v>355</v>
      </c>
      <c r="AU68" t="s">
        <v>1907</v>
      </c>
      <c r="AV68" t="s">
        <v>6601</v>
      </c>
      <c r="AW68" s="171" t="e">
        <f ca="1">_xll.BDP(Z68,"GICS_SECTOR_NAME")</f>
        <v>#NAME?</v>
      </c>
      <c r="AX68" s="145" t="e">
        <f ca="1">_xll.BDP(Z68,"GICS_SUB_INDUSTRY_NAME")</f>
        <v>#NAME?</v>
      </c>
    </row>
    <row r="69" spans="1:50">
      <c r="A69" s="17">
        <v>44302</v>
      </c>
      <c r="B69" t="s">
        <v>59383</v>
      </c>
      <c r="C69" s="20" t="s">
        <v>1604</v>
      </c>
      <c r="D69" s="5">
        <v>0.01</v>
      </c>
      <c r="E69" s="5">
        <f>D69*VLOOKUP(B69,리밸런싱정리_202104!$AD$25:$AE$31,2,0)</f>
        <v>1.7499999999999998E-3</v>
      </c>
      <c r="F69" s="5">
        <f t="shared" si="8"/>
        <v>1.7499999999999998E-3</v>
      </c>
      <c r="G69" s="5">
        <f>IFERROR(VLOOKUP(C69,'p2301'!A:V,22,FALSE),0)/100</f>
        <v>1.2999999999999999E-3</v>
      </c>
      <c r="H69" s="2">
        <f t="shared" si="9"/>
        <v>4.4999999999999988E-4</v>
      </c>
      <c r="I69" s="78">
        <f t="shared" si="10"/>
        <v>94763007.783449978</v>
      </c>
      <c r="J69" t="e">
        <f ca="1">_xll.BDP(C69,"px_last")</f>
        <v>#NAME?</v>
      </c>
      <c r="K69" t="e">
        <f ca="1">_xll.BDP(C69, "CRNCY_ADJ_PX_LAST", "EQY_FUND_CRNCY", "KRW")</f>
        <v>#NAME?</v>
      </c>
      <c r="L69">
        <v>100</v>
      </c>
      <c r="M69" t="e">
        <f t="shared" ca="1" si="11"/>
        <v>#NAME?</v>
      </c>
      <c r="N69" t="str">
        <f>IF(ISNUMBER(MATCH(C69,'MTR 기등록 종목_GF1406'!C:C,0)),"-","NEW")</f>
        <v>-</v>
      </c>
      <c r="O69" t="s">
        <v>44615</v>
      </c>
      <c r="P69" t="e">
        <f ca="1">_xll.BDP($C69,$P$2)</f>
        <v>#NAME?</v>
      </c>
      <c r="Q69" t="e">
        <f ca="1">_xll.BDP($C69,Q$2)</f>
        <v>#NAME?</v>
      </c>
      <c r="R69" t="e">
        <f ca="1">_xll.BDP($C69,R$2)</f>
        <v>#NAME?</v>
      </c>
      <c r="S69">
        <v>7.6922893524169922E-2</v>
      </c>
      <c r="T69">
        <v>0</v>
      </c>
      <c r="U69">
        <v>0</v>
      </c>
      <c r="V69">
        <v>3.4556420000000001</v>
      </c>
      <c r="W69" s="72">
        <v>533700</v>
      </c>
      <c r="X69" s="72"/>
      <c r="Y69" s="72" t="s">
        <v>44613</v>
      </c>
      <c r="Z69" s="72" t="s">
        <v>44614</v>
      </c>
      <c r="AA69" s="72"/>
      <c r="AB69" s="72" t="s">
        <v>1806</v>
      </c>
      <c r="AC69" s="72"/>
      <c r="AD69" s="72"/>
      <c r="AE69" s="72"/>
      <c r="AF69" s="170">
        <v>84</v>
      </c>
      <c r="AG69" s="72"/>
      <c r="AH69" s="72"/>
      <c r="AI69" s="72" t="s">
        <v>247</v>
      </c>
      <c r="AJ69" s="72"/>
      <c r="AK69" s="167"/>
      <c r="AN69" t="s">
        <v>58215</v>
      </c>
      <c r="AO69" t="s">
        <v>44613</v>
      </c>
      <c r="AP69" t="s">
        <v>44614</v>
      </c>
      <c r="AQ69" t="s">
        <v>44615</v>
      </c>
      <c r="AR69" t="s">
        <v>44616</v>
      </c>
      <c r="AS69">
        <v>156.74</v>
      </c>
      <c r="AT69" t="s">
        <v>247</v>
      </c>
      <c r="AU69" t="s">
        <v>1806</v>
      </c>
      <c r="AV69" t="s">
        <v>1110</v>
      </c>
      <c r="AW69" s="171" t="e">
        <f ca="1">_xll.BDP(Z69,"GICS_SECTOR_NAME")</f>
        <v>#NAME?</v>
      </c>
    </row>
    <row r="70" spans="1:50">
      <c r="A70" s="17">
        <v>44302</v>
      </c>
      <c r="B70" t="s">
        <v>59383</v>
      </c>
      <c r="C70" s="20" t="s">
        <v>40945</v>
      </c>
      <c r="D70" s="5">
        <v>0.01</v>
      </c>
      <c r="E70" s="5">
        <f>D70*VLOOKUP(B70,리밸런싱정리_202104!$AD$25:$AE$31,2,0)</f>
        <v>1.7499999999999998E-3</v>
      </c>
      <c r="F70" s="5">
        <f t="shared" si="8"/>
        <v>1.7499999999999998E-3</v>
      </c>
      <c r="G70" s="5">
        <f>IFERROR(VLOOKUP(C70,'p2301'!A:V,22,FALSE),0)/100</f>
        <v>0</v>
      </c>
      <c r="H70" s="2">
        <f t="shared" si="9"/>
        <v>1.7499999999999998E-3</v>
      </c>
      <c r="I70" s="78">
        <f t="shared" si="10"/>
        <v>368522808.04674995</v>
      </c>
      <c r="J70" t="e">
        <f ca="1">_xll.BDP(C70,"px_last")</f>
        <v>#NAME?</v>
      </c>
      <c r="K70" t="e">
        <f ca="1">_xll.BDP(C70, "CRNCY_ADJ_PX_LAST", "EQY_FUND_CRNCY", "KRW")</f>
        <v>#NAME?</v>
      </c>
      <c r="L70">
        <v>100</v>
      </c>
      <c r="M70" t="e">
        <f t="shared" ca="1" si="11"/>
        <v>#NAME?</v>
      </c>
      <c r="N70" t="str">
        <f>IF(ISNUMBER(MATCH(C70,'MTR 기등록 종목_GF1406'!C:C,0)),"-","NEW")</f>
        <v>-</v>
      </c>
      <c r="O70" t="s">
        <v>28295</v>
      </c>
      <c r="P70" t="e">
        <f ca="1">_xll.BDP($C70,$P$2)</f>
        <v>#NAME?</v>
      </c>
      <c r="Q70" t="e">
        <f ca="1">_xll.BDP($C70,Q$2)</f>
        <v>#NAME?</v>
      </c>
      <c r="R70" t="e">
        <f ca="1">_xll.BDP($C70,R$2)</f>
        <v>#NAME?</v>
      </c>
      <c r="S70">
        <v>0.39999985694885254</v>
      </c>
      <c r="T70">
        <v>0.19999980926513672</v>
      </c>
      <c r="U70">
        <v>0</v>
      </c>
      <c r="V70">
        <v>0.1412736</v>
      </c>
      <c r="W70" s="72">
        <v>533700</v>
      </c>
      <c r="X70" s="72"/>
      <c r="Y70" s="72" t="s">
        <v>28293</v>
      </c>
      <c r="Z70" s="72" t="s">
        <v>28294</v>
      </c>
      <c r="AA70" s="72"/>
      <c r="AB70" s="72" t="s">
        <v>22088</v>
      </c>
      <c r="AC70" s="72"/>
      <c r="AD70" s="72"/>
      <c r="AE70" s="72"/>
      <c r="AF70" s="72">
        <v>222</v>
      </c>
      <c r="AG70" s="72"/>
      <c r="AH70" s="72"/>
      <c r="AI70" s="72" t="s">
        <v>488</v>
      </c>
      <c r="AJ70" s="72"/>
      <c r="AK70" s="167"/>
      <c r="AN70" t="s">
        <v>58215</v>
      </c>
      <c r="AO70" t="s">
        <v>28293</v>
      </c>
      <c r="AP70" t="s">
        <v>28294</v>
      </c>
      <c r="AQ70" t="s">
        <v>28295</v>
      </c>
      <c r="AR70" t="s">
        <v>28296</v>
      </c>
      <c r="AS70">
        <v>5790</v>
      </c>
      <c r="AT70" t="s">
        <v>488</v>
      </c>
      <c r="AU70" t="s">
        <v>22088</v>
      </c>
      <c r="AV70" t="s">
        <v>1139</v>
      </c>
      <c r="AW70" s="171" t="e">
        <f ca="1">_xll.BDP(Z70,"GICS_SECTOR_NAME")</f>
        <v>#NAME?</v>
      </c>
    </row>
    <row r="71" spans="1:50">
      <c r="A71" s="17">
        <v>44302</v>
      </c>
      <c r="B71" t="s">
        <v>59383</v>
      </c>
      <c r="C71" s="20" t="s">
        <v>45862</v>
      </c>
      <c r="D71" s="5">
        <v>0.01</v>
      </c>
      <c r="E71" s="5">
        <f>D71*VLOOKUP(B71,리밸런싱정리_202104!$AD$25:$AE$31,2,0)</f>
        <v>1.7499999999999998E-3</v>
      </c>
      <c r="F71" s="5">
        <f t="shared" si="8"/>
        <v>1.7499999999999998E-3</v>
      </c>
      <c r="G71" s="5">
        <f>IFERROR(VLOOKUP(C71,'p2301'!A:V,22,FALSE),0)/100</f>
        <v>1.5E-3</v>
      </c>
      <c r="H71" s="2">
        <f t="shared" si="9"/>
        <v>2.4999999999999979E-4</v>
      </c>
      <c r="I71" s="78">
        <f t="shared" si="10"/>
        <v>52646115.435249954</v>
      </c>
      <c r="J71" t="e">
        <f ca="1">_xll.BDP(C71,"px_last")</f>
        <v>#NAME?</v>
      </c>
      <c r="K71" t="e">
        <f ca="1">_xll.BDP(C71, "CRNCY_ADJ_PX_LAST", "EQY_FUND_CRNCY", "KRW")</f>
        <v>#NAME?</v>
      </c>
      <c r="L71">
        <v>100</v>
      </c>
      <c r="M71" t="e">
        <f t="shared" ca="1" si="11"/>
        <v>#NAME?</v>
      </c>
      <c r="N71" t="str">
        <f>IF(ISNUMBER(MATCH(C71,'MTR 기등록 종목_GF1406'!C:C,0)),"-","NEW")</f>
        <v>-</v>
      </c>
      <c r="O71" t="s">
        <v>1470</v>
      </c>
      <c r="P71" t="e">
        <f ca="1">_xll.BDP($C71,$P$2)</f>
        <v>#NAME?</v>
      </c>
      <c r="Q71" t="e">
        <f ca="1">_xll.BDP($C71,Q$2)</f>
        <v>#NAME?</v>
      </c>
      <c r="R71" t="e">
        <f ca="1">_xll.BDP($C71,R$2)</f>
        <v>#NAME?</v>
      </c>
      <c r="S71">
        <v>-0.25666666030883789</v>
      </c>
      <c r="T71">
        <v>-9.6666336059570313E-2</v>
      </c>
      <c r="U71">
        <v>0</v>
      </c>
      <c r="V71">
        <v>1.040306</v>
      </c>
      <c r="W71" s="72">
        <v>533700</v>
      </c>
      <c r="X71" s="72"/>
      <c r="Y71" s="72" t="s">
        <v>1469</v>
      </c>
      <c r="Z71" s="72" t="s">
        <v>1471</v>
      </c>
      <c r="AA71" s="72"/>
      <c r="AB71" s="72" t="s">
        <v>3621</v>
      </c>
      <c r="AC71" s="72"/>
      <c r="AD71" s="72"/>
      <c r="AE71" s="72"/>
      <c r="AF71" s="72">
        <v>422</v>
      </c>
      <c r="AG71" s="72"/>
      <c r="AH71" s="72"/>
      <c r="AI71" s="72" t="s">
        <v>341</v>
      </c>
      <c r="AJ71" s="72"/>
      <c r="AK71" s="167"/>
      <c r="AN71" t="s">
        <v>58215</v>
      </c>
      <c r="AO71" t="s">
        <v>1469</v>
      </c>
      <c r="AP71" t="s">
        <v>1471</v>
      </c>
      <c r="AQ71" t="s">
        <v>1470</v>
      </c>
      <c r="AR71" t="s">
        <v>5803</v>
      </c>
      <c r="AS71">
        <v>34.14</v>
      </c>
      <c r="AT71" t="s">
        <v>341</v>
      </c>
      <c r="AU71" t="s">
        <v>3621</v>
      </c>
      <c r="AV71" t="s">
        <v>1156</v>
      </c>
      <c r="AW71" s="171" t="e">
        <f ca="1">_xll.BDP(Z71,"GICS_SECTOR_NAME")</f>
        <v>#NAME?</v>
      </c>
    </row>
    <row r="72" spans="1:50">
      <c r="A72" s="17">
        <v>44302</v>
      </c>
      <c r="B72" t="s">
        <v>59383</v>
      </c>
      <c r="C72" s="20" t="s">
        <v>53619</v>
      </c>
      <c r="D72" s="5">
        <v>0.01</v>
      </c>
      <c r="E72" s="5">
        <f>D72*VLOOKUP(B72,리밸런싱정리_202104!$AD$25:$AE$31,2,0)</f>
        <v>1.7499999999999998E-3</v>
      </c>
      <c r="F72" s="5">
        <f t="shared" si="8"/>
        <v>1.7499999999999998E-3</v>
      </c>
      <c r="G72" s="5">
        <f>IFERROR(VLOOKUP(C72,'p2301'!A:V,22,FALSE),0)/100</f>
        <v>1.2999999999999999E-3</v>
      </c>
      <c r="H72" s="2">
        <f t="shared" si="9"/>
        <v>4.4999999999999988E-4</v>
      </c>
      <c r="I72" s="78">
        <f t="shared" si="10"/>
        <v>94763007.783449978</v>
      </c>
      <c r="J72" t="e">
        <f ca="1">_xll.BDP(C72,"px_last")</f>
        <v>#NAME?</v>
      </c>
      <c r="K72" t="e">
        <f ca="1">_xll.BDP(C72, "CRNCY_ADJ_PX_LAST", "EQY_FUND_CRNCY", "KRW")</f>
        <v>#NAME?</v>
      </c>
      <c r="L72">
        <v>100</v>
      </c>
      <c r="M72" t="e">
        <f t="shared" ca="1" si="11"/>
        <v>#NAME?</v>
      </c>
      <c r="N72" t="str">
        <f>IF(ISNUMBER(MATCH(C72,'MTR 기등록 종목_GF1406'!C:C,0)),"-","NEW")</f>
        <v>-</v>
      </c>
      <c r="O72" t="s">
        <v>48430</v>
      </c>
      <c r="P72" t="e">
        <f ca="1">_xll.BDP($C72,$P$2)</f>
        <v>#NAME?</v>
      </c>
      <c r="Q72" t="e">
        <f ca="1">_xll.BDP($C72,Q$2)</f>
        <v>#NAME?</v>
      </c>
      <c r="R72" t="e">
        <f ca="1">_xll.BDP($C72,R$2)</f>
        <v>#NAME?</v>
      </c>
      <c r="S72">
        <v>-0.14285707473754883</v>
      </c>
      <c r="T72">
        <v>0</v>
      </c>
      <c r="U72">
        <v>0</v>
      </c>
      <c r="V72">
        <v>-1.230456</v>
      </c>
      <c r="W72" s="72">
        <v>533700</v>
      </c>
      <c r="X72" s="72"/>
      <c r="Y72" s="72" t="s">
        <v>48428</v>
      </c>
      <c r="Z72" s="72" t="s">
        <v>48429</v>
      </c>
      <c r="AA72" s="72"/>
      <c r="AB72" s="72" t="s">
        <v>1806</v>
      </c>
      <c r="AC72" s="72"/>
      <c r="AD72" s="72"/>
      <c r="AE72" s="72"/>
      <c r="AF72" s="170">
        <v>113</v>
      </c>
      <c r="AG72" s="72"/>
      <c r="AH72" s="72"/>
      <c r="AI72" s="72" t="s">
        <v>247</v>
      </c>
      <c r="AJ72" s="72"/>
      <c r="AK72" s="167"/>
      <c r="AN72" t="s">
        <v>58215</v>
      </c>
      <c r="AO72" t="s">
        <v>48428</v>
      </c>
      <c r="AP72" t="s">
        <v>48429</v>
      </c>
      <c r="AQ72" t="s">
        <v>48430</v>
      </c>
      <c r="AR72" t="s">
        <v>48431</v>
      </c>
      <c r="AS72">
        <v>103.34</v>
      </c>
      <c r="AT72" t="s">
        <v>247</v>
      </c>
      <c r="AU72" t="s">
        <v>1806</v>
      </c>
      <c r="AV72" t="s">
        <v>1096</v>
      </c>
      <c r="AW72" s="171" t="e">
        <f ca="1">_xll.BDP(Z72,"GICS_SECTOR_NAME")</f>
        <v>#NAME?</v>
      </c>
    </row>
    <row r="73" spans="1:50">
      <c r="A73" s="17">
        <v>44302</v>
      </c>
      <c r="B73" t="s">
        <v>59383</v>
      </c>
      <c r="C73" s="20" t="s">
        <v>13346</v>
      </c>
      <c r="D73" s="5">
        <v>0.01</v>
      </c>
      <c r="E73" s="5">
        <f>D73*VLOOKUP(B73,리밸런싱정리_202104!$AD$25:$AE$31,2,0)</f>
        <v>1.7499999999999998E-3</v>
      </c>
      <c r="F73" s="5">
        <f t="shared" si="8"/>
        <v>1.7499999999999998E-3</v>
      </c>
      <c r="G73" s="5">
        <f>IFERROR(VLOOKUP(C73,'p2301'!A:V,22,FALSE),0)/100</f>
        <v>0</v>
      </c>
      <c r="H73" s="2">
        <f t="shared" si="9"/>
        <v>1.7499999999999998E-3</v>
      </c>
      <c r="I73" s="78">
        <f t="shared" si="10"/>
        <v>368522808.04674995</v>
      </c>
      <c r="J73" t="e">
        <f ca="1">_xll.BDP(C73,"px_last")</f>
        <v>#NAME?</v>
      </c>
      <c r="K73" t="e">
        <f ca="1">_xll.BDP(C73, "CRNCY_ADJ_PX_LAST", "EQY_FUND_CRNCY", "KRW")</f>
        <v>#NAME?</v>
      </c>
      <c r="L73">
        <v>100</v>
      </c>
      <c r="M73" t="e">
        <f t="shared" ca="1" si="11"/>
        <v>#NAME?</v>
      </c>
      <c r="N73" t="str">
        <f>IF(ISNUMBER(MATCH(C73,'MTR 기등록 종목_GF1406'!C:C,0)),"-","NEW")</f>
        <v>-</v>
      </c>
      <c r="O73" t="s">
        <v>46746</v>
      </c>
      <c r="P73" t="e">
        <f ca="1">_xll.BDP($C73,$P$2)</f>
        <v>#NAME?</v>
      </c>
      <c r="Q73" t="e">
        <f ca="1">_xll.BDP($C73,Q$2)</f>
        <v>#NAME?</v>
      </c>
      <c r="R73" t="e">
        <f ca="1">_xll.BDP($C73,R$2)</f>
        <v>#NAME?</v>
      </c>
      <c r="S73">
        <v>0.10256409645080566</v>
      </c>
      <c r="T73">
        <v>4.9230813980102539E-2</v>
      </c>
      <c r="U73">
        <v>0</v>
      </c>
      <c r="V73">
        <v>-0.79255969999999998</v>
      </c>
      <c r="W73" s="72">
        <v>533700</v>
      </c>
      <c r="X73" s="72" t="s">
        <v>59159</v>
      </c>
      <c r="Y73" s="72" t="s">
        <v>46744</v>
      </c>
      <c r="Z73" s="72" t="s">
        <v>46745</v>
      </c>
      <c r="AA73" s="72"/>
      <c r="AB73" s="72" t="s">
        <v>1806</v>
      </c>
      <c r="AC73" s="72"/>
      <c r="AD73" s="72"/>
      <c r="AE73" s="72"/>
      <c r="AF73" s="170">
        <v>50</v>
      </c>
      <c r="AG73" s="72"/>
      <c r="AH73" s="72"/>
      <c r="AI73" s="72" t="s">
        <v>247</v>
      </c>
      <c r="AJ73" s="72"/>
      <c r="AK73" s="167"/>
      <c r="AN73" t="s">
        <v>58215</v>
      </c>
      <c r="AO73" t="s">
        <v>46744</v>
      </c>
      <c r="AP73" t="s">
        <v>46745</v>
      </c>
      <c r="AQ73" t="s">
        <v>46746</v>
      </c>
      <c r="AR73" t="s">
        <v>46747</v>
      </c>
      <c r="AS73">
        <v>234.31</v>
      </c>
      <c r="AT73" t="s">
        <v>247</v>
      </c>
      <c r="AU73" t="s">
        <v>1806</v>
      </c>
      <c r="AV73" t="s">
        <v>1096</v>
      </c>
      <c r="AW73" s="171" t="e">
        <f ca="1">_xll.BDP(Z73,"GICS_SECTOR_NAME")</f>
        <v>#NAME?</v>
      </c>
    </row>
    <row r="74" spans="1:50">
      <c r="A74" s="17">
        <v>44302</v>
      </c>
      <c r="B74" t="s">
        <v>59383</v>
      </c>
      <c r="C74" s="20" t="s">
        <v>55572</v>
      </c>
      <c r="D74" s="5">
        <v>0.01</v>
      </c>
      <c r="E74" s="5">
        <f>D74*VLOOKUP(B74,리밸런싱정리_202104!$AD$25:$AE$31,2,0)</f>
        <v>1.7499999999999998E-3</v>
      </c>
      <c r="F74" s="5">
        <f t="shared" si="8"/>
        <v>1.7499999999999998E-3</v>
      </c>
      <c r="G74" s="5">
        <f>IFERROR(VLOOKUP(C74,'p2301'!A:V,22,FALSE),0)/100</f>
        <v>0</v>
      </c>
      <c r="H74" s="2">
        <f t="shared" si="9"/>
        <v>1.7499999999999998E-3</v>
      </c>
      <c r="I74" s="78">
        <f t="shared" si="10"/>
        <v>368522808.04674995</v>
      </c>
      <c r="J74" t="e">
        <f ca="1">_xll.BDP(C74,"px_last")</f>
        <v>#NAME?</v>
      </c>
      <c r="K74" t="e">
        <f ca="1">_xll.BDP(C74, "CRNCY_ADJ_PX_LAST", "EQY_FUND_CRNCY", "KRW")</f>
        <v>#NAME?</v>
      </c>
      <c r="L74">
        <v>100</v>
      </c>
      <c r="M74" t="e">
        <f t="shared" ca="1" si="11"/>
        <v>#NAME?</v>
      </c>
      <c r="N74" t="str">
        <f>IF(ISNUMBER(MATCH(C74,'MTR 기등록 종목_GF1406'!C:C,0)),"-","NEW")</f>
        <v>-</v>
      </c>
      <c r="O74" t="s">
        <v>731</v>
      </c>
      <c r="P74" t="e">
        <f ca="1">_xll.BDP($C74,$P$2)</f>
        <v>#NAME?</v>
      </c>
      <c r="Q74" t="e">
        <f ca="1">_xll.BDP($C74,Q$2)</f>
        <v>#NAME?</v>
      </c>
      <c r="R74" t="e">
        <f ca="1">_xll.BDP($C74,R$2)</f>
        <v>#NAME?</v>
      </c>
      <c r="S74">
        <v>-0.21428561210632324</v>
      </c>
      <c r="T74">
        <v>-7.1428537368774414E-2</v>
      </c>
      <c r="U74">
        <v>-1.5872955322265625E-2</v>
      </c>
      <c r="V74">
        <v>2.2439179999999999</v>
      </c>
      <c r="W74" s="72">
        <v>533700</v>
      </c>
      <c r="X74" s="72"/>
      <c r="Y74" s="72" t="s">
        <v>730</v>
      </c>
      <c r="Z74" s="72" t="s">
        <v>732</v>
      </c>
      <c r="AA74" s="72"/>
      <c r="AB74" s="72" t="s">
        <v>1806</v>
      </c>
      <c r="AC74" s="72"/>
      <c r="AD74" s="72"/>
      <c r="AE74" s="72"/>
      <c r="AF74" s="72">
        <v>186</v>
      </c>
      <c r="AG74" s="72"/>
      <c r="AH74" s="72"/>
      <c r="AI74" s="72" t="s">
        <v>247</v>
      </c>
      <c r="AJ74" s="72"/>
      <c r="AK74" s="167"/>
      <c r="AN74" t="s">
        <v>58215</v>
      </c>
      <c r="AO74" t="s">
        <v>730</v>
      </c>
      <c r="AP74" t="s">
        <v>732</v>
      </c>
      <c r="AQ74" t="s">
        <v>731</v>
      </c>
      <c r="AR74" t="s">
        <v>1262</v>
      </c>
      <c r="AS74">
        <v>63.38</v>
      </c>
      <c r="AT74" t="s">
        <v>247</v>
      </c>
      <c r="AU74" t="s">
        <v>1806</v>
      </c>
      <c r="AV74" t="s">
        <v>1096</v>
      </c>
      <c r="AW74" s="171" t="e">
        <f ca="1">_xll.BDP(Z74,"GICS_SECTOR_NAME")</f>
        <v>#NAME?</v>
      </c>
    </row>
    <row r="75" spans="1:50">
      <c r="A75" s="17">
        <v>44302</v>
      </c>
      <c r="B75" t="s">
        <v>59383</v>
      </c>
      <c r="C75" s="20" t="s">
        <v>52600</v>
      </c>
      <c r="D75" s="5">
        <v>0.01</v>
      </c>
      <c r="E75" s="5">
        <f>D75*VLOOKUP(B75,리밸런싱정리_202104!$AD$25:$AE$31,2,0)</f>
        <v>1.7499999999999998E-3</v>
      </c>
      <c r="F75" s="5">
        <f t="shared" si="8"/>
        <v>1.7499999999999998E-3</v>
      </c>
      <c r="G75" s="5">
        <f>IFERROR(VLOOKUP(C75,'p2301'!A:V,22,FALSE),0)/100</f>
        <v>0</v>
      </c>
      <c r="H75" s="2">
        <f t="shared" si="9"/>
        <v>1.7499999999999998E-3</v>
      </c>
      <c r="I75" s="78">
        <f t="shared" si="10"/>
        <v>368522808.04674995</v>
      </c>
      <c r="J75" t="e">
        <f ca="1">_xll.BDP(C75,"px_last")</f>
        <v>#NAME?</v>
      </c>
      <c r="K75" t="e">
        <f ca="1">_xll.BDP(C75, "CRNCY_ADJ_PX_LAST", "EQY_FUND_CRNCY", "KRW")</f>
        <v>#NAME?</v>
      </c>
      <c r="L75">
        <v>100</v>
      </c>
      <c r="M75" t="e">
        <f t="shared" ca="1" si="11"/>
        <v>#NAME?</v>
      </c>
      <c r="N75" t="str">
        <f>IF(ISNUMBER(MATCH(C75,'MTR 기등록 종목_GF1406'!C:C,0)),"-","NEW")</f>
        <v>-</v>
      </c>
      <c r="O75" t="s">
        <v>5748</v>
      </c>
      <c r="P75" t="e">
        <f ca="1">_xll.BDP($C75,$P$2)</f>
        <v>#NAME?</v>
      </c>
      <c r="Q75" t="e">
        <f ca="1">_xll.BDP($C75,Q$2)</f>
        <v>#NAME?</v>
      </c>
      <c r="R75" t="e">
        <f ca="1">_xll.BDP($C75,R$2)</f>
        <v>#NAME?</v>
      </c>
      <c r="S75">
        <v>0</v>
      </c>
      <c r="T75">
        <v>2.2222518920898438E-2</v>
      </c>
      <c r="U75">
        <v>0</v>
      </c>
      <c r="V75">
        <v>2.3858540000000001</v>
      </c>
      <c r="W75" s="72">
        <v>533700</v>
      </c>
      <c r="X75" s="72"/>
      <c r="Y75" s="72" t="s">
        <v>5746</v>
      </c>
      <c r="Z75" s="72" t="s">
        <v>5747</v>
      </c>
      <c r="AA75" s="72"/>
      <c r="AB75" s="72" t="s">
        <v>3621</v>
      </c>
      <c r="AC75" s="72"/>
      <c r="AD75" s="72"/>
      <c r="AE75" s="72"/>
      <c r="AF75" s="170">
        <v>236</v>
      </c>
      <c r="AG75" s="72"/>
      <c r="AH75" s="72"/>
      <c r="AI75" s="72" t="s">
        <v>341</v>
      </c>
      <c r="AJ75" s="72"/>
      <c r="AK75" s="167"/>
      <c r="AN75" t="s">
        <v>58215</v>
      </c>
      <c r="AO75" t="s">
        <v>5746</v>
      </c>
      <c r="AP75" t="s">
        <v>5747</v>
      </c>
      <c r="AQ75" t="s">
        <v>5748</v>
      </c>
      <c r="AR75" t="s">
        <v>5749</v>
      </c>
      <c r="AS75">
        <v>61.04</v>
      </c>
      <c r="AT75" t="s">
        <v>341</v>
      </c>
      <c r="AU75" t="s">
        <v>3621</v>
      </c>
      <c r="AV75" t="s">
        <v>1156</v>
      </c>
      <c r="AW75" s="171" t="e">
        <f ca="1">_xll.BDP(Z75,"GICS_SECTOR_NAME")</f>
        <v>#NAME?</v>
      </c>
    </row>
    <row r="76" spans="1:50">
      <c r="A76" s="17">
        <v>44302</v>
      </c>
      <c r="B76" t="s">
        <v>59383</v>
      </c>
      <c r="C76" s="20" t="s">
        <v>767</v>
      </c>
      <c r="D76" s="5">
        <v>0.01</v>
      </c>
      <c r="E76" s="5">
        <f>D76*VLOOKUP(B76,리밸런싱정리_202104!$AD$25:$AE$31,2,0)</f>
        <v>1.7499999999999998E-3</v>
      </c>
      <c r="F76" s="5">
        <f t="shared" si="8"/>
        <v>1.7499999999999998E-3</v>
      </c>
      <c r="G76" s="5">
        <f>IFERROR(VLOOKUP(C76,'p2301'!A:V,22,FALSE),0)/100</f>
        <v>1.5E-3</v>
      </c>
      <c r="H76" s="2">
        <f t="shared" si="9"/>
        <v>2.4999999999999979E-4</v>
      </c>
      <c r="I76" s="78">
        <f t="shared" si="10"/>
        <v>52646115.435249954</v>
      </c>
      <c r="J76" t="e">
        <f ca="1">_xll.BDP(C76,"px_last")</f>
        <v>#NAME?</v>
      </c>
      <c r="K76" t="e">
        <f ca="1">_xll.BDP(C76, "CRNCY_ADJ_PX_LAST", "EQY_FUND_CRNCY", "KRW")</f>
        <v>#NAME?</v>
      </c>
      <c r="L76">
        <v>1</v>
      </c>
      <c r="M76" t="e">
        <f t="shared" ca="1" si="11"/>
        <v>#NAME?</v>
      </c>
      <c r="N76" t="str">
        <f>IF(ISNUMBER(MATCH(C76,'MTR 기등록 종목_GF1406'!C:C,0)),"-","NEW")</f>
        <v>-</v>
      </c>
      <c r="O76" t="s">
        <v>59086</v>
      </c>
      <c r="P76" t="e">
        <f ca="1">_xll.BDP($C76,$P$2)</f>
        <v>#NAME?</v>
      </c>
      <c r="Q76" t="e">
        <f ca="1">_xll.BDP($C76,Q$2)</f>
        <v>#NAME?</v>
      </c>
      <c r="R76" t="e">
        <f ca="1">_xll.BDP($C76,R$2)</f>
        <v>#NAME?</v>
      </c>
      <c r="S76">
        <v>-0.20000028610229492</v>
      </c>
      <c r="T76">
        <v>-9.9999904632568359E-2</v>
      </c>
      <c r="U76">
        <v>0</v>
      </c>
      <c r="V76">
        <v>-0.66624559999999999</v>
      </c>
      <c r="W76" s="72">
        <v>533700</v>
      </c>
      <c r="X76" s="72"/>
      <c r="Y76" s="72" t="s">
        <v>19198</v>
      </c>
      <c r="Z76" s="72" t="s">
        <v>19199</v>
      </c>
      <c r="AA76" s="72"/>
      <c r="AB76" s="72" t="s">
        <v>2660</v>
      </c>
      <c r="AC76" s="72"/>
      <c r="AD76" s="72"/>
      <c r="AE76" s="72"/>
      <c r="AF76" s="170">
        <v>3024</v>
      </c>
      <c r="AG76" s="72"/>
      <c r="AH76" s="72"/>
      <c r="AI76" s="72" t="s">
        <v>59144</v>
      </c>
      <c r="AJ76" s="72"/>
      <c r="AK76" s="167"/>
      <c r="AN76" t="s">
        <v>58215</v>
      </c>
      <c r="AO76" t="s">
        <v>19198</v>
      </c>
      <c r="AP76" t="s">
        <v>19199</v>
      </c>
      <c r="AQ76" t="s">
        <v>59086</v>
      </c>
      <c r="AR76" t="s">
        <v>19201</v>
      </c>
      <c r="AS76">
        <v>336.5</v>
      </c>
      <c r="AT76" t="s">
        <v>417</v>
      </c>
      <c r="AU76" t="s">
        <v>2660</v>
      </c>
      <c r="AV76" t="s">
        <v>1091</v>
      </c>
      <c r="AW76" s="171" t="e">
        <f ca="1">_xll.BDP(Z76,"GICS_SECTOR_NAME")</f>
        <v>#NAME?</v>
      </c>
      <c r="AX76" s="145" t="e">
        <f ca="1">_xll.BDP(Z76,"GICS_SUB_INDUSTRY_NAME")</f>
        <v>#NAME?</v>
      </c>
    </row>
    <row r="77" spans="1:50">
      <c r="A77" s="17">
        <v>44302</v>
      </c>
      <c r="B77" t="s">
        <v>59383</v>
      </c>
      <c r="C77" s="20" t="s">
        <v>55683</v>
      </c>
      <c r="D77" s="5">
        <v>0.01</v>
      </c>
      <c r="E77" s="5">
        <f>D77*VLOOKUP(B77,리밸런싱정리_202104!$AD$25:$AE$31,2,0)</f>
        <v>1.7499999999999998E-3</v>
      </c>
      <c r="F77" s="5">
        <f t="shared" si="8"/>
        <v>1.7499999999999998E-3</v>
      </c>
      <c r="G77" s="5">
        <f>IFERROR(VLOOKUP(C77,'p2301'!A:V,22,FALSE),0)/100</f>
        <v>0</v>
      </c>
      <c r="H77" s="2">
        <f t="shared" si="9"/>
        <v>1.7499999999999998E-3</v>
      </c>
      <c r="I77" s="78">
        <f t="shared" si="10"/>
        <v>368522808.04674995</v>
      </c>
      <c r="J77" t="e">
        <f ca="1">_xll.BDP(C77,"px_last")</f>
        <v>#NAME?</v>
      </c>
      <c r="K77" t="e">
        <f ca="1">_xll.BDP(C77, "CRNCY_ADJ_PX_LAST", "EQY_FUND_CRNCY", "KRW")</f>
        <v>#NAME?</v>
      </c>
      <c r="L77">
        <v>100</v>
      </c>
      <c r="M77" t="e">
        <f t="shared" ca="1" si="11"/>
        <v>#NAME?</v>
      </c>
      <c r="N77" t="str">
        <f>IF(ISNUMBER(MATCH(C77,'MTR 기등록 종목_GF1406'!C:C,0)),"-","NEW")</f>
        <v>-</v>
      </c>
      <c r="O77" t="s">
        <v>464</v>
      </c>
      <c r="P77" t="e">
        <f ca="1">_xll.BDP($C77,$P$2)</f>
        <v>#NAME?</v>
      </c>
      <c r="Q77" t="e">
        <f ca="1">_xll.BDP($C77,Q$2)</f>
        <v>#NAME?</v>
      </c>
      <c r="R77" t="e">
        <f ca="1">_xll.BDP($C77,R$2)</f>
        <v>#NAME?</v>
      </c>
      <c r="S77">
        <v>0.66666674613952637</v>
      </c>
      <c r="T77">
        <v>0.16666674613952637</v>
      </c>
      <c r="U77">
        <v>0</v>
      </c>
      <c r="V77">
        <v>0.40000409999999997</v>
      </c>
      <c r="W77" s="72">
        <v>533700</v>
      </c>
      <c r="X77" s="72"/>
      <c r="Y77" s="72" t="s">
        <v>463</v>
      </c>
      <c r="Z77" s="72" t="s">
        <v>465</v>
      </c>
      <c r="AA77" s="72"/>
      <c r="AB77" s="72" t="s">
        <v>1762</v>
      </c>
      <c r="AC77" s="72"/>
      <c r="AD77" s="72"/>
      <c r="AE77" s="72"/>
      <c r="AF77" s="72">
        <v>673</v>
      </c>
      <c r="AG77" s="72"/>
      <c r="AH77" s="72"/>
      <c r="AI77" s="72" t="s">
        <v>332</v>
      </c>
      <c r="AJ77" s="72"/>
      <c r="AK77" s="167"/>
      <c r="AN77" t="s">
        <v>58215</v>
      </c>
      <c r="AO77" t="s">
        <v>463</v>
      </c>
      <c r="AP77" t="s">
        <v>465</v>
      </c>
      <c r="AQ77" t="s">
        <v>464</v>
      </c>
      <c r="AR77" t="s">
        <v>1324</v>
      </c>
      <c r="AS77">
        <v>147.5</v>
      </c>
      <c r="AT77" t="s">
        <v>332</v>
      </c>
      <c r="AU77" t="s">
        <v>1762</v>
      </c>
      <c r="AV77" t="s">
        <v>1103</v>
      </c>
      <c r="AW77" s="171" t="e">
        <f ca="1">_xll.BDP(Z77,"GICS_SECTOR_NAME")</f>
        <v>#NAME?</v>
      </c>
      <c r="AX77" s="145" t="e">
        <f ca="1">_xll.BDP(Z77,"GICS_SUB_INDUSTRY_NAME")</f>
        <v>#NAME?</v>
      </c>
    </row>
    <row r="78" spans="1:50">
      <c r="A78" s="17">
        <v>44302</v>
      </c>
      <c r="B78" t="s">
        <v>59383</v>
      </c>
      <c r="C78" s="20" t="s">
        <v>56943</v>
      </c>
      <c r="D78" s="5">
        <v>0.01</v>
      </c>
      <c r="E78" s="5">
        <f>D78*VLOOKUP(B78,리밸런싱정리_202104!$AD$25:$AE$31,2,0)</f>
        <v>1.7499999999999998E-3</v>
      </c>
      <c r="F78" s="5">
        <f t="shared" si="8"/>
        <v>1.7499999999999998E-3</v>
      </c>
      <c r="G78" s="5">
        <f>IFERROR(VLOOKUP(C78,'p2301'!A:V,22,FALSE),0)/100</f>
        <v>1.2999999999999999E-3</v>
      </c>
      <c r="H78" s="2">
        <f t="shared" si="9"/>
        <v>4.4999999999999988E-4</v>
      </c>
      <c r="I78" s="78">
        <f t="shared" si="10"/>
        <v>94763007.783449978</v>
      </c>
      <c r="J78" t="e">
        <f ca="1">_xll.BDP(C78,"px_last")</f>
        <v>#NAME?</v>
      </c>
      <c r="K78" t="e">
        <f ca="1">_xll.BDP(C78, "CRNCY_ADJ_PX_LAST", "EQY_FUND_CRNCY", "KRW")</f>
        <v>#NAME?</v>
      </c>
      <c r="L78">
        <v>100</v>
      </c>
      <c r="M78" t="e">
        <f t="shared" ca="1" si="11"/>
        <v>#NAME?</v>
      </c>
      <c r="N78" t="str">
        <f>IF(ISNUMBER(MATCH(C78,'MTR 기등록 종목_GF1406'!C:C,0)),"-","NEW")</f>
        <v>-</v>
      </c>
      <c r="O78" t="s">
        <v>59098</v>
      </c>
      <c r="P78" t="e">
        <f ca="1">_xll.BDP($C78,$P$2)</f>
        <v>#NAME?</v>
      </c>
      <c r="Q78" t="e">
        <f ca="1">_xll.BDP($C78,Q$2)</f>
        <v>#NAME?</v>
      </c>
      <c r="R78" t="e">
        <f ca="1">_xll.BDP($C78,R$2)</f>
        <v>#NAME?</v>
      </c>
      <c r="S78">
        <v>0</v>
      </c>
      <c r="T78">
        <v>0</v>
      </c>
      <c r="U78">
        <v>0</v>
      </c>
      <c r="V78">
        <v>-1.3764149999999999</v>
      </c>
      <c r="W78" s="72">
        <v>533700</v>
      </c>
      <c r="X78" s="72"/>
      <c r="Y78" s="72" t="s">
        <v>33035</v>
      </c>
      <c r="Z78" s="72" t="s">
        <v>33036</v>
      </c>
      <c r="AA78" s="72"/>
      <c r="AB78" s="72" t="s">
        <v>22088</v>
      </c>
      <c r="AC78" s="72"/>
      <c r="AD78" s="72"/>
      <c r="AE78" s="72"/>
      <c r="AF78" s="72">
        <v>530</v>
      </c>
      <c r="AG78" s="72"/>
      <c r="AH78" s="72"/>
      <c r="AI78" s="72" t="s">
        <v>488</v>
      </c>
      <c r="AJ78" s="72"/>
      <c r="AK78" s="167"/>
      <c r="AN78" t="s">
        <v>58215</v>
      </c>
      <c r="AO78" t="s">
        <v>33035</v>
      </c>
      <c r="AP78" t="s">
        <v>33036</v>
      </c>
      <c r="AQ78" t="s">
        <v>59098</v>
      </c>
      <c r="AR78" t="s">
        <v>33038</v>
      </c>
      <c r="AS78">
        <v>2402</v>
      </c>
      <c r="AT78" t="s">
        <v>488</v>
      </c>
      <c r="AU78" t="s">
        <v>22088</v>
      </c>
      <c r="AV78" t="s">
        <v>1139</v>
      </c>
      <c r="AW78" s="171" t="e">
        <f ca="1">_xll.BDP(Z78,"GICS_SECTOR_NAME")</f>
        <v>#NAME?</v>
      </c>
    </row>
    <row r="79" spans="1:50">
      <c r="A79" s="17">
        <v>44302</v>
      </c>
      <c r="B79" t="s">
        <v>59383</v>
      </c>
      <c r="C79" s="20" t="s">
        <v>47228</v>
      </c>
      <c r="D79" s="5">
        <v>0.01</v>
      </c>
      <c r="E79" s="5">
        <f>D79*VLOOKUP(B79,리밸런싱정리_202104!$AD$25:$AE$31,2,0)</f>
        <v>1.7499999999999998E-3</v>
      </c>
      <c r="F79" s="5">
        <f t="shared" si="8"/>
        <v>1.7499999999999998E-3</v>
      </c>
      <c r="G79" s="5">
        <f>IFERROR(VLOOKUP(C79,'p2301'!A:V,22,FALSE),0)/100</f>
        <v>0</v>
      </c>
      <c r="H79" s="2">
        <f t="shared" si="9"/>
        <v>1.7499999999999998E-3</v>
      </c>
      <c r="I79" s="78">
        <f t="shared" si="10"/>
        <v>368522808.04674995</v>
      </c>
      <c r="J79" t="e">
        <f ca="1">_xll.BDP(C79,"px_last")</f>
        <v>#NAME?</v>
      </c>
      <c r="K79" t="e">
        <f ca="1">_xll.BDP(C79, "CRNCY_ADJ_PX_LAST", "EQY_FUND_CRNCY", "KRW")</f>
        <v>#NAME?</v>
      </c>
      <c r="L79">
        <v>100</v>
      </c>
      <c r="M79" t="e">
        <f t="shared" ca="1" si="11"/>
        <v>#NAME?</v>
      </c>
      <c r="N79" t="str">
        <f>IF(ISNUMBER(MATCH(C79,'MTR 기등록 종목_GF1406'!C:C,0)),"-","NEW")</f>
        <v>-</v>
      </c>
      <c r="O79" t="s">
        <v>52299</v>
      </c>
      <c r="P79" t="e">
        <f ca="1">_xll.BDP($C79,$P$2)</f>
        <v>#NAME?</v>
      </c>
      <c r="Q79" t="e">
        <f ca="1">_xll.BDP($C79,Q$2)</f>
        <v>#NAME?</v>
      </c>
      <c r="R79" t="e">
        <f ca="1">_xll.BDP($C79,R$2)</f>
        <v>#NAME?</v>
      </c>
      <c r="S79">
        <v>-0.59999990463256836</v>
      </c>
      <c r="T79">
        <v>-0.59999990463256836</v>
      </c>
      <c r="U79">
        <v>0</v>
      </c>
      <c r="V79">
        <v>0.34108719999999998</v>
      </c>
      <c r="W79" s="72">
        <v>533700</v>
      </c>
      <c r="X79" s="72"/>
      <c r="Y79" s="72" t="s">
        <v>52297</v>
      </c>
      <c r="Z79" s="72" t="s">
        <v>52298</v>
      </c>
      <c r="AA79" s="72"/>
      <c r="AB79" s="72" t="s">
        <v>1806</v>
      </c>
      <c r="AC79" s="72"/>
      <c r="AD79" s="72"/>
      <c r="AE79" s="72"/>
      <c r="AF79" s="170">
        <v>403</v>
      </c>
      <c r="AG79" s="72"/>
      <c r="AH79" s="72"/>
      <c r="AI79" s="72" t="s">
        <v>247</v>
      </c>
      <c r="AJ79" s="72"/>
      <c r="AK79" s="167"/>
      <c r="AN79" t="s">
        <v>58215</v>
      </c>
      <c r="AO79" t="s">
        <v>52297</v>
      </c>
      <c r="AP79" t="s">
        <v>52298</v>
      </c>
      <c r="AQ79" t="s">
        <v>52299</v>
      </c>
      <c r="AR79" t="s">
        <v>52300</v>
      </c>
      <c r="AS79">
        <v>32.07</v>
      </c>
      <c r="AT79" t="s">
        <v>247</v>
      </c>
      <c r="AU79" t="s">
        <v>1806</v>
      </c>
      <c r="AV79" t="s">
        <v>1096</v>
      </c>
      <c r="AW79" s="171" t="e">
        <f ca="1">_xll.BDP(Z79,"GICS_SECTOR_NAME")</f>
        <v>#NAME?</v>
      </c>
    </row>
    <row r="80" spans="1:50">
      <c r="A80" s="17">
        <v>44302</v>
      </c>
      <c r="B80" t="s">
        <v>59383</v>
      </c>
      <c r="C80" s="20" t="s">
        <v>927</v>
      </c>
      <c r="D80" s="5">
        <v>0.01</v>
      </c>
      <c r="E80" s="5">
        <f>D80*VLOOKUP(B80,리밸런싱정리_202104!$AD$25:$AE$31,2,0)</f>
        <v>1.7499999999999998E-3</v>
      </c>
      <c r="F80" s="5">
        <f t="shared" si="8"/>
        <v>1.7499999999999998E-3</v>
      </c>
      <c r="G80" s="5">
        <f>IFERROR(VLOOKUP(C80,'p2301'!A:V,22,FALSE),0)/100</f>
        <v>0</v>
      </c>
      <c r="H80" s="2">
        <f t="shared" si="9"/>
        <v>1.7499999999999998E-3</v>
      </c>
      <c r="I80" s="78">
        <f t="shared" si="10"/>
        <v>368522808.04674995</v>
      </c>
      <c r="J80" t="e">
        <f ca="1">_xll.BDP(C80,"px_last")</f>
        <v>#NAME?</v>
      </c>
      <c r="K80" t="e">
        <f ca="1">_xll.BDP(C80, "CRNCY_ADJ_PX_LAST", "EQY_FUND_CRNCY", "KRW")</f>
        <v>#NAME?</v>
      </c>
      <c r="L80">
        <v>100</v>
      </c>
      <c r="M80" t="e">
        <f t="shared" ca="1" si="11"/>
        <v>#NAME?</v>
      </c>
      <c r="N80" t="str">
        <f>IF(ISNUMBER(MATCH(C80,'MTR 기등록 종목_GF1406'!C:C,0)),"-","NEW")</f>
        <v>-</v>
      </c>
      <c r="O80" t="s">
        <v>878</v>
      </c>
      <c r="P80" t="e">
        <f ca="1">_xll.BDP($C80,$P$2)</f>
        <v>#NAME?</v>
      </c>
      <c r="Q80" t="e">
        <f ca="1">_xll.BDP($C80,Q$2)</f>
        <v>#NAME?</v>
      </c>
      <c r="R80" t="e">
        <f ca="1">_xll.BDP($C80,R$2)</f>
        <v>#NAME?</v>
      </c>
      <c r="S80">
        <v>0.12183904647827148</v>
      </c>
      <c r="T80">
        <v>5.2873611450195313E-2</v>
      </c>
      <c r="U80">
        <v>0</v>
      </c>
      <c r="V80">
        <v>-0.55912130000000004</v>
      </c>
      <c r="W80" s="72">
        <v>533700</v>
      </c>
      <c r="X80" s="72"/>
      <c r="Y80" s="72" t="s">
        <v>1021</v>
      </c>
      <c r="Z80" s="72" t="s">
        <v>958</v>
      </c>
      <c r="AA80" s="72"/>
      <c r="AB80" s="72" t="s">
        <v>3621</v>
      </c>
      <c r="AC80" s="72"/>
      <c r="AD80" s="72"/>
      <c r="AE80" s="72"/>
      <c r="AF80" s="170">
        <v>112</v>
      </c>
      <c r="AG80" s="72"/>
      <c r="AH80" s="72"/>
      <c r="AI80" s="72" t="s">
        <v>341</v>
      </c>
      <c r="AJ80" s="72"/>
      <c r="AK80" s="167"/>
      <c r="AN80" t="s">
        <v>58215</v>
      </c>
      <c r="AO80" t="s">
        <v>1021</v>
      </c>
      <c r="AP80" t="s">
        <v>958</v>
      </c>
      <c r="AQ80" t="s">
        <v>878</v>
      </c>
      <c r="AR80" t="s">
        <v>1245</v>
      </c>
      <c r="AS80">
        <v>147.34</v>
      </c>
      <c r="AT80" t="s">
        <v>341</v>
      </c>
      <c r="AU80" t="s">
        <v>3621</v>
      </c>
      <c r="AV80" t="s">
        <v>1156</v>
      </c>
      <c r="AW80" s="171" t="e">
        <f ca="1">_xll.BDP(Z80,"GICS_SECTOR_NAME")</f>
        <v>#NAME?</v>
      </c>
    </row>
    <row r="81" spans="1:50">
      <c r="A81" s="17">
        <v>44302</v>
      </c>
      <c r="B81" t="s">
        <v>59383</v>
      </c>
      <c r="C81" s="20" t="s">
        <v>17677</v>
      </c>
      <c r="D81" s="5">
        <v>0.01</v>
      </c>
      <c r="E81" s="5">
        <f>D81*VLOOKUP(B81,리밸런싱정리_202104!$AD$25:$AE$31,2,0)</f>
        <v>1.7499999999999998E-3</v>
      </c>
      <c r="F81" s="5">
        <f t="shared" si="8"/>
        <v>1.7499999999999998E-3</v>
      </c>
      <c r="G81" s="5">
        <f>IFERROR(VLOOKUP(C81,'p2301'!A:V,22,FALSE),0)/100</f>
        <v>0</v>
      </c>
      <c r="H81" s="2">
        <f t="shared" si="9"/>
        <v>1.7499999999999998E-3</v>
      </c>
      <c r="I81" s="78">
        <f t="shared" si="10"/>
        <v>368522808.04674995</v>
      </c>
      <c r="J81" t="e">
        <f ca="1">_xll.BDP(C81,"px_last")</f>
        <v>#NAME?</v>
      </c>
      <c r="K81" t="e">
        <f ca="1">_xll.BDP(C81, "CRNCY_ADJ_PX_LAST", "EQY_FUND_CRNCY", "KRW")</f>
        <v>#NAME?</v>
      </c>
      <c r="L81">
        <v>100</v>
      </c>
      <c r="M81" t="e">
        <f t="shared" ca="1" si="11"/>
        <v>#NAME?</v>
      </c>
      <c r="N81" t="str">
        <f>IF(ISNUMBER(MATCH(C81,'MTR 기등록 종목_GF1406'!C:C,0)),"-","NEW")</f>
        <v>-</v>
      </c>
      <c r="O81" t="s">
        <v>55660</v>
      </c>
      <c r="P81" t="e">
        <f ca="1">_xll.BDP($C81,$P$2)</f>
        <v>#NAME?</v>
      </c>
      <c r="Q81" t="e">
        <f ca="1">_xll.BDP($C81,Q$2)</f>
        <v>#NAME?</v>
      </c>
      <c r="R81" t="e">
        <f ca="1">_xll.BDP($C81,R$2)</f>
        <v>#NAME?</v>
      </c>
      <c r="S81">
        <v>0</v>
      </c>
      <c r="T81">
        <v>0</v>
      </c>
      <c r="U81">
        <v>0</v>
      </c>
      <c r="V81">
        <v>-1.983752</v>
      </c>
      <c r="W81" s="72">
        <v>533700</v>
      </c>
      <c r="X81" s="72"/>
      <c r="Y81" s="72" t="s">
        <v>55658</v>
      </c>
      <c r="Z81" s="72" t="s">
        <v>55659</v>
      </c>
      <c r="AA81" s="72"/>
      <c r="AB81" s="72" t="s">
        <v>1806</v>
      </c>
      <c r="AC81" s="72"/>
      <c r="AD81" s="72"/>
      <c r="AE81" s="72"/>
      <c r="AF81" s="170">
        <v>318</v>
      </c>
      <c r="AG81" s="72"/>
      <c r="AH81" s="72"/>
      <c r="AI81" s="72" t="s">
        <v>247</v>
      </c>
      <c r="AJ81" s="72"/>
      <c r="AK81" s="167"/>
      <c r="AN81" t="s">
        <v>58215</v>
      </c>
      <c r="AO81" t="s">
        <v>55658</v>
      </c>
      <c r="AP81" t="s">
        <v>55659</v>
      </c>
      <c r="AQ81" t="s">
        <v>55660</v>
      </c>
      <c r="AR81" t="s">
        <v>55661</v>
      </c>
      <c r="AS81">
        <v>35.25</v>
      </c>
      <c r="AT81" t="s">
        <v>247</v>
      </c>
      <c r="AU81" t="s">
        <v>1806</v>
      </c>
      <c r="AV81" t="s">
        <v>1096</v>
      </c>
      <c r="AW81" s="171" t="e">
        <f ca="1">_xll.BDP(Z81,"GICS_SECTOR_NAME")</f>
        <v>#NAME?</v>
      </c>
    </row>
    <row r="82" spans="1:50">
      <c r="A82" s="17">
        <v>44302</v>
      </c>
      <c r="B82" t="s">
        <v>59383</v>
      </c>
      <c r="C82" s="20" t="s">
        <v>52211</v>
      </c>
      <c r="D82" s="5">
        <v>0.01</v>
      </c>
      <c r="E82" s="5">
        <f>D82*VLOOKUP(B82,리밸런싱정리_202104!$AD$25:$AE$31,2,0)</f>
        <v>1.7499999999999998E-3</v>
      </c>
      <c r="F82" s="5">
        <f t="shared" si="8"/>
        <v>1.7499999999999998E-3</v>
      </c>
      <c r="G82" s="5">
        <f>IFERROR(VLOOKUP(C82,'p2301'!A:V,22,FALSE),0)/100</f>
        <v>0</v>
      </c>
      <c r="H82" s="2">
        <f t="shared" si="9"/>
        <v>1.7499999999999998E-3</v>
      </c>
      <c r="I82" s="78">
        <f t="shared" si="10"/>
        <v>368522808.04674995</v>
      </c>
      <c r="J82" t="e">
        <f ca="1">_xll.BDP(C82,"px_last")</f>
        <v>#NAME?</v>
      </c>
      <c r="K82" t="e">
        <f ca="1">_xll.BDP(C82, "CRNCY_ADJ_PX_LAST", "EQY_FUND_CRNCY", "KRW")</f>
        <v>#NAME?</v>
      </c>
      <c r="L82">
        <v>100</v>
      </c>
      <c r="M82" t="e">
        <f t="shared" ca="1" si="11"/>
        <v>#NAME?</v>
      </c>
      <c r="N82" t="str">
        <f>IF(ISNUMBER(MATCH(C82,'MTR 기등록 종목_GF1406'!C:C,0)),"-","NEW")</f>
        <v>-</v>
      </c>
      <c r="O82" t="s">
        <v>516</v>
      </c>
      <c r="P82" t="e">
        <f ca="1">_xll.BDP($C82,$P$2)</f>
        <v>#NAME?</v>
      </c>
      <c r="Q82" t="e">
        <f ca="1">_xll.BDP($C82,Q$2)</f>
        <v>#NAME?</v>
      </c>
      <c r="R82" t="e">
        <f ca="1">_xll.BDP($C82,R$2)</f>
        <v>#NAME?</v>
      </c>
      <c r="S82">
        <v>3.0303001403808594E-2</v>
      </c>
      <c r="T82">
        <v>6.6666603088378906E-2</v>
      </c>
      <c r="U82">
        <v>0</v>
      </c>
      <c r="V82">
        <v>2.8442310000000002</v>
      </c>
      <c r="W82" s="72">
        <v>533700</v>
      </c>
      <c r="X82" s="72"/>
      <c r="Y82" s="72" t="s">
        <v>515</v>
      </c>
      <c r="Z82" s="72" t="s">
        <v>517</v>
      </c>
      <c r="AA82" s="72"/>
      <c r="AB82" s="72" t="s">
        <v>22088</v>
      </c>
      <c r="AC82" s="72"/>
      <c r="AD82" s="72"/>
      <c r="AE82" s="72"/>
      <c r="AF82" s="72">
        <v>404</v>
      </c>
      <c r="AG82" s="72"/>
      <c r="AH82" s="72"/>
      <c r="AI82" s="72" t="s">
        <v>488</v>
      </c>
      <c r="AJ82" s="72"/>
      <c r="AK82" s="167"/>
      <c r="AN82" t="s">
        <v>58215</v>
      </c>
      <c r="AO82" t="s">
        <v>515</v>
      </c>
      <c r="AP82" t="s">
        <v>517</v>
      </c>
      <c r="AQ82" t="s">
        <v>516</v>
      </c>
      <c r="AR82" t="s">
        <v>1291</v>
      </c>
      <c r="AS82">
        <v>3091</v>
      </c>
      <c r="AT82" t="s">
        <v>488</v>
      </c>
      <c r="AU82" t="s">
        <v>22088</v>
      </c>
      <c r="AV82" t="s">
        <v>1139</v>
      </c>
      <c r="AW82" s="171" t="e">
        <f ca="1">_xll.BDP(Z82,"GICS_SECTOR_NAME")</f>
        <v>#NAME?</v>
      </c>
    </row>
    <row r="83" spans="1:50">
      <c r="A83" s="17">
        <v>44302</v>
      </c>
      <c r="B83" t="s">
        <v>59383</v>
      </c>
      <c r="C83" s="20" t="s">
        <v>56888</v>
      </c>
      <c r="D83" s="5">
        <v>0.01</v>
      </c>
      <c r="E83" s="5">
        <f>D83*VLOOKUP(B83,리밸런싱정리_202104!$AD$25:$AE$31,2,0)</f>
        <v>1.7499999999999998E-3</v>
      </c>
      <c r="F83" s="5">
        <f t="shared" si="8"/>
        <v>1.7499999999999998E-3</v>
      </c>
      <c r="G83" s="5">
        <f>IFERROR(VLOOKUP(C83,'p2301'!A:V,22,FALSE),0)/100</f>
        <v>0</v>
      </c>
      <c r="H83" s="2">
        <f t="shared" si="9"/>
        <v>1.7499999999999998E-3</v>
      </c>
      <c r="I83" s="78">
        <f t="shared" si="10"/>
        <v>368522808.04674995</v>
      </c>
      <c r="J83" t="e">
        <f ca="1">_xll.BDP(C83,"px_last")</f>
        <v>#NAME?</v>
      </c>
      <c r="K83" t="e">
        <f ca="1">_xll.BDP(C83, "CRNCY_ADJ_PX_LAST", "EQY_FUND_CRNCY", "KRW")</f>
        <v>#NAME?</v>
      </c>
      <c r="L83">
        <v>100</v>
      </c>
      <c r="M83" t="e">
        <f t="shared" ca="1" si="11"/>
        <v>#NAME?</v>
      </c>
      <c r="N83" t="str">
        <f>IF(ISNUMBER(MATCH(C83,'MTR 기등록 종목_GF1406'!C:C,0)),"-","NEW")</f>
        <v>-</v>
      </c>
      <c r="O83" t="s">
        <v>59103</v>
      </c>
      <c r="P83" t="e">
        <f ca="1">_xll.BDP($C83,$P$2)</f>
        <v>#NAME?</v>
      </c>
      <c r="Q83" t="e">
        <f ca="1">_xll.BDP($C83,Q$2)</f>
        <v>#NAME?</v>
      </c>
      <c r="R83" t="e">
        <f ca="1">_xll.BDP($C83,R$2)</f>
        <v>#NAME?</v>
      </c>
      <c r="S83">
        <v>-0.13333320617675781</v>
      </c>
      <c r="T83">
        <v>0</v>
      </c>
      <c r="U83">
        <v>0</v>
      </c>
      <c r="V83">
        <v>0.18695500000000001</v>
      </c>
      <c r="W83" s="72">
        <v>533700</v>
      </c>
      <c r="X83" s="72"/>
      <c r="Y83" s="72" t="s">
        <v>53504</v>
      </c>
      <c r="Z83" s="72" t="s">
        <v>53505</v>
      </c>
      <c r="AA83" s="72"/>
      <c r="AB83" s="72" t="s">
        <v>1806</v>
      </c>
      <c r="AC83" s="72"/>
      <c r="AD83" s="72"/>
      <c r="AE83" s="72"/>
      <c r="AF83" s="170">
        <v>143</v>
      </c>
      <c r="AG83" s="72"/>
      <c r="AH83" s="72"/>
      <c r="AI83" s="72" t="s">
        <v>247</v>
      </c>
      <c r="AJ83" s="72"/>
      <c r="AK83" s="167"/>
      <c r="AN83" t="s">
        <v>58215</v>
      </c>
      <c r="AO83" t="s">
        <v>53504</v>
      </c>
      <c r="AP83" t="s">
        <v>53505</v>
      </c>
      <c r="AQ83" t="s">
        <v>59103</v>
      </c>
      <c r="AR83" t="s">
        <v>53507</v>
      </c>
      <c r="AS83">
        <v>80.7</v>
      </c>
      <c r="AT83" t="s">
        <v>247</v>
      </c>
      <c r="AU83" t="s">
        <v>1806</v>
      </c>
      <c r="AV83" t="s">
        <v>1096</v>
      </c>
      <c r="AW83" s="171" t="e">
        <f ca="1">_xll.BDP(Z83,"GICS_SECTOR_NAME")</f>
        <v>#NAME?</v>
      </c>
      <c r="AX83" s="145" t="e">
        <f ca="1">_xll.BDP(Z83,"GICS_SUB_INDUSTRY_NAME")</f>
        <v>#NAME?</v>
      </c>
    </row>
    <row r="84" spans="1:50">
      <c r="A84" s="17">
        <v>44302</v>
      </c>
      <c r="B84" t="s">
        <v>59383</v>
      </c>
      <c r="C84" s="20" t="s">
        <v>17011</v>
      </c>
      <c r="D84" s="5">
        <v>0.01</v>
      </c>
      <c r="E84" s="5">
        <f>D84*VLOOKUP(B84,리밸런싱정리_202104!$AD$25:$AE$31,2,0)</f>
        <v>1.7499999999999998E-3</v>
      </c>
      <c r="F84" s="5">
        <f t="shared" si="8"/>
        <v>1.7499999999999998E-3</v>
      </c>
      <c r="G84" s="5">
        <f>IFERROR(VLOOKUP(C84,'p2301'!A:V,22,FALSE),0)/100</f>
        <v>0</v>
      </c>
      <c r="H84" s="2">
        <f t="shared" si="9"/>
        <v>1.7499999999999998E-3</v>
      </c>
      <c r="I84" s="78">
        <f t="shared" si="10"/>
        <v>368522808.04674995</v>
      </c>
      <c r="J84" t="e">
        <f ca="1">_xll.BDP(C84,"px_last")</f>
        <v>#NAME?</v>
      </c>
      <c r="K84" t="e">
        <f ca="1">_xll.BDP(C84, "CRNCY_ADJ_PX_LAST", "EQY_FUND_CRNCY", "KRW")</f>
        <v>#NAME?</v>
      </c>
      <c r="L84">
        <v>100</v>
      </c>
      <c r="M84" t="e">
        <f t="shared" ca="1" si="11"/>
        <v>#NAME?</v>
      </c>
      <c r="N84" t="str">
        <f>IF(ISNUMBER(MATCH(C84,'MTR 기등록 종목_GF1406'!C:C,0)),"-","NEW")</f>
        <v>-</v>
      </c>
      <c r="O84" t="s">
        <v>55116</v>
      </c>
      <c r="P84" t="e">
        <f ca="1">_xll.BDP($C84,$P$2)</f>
        <v>#NAME?</v>
      </c>
      <c r="Q84" t="e">
        <f ca="1">_xll.BDP($C84,Q$2)</f>
        <v>#NAME?</v>
      </c>
      <c r="R84" t="e">
        <f ca="1">_xll.BDP($C84,R$2)</f>
        <v>#NAME?</v>
      </c>
      <c r="S84">
        <v>0</v>
      </c>
      <c r="T84">
        <v>0</v>
      </c>
      <c r="U84">
        <v>0</v>
      </c>
      <c r="V84">
        <v>-0.17186280000000001</v>
      </c>
      <c r="W84" s="72">
        <v>533700</v>
      </c>
      <c r="X84" s="72"/>
      <c r="Y84" s="72" t="s">
        <v>55114</v>
      </c>
      <c r="Z84" s="72" t="s">
        <v>55115</v>
      </c>
      <c r="AA84" s="72"/>
      <c r="AB84" s="72" t="s">
        <v>1806</v>
      </c>
      <c r="AC84" s="72"/>
      <c r="AD84" s="72"/>
      <c r="AE84" s="72"/>
      <c r="AF84" s="170">
        <v>320</v>
      </c>
      <c r="AG84" s="72"/>
      <c r="AH84" s="72"/>
      <c r="AI84" s="72" t="s">
        <v>247</v>
      </c>
      <c r="AJ84" s="72"/>
      <c r="AK84" s="167"/>
      <c r="AN84" t="s">
        <v>58215</v>
      </c>
      <c r="AO84" t="s">
        <v>55114</v>
      </c>
      <c r="AP84" t="s">
        <v>55115</v>
      </c>
      <c r="AQ84" t="s">
        <v>55116</v>
      </c>
      <c r="AR84" t="s">
        <v>55117</v>
      </c>
      <c r="AS84">
        <v>36.58</v>
      </c>
      <c r="AT84" t="s">
        <v>247</v>
      </c>
      <c r="AU84" t="s">
        <v>1806</v>
      </c>
      <c r="AV84" t="s">
        <v>1096</v>
      </c>
      <c r="AW84" s="171" t="e">
        <f ca="1">_xll.BDP(Z84,"GICS_SECTOR_NAME")</f>
        <v>#NAME?</v>
      </c>
      <c r="AX84" s="145" t="e">
        <f ca="1">_xll.BDP(Z84,"GICS_SUB_INDUSTRY_NAME")</f>
        <v>#NAME?</v>
      </c>
    </row>
    <row r="85" spans="1:50">
      <c r="A85" s="17">
        <v>44302</v>
      </c>
      <c r="B85" t="s">
        <v>59383</v>
      </c>
      <c r="C85" s="20" t="s">
        <v>943</v>
      </c>
      <c r="D85" s="5">
        <v>0.01</v>
      </c>
      <c r="E85" s="5">
        <f>D85*VLOOKUP(B85,리밸런싱정리_202104!$AD$25:$AE$31,2,0)</f>
        <v>1.7499999999999998E-3</v>
      </c>
      <c r="F85" s="5">
        <f t="shared" si="8"/>
        <v>1.7499999999999998E-3</v>
      </c>
      <c r="G85" s="5">
        <f>IFERROR(VLOOKUP(C85,'p2301'!A:V,22,FALSE),0)/100</f>
        <v>0</v>
      </c>
      <c r="H85" s="2">
        <f t="shared" si="9"/>
        <v>1.7499999999999998E-3</v>
      </c>
      <c r="I85" s="78">
        <f t="shared" si="10"/>
        <v>368522808.04674995</v>
      </c>
      <c r="J85" t="e">
        <f ca="1">_xll.BDP(C85,"px_last")</f>
        <v>#NAME?</v>
      </c>
      <c r="K85" t="e">
        <f ca="1">_xll.BDP(C85, "CRNCY_ADJ_PX_LAST", "EQY_FUND_CRNCY", "KRW")</f>
        <v>#NAME?</v>
      </c>
      <c r="L85">
        <v>100</v>
      </c>
      <c r="M85" t="e">
        <f t="shared" ca="1" si="11"/>
        <v>#NAME?</v>
      </c>
      <c r="N85" t="str">
        <f>IF(ISNUMBER(MATCH(C85,'MTR 기등록 종목_GF1406'!C:C,0)),"-","NEW")</f>
        <v>-</v>
      </c>
      <c r="O85" t="s">
        <v>45539</v>
      </c>
      <c r="P85" t="e">
        <f ca="1">_xll.BDP($C85,$P$2)</f>
        <v>#NAME?</v>
      </c>
      <c r="Q85" t="e">
        <f ca="1">_xll.BDP($C85,Q$2)</f>
        <v>#NAME?</v>
      </c>
      <c r="R85" t="e">
        <f ca="1">_xll.BDP($C85,R$2)</f>
        <v>#NAME?</v>
      </c>
      <c r="S85">
        <v>5.789494514465332E-2</v>
      </c>
      <c r="T85">
        <v>5.789494514465332E-2</v>
      </c>
      <c r="U85">
        <v>0</v>
      </c>
      <c r="V85">
        <v>6.0869559999999998</v>
      </c>
      <c r="W85" s="72">
        <v>533700</v>
      </c>
      <c r="X85" s="72"/>
      <c r="Y85" s="72" t="s">
        <v>45537</v>
      </c>
      <c r="Z85" s="72" t="s">
        <v>45538</v>
      </c>
      <c r="AA85" s="72"/>
      <c r="AB85" s="72" t="s">
        <v>1806</v>
      </c>
      <c r="AC85" s="72"/>
      <c r="AD85" s="72"/>
      <c r="AE85" s="72"/>
      <c r="AF85" s="170">
        <v>281</v>
      </c>
      <c r="AG85" s="72"/>
      <c r="AH85" s="72"/>
      <c r="AI85" s="72" t="s">
        <v>247</v>
      </c>
      <c r="AJ85" s="72"/>
      <c r="AK85" s="167"/>
      <c r="AN85" t="s">
        <v>58215</v>
      </c>
      <c r="AO85" t="s">
        <v>45537</v>
      </c>
      <c r="AP85" t="s">
        <v>45538</v>
      </c>
      <c r="AQ85" t="s">
        <v>45539</v>
      </c>
      <c r="AR85" t="s">
        <v>45540</v>
      </c>
      <c r="AS85">
        <v>40.29</v>
      </c>
      <c r="AT85" t="s">
        <v>247</v>
      </c>
      <c r="AU85" t="s">
        <v>1806</v>
      </c>
      <c r="AV85" t="s">
        <v>1096</v>
      </c>
      <c r="AW85" s="171" t="e">
        <f ca="1">_xll.BDP(Z85,"GICS_SECTOR_NAME")</f>
        <v>#NAME?</v>
      </c>
    </row>
    <row r="86" spans="1:50">
      <c r="A86" s="17">
        <v>44302</v>
      </c>
      <c r="B86" t="s">
        <v>59383</v>
      </c>
      <c r="C86" s="20" t="s">
        <v>59377</v>
      </c>
      <c r="D86" s="5">
        <v>0.01</v>
      </c>
      <c r="E86" s="5">
        <f>D86*VLOOKUP(B86,리밸런싱정리_202104!$AD$25:$AE$31,2,0)</f>
        <v>1.7499999999999998E-3</v>
      </c>
      <c r="F86" s="5">
        <f t="shared" si="8"/>
        <v>1.7499999999999998E-3</v>
      </c>
      <c r="G86" s="5">
        <f>IFERROR(VLOOKUP(C86,'p2301'!A:V,22,FALSE),0)/100</f>
        <v>0</v>
      </c>
      <c r="H86" s="2">
        <f t="shared" si="9"/>
        <v>1.7499999999999998E-3</v>
      </c>
      <c r="I86" s="78">
        <f t="shared" si="10"/>
        <v>368522808.04674995</v>
      </c>
      <c r="J86" t="e">
        <f ca="1">_xll.BDP(C86,"px_last")</f>
        <v>#NAME?</v>
      </c>
      <c r="K86" t="e">
        <f ca="1">_xll.BDP(C86, "CRNCY_ADJ_PX_LAST", "EQY_FUND_CRNCY", "KRW")</f>
        <v>#NAME?</v>
      </c>
      <c r="L86">
        <v>1000</v>
      </c>
      <c r="M86" t="e">
        <f t="shared" ca="1" si="11"/>
        <v>#NAME?</v>
      </c>
      <c r="N86" t="str">
        <f>IF(ISNUMBER(MATCH(C86,'MTR 기등록 종목_GF1406'!C:C,0)),"-","NEW")</f>
        <v>NEW</v>
      </c>
      <c r="O86" t="s">
        <v>11987</v>
      </c>
      <c r="P86" t="e">
        <f ca="1">_xll.BDP($C86,$P$2)</f>
        <v>#NAME?</v>
      </c>
      <c r="Q86" t="e">
        <f ca="1">_xll.BDP($C86,Q$2)</f>
        <v>#NAME?</v>
      </c>
      <c r="R86" t="e">
        <f ca="1">_xll.BDP($C86,R$2)</f>
        <v>#NAME?</v>
      </c>
      <c r="S86">
        <v>0</v>
      </c>
      <c r="T86">
        <v>0</v>
      </c>
      <c r="U86">
        <v>0</v>
      </c>
      <c r="V86">
        <v>5.536327</v>
      </c>
      <c r="W86" s="72">
        <v>533700</v>
      </c>
      <c r="X86" s="72"/>
      <c r="Y86" s="72" t="s">
        <v>11985</v>
      </c>
      <c r="Z86" s="72" t="s">
        <v>11986</v>
      </c>
      <c r="AA86" s="72"/>
      <c r="AB86" s="72" t="s">
        <v>59193</v>
      </c>
      <c r="AC86" s="72"/>
      <c r="AD86" s="72"/>
      <c r="AE86" s="72"/>
      <c r="AF86" s="170">
        <v>33210</v>
      </c>
      <c r="AG86" s="72"/>
      <c r="AH86" s="72"/>
      <c r="AI86" s="72" t="s">
        <v>332</v>
      </c>
      <c r="AJ86" s="72"/>
      <c r="AK86" s="167"/>
      <c r="AN86" t="s">
        <v>58215</v>
      </c>
      <c r="AO86" t="s">
        <v>59200</v>
      </c>
      <c r="AP86" t="s">
        <v>11986</v>
      </c>
      <c r="AQ86" t="s">
        <v>11987</v>
      </c>
      <c r="AR86" t="s">
        <v>11988</v>
      </c>
      <c r="AS86">
        <v>2.96</v>
      </c>
      <c r="AT86" t="s">
        <v>332</v>
      </c>
      <c r="AU86" t="s">
        <v>59193</v>
      </c>
      <c r="AV86" t="s">
        <v>1103</v>
      </c>
      <c r="AW86" s="171" t="e">
        <f ca="1">_xll.BDP(Z86,"GICS_SECTOR_NAME")</f>
        <v>#NAME?</v>
      </c>
    </row>
    <row r="87" spans="1:50">
      <c r="A87" s="17">
        <v>44302</v>
      </c>
      <c r="B87" t="s">
        <v>59383</v>
      </c>
      <c r="C87" s="20" t="s">
        <v>1485</v>
      </c>
      <c r="D87" s="5">
        <v>0.01</v>
      </c>
      <c r="E87" s="5">
        <f>D87*VLOOKUP(B87,리밸런싱정리_202104!$AD$25:$AE$31,2,0)</f>
        <v>1.7499999999999998E-3</v>
      </c>
      <c r="F87" s="5">
        <f t="shared" si="8"/>
        <v>1.7499999999999998E-3</v>
      </c>
      <c r="G87" s="5">
        <f>IFERROR(VLOOKUP(C87,'p2301'!A:V,22,FALSE),0)/100</f>
        <v>1.4000000000000002E-3</v>
      </c>
      <c r="H87" s="2">
        <f t="shared" si="9"/>
        <v>3.4999999999999962E-4</v>
      </c>
      <c r="I87" s="78">
        <f t="shared" si="10"/>
        <v>73704561.609349921</v>
      </c>
      <c r="J87" t="e">
        <f ca="1">_xll.BDP(C87,"px_last")</f>
        <v>#NAME?</v>
      </c>
      <c r="K87" t="e">
        <f ca="1">_xll.BDP(C87, "CRNCY_ADJ_PX_LAST", "EQY_FUND_CRNCY", "KRW")</f>
        <v>#NAME?</v>
      </c>
      <c r="L87">
        <v>1</v>
      </c>
      <c r="M87" t="e">
        <f t="shared" ca="1" si="11"/>
        <v>#NAME?</v>
      </c>
      <c r="N87" t="str">
        <f>IF(ISNUMBER(MATCH(C87,'MTR 기등록 종목_GF1406'!C:C,0)),"-","NEW")</f>
        <v>-</v>
      </c>
      <c r="O87" t="s">
        <v>422</v>
      </c>
      <c r="P87" t="e">
        <f ca="1">_xll.BDP($C87,$P$2)</f>
        <v>#NAME?</v>
      </c>
      <c r="Q87" t="e">
        <f ca="1">_xll.BDP($C87,Q$2)</f>
        <v>#NAME?</v>
      </c>
      <c r="R87" t="e">
        <f ca="1">_xll.BDP($C87,R$2)</f>
        <v>#NAME?</v>
      </c>
      <c r="S87">
        <v>8.6956501007080078E-2</v>
      </c>
      <c r="T87">
        <v>8.6956501007080078E-2</v>
      </c>
      <c r="U87">
        <v>8.6956501007080078E-2</v>
      </c>
      <c r="V87">
        <v>0.38126359999999998</v>
      </c>
      <c r="W87" s="72">
        <v>533700</v>
      </c>
      <c r="X87" s="72"/>
      <c r="Y87" s="72" t="s">
        <v>421</v>
      </c>
      <c r="Z87" s="72" t="s">
        <v>15</v>
      </c>
      <c r="AA87" s="72"/>
      <c r="AB87" s="72" t="s">
        <v>2660</v>
      </c>
      <c r="AC87" s="72"/>
      <c r="AD87" s="72"/>
      <c r="AE87" s="72"/>
      <c r="AF87" s="72">
        <v>342</v>
      </c>
      <c r="AG87" s="72"/>
      <c r="AH87" s="72"/>
      <c r="AI87" s="72" t="s">
        <v>59195</v>
      </c>
      <c r="AJ87" s="72"/>
      <c r="AK87" s="167"/>
      <c r="AN87" t="s">
        <v>58215</v>
      </c>
      <c r="AO87" t="s">
        <v>421</v>
      </c>
      <c r="AP87" t="s">
        <v>15</v>
      </c>
      <c r="AQ87" t="s">
        <v>422</v>
      </c>
      <c r="AR87" t="s">
        <v>1201</v>
      </c>
      <c r="AS87">
        <v>2800</v>
      </c>
      <c r="AT87" t="s">
        <v>1051</v>
      </c>
      <c r="AU87" t="s">
        <v>2660</v>
      </c>
      <c r="AV87" t="s">
        <v>1091</v>
      </c>
      <c r="AW87" s="171" t="e">
        <f ca="1">_xll.BDP(Z87,"GICS_SECTOR_NAME")</f>
        <v>#NAME?</v>
      </c>
    </row>
    <row r="88" spans="1:50">
      <c r="A88" s="17">
        <v>44302</v>
      </c>
      <c r="B88" t="s">
        <v>59383</v>
      </c>
      <c r="C88" s="20" t="s">
        <v>16209</v>
      </c>
      <c r="D88" s="5">
        <v>0.01</v>
      </c>
      <c r="E88" s="5">
        <f>D88*VLOOKUP(B88,리밸런싱정리_202104!$AD$25:$AE$31,2,0)</f>
        <v>1.7499999999999998E-3</v>
      </c>
      <c r="F88" s="5">
        <f t="shared" si="8"/>
        <v>1.7499999999999998E-3</v>
      </c>
      <c r="G88" s="5">
        <f>IFERROR(VLOOKUP(C88,'p2301'!A:V,22,FALSE),0)/100</f>
        <v>0</v>
      </c>
      <c r="H88" s="2">
        <f t="shared" si="9"/>
        <v>1.7499999999999998E-3</v>
      </c>
      <c r="I88" s="78">
        <f t="shared" si="10"/>
        <v>368522808.04674995</v>
      </c>
      <c r="J88" t="e">
        <f ca="1">_xll.BDP(C88,"px_last")</f>
        <v>#NAME?</v>
      </c>
      <c r="K88" t="e">
        <f ca="1">_xll.BDP(C88, "CRNCY_ADJ_PX_LAST", "EQY_FUND_CRNCY", "KRW")</f>
        <v>#NAME?</v>
      </c>
      <c r="L88">
        <v>1</v>
      </c>
      <c r="M88" t="e">
        <f t="shared" ca="1" si="11"/>
        <v>#NAME?</v>
      </c>
      <c r="N88" t="str">
        <f>IF(ISNUMBER(MATCH(C88,'MTR 기등록 종목_GF1406'!C:C,0)),"-","NEW")</f>
        <v>-</v>
      </c>
      <c r="O88" t="s">
        <v>866</v>
      </c>
      <c r="P88" t="e">
        <f ca="1">_xll.BDP($C88,$P$2)</f>
        <v>#NAME?</v>
      </c>
      <c r="Q88" t="e">
        <f ca="1">_xll.BDP($C88,Q$2)</f>
        <v>#NAME?</v>
      </c>
      <c r="R88" t="e">
        <f ca="1">_xll.BDP($C88,R$2)</f>
        <v>#NAME?</v>
      </c>
      <c r="S88">
        <v>-0.35483884811401367</v>
      </c>
      <c r="T88">
        <v>-9.375E-2</v>
      </c>
      <c r="U88">
        <v>0</v>
      </c>
      <c r="V88">
        <v>0.49083769999999999</v>
      </c>
      <c r="W88" s="72">
        <v>533700</v>
      </c>
      <c r="X88" s="72"/>
      <c r="Y88" s="72" t="s">
        <v>1010</v>
      </c>
      <c r="Z88" s="72" t="s">
        <v>964</v>
      </c>
      <c r="AA88" s="72"/>
      <c r="AB88" s="72" t="s">
        <v>1907</v>
      </c>
      <c r="AC88" s="72"/>
      <c r="AD88" s="72"/>
      <c r="AE88" s="72"/>
      <c r="AF88" s="170">
        <v>40</v>
      </c>
      <c r="AG88" s="72"/>
      <c r="AH88" s="72"/>
      <c r="AI88" s="72" t="s">
        <v>355</v>
      </c>
      <c r="AJ88" s="72"/>
      <c r="AK88" s="167"/>
      <c r="AN88" t="s">
        <v>58215</v>
      </c>
      <c r="AO88" t="s">
        <v>1010</v>
      </c>
      <c r="AP88" t="s">
        <v>964</v>
      </c>
      <c r="AQ88" t="s">
        <v>866</v>
      </c>
      <c r="AR88" t="s">
        <v>1231</v>
      </c>
      <c r="AS88">
        <v>301.7</v>
      </c>
      <c r="AT88" t="s">
        <v>355</v>
      </c>
      <c r="AU88" t="s">
        <v>1907</v>
      </c>
      <c r="AV88" t="s">
        <v>6601</v>
      </c>
      <c r="AW88" s="171" t="e">
        <f ca="1">_xll.BDP(Z88,"GICS_SECTOR_NAME")</f>
        <v>#NAME?</v>
      </c>
    </row>
    <row r="89" spans="1:50">
      <c r="A89" s="17">
        <v>44302</v>
      </c>
      <c r="B89" t="s">
        <v>59383</v>
      </c>
      <c r="C89" s="20" t="s">
        <v>55659</v>
      </c>
      <c r="D89" s="5">
        <v>0.01</v>
      </c>
      <c r="E89" s="5">
        <f>D89*VLOOKUP(B89,리밸런싱정리_202104!$AD$25:$AE$31,2,0)</f>
        <v>1.7499999999999998E-3</v>
      </c>
      <c r="F89" s="5">
        <f t="shared" si="8"/>
        <v>1.7499999999999998E-3</v>
      </c>
      <c r="G89" s="5">
        <f>IFERROR(VLOOKUP(C89,'p2301'!A:V,22,FALSE),0)/100</f>
        <v>1.2999999999999999E-3</v>
      </c>
      <c r="H89" s="2">
        <f t="shared" si="9"/>
        <v>4.4999999999999988E-4</v>
      </c>
      <c r="I89" s="78">
        <f t="shared" si="10"/>
        <v>94763007.783449978</v>
      </c>
      <c r="J89" t="e">
        <f ca="1">_xll.BDP(C89,"px_last")</f>
        <v>#NAME?</v>
      </c>
      <c r="K89" t="e">
        <f ca="1">_xll.BDP(C89, "CRNCY_ADJ_PX_LAST", "EQY_FUND_CRNCY", "KRW")</f>
        <v>#NAME?</v>
      </c>
      <c r="L89">
        <v>100</v>
      </c>
      <c r="M89" t="e">
        <f t="shared" ca="1" si="11"/>
        <v>#NAME?</v>
      </c>
      <c r="N89" t="str">
        <f>IF(ISNUMBER(MATCH(C89,'MTR 기등록 종목_GF1406'!C:C,0)),"-","NEW")</f>
        <v>-</v>
      </c>
      <c r="O89" t="s">
        <v>59097</v>
      </c>
      <c r="P89" t="e">
        <f ca="1">_xll.BDP($C89,$P$2)</f>
        <v>#NAME?</v>
      </c>
      <c r="Q89" t="e">
        <f ca="1">_xll.BDP($C89,Q$2)</f>
        <v>#NAME?</v>
      </c>
      <c r="R89" t="e">
        <f ca="1">_xll.BDP($C89,R$2)</f>
        <v>#NAME?</v>
      </c>
      <c r="S89">
        <v>5.7142734527587891E-2</v>
      </c>
      <c r="T89">
        <v>0.13333320617675781</v>
      </c>
      <c r="U89">
        <v>0</v>
      </c>
      <c r="V89">
        <v>-1.60266</v>
      </c>
      <c r="W89" s="72">
        <v>533700</v>
      </c>
      <c r="X89" s="72"/>
      <c r="Y89" s="72" t="s">
        <v>32955</v>
      </c>
      <c r="Z89" s="72" t="s">
        <v>32956</v>
      </c>
      <c r="AA89" s="72"/>
      <c r="AB89" s="72" t="s">
        <v>22088</v>
      </c>
      <c r="AC89" s="72"/>
      <c r="AD89" s="72"/>
      <c r="AE89" s="72"/>
      <c r="AF89" s="72">
        <v>446</v>
      </c>
      <c r="AG89" s="72"/>
      <c r="AH89" s="72"/>
      <c r="AI89" s="72" t="s">
        <v>488</v>
      </c>
      <c r="AJ89" s="72"/>
      <c r="AK89" s="167"/>
      <c r="AN89" t="s">
        <v>58215</v>
      </c>
      <c r="AO89" t="s">
        <v>32955</v>
      </c>
      <c r="AP89" t="s">
        <v>32956</v>
      </c>
      <c r="AQ89" t="s">
        <v>59097</v>
      </c>
      <c r="AR89" t="s">
        <v>32958</v>
      </c>
      <c r="AS89">
        <v>3326</v>
      </c>
      <c r="AT89" t="s">
        <v>488</v>
      </c>
      <c r="AU89" t="s">
        <v>22088</v>
      </c>
      <c r="AV89" t="s">
        <v>1139</v>
      </c>
      <c r="AW89" s="171" t="e">
        <f ca="1">_xll.BDP(Z89,"GICS_SECTOR_NAME")</f>
        <v>#NAME?</v>
      </c>
      <c r="AX89" s="145" t="e">
        <f ca="1">_xll.BDP(Z89,"GICS_SUB_INDUSTRY_NAME")</f>
        <v>#NAME?</v>
      </c>
    </row>
    <row r="90" spans="1:50">
      <c r="A90" s="17">
        <v>44302</v>
      </c>
      <c r="B90" t="s">
        <v>59383</v>
      </c>
      <c r="C90" s="20" t="s">
        <v>38075</v>
      </c>
      <c r="D90" s="5">
        <v>0.01</v>
      </c>
      <c r="E90" s="5">
        <f>D90*VLOOKUP(B90,리밸런싱정리_202104!$AD$25:$AE$31,2,0)</f>
        <v>1.7499999999999998E-3</v>
      </c>
      <c r="F90" s="5">
        <f t="shared" si="8"/>
        <v>1.7499999999999998E-3</v>
      </c>
      <c r="G90" s="5">
        <f>IFERROR(VLOOKUP(C90,'p2301'!A:V,22,FALSE),0)/100</f>
        <v>0</v>
      </c>
      <c r="H90" s="2">
        <f t="shared" si="9"/>
        <v>1.7499999999999998E-3</v>
      </c>
      <c r="I90" s="78">
        <f t="shared" si="10"/>
        <v>368522808.04674995</v>
      </c>
      <c r="J90" t="e">
        <f ca="1">_xll.BDP(C90,"px_last")</f>
        <v>#NAME?</v>
      </c>
      <c r="K90" t="e">
        <f ca="1">_xll.BDP(C90, "CRNCY_ADJ_PX_LAST", "EQY_FUND_CRNCY", "KRW")</f>
        <v>#NAME?</v>
      </c>
      <c r="L90">
        <v>100</v>
      </c>
      <c r="M90" t="e">
        <f t="shared" ca="1" si="11"/>
        <v>#NAME?</v>
      </c>
      <c r="N90" t="str">
        <f>IF(ISNUMBER(MATCH(C90,'MTR 기등록 종목_GF1406'!C:C,0)),"-","NEW")</f>
        <v>-</v>
      </c>
      <c r="O90" t="s">
        <v>59132</v>
      </c>
      <c r="P90" t="e">
        <f ca="1">_xll.BDP($C90,$P$2)</f>
        <v>#NAME?</v>
      </c>
      <c r="Q90" t="e">
        <f ca="1">_xll.BDP($C90,Q$2)</f>
        <v>#NAME?</v>
      </c>
      <c r="R90" t="e">
        <f ca="1">_xll.BDP($C90,R$2)</f>
        <v>#NAME?</v>
      </c>
      <c r="S90">
        <v>0</v>
      </c>
      <c r="T90">
        <v>0</v>
      </c>
      <c r="U90">
        <v>0</v>
      </c>
      <c r="V90">
        <v>0</v>
      </c>
      <c r="W90" s="72">
        <v>533700</v>
      </c>
      <c r="X90" s="72"/>
      <c r="Y90" s="72" t="s">
        <v>59071</v>
      </c>
      <c r="Z90" s="72" t="s">
        <v>59001</v>
      </c>
      <c r="AA90" s="72"/>
      <c r="AB90" s="72" t="s">
        <v>3864</v>
      </c>
      <c r="AC90" s="72"/>
      <c r="AD90" s="72"/>
      <c r="AE90" s="72"/>
      <c r="AF90" s="170">
        <v>17330</v>
      </c>
      <c r="AG90" s="72"/>
      <c r="AH90" s="72"/>
      <c r="AI90" s="72" t="s">
        <v>247</v>
      </c>
      <c r="AJ90" s="72"/>
      <c r="AK90" s="167"/>
      <c r="AN90" t="s">
        <v>59199</v>
      </c>
      <c r="AO90" t="s">
        <v>59071</v>
      </c>
      <c r="AP90" t="s">
        <v>59001</v>
      </c>
      <c r="AQ90" t="s">
        <v>59132</v>
      </c>
      <c r="AR90" t="s">
        <v>59190</v>
      </c>
      <c r="AS90">
        <v>0.70499999999999996</v>
      </c>
      <c r="AT90" t="s">
        <v>247</v>
      </c>
      <c r="AU90" t="s">
        <v>3864</v>
      </c>
      <c r="AV90" t="s">
        <v>1127</v>
      </c>
      <c r="AW90" s="171" t="e">
        <f ca="1">_xll.BDP(Z90,"GICS_SECTOR_NAME")</f>
        <v>#NAME?</v>
      </c>
    </row>
    <row r="91" spans="1:50">
      <c r="A91" s="17">
        <v>44302</v>
      </c>
      <c r="B91" t="s">
        <v>59383</v>
      </c>
      <c r="C91" s="20" t="s">
        <v>48915</v>
      </c>
      <c r="D91" s="5">
        <v>0.01</v>
      </c>
      <c r="E91" s="5">
        <f>D91*VLOOKUP(B91,리밸런싱정리_202104!$AD$25:$AE$31,2,0)</f>
        <v>1.7499999999999998E-3</v>
      </c>
      <c r="F91" s="5">
        <f t="shared" si="8"/>
        <v>1.7499999999999998E-3</v>
      </c>
      <c r="G91" s="5">
        <f>IFERROR(VLOOKUP(C91,'p2301'!A:V,22,FALSE),0)/100</f>
        <v>0</v>
      </c>
      <c r="H91" s="2">
        <f t="shared" si="9"/>
        <v>1.7499999999999998E-3</v>
      </c>
      <c r="I91" s="78">
        <f t="shared" si="10"/>
        <v>368522808.04674995</v>
      </c>
      <c r="J91" t="e">
        <f ca="1">_xll.BDP(C91,"px_last")</f>
        <v>#NAME?</v>
      </c>
      <c r="K91" t="e">
        <f ca="1">_xll.BDP(C91, "CRNCY_ADJ_PX_LAST", "EQY_FUND_CRNCY", "KRW")</f>
        <v>#NAME?</v>
      </c>
      <c r="L91">
        <v>100</v>
      </c>
      <c r="M91" t="e">
        <f t="shared" ca="1" si="11"/>
        <v>#NAME?</v>
      </c>
      <c r="N91" t="str">
        <f>IF(ISNUMBER(MATCH(C91,'MTR 기등록 종목_GF1406'!C:C,0)),"-","NEW")</f>
        <v>-</v>
      </c>
      <c r="O91" t="s">
        <v>54061</v>
      </c>
      <c r="P91" t="e">
        <f ca="1">_xll.BDP($C91,$P$2)</f>
        <v>#NAME?</v>
      </c>
      <c r="Q91" t="e">
        <f ca="1">_xll.BDP($C91,Q$2)</f>
        <v>#NAME?</v>
      </c>
      <c r="R91" t="e">
        <f ca="1">_xll.BDP($C91,R$2)</f>
        <v>#NAME?</v>
      </c>
      <c r="S91">
        <v>-0.11764717102050781</v>
      </c>
      <c r="T91">
        <v>0</v>
      </c>
      <c r="U91">
        <v>0</v>
      </c>
      <c r="V91">
        <v>-0.65857580000000004</v>
      </c>
      <c r="W91" s="72">
        <v>533700</v>
      </c>
      <c r="X91" s="72"/>
      <c r="Y91" s="72" t="s">
        <v>54059</v>
      </c>
      <c r="Z91" s="72" t="s">
        <v>58993</v>
      </c>
      <c r="AA91" s="72"/>
      <c r="AB91" s="72" t="s">
        <v>1806</v>
      </c>
      <c r="AC91" s="72"/>
      <c r="AD91" s="72"/>
      <c r="AE91" s="72"/>
      <c r="AF91" s="170">
        <v>177</v>
      </c>
      <c r="AG91" s="72"/>
      <c r="AH91" s="72"/>
      <c r="AI91" s="72" t="s">
        <v>247</v>
      </c>
      <c r="AJ91" s="72"/>
      <c r="AK91" s="167"/>
      <c r="AN91" t="s">
        <v>58215</v>
      </c>
      <c r="AO91" t="s">
        <v>54059</v>
      </c>
      <c r="AP91" t="s">
        <v>58993</v>
      </c>
      <c r="AQ91" t="s">
        <v>54061</v>
      </c>
      <c r="AR91" t="s">
        <v>54062</v>
      </c>
      <c r="AS91">
        <v>60.24</v>
      </c>
      <c r="AT91" t="s">
        <v>247</v>
      </c>
      <c r="AU91" t="s">
        <v>1806</v>
      </c>
      <c r="AV91" t="s">
        <v>1096</v>
      </c>
      <c r="AW91" s="171" t="e">
        <f ca="1">_xll.BDP(Z91,"GICS_SECTOR_NAME")</f>
        <v>#NAME?</v>
      </c>
    </row>
    <row r="92" spans="1:50">
      <c r="A92" s="17">
        <v>44302</v>
      </c>
      <c r="B92" t="s">
        <v>59383</v>
      </c>
      <c r="C92" s="20" t="s">
        <v>39561</v>
      </c>
      <c r="D92" s="5">
        <v>0.01</v>
      </c>
      <c r="E92" s="5">
        <f>D92*VLOOKUP(B92,리밸런싱정리_202104!$AD$25:$AE$31,2,0)</f>
        <v>1.7499999999999998E-3</v>
      </c>
      <c r="F92" s="5">
        <f t="shared" si="8"/>
        <v>1.7499999999999998E-3</v>
      </c>
      <c r="G92" s="5">
        <f>IFERROR(VLOOKUP(C92,'p2301'!A:V,22,FALSE),0)/100</f>
        <v>0</v>
      </c>
      <c r="H92" s="2">
        <f t="shared" si="9"/>
        <v>1.7499999999999998E-3</v>
      </c>
      <c r="I92" s="78">
        <f t="shared" si="10"/>
        <v>368522808.04674995</v>
      </c>
      <c r="J92" t="e">
        <f ca="1">_xll.BDP(C92,"px_last")</f>
        <v>#NAME?</v>
      </c>
      <c r="K92" t="e">
        <f ca="1">_xll.BDP(C92, "CRNCY_ADJ_PX_LAST", "EQY_FUND_CRNCY", "KRW")</f>
        <v>#NAME?</v>
      </c>
      <c r="L92">
        <v>100</v>
      </c>
      <c r="M92" t="e">
        <f t="shared" ca="1" si="11"/>
        <v>#NAME?</v>
      </c>
      <c r="N92" t="str">
        <f>IF(ISNUMBER(MATCH(C92,'MTR 기등록 종목_GF1406'!C:C,0)),"-","NEW")</f>
        <v>-</v>
      </c>
      <c r="O92" t="s">
        <v>728</v>
      </c>
      <c r="P92" t="e">
        <f ca="1">_xll.BDP($C92,$P$2)</f>
        <v>#NAME?</v>
      </c>
      <c r="Q92" t="e">
        <f ca="1">_xll.BDP($C92,Q$2)</f>
        <v>#NAME?</v>
      </c>
      <c r="R92" t="e">
        <f ca="1">_xll.BDP($C92,R$2)</f>
        <v>#NAME?</v>
      </c>
      <c r="S92">
        <v>0</v>
      </c>
      <c r="T92">
        <v>0</v>
      </c>
      <c r="U92">
        <v>0</v>
      </c>
      <c r="V92">
        <v>-0.67787410000000003</v>
      </c>
      <c r="W92" s="72">
        <v>533700</v>
      </c>
      <c r="X92" s="72"/>
      <c r="Y92" s="72" t="s">
        <v>727</v>
      </c>
      <c r="Z92" s="72" t="s">
        <v>48</v>
      </c>
      <c r="AA92" s="72"/>
      <c r="AB92" s="72" t="s">
        <v>1806</v>
      </c>
      <c r="AC92" s="72"/>
      <c r="AD92" s="72"/>
      <c r="AE92" s="72"/>
      <c r="AF92" s="170">
        <v>329</v>
      </c>
      <c r="AG92" s="72"/>
      <c r="AH92" s="72"/>
      <c r="AI92" s="72" t="s">
        <v>247</v>
      </c>
      <c r="AJ92" s="72"/>
      <c r="AK92" s="167"/>
      <c r="AN92" t="s">
        <v>58215</v>
      </c>
      <c r="AO92" t="s">
        <v>727</v>
      </c>
      <c r="AP92" t="s">
        <v>48</v>
      </c>
      <c r="AQ92" t="s">
        <v>728</v>
      </c>
      <c r="AR92" t="s">
        <v>1117</v>
      </c>
      <c r="AS92">
        <v>35.450000000000003</v>
      </c>
      <c r="AT92" t="s">
        <v>247</v>
      </c>
      <c r="AU92" t="s">
        <v>1806</v>
      </c>
      <c r="AV92" t="s">
        <v>1096</v>
      </c>
      <c r="AW92" s="171" t="e">
        <f ca="1">_xll.BDP(Z92,"GICS_SECTOR_NAME")</f>
        <v>#NAME?</v>
      </c>
    </row>
    <row r="93" spans="1:50">
      <c r="A93" s="17">
        <v>44302</v>
      </c>
      <c r="B93" t="s">
        <v>59383</v>
      </c>
      <c r="C93" s="20" t="s">
        <v>6382</v>
      </c>
      <c r="D93" s="5">
        <v>0.01</v>
      </c>
      <c r="E93" s="5">
        <f>D93*VLOOKUP(B93,리밸런싱정리_202104!$AD$25:$AE$31,2,0)</f>
        <v>1.7499999999999998E-3</v>
      </c>
      <c r="F93" s="5">
        <f t="shared" si="8"/>
        <v>1.7499999999999998E-3</v>
      </c>
      <c r="G93" s="5">
        <f>IFERROR(VLOOKUP(C93,'p2301'!A:V,22,FALSE),0)/100</f>
        <v>0</v>
      </c>
      <c r="H93" s="2">
        <f t="shared" si="9"/>
        <v>1.7499999999999998E-3</v>
      </c>
      <c r="I93" s="78">
        <f t="shared" si="10"/>
        <v>368522808.04674995</v>
      </c>
      <c r="J93" t="e">
        <f ca="1">_xll.BDP(C93,"px_last")</f>
        <v>#NAME?</v>
      </c>
      <c r="K93" t="e">
        <f ca="1">_xll.BDP(C93, "CRNCY_ADJ_PX_LAST", "EQY_FUND_CRNCY", "KRW")</f>
        <v>#NAME?</v>
      </c>
      <c r="L93">
        <v>1</v>
      </c>
      <c r="M93" t="e">
        <f t="shared" ca="1" si="11"/>
        <v>#NAME?</v>
      </c>
      <c r="N93" t="str">
        <f>IF(ISNUMBER(MATCH(C93,'MTR 기등록 종목_GF1406'!C:C,0)),"-","NEW")</f>
        <v>-</v>
      </c>
      <c r="O93" t="s">
        <v>59125</v>
      </c>
      <c r="P93" t="e">
        <f ca="1">_xll.BDP($C93,$P$2)</f>
        <v>#NAME?</v>
      </c>
      <c r="Q93" t="e">
        <f ca="1">_xll.BDP($C93,Q$2)</f>
        <v>#NAME?</v>
      </c>
      <c r="R93" t="e">
        <f ca="1">_xll.BDP($C93,R$2)</f>
        <v>#NAME?</v>
      </c>
      <c r="S93">
        <v>-0.26666641235351563</v>
      </c>
      <c r="T93">
        <v>0</v>
      </c>
      <c r="U93">
        <v>0</v>
      </c>
      <c r="V93">
        <v>0.61141310000000004</v>
      </c>
      <c r="W93" s="72">
        <v>533700</v>
      </c>
      <c r="X93" s="72"/>
      <c r="Y93" s="72" t="s">
        <v>24168</v>
      </c>
      <c r="Z93" s="72" t="s">
        <v>58996</v>
      </c>
      <c r="AA93" s="72"/>
      <c r="AB93" s="72" t="s">
        <v>22088</v>
      </c>
      <c r="AC93" s="72"/>
      <c r="AD93" s="72"/>
      <c r="AE93" s="72"/>
      <c r="AF93" s="72">
        <v>8</v>
      </c>
      <c r="AG93" s="72"/>
      <c r="AH93" s="72"/>
      <c r="AI93" s="72" t="s">
        <v>488</v>
      </c>
      <c r="AJ93" s="72"/>
      <c r="AK93" s="167"/>
      <c r="AN93" t="s">
        <v>58215</v>
      </c>
      <c r="AO93" t="s">
        <v>24168</v>
      </c>
      <c r="AP93" t="s">
        <v>58996</v>
      </c>
      <c r="AQ93" t="s">
        <v>59125</v>
      </c>
      <c r="AR93" t="s">
        <v>24170</v>
      </c>
      <c r="AS93">
        <v>132900</v>
      </c>
      <c r="AT93" t="s">
        <v>488</v>
      </c>
      <c r="AU93" t="s">
        <v>22088</v>
      </c>
      <c r="AV93" t="s">
        <v>1139</v>
      </c>
      <c r="AW93" s="171" t="e">
        <f ca="1">_xll.BDP(Z93,"GICS_SECTOR_NAME")</f>
        <v>#NAME?</v>
      </c>
    </row>
    <row r="94" spans="1:50">
      <c r="A94" s="17">
        <v>44302</v>
      </c>
      <c r="B94" t="s">
        <v>59383</v>
      </c>
      <c r="C94" s="20" t="s">
        <v>46272</v>
      </c>
      <c r="D94" s="5">
        <v>0.01</v>
      </c>
      <c r="E94" s="5">
        <f>D94*VLOOKUP(B94,리밸런싱정리_202104!$AD$25:$AE$31,2,0)</f>
        <v>1.7499999999999998E-3</v>
      </c>
      <c r="F94" s="5">
        <f t="shared" si="8"/>
        <v>1.7499999999999998E-3</v>
      </c>
      <c r="G94" s="5">
        <f>IFERROR(VLOOKUP(C94,'p2301'!A:V,22,FALSE),0)/100</f>
        <v>0</v>
      </c>
      <c r="H94" s="2">
        <f t="shared" si="9"/>
        <v>1.7499999999999998E-3</v>
      </c>
      <c r="I94" s="78">
        <f t="shared" si="10"/>
        <v>368522808.04674995</v>
      </c>
      <c r="J94" t="e">
        <f ca="1">_xll.BDP(C94,"px_last")</f>
        <v>#NAME?</v>
      </c>
      <c r="K94" t="e">
        <f ca="1">_xll.BDP(C94, "CRNCY_ADJ_PX_LAST", "EQY_FUND_CRNCY", "KRW")</f>
        <v>#NAME?</v>
      </c>
      <c r="L94">
        <v>100</v>
      </c>
      <c r="M94" t="e">
        <f t="shared" ca="1" si="11"/>
        <v>#NAME?</v>
      </c>
      <c r="N94" t="str">
        <f>IF(ISNUMBER(MATCH(C94,'MTR 기등록 종목_GF1406'!C:C,0)),"-","NEW")</f>
        <v>-</v>
      </c>
      <c r="O94" t="s">
        <v>59113</v>
      </c>
      <c r="P94" t="e">
        <f ca="1">_xll.BDP($C94,$P$2)</f>
        <v>#NAME?</v>
      </c>
      <c r="Q94" t="e">
        <f ca="1">_xll.BDP($C94,Q$2)</f>
        <v>#NAME?</v>
      </c>
      <c r="R94" t="e">
        <f ca="1">_xll.BDP($C94,R$2)</f>
        <v>#NAME?</v>
      </c>
      <c r="S94">
        <v>0</v>
      </c>
      <c r="T94">
        <v>0</v>
      </c>
      <c r="U94">
        <v>0</v>
      </c>
      <c r="V94">
        <v>1.136773</v>
      </c>
      <c r="W94" s="72">
        <v>533700</v>
      </c>
      <c r="X94" s="72"/>
      <c r="Y94" s="72" t="s">
        <v>51214</v>
      </c>
      <c r="Z94" s="72" t="s">
        <v>58987</v>
      </c>
      <c r="AA94" s="72"/>
      <c r="AB94" s="72" t="s">
        <v>1806</v>
      </c>
      <c r="AC94" s="72"/>
      <c r="AD94" s="72"/>
      <c r="AE94" s="72"/>
      <c r="AF94" s="170">
        <v>1023</v>
      </c>
      <c r="AG94" s="72"/>
      <c r="AH94" s="72"/>
      <c r="AI94" s="72" t="s">
        <v>247</v>
      </c>
      <c r="AJ94" s="72"/>
      <c r="AK94" s="167"/>
      <c r="AN94" t="s">
        <v>58215</v>
      </c>
      <c r="AO94" t="s">
        <v>51214</v>
      </c>
      <c r="AP94" t="s">
        <v>58987</v>
      </c>
      <c r="AQ94" t="s">
        <v>59113</v>
      </c>
      <c r="AR94" t="s">
        <v>51217</v>
      </c>
      <c r="AS94">
        <v>10.199999999999999</v>
      </c>
      <c r="AT94" t="s">
        <v>247</v>
      </c>
      <c r="AU94" t="s">
        <v>1806</v>
      </c>
      <c r="AV94" t="s">
        <v>1096</v>
      </c>
      <c r="AW94" s="171" t="e">
        <f ca="1">_xll.BDP(Z94,"GICS_SECTOR_NAME")</f>
        <v>#NAME?</v>
      </c>
    </row>
    <row r="95" spans="1:50">
      <c r="A95" s="17">
        <v>44302</v>
      </c>
      <c r="B95" t="s">
        <v>59383</v>
      </c>
      <c r="C95" s="20" t="s">
        <v>44108</v>
      </c>
      <c r="D95" s="5">
        <v>0.01</v>
      </c>
      <c r="E95" s="5">
        <f>D95*VLOOKUP(B95,리밸런싱정리_202104!$AD$25:$AE$31,2,0)</f>
        <v>1.7499999999999998E-3</v>
      </c>
      <c r="F95" s="5">
        <f t="shared" si="8"/>
        <v>1.7499999999999998E-3</v>
      </c>
      <c r="G95" s="5">
        <f>IFERROR(VLOOKUP(C95,'p2301'!A:V,22,FALSE),0)/100</f>
        <v>0</v>
      </c>
      <c r="H95" s="2">
        <f t="shared" si="9"/>
        <v>1.7499999999999998E-3</v>
      </c>
      <c r="I95" s="78">
        <f t="shared" si="10"/>
        <v>368522808.04674995</v>
      </c>
      <c r="J95" t="e">
        <f ca="1">_xll.BDP(C95,"px_last")</f>
        <v>#NAME?</v>
      </c>
      <c r="K95" t="e">
        <f ca="1">_xll.BDP(C95, "CRNCY_ADJ_PX_LAST", "EQY_FUND_CRNCY", "KRW")</f>
        <v>#NAME?</v>
      </c>
      <c r="L95">
        <v>100</v>
      </c>
      <c r="M95" t="e">
        <f t="shared" ca="1" si="11"/>
        <v>#NAME?</v>
      </c>
      <c r="N95" t="str">
        <f>IF(ISNUMBER(MATCH(C95,'MTR 기등록 종목_GF1406'!C:C,0)),"-","NEW")</f>
        <v>-</v>
      </c>
      <c r="O95" t="s">
        <v>59119</v>
      </c>
      <c r="P95" t="e">
        <f ca="1">_xll.BDP($C95,$P$2)</f>
        <v>#NAME?</v>
      </c>
      <c r="Q95" t="e">
        <f ca="1">_xll.BDP($C95,Q$2)</f>
        <v>#NAME?</v>
      </c>
      <c r="R95" t="e">
        <f ca="1">_xll.BDP($C95,R$2)</f>
        <v>#NAME?</v>
      </c>
      <c r="S95">
        <v>0.10714292526245117</v>
      </c>
      <c r="T95">
        <v>0</v>
      </c>
      <c r="U95">
        <v>0</v>
      </c>
      <c r="V95">
        <v>0.12205050000000001</v>
      </c>
      <c r="W95" s="72">
        <v>533700</v>
      </c>
      <c r="X95" s="72"/>
      <c r="Y95" s="72" t="s">
        <v>6399</v>
      </c>
      <c r="Z95" s="72" t="s">
        <v>59007</v>
      </c>
      <c r="AA95" s="72"/>
      <c r="AB95" s="72" t="s">
        <v>3621</v>
      </c>
      <c r="AC95" s="72"/>
      <c r="AD95" s="72"/>
      <c r="AE95" s="72"/>
      <c r="AF95" s="170">
        <v>511</v>
      </c>
      <c r="AG95" s="72"/>
      <c r="AH95" s="72"/>
      <c r="AI95" s="72" t="s">
        <v>341</v>
      </c>
      <c r="AJ95" s="72"/>
      <c r="AK95" s="167"/>
      <c r="AN95" t="s">
        <v>58215</v>
      </c>
      <c r="AO95" t="s">
        <v>6399</v>
      </c>
      <c r="AP95" t="s">
        <v>59007</v>
      </c>
      <c r="AQ95" t="s">
        <v>59119</v>
      </c>
      <c r="AR95" t="s">
        <v>6402</v>
      </c>
      <c r="AS95">
        <v>23.33</v>
      </c>
      <c r="AT95" t="s">
        <v>341</v>
      </c>
      <c r="AU95" t="s">
        <v>3621</v>
      </c>
      <c r="AV95" t="s">
        <v>1156</v>
      </c>
      <c r="AW95" s="171" t="e">
        <f ca="1">_xll.BDP(Z95,"GICS_SECTOR_NAME")</f>
        <v>#NAME?</v>
      </c>
    </row>
    <row r="96" spans="1:50">
      <c r="A96" s="17">
        <v>44302</v>
      </c>
      <c r="B96" t="s">
        <v>59383</v>
      </c>
      <c r="C96" s="20" t="s">
        <v>954</v>
      </c>
      <c r="D96" s="5">
        <v>0.01</v>
      </c>
      <c r="E96" s="5">
        <f>D96*VLOOKUP(B96,리밸런싱정리_202104!$AD$25:$AE$31,2,0)</f>
        <v>1.7499999999999998E-3</v>
      </c>
      <c r="F96" s="5">
        <f t="shared" si="8"/>
        <v>1.7499999999999998E-3</v>
      </c>
      <c r="G96" s="5">
        <f>IFERROR(VLOOKUP(C96,'p2301'!A:V,22,FALSE),0)/100</f>
        <v>0</v>
      </c>
      <c r="H96" s="2">
        <f t="shared" si="9"/>
        <v>1.7499999999999998E-3</v>
      </c>
      <c r="I96" s="78">
        <f t="shared" si="10"/>
        <v>368522808.04674995</v>
      </c>
      <c r="J96" t="e">
        <f ca="1">_xll.BDP(C96,"px_last")</f>
        <v>#NAME?</v>
      </c>
      <c r="K96" t="e">
        <f ca="1">_xll.BDP(C96, "CRNCY_ADJ_PX_LAST", "EQY_FUND_CRNCY", "KRW")</f>
        <v>#NAME?</v>
      </c>
      <c r="L96">
        <v>1</v>
      </c>
      <c r="M96" t="e">
        <f t="shared" ca="1" si="11"/>
        <v>#NAME?</v>
      </c>
      <c r="N96" t="str">
        <f>IF(ISNUMBER(MATCH(C96,'MTR 기등록 종목_GF1406'!C:C,0)),"-","NEW")</f>
        <v>-</v>
      </c>
      <c r="O96" t="s">
        <v>59122</v>
      </c>
      <c r="P96" t="e">
        <f ca="1">_xll.BDP($C96,$P$2)</f>
        <v>#NAME?</v>
      </c>
      <c r="Q96" t="e">
        <f ca="1">_xll.BDP($C96,Q$2)</f>
        <v>#NAME?</v>
      </c>
      <c r="R96" t="e">
        <f ca="1">_xll.BDP($C96,R$2)</f>
        <v>#NAME?</v>
      </c>
      <c r="S96">
        <v>0</v>
      </c>
      <c r="T96">
        <v>0</v>
      </c>
      <c r="U96">
        <v>0</v>
      </c>
      <c r="V96">
        <v>0.89759540000000004</v>
      </c>
      <c r="W96" s="72">
        <v>533700</v>
      </c>
      <c r="X96" s="72"/>
      <c r="Y96" s="72" t="s">
        <v>24206</v>
      </c>
      <c r="Z96" s="72" t="s">
        <v>58998</v>
      </c>
      <c r="AA96" s="72"/>
      <c r="AB96" s="72" t="s">
        <v>22088</v>
      </c>
      <c r="AC96" s="72"/>
      <c r="AD96" s="72"/>
      <c r="AE96" s="72"/>
      <c r="AF96" s="72">
        <v>5</v>
      </c>
      <c r="AG96" s="72"/>
      <c r="AH96" s="72"/>
      <c r="AI96" s="72" t="s">
        <v>488</v>
      </c>
      <c r="AJ96" s="72"/>
      <c r="AK96" s="167"/>
      <c r="AN96" t="s">
        <v>58215</v>
      </c>
      <c r="AO96" t="s">
        <v>24206</v>
      </c>
      <c r="AP96" t="s">
        <v>58998</v>
      </c>
      <c r="AQ96" t="s">
        <v>59122</v>
      </c>
      <c r="AR96" t="s">
        <v>24209</v>
      </c>
      <c r="AS96">
        <v>248400</v>
      </c>
      <c r="AT96" t="s">
        <v>488</v>
      </c>
      <c r="AU96" t="s">
        <v>22088</v>
      </c>
      <c r="AV96" t="s">
        <v>1139</v>
      </c>
      <c r="AW96" s="171" t="e">
        <f ca="1">_xll.BDP(Z96,"GICS_SECTOR_NAME")</f>
        <v>#NAME?</v>
      </c>
    </row>
    <row r="97" spans="1:50">
      <c r="A97" s="17">
        <v>44302</v>
      </c>
      <c r="B97" t="s">
        <v>59383</v>
      </c>
      <c r="C97" s="20" t="s">
        <v>37841</v>
      </c>
      <c r="D97" s="5">
        <v>0.01</v>
      </c>
      <c r="E97" s="5">
        <f>D97*VLOOKUP(B97,리밸런싱정리_202104!$AD$25:$AE$31,2,0)</f>
        <v>1.7499999999999998E-3</v>
      </c>
      <c r="F97" s="5">
        <f t="shared" si="8"/>
        <v>1.7499999999999998E-3</v>
      </c>
      <c r="G97" s="5">
        <f>IFERROR(VLOOKUP(C97,'p2301'!A:V,22,FALSE),0)/100</f>
        <v>0</v>
      </c>
      <c r="H97" s="2">
        <f t="shared" si="9"/>
        <v>1.7499999999999998E-3</v>
      </c>
      <c r="I97" s="78">
        <f t="shared" si="10"/>
        <v>368522808.04674995</v>
      </c>
      <c r="J97" t="e">
        <f ca="1">_xll.BDP(C97,"px_last")</f>
        <v>#NAME?</v>
      </c>
      <c r="K97" t="e">
        <f ca="1">_xll.BDP(C97, "CRNCY_ADJ_PX_LAST", "EQY_FUND_CRNCY", "KRW")</f>
        <v>#NAME?</v>
      </c>
      <c r="L97">
        <v>1</v>
      </c>
      <c r="M97" t="e">
        <f t="shared" ca="1" si="11"/>
        <v>#NAME?</v>
      </c>
      <c r="N97" t="str">
        <f>IF(ISNUMBER(MATCH(C97,'MTR 기등록 종목_GF1406'!C:C,0)),"-","NEW")</f>
        <v>-</v>
      </c>
      <c r="O97" t="s">
        <v>298</v>
      </c>
      <c r="P97" t="e">
        <f ca="1">_xll.BDP($C97,$P$2)</f>
        <v>#NAME?</v>
      </c>
      <c r="Q97" t="e">
        <f ca="1">_xll.BDP($C97,Q$2)</f>
        <v>#NAME?</v>
      </c>
      <c r="R97" t="e">
        <f ca="1">_xll.BDP($C97,R$2)</f>
        <v>#NAME?</v>
      </c>
      <c r="S97">
        <v>0.42857122421264648</v>
      </c>
      <c r="T97">
        <v>0</v>
      </c>
      <c r="U97">
        <v>0</v>
      </c>
      <c r="V97">
        <v>5.1424019999999997</v>
      </c>
      <c r="W97" s="72">
        <v>533700</v>
      </c>
      <c r="X97" s="72"/>
      <c r="Y97" s="72" t="s">
        <v>297</v>
      </c>
      <c r="Z97" s="72" t="s">
        <v>226</v>
      </c>
      <c r="AA97" s="72"/>
      <c r="AB97" s="72" t="s">
        <v>1913</v>
      </c>
      <c r="AC97" s="72"/>
      <c r="AD97" s="72"/>
      <c r="AE97" s="72"/>
      <c r="AF97" s="170">
        <v>4172</v>
      </c>
      <c r="AG97" s="72"/>
      <c r="AH97" s="72"/>
      <c r="AI97" s="72" t="s">
        <v>293</v>
      </c>
      <c r="AJ97" s="72"/>
      <c r="AK97" s="167"/>
      <c r="AN97" t="s">
        <v>58215</v>
      </c>
      <c r="AO97" t="s">
        <v>297</v>
      </c>
      <c r="AP97" t="s">
        <v>226</v>
      </c>
      <c r="AQ97" t="s">
        <v>298</v>
      </c>
      <c r="AR97" t="s">
        <v>1167</v>
      </c>
      <c r="AS97">
        <v>3.02</v>
      </c>
      <c r="AT97" t="s">
        <v>293</v>
      </c>
      <c r="AU97" t="s">
        <v>1913</v>
      </c>
      <c r="AV97" t="s">
        <v>1099</v>
      </c>
      <c r="AW97" s="171" t="e">
        <f ca="1">_xll.BDP(Z97,"GICS_SECTOR_NAME")</f>
        <v>#NAME?</v>
      </c>
    </row>
    <row r="98" spans="1:50">
      <c r="A98" s="17">
        <v>44302</v>
      </c>
      <c r="B98" t="s">
        <v>59383</v>
      </c>
      <c r="C98" s="20" t="s">
        <v>45802</v>
      </c>
      <c r="D98" s="5">
        <v>0.01</v>
      </c>
      <c r="E98" s="5">
        <f>D98*VLOOKUP(B98,리밸런싱정리_202104!$AD$25:$AE$31,2,0)</f>
        <v>1.7499999999999998E-3</v>
      </c>
      <c r="F98" s="5">
        <f t="shared" si="8"/>
        <v>1.7499999999999998E-3</v>
      </c>
      <c r="G98" s="5">
        <f>IFERROR(VLOOKUP(C98,'p2301'!A:V,22,FALSE),0)/100</f>
        <v>0</v>
      </c>
      <c r="H98" s="2">
        <f t="shared" si="9"/>
        <v>1.7499999999999998E-3</v>
      </c>
      <c r="I98" s="78">
        <f t="shared" si="10"/>
        <v>368522808.04674995</v>
      </c>
      <c r="J98" t="e">
        <f ca="1">_xll.BDP(C98,"px_last")</f>
        <v>#NAME?</v>
      </c>
      <c r="K98" t="e">
        <f ca="1">_xll.BDP(C98, "CRNCY_ADJ_PX_LAST", "EQY_FUND_CRNCY", "KRW")</f>
        <v>#NAME?</v>
      </c>
      <c r="L98">
        <v>1</v>
      </c>
      <c r="M98" t="e">
        <f t="shared" ca="1" si="11"/>
        <v>#NAME?</v>
      </c>
      <c r="N98" t="str">
        <f>IF(ISNUMBER(MATCH(C98,'MTR 기등록 종목_GF1406'!C:C,0)),"-","NEW")</f>
        <v>-</v>
      </c>
      <c r="O98" t="s">
        <v>2279</v>
      </c>
      <c r="P98" t="e">
        <f ca="1">_xll.BDP($C98,$P$2)</f>
        <v>#NAME?</v>
      </c>
      <c r="Q98" t="e">
        <f ca="1">_xll.BDP($C98,Q$2)</f>
        <v>#NAME?</v>
      </c>
      <c r="R98" t="e">
        <f ca="1">_xll.BDP($C98,R$2)</f>
        <v>#NAME?</v>
      </c>
      <c r="S98">
        <v>0</v>
      </c>
      <c r="T98">
        <v>0</v>
      </c>
      <c r="U98">
        <v>0</v>
      </c>
      <c r="V98">
        <v>-1.851861</v>
      </c>
      <c r="W98" s="72">
        <v>533700</v>
      </c>
      <c r="X98" s="72"/>
      <c r="Y98" s="72" t="s">
        <v>2277</v>
      </c>
      <c r="Z98" s="72" t="s">
        <v>59043</v>
      </c>
      <c r="AA98" s="72"/>
      <c r="AB98" s="72" t="s">
        <v>1913</v>
      </c>
      <c r="AC98" s="72" t="s">
        <v>58942</v>
      </c>
      <c r="AD98" s="72"/>
      <c r="AE98" s="72"/>
      <c r="AF98" s="72">
        <v>11408</v>
      </c>
      <c r="AG98" s="72"/>
      <c r="AH98" s="72"/>
      <c r="AI98" s="72" t="s">
        <v>293</v>
      </c>
      <c r="AJ98" s="72"/>
      <c r="AK98" s="167"/>
      <c r="AN98" t="s">
        <v>58215</v>
      </c>
      <c r="AO98" t="s">
        <v>2277</v>
      </c>
      <c r="AP98" t="s">
        <v>59043</v>
      </c>
      <c r="AQ98" t="s">
        <v>2279</v>
      </c>
      <c r="AR98" t="s">
        <v>2280</v>
      </c>
      <c r="AS98">
        <v>1.1499999999999999</v>
      </c>
      <c r="AT98" t="s">
        <v>293</v>
      </c>
      <c r="AU98" t="s">
        <v>1913</v>
      </c>
      <c r="AV98" t="s">
        <v>1099</v>
      </c>
      <c r="AW98" s="171" t="e">
        <f ca="1">_xll.BDP(Z98,"GICS_SECTOR_NAME")</f>
        <v>#NAME?</v>
      </c>
    </row>
    <row r="99" spans="1:50">
      <c r="A99" s="17">
        <v>44302</v>
      </c>
      <c r="B99" t="s">
        <v>59383</v>
      </c>
      <c r="C99" s="20" t="s">
        <v>2729</v>
      </c>
      <c r="D99" s="5">
        <v>0.01</v>
      </c>
      <c r="E99" s="5">
        <f>D99*VLOOKUP(B99,리밸런싱정리_202104!$AD$25:$AE$31,2,0)</f>
        <v>1.7499999999999998E-3</v>
      </c>
      <c r="F99" s="5">
        <f t="shared" ref="F99:F130" si="12">E99</f>
        <v>1.7499999999999998E-3</v>
      </c>
      <c r="G99" s="5">
        <f>IFERROR(VLOOKUP(C99,'p2301'!A:V,22,FALSE),0)/100</f>
        <v>0</v>
      </c>
      <c r="H99" s="2">
        <f t="shared" ref="H99:H130" si="13">F99-G99</f>
        <v>1.7499999999999998E-3</v>
      </c>
      <c r="I99" s="78">
        <f t="shared" ref="I99:I130" si="14">IF(ABS(H99*$B$1)&lt;10000000,0,H99*$B$1)</f>
        <v>368522808.04674995</v>
      </c>
      <c r="J99" t="e">
        <f ca="1">_xll.BDP(C99,"px_last")</f>
        <v>#NAME?</v>
      </c>
      <c r="K99" t="e">
        <f ca="1">_xll.BDP(C99, "CRNCY_ADJ_PX_LAST", "EQY_FUND_CRNCY", "KRW")</f>
        <v>#NAME?</v>
      </c>
      <c r="L99">
        <v>100</v>
      </c>
      <c r="M99" t="e">
        <f t="shared" ref="M99:M130" ca="1" si="15">ROUND(H99*$B$1/K99,0)</f>
        <v>#NAME?</v>
      </c>
      <c r="N99" t="str">
        <f>IF(ISNUMBER(MATCH(C99,'MTR 기등록 종목_GF1406'!C:C,0)),"-","NEW")</f>
        <v>-</v>
      </c>
      <c r="O99" t="s">
        <v>59115</v>
      </c>
      <c r="P99" t="e">
        <f ca="1">_xll.BDP($C99,$P$2)</f>
        <v>#NAME?</v>
      </c>
      <c r="Q99" t="e">
        <f ca="1">_xll.BDP($C99,Q$2)</f>
        <v>#NAME?</v>
      </c>
      <c r="R99" t="e">
        <f ca="1">_xll.BDP($C99,R$2)</f>
        <v>#NAME?</v>
      </c>
      <c r="S99">
        <v>-0.25</v>
      </c>
      <c r="T99">
        <v>0</v>
      </c>
      <c r="U99">
        <v>0</v>
      </c>
      <c r="V99">
        <v>0.27581909999999998</v>
      </c>
      <c r="W99" s="72">
        <v>533700</v>
      </c>
      <c r="X99" s="72"/>
      <c r="Y99" s="72" t="s">
        <v>5622</v>
      </c>
      <c r="Z99" s="72" t="s">
        <v>59008</v>
      </c>
      <c r="AA99" s="72"/>
      <c r="AB99" s="72" t="s">
        <v>3621</v>
      </c>
      <c r="AC99" s="72"/>
      <c r="AD99" s="72"/>
      <c r="AE99" s="72"/>
      <c r="AF99" s="170">
        <v>-532</v>
      </c>
      <c r="AG99" s="72"/>
      <c r="AH99" s="72"/>
      <c r="AI99" s="72" t="s">
        <v>341</v>
      </c>
      <c r="AJ99" s="72"/>
      <c r="AK99" s="167"/>
      <c r="AN99" t="s">
        <v>58215</v>
      </c>
      <c r="AO99" t="s">
        <v>5622</v>
      </c>
      <c r="AP99" t="s">
        <v>59008</v>
      </c>
      <c r="AQ99" t="s">
        <v>59115</v>
      </c>
      <c r="AR99" t="s">
        <v>5625</v>
      </c>
      <c r="AS99">
        <v>10.65</v>
      </c>
      <c r="AT99" t="s">
        <v>341</v>
      </c>
      <c r="AU99" t="s">
        <v>3621</v>
      </c>
      <c r="AV99" t="s">
        <v>1156</v>
      </c>
      <c r="AW99" s="171" t="e">
        <f ca="1">_xll.BDP(Z99,"GICS_SECTOR_NAME")</f>
        <v>#NAME?</v>
      </c>
    </row>
    <row r="100" spans="1:50">
      <c r="A100" s="17">
        <v>44302</v>
      </c>
      <c r="B100" t="s">
        <v>59383</v>
      </c>
      <c r="C100" s="20" t="s">
        <v>17594</v>
      </c>
      <c r="D100" s="5">
        <v>0.01</v>
      </c>
      <c r="E100" s="5">
        <f>D100*VLOOKUP(B100,리밸런싱정리_202104!$AD$25:$AE$31,2,0)</f>
        <v>1.7499999999999998E-3</v>
      </c>
      <c r="F100" s="5">
        <f t="shared" si="12"/>
        <v>1.7499999999999998E-3</v>
      </c>
      <c r="G100" s="5">
        <f>IFERROR(VLOOKUP(C100,'p2301'!A:V,22,FALSE),0)/100</f>
        <v>0</v>
      </c>
      <c r="H100" s="2">
        <f t="shared" si="13"/>
        <v>1.7499999999999998E-3</v>
      </c>
      <c r="I100" s="78">
        <f t="shared" si="14"/>
        <v>368522808.04674995</v>
      </c>
      <c r="J100" t="e">
        <f ca="1">_xll.BDP(C100,"px_last")</f>
        <v>#NAME?</v>
      </c>
      <c r="K100" t="e">
        <f ca="1">_xll.BDP(C100, "CRNCY_ADJ_PX_LAST", "EQY_FUND_CRNCY", "KRW")</f>
        <v>#NAME?</v>
      </c>
      <c r="L100">
        <v>100</v>
      </c>
      <c r="M100" t="e">
        <f t="shared" ca="1" si="15"/>
        <v>#NAME?</v>
      </c>
      <c r="N100" t="str">
        <f>IF(ISNUMBER(MATCH(C100,'MTR 기등록 종목_GF1406'!C:C,0)),"-","NEW")</f>
        <v>-</v>
      </c>
      <c r="O100" t="s">
        <v>50825</v>
      </c>
      <c r="P100" t="e">
        <f ca="1">_xll.BDP($C100,$P$2)</f>
        <v>#NAME?</v>
      </c>
      <c r="Q100" t="e">
        <f ca="1">_xll.BDP($C100,Q$2)</f>
        <v>#NAME?</v>
      </c>
      <c r="R100" t="e">
        <f ca="1">_xll.BDP($C100,R$2)</f>
        <v>#NAME?</v>
      </c>
      <c r="S100">
        <v>0</v>
      </c>
      <c r="T100">
        <v>0</v>
      </c>
      <c r="U100">
        <v>0</v>
      </c>
      <c r="V100">
        <v>1.1581429999999999</v>
      </c>
      <c r="W100" s="72">
        <v>533700</v>
      </c>
      <c r="X100" s="72"/>
      <c r="Y100" s="72" t="s">
        <v>50823</v>
      </c>
      <c r="Z100" s="72" t="s">
        <v>50824</v>
      </c>
      <c r="AA100" s="72"/>
      <c r="AB100" s="72" t="s">
        <v>1806</v>
      </c>
      <c r="AC100" s="72"/>
      <c r="AD100" s="72"/>
      <c r="AE100" s="72"/>
      <c r="AF100" s="170">
        <v>-220</v>
      </c>
      <c r="AG100" s="72"/>
      <c r="AH100" s="72"/>
      <c r="AI100" s="72" t="s">
        <v>247</v>
      </c>
      <c r="AJ100" s="72"/>
      <c r="AK100" s="167"/>
      <c r="AN100" t="s">
        <v>58215</v>
      </c>
      <c r="AO100" t="s">
        <v>50823</v>
      </c>
      <c r="AP100" t="s">
        <v>50824</v>
      </c>
      <c r="AQ100" t="s">
        <v>50825</v>
      </c>
      <c r="AR100" t="s">
        <v>50826</v>
      </c>
      <c r="AS100">
        <v>23.8</v>
      </c>
      <c r="AT100" t="s">
        <v>247</v>
      </c>
      <c r="AU100" t="s">
        <v>1806</v>
      </c>
      <c r="AV100" t="s">
        <v>1096</v>
      </c>
      <c r="AW100" s="171" t="e">
        <f ca="1">_xll.BDP(Z100,"GICS_SECTOR_NAME")</f>
        <v>#NAME?</v>
      </c>
    </row>
    <row r="101" spans="1:50">
      <c r="A101" s="17">
        <v>44302</v>
      </c>
      <c r="B101" t="s">
        <v>59383</v>
      </c>
      <c r="C101" s="20" t="s">
        <v>56437</v>
      </c>
      <c r="D101" s="5">
        <v>0.01</v>
      </c>
      <c r="E101" s="5">
        <f>D101*VLOOKUP(B101,리밸런싱정리_202104!$AD$25:$AE$31,2,0)</f>
        <v>1.7499999999999998E-3</v>
      </c>
      <c r="F101" s="5">
        <f t="shared" si="12"/>
        <v>1.7499999999999998E-3</v>
      </c>
      <c r="G101" s="5">
        <f>IFERROR(VLOOKUP(C101,'p2301'!A:V,22,FALSE),0)/100</f>
        <v>0</v>
      </c>
      <c r="H101" s="2">
        <f t="shared" si="13"/>
        <v>1.7499999999999998E-3</v>
      </c>
      <c r="I101" s="78">
        <f t="shared" si="14"/>
        <v>368522808.04674995</v>
      </c>
      <c r="J101" t="e">
        <f ca="1">_xll.BDP(C101,"px_last")</f>
        <v>#NAME?</v>
      </c>
      <c r="K101" t="e">
        <f ca="1">_xll.BDP(C101, "CRNCY_ADJ_PX_LAST", "EQY_FUND_CRNCY", "KRW")</f>
        <v>#NAME?</v>
      </c>
      <c r="L101">
        <v>1</v>
      </c>
      <c r="M101" t="e">
        <f t="shared" ca="1" si="15"/>
        <v>#NAME?</v>
      </c>
      <c r="N101" t="str">
        <f>IF(ISNUMBER(MATCH(C101,'MTR 기등록 종목_GF1406'!C:C,0)),"-","NEW")</f>
        <v>-</v>
      </c>
      <c r="O101" t="s">
        <v>16648</v>
      </c>
      <c r="P101" t="e">
        <f ca="1">_xll.BDP($C101,$P$2)</f>
        <v>#NAME?</v>
      </c>
      <c r="Q101" t="e">
        <f ca="1">_xll.BDP($C101,Q$2)</f>
        <v>#NAME?</v>
      </c>
      <c r="R101" t="e">
        <f ca="1">_xll.BDP($C101,R$2)</f>
        <v>#NAME?</v>
      </c>
      <c r="S101">
        <v>-0.18518519401550293</v>
      </c>
      <c r="T101">
        <v>-0.1481480598449707</v>
      </c>
      <c r="U101">
        <v>0</v>
      </c>
      <c r="V101">
        <v>0.90060189999999996</v>
      </c>
      <c r="W101" s="72">
        <v>533700</v>
      </c>
      <c r="X101" s="72"/>
      <c r="Y101" s="72" t="s">
        <v>16646</v>
      </c>
      <c r="Z101" s="72" t="s">
        <v>16647</v>
      </c>
      <c r="AA101" s="72"/>
      <c r="AB101" s="72" t="s">
        <v>16114</v>
      </c>
      <c r="AC101" s="72"/>
      <c r="AD101" s="72"/>
      <c r="AE101" s="72"/>
      <c r="AF101" s="170">
        <v>-157</v>
      </c>
      <c r="AG101" s="72"/>
      <c r="AH101" s="72"/>
      <c r="AI101" s="72" t="s">
        <v>374</v>
      </c>
      <c r="AJ101" s="72"/>
      <c r="AK101" s="167"/>
      <c r="AN101" t="s">
        <v>58215</v>
      </c>
      <c r="AO101" t="s">
        <v>16646</v>
      </c>
      <c r="AP101" t="s">
        <v>16647</v>
      </c>
      <c r="AQ101" t="s">
        <v>16648</v>
      </c>
      <c r="AR101" t="s">
        <v>16649</v>
      </c>
      <c r="AS101">
        <v>27.02</v>
      </c>
      <c r="AT101" t="s">
        <v>374</v>
      </c>
      <c r="AU101" t="s">
        <v>16114</v>
      </c>
      <c r="AV101" t="s">
        <v>1154</v>
      </c>
      <c r="AW101" s="171" t="e">
        <f ca="1">_xll.BDP(Z101,"GICS_SECTOR_NAME")</f>
        <v>#NAME?</v>
      </c>
    </row>
    <row r="102" spans="1:50">
      <c r="A102" s="17">
        <v>44302</v>
      </c>
      <c r="B102" t="s">
        <v>59383</v>
      </c>
      <c r="C102" s="20" t="s">
        <v>2045</v>
      </c>
      <c r="D102" s="5">
        <v>0.01</v>
      </c>
      <c r="E102" s="5">
        <f>D102*VLOOKUP(B102,리밸런싱정리_202104!$AD$25:$AE$31,2,0)</f>
        <v>1.7499999999999998E-3</v>
      </c>
      <c r="F102" s="5">
        <f t="shared" si="12"/>
        <v>1.7499999999999998E-3</v>
      </c>
      <c r="G102" s="5">
        <f>IFERROR(VLOOKUP(C102,'p2301'!A:V,22,FALSE),0)/100</f>
        <v>0</v>
      </c>
      <c r="H102" s="2">
        <f t="shared" si="13"/>
        <v>1.7499999999999998E-3</v>
      </c>
      <c r="I102" s="78">
        <f t="shared" si="14"/>
        <v>368522808.04674995</v>
      </c>
      <c r="J102" t="e">
        <f ca="1">_xll.BDP(C102,"px_last")</f>
        <v>#NAME?</v>
      </c>
      <c r="K102" t="e">
        <f ca="1">_xll.BDP(C102, "CRNCY_ADJ_PX_LAST", "EQY_FUND_CRNCY", "KRW")</f>
        <v>#NAME?</v>
      </c>
      <c r="L102">
        <v>100</v>
      </c>
      <c r="M102" t="e">
        <f t="shared" ca="1" si="15"/>
        <v>#NAME?</v>
      </c>
      <c r="N102" t="str">
        <f>IF(ISNUMBER(MATCH(C102,'MTR 기등록 종목_GF1406'!C:C,0)),"-","NEW")</f>
        <v>-</v>
      </c>
      <c r="O102" t="s">
        <v>47404</v>
      </c>
      <c r="P102" t="e">
        <f ca="1">_xll.BDP($C102,$P$2)</f>
        <v>#NAME?</v>
      </c>
      <c r="Q102" t="e">
        <f ca="1">_xll.BDP($C102,Q$2)</f>
        <v>#NAME?</v>
      </c>
      <c r="R102" t="e">
        <f ca="1">_xll.BDP($C102,R$2)</f>
        <v>#NAME?</v>
      </c>
      <c r="S102">
        <v>9.5238208770751953E-2</v>
      </c>
      <c r="T102">
        <v>9.5238208770751953E-2</v>
      </c>
      <c r="U102">
        <v>0</v>
      </c>
      <c r="V102">
        <v>-1.3173170000000001</v>
      </c>
      <c r="W102" s="72">
        <v>533700</v>
      </c>
      <c r="X102" s="72"/>
      <c r="Y102" s="72" t="s">
        <v>47402</v>
      </c>
      <c r="Z102" s="72" t="s">
        <v>47403</v>
      </c>
      <c r="AA102" s="72"/>
      <c r="AB102" s="72" t="s">
        <v>1806</v>
      </c>
      <c r="AC102" s="72"/>
      <c r="AD102" s="72"/>
      <c r="AE102" s="72"/>
      <c r="AF102" s="170">
        <v>-51</v>
      </c>
      <c r="AG102" s="72"/>
      <c r="AH102" s="72"/>
      <c r="AI102" s="72" t="s">
        <v>247</v>
      </c>
      <c r="AJ102" s="72"/>
      <c r="AK102" s="167"/>
      <c r="AN102" t="s">
        <v>58215</v>
      </c>
      <c r="AO102" t="s">
        <v>47402</v>
      </c>
      <c r="AP102" t="s">
        <v>47403</v>
      </c>
      <c r="AQ102" t="s">
        <v>47404</v>
      </c>
      <c r="AR102" t="s">
        <v>47405</v>
      </c>
      <c r="AS102">
        <v>105.73</v>
      </c>
      <c r="AT102" t="s">
        <v>247</v>
      </c>
      <c r="AU102" t="s">
        <v>1806</v>
      </c>
      <c r="AV102" t="s">
        <v>1096</v>
      </c>
      <c r="AW102" s="171" t="e">
        <f ca="1">_xll.BDP(Z102,"GICS_SECTOR_NAME")</f>
        <v>#NAME?</v>
      </c>
    </row>
    <row r="103" spans="1:50">
      <c r="A103" s="17">
        <v>44302</v>
      </c>
      <c r="B103" t="s">
        <v>59384</v>
      </c>
      <c r="C103" t="s">
        <v>73</v>
      </c>
      <c r="D103" s="5">
        <v>0.140625</v>
      </c>
      <c r="E103" s="5">
        <f>D103*VLOOKUP(B103,리밸런싱정리_202104!$AD$25:$AE$31,2,0)</f>
        <v>3.5156250000000001E-3</v>
      </c>
      <c r="F103" s="5">
        <f t="shared" si="12"/>
        <v>3.5156250000000001E-3</v>
      </c>
      <c r="G103" s="5">
        <f>IFERROR(VLOOKUP(C103,'p2301'!A:V,22,FALSE),0)/100</f>
        <v>3.3E-3</v>
      </c>
      <c r="H103" s="2">
        <f t="shared" si="13"/>
        <v>2.156250000000001E-4</v>
      </c>
      <c r="I103" s="78">
        <f t="shared" si="14"/>
        <v>45407274.562903143</v>
      </c>
      <c r="J103" t="e">
        <f ca="1">_xll.BDP(C103,"px_last")</f>
        <v>#NAME?</v>
      </c>
      <c r="K103" t="e">
        <f ca="1">_xll.BDP(C103, "CRNCY_ADJ_PX_LAST", "EQY_FUND_CRNCY", "KRW")</f>
        <v>#NAME?</v>
      </c>
      <c r="L103">
        <v>1</v>
      </c>
      <c r="M103" t="e">
        <f t="shared" ca="1" si="15"/>
        <v>#NAME?</v>
      </c>
      <c r="N103" t="str">
        <f>IF(ISNUMBER(MATCH(C103,'MTR 기등록 종목_GF1406'!C:C,0)),"-","NEW")</f>
        <v>-</v>
      </c>
      <c r="O103" t="s">
        <v>407</v>
      </c>
      <c r="P103" t="e">
        <f ca="1">_xll.BDP($C103,$P$2)</f>
        <v>#NAME?</v>
      </c>
      <c r="Q103" t="e">
        <f ca="1">_xll.BDP($C103,Q$2)</f>
        <v>#NAME?</v>
      </c>
      <c r="R103" t="e">
        <f ca="1">_xll.BDP($C103,R$2)</f>
        <v>#NAME?</v>
      </c>
      <c r="S103">
        <v>-0.19745850563049316</v>
      </c>
      <c r="T103">
        <v>-0.13306450843811035</v>
      </c>
      <c r="U103">
        <v>0</v>
      </c>
      <c r="V103">
        <v>-0.32489509999999999</v>
      </c>
      <c r="W103" s="72">
        <v>533700</v>
      </c>
      <c r="X103" s="72"/>
      <c r="Y103" s="72" t="s">
        <v>406</v>
      </c>
      <c r="Z103" s="72" t="s">
        <v>408</v>
      </c>
      <c r="AA103" s="72"/>
      <c r="AB103" s="72" t="s">
        <v>17416</v>
      </c>
      <c r="AC103" s="72"/>
      <c r="AD103" s="72"/>
      <c r="AE103" s="72"/>
      <c r="AF103" s="170">
        <v>-82</v>
      </c>
      <c r="AG103" s="72"/>
      <c r="AH103" s="72"/>
      <c r="AI103" s="72" t="s">
        <v>374</v>
      </c>
      <c r="AJ103" s="72"/>
      <c r="AK103" s="167"/>
      <c r="AN103" t="s">
        <v>58215</v>
      </c>
      <c r="AO103" t="s">
        <v>406</v>
      </c>
      <c r="AP103" t="s">
        <v>408</v>
      </c>
      <c r="AQ103" t="s">
        <v>407</v>
      </c>
      <c r="AR103" t="s">
        <v>1312</v>
      </c>
      <c r="AS103">
        <v>53.02</v>
      </c>
      <c r="AT103" t="s">
        <v>374</v>
      </c>
      <c r="AU103" t="s">
        <v>17416</v>
      </c>
      <c r="AV103" t="s">
        <v>1183</v>
      </c>
      <c r="AW103" s="171" t="e">
        <f ca="1">_xll.BDP(Z103,"GICS_SECTOR_NAME")</f>
        <v>#NAME?</v>
      </c>
    </row>
    <row r="104" spans="1:50">
      <c r="A104" s="17">
        <v>44302</v>
      </c>
      <c r="B104" t="s">
        <v>59384</v>
      </c>
      <c r="C104" s="146" t="s">
        <v>1724</v>
      </c>
      <c r="D104" s="5">
        <v>0.140625</v>
      </c>
      <c r="E104" s="5">
        <f>D104*VLOOKUP(B104,리밸런싱정리_202104!$AD$25:$AE$31,2,0)</f>
        <v>3.5156250000000001E-3</v>
      </c>
      <c r="F104" s="5">
        <f t="shared" si="12"/>
        <v>3.5156250000000001E-3</v>
      </c>
      <c r="G104" s="5">
        <f>IFERROR(VLOOKUP(C104,'p2301'!A:V,22,FALSE),0)/100</f>
        <v>5.4000000000000003E-3</v>
      </c>
      <c r="H104" s="2">
        <f t="shared" si="13"/>
        <v>-1.8843750000000002E-3</v>
      </c>
      <c r="I104" s="78">
        <f t="shared" si="14"/>
        <v>-396820095.09319693</v>
      </c>
      <c r="J104" t="e">
        <f ca="1">_xll.BDP(C104,"px_last")</f>
        <v>#NAME?</v>
      </c>
      <c r="K104" t="e">
        <f ca="1">_xll.BDP(C104, "CRNCY_ADJ_PX_LAST", "EQY_FUND_CRNCY", "KRW")</f>
        <v>#NAME?</v>
      </c>
      <c r="L104">
        <v>1</v>
      </c>
      <c r="M104" t="e">
        <f t="shared" ca="1" si="15"/>
        <v>#NAME?</v>
      </c>
      <c r="N104" t="str">
        <f>IF(ISNUMBER(MATCH(C104,'MTR 기등록 종목_GF1406'!C:C,0)),"-","NEW")</f>
        <v>NEW</v>
      </c>
      <c r="O104" t="s">
        <v>59123</v>
      </c>
      <c r="P104" t="e">
        <f ca="1">_xll.BDP($C104,$P$2)</f>
        <v>#NAME?</v>
      </c>
      <c r="Q104" t="e">
        <f ca="1">_xll.BDP($C104,Q$2)</f>
        <v>#NAME?</v>
      </c>
      <c r="R104" t="e">
        <f ca="1">_xll.BDP($C104,R$2)</f>
        <v>#NAME?</v>
      </c>
      <c r="S104">
        <v>-0.5</v>
      </c>
      <c r="T104">
        <v>0</v>
      </c>
      <c r="U104">
        <v>0</v>
      </c>
      <c r="V104">
        <v>1.425184</v>
      </c>
      <c r="W104" s="72">
        <v>533700</v>
      </c>
      <c r="X104" s="72"/>
      <c r="Y104" s="72" t="s">
        <v>3735</v>
      </c>
      <c r="Z104" s="72" t="s">
        <v>59013</v>
      </c>
      <c r="AA104" s="72"/>
      <c r="AB104" s="72" t="s">
        <v>3703</v>
      </c>
      <c r="AC104" s="72"/>
      <c r="AD104" s="72"/>
      <c r="AE104" s="72"/>
      <c r="AF104" s="170">
        <v>157</v>
      </c>
      <c r="AG104" s="72"/>
      <c r="AH104" s="72"/>
      <c r="AI104" s="72" t="s">
        <v>374</v>
      </c>
      <c r="AJ104" s="72"/>
      <c r="AK104" s="167"/>
      <c r="AN104" t="s">
        <v>58215</v>
      </c>
      <c r="AO104" t="s">
        <v>3735</v>
      </c>
      <c r="AP104" t="s">
        <v>59013</v>
      </c>
      <c r="AQ104" t="s">
        <v>59123</v>
      </c>
      <c r="AR104" t="s">
        <v>59186</v>
      </c>
      <c r="AS104">
        <v>22.5</v>
      </c>
      <c r="AT104" t="s">
        <v>374</v>
      </c>
      <c r="AU104" t="s">
        <v>3703</v>
      </c>
      <c r="AV104" t="s">
        <v>3704</v>
      </c>
      <c r="AW104" s="171" t="e">
        <f ca="1">_xll.BDP(Z104,"GICS_SECTOR_NAME")</f>
        <v>#NAME?</v>
      </c>
    </row>
    <row r="105" spans="1:50">
      <c r="A105" s="17">
        <v>44302</v>
      </c>
      <c r="B105" t="s">
        <v>59384</v>
      </c>
      <c r="C105" s="146" t="s">
        <v>75</v>
      </c>
      <c r="D105" s="5">
        <v>0.140625</v>
      </c>
      <c r="E105" s="5">
        <f>D105*VLOOKUP(B105,리밸런싱정리_202104!$AD$25:$AE$31,2,0)</f>
        <v>3.5156250000000001E-3</v>
      </c>
      <c r="F105" s="5">
        <f t="shared" si="12"/>
        <v>3.5156250000000001E-3</v>
      </c>
      <c r="G105" s="5">
        <f>IFERROR(VLOOKUP(C105,'p2301'!A:V,22,FALSE),0)/100</f>
        <v>3.9000000000000003E-3</v>
      </c>
      <c r="H105" s="2">
        <f t="shared" si="13"/>
        <v>-3.8437500000000017E-4</v>
      </c>
      <c r="I105" s="78">
        <f t="shared" si="14"/>
        <v>-80943402.481696904</v>
      </c>
      <c r="J105" t="e">
        <f ca="1">_xll.BDP(C105,"px_last")</f>
        <v>#NAME?</v>
      </c>
      <c r="K105" t="e">
        <f ca="1">_xll.BDP(C105, "CRNCY_ADJ_PX_LAST", "EQY_FUND_CRNCY", "KRW")</f>
        <v>#NAME?</v>
      </c>
      <c r="L105">
        <v>100</v>
      </c>
      <c r="M105" t="e">
        <f t="shared" ca="1" si="15"/>
        <v>#NAME?</v>
      </c>
      <c r="N105" t="str">
        <f>IF(ISNUMBER(MATCH(C105,'MTR 기등록 종목_GF1406'!C:C,0)),"-","NEW")</f>
        <v>-</v>
      </c>
      <c r="O105" t="s">
        <v>58177</v>
      </c>
      <c r="P105" t="e">
        <f ca="1">_xll.BDP($C105,$P$2)</f>
        <v>#NAME?</v>
      </c>
      <c r="Q105" t="e">
        <f ca="1">_xll.BDP($C105,Q$2)</f>
        <v>#NAME?</v>
      </c>
      <c r="R105" t="e">
        <f ca="1">_xll.BDP($C105,R$2)</f>
        <v>#NAME?</v>
      </c>
      <c r="S105">
        <v>0</v>
      </c>
      <c r="T105">
        <v>0</v>
      </c>
      <c r="U105">
        <v>0</v>
      </c>
      <c r="V105">
        <v>3.4285679999999998</v>
      </c>
      <c r="W105" s="72">
        <v>533700</v>
      </c>
      <c r="X105" s="72"/>
      <c r="Y105" s="72" t="s">
        <v>58176</v>
      </c>
      <c r="Z105" s="72" t="s">
        <v>1427</v>
      </c>
      <c r="AA105" s="72"/>
      <c r="AB105" s="72" t="s">
        <v>3864</v>
      </c>
      <c r="AC105" s="72"/>
      <c r="AD105" s="72"/>
      <c r="AE105" s="72"/>
      <c r="AF105" s="72">
        <v>5178</v>
      </c>
      <c r="AG105" s="72"/>
      <c r="AH105" s="72"/>
      <c r="AI105" s="72" t="s">
        <v>608</v>
      </c>
      <c r="AJ105" s="72"/>
      <c r="AK105" s="167"/>
      <c r="AN105" t="s">
        <v>58215</v>
      </c>
      <c r="AO105" t="s">
        <v>58176</v>
      </c>
      <c r="AP105" t="s">
        <v>1427</v>
      </c>
      <c r="AQ105" t="s">
        <v>58177</v>
      </c>
      <c r="AR105" t="s">
        <v>58178</v>
      </c>
      <c r="AS105">
        <v>0.83499999999999996</v>
      </c>
      <c r="AT105" t="s">
        <v>608</v>
      </c>
      <c r="AU105" t="s">
        <v>3864</v>
      </c>
      <c r="AV105" t="s">
        <v>1127</v>
      </c>
      <c r="AW105" s="171" t="e">
        <f ca="1">_xll.BDP(Z105,"GICS_SECTOR_NAME")</f>
        <v>#NAME?</v>
      </c>
    </row>
    <row r="106" spans="1:50">
      <c r="A106" s="17">
        <v>44302</v>
      </c>
      <c r="B106" t="s">
        <v>59384</v>
      </c>
      <c r="C106" s="146" t="s">
        <v>74</v>
      </c>
      <c r="D106" s="5">
        <v>6.2500000000000014E-2</v>
      </c>
      <c r="E106" s="5">
        <f>D106*VLOOKUP(B106,리밸런싱정리_202104!$AD$25:$AE$31,2,0)</f>
        <v>1.5625000000000005E-3</v>
      </c>
      <c r="F106" s="5">
        <f t="shared" si="12"/>
        <v>1.5625000000000005E-3</v>
      </c>
      <c r="G106" s="5">
        <f>IFERROR(VLOOKUP(C106,'p2301'!A:V,22,FALSE),0)/100</f>
        <v>1.9E-3</v>
      </c>
      <c r="H106" s="2">
        <f t="shared" si="13"/>
        <v>-3.3749999999999948E-4</v>
      </c>
      <c r="I106" s="78">
        <f t="shared" si="14"/>
        <v>-71072255.837587386</v>
      </c>
      <c r="J106" t="e">
        <f ca="1">_xll.BDP(C106,"px_last")</f>
        <v>#NAME?</v>
      </c>
      <c r="K106" t="e">
        <f ca="1">_xll.BDP(C106, "CRNCY_ADJ_PX_LAST", "EQY_FUND_CRNCY", "KRW")</f>
        <v>#NAME?</v>
      </c>
      <c r="L106">
        <v>100</v>
      </c>
      <c r="M106" t="e">
        <f t="shared" ca="1" si="15"/>
        <v>#NAME?</v>
      </c>
      <c r="N106" t="str">
        <f>IF(ISNUMBER(MATCH(C106,'MTR 기등록 종목_GF1406'!C:C,0)),"-","NEW")</f>
        <v>-</v>
      </c>
      <c r="O106" t="s">
        <v>59136</v>
      </c>
      <c r="P106" t="e">
        <f ca="1">_xll.BDP($C106,$P$2)</f>
        <v>#NAME?</v>
      </c>
      <c r="Q106" t="e">
        <f ca="1">_xll.BDP($C106,Q$2)</f>
        <v>#NAME?</v>
      </c>
      <c r="R106" t="e">
        <f ca="1">_xll.BDP($C106,R$2)</f>
        <v>#NAME?</v>
      </c>
      <c r="S106">
        <v>0</v>
      </c>
      <c r="T106">
        <v>0</v>
      </c>
      <c r="U106">
        <v>0</v>
      </c>
      <c r="V106">
        <v>0.6427389</v>
      </c>
      <c r="W106" s="72">
        <v>533700</v>
      </c>
      <c r="X106" s="72"/>
      <c r="Y106" s="72" t="s">
        <v>339</v>
      </c>
      <c r="Z106" s="72" t="s">
        <v>218</v>
      </c>
      <c r="AA106" s="72"/>
      <c r="AB106" s="72" t="s">
        <v>3621</v>
      </c>
      <c r="AC106" s="72"/>
      <c r="AD106" s="72"/>
      <c r="AE106" s="72"/>
      <c r="AF106" s="170">
        <v>52</v>
      </c>
      <c r="AG106" s="72"/>
      <c r="AH106" s="72"/>
      <c r="AI106" s="72" t="s">
        <v>341</v>
      </c>
      <c r="AJ106" s="72"/>
      <c r="AK106" s="167"/>
      <c r="AN106" t="s">
        <v>58215</v>
      </c>
      <c r="AO106" t="s">
        <v>339</v>
      </c>
      <c r="AP106" t="s">
        <v>218</v>
      </c>
      <c r="AQ106" t="s">
        <v>59136</v>
      </c>
      <c r="AR106" t="s">
        <v>1157</v>
      </c>
      <c r="AS106">
        <v>78.11</v>
      </c>
      <c r="AT106" t="s">
        <v>341</v>
      </c>
      <c r="AU106" t="s">
        <v>3621</v>
      </c>
      <c r="AV106" t="s">
        <v>1156</v>
      </c>
      <c r="AW106" s="171" t="e">
        <f ca="1">_xll.BDP(Z106,"GICS_SECTOR_NAME")</f>
        <v>#NAME?</v>
      </c>
    </row>
    <row r="107" spans="1:50">
      <c r="A107" s="17">
        <v>44302</v>
      </c>
      <c r="B107" t="s">
        <v>59384</v>
      </c>
      <c r="C107" t="s">
        <v>1725</v>
      </c>
      <c r="D107" s="5">
        <v>0.140625</v>
      </c>
      <c r="E107" s="5">
        <f>D107*VLOOKUP(B107,리밸런싱정리_202104!$AD$25:$AE$31,2,0)</f>
        <v>3.5156250000000001E-3</v>
      </c>
      <c r="F107" s="5">
        <f t="shared" si="12"/>
        <v>3.5156250000000001E-3</v>
      </c>
      <c r="G107" s="5">
        <f>IFERROR(VLOOKUP(C107,'p2301'!A:V,22,FALSE),0)/100</f>
        <v>3.9000000000000003E-3</v>
      </c>
      <c r="H107" s="2">
        <f t="shared" si="13"/>
        <v>-3.8437500000000017E-4</v>
      </c>
      <c r="I107" s="78">
        <f t="shared" si="14"/>
        <v>-80943402.481696904</v>
      </c>
      <c r="J107" t="e">
        <f ca="1">_xll.BDP(C107,"px_last")</f>
        <v>#NAME?</v>
      </c>
      <c r="K107" t="e">
        <f ca="1">_xll.BDP(C107, "CRNCY_ADJ_PX_LAST", "EQY_FUND_CRNCY", "KRW")</f>
        <v>#NAME?</v>
      </c>
      <c r="L107">
        <v>100</v>
      </c>
      <c r="M107" t="e">
        <f t="shared" ca="1" si="15"/>
        <v>#NAME?</v>
      </c>
      <c r="N107" t="str">
        <f>IF(ISNUMBER(MATCH(C107,'MTR 기등록 종목_GF1406'!C:C,0)),"-","NEW")</f>
        <v>-</v>
      </c>
      <c r="O107" t="s">
        <v>59112</v>
      </c>
      <c r="P107" t="e">
        <f ca="1">_xll.BDP($C107,$P$2)</f>
        <v>#NAME?</v>
      </c>
      <c r="Q107" t="e">
        <f ca="1">_xll.BDP($C107,Q$2)</f>
        <v>#NAME?</v>
      </c>
      <c r="R107" t="e">
        <f ca="1">_xll.BDP($C107,R$2)</f>
        <v>#NAME?</v>
      </c>
      <c r="S107">
        <v>0</v>
      </c>
      <c r="T107">
        <v>0</v>
      </c>
      <c r="U107">
        <v>0</v>
      </c>
      <c r="V107">
        <v>0.73421720000000001</v>
      </c>
      <c r="W107" s="72">
        <v>533700</v>
      </c>
      <c r="X107" s="72"/>
      <c r="Y107" s="72" t="s">
        <v>59074</v>
      </c>
      <c r="Z107" s="72" t="s">
        <v>59045</v>
      </c>
      <c r="AA107" s="72"/>
      <c r="AB107" s="72" t="s">
        <v>1806</v>
      </c>
      <c r="AC107" s="72"/>
      <c r="AD107" s="72"/>
      <c r="AE107" s="72"/>
      <c r="AF107" s="170">
        <v>0</v>
      </c>
      <c r="AG107" s="72"/>
      <c r="AH107" s="72"/>
      <c r="AI107" s="72" t="s">
        <v>247</v>
      </c>
      <c r="AJ107" s="72"/>
      <c r="AK107" s="167"/>
      <c r="AN107" t="s">
        <v>59199</v>
      </c>
      <c r="AO107" t="s">
        <v>59074</v>
      </c>
      <c r="AP107" t="s">
        <v>59045</v>
      </c>
      <c r="AQ107" t="s">
        <v>59112</v>
      </c>
      <c r="AR107" t="s">
        <v>59183</v>
      </c>
      <c r="AS107">
        <v>11.7</v>
      </c>
      <c r="AT107" t="s">
        <v>247</v>
      </c>
      <c r="AU107" t="s">
        <v>1806</v>
      </c>
      <c r="AV107" t="s">
        <v>1110</v>
      </c>
      <c r="AW107" s="171" t="e">
        <f ca="1">_xll.BDP(Z107,"GICS_SECTOR_NAME")</f>
        <v>#NAME?</v>
      </c>
      <c r="AX107" s="145" t="e">
        <f ca="1">_xll.BDP(Z107,"GICS_SUB_INDUSTRY_NAME")</f>
        <v>#NAME?</v>
      </c>
    </row>
    <row r="108" spans="1:50">
      <c r="A108" s="17">
        <v>44302</v>
      </c>
      <c r="B108" t="s">
        <v>59384</v>
      </c>
      <c r="C108" t="s">
        <v>59045</v>
      </c>
      <c r="D108" s="5">
        <v>6.2499999999999986E-2</v>
      </c>
      <c r="E108" s="5">
        <f>D108*VLOOKUP(B108,리밸런싱정리_202104!$AD$25:$AE$31,2,0)</f>
        <v>1.5624999999999997E-3</v>
      </c>
      <c r="F108" s="5">
        <f t="shared" si="12"/>
        <v>1.5624999999999997E-3</v>
      </c>
      <c r="G108" s="5">
        <f>IFERROR(VLOOKUP(C108,'p2301'!A:V,22,FALSE),0)/100</f>
        <v>1.1999999999999999E-3</v>
      </c>
      <c r="H108" s="2">
        <f t="shared" si="13"/>
        <v>3.6249999999999976E-4</v>
      </c>
      <c r="I108" s="78">
        <f t="shared" si="14"/>
        <v>76336867.381112456</v>
      </c>
      <c r="J108" t="e">
        <f ca="1">_xll.BDP(C108,"px_last")</f>
        <v>#NAME?</v>
      </c>
      <c r="K108" t="e">
        <f ca="1">_xll.BDP(C108, "CRNCY_ADJ_PX_LAST", "EQY_FUND_CRNCY", "KRW")</f>
        <v>#NAME?</v>
      </c>
      <c r="L108">
        <v>100</v>
      </c>
      <c r="M108" t="e">
        <f t="shared" ca="1" si="15"/>
        <v>#NAME?</v>
      </c>
      <c r="N108" t="str">
        <f>IF(ISNUMBER(MATCH(C108,'MTR 기등록 종목_GF1406'!C:C,0)),"-","NEW")</f>
        <v>NEW</v>
      </c>
      <c r="O108" t="s">
        <v>1570</v>
      </c>
      <c r="P108" t="e">
        <f ca="1">_xll.BDP($C108,$P$2)</f>
        <v>#NAME?</v>
      </c>
      <c r="Q108" t="e">
        <f ca="1">_xll.BDP($C108,Q$2)</f>
        <v>#NAME?</v>
      </c>
      <c r="R108" t="e">
        <f ca="1">_xll.BDP($C108,R$2)</f>
        <v>#NAME?</v>
      </c>
      <c r="S108">
        <v>0</v>
      </c>
      <c r="T108">
        <v>0</v>
      </c>
      <c r="U108">
        <v>0</v>
      </c>
      <c r="V108">
        <v>1.2994030000000001</v>
      </c>
      <c r="W108" s="72">
        <v>533700</v>
      </c>
      <c r="X108" s="72"/>
      <c r="Y108" s="72" t="s">
        <v>1569</v>
      </c>
      <c r="Z108" s="72" t="s">
        <v>1571</v>
      </c>
      <c r="AA108" s="72"/>
      <c r="AB108" s="72" t="s">
        <v>1806</v>
      </c>
      <c r="AC108" s="72"/>
      <c r="AD108" s="72"/>
      <c r="AE108" s="72"/>
      <c r="AF108" s="72">
        <v>0</v>
      </c>
      <c r="AG108" s="72"/>
      <c r="AH108" s="72"/>
      <c r="AI108" s="72" t="s">
        <v>247</v>
      </c>
      <c r="AJ108" s="72"/>
      <c r="AK108" s="167"/>
      <c r="AN108" t="s">
        <v>58215</v>
      </c>
      <c r="AO108" t="s">
        <v>1569</v>
      </c>
      <c r="AP108" t="s">
        <v>1571</v>
      </c>
      <c r="AQ108" t="s">
        <v>1570</v>
      </c>
      <c r="AR108" t="s">
        <v>44826</v>
      </c>
      <c r="AS108">
        <v>17</v>
      </c>
      <c r="AT108" t="s">
        <v>247</v>
      </c>
      <c r="AU108" t="s">
        <v>1806</v>
      </c>
      <c r="AV108" t="s">
        <v>1110</v>
      </c>
      <c r="AW108" s="171" t="e">
        <f ca="1">_xll.BDP(Z108,"GICS_SECTOR_NAME")</f>
        <v>#NAME?</v>
      </c>
      <c r="AX108" s="145" t="e">
        <f ca="1">_xll.BDP(Z108,"GICS_SUB_INDUSTRY_NAME")</f>
        <v>#NAME?</v>
      </c>
    </row>
    <row r="109" spans="1:50">
      <c r="A109" s="17">
        <v>44302</v>
      </c>
      <c r="B109" t="s">
        <v>59384</v>
      </c>
      <c r="C109" s="146" t="s">
        <v>1571</v>
      </c>
      <c r="D109" s="5">
        <v>6.2499999999999986E-2</v>
      </c>
      <c r="E109" s="5">
        <f>D109*VLOOKUP(B109,리밸런싱정리_202104!$AD$25:$AE$31,2,0)</f>
        <v>1.5624999999999997E-3</v>
      </c>
      <c r="F109" s="5">
        <f t="shared" si="12"/>
        <v>1.5624999999999997E-3</v>
      </c>
      <c r="G109" s="5">
        <f>IFERROR(VLOOKUP(C109,'p2301'!A:V,22,FALSE),0)/100</f>
        <v>1.5E-3</v>
      </c>
      <c r="H109" s="2">
        <f t="shared" si="13"/>
        <v>6.2499999999999622E-5</v>
      </c>
      <c r="I109" s="78">
        <f t="shared" si="14"/>
        <v>13161528.85881242</v>
      </c>
      <c r="J109" t="e">
        <f ca="1">_xll.BDP(C109,"px_last")</f>
        <v>#NAME?</v>
      </c>
      <c r="K109" t="e">
        <f ca="1">_xll.BDP(C109, "CRNCY_ADJ_PX_LAST", "EQY_FUND_CRNCY", "KRW")</f>
        <v>#NAME?</v>
      </c>
      <c r="L109">
        <v>100</v>
      </c>
      <c r="M109" t="e">
        <f t="shared" ca="1" si="15"/>
        <v>#NAME?</v>
      </c>
      <c r="N109" t="str">
        <f>IF(ISNUMBER(MATCH(C109,'MTR 기등록 종목_GF1406'!C:C,0)),"-","NEW")</f>
        <v>-</v>
      </c>
      <c r="O109" t="s">
        <v>59126</v>
      </c>
      <c r="P109" t="e">
        <f ca="1">_xll.BDP($C109,$P$2)</f>
        <v>#NAME?</v>
      </c>
      <c r="Q109" t="e">
        <f ca="1">_xll.BDP($C109,Q$2)</f>
        <v>#NAME?</v>
      </c>
      <c r="R109" t="e">
        <f ca="1">_xll.BDP($C109,R$2)</f>
        <v>#NAME?</v>
      </c>
      <c r="S109">
        <v>-0.39999985694885254</v>
      </c>
      <c r="T109">
        <v>0</v>
      </c>
      <c r="U109">
        <v>0</v>
      </c>
      <c r="V109">
        <v>-0.19762759999999999</v>
      </c>
      <c r="W109" s="72">
        <v>533700</v>
      </c>
      <c r="X109" s="72"/>
      <c r="Y109" s="72" t="s">
        <v>46665</v>
      </c>
      <c r="Z109" s="72" t="s">
        <v>58986</v>
      </c>
      <c r="AA109" s="72"/>
      <c r="AB109" s="72" t="s">
        <v>1806</v>
      </c>
      <c r="AC109" s="72"/>
      <c r="AD109" s="72"/>
      <c r="AE109" s="72"/>
      <c r="AF109" s="170">
        <v>-13</v>
      </c>
      <c r="AG109" s="72"/>
      <c r="AH109" s="72"/>
      <c r="AI109" s="72" t="s">
        <v>247</v>
      </c>
      <c r="AJ109" s="72"/>
      <c r="AK109" s="167"/>
      <c r="AN109" t="s">
        <v>58215</v>
      </c>
      <c r="AO109" t="s">
        <v>46665</v>
      </c>
      <c r="AP109" t="s">
        <v>58986</v>
      </c>
      <c r="AQ109" t="s">
        <v>59126</v>
      </c>
      <c r="AR109" t="s">
        <v>46667</v>
      </c>
      <c r="AS109">
        <v>31.69</v>
      </c>
      <c r="AT109" t="s">
        <v>247</v>
      </c>
      <c r="AU109" t="s">
        <v>1806</v>
      </c>
      <c r="AV109" t="s">
        <v>1096</v>
      </c>
      <c r="AW109" s="171" t="e">
        <f ca="1">_xll.BDP(Z109,"GICS_SECTOR_NAME")</f>
        <v>#NAME?</v>
      </c>
    </row>
    <row r="110" spans="1:50">
      <c r="A110" s="17">
        <v>44302</v>
      </c>
      <c r="B110" t="s">
        <v>59384</v>
      </c>
      <c r="C110" s="146" t="s">
        <v>59220</v>
      </c>
      <c r="D110" s="5">
        <v>6.2499999999999986E-2</v>
      </c>
      <c r="E110" s="5">
        <f>D110*VLOOKUP(B110,리밸런싱정리_202104!$AD$25:$AE$31,2,0)</f>
        <v>1.5624999999999997E-3</v>
      </c>
      <c r="F110" s="5">
        <f t="shared" si="12"/>
        <v>1.5624999999999997E-3</v>
      </c>
      <c r="G110" s="5">
        <f>IFERROR(VLOOKUP(C110,'p2301'!A:V,22,FALSE),0)/100</f>
        <v>8.9999999999999998E-4</v>
      </c>
      <c r="H110" s="2">
        <f t="shared" si="13"/>
        <v>6.6249999999999968E-4</v>
      </c>
      <c r="I110" s="78">
        <f t="shared" si="14"/>
        <v>139512205.90341243</v>
      </c>
      <c r="J110" t="e">
        <f ca="1">_xll.BDP(C110,"px_last")</f>
        <v>#NAME?</v>
      </c>
      <c r="K110" t="e">
        <f ca="1">_xll.BDP(C110, "CRNCY_ADJ_PX_LAST", "EQY_FUND_CRNCY", "KRW")</f>
        <v>#NAME?</v>
      </c>
      <c r="L110">
        <v>100</v>
      </c>
      <c r="M110" t="e">
        <f t="shared" ca="1" si="15"/>
        <v>#NAME?</v>
      </c>
      <c r="N110" t="str">
        <f>IF(ISNUMBER(MATCH(C110,'MTR 기등록 종목_GF1406'!C:C,0)),"-","NEW")</f>
        <v>NEW</v>
      </c>
      <c r="O110" t="s">
        <v>59128</v>
      </c>
      <c r="P110" t="e">
        <f ca="1">_xll.BDP($C110,$P$2)</f>
        <v>#NAME?</v>
      </c>
      <c r="Q110" t="e">
        <f ca="1">_xll.BDP($C110,Q$2)</f>
        <v>#NAME?</v>
      </c>
      <c r="R110" t="e">
        <f ca="1">_xll.BDP($C110,R$2)</f>
        <v>#NAME?</v>
      </c>
      <c r="S110">
        <v>-0.20000004768371582</v>
      </c>
      <c r="T110">
        <v>-0.20000004768371582</v>
      </c>
      <c r="U110">
        <v>0</v>
      </c>
      <c r="V110">
        <v>0.38880399999999998</v>
      </c>
      <c r="W110" s="72">
        <v>533700</v>
      </c>
      <c r="X110" s="72"/>
      <c r="Y110" s="72" t="s">
        <v>45582</v>
      </c>
      <c r="Z110" s="72" t="s">
        <v>58990</v>
      </c>
      <c r="AA110" s="72"/>
      <c r="AB110" s="72" t="s">
        <v>1806</v>
      </c>
      <c r="AC110" s="72"/>
      <c r="AD110" s="72"/>
      <c r="AE110" s="72"/>
      <c r="AF110" s="170">
        <v>-184</v>
      </c>
      <c r="AG110" s="72"/>
      <c r="AH110" s="72"/>
      <c r="AI110" s="72" t="s">
        <v>247</v>
      </c>
      <c r="AJ110" s="72"/>
      <c r="AK110" s="167"/>
      <c r="AN110" t="s">
        <v>58215</v>
      </c>
      <c r="AO110" t="s">
        <v>45582</v>
      </c>
      <c r="AP110" t="s">
        <v>58990</v>
      </c>
      <c r="AQ110" t="s">
        <v>59128</v>
      </c>
      <c r="AR110" t="s">
        <v>59188</v>
      </c>
      <c r="AS110">
        <v>11.42</v>
      </c>
      <c r="AT110" t="s">
        <v>247</v>
      </c>
      <c r="AU110" t="s">
        <v>1806</v>
      </c>
      <c r="AV110" t="s">
        <v>1096</v>
      </c>
      <c r="AW110" s="171" t="e">
        <f ca="1">_xll.BDP(Z110,"GICS_SECTOR_NAME")</f>
        <v>#NAME?</v>
      </c>
    </row>
    <row r="111" spans="1:50">
      <c r="A111" s="17">
        <v>44302</v>
      </c>
      <c r="B111" t="s">
        <v>59384</v>
      </c>
      <c r="C111" t="s">
        <v>59044</v>
      </c>
      <c r="D111" s="5">
        <v>6.2499999999999986E-2</v>
      </c>
      <c r="E111" s="5">
        <f>D111*VLOOKUP(B111,리밸런싱정리_202104!$AD$25:$AE$31,2,0)</f>
        <v>1.5624999999999997E-3</v>
      </c>
      <c r="F111" s="5">
        <f t="shared" si="12"/>
        <v>1.5624999999999997E-3</v>
      </c>
      <c r="G111" s="5">
        <f>IFERROR(VLOOKUP(C111,'p2301'!A:V,22,FALSE),0)/100</f>
        <v>2.2000000000000001E-3</v>
      </c>
      <c r="H111" s="2">
        <f t="shared" si="13"/>
        <v>-6.3750000000000048E-4</v>
      </c>
      <c r="I111" s="78">
        <f t="shared" si="14"/>
        <v>-134247594.3598876</v>
      </c>
      <c r="J111" t="e">
        <f ca="1">_xll.BDP(C111,"px_last")</f>
        <v>#NAME?</v>
      </c>
      <c r="K111" t="e">
        <f ca="1">_xll.BDP(C111, "CRNCY_ADJ_PX_LAST", "EQY_FUND_CRNCY", "KRW")</f>
        <v>#NAME?</v>
      </c>
      <c r="L111">
        <v>100</v>
      </c>
      <c r="M111" t="e">
        <f t="shared" ca="1" si="15"/>
        <v>#NAME?</v>
      </c>
      <c r="N111" t="str">
        <f>IF(ISNUMBER(MATCH(C111,'MTR 기등록 종목_GF1406'!C:C,0)),"-","NEW")</f>
        <v>NEW</v>
      </c>
      <c r="O111" t="s">
        <v>52478</v>
      </c>
      <c r="P111" t="e">
        <f ca="1">_xll.BDP($C111,$P$2)</f>
        <v>#NAME?</v>
      </c>
      <c r="Q111" t="e">
        <f ca="1">_xll.BDP($C111,Q$2)</f>
        <v>#NAME?</v>
      </c>
      <c r="R111" t="e">
        <f ca="1">_xll.BDP($C111,R$2)</f>
        <v>#NAME?</v>
      </c>
      <c r="S111">
        <v>-0.31077671051025391</v>
      </c>
      <c r="T111">
        <v>-6.3157796859741211E-2</v>
      </c>
      <c r="U111">
        <v>-2.506256103515625E-2</v>
      </c>
      <c r="V111">
        <v>2.6415459999999999</v>
      </c>
      <c r="W111" s="72">
        <v>533700</v>
      </c>
      <c r="X111" s="72"/>
      <c r="Y111" s="72" t="s">
        <v>52476</v>
      </c>
      <c r="Z111" s="72" t="s">
        <v>52477</v>
      </c>
      <c r="AA111" s="72"/>
      <c r="AB111" s="72" t="s">
        <v>1806</v>
      </c>
      <c r="AC111" s="72"/>
      <c r="AD111" s="72"/>
      <c r="AE111" s="72"/>
      <c r="AF111" s="170">
        <v>-61</v>
      </c>
      <c r="AG111" s="72"/>
      <c r="AH111" s="72"/>
      <c r="AI111" s="72" t="s">
        <v>247</v>
      </c>
      <c r="AJ111" s="72"/>
      <c r="AK111" s="167"/>
      <c r="AN111" t="s">
        <v>58215</v>
      </c>
      <c r="AO111" t="s">
        <v>52476</v>
      </c>
      <c r="AP111" t="s">
        <v>52477</v>
      </c>
      <c r="AQ111" t="s">
        <v>52478</v>
      </c>
      <c r="AR111" t="s">
        <v>52479</v>
      </c>
      <c r="AS111">
        <v>79.91</v>
      </c>
      <c r="AT111" t="s">
        <v>247</v>
      </c>
      <c r="AU111" t="s">
        <v>1806</v>
      </c>
      <c r="AV111" t="s">
        <v>1096</v>
      </c>
      <c r="AW111" s="171" t="e">
        <f ca="1">_xll.BDP(Z111,"GICS_SECTOR_NAME")</f>
        <v>#NAME?</v>
      </c>
    </row>
    <row r="112" spans="1:50">
      <c r="A112" s="17">
        <v>44302</v>
      </c>
      <c r="B112" t="s">
        <v>59384</v>
      </c>
      <c r="C112" t="s">
        <v>59385</v>
      </c>
      <c r="D112" s="5">
        <v>6.2499999999999986E-2</v>
      </c>
      <c r="E112" s="5">
        <f>D112*VLOOKUP(B112,리밸런싱정리_202104!$AD$25:$AE$31,2,0)</f>
        <v>1.5624999999999997E-3</v>
      </c>
      <c r="F112" s="5">
        <f t="shared" si="12"/>
        <v>1.5624999999999997E-3</v>
      </c>
      <c r="G112" s="5">
        <f>IFERROR(VLOOKUP(C112,'p2301'!A:V,22,FALSE),0)/100</f>
        <v>0</v>
      </c>
      <c r="H112" s="2">
        <f t="shared" si="13"/>
        <v>1.5624999999999997E-3</v>
      </c>
      <c r="I112" s="78">
        <f t="shared" si="14"/>
        <v>329038221.47031242</v>
      </c>
      <c r="J112" t="e">
        <f ca="1">_xll.BDP(C112,"px_last")</f>
        <v>#NAME?</v>
      </c>
      <c r="K112" t="e">
        <f ca="1">_xll.BDP(C112, "CRNCY_ADJ_PX_LAST", "EQY_FUND_CRNCY", "KRW")</f>
        <v>#NAME?</v>
      </c>
      <c r="L112">
        <v>100</v>
      </c>
      <c r="M112" t="e">
        <f t="shared" ca="1" si="15"/>
        <v>#NAME?</v>
      </c>
      <c r="N112" t="str">
        <f>IF(ISNUMBER(MATCH(C112,'MTR 기등록 종목_GF1406'!C:C,0)),"-","NEW")</f>
        <v>NEW</v>
      </c>
      <c r="O112" t="s">
        <v>54752</v>
      </c>
      <c r="P112" t="e">
        <f ca="1">_xll.BDP($C112,$P$2)</f>
        <v>#NAME?</v>
      </c>
      <c r="Q112" t="e">
        <f ca="1">_xll.BDP($C112,Q$2)</f>
        <v>#NAME?</v>
      </c>
      <c r="R112" t="e">
        <f ca="1">_xll.BDP($C112,R$2)</f>
        <v>#NAME?</v>
      </c>
      <c r="S112">
        <v>-0.13071894645690918</v>
      </c>
      <c r="T112">
        <v>0</v>
      </c>
      <c r="U112">
        <v>0</v>
      </c>
      <c r="V112">
        <v>-8.6860870000000007E-2</v>
      </c>
      <c r="W112" s="72">
        <v>533700</v>
      </c>
      <c r="X112" s="72"/>
      <c r="Y112" s="72" t="s">
        <v>54750</v>
      </c>
      <c r="Z112" s="72" t="s">
        <v>54751</v>
      </c>
      <c r="AA112" s="72"/>
      <c r="AB112" s="72" t="s">
        <v>1806</v>
      </c>
      <c r="AC112" s="72"/>
      <c r="AD112" s="72"/>
      <c r="AE112" s="72"/>
      <c r="AF112" s="170">
        <v>-44</v>
      </c>
      <c r="AG112" s="72"/>
      <c r="AH112" s="72"/>
      <c r="AI112" s="72" t="s">
        <v>247</v>
      </c>
      <c r="AJ112" s="72"/>
      <c r="AK112" s="167"/>
      <c r="AN112" t="s">
        <v>58215</v>
      </c>
      <c r="AO112" t="s">
        <v>54750</v>
      </c>
      <c r="AP112" t="s">
        <v>54751</v>
      </c>
      <c r="AQ112" t="s">
        <v>54752</v>
      </c>
      <c r="AR112" t="s">
        <v>54753</v>
      </c>
      <c r="AS112">
        <v>116.12</v>
      </c>
      <c r="AT112" t="s">
        <v>247</v>
      </c>
      <c r="AU112" t="s">
        <v>1806</v>
      </c>
      <c r="AV112" t="s">
        <v>1096</v>
      </c>
      <c r="AW112" s="171" t="e">
        <f ca="1">_xll.BDP(Z112,"GICS_SECTOR_NAME")</f>
        <v>#NAME?</v>
      </c>
    </row>
    <row r="113" spans="1:50">
      <c r="A113" s="17">
        <v>44302</v>
      </c>
      <c r="B113" t="s">
        <v>59384</v>
      </c>
      <c r="C113" t="s">
        <v>59386</v>
      </c>
      <c r="D113" s="5">
        <v>6.2499999999999986E-2</v>
      </c>
      <c r="E113" s="5">
        <f>D113*VLOOKUP(B113,리밸런싱정리_202104!$AD$25:$AE$31,2,0)</f>
        <v>1.5624999999999997E-3</v>
      </c>
      <c r="F113" s="5">
        <f t="shared" si="12"/>
        <v>1.5624999999999997E-3</v>
      </c>
      <c r="G113" s="5">
        <f>IFERROR(VLOOKUP(C113,'p2301'!A:V,22,FALSE),0)/100</f>
        <v>0</v>
      </c>
      <c r="H113" s="2">
        <f t="shared" si="13"/>
        <v>1.5624999999999997E-3</v>
      </c>
      <c r="I113" s="78">
        <f t="shared" si="14"/>
        <v>329038221.47031242</v>
      </c>
      <c r="J113" t="e">
        <f ca="1">_xll.BDP(C113,"px_last")</f>
        <v>#NAME?</v>
      </c>
      <c r="K113" t="e">
        <f ca="1">_xll.BDP(C113, "CRNCY_ADJ_PX_LAST", "EQY_FUND_CRNCY", "KRW")</f>
        <v>#NAME?</v>
      </c>
      <c r="L113">
        <v>100</v>
      </c>
      <c r="M113" t="e">
        <f t="shared" ca="1" si="15"/>
        <v>#NAME?</v>
      </c>
      <c r="N113" t="str">
        <f>IF(ISNUMBER(MATCH(C113,'MTR 기등록 종목_GF1406'!C:C,0)),"-","NEW")</f>
        <v>NEW</v>
      </c>
      <c r="O113" t="s">
        <v>895</v>
      </c>
      <c r="P113" t="e">
        <f ca="1">_xll.BDP($C113,$P$2)</f>
        <v>#NAME?</v>
      </c>
      <c r="Q113" t="e">
        <f ca="1">_xll.BDP($C113,Q$2)</f>
        <v>#NAME?</v>
      </c>
      <c r="R113" t="e">
        <f ca="1">_xll.BDP($C113,R$2)</f>
        <v>#NAME?</v>
      </c>
      <c r="S113">
        <v>8.3333492279052734E-2</v>
      </c>
      <c r="T113">
        <v>0.20333337783813477</v>
      </c>
      <c r="U113">
        <v>4.3333530426025391E-2</v>
      </c>
      <c r="V113">
        <v>2.375769</v>
      </c>
      <c r="W113" s="72">
        <v>533700</v>
      </c>
      <c r="X113" s="72"/>
      <c r="Y113" s="72" t="s">
        <v>1033</v>
      </c>
      <c r="Z113" s="72" t="s">
        <v>956</v>
      </c>
      <c r="AA113" s="72"/>
      <c r="AB113" s="72" t="s">
        <v>1806</v>
      </c>
      <c r="AC113" s="72"/>
      <c r="AD113" s="72"/>
      <c r="AE113" s="72"/>
      <c r="AF113" s="72">
        <v>-108</v>
      </c>
      <c r="AG113" s="72"/>
      <c r="AH113" s="72"/>
      <c r="AI113" s="72" t="s">
        <v>247</v>
      </c>
      <c r="AJ113" s="72"/>
      <c r="AK113" s="167"/>
      <c r="AN113" t="s">
        <v>58215</v>
      </c>
      <c r="AO113" t="s">
        <v>1033</v>
      </c>
      <c r="AP113" t="s">
        <v>956</v>
      </c>
      <c r="AQ113" t="s">
        <v>895</v>
      </c>
      <c r="AR113" t="s">
        <v>1261</v>
      </c>
      <c r="AS113">
        <v>45.06</v>
      </c>
      <c r="AT113" t="s">
        <v>247</v>
      </c>
      <c r="AU113" t="s">
        <v>1806</v>
      </c>
      <c r="AV113" t="s">
        <v>1110</v>
      </c>
      <c r="AW113" s="171" t="e">
        <f ca="1">_xll.BDP(Z113,"GICS_SECTOR_NAME")</f>
        <v>#NAME?</v>
      </c>
    </row>
    <row r="114" spans="1:50">
      <c r="A114" s="17">
        <v>44302</v>
      </c>
      <c r="B114" t="s">
        <v>59380</v>
      </c>
      <c r="C114" t="s">
        <v>70</v>
      </c>
      <c r="D114" s="5">
        <v>0.5</v>
      </c>
      <c r="E114" s="5">
        <f>D114*VLOOKUP(B114,리밸런싱정리_202104!$AD$25:$AE$31,2,0)</f>
        <v>1.375E-2</v>
      </c>
      <c r="F114" s="5">
        <f t="shared" si="12"/>
        <v>1.375E-2</v>
      </c>
      <c r="G114" s="5">
        <f>IFERROR(VLOOKUP(C114,'p2301'!A:V,22,FALSE),0)/100</f>
        <v>1.3100000000000001E-2</v>
      </c>
      <c r="H114" s="2">
        <f t="shared" si="13"/>
        <v>6.4999999999999954E-4</v>
      </c>
      <c r="I114" s="78">
        <f t="shared" si="14"/>
        <v>136879900.13164991</v>
      </c>
      <c r="J114" t="e">
        <f ca="1">_xll.BDP(C114,"px_last")</f>
        <v>#NAME?</v>
      </c>
      <c r="K114" t="e">
        <f ca="1">_xll.BDP(C114, "CRNCY_ADJ_PX_LAST", "EQY_FUND_CRNCY", "KRW")</f>
        <v>#NAME?</v>
      </c>
      <c r="L114">
        <v>100</v>
      </c>
      <c r="M114" t="e">
        <f t="shared" ca="1" si="15"/>
        <v>#NAME?</v>
      </c>
      <c r="N114" t="str">
        <f>IF(ISNUMBER(MATCH(C114,'MTR 기등록 종목_GF1406'!C:C,0)),"-","NEW")</f>
        <v>-</v>
      </c>
      <c r="O114" t="s">
        <v>778</v>
      </c>
      <c r="P114" t="e">
        <f ca="1">_xll.BDP($C114,$P$2)</f>
        <v>#NAME?</v>
      </c>
      <c r="Q114" t="e">
        <f ca="1">_xll.BDP($C114,Q$2)</f>
        <v>#NAME?</v>
      </c>
      <c r="R114" t="e">
        <f ca="1">_xll.BDP($C114,R$2)</f>
        <v>#NAME?</v>
      </c>
      <c r="S114">
        <v>0</v>
      </c>
      <c r="T114">
        <v>0.13333320617675781</v>
      </c>
      <c r="U114">
        <v>0</v>
      </c>
      <c r="V114">
        <v>1.3419319999999999</v>
      </c>
      <c r="W114" s="72">
        <v>533700</v>
      </c>
      <c r="X114" s="72"/>
      <c r="Y114" s="72" t="s">
        <v>777</v>
      </c>
      <c r="Z114" s="72" t="s">
        <v>29</v>
      </c>
      <c r="AA114" s="72"/>
      <c r="AB114" s="72" t="s">
        <v>1806</v>
      </c>
      <c r="AC114" s="72"/>
      <c r="AD114" s="72"/>
      <c r="AE114" s="72"/>
      <c r="AF114" s="170">
        <v>-96</v>
      </c>
      <c r="AG114" s="72"/>
      <c r="AH114" s="72"/>
      <c r="AI114" s="72" t="s">
        <v>247</v>
      </c>
      <c r="AJ114" s="72"/>
      <c r="AK114" s="167"/>
      <c r="AN114" t="s">
        <v>58215</v>
      </c>
      <c r="AO114" t="s">
        <v>777</v>
      </c>
      <c r="AP114" t="s">
        <v>29</v>
      </c>
      <c r="AQ114" t="s">
        <v>778</v>
      </c>
      <c r="AR114" t="s">
        <v>1176</v>
      </c>
      <c r="AS114">
        <v>57.8</v>
      </c>
      <c r="AT114" t="s">
        <v>247</v>
      </c>
      <c r="AU114" t="s">
        <v>1806</v>
      </c>
      <c r="AV114" t="s">
        <v>1096</v>
      </c>
      <c r="AW114" s="171" t="e">
        <f ca="1">_xll.BDP(Z114,"GICS_SECTOR_NAME")</f>
        <v>#NAME?</v>
      </c>
    </row>
    <row r="115" spans="1:50">
      <c r="A115" s="17">
        <v>44302</v>
      </c>
      <c r="B115" t="s">
        <v>59380</v>
      </c>
      <c r="C115" t="s">
        <v>69</v>
      </c>
      <c r="D115" s="5">
        <v>0.5</v>
      </c>
      <c r="E115" s="5">
        <f>D115*VLOOKUP(B115,리밸런싱정리_202104!$AD$25:$AE$31,2,0)</f>
        <v>1.375E-2</v>
      </c>
      <c r="F115" s="5">
        <f t="shared" si="12"/>
        <v>1.375E-2</v>
      </c>
      <c r="G115" s="5">
        <f>IFERROR(VLOOKUP(C115,'p2301'!A:V,22,FALSE),0)/100</f>
        <v>1.3899999999999999E-2</v>
      </c>
      <c r="H115" s="2">
        <f t="shared" si="13"/>
        <v>-1.4999999999999909E-4</v>
      </c>
      <c r="I115" s="78">
        <f t="shared" si="14"/>
        <v>-31587669.261149809</v>
      </c>
      <c r="J115" t="e">
        <f ca="1">_xll.BDP(C115,"px_last")</f>
        <v>#NAME?</v>
      </c>
      <c r="K115" t="e">
        <f ca="1">_xll.BDP(C115, "CRNCY_ADJ_PX_LAST", "EQY_FUND_CRNCY", "KRW")</f>
        <v>#NAME?</v>
      </c>
      <c r="L115">
        <v>100</v>
      </c>
      <c r="M115" t="e">
        <f t="shared" ca="1" si="15"/>
        <v>#NAME?</v>
      </c>
      <c r="N115" t="str">
        <f>IF(ISNUMBER(MATCH(C115,'MTR 기등록 종목_GF1406'!C:C,0)),"-","NEW")</f>
        <v>-</v>
      </c>
      <c r="O115" t="s">
        <v>54742</v>
      </c>
      <c r="P115" t="e">
        <f ca="1">_xll.BDP($C115,$P$2)</f>
        <v>#NAME?</v>
      </c>
      <c r="Q115" t="e">
        <f ca="1">_xll.BDP($C115,Q$2)</f>
        <v>#NAME?</v>
      </c>
      <c r="R115" t="e">
        <f ca="1">_xll.BDP($C115,R$2)</f>
        <v>#NAME?</v>
      </c>
      <c r="S115">
        <v>0</v>
      </c>
      <c r="T115">
        <v>0</v>
      </c>
      <c r="U115">
        <v>0</v>
      </c>
      <c r="V115">
        <v>1.318743</v>
      </c>
      <c r="W115" s="72">
        <v>533700</v>
      </c>
      <c r="X115" s="72"/>
      <c r="Y115" s="72" t="s">
        <v>54740</v>
      </c>
      <c r="Z115" s="72" t="s">
        <v>54741</v>
      </c>
      <c r="AA115" s="72"/>
      <c r="AB115" s="72" t="s">
        <v>1806</v>
      </c>
      <c r="AC115" s="72"/>
      <c r="AD115" s="72"/>
      <c r="AE115" s="72"/>
      <c r="AF115" s="170">
        <v>-83</v>
      </c>
      <c r="AG115" s="72"/>
      <c r="AH115" s="72"/>
      <c r="AI115" s="72" t="s">
        <v>247</v>
      </c>
      <c r="AJ115" s="72"/>
      <c r="AK115" s="167"/>
      <c r="AN115" t="s">
        <v>58215</v>
      </c>
      <c r="AO115" t="s">
        <v>54740</v>
      </c>
      <c r="AP115" t="s">
        <v>54741</v>
      </c>
      <c r="AQ115" t="s">
        <v>54742</v>
      </c>
      <c r="AR115" t="s">
        <v>54743</v>
      </c>
      <c r="AS115">
        <v>56.16</v>
      </c>
      <c r="AT115" t="s">
        <v>247</v>
      </c>
      <c r="AU115" t="s">
        <v>1806</v>
      </c>
      <c r="AV115" t="s">
        <v>1096</v>
      </c>
      <c r="AW115" s="171" t="e">
        <f ca="1">_xll.BDP(Z115,"GICS_SECTOR_NAME")</f>
        <v>#NAME?</v>
      </c>
    </row>
    <row r="116" spans="1:50">
      <c r="A116" s="17">
        <v>44302</v>
      </c>
      <c r="B116" t="s">
        <v>59379</v>
      </c>
      <c r="C116" t="s">
        <v>68</v>
      </c>
      <c r="D116" s="5">
        <v>0.25</v>
      </c>
      <c r="E116" s="5">
        <f>D116*VLOOKUP(B116,리밸런싱정리_202104!$AD$25:$AE$31,2,0)</f>
        <v>1.2500000000000001E-2</v>
      </c>
      <c r="F116" s="5">
        <f t="shared" si="12"/>
        <v>1.2500000000000001E-2</v>
      </c>
      <c r="G116" s="5">
        <f>IFERROR(VLOOKUP(C116,'p2301'!A:V,22,FALSE),0)/100</f>
        <v>2.23E-2</v>
      </c>
      <c r="H116" s="2">
        <f t="shared" si="13"/>
        <v>-9.7999999999999997E-3</v>
      </c>
      <c r="I116" s="78">
        <f t="shared" si="14"/>
        <v>-2063727725.0618</v>
      </c>
      <c r="J116" t="e">
        <f ca="1">_xll.BDP(C116,"px_last")</f>
        <v>#NAME?</v>
      </c>
      <c r="K116" t="e">
        <f ca="1">_xll.BDP(C116, "CRNCY_ADJ_PX_LAST", "EQY_FUND_CRNCY", "KRW")</f>
        <v>#NAME?</v>
      </c>
      <c r="L116">
        <v>1</v>
      </c>
      <c r="M116" t="e">
        <f t="shared" ca="1" si="15"/>
        <v>#NAME?</v>
      </c>
      <c r="N116" t="str">
        <f>IF(ISNUMBER(MATCH(C116,'MTR 기등록 종목_GF1406'!C:C,0)),"-","NEW")</f>
        <v>-</v>
      </c>
      <c r="O116" t="s">
        <v>831</v>
      </c>
      <c r="P116" t="e">
        <f ca="1">_xll.BDP($C116,$P$2)</f>
        <v>#NAME?</v>
      </c>
      <c r="Q116" t="e">
        <f ca="1">_xll.BDP($C116,Q$2)</f>
        <v>#NAME?</v>
      </c>
      <c r="R116" t="e">
        <f ca="1">_xll.BDP($C116,R$2)</f>
        <v>#NAME?</v>
      </c>
      <c r="S116">
        <v>9.375E-2</v>
      </c>
      <c r="T116">
        <v>0</v>
      </c>
      <c r="U116">
        <v>0</v>
      </c>
      <c r="V116">
        <v>5.0901360000000002</v>
      </c>
      <c r="W116" s="72">
        <v>533700</v>
      </c>
      <c r="X116" s="72"/>
      <c r="Y116" s="72" t="s">
        <v>983</v>
      </c>
      <c r="Z116" s="72" t="s">
        <v>1485</v>
      </c>
      <c r="AA116" s="72"/>
      <c r="AB116" s="72" t="s">
        <v>17416</v>
      </c>
      <c r="AC116" s="72"/>
      <c r="AD116" s="72"/>
      <c r="AE116" s="72"/>
      <c r="AF116" s="170">
        <v>-8</v>
      </c>
      <c r="AG116" s="72"/>
      <c r="AH116" s="72"/>
      <c r="AI116" s="72" t="s">
        <v>374</v>
      </c>
      <c r="AJ116" s="72"/>
      <c r="AK116" s="167"/>
      <c r="AN116" t="s">
        <v>58215</v>
      </c>
      <c r="AO116" t="s">
        <v>983</v>
      </c>
      <c r="AP116" t="s">
        <v>1485</v>
      </c>
      <c r="AQ116" t="s">
        <v>831</v>
      </c>
      <c r="AR116" t="s">
        <v>1193</v>
      </c>
      <c r="AS116">
        <v>586.29999999999995</v>
      </c>
      <c r="AT116" t="s">
        <v>374</v>
      </c>
      <c r="AU116" t="s">
        <v>17416</v>
      </c>
      <c r="AV116" t="s">
        <v>1183</v>
      </c>
      <c r="AW116" s="171" t="e">
        <f ca="1">_xll.BDP(Z116,"GICS_SECTOR_NAME")</f>
        <v>#NAME?</v>
      </c>
    </row>
    <row r="117" spans="1:50">
      <c r="A117" s="17">
        <v>44302</v>
      </c>
      <c r="B117" t="s">
        <v>59379</v>
      </c>
      <c r="C117" t="s">
        <v>682</v>
      </c>
      <c r="D117" s="5">
        <v>0.25</v>
      </c>
      <c r="E117" s="5">
        <f>D117*VLOOKUP(B117,리밸런싱정리_202104!$AD$25:$AE$31,2,0)</f>
        <v>1.2500000000000001E-2</v>
      </c>
      <c r="F117" s="5">
        <f t="shared" si="12"/>
        <v>1.2500000000000001E-2</v>
      </c>
      <c r="G117" s="5">
        <f>IFERROR(VLOOKUP(C117,'p2301'!A:V,22,FALSE),0)/100</f>
        <v>1.3300000000000001E-2</v>
      </c>
      <c r="H117" s="2">
        <f t="shared" si="13"/>
        <v>-8.0000000000000036E-4</v>
      </c>
      <c r="I117" s="78">
        <f t="shared" si="14"/>
        <v>-168467569.39280006</v>
      </c>
      <c r="J117" t="e">
        <f ca="1">_xll.BDP(C117,"px_last")</f>
        <v>#NAME?</v>
      </c>
      <c r="K117" t="e">
        <f ca="1">_xll.BDP(C117, "CRNCY_ADJ_PX_LAST", "EQY_FUND_CRNCY", "KRW")</f>
        <v>#NAME?</v>
      </c>
      <c r="L117">
        <v>100</v>
      </c>
      <c r="M117" t="e">
        <f t="shared" ca="1" si="15"/>
        <v>#NAME?</v>
      </c>
      <c r="N117" t="str">
        <f>IF(ISNUMBER(MATCH(C117,'MTR 기등록 종목_GF1406'!C:C,0)),"-","NEW")</f>
        <v>-</v>
      </c>
      <c r="O117" t="s">
        <v>48951</v>
      </c>
      <c r="P117" t="e">
        <f ca="1">_xll.BDP($C117,$P$2)</f>
        <v>#NAME?</v>
      </c>
      <c r="Q117" t="e">
        <f ca="1">_xll.BDP($C117,Q$2)</f>
        <v>#NAME?</v>
      </c>
      <c r="R117" t="e">
        <f ca="1">_xll.BDP($C117,R$2)</f>
        <v>#NAME?</v>
      </c>
      <c r="S117">
        <v>0</v>
      </c>
      <c r="T117">
        <v>0</v>
      </c>
      <c r="U117">
        <v>0</v>
      </c>
      <c r="V117">
        <v>6.2228190000000003</v>
      </c>
      <c r="W117" s="72">
        <v>533700</v>
      </c>
      <c r="X117" s="72"/>
      <c r="Y117" s="72" t="s">
        <v>48949</v>
      </c>
      <c r="Z117" s="72" t="s">
        <v>48950</v>
      </c>
      <c r="AA117" s="72"/>
      <c r="AB117" s="72" t="s">
        <v>1806</v>
      </c>
      <c r="AC117" s="72"/>
      <c r="AD117" s="72"/>
      <c r="AE117" s="72"/>
      <c r="AF117" s="170">
        <v>-176</v>
      </c>
      <c r="AG117" s="72"/>
      <c r="AH117" s="72"/>
      <c r="AI117" s="72" t="s">
        <v>247</v>
      </c>
      <c r="AJ117" s="72"/>
      <c r="AK117" s="167"/>
      <c r="AN117" t="s">
        <v>58215</v>
      </c>
      <c r="AO117" t="s">
        <v>48949</v>
      </c>
      <c r="AP117" t="s">
        <v>48950</v>
      </c>
      <c r="AQ117" t="s">
        <v>48951</v>
      </c>
      <c r="AR117" t="s">
        <v>48952</v>
      </c>
      <c r="AS117">
        <v>25.53</v>
      </c>
      <c r="AT117" t="s">
        <v>247</v>
      </c>
      <c r="AU117" t="s">
        <v>1806</v>
      </c>
      <c r="AV117" t="s">
        <v>1096</v>
      </c>
      <c r="AW117" s="171" t="e">
        <f ca="1">_xll.BDP(Z117,"GICS_SECTOR_NAME")</f>
        <v>#NAME?</v>
      </c>
    </row>
    <row r="118" spans="1:50">
      <c r="A118" s="17">
        <v>44302</v>
      </c>
      <c r="B118" t="s">
        <v>59379</v>
      </c>
      <c r="C118" t="s">
        <v>1720</v>
      </c>
      <c r="D118" s="5">
        <v>0</v>
      </c>
      <c r="E118" s="5">
        <f>D118*VLOOKUP(B118,리밸런싱정리_202104!$AD$25:$AE$31,2,0)</f>
        <v>0</v>
      </c>
      <c r="F118" s="5">
        <f t="shared" si="12"/>
        <v>0</v>
      </c>
      <c r="G118" s="5">
        <f>IFERROR(VLOOKUP(C118,'p2301'!A:V,22,FALSE),0)/100</f>
        <v>1E-4</v>
      </c>
      <c r="H118" s="2">
        <f t="shared" si="13"/>
        <v>-1E-4</v>
      </c>
      <c r="I118" s="78">
        <f t="shared" si="14"/>
        <v>-21058446.1741</v>
      </c>
      <c r="J118" t="e">
        <f ca="1">_xll.BDP(C118,"px_last")</f>
        <v>#NAME?</v>
      </c>
      <c r="K118" t="e">
        <f ca="1">_xll.BDP(C118, "CRNCY_ADJ_PX_LAST", "EQY_FUND_CRNCY", "KRW")</f>
        <v>#NAME?</v>
      </c>
      <c r="L118">
        <v>100</v>
      </c>
      <c r="M118" t="e">
        <f t="shared" ca="1" si="15"/>
        <v>#NAME?</v>
      </c>
      <c r="N118" t="str">
        <f>IF(ISNUMBER(MATCH(C118,'MTR 기등록 종목_GF1406'!C:C,0)),"-","NEW")</f>
        <v>NEW</v>
      </c>
      <c r="O118" t="s">
        <v>59102</v>
      </c>
      <c r="P118" t="e">
        <f ca="1">_xll.BDP($C118,$P$2)</f>
        <v>#NAME?</v>
      </c>
      <c r="Q118" t="e">
        <f ca="1">_xll.BDP($C118,Q$2)</f>
        <v>#NAME?</v>
      </c>
      <c r="R118" t="e">
        <f ca="1">_xll.BDP($C118,R$2)</f>
        <v>#NAME?</v>
      </c>
      <c r="S118">
        <v>-0.28571438789367676</v>
      </c>
      <c r="T118">
        <v>0</v>
      </c>
      <c r="U118">
        <v>0</v>
      </c>
      <c r="V118">
        <v>2.2160250000000001</v>
      </c>
      <c r="W118" s="72">
        <v>533700</v>
      </c>
      <c r="X118" s="72"/>
      <c r="Y118" s="72" t="s">
        <v>51296</v>
      </c>
      <c r="Z118" s="72" t="s">
        <v>51297</v>
      </c>
      <c r="AA118" s="72"/>
      <c r="AB118" s="72" t="s">
        <v>1806</v>
      </c>
      <c r="AC118" s="72"/>
      <c r="AD118" s="72"/>
      <c r="AE118" s="72"/>
      <c r="AF118" s="170">
        <v>-90</v>
      </c>
      <c r="AG118" s="72"/>
      <c r="AH118" s="72"/>
      <c r="AI118" s="72" t="s">
        <v>247</v>
      </c>
      <c r="AJ118" s="72"/>
      <c r="AK118" s="167"/>
      <c r="AN118" t="s">
        <v>58215</v>
      </c>
      <c r="AO118" t="s">
        <v>51296</v>
      </c>
      <c r="AP118" t="s">
        <v>51297</v>
      </c>
      <c r="AQ118" t="s">
        <v>59102</v>
      </c>
      <c r="AR118" t="s">
        <v>51299</v>
      </c>
      <c r="AS118">
        <v>51.41</v>
      </c>
      <c r="AT118" t="s">
        <v>247</v>
      </c>
      <c r="AU118" t="s">
        <v>1806</v>
      </c>
      <c r="AV118" t="s">
        <v>1096</v>
      </c>
      <c r="AW118" s="171" t="e">
        <f ca="1">_xll.BDP(Z118,"GICS_SECTOR_NAME")</f>
        <v>#NAME?</v>
      </c>
      <c r="AX118" s="145" t="e">
        <f ca="1">_xll.BDP(Z118,"GICS_SUB_INDUSTRY_NAME")</f>
        <v>#NAME?</v>
      </c>
    </row>
    <row r="119" spans="1:50">
      <c r="A119" s="17">
        <v>44302</v>
      </c>
      <c r="B119" t="s">
        <v>59379</v>
      </c>
      <c r="C119" s="146" t="s">
        <v>773</v>
      </c>
      <c r="D119" s="5">
        <v>0.25</v>
      </c>
      <c r="E119" s="5">
        <f>D119*VLOOKUP(B119,리밸런싱정리_202104!$AD$25:$AE$31,2,0)</f>
        <v>1.2500000000000001E-2</v>
      </c>
      <c r="F119" s="5">
        <f t="shared" si="12"/>
        <v>1.2500000000000001E-2</v>
      </c>
      <c r="G119" s="5">
        <f>IFERROR(VLOOKUP(C119,'p2301'!A:V,22,FALSE),0)/100</f>
        <v>9.1000000000000004E-3</v>
      </c>
      <c r="H119" s="2">
        <f t="shared" si="13"/>
        <v>3.4000000000000002E-3</v>
      </c>
      <c r="I119" s="78">
        <f t="shared" si="14"/>
        <v>715987169.9194001</v>
      </c>
      <c r="J119" t="e">
        <f ca="1">_xll.BDP(C119,"px_last")</f>
        <v>#NAME?</v>
      </c>
      <c r="K119" t="e">
        <f ca="1">_xll.BDP(C119, "CRNCY_ADJ_PX_LAST", "EQY_FUND_CRNCY", "KRW")</f>
        <v>#NAME?</v>
      </c>
      <c r="L119">
        <v>100</v>
      </c>
      <c r="M119" t="e">
        <f t="shared" ca="1" si="15"/>
        <v>#NAME?</v>
      </c>
      <c r="N119" t="str">
        <f>IF(ISNUMBER(MATCH(C119,'MTR 기등록 종목_GF1406'!C:C,0)),"-","NEW")</f>
        <v>-</v>
      </c>
      <c r="O119" t="s">
        <v>59138</v>
      </c>
      <c r="P119" t="e">
        <f ca="1">_xll.BDP($C119,$P$2)</f>
        <v>#NAME?</v>
      </c>
      <c r="Q119" t="e">
        <f ca="1">_xll.BDP($C119,Q$2)</f>
        <v>#NAME?</v>
      </c>
      <c r="R119" t="e">
        <f ca="1">_xll.BDP($C119,R$2)</f>
        <v>#NAME?</v>
      </c>
      <c r="S119">
        <v>3.3333301544189453E-2</v>
      </c>
      <c r="T119">
        <v>3.3333301544189453E-2</v>
      </c>
      <c r="U119">
        <v>0</v>
      </c>
      <c r="V119">
        <v>0</v>
      </c>
      <c r="W119" s="72">
        <v>533700</v>
      </c>
      <c r="X119" s="72"/>
      <c r="Y119" s="72" t="s">
        <v>41094</v>
      </c>
      <c r="Z119" s="72" t="s">
        <v>52</v>
      </c>
      <c r="AA119" s="72"/>
      <c r="AB119" s="72" t="s">
        <v>3864</v>
      </c>
      <c r="AC119" s="72"/>
      <c r="AD119" s="72"/>
      <c r="AE119" s="72"/>
      <c r="AF119" s="72">
        <v>-1015</v>
      </c>
      <c r="AG119" s="72"/>
      <c r="AH119" s="72"/>
      <c r="AI119" s="72" t="s">
        <v>608</v>
      </c>
      <c r="AJ119" s="72"/>
      <c r="AK119" s="167"/>
      <c r="AN119" t="s">
        <v>58215</v>
      </c>
      <c r="AO119" t="s">
        <v>41094</v>
      </c>
      <c r="AP119" t="s">
        <v>52</v>
      </c>
      <c r="AQ119" t="s">
        <v>59138</v>
      </c>
      <c r="AR119" t="s">
        <v>41097</v>
      </c>
      <c r="AS119">
        <v>1.46</v>
      </c>
      <c r="AT119" t="s">
        <v>608</v>
      </c>
      <c r="AU119" t="s">
        <v>3864</v>
      </c>
      <c r="AV119" t="s">
        <v>1127</v>
      </c>
      <c r="AW119" s="171" t="e">
        <f ca="1">_xll.BDP(Z119,"GICS_SECTOR_NAME")</f>
        <v>#NAME?</v>
      </c>
    </row>
    <row r="120" spans="1:50">
      <c r="A120" s="17">
        <v>44302</v>
      </c>
      <c r="B120" t="s">
        <v>59379</v>
      </c>
      <c r="C120" t="s">
        <v>59387</v>
      </c>
      <c r="D120" s="5">
        <v>0.25</v>
      </c>
      <c r="E120" s="5">
        <f>D120*VLOOKUP(B120,리밸런싱정리_202104!$AD$25:$AE$31,2,0)</f>
        <v>1.2500000000000001E-2</v>
      </c>
      <c r="F120" s="5">
        <f t="shared" si="12"/>
        <v>1.2500000000000001E-2</v>
      </c>
      <c r="G120" s="5">
        <f>IFERROR(VLOOKUP(C120,'p2301'!A:V,22,FALSE),0)/100</f>
        <v>0</v>
      </c>
      <c r="H120" s="2">
        <f t="shared" si="13"/>
        <v>1.2500000000000001E-2</v>
      </c>
      <c r="I120" s="78">
        <f t="shared" si="14"/>
        <v>2632305771.7625003</v>
      </c>
      <c r="J120" t="e">
        <f ca="1">_xll.BDP(C120,"px_last")</f>
        <v>#NAME?</v>
      </c>
      <c r="K120" t="e">
        <f ca="1">_xll.BDP(C120, "CRNCY_ADJ_PX_LAST", "EQY_FUND_CRNCY", "KRW")</f>
        <v>#NAME?</v>
      </c>
      <c r="L120">
        <v>100</v>
      </c>
      <c r="M120" t="e">
        <f t="shared" ca="1" si="15"/>
        <v>#NAME?</v>
      </c>
      <c r="N120" t="str">
        <f>IF(ISNUMBER(MATCH(C120,'MTR 기등록 종목_GF1406'!C:C,0)),"-","NEW")</f>
        <v>-</v>
      </c>
      <c r="O120" t="s">
        <v>48396</v>
      </c>
      <c r="P120" t="e">
        <f ca="1">_xll.BDP($C120,$P$2)</f>
        <v>#NAME?</v>
      </c>
      <c r="Q120" t="e">
        <f ca="1">_xll.BDP($C120,Q$2)</f>
        <v>#NAME?</v>
      </c>
      <c r="R120" t="e">
        <f ca="1">_xll.BDP($C120,R$2)</f>
        <v>#NAME?</v>
      </c>
      <c r="S120">
        <v>-0.28888893127441406</v>
      </c>
      <c r="T120">
        <v>-0.11111116409301758</v>
      </c>
      <c r="U120">
        <v>-0.11111116409301758</v>
      </c>
      <c r="V120">
        <v>3.0068890000000001</v>
      </c>
      <c r="W120" s="72">
        <v>533700</v>
      </c>
      <c r="X120" s="72"/>
      <c r="Y120" s="72" t="s">
        <v>48394</v>
      </c>
      <c r="Z120" s="72" t="s">
        <v>48395</v>
      </c>
      <c r="AA120" s="72"/>
      <c r="AB120" s="72" t="s">
        <v>1806</v>
      </c>
      <c r="AC120" s="72"/>
      <c r="AD120" s="72"/>
      <c r="AE120" s="72"/>
      <c r="AF120" s="170">
        <v>-91</v>
      </c>
      <c r="AG120" s="72"/>
      <c r="AH120" s="72"/>
      <c r="AI120" s="72" t="s">
        <v>247</v>
      </c>
      <c r="AJ120" s="72"/>
      <c r="AK120" s="167"/>
      <c r="AN120" t="s">
        <v>58215</v>
      </c>
      <c r="AO120" t="s">
        <v>48394</v>
      </c>
      <c r="AP120" t="s">
        <v>48395</v>
      </c>
      <c r="AQ120" t="s">
        <v>48396</v>
      </c>
      <c r="AR120" t="s">
        <v>48397</v>
      </c>
      <c r="AS120">
        <v>56.4</v>
      </c>
      <c r="AT120" t="s">
        <v>247</v>
      </c>
      <c r="AU120" t="s">
        <v>1806</v>
      </c>
      <c r="AV120" t="s">
        <v>1096</v>
      </c>
      <c r="AW120" s="171" t="e">
        <f ca="1">_xll.BDP(Z120,"GICS_SECTOR_NAME")</f>
        <v>#NAME?</v>
      </c>
    </row>
    <row r="121" spans="1:50">
      <c r="A121" s="17">
        <v>44302</v>
      </c>
      <c r="B121" t="s">
        <v>59381</v>
      </c>
      <c r="C121" t="s">
        <v>59388</v>
      </c>
      <c r="D121" s="5">
        <v>0.5</v>
      </c>
      <c r="E121" s="5">
        <f>D121*VLOOKUP(B121,리밸런싱정리_202104!$AD$25:$AE$31,2,0)</f>
        <v>1.125E-2</v>
      </c>
      <c r="F121" s="5">
        <f t="shared" si="12"/>
        <v>1.125E-2</v>
      </c>
      <c r="G121" s="5">
        <f>IFERROR(VLOOKUP(C121,'p2301'!A:V,22,FALSE),0)/100</f>
        <v>2.4700000000000003E-2</v>
      </c>
      <c r="H121" s="2">
        <f t="shared" si="13"/>
        <v>-1.3450000000000004E-2</v>
      </c>
      <c r="I121" s="78">
        <f t="shared" si="14"/>
        <v>-2832361010.416451</v>
      </c>
      <c r="J121" t="e">
        <f ca="1">_xll.BDP(C121,"px_last")</f>
        <v>#NAME?</v>
      </c>
      <c r="K121" t="e">
        <f ca="1">_xll.BDP(C121, "CRNCY_ADJ_PX_LAST", "EQY_FUND_CRNCY", "KRW")</f>
        <v>#NAME?</v>
      </c>
      <c r="L121">
        <v>1</v>
      </c>
      <c r="M121" t="e">
        <f t="shared" ca="1" si="15"/>
        <v>#NAME?</v>
      </c>
      <c r="N121" t="str">
        <f>IF(ISNUMBER(MATCH(C121,'MTR 기등록 종목_GF1406'!C:C,0)),"-","NEW")</f>
        <v>-</v>
      </c>
      <c r="O121" t="s">
        <v>2715</v>
      </c>
      <c r="P121" t="e">
        <f ca="1">_xll.BDP($C121,$P$2)</f>
        <v>#NAME?</v>
      </c>
      <c r="Q121" t="e">
        <f ca="1">_xll.BDP($C121,Q$2)</f>
        <v>#NAME?</v>
      </c>
      <c r="R121" t="e">
        <f ca="1">_xll.BDP($C121,R$2)</f>
        <v>#NAME?</v>
      </c>
      <c r="S121">
        <v>0</v>
      </c>
      <c r="T121">
        <v>6.0439348220825195E-2</v>
      </c>
      <c r="U121">
        <v>0</v>
      </c>
      <c r="V121">
        <v>-0.89837089999999997</v>
      </c>
      <c r="W121" s="72">
        <v>533700</v>
      </c>
      <c r="X121" s="72"/>
      <c r="Y121" s="72" t="s">
        <v>2713</v>
      </c>
      <c r="Z121" s="72" t="s">
        <v>2714</v>
      </c>
      <c r="AA121" s="72"/>
      <c r="AB121" s="72" t="s">
        <v>1913</v>
      </c>
      <c r="AC121" s="72"/>
      <c r="AD121" s="72"/>
      <c r="AE121" s="72"/>
      <c r="AF121" s="72">
        <v>-210</v>
      </c>
      <c r="AG121" s="72"/>
      <c r="AH121" s="72"/>
      <c r="AI121" s="72" t="s">
        <v>293</v>
      </c>
      <c r="AJ121" s="72"/>
      <c r="AK121" s="167"/>
      <c r="AN121" t="s">
        <v>58215</v>
      </c>
      <c r="AO121" t="s">
        <v>2713</v>
      </c>
      <c r="AP121" t="s">
        <v>2714</v>
      </c>
      <c r="AQ121" t="s">
        <v>2715</v>
      </c>
      <c r="AR121" t="s">
        <v>2716</v>
      </c>
      <c r="AS121">
        <v>33.69</v>
      </c>
      <c r="AT121" t="s">
        <v>293</v>
      </c>
      <c r="AU121" t="s">
        <v>1913</v>
      </c>
      <c r="AV121" t="s">
        <v>1099</v>
      </c>
      <c r="AW121" s="171" t="e">
        <f ca="1">_xll.BDP(Z121,"GICS_SECTOR_NAME")</f>
        <v>#NAME?</v>
      </c>
      <c r="AX121" s="145"/>
    </row>
    <row r="122" spans="1:50">
      <c r="A122" s="17">
        <v>44302</v>
      </c>
      <c r="B122" t="s">
        <v>59381</v>
      </c>
      <c r="C122" t="s">
        <v>59389</v>
      </c>
      <c r="D122" s="5">
        <v>0.5</v>
      </c>
      <c r="E122" s="5">
        <f>D122*VLOOKUP(B122,리밸런싱정리_202104!$AD$25:$AE$31,2,0)</f>
        <v>1.125E-2</v>
      </c>
      <c r="F122" s="5">
        <f t="shared" si="12"/>
        <v>1.125E-2</v>
      </c>
      <c r="G122" s="5">
        <f>IFERROR(VLOOKUP(C122,'p2301'!A:V,22,FALSE),0)/100</f>
        <v>0</v>
      </c>
      <c r="H122" s="2">
        <f t="shared" si="13"/>
        <v>1.125E-2</v>
      </c>
      <c r="I122" s="78">
        <f t="shared" si="14"/>
        <v>2369075194.5862498</v>
      </c>
      <c r="J122" t="e">
        <f ca="1">_xll.BDP(C122,"px_last")</f>
        <v>#NAME?</v>
      </c>
      <c r="K122" t="e">
        <f ca="1">_xll.BDP(C122, "CRNCY_ADJ_PX_LAST", "EQY_FUND_CRNCY", "KRW")</f>
        <v>#NAME?</v>
      </c>
      <c r="L122">
        <v>100</v>
      </c>
      <c r="M122" t="e">
        <f t="shared" ca="1" si="15"/>
        <v>#NAME?</v>
      </c>
      <c r="N122" t="str">
        <f>IF(ISNUMBER(MATCH(C122,'MTR 기등록 종목_GF1406'!C:C,0)),"-","NEW")</f>
        <v>NEW</v>
      </c>
      <c r="O122" t="s">
        <v>59109</v>
      </c>
      <c r="P122" t="e">
        <f ca="1">_xll.BDP($C122,$P$2)</f>
        <v>#NAME?</v>
      </c>
      <c r="Q122" t="e">
        <f ca="1">_xll.BDP($C122,Q$2)</f>
        <v>#NAME?</v>
      </c>
      <c r="R122" t="e">
        <f ca="1">_xll.BDP($C122,R$2)</f>
        <v>#NAME?</v>
      </c>
      <c r="S122">
        <v>0.15384626388549805</v>
      </c>
      <c r="T122">
        <v>0</v>
      </c>
      <c r="U122">
        <v>0</v>
      </c>
      <c r="V122">
        <v>2.151125</v>
      </c>
      <c r="W122" s="72">
        <v>533700</v>
      </c>
      <c r="X122" s="72"/>
      <c r="Y122" s="72" t="s">
        <v>51876</v>
      </c>
      <c r="Z122" s="72" t="s">
        <v>51877</v>
      </c>
      <c r="AA122" s="72"/>
      <c r="AB122" s="72" t="s">
        <v>1806</v>
      </c>
      <c r="AC122" s="72"/>
      <c r="AD122" s="72"/>
      <c r="AE122" s="72"/>
      <c r="AF122" s="170">
        <v>-30</v>
      </c>
      <c r="AG122" s="72"/>
      <c r="AH122" s="72"/>
      <c r="AI122" s="72" t="s">
        <v>247</v>
      </c>
      <c r="AJ122" s="72"/>
      <c r="AK122" s="167"/>
      <c r="AN122" t="s">
        <v>58215</v>
      </c>
      <c r="AO122" t="s">
        <v>51876</v>
      </c>
      <c r="AP122" t="s">
        <v>51877</v>
      </c>
      <c r="AQ122" t="s">
        <v>59109</v>
      </c>
      <c r="AR122" t="s">
        <v>51879</v>
      </c>
      <c r="AS122">
        <v>174.55</v>
      </c>
      <c r="AT122" t="s">
        <v>247</v>
      </c>
      <c r="AU122" t="s">
        <v>1806</v>
      </c>
      <c r="AV122" t="s">
        <v>1096</v>
      </c>
      <c r="AW122" s="171" t="e">
        <f ca="1">_xll.BDP(Z122,"GICS_SECTOR_NAME")</f>
        <v>#NAME?</v>
      </c>
    </row>
    <row r="123" spans="1:50">
      <c r="A123" s="17">
        <v>44302</v>
      </c>
      <c r="B123" t="s">
        <v>59382</v>
      </c>
      <c r="C123" t="s">
        <v>800</v>
      </c>
      <c r="D123" s="5">
        <v>4.2307692307692303E-2</v>
      </c>
      <c r="E123" s="5">
        <f>D123*VLOOKUP(B123,리밸런싱정리_202104!$AD$25:$AE$31,2,0)</f>
        <v>2.1153846153846153E-3</v>
      </c>
      <c r="F123" s="5">
        <f t="shared" si="12"/>
        <v>2.1153846153846153E-3</v>
      </c>
      <c r="G123" s="5">
        <f>IFERROR(VLOOKUP(C123,'p2301'!A:V,22,FALSE),0)/100</f>
        <v>2.2000000000000001E-3</v>
      </c>
      <c r="H123" s="2">
        <f t="shared" si="13"/>
        <v>-8.4615384615384804E-5</v>
      </c>
      <c r="I123" s="78">
        <f t="shared" si="14"/>
        <v>-17818685.2242385</v>
      </c>
      <c r="J123" t="e">
        <f ca="1">_xll.BDP(C123,"px_last")</f>
        <v>#NAME?</v>
      </c>
      <c r="K123" t="e">
        <f ca="1">_xll.BDP(C123, "CRNCY_ADJ_PX_LAST", "EQY_FUND_CRNCY", "KRW")</f>
        <v>#NAME?</v>
      </c>
      <c r="L123">
        <v>100</v>
      </c>
      <c r="M123" t="e">
        <f t="shared" ca="1" si="15"/>
        <v>#NAME?</v>
      </c>
      <c r="N123" t="str">
        <f>IF(ISNUMBER(MATCH(C123,'MTR 기등록 종목_GF1406'!C:C,0)),"-","NEW")</f>
        <v>-</v>
      </c>
      <c r="O123" t="s">
        <v>697</v>
      </c>
      <c r="P123" t="e">
        <f ca="1">_xll.BDP($C123,$P$2)</f>
        <v>#NAME?</v>
      </c>
      <c r="Q123" t="e">
        <f ca="1">_xll.BDP($C123,Q$2)</f>
        <v>#NAME?</v>
      </c>
      <c r="R123" t="e">
        <f ca="1">_xll.BDP($C123,R$2)</f>
        <v>#NAME?</v>
      </c>
      <c r="S123">
        <v>3.3333301544189453E-2</v>
      </c>
      <c r="T123">
        <v>0</v>
      </c>
      <c r="U123">
        <v>0</v>
      </c>
      <c r="V123">
        <v>1.469411</v>
      </c>
      <c r="W123" s="72">
        <v>533700</v>
      </c>
      <c r="X123" s="72"/>
      <c r="Y123" s="72" t="s">
        <v>696</v>
      </c>
      <c r="Z123" s="72" t="s">
        <v>698</v>
      </c>
      <c r="AA123" s="72"/>
      <c r="AB123" s="72" t="s">
        <v>1806</v>
      </c>
      <c r="AC123" s="72"/>
      <c r="AD123" s="72"/>
      <c r="AE123" s="72"/>
      <c r="AF123" s="170">
        <v>-34</v>
      </c>
      <c r="AG123" s="72"/>
      <c r="AH123" s="72"/>
      <c r="AI123" s="72" t="s">
        <v>247</v>
      </c>
      <c r="AJ123" s="72"/>
      <c r="AK123" s="167"/>
      <c r="AN123" t="s">
        <v>58215</v>
      </c>
      <c r="AO123" t="s">
        <v>696</v>
      </c>
      <c r="AP123" t="s">
        <v>698</v>
      </c>
      <c r="AQ123" t="s">
        <v>697</v>
      </c>
      <c r="AR123" t="s">
        <v>1228</v>
      </c>
      <c r="AS123">
        <v>160.04</v>
      </c>
      <c r="AT123" t="s">
        <v>247</v>
      </c>
      <c r="AU123" t="s">
        <v>1806</v>
      </c>
      <c r="AV123" t="s">
        <v>1096</v>
      </c>
      <c r="AW123" s="171" t="e">
        <f ca="1">_xll.BDP(Z123,"GICS_SECTOR_NAME")</f>
        <v>#NAME?</v>
      </c>
    </row>
    <row r="124" spans="1:50">
      <c r="A124" s="17">
        <v>44302</v>
      </c>
      <c r="B124" t="s">
        <v>59382</v>
      </c>
      <c r="C124" t="s">
        <v>64</v>
      </c>
      <c r="D124" s="5">
        <v>1.5384615384615384E-2</v>
      </c>
      <c r="E124" s="5">
        <f>D124*VLOOKUP(B124,리밸런싱정리_202104!$AD$25:$AE$31,2,0)</f>
        <v>7.6923076923076923E-4</v>
      </c>
      <c r="F124" s="5">
        <f t="shared" si="12"/>
        <v>7.6923076923076923E-4</v>
      </c>
      <c r="G124" s="5">
        <f>IFERROR(VLOOKUP(C124,'p2301'!A:V,22,FALSE),0)/100</f>
        <v>8.0000000000000004E-4</v>
      </c>
      <c r="H124" s="2">
        <f t="shared" si="13"/>
        <v>-3.0769230769230808E-5</v>
      </c>
      <c r="I124" s="78">
        <f t="shared" si="14"/>
        <v>0</v>
      </c>
      <c r="J124" t="e">
        <f ca="1">_xll.BDP(C124,"px_last")</f>
        <v>#NAME?</v>
      </c>
      <c r="K124" t="e">
        <f ca="1">_xll.BDP(C124, "CRNCY_ADJ_PX_LAST", "EQY_FUND_CRNCY", "KRW")</f>
        <v>#NAME?</v>
      </c>
      <c r="L124">
        <v>100</v>
      </c>
      <c r="M124" t="e">
        <f t="shared" ca="1" si="15"/>
        <v>#NAME?</v>
      </c>
      <c r="N124" t="str">
        <f>IF(ISNUMBER(MATCH(C124,'MTR 기등록 종목_GF1406'!C:C,0)),"-","NEW")</f>
        <v>-</v>
      </c>
      <c r="O124" t="s">
        <v>1588</v>
      </c>
      <c r="P124" t="e">
        <f ca="1">_xll.BDP($C124,$P$2)</f>
        <v>#NAME?</v>
      </c>
      <c r="Q124" t="e">
        <f ca="1">_xll.BDP($C124,Q$2)</f>
        <v>#NAME?</v>
      </c>
      <c r="R124" t="e">
        <f ca="1">_xll.BDP($C124,R$2)</f>
        <v>#NAME?</v>
      </c>
      <c r="S124">
        <v>0.18181824684143066</v>
      </c>
      <c r="T124">
        <v>0.12121224403381348</v>
      </c>
      <c r="U124">
        <v>0.12121224403381348</v>
      </c>
      <c r="V124">
        <v>1.000149</v>
      </c>
      <c r="W124" s="72">
        <v>533700</v>
      </c>
      <c r="X124" s="72"/>
      <c r="Y124" s="72" t="s">
        <v>1587</v>
      </c>
      <c r="Z124" s="72" t="s">
        <v>1589</v>
      </c>
      <c r="AA124" s="72"/>
      <c r="AB124" s="72" t="s">
        <v>1806</v>
      </c>
      <c r="AC124" s="72"/>
      <c r="AD124" s="72"/>
      <c r="AE124" s="72"/>
      <c r="AF124" s="72">
        <v>-86</v>
      </c>
      <c r="AG124" s="72"/>
      <c r="AH124" s="72"/>
      <c r="AI124" s="72" t="s">
        <v>247</v>
      </c>
      <c r="AJ124" s="72"/>
      <c r="AK124" s="167"/>
      <c r="AN124" t="s">
        <v>58215</v>
      </c>
      <c r="AO124" t="s">
        <v>1587</v>
      </c>
      <c r="AP124" t="s">
        <v>1589</v>
      </c>
      <c r="AQ124" t="s">
        <v>1588</v>
      </c>
      <c r="AR124" t="s">
        <v>48462</v>
      </c>
      <c r="AS124">
        <v>63.04</v>
      </c>
      <c r="AT124" t="s">
        <v>247</v>
      </c>
      <c r="AU124" t="s">
        <v>1806</v>
      </c>
      <c r="AV124" t="s">
        <v>1110</v>
      </c>
      <c r="AW124" s="171" t="e">
        <f ca="1">_xll.BDP(Z124,"GICS_SECTOR_NAME")</f>
        <v>#NAME?</v>
      </c>
    </row>
    <row r="125" spans="1:50">
      <c r="A125" s="17">
        <v>44302</v>
      </c>
      <c r="B125" t="s">
        <v>59382</v>
      </c>
      <c r="C125" s="146" t="s">
        <v>801</v>
      </c>
      <c r="D125" s="5">
        <v>3.2692307692307687E-2</v>
      </c>
      <c r="E125" s="5">
        <f>D125*VLOOKUP(B125,리밸런싱정리_202104!$AD$25:$AE$31,2,0)</f>
        <v>1.6346153846153845E-3</v>
      </c>
      <c r="F125" s="5">
        <f t="shared" si="12"/>
        <v>1.6346153846153845E-3</v>
      </c>
      <c r="G125" s="5">
        <f>IFERROR(VLOOKUP(C125,'p2301'!A:V,22,FALSE),0)/100</f>
        <v>1.8E-3</v>
      </c>
      <c r="H125" s="2">
        <f t="shared" si="13"/>
        <v>-1.6538461538461542E-4</v>
      </c>
      <c r="I125" s="78">
        <f t="shared" si="14"/>
        <v>-34827430.211011544</v>
      </c>
      <c r="J125" t="e">
        <f ca="1">_xll.BDP(C125,"px_last")</f>
        <v>#NAME?</v>
      </c>
      <c r="K125" t="e">
        <f ca="1">_xll.BDP(C125, "CRNCY_ADJ_PX_LAST", "EQY_FUND_CRNCY", "KRW")</f>
        <v>#NAME?</v>
      </c>
      <c r="L125">
        <v>100</v>
      </c>
      <c r="M125" t="e">
        <f t="shared" ca="1" si="15"/>
        <v>#NAME?</v>
      </c>
      <c r="N125" t="str">
        <f>IF(ISNUMBER(MATCH(C125,'MTR 기등록 종목_GF1406'!C:C,0)),"-","NEW")</f>
        <v>-</v>
      </c>
      <c r="O125" t="s">
        <v>59114</v>
      </c>
      <c r="P125" t="e">
        <f ca="1">_xll.BDP($C125,$P$2)</f>
        <v>#NAME?</v>
      </c>
      <c r="Q125" t="e">
        <f ca="1">_xll.BDP($C125,Q$2)</f>
        <v>#NAME?</v>
      </c>
      <c r="R125" t="e">
        <f ca="1">_xll.BDP($C125,R$2)</f>
        <v>#NAME?</v>
      </c>
      <c r="S125">
        <v>-0.1815791130065918</v>
      </c>
      <c r="T125">
        <v>-0.1815791130065918</v>
      </c>
      <c r="U125">
        <v>0</v>
      </c>
      <c r="V125">
        <v>0.98684119999999997</v>
      </c>
      <c r="W125" s="72">
        <v>533700</v>
      </c>
      <c r="X125" s="72"/>
      <c r="Y125" s="72" t="s">
        <v>41213</v>
      </c>
      <c r="Z125" s="72" t="s">
        <v>59000</v>
      </c>
      <c r="AA125" s="72"/>
      <c r="AB125" s="72" t="s">
        <v>3864</v>
      </c>
      <c r="AC125" s="72"/>
      <c r="AD125" s="72"/>
      <c r="AE125" s="72"/>
      <c r="AF125" s="170">
        <v>1885</v>
      </c>
      <c r="AG125" s="72"/>
      <c r="AH125" s="72"/>
      <c r="AI125" s="72" t="s">
        <v>608</v>
      </c>
      <c r="AJ125" s="72"/>
      <c r="AK125" s="167"/>
      <c r="AN125" t="s">
        <v>58215</v>
      </c>
      <c r="AO125" t="s">
        <v>41213</v>
      </c>
      <c r="AP125" t="s">
        <v>59000</v>
      </c>
      <c r="AQ125" t="s">
        <v>59114</v>
      </c>
      <c r="AR125" t="s">
        <v>41216</v>
      </c>
      <c r="AS125">
        <v>3.04</v>
      </c>
      <c r="AT125" t="s">
        <v>608</v>
      </c>
      <c r="AU125" t="s">
        <v>3864</v>
      </c>
      <c r="AV125" t="s">
        <v>1127</v>
      </c>
      <c r="AW125" s="171" t="e">
        <f ca="1">_xll.BDP(Z125,"GICS_SECTOR_NAME")</f>
        <v>#NAME?</v>
      </c>
    </row>
    <row r="126" spans="1:50">
      <c r="A126" s="17">
        <v>44302</v>
      </c>
      <c r="B126" t="s">
        <v>59382</v>
      </c>
      <c r="C126" t="s">
        <v>65</v>
      </c>
      <c r="D126" s="5">
        <v>4.9999999999999996E-2</v>
      </c>
      <c r="E126" s="5">
        <f>D126*VLOOKUP(B126,리밸런싱정리_202104!$AD$25:$AE$31,2,0)</f>
        <v>2.5000000000000001E-3</v>
      </c>
      <c r="F126" s="5">
        <f t="shared" si="12"/>
        <v>2.5000000000000001E-3</v>
      </c>
      <c r="G126" s="5">
        <f>IFERROR(VLOOKUP(C126,'p2301'!A:V,22,FALSE),0)/100</f>
        <v>2.7000000000000001E-3</v>
      </c>
      <c r="H126" s="2">
        <f t="shared" si="13"/>
        <v>-2.0000000000000009E-4</v>
      </c>
      <c r="I126" s="78">
        <f t="shared" si="14"/>
        <v>-42116892.348200016</v>
      </c>
      <c r="J126" t="e">
        <f ca="1">_xll.BDP(C126,"px_last")</f>
        <v>#NAME?</v>
      </c>
      <c r="K126" t="e">
        <f ca="1">_xll.BDP(C126, "CRNCY_ADJ_PX_LAST", "EQY_FUND_CRNCY", "KRW")</f>
        <v>#NAME?</v>
      </c>
      <c r="L126">
        <v>100</v>
      </c>
      <c r="M126" t="e">
        <f t="shared" ca="1" si="15"/>
        <v>#NAME?</v>
      </c>
      <c r="N126" t="str">
        <f>IF(ISNUMBER(MATCH(C126,'MTR 기등록 종목_GF1406'!C:C,0)),"-","NEW")</f>
        <v>-</v>
      </c>
      <c r="O126" t="s">
        <v>860</v>
      </c>
      <c r="P126" t="e">
        <f ca="1">_xll.BDP($C126,$P$2)</f>
        <v>#NAME?</v>
      </c>
      <c r="Q126" t="e">
        <f ca="1">_xll.BDP($C126,Q$2)</f>
        <v>#NAME?</v>
      </c>
      <c r="R126" t="e">
        <f ca="1">_xll.BDP($C126,R$2)</f>
        <v>#NAME?</v>
      </c>
      <c r="S126">
        <v>0</v>
      </c>
      <c r="T126">
        <v>0</v>
      </c>
      <c r="U126">
        <v>0</v>
      </c>
      <c r="V126">
        <v>1.2723740000000001E-2</v>
      </c>
      <c r="W126" s="72">
        <v>533700</v>
      </c>
      <c r="X126" s="72"/>
      <c r="Y126" s="72" t="s">
        <v>1004</v>
      </c>
      <c r="Z126" s="72" t="s">
        <v>957</v>
      </c>
      <c r="AA126" s="72"/>
      <c r="AB126" s="72" t="s">
        <v>3621</v>
      </c>
      <c r="AC126" s="72"/>
      <c r="AD126" s="72"/>
      <c r="AE126" s="72"/>
      <c r="AF126" s="72">
        <v>-89</v>
      </c>
      <c r="AG126" s="72"/>
      <c r="AH126" s="72"/>
      <c r="AI126" s="72" t="s">
        <v>341</v>
      </c>
      <c r="AJ126" s="72"/>
      <c r="AK126" s="167"/>
      <c r="AN126" t="s">
        <v>58215</v>
      </c>
      <c r="AO126" t="s">
        <v>1004</v>
      </c>
      <c r="AP126" t="s">
        <v>957</v>
      </c>
      <c r="AQ126" t="s">
        <v>860</v>
      </c>
      <c r="AR126" t="s">
        <v>1220</v>
      </c>
      <c r="AS126">
        <v>68.06</v>
      </c>
      <c r="AT126" t="s">
        <v>341</v>
      </c>
      <c r="AU126" t="s">
        <v>3621</v>
      </c>
      <c r="AV126" t="s">
        <v>1156</v>
      </c>
      <c r="AW126" s="171" t="e">
        <f ca="1">_xll.BDP(Z126,"GICS_SECTOR_NAME")</f>
        <v>#NAME?</v>
      </c>
      <c r="AX126" s="145" t="e">
        <f ca="1">_xll.BDP(Z126,"GICS_SUB_INDUSTRY_NAME")</f>
        <v>#NAME?</v>
      </c>
    </row>
    <row r="127" spans="1:50">
      <c r="A127" s="17">
        <v>44302</v>
      </c>
      <c r="B127" t="s">
        <v>59382</v>
      </c>
      <c r="C127" s="130" t="s">
        <v>59047</v>
      </c>
      <c r="D127" s="5">
        <v>1.9230769230769228E-2</v>
      </c>
      <c r="E127" s="5">
        <f>D127*VLOOKUP(B127,리밸런싱정리_202104!$AD$25:$AE$31,2,0)</f>
        <v>9.6153846153846148E-4</v>
      </c>
      <c r="F127" s="5">
        <f t="shared" si="12"/>
        <v>9.6153846153846148E-4</v>
      </c>
      <c r="G127" s="5">
        <f>IFERROR(VLOOKUP(C127,'p2301'!A:V,22,FALSE),0)/100</f>
        <v>7.000000000000001E-4</v>
      </c>
      <c r="H127" s="2">
        <f t="shared" si="13"/>
        <v>2.6153846153846138E-4</v>
      </c>
      <c r="I127" s="78">
        <f t="shared" si="14"/>
        <v>55075936.147646122</v>
      </c>
      <c r="J127" t="e">
        <f ca="1">_xll.BDP(C127,"px_last")</f>
        <v>#NAME?</v>
      </c>
      <c r="K127" t="e">
        <f ca="1">_xll.BDP(C127, "CRNCY_ADJ_PX_LAST", "EQY_FUND_CRNCY", "KRW")</f>
        <v>#NAME?</v>
      </c>
      <c r="L127">
        <v>1</v>
      </c>
      <c r="M127" t="e">
        <f t="shared" ca="1" si="15"/>
        <v>#NAME?</v>
      </c>
      <c r="N127" t="str">
        <f>IF(ISNUMBER(MATCH(C127,'MTR 기등록 종목_GF1406'!C:C,0)),"-","NEW")</f>
        <v>-</v>
      </c>
      <c r="O127" t="s">
        <v>59142</v>
      </c>
      <c r="P127" t="e">
        <f ca="1">_xll.BDP($C127,$P$2)</f>
        <v>#NAME?</v>
      </c>
      <c r="Q127" t="e">
        <f ca="1">_xll.BDP($C127,Q$2)</f>
        <v>#NAME?</v>
      </c>
      <c r="R127" t="e">
        <f ca="1">_xll.BDP($C127,R$2)</f>
        <v>#NAME?</v>
      </c>
      <c r="S127">
        <v>0</v>
      </c>
      <c r="T127">
        <v>0</v>
      </c>
      <c r="U127">
        <v>0</v>
      </c>
      <c r="V127">
        <v>1.590106</v>
      </c>
      <c r="W127" s="72">
        <v>533700</v>
      </c>
      <c r="X127" s="72"/>
      <c r="Y127" s="72" t="s">
        <v>559</v>
      </c>
      <c r="Z127" s="72" t="s">
        <v>59015</v>
      </c>
      <c r="AA127" s="72"/>
      <c r="AB127" s="72" t="s">
        <v>34064</v>
      </c>
      <c r="AC127" s="72"/>
      <c r="AD127" s="72"/>
      <c r="AE127" s="72"/>
      <c r="AF127" s="72">
        <v>-1638</v>
      </c>
      <c r="AG127" s="72"/>
      <c r="AH127" s="72"/>
      <c r="AI127" s="72" t="s">
        <v>552</v>
      </c>
      <c r="AJ127" s="72"/>
      <c r="AK127" s="167"/>
      <c r="AN127" t="s">
        <v>58215</v>
      </c>
      <c r="AO127" t="s">
        <v>559</v>
      </c>
      <c r="AP127" t="s">
        <v>59015</v>
      </c>
      <c r="AQ127" t="s">
        <v>59142</v>
      </c>
      <c r="AR127" t="s">
        <v>1170</v>
      </c>
      <c r="AS127">
        <v>5260</v>
      </c>
      <c r="AT127" t="s">
        <v>552</v>
      </c>
      <c r="AU127" t="s">
        <v>34064</v>
      </c>
      <c r="AV127" t="s">
        <v>1101</v>
      </c>
      <c r="AW127" s="171" t="e">
        <f ca="1">_xll.BDP(Z127,"GICS_SECTOR_NAME")</f>
        <v>#NAME?</v>
      </c>
    </row>
    <row r="128" spans="1:50">
      <c r="A128" s="17">
        <v>44302</v>
      </c>
      <c r="B128" t="s">
        <v>59382</v>
      </c>
      <c r="C128" t="s">
        <v>59390</v>
      </c>
      <c r="D128" s="5">
        <v>2.8846153846153844E-2</v>
      </c>
      <c r="E128" s="5">
        <f>D128*VLOOKUP(B128,리밸런싱정리_202104!$AD$25:$AE$31,2,0)</f>
        <v>1.4423076923076924E-3</v>
      </c>
      <c r="F128" s="5">
        <f t="shared" si="12"/>
        <v>1.4423076923076924E-3</v>
      </c>
      <c r="G128" s="5">
        <f>IFERROR(VLOOKUP(C128,'p2301'!A:V,22,FALSE),0)/100</f>
        <v>0</v>
      </c>
      <c r="H128" s="2">
        <f t="shared" si="13"/>
        <v>1.4423076923076924E-3</v>
      </c>
      <c r="I128" s="78">
        <f t="shared" si="14"/>
        <v>303727589.04951924</v>
      </c>
      <c r="J128" t="e">
        <f ca="1">_xll.BDP(C128,"px_last")</f>
        <v>#NAME?</v>
      </c>
      <c r="K128" t="e">
        <f ca="1">_xll.BDP(C128, "CRNCY_ADJ_PX_LAST", "EQY_FUND_CRNCY", "KRW")</f>
        <v>#NAME?</v>
      </c>
      <c r="L128">
        <v>100</v>
      </c>
      <c r="M128" t="e">
        <f t="shared" ca="1" si="15"/>
        <v>#NAME?</v>
      </c>
      <c r="N128" t="str">
        <f>IF(ISNUMBER(MATCH(C128,'MTR 기등록 종목_GF1406'!C:C,0)),"-","NEW")</f>
        <v>-</v>
      </c>
      <c r="O128" t="s">
        <v>737</v>
      </c>
      <c r="P128" t="e">
        <f ca="1">_xll.BDP($C128,$P$2)</f>
        <v>#NAME?</v>
      </c>
      <c r="Q128" t="e">
        <f ca="1">_xll.BDP($C128,Q$2)</f>
        <v>#NAME?</v>
      </c>
      <c r="R128" t="e">
        <f ca="1">_xll.BDP($C128,R$2)</f>
        <v>#NAME?</v>
      </c>
      <c r="S128">
        <v>0.15019774436950684</v>
      </c>
      <c r="T128">
        <v>5.9288501739501953E-2</v>
      </c>
      <c r="U128">
        <v>0</v>
      </c>
      <c r="V128">
        <v>1.5699510000000001</v>
      </c>
      <c r="W128" s="72">
        <v>533700</v>
      </c>
      <c r="X128" s="72"/>
      <c r="Y128" s="72" t="s">
        <v>736</v>
      </c>
      <c r="Z128" s="72" t="s">
        <v>738</v>
      </c>
      <c r="AA128" s="72"/>
      <c r="AB128" s="72" t="s">
        <v>1806</v>
      </c>
      <c r="AC128" s="72"/>
      <c r="AD128" s="72"/>
      <c r="AE128" s="72"/>
      <c r="AF128" s="170">
        <v>-154</v>
      </c>
      <c r="AG128" s="72"/>
      <c r="AH128" s="72"/>
      <c r="AI128" s="72" t="s">
        <v>247</v>
      </c>
      <c r="AJ128" s="72"/>
      <c r="AK128" s="167"/>
      <c r="AN128" t="s">
        <v>58215</v>
      </c>
      <c r="AO128" t="s">
        <v>736</v>
      </c>
      <c r="AP128" t="s">
        <v>738</v>
      </c>
      <c r="AQ128" t="s">
        <v>737</v>
      </c>
      <c r="AR128" t="s">
        <v>1232</v>
      </c>
      <c r="AS128">
        <v>37.130000000000003</v>
      </c>
      <c r="AT128" t="s">
        <v>247</v>
      </c>
      <c r="AU128" t="s">
        <v>1806</v>
      </c>
      <c r="AV128" t="s">
        <v>1096</v>
      </c>
      <c r="AW128" s="171" t="e">
        <f ca="1">_xll.BDP(Z128,"GICS_SECTOR_NAME")</f>
        <v>#NAME?</v>
      </c>
    </row>
    <row r="129" spans="1:50">
      <c r="A129" s="17">
        <v>44302</v>
      </c>
      <c r="B129" t="s">
        <v>59382</v>
      </c>
      <c r="C129" t="s">
        <v>59391</v>
      </c>
      <c r="D129" s="5">
        <v>2.8846153846153844E-2</v>
      </c>
      <c r="E129" s="5">
        <f>D129*VLOOKUP(B129,리밸런싱정리_202104!$AD$25:$AE$31,2,0)</f>
        <v>1.4423076923076924E-3</v>
      </c>
      <c r="F129" s="5">
        <f t="shared" si="12"/>
        <v>1.4423076923076924E-3</v>
      </c>
      <c r="G129" s="5">
        <f>IFERROR(VLOOKUP(C129,'p2301'!A:V,22,FALSE),0)/100</f>
        <v>0</v>
      </c>
      <c r="H129" s="2">
        <f t="shared" si="13"/>
        <v>1.4423076923076924E-3</v>
      </c>
      <c r="I129" s="78">
        <f t="shared" si="14"/>
        <v>303727589.04951924</v>
      </c>
      <c r="J129" t="e">
        <f ca="1">_xll.BDP(C129,"px_last")</f>
        <v>#NAME?</v>
      </c>
      <c r="K129" t="e">
        <f ca="1">_xll.BDP(C129, "CRNCY_ADJ_PX_LAST", "EQY_FUND_CRNCY", "KRW")</f>
        <v>#NAME?</v>
      </c>
      <c r="L129">
        <v>100</v>
      </c>
      <c r="M129" t="e">
        <f t="shared" ca="1" si="15"/>
        <v>#NAME?</v>
      </c>
      <c r="N129" t="str">
        <f>IF(ISNUMBER(MATCH(C129,'MTR 기등록 종목_GF1406'!C:C,0)),"-","NEW")</f>
        <v>-</v>
      </c>
      <c r="O129" t="s">
        <v>45788</v>
      </c>
      <c r="P129" t="e">
        <f ca="1">_xll.BDP($C129,$P$2)</f>
        <v>#NAME?</v>
      </c>
      <c r="Q129" t="e">
        <f ca="1">_xll.BDP($C129,Q$2)</f>
        <v>#NAME?</v>
      </c>
      <c r="R129" t="e">
        <f ca="1">_xll.BDP($C129,R$2)</f>
        <v>#NAME?</v>
      </c>
      <c r="S129">
        <v>5.4131031036376953E-2</v>
      </c>
      <c r="T129">
        <v>-7.6923370361328125E-2</v>
      </c>
      <c r="U129">
        <v>0</v>
      </c>
      <c r="V129">
        <v>1.5660909999999999</v>
      </c>
      <c r="W129" s="72">
        <v>533700</v>
      </c>
      <c r="X129" s="72"/>
      <c r="Y129" s="72" t="s">
        <v>45786</v>
      </c>
      <c r="Z129" s="72" t="s">
        <v>45787</v>
      </c>
      <c r="AA129" s="72"/>
      <c r="AB129" s="72" t="s">
        <v>1806</v>
      </c>
      <c r="AC129" s="72"/>
      <c r="AD129" s="72"/>
      <c r="AE129" s="72"/>
      <c r="AF129" s="170">
        <v>-74</v>
      </c>
      <c r="AG129" s="72"/>
      <c r="AH129" s="72"/>
      <c r="AI129" s="72" t="s">
        <v>247</v>
      </c>
      <c r="AJ129" s="72"/>
      <c r="AK129" s="167"/>
      <c r="AN129" t="s">
        <v>58215</v>
      </c>
      <c r="AO129" t="s">
        <v>45786</v>
      </c>
      <c r="AP129" t="s">
        <v>45787</v>
      </c>
      <c r="AQ129" t="s">
        <v>45788</v>
      </c>
      <c r="AR129" t="s">
        <v>45789</v>
      </c>
      <c r="AS129">
        <v>74.86</v>
      </c>
      <c r="AT129" t="s">
        <v>247</v>
      </c>
      <c r="AU129" t="s">
        <v>1806</v>
      </c>
      <c r="AV129" t="s">
        <v>1096</v>
      </c>
      <c r="AW129" s="171" t="e">
        <f ca="1">_xll.BDP(Z129,"GICS_SECTOR_NAME")</f>
        <v>#NAME?</v>
      </c>
    </row>
    <row r="130" spans="1:50">
      <c r="A130" s="17">
        <v>44302</v>
      </c>
      <c r="B130" t="s">
        <v>59382</v>
      </c>
      <c r="C130" t="s">
        <v>59068</v>
      </c>
      <c r="D130" s="5">
        <v>0</v>
      </c>
      <c r="E130" s="5">
        <f>D130*VLOOKUP(B130,리밸런싱정리_202104!$AD$25:$AE$31,2,0)</f>
        <v>0</v>
      </c>
      <c r="F130" s="5">
        <f t="shared" si="12"/>
        <v>0</v>
      </c>
      <c r="G130" s="5">
        <f>IFERROR(VLOOKUP(C130,'p2301'!A:V,22,FALSE),0)/100</f>
        <v>0</v>
      </c>
      <c r="H130" s="2">
        <f t="shared" si="13"/>
        <v>0</v>
      </c>
      <c r="I130" s="78">
        <f t="shared" si="14"/>
        <v>0</v>
      </c>
      <c r="J130" t="e">
        <f ca="1">_xll.BDP(C130,"px_last")</f>
        <v>#NAME?</v>
      </c>
      <c r="K130" t="e">
        <f ca="1">_xll.BDP(C130, "CRNCY_ADJ_PX_LAST", "EQY_FUND_CRNCY", "KRW")</f>
        <v>#NAME?</v>
      </c>
      <c r="L130">
        <v>100</v>
      </c>
      <c r="M130" t="e">
        <f t="shared" ca="1" si="15"/>
        <v>#NAME?</v>
      </c>
      <c r="N130" t="str">
        <f>IF(ISNUMBER(MATCH(C130,'MTR 기등록 종목_GF1406'!C:C,0)),"-","NEW")</f>
        <v>NEW</v>
      </c>
      <c r="O130" t="s">
        <v>1565</v>
      </c>
      <c r="P130" t="e">
        <f ca="1">_xll.BDP($C130,$P$2)</f>
        <v>#NAME?</v>
      </c>
      <c r="Q130" t="e">
        <f ca="1">_xll.BDP($C130,Q$2)</f>
        <v>#NAME?</v>
      </c>
      <c r="R130" t="e">
        <f ca="1">_xll.BDP($C130,R$2)</f>
        <v>#NAME?</v>
      </c>
      <c r="S130">
        <v>-3.6290407180786133E-2</v>
      </c>
      <c r="T130">
        <v>-6.4516305923461914E-2</v>
      </c>
      <c r="U130">
        <v>0</v>
      </c>
      <c r="V130">
        <v>1.039593</v>
      </c>
      <c r="W130" s="72">
        <v>533700</v>
      </c>
      <c r="X130" s="72"/>
      <c r="Y130" s="72" t="s">
        <v>1564</v>
      </c>
      <c r="Z130" s="72" t="s">
        <v>1566</v>
      </c>
      <c r="AA130" s="72"/>
      <c r="AB130" s="72" t="s">
        <v>1806</v>
      </c>
      <c r="AC130" s="72"/>
      <c r="AD130" s="72"/>
      <c r="AE130" s="72"/>
      <c r="AF130" s="72">
        <v>-22</v>
      </c>
      <c r="AG130" s="72"/>
      <c r="AH130" s="72"/>
      <c r="AI130" s="72" t="s">
        <v>247</v>
      </c>
      <c r="AJ130" s="72"/>
      <c r="AK130" s="167"/>
      <c r="AN130" t="s">
        <v>58215</v>
      </c>
      <c r="AO130" t="s">
        <v>1564</v>
      </c>
      <c r="AP130" t="s">
        <v>1566</v>
      </c>
      <c r="AQ130" t="s">
        <v>1565</v>
      </c>
      <c r="AR130" t="s">
        <v>44571</v>
      </c>
      <c r="AS130">
        <v>238.49</v>
      </c>
      <c r="AT130" t="s">
        <v>247</v>
      </c>
      <c r="AU130" t="s">
        <v>1806</v>
      </c>
      <c r="AV130" t="s">
        <v>1110</v>
      </c>
      <c r="AW130" s="171" t="e">
        <f ca="1">_xll.BDP(Z130,"GICS_SECTOR_NAME")</f>
        <v>#NAME?</v>
      </c>
    </row>
    <row r="131" spans="1:50">
      <c r="A131" s="17">
        <v>44302</v>
      </c>
      <c r="B131" t="s">
        <v>59382</v>
      </c>
      <c r="C131" t="s">
        <v>59048</v>
      </c>
      <c r="D131" s="5">
        <v>3.8461538461538457E-2</v>
      </c>
      <c r="E131" s="5">
        <f>D131*VLOOKUP(B131,리밸런싱정리_202104!$AD$25:$AE$31,2,0)</f>
        <v>1.923076923076923E-3</v>
      </c>
      <c r="F131" s="5">
        <f t="shared" ref="F131:F150" si="16">E131</f>
        <v>1.923076923076923E-3</v>
      </c>
      <c r="G131" s="5">
        <f>IFERROR(VLOOKUP(C131,'p2301'!A:V,22,FALSE),0)/100</f>
        <v>1.4000000000000002E-3</v>
      </c>
      <c r="H131" s="2">
        <f t="shared" ref="H131:H162" si="17">F131-G131</f>
        <v>5.2307692307692276E-4</v>
      </c>
      <c r="I131" s="78">
        <f t="shared" ref="I131:I162" si="18">IF(ABS(H131*$B$1)&lt;10000000,0,H131*$B$1)</f>
        <v>110151872.29529224</v>
      </c>
      <c r="J131" t="e">
        <f ca="1">_xll.BDP(C131,"px_last")</f>
        <v>#NAME?</v>
      </c>
      <c r="K131" t="e">
        <f ca="1">_xll.BDP(C131, "CRNCY_ADJ_PX_LAST", "EQY_FUND_CRNCY", "KRW")</f>
        <v>#NAME?</v>
      </c>
      <c r="L131">
        <v>1</v>
      </c>
      <c r="M131" t="e">
        <f t="shared" ref="M131:M150" ca="1" si="19">ROUND(H131*$B$1/K131,0)</f>
        <v>#NAME?</v>
      </c>
      <c r="N131" t="str">
        <f>IF(ISNUMBER(MATCH(C131,'MTR 기등록 종목_GF1406'!C:C,0)),"-","NEW")</f>
        <v>-</v>
      </c>
      <c r="O131" t="s">
        <v>420</v>
      </c>
      <c r="P131" t="e">
        <f ca="1">_xll.BDP($C131,$P$2)</f>
        <v>#NAME?</v>
      </c>
      <c r="Q131" t="e">
        <f ca="1">_xll.BDP($C131,Q$2)</f>
        <v>#NAME?</v>
      </c>
      <c r="R131" t="e">
        <f ca="1">_xll.BDP($C131,R$2)</f>
        <v>#NAME?</v>
      </c>
      <c r="S131">
        <v>9.0909004211425781E-2</v>
      </c>
      <c r="T131">
        <v>9.0909004211425781E-2</v>
      </c>
      <c r="U131">
        <v>9.0909004211425781E-2</v>
      </c>
      <c r="V131">
        <v>4.3425370000000001</v>
      </c>
      <c r="W131" s="72">
        <v>533700</v>
      </c>
      <c r="X131" s="72"/>
      <c r="Y131" s="72" t="s">
        <v>419</v>
      </c>
      <c r="Z131" s="72" t="s">
        <v>14</v>
      </c>
      <c r="AA131" s="72"/>
      <c r="AB131" s="72" t="s">
        <v>2660</v>
      </c>
      <c r="AC131" s="72"/>
      <c r="AD131" s="72"/>
      <c r="AE131" s="72"/>
      <c r="AF131" s="170">
        <v>-789</v>
      </c>
      <c r="AG131" s="72"/>
      <c r="AH131" s="72"/>
      <c r="AI131" s="72" t="s">
        <v>59144</v>
      </c>
      <c r="AJ131" s="72"/>
      <c r="AK131" s="167"/>
      <c r="AN131" t="s">
        <v>58215</v>
      </c>
      <c r="AO131" t="s">
        <v>419</v>
      </c>
      <c r="AP131" t="s">
        <v>14</v>
      </c>
      <c r="AQ131" t="s">
        <v>420</v>
      </c>
      <c r="AR131" t="s">
        <v>1283</v>
      </c>
      <c r="AS131">
        <v>500.6</v>
      </c>
      <c r="AT131" t="s">
        <v>417</v>
      </c>
      <c r="AU131" t="s">
        <v>2660</v>
      </c>
      <c r="AV131" t="s">
        <v>1091</v>
      </c>
      <c r="AW131" s="171" t="e">
        <f ca="1">_xll.BDP(Z131,"GICS_SECTOR_NAME")</f>
        <v>#NAME?</v>
      </c>
      <c r="AX131" s="145"/>
    </row>
    <row r="132" spans="1:50">
      <c r="A132" s="17">
        <v>44302</v>
      </c>
      <c r="B132" t="s">
        <v>59382</v>
      </c>
      <c r="C132" t="s">
        <v>59049</v>
      </c>
      <c r="D132" s="5">
        <v>0</v>
      </c>
      <c r="E132" s="5">
        <f>D132*VLOOKUP(B132,리밸런싱정리_202104!$AD$25:$AE$31,2,0)</f>
        <v>0</v>
      </c>
      <c r="F132" s="5">
        <f t="shared" si="16"/>
        <v>0</v>
      </c>
      <c r="G132" s="5">
        <f>IFERROR(VLOOKUP(C132,'p2301'!A:V,22,FALSE),0)/100</f>
        <v>1.1999999999999999E-3</v>
      </c>
      <c r="H132" s="2">
        <f t="shared" si="17"/>
        <v>-1.1999999999999999E-3</v>
      </c>
      <c r="I132" s="78">
        <f t="shared" si="18"/>
        <v>-252701354.08919999</v>
      </c>
      <c r="J132" t="e">
        <f ca="1">_xll.BDP(C132,"px_last")</f>
        <v>#NAME?</v>
      </c>
      <c r="K132" t="e">
        <f ca="1">_xll.BDP(C132, "CRNCY_ADJ_PX_LAST", "EQY_FUND_CRNCY", "KRW")</f>
        <v>#NAME?</v>
      </c>
      <c r="L132">
        <v>100</v>
      </c>
      <c r="M132" t="e">
        <f t="shared" ca="1" si="19"/>
        <v>#NAME?</v>
      </c>
      <c r="N132" t="str">
        <f>IF(ISNUMBER(MATCH(C132,'MTR 기등록 종목_GF1406'!C:C,0)),"-","NEW")</f>
        <v>NEW</v>
      </c>
      <c r="O132" t="s">
        <v>725</v>
      </c>
      <c r="P132" t="e">
        <f ca="1">_xll.BDP($C132,$P$2)</f>
        <v>#NAME?</v>
      </c>
      <c r="Q132" t="e">
        <f ca="1">_xll.BDP($C132,Q$2)</f>
        <v>#NAME?</v>
      </c>
      <c r="R132" t="e">
        <f ca="1">_xll.BDP($C132,R$2)</f>
        <v>#NAME?</v>
      </c>
      <c r="S132">
        <v>0.19505476951599121</v>
      </c>
      <c r="T132">
        <v>0</v>
      </c>
      <c r="U132">
        <v>0</v>
      </c>
      <c r="V132">
        <v>3.4154</v>
      </c>
      <c r="W132" s="72">
        <v>533700</v>
      </c>
      <c r="X132" s="72"/>
      <c r="Y132" s="72" t="s">
        <v>724</v>
      </c>
      <c r="Z132" s="72" t="s">
        <v>726</v>
      </c>
      <c r="AA132" s="72"/>
      <c r="AB132" s="72" t="s">
        <v>1806</v>
      </c>
      <c r="AC132" s="72"/>
      <c r="AD132" s="72"/>
      <c r="AE132" s="72"/>
      <c r="AF132" s="170">
        <v>-77</v>
      </c>
      <c r="AG132" s="72"/>
      <c r="AH132" s="72"/>
      <c r="AI132" s="72" t="s">
        <v>247</v>
      </c>
      <c r="AJ132" s="72"/>
      <c r="AK132" s="167"/>
      <c r="AN132" t="s">
        <v>58215</v>
      </c>
      <c r="AO132" t="s">
        <v>724</v>
      </c>
      <c r="AP132" t="s">
        <v>726</v>
      </c>
      <c r="AQ132" t="s">
        <v>725</v>
      </c>
      <c r="AR132" t="s">
        <v>1344</v>
      </c>
      <c r="AS132">
        <v>64.97</v>
      </c>
      <c r="AT132" t="s">
        <v>247</v>
      </c>
      <c r="AU132" t="s">
        <v>1806</v>
      </c>
      <c r="AV132" t="s">
        <v>1110</v>
      </c>
      <c r="AW132" s="171" t="e">
        <f ca="1">_xll.BDP(Z132,"GICS_SECTOR_NAME")</f>
        <v>#NAME?</v>
      </c>
    </row>
    <row r="133" spans="1:50">
      <c r="A133" s="17">
        <v>44302</v>
      </c>
      <c r="B133" t="s">
        <v>59382</v>
      </c>
      <c r="C133" t="s">
        <v>1401</v>
      </c>
      <c r="D133" s="5">
        <v>0.10576923076923075</v>
      </c>
      <c r="E133" s="5">
        <f>D133*VLOOKUP(B133,리밸런싱정리_202104!$AD$25:$AE$31,2,0)</f>
        <v>5.2884615384615379E-3</v>
      </c>
      <c r="F133" s="5">
        <f t="shared" si="16"/>
        <v>5.2884615384615379E-3</v>
      </c>
      <c r="G133" s="5">
        <f>IFERROR(VLOOKUP(C133,'p2301'!A:V,22,FALSE),0)/100</f>
        <v>4.4000000000000003E-3</v>
      </c>
      <c r="H133" s="2">
        <f t="shared" si="17"/>
        <v>8.8846153846153762E-4</v>
      </c>
      <c r="I133" s="78">
        <f t="shared" si="18"/>
        <v>187096194.85450366</v>
      </c>
      <c r="J133" t="e">
        <f ca="1">_xll.BDP(C133,"px_last")</f>
        <v>#NAME?</v>
      </c>
      <c r="K133" t="e">
        <f ca="1">_xll.BDP(C133, "CRNCY_ADJ_PX_LAST", "EQY_FUND_CRNCY", "KRW")</f>
        <v>#NAME?</v>
      </c>
      <c r="L133">
        <v>100</v>
      </c>
      <c r="M133" t="e">
        <f t="shared" ca="1" si="19"/>
        <v>#NAME?</v>
      </c>
      <c r="N133" t="str">
        <f>IF(ISNUMBER(MATCH(C133,'MTR 기등록 종목_GF1406'!C:C,0)),"-","NEW")</f>
        <v>-</v>
      </c>
      <c r="O133" t="s">
        <v>59108</v>
      </c>
      <c r="P133" t="e">
        <f ca="1">_xll.BDP($C133,$P$2)</f>
        <v>#NAME?</v>
      </c>
      <c r="Q133" t="e">
        <f ca="1">_xll.BDP($C133,Q$2)</f>
        <v>#NAME?</v>
      </c>
      <c r="R133" t="e">
        <f ca="1">_xll.BDP($C133,R$2)</f>
        <v>#NAME?</v>
      </c>
      <c r="S133">
        <v>0.18181824684143066</v>
      </c>
      <c r="T133">
        <v>6.0606002807617188E-2</v>
      </c>
      <c r="U133">
        <v>6.0606002807617188E-2</v>
      </c>
      <c r="V133">
        <v>5.882682</v>
      </c>
      <c r="W133" s="72">
        <v>533700</v>
      </c>
      <c r="X133" s="72"/>
      <c r="Y133" s="72" t="s">
        <v>55391</v>
      </c>
      <c r="Z133" s="72" t="s">
        <v>55392</v>
      </c>
      <c r="AA133" s="72"/>
      <c r="AB133" s="72" t="s">
        <v>1806</v>
      </c>
      <c r="AC133" s="72"/>
      <c r="AD133" s="72"/>
      <c r="AE133" s="72"/>
      <c r="AF133" s="170">
        <v>-30</v>
      </c>
      <c r="AG133" s="72"/>
      <c r="AH133" s="72"/>
      <c r="AI133" s="72" t="s">
        <v>247</v>
      </c>
      <c r="AJ133" s="72"/>
      <c r="AK133" s="167"/>
      <c r="AN133" t="s">
        <v>58215</v>
      </c>
      <c r="AO133" t="s">
        <v>55391</v>
      </c>
      <c r="AP133" t="s">
        <v>55392</v>
      </c>
      <c r="AQ133" t="s">
        <v>59108</v>
      </c>
      <c r="AR133" t="s">
        <v>55394</v>
      </c>
      <c r="AS133">
        <v>171.16</v>
      </c>
      <c r="AT133" t="s">
        <v>247</v>
      </c>
      <c r="AU133" t="s">
        <v>1806</v>
      </c>
      <c r="AV133" t="s">
        <v>1110</v>
      </c>
      <c r="AW133" s="171" t="e">
        <f ca="1">_xll.BDP(Z133,"GICS_SECTOR_NAME")</f>
        <v>#NAME?</v>
      </c>
    </row>
    <row r="134" spans="1:50">
      <c r="A134" s="17">
        <v>44302</v>
      </c>
      <c r="B134" t="s">
        <v>59382</v>
      </c>
      <c r="C134" t="s">
        <v>802</v>
      </c>
      <c r="D134" s="5">
        <v>4.8076923076923073E-2</v>
      </c>
      <c r="E134" s="5">
        <f>D134*VLOOKUP(B134,리밸런싱정리_202104!$AD$25:$AE$31,2,0)</f>
        <v>2.403846153846154E-3</v>
      </c>
      <c r="F134" s="5">
        <f t="shared" si="16"/>
        <v>2.403846153846154E-3</v>
      </c>
      <c r="G134" s="5">
        <f>IFERROR(VLOOKUP(C134,'p2301'!A:V,22,FALSE),0)/100</f>
        <v>2.3E-3</v>
      </c>
      <c r="H134" s="2">
        <f t="shared" si="17"/>
        <v>1.0384615384615402E-4</v>
      </c>
      <c r="I134" s="78">
        <f t="shared" si="18"/>
        <v>21868386.411565419</v>
      </c>
      <c r="J134" t="e">
        <f ca="1">_xll.BDP(C134,"px_last")</f>
        <v>#NAME?</v>
      </c>
      <c r="K134" t="e">
        <f ca="1">_xll.BDP(C134, "CRNCY_ADJ_PX_LAST", "EQY_FUND_CRNCY", "KRW")</f>
        <v>#NAME?</v>
      </c>
      <c r="L134">
        <v>1</v>
      </c>
      <c r="M134" t="e">
        <f t="shared" ca="1" si="19"/>
        <v>#NAME?</v>
      </c>
      <c r="N134" t="str">
        <f>IF(ISNUMBER(MATCH(C134,'MTR 기등록 종목_GF1406'!C:C,0)),"-","NEW")</f>
        <v>-</v>
      </c>
      <c r="O134" t="s">
        <v>39584</v>
      </c>
      <c r="P134" t="e">
        <f ca="1">_xll.BDP($C134,$P$2)</f>
        <v>#NAME?</v>
      </c>
      <c r="Q134" t="e">
        <f ca="1">_xll.BDP($C134,Q$2)</f>
        <v>#NAME?</v>
      </c>
      <c r="R134" t="e">
        <f ca="1">_xll.BDP($C134,R$2)</f>
        <v>#NAME?</v>
      </c>
      <c r="S134">
        <v>0.12195110321044922</v>
      </c>
      <c r="T134">
        <v>-2.3228645324707031E-2</v>
      </c>
      <c r="U134">
        <v>-2.4390220642089844E-2</v>
      </c>
      <c r="V134">
        <v>6.8281299999999998</v>
      </c>
      <c r="W134" s="72">
        <v>533700</v>
      </c>
      <c r="X134" s="72"/>
      <c r="Y134" s="72" t="s">
        <v>39582</v>
      </c>
      <c r="Z134" s="72" t="s">
        <v>39583</v>
      </c>
      <c r="AA134" s="72"/>
      <c r="AB134" s="72" t="s">
        <v>58648</v>
      </c>
      <c r="AC134" s="72"/>
      <c r="AD134" s="72"/>
      <c r="AE134" s="72"/>
      <c r="AF134" s="170">
        <v>-9</v>
      </c>
      <c r="AG134" s="72"/>
      <c r="AH134" s="72"/>
      <c r="AI134" s="72" t="s">
        <v>374</v>
      </c>
      <c r="AJ134" s="72"/>
      <c r="AK134" s="167"/>
      <c r="AN134" t="s">
        <v>58215</v>
      </c>
      <c r="AO134" t="s">
        <v>39582</v>
      </c>
      <c r="AP134" t="s">
        <v>39583</v>
      </c>
      <c r="AQ134" t="s">
        <v>39584</v>
      </c>
      <c r="AR134" t="s">
        <v>39585</v>
      </c>
      <c r="AS134">
        <v>416.05</v>
      </c>
      <c r="AT134" t="s">
        <v>374</v>
      </c>
      <c r="AU134" t="s">
        <v>58648</v>
      </c>
      <c r="AV134" t="s">
        <v>1135</v>
      </c>
      <c r="AW134" s="171" t="e">
        <f ca="1">_xll.BDP(Z134,"GICS_SECTOR_NAME")</f>
        <v>#NAME?</v>
      </c>
    </row>
    <row r="135" spans="1:50">
      <c r="A135" s="17">
        <v>44302</v>
      </c>
      <c r="B135" t="s">
        <v>59382</v>
      </c>
      <c r="C135" t="s">
        <v>1404</v>
      </c>
      <c r="D135" s="5">
        <v>7.6923076923076913E-2</v>
      </c>
      <c r="E135" s="5">
        <f>D135*VLOOKUP(B135,리밸런싱정리_202104!$AD$25:$AE$31,2,0)</f>
        <v>3.8461538461538459E-3</v>
      </c>
      <c r="F135" s="5">
        <f t="shared" si="16"/>
        <v>3.8461538461538459E-3</v>
      </c>
      <c r="G135" s="5">
        <f>IFERROR(VLOOKUP(C135,'p2301'!A:V,22,FALSE),0)/100</f>
        <v>3.9000000000000003E-3</v>
      </c>
      <c r="H135" s="2">
        <f t="shared" si="17"/>
        <v>-5.3846153846154321E-5</v>
      </c>
      <c r="I135" s="78">
        <f t="shared" si="18"/>
        <v>-11339163.324515484</v>
      </c>
      <c r="J135" t="e">
        <f ca="1">_xll.BDP(C135,"px_last")</f>
        <v>#NAME?</v>
      </c>
      <c r="K135" t="e">
        <f ca="1">_xll.BDP(C135, "CRNCY_ADJ_PX_LAST", "EQY_FUND_CRNCY", "KRW")</f>
        <v>#NAME?</v>
      </c>
      <c r="L135">
        <v>1</v>
      </c>
      <c r="M135" t="e">
        <f t="shared" ca="1" si="19"/>
        <v>#NAME?</v>
      </c>
      <c r="N135" t="str">
        <f>IF(ISNUMBER(MATCH(C135,'MTR 기등록 종목_GF1406'!C:C,0)),"-","NEW")</f>
        <v>-</v>
      </c>
      <c r="O135" t="s">
        <v>359</v>
      </c>
      <c r="P135" t="e">
        <f ca="1">_xll.BDP($C135,$P$2)</f>
        <v>#NAME?</v>
      </c>
      <c r="Q135" t="e">
        <f ca="1">_xll.BDP($C135,Q$2)</f>
        <v>#NAME?</v>
      </c>
      <c r="R135" t="e">
        <f ca="1">_xll.BDP($C135,R$2)</f>
        <v>#NAME?</v>
      </c>
      <c r="S135">
        <v>-0.45000004768371582</v>
      </c>
      <c r="T135">
        <v>-0.10000014305114746</v>
      </c>
      <c r="U135">
        <v>4.999995231628418E-2</v>
      </c>
      <c r="V135">
        <v>1.0380560000000001</v>
      </c>
      <c r="W135" s="72">
        <v>533700</v>
      </c>
      <c r="X135" s="72"/>
      <c r="Y135" s="72" t="s">
        <v>358</v>
      </c>
      <c r="Z135" s="72" t="s">
        <v>360</v>
      </c>
      <c r="AA135" s="72"/>
      <c r="AB135" s="72" t="s">
        <v>1907</v>
      </c>
      <c r="AC135" s="72"/>
      <c r="AD135" s="72"/>
      <c r="AE135" s="72"/>
      <c r="AF135" s="170">
        <v>-82</v>
      </c>
      <c r="AG135" s="72"/>
      <c r="AH135" s="72"/>
      <c r="AI135" s="72" t="s">
        <v>355</v>
      </c>
      <c r="AJ135" s="72"/>
      <c r="AK135" s="167"/>
      <c r="AN135" t="s">
        <v>58215</v>
      </c>
      <c r="AO135" t="s">
        <v>358</v>
      </c>
      <c r="AP135" t="s">
        <v>360</v>
      </c>
      <c r="AQ135" t="s">
        <v>359</v>
      </c>
      <c r="AR135" t="s">
        <v>1339</v>
      </c>
      <c r="AS135">
        <v>60.34</v>
      </c>
      <c r="AT135" t="s">
        <v>355</v>
      </c>
      <c r="AU135" t="s">
        <v>1907</v>
      </c>
      <c r="AV135" t="s">
        <v>6601</v>
      </c>
      <c r="AW135" s="171" t="e">
        <f ca="1">_xll.BDP(Z135,"GICS_SECTOR_NAME")</f>
        <v>#NAME?</v>
      </c>
    </row>
    <row r="136" spans="1:50">
      <c r="A136" s="17">
        <v>44302</v>
      </c>
      <c r="B136" t="s">
        <v>59382</v>
      </c>
      <c r="C136" t="s">
        <v>59392</v>
      </c>
      <c r="D136" s="5">
        <v>2.8846153846153844E-2</v>
      </c>
      <c r="E136" s="5">
        <f>D136*VLOOKUP(B136,리밸런싱정리_202104!$AD$25:$AE$31,2,0)</f>
        <v>1.4423076923076924E-3</v>
      </c>
      <c r="F136" s="5">
        <f t="shared" si="16"/>
        <v>1.4423076923076924E-3</v>
      </c>
      <c r="G136" s="5">
        <f>IFERROR(VLOOKUP(C136,'p2301'!A:V,22,FALSE),0)/100</f>
        <v>0</v>
      </c>
      <c r="H136" s="2">
        <f t="shared" si="17"/>
        <v>1.4423076923076924E-3</v>
      </c>
      <c r="I136" s="78">
        <f t="shared" si="18"/>
        <v>303727589.04951924</v>
      </c>
      <c r="J136" t="e">
        <f ca="1">_xll.BDP(C136,"px_last")</f>
        <v>#NAME?</v>
      </c>
      <c r="K136" t="e">
        <f ca="1">_xll.BDP(C136, "CRNCY_ADJ_PX_LAST", "EQY_FUND_CRNCY", "KRW")</f>
        <v>#NAME?</v>
      </c>
      <c r="L136">
        <v>1</v>
      </c>
      <c r="M136" t="e">
        <f t="shared" ca="1" si="19"/>
        <v>#NAME?</v>
      </c>
      <c r="N136" t="str">
        <f>IF(ISNUMBER(MATCH(C136,'MTR 기등록 종목_GF1406'!C:C,0)),"-","NEW")</f>
        <v>-</v>
      </c>
      <c r="O136" t="s">
        <v>17570</v>
      </c>
      <c r="P136" t="e">
        <f ca="1">_xll.BDP($C136,$P$2)</f>
        <v>#NAME?</v>
      </c>
      <c r="Q136" t="e">
        <f ca="1">_xll.BDP($C136,Q$2)</f>
        <v>#NAME?</v>
      </c>
      <c r="R136" t="e">
        <f ca="1">_xll.BDP($C136,R$2)</f>
        <v>#NAME?</v>
      </c>
      <c r="S136">
        <v>0</v>
      </c>
      <c r="T136">
        <v>-7.1428298950195313E-2</v>
      </c>
      <c r="U136">
        <v>0</v>
      </c>
      <c r="V136">
        <v>1.444448</v>
      </c>
      <c r="W136" s="72">
        <v>533700</v>
      </c>
      <c r="X136" s="72"/>
      <c r="Y136" s="72" t="s">
        <v>17568</v>
      </c>
      <c r="Z136" s="72" t="s">
        <v>17569</v>
      </c>
      <c r="AA136" s="72"/>
      <c r="AB136" s="72" t="s">
        <v>17416</v>
      </c>
      <c r="AC136" s="72"/>
      <c r="AD136" s="72"/>
      <c r="AE136" s="72"/>
      <c r="AF136" s="170">
        <v>-209</v>
      </c>
      <c r="AG136" s="72"/>
      <c r="AH136" s="72"/>
      <c r="AI136" s="72" t="s">
        <v>374</v>
      </c>
      <c r="AJ136" s="72"/>
      <c r="AK136" s="167"/>
      <c r="AN136" t="s">
        <v>58215</v>
      </c>
      <c r="AO136" t="s">
        <v>17568</v>
      </c>
      <c r="AP136" t="s">
        <v>17569</v>
      </c>
      <c r="AQ136" t="s">
        <v>17570</v>
      </c>
      <c r="AR136" t="s">
        <v>17571</v>
      </c>
      <c r="AS136">
        <v>20.364999999999998</v>
      </c>
      <c r="AT136" t="s">
        <v>374</v>
      </c>
      <c r="AU136" t="s">
        <v>17416</v>
      </c>
      <c r="AV136" t="s">
        <v>1183</v>
      </c>
      <c r="AW136" s="171" t="e">
        <f ca="1">_xll.BDP(Z136,"GICS_SECTOR_NAME")</f>
        <v>#NAME?</v>
      </c>
      <c r="AX136" s="145" t="e">
        <f ca="1">_xll.BDP(Z136,"GICS_SUB_INDUSTRY_NAME")</f>
        <v>#NAME?</v>
      </c>
    </row>
    <row r="137" spans="1:50">
      <c r="A137" s="17">
        <v>44302</v>
      </c>
      <c r="B137" t="s">
        <v>59382</v>
      </c>
      <c r="C137" t="s">
        <v>59393</v>
      </c>
      <c r="D137" s="5">
        <v>3.8461538461538457E-2</v>
      </c>
      <c r="E137" s="5">
        <f>D137*VLOOKUP(B137,리밸런싱정리_202104!$AD$25:$AE$31,2,0)</f>
        <v>1.923076923076923E-3</v>
      </c>
      <c r="F137" s="5">
        <f t="shared" si="16"/>
        <v>1.923076923076923E-3</v>
      </c>
      <c r="G137" s="5">
        <f>IFERROR(VLOOKUP(C137,'p2301'!A:V,22,FALSE),0)/100</f>
        <v>0</v>
      </c>
      <c r="H137" s="2">
        <f t="shared" si="17"/>
        <v>1.923076923076923E-3</v>
      </c>
      <c r="I137" s="78">
        <f t="shared" si="18"/>
        <v>404970118.7326923</v>
      </c>
      <c r="J137" t="e">
        <f ca="1">_xll.BDP(C137,"px_last")</f>
        <v>#NAME?</v>
      </c>
      <c r="K137" t="e">
        <f ca="1">_xll.BDP(C137, "CRNCY_ADJ_PX_LAST", "EQY_FUND_CRNCY", "KRW")</f>
        <v>#NAME?</v>
      </c>
      <c r="L137">
        <v>100</v>
      </c>
      <c r="M137" t="e">
        <f t="shared" ca="1" si="19"/>
        <v>#NAME?</v>
      </c>
      <c r="N137" t="str">
        <f>IF(ISNUMBER(MATCH(C137,'MTR 기등록 종목_GF1406'!C:C,0)),"-","NEW")</f>
        <v>-</v>
      </c>
      <c r="O137" t="s">
        <v>50905</v>
      </c>
      <c r="P137" t="e">
        <f ca="1">_xll.BDP($C137,$P$2)</f>
        <v>#NAME?</v>
      </c>
      <c r="Q137" t="e">
        <f ca="1">_xll.BDP($C137,Q$2)</f>
        <v>#NAME?</v>
      </c>
      <c r="R137" t="e">
        <f ca="1">_xll.BDP($C137,R$2)</f>
        <v>#NAME?</v>
      </c>
      <c r="S137">
        <v>-4.5454502105712891E-2</v>
      </c>
      <c r="T137">
        <v>0</v>
      </c>
      <c r="U137">
        <v>0</v>
      </c>
      <c r="V137">
        <v>0.90865560000000001</v>
      </c>
      <c r="W137" s="72">
        <v>533700</v>
      </c>
      <c r="X137" s="72"/>
      <c r="Y137" s="72" t="s">
        <v>50903</v>
      </c>
      <c r="Z137" s="72" t="s">
        <v>50904</v>
      </c>
      <c r="AA137" s="72"/>
      <c r="AB137" s="72" t="s">
        <v>1806</v>
      </c>
      <c r="AC137" s="72"/>
      <c r="AD137" s="72"/>
      <c r="AE137" s="72"/>
      <c r="AF137" s="170">
        <v>-88</v>
      </c>
      <c r="AG137" s="72"/>
      <c r="AH137" s="72"/>
      <c r="AI137" s="72" t="s">
        <v>247</v>
      </c>
      <c r="AJ137" s="72"/>
      <c r="AK137" s="167"/>
      <c r="AN137" t="s">
        <v>58215</v>
      </c>
      <c r="AO137" t="s">
        <v>50903</v>
      </c>
      <c r="AP137" t="s">
        <v>50904</v>
      </c>
      <c r="AQ137" t="s">
        <v>50905</v>
      </c>
      <c r="AR137" t="s">
        <v>50906</v>
      </c>
      <c r="AS137">
        <v>60.2</v>
      </c>
      <c r="AT137" t="s">
        <v>247</v>
      </c>
      <c r="AU137" t="s">
        <v>1806</v>
      </c>
      <c r="AV137" t="s">
        <v>1096</v>
      </c>
      <c r="AW137" s="171" t="e">
        <f ca="1">_xll.BDP(Z137,"GICS_SECTOR_NAME")</f>
        <v>#NAME?</v>
      </c>
    </row>
    <row r="138" spans="1:50">
      <c r="A138" s="17">
        <v>44302</v>
      </c>
      <c r="B138" t="s">
        <v>59382</v>
      </c>
      <c r="C138" t="s">
        <v>1406</v>
      </c>
      <c r="D138" s="5">
        <v>3.8461538461538457E-2</v>
      </c>
      <c r="E138" s="5">
        <f>D138*VLOOKUP(B138,리밸런싱정리_202104!$AD$25:$AE$31,2,0)</f>
        <v>1.923076923076923E-3</v>
      </c>
      <c r="F138" s="5">
        <f t="shared" si="16"/>
        <v>1.923076923076923E-3</v>
      </c>
      <c r="G138" s="5">
        <f>IFERROR(VLOOKUP(C138,'p2301'!A:V,22,FALSE),0)/100</f>
        <v>1.2999999999999999E-3</v>
      </c>
      <c r="H138" s="2">
        <f t="shared" si="17"/>
        <v>6.2307692307692303E-4</v>
      </c>
      <c r="I138" s="78">
        <f t="shared" si="18"/>
        <v>131210318.4693923</v>
      </c>
      <c r="J138" t="e">
        <f ca="1">_xll.BDP(C138,"px_last")</f>
        <v>#NAME?</v>
      </c>
      <c r="K138" t="e">
        <f ca="1">_xll.BDP(C138, "CRNCY_ADJ_PX_LAST", "EQY_FUND_CRNCY", "KRW")</f>
        <v>#NAME?</v>
      </c>
      <c r="L138">
        <v>1</v>
      </c>
      <c r="M138" t="e">
        <f t="shared" ca="1" si="19"/>
        <v>#NAME?</v>
      </c>
      <c r="N138" t="str">
        <f>IF(ISNUMBER(MATCH(C138,'MTR 기등록 종목_GF1406'!C:C,0)),"-","NEW")</f>
        <v>-</v>
      </c>
      <c r="O138" t="s">
        <v>16547</v>
      </c>
      <c r="P138" t="e">
        <f ca="1">_xll.BDP($C138,$P$2)</f>
        <v>#NAME?</v>
      </c>
      <c r="Q138" t="e">
        <f ca="1">_xll.BDP($C138,Q$2)</f>
        <v>#NAME?</v>
      </c>
      <c r="R138" t="e">
        <f ca="1">_xll.BDP($C138,R$2)</f>
        <v>#NAME?</v>
      </c>
      <c r="S138">
        <v>-0.25</v>
      </c>
      <c r="T138">
        <v>-0.125</v>
      </c>
      <c r="U138">
        <v>4.1666746139526367E-2</v>
      </c>
      <c r="V138">
        <v>2.0938020000000002</v>
      </c>
      <c r="W138" s="72">
        <v>533700</v>
      </c>
      <c r="X138" s="72"/>
      <c r="Y138" s="72" t="s">
        <v>16545</v>
      </c>
      <c r="Z138" s="72" t="s">
        <v>16546</v>
      </c>
      <c r="AA138" s="72"/>
      <c r="AB138" s="72" t="s">
        <v>16114</v>
      </c>
      <c r="AC138" s="72"/>
      <c r="AD138" s="72"/>
      <c r="AE138" s="72"/>
      <c r="AF138" s="170">
        <v>-65</v>
      </c>
      <c r="AG138" s="72"/>
      <c r="AH138" s="72"/>
      <c r="AI138" s="72" t="s">
        <v>374</v>
      </c>
      <c r="AJ138" s="72"/>
      <c r="AK138" s="167"/>
      <c r="AN138" t="s">
        <v>58215</v>
      </c>
      <c r="AO138" t="s">
        <v>16545</v>
      </c>
      <c r="AP138" t="s">
        <v>16546</v>
      </c>
      <c r="AQ138" t="s">
        <v>16547</v>
      </c>
      <c r="AR138" t="s">
        <v>16548</v>
      </c>
      <c r="AS138">
        <v>68.319999999999993</v>
      </c>
      <c r="AT138" t="s">
        <v>374</v>
      </c>
      <c r="AU138" t="s">
        <v>16114</v>
      </c>
      <c r="AV138" t="s">
        <v>1154</v>
      </c>
      <c r="AW138" s="171" t="e">
        <f ca="1">_xll.BDP(Z138,"GICS_SECTOR_NAME")</f>
        <v>#NAME?</v>
      </c>
    </row>
    <row r="139" spans="1:50">
      <c r="A139" s="17">
        <v>44302</v>
      </c>
      <c r="B139" t="s">
        <v>59382</v>
      </c>
      <c r="C139" t="s">
        <v>1358</v>
      </c>
      <c r="D139" s="5">
        <v>3.8461538461538457E-2</v>
      </c>
      <c r="E139" s="5">
        <f>D139*VLOOKUP(B139,리밸런싱정리_202104!$AD$25:$AE$31,2,0)</f>
        <v>1.923076923076923E-3</v>
      </c>
      <c r="F139" s="5">
        <f t="shared" si="16"/>
        <v>1.923076923076923E-3</v>
      </c>
      <c r="G139" s="5">
        <f>IFERROR(VLOOKUP(C139,'p2301'!A:V,22,FALSE),0)/100</f>
        <v>3.5999999999999999E-3</v>
      </c>
      <c r="H139" s="2">
        <f t="shared" si="17"/>
        <v>-1.6769230769230769E-3</v>
      </c>
      <c r="I139" s="78">
        <f t="shared" si="18"/>
        <v>-353133943.5349077</v>
      </c>
      <c r="J139" t="e">
        <f ca="1">_xll.BDP(C139,"px_last")</f>
        <v>#NAME?</v>
      </c>
      <c r="K139" t="e">
        <f ca="1">_xll.BDP(C139, "CRNCY_ADJ_PX_LAST", "EQY_FUND_CRNCY", "KRW")</f>
        <v>#NAME?</v>
      </c>
      <c r="L139">
        <v>100</v>
      </c>
      <c r="M139" t="e">
        <f t="shared" ca="1" si="19"/>
        <v>#NAME?</v>
      </c>
      <c r="N139" t="str">
        <f>IF(ISNUMBER(MATCH(C139,'MTR 기등록 종목_GF1406'!C:C,0)),"-","NEW")</f>
        <v>-</v>
      </c>
      <c r="O139" t="s">
        <v>56604</v>
      </c>
      <c r="P139" t="e">
        <f ca="1">_xll.BDP($C139,$P$2)</f>
        <v>#NAME?</v>
      </c>
      <c r="Q139" t="e">
        <f ca="1">_xll.BDP($C139,Q$2)</f>
        <v>#NAME?</v>
      </c>
      <c r="R139" t="e">
        <f ca="1">_xll.BDP($C139,R$2)</f>
        <v>#NAME?</v>
      </c>
      <c r="S139">
        <v>0.17391300201416016</v>
      </c>
      <c r="T139">
        <v>0</v>
      </c>
      <c r="U139">
        <v>0</v>
      </c>
      <c r="V139">
        <v>-0.16194700000000001</v>
      </c>
      <c r="W139" s="72">
        <v>533700</v>
      </c>
      <c r="X139" s="72"/>
      <c r="Y139" s="72" t="s">
        <v>56602</v>
      </c>
      <c r="Z139" s="72" t="s">
        <v>56603</v>
      </c>
      <c r="AA139" s="72"/>
      <c r="AB139" s="72" t="s">
        <v>1806</v>
      </c>
      <c r="AC139" s="72"/>
      <c r="AD139" s="72"/>
      <c r="AE139" s="72"/>
      <c r="AF139" s="170">
        <v>-226</v>
      </c>
      <c r="AG139" s="72"/>
      <c r="AH139" s="72"/>
      <c r="AI139" s="72" t="s">
        <v>247</v>
      </c>
      <c r="AJ139" s="72"/>
      <c r="AK139" s="167"/>
      <c r="AN139" t="s">
        <v>58215</v>
      </c>
      <c r="AO139" t="s">
        <v>56602</v>
      </c>
      <c r="AP139" t="s">
        <v>56603</v>
      </c>
      <c r="AQ139" t="s">
        <v>56604</v>
      </c>
      <c r="AR139" t="s">
        <v>56605</v>
      </c>
      <c r="AS139">
        <v>23.27</v>
      </c>
      <c r="AT139" t="s">
        <v>247</v>
      </c>
      <c r="AU139" t="s">
        <v>1806</v>
      </c>
      <c r="AV139" t="s">
        <v>1096</v>
      </c>
      <c r="AW139" s="171" t="e">
        <f ca="1">_xll.BDP(Z139,"GICS_SECTOR_NAME")</f>
        <v>#NAME?</v>
      </c>
    </row>
    <row r="140" spans="1:50">
      <c r="A140" s="17">
        <v>44302</v>
      </c>
      <c r="B140" t="s">
        <v>59382</v>
      </c>
      <c r="C140" t="s">
        <v>804</v>
      </c>
      <c r="D140" s="5">
        <v>0.36923076923076914</v>
      </c>
      <c r="E140" s="5">
        <f>D140*VLOOKUP(B140,리밸런싱정리_202104!$AD$25:$AE$31,2,0)</f>
        <v>1.8461538461538456E-2</v>
      </c>
      <c r="F140" s="5">
        <f t="shared" si="16"/>
        <v>1.8461538461538456E-2</v>
      </c>
      <c r="G140" s="5">
        <f>IFERROR(VLOOKUP(C140,'p2301'!A:V,22,FALSE),0)/100</f>
        <v>1.9599999999999999E-2</v>
      </c>
      <c r="H140" s="2">
        <f t="shared" si="17"/>
        <v>-1.138461538461543E-3</v>
      </c>
      <c r="I140" s="78">
        <f t="shared" si="18"/>
        <v>-239742310.28975481</v>
      </c>
      <c r="J140" t="e">
        <f ca="1">_xll.BDP(C140,"px_last")</f>
        <v>#NAME?</v>
      </c>
      <c r="K140" t="e">
        <f ca="1">_xll.BDP(C140, "CRNCY_ADJ_PX_LAST", "EQY_FUND_CRNCY", "KRW")</f>
        <v>#NAME?</v>
      </c>
      <c r="L140">
        <v>100</v>
      </c>
      <c r="M140" t="e">
        <f t="shared" ca="1" si="19"/>
        <v>#NAME?</v>
      </c>
      <c r="N140" t="str">
        <f>IF(ISNUMBER(MATCH(C140,'MTR 기등록 종목_GF1406'!C:C,0)),"-","NEW")</f>
        <v>-</v>
      </c>
      <c r="O140" t="s">
        <v>56628</v>
      </c>
      <c r="P140" t="e">
        <f ca="1">_xll.BDP($C140,$P$2)</f>
        <v>#NAME?</v>
      </c>
      <c r="Q140" t="e">
        <f ca="1">_xll.BDP($C140,Q$2)</f>
        <v>#NAME?</v>
      </c>
      <c r="R140" t="e">
        <f ca="1">_xll.BDP($C140,R$2)</f>
        <v>#NAME?</v>
      </c>
      <c r="S140">
        <v>0.29999995231628418</v>
      </c>
      <c r="T140">
        <v>0.27777767181396484</v>
      </c>
      <c r="U140">
        <v>0.27777767181396484</v>
      </c>
      <c r="V140">
        <v>1.9572510000000001</v>
      </c>
      <c r="W140" s="72">
        <v>533700</v>
      </c>
      <c r="X140" s="72"/>
      <c r="Y140" s="72" t="s">
        <v>56626</v>
      </c>
      <c r="Z140" s="72" t="s">
        <v>56627</v>
      </c>
      <c r="AA140" s="72"/>
      <c r="AB140" s="72" t="s">
        <v>1806</v>
      </c>
      <c r="AC140" s="72"/>
      <c r="AD140" s="72"/>
      <c r="AE140" s="72"/>
      <c r="AF140" s="170">
        <v>-25</v>
      </c>
      <c r="AG140" s="72"/>
      <c r="AH140" s="72"/>
      <c r="AI140" s="72" t="s">
        <v>247</v>
      </c>
      <c r="AJ140" s="72"/>
      <c r="AK140" s="167"/>
      <c r="AN140" t="s">
        <v>58215</v>
      </c>
      <c r="AO140" t="s">
        <v>56626</v>
      </c>
      <c r="AP140" t="s">
        <v>56627</v>
      </c>
      <c r="AQ140" t="s">
        <v>56628</v>
      </c>
      <c r="AR140" t="s">
        <v>56629</v>
      </c>
      <c r="AS140">
        <v>179.54</v>
      </c>
      <c r="AT140" t="s">
        <v>247</v>
      </c>
      <c r="AU140" t="s">
        <v>1806</v>
      </c>
      <c r="AV140" t="s">
        <v>1096</v>
      </c>
      <c r="AW140" s="171" t="e">
        <f ca="1">_xll.BDP(Z140,"GICS_SECTOR_NAME")</f>
        <v>#NAME?</v>
      </c>
    </row>
    <row r="141" spans="1:50">
      <c r="A141" s="17">
        <v>44302</v>
      </c>
      <c r="B141" t="s">
        <v>1408</v>
      </c>
      <c r="C141" s="193" t="s">
        <v>59394</v>
      </c>
      <c r="D141" s="5">
        <v>1.8892016453905976E-2</v>
      </c>
      <c r="E141" s="5">
        <f>D141*VLOOKUP(B141,리밸런싱정리_202104!$AD$25:$AE$31,2,0)</f>
        <v>9.446008226952989E-4</v>
      </c>
      <c r="F141" s="5">
        <f t="shared" si="16"/>
        <v>9.446008226952989E-4</v>
      </c>
      <c r="G141" s="5">
        <f>IFERROR(VLOOKUP(C141,'p2301'!A:V,22,FALSE),0)/100</f>
        <v>0</v>
      </c>
      <c r="H141" s="2">
        <f t="shared" si="17"/>
        <v>9.446008226952989E-4</v>
      </c>
      <c r="I141" s="78">
        <f t="shared" si="18"/>
        <v>198918255.80739531</v>
      </c>
      <c r="J141" t="e">
        <f ca="1">_xll.BDP(C141,"px_last")</f>
        <v>#NAME?</v>
      </c>
      <c r="K141" t="e">
        <f ca="1">_xll.BDP(C141, "CRNCY_ADJ_PX_LAST", "EQY_FUND_CRNCY", "KRW")</f>
        <v>#NAME?</v>
      </c>
      <c r="L141">
        <v>1</v>
      </c>
      <c r="M141" t="e">
        <f t="shared" ca="1" si="19"/>
        <v>#NAME?</v>
      </c>
      <c r="N141" t="str">
        <f>IF(ISNUMBER(MATCH(C141,'MTR 기등록 종목_GF1406'!C:C,0)),"-","NEW")</f>
        <v>-</v>
      </c>
      <c r="O141" t="s">
        <v>59141</v>
      </c>
      <c r="P141" t="e">
        <f ca="1">_xll.BDP($C141,$P$2)</f>
        <v>#NAME?</v>
      </c>
      <c r="Q141" t="e">
        <f ca="1">_xll.BDP($C141,Q$2)</f>
        <v>#NAME?</v>
      </c>
      <c r="R141" t="e">
        <f ca="1">_xll.BDP($C141,R$2)</f>
        <v>#NAME?</v>
      </c>
      <c r="S141" t="s">
        <v>59042</v>
      </c>
      <c r="T141" t="s">
        <v>59042</v>
      </c>
      <c r="U141" t="s">
        <v>59042</v>
      </c>
      <c r="V141">
        <v>3.712297</v>
      </c>
      <c r="W141" s="72">
        <v>533700</v>
      </c>
      <c r="X141" s="72"/>
      <c r="Y141" s="72" t="s">
        <v>565</v>
      </c>
      <c r="Z141" s="72" t="s">
        <v>59016</v>
      </c>
      <c r="AA141" s="72"/>
      <c r="AB141" s="72" t="s">
        <v>34064</v>
      </c>
      <c r="AC141" s="72"/>
      <c r="AD141" s="72"/>
      <c r="AE141" s="72"/>
      <c r="AF141" s="170">
        <v>1330</v>
      </c>
      <c r="AG141" s="72"/>
      <c r="AH141" s="72"/>
      <c r="AI141" s="72" t="s">
        <v>552</v>
      </c>
      <c r="AJ141" s="72"/>
      <c r="AK141" s="167"/>
      <c r="AN141" t="s">
        <v>58215</v>
      </c>
      <c r="AO141" t="s">
        <v>565</v>
      </c>
      <c r="AP141" t="s">
        <v>59016</v>
      </c>
      <c r="AQ141" t="s">
        <v>59141</v>
      </c>
      <c r="AR141" t="s">
        <v>1171</v>
      </c>
      <c r="AS141">
        <v>3885</v>
      </c>
      <c r="AT141" t="s">
        <v>552</v>
      </c>
      <c r="AU141" t="s">
        <v>34064</v>
      </c>
      <c r="AV141" t="s">
        <v>1101</v>
      </c>
      <c r="AW141" s="171" t="e">
        <f ca="1">_xll.BDP(Z141,"GICS_SECTOR_NAME")</f>
        <v>#NAME?</v>
      </c>
    </row>
    <row r="142" spans="1:50">
      <c r="A142" s="17">
        <v>44302</v>
      </c>
      <c r="B142" t="s">
        <v>1408</v>
      </c>
      <c r="C142" s="193" t="s">
        <v>59395</v>
      </c>
      <c r="D142" s="5">
        <v>1.0300556489502266E-2</v>
      </c>
      <c r="E142" s="5">
        <f>D142*VLOOKUP(B142,리밸런싱정리_202104!$AD$25:$AE$31,2,0)</f>
        <v>5.1502782447511333E-4</v>
      </c>
      <c r="F142" s="5">
        <f t="shared" si="16"/>
        <v>5.1502782447511333E-4</v>
      </c>
      <c r="G142" s="5">
        <f>IFERROR(VLOOKUP(C142,'p2301'!A:V,22,FALSE),0)/100</f>
        <v>0</v>
      </c>
      <c r="H142" s="2">
        <f t="shared" si="17"/>
        <v>5.1502782447511333E-4</v>
      </c>
      <c r="I142" s="78">
        <f t="shared" si="18"/>
        <v>108456857.19872996</v>
      </c>
      <c r="J142" t="e">
        <f ca="1">_xll.BDP(C142,"px_last")</f>
        <v>#NAME?</v>
      </c>
      <c r="K142" t="e">
        <f ca="1">_xll.BDP(C142, "CRNCY_ADJ_PX_LAST", "EQY_FUND_CRNCY", "KRW")</f>
        <v>#NAME?</v>
      </c>
      <c r="L142">
        <v>100</v>
      </c>
      <c r="M142" t="e">
        <f t="shared" ca="1" si="19"/>
        <v>#NAME?</v>
      </c>
      <c r="N142" t="str">
        <f>IF(ISNUMBER(MATCH(C142,'MTR 기등록 종목_GF1406'!C:C,0)),"-","NEW")</f>
        <v>-</v>
      </c>
      <c r="O142" t="s">
        <v>52661</v>
      </c>
      <c r="P142" t="e">
        <f ca="1">_xll.BDP($C142,$P$2)</f>
        <v>#NAME?</v>
      </c>
      <c r="Q142" t="e">
        <f ca="1">_xll.BDP($C142,Q$2)</f>
        <v>#NAME?</v>
      </c>
      <c r="R142" t="e">
        <f ca="1">_xll.BDP($C142,R$2)</f>
        <v>#NAME?</v>
      </c>
      <c r="S142">
        <v>0</v>
      </c>
      <c r="T142">
        <v>0</v>
      </c>
      <c r="U142">
        <v>0</v>
      </c>
      <c r="V142">
        <v>-0.29498619999999998</v>
      </c>
      <c r="W142" s="72">
        <v>533700</v>
      </c>
      <c r="X142" s="72"/>
      <c r="Y142" s="72" t="s">
        <v>52659</v>
      </c>
      <c r="Z142" s="72" t="s">
        <v>52660</v>
      </c>
      <c r="AA142" s="72"/>
      <c r="AB142" s="72" t="s">
        <v>1806</v>
      </c>
      <c r="AC142" s="72"/>
      <c r="AD142" s="72"/>
      <c r="AE142" s="72"/>
      <c r="AF142" s="170">
        <v>-57</v>
      </c>
      <c r="AG142" s="72"/>
      <c r="AH142" s="72"/>
      <c r="AI142" s="72" t="s">
        <v>247</v>
      </c>
      <c r="AJ142" s="72"/>
      <c r="AK142" s="167"/>
      <c r="AN142" t="s">
        <v>58215</v>
      </c>
      <c r="AO142" t="s">
        <v>52659</v>
      </c>
      <c r="AP142" t="s">
        <v>52660</v>
      </c>
      <c r="AQ142" t="s">
        <v>52661</v>
      </c>
      <c r="AR142" t="s">
        <v>52662</v>
      </c>
      <c r="AS142">
        <v>92.02</v>
      </c>
      <c r="AT142" t="s">
        <v>247</v>
      </c>
      <c r="AU142" t="s">
        <v>1806</v>
      </c>
      <c r="AV142" t="s">
        <v>1110</v>
      </c>
      <c r="AW142" s="171" t="e">
        <f ca="1">_xll.BDP(Z142,"GICS_SECTOR_NAME")</f>
        <v>#NAME?</v>
      </c>
    </row>
    <row r="143" spans="1:50">
      <c r="A143" s="17">
        <v>44302</v>
      </c>
      <c r="B143" t="s">
        <v>1408</v>
      </c>
      <c r="C143" s="193" t="s">
        <v>59396</v>
      </c>
      <c r="D143" s="5">
        <v>2.467841515792276E-2</v>
      </c>
      <c r="E143" s="5">
        <f>D143*VLOOKUP(B143,리밸런싱정리_202104!$AD$25:$AE$31,2,0)</f>
        <v>1.2339207578961381E-3</v>
      </c>
      <c r="F143" s="5">
        <f t="shared" si="16"/>
        <v>1.2339207578961381E-3</v>
      </c>
      <c r="G143" s="5">
        <f>IFERROR(VLOOKUP(C143,'p2301'!A:V,22,FALSE),0)/100</f>
        <v>0</v>
      </c>
      <c r="H143" s="2">
        <f t="shared" si="17"/>
        <v>1.2339207578961381E-3</v>
      </c>
      <c r="I143" s="78">
        <f t="shared" si="18"/>
        <v>259844538.63260502</v>
      </c>
      <c r="J143" t="e">
        <f ca="1">_xll.BDP(C143,"px_last")</f>
        <v>#NAME?</v>
      </c>
      <c r="K143" t="e">
        <f ca="1">_xll.BDP(C143, "CRNCY_ADJ_PX_LAST", "EQY_FUND_CRNCY", "KRW")</f>
        <v>#NAME?</v>
      </c>
      <c r="L143">
        <v>100</v>
      </c>
      <c r="M143" t="e">
        <f t="shared" ca="1" si="19"/>
        <v>#NAME?</v>
      </c>
      <c r="N143" t="str">
        <f>IF(ISNUMBER(MATCH(C143,'MTR 기등록 종목_GF1406'!C:C,0)),"-","NEW")</f>
        <v>-</v>
      </c>
      <c r="O143" t="s">
        <v>59118</v>
      </c>
      <c r="P143" t="e">
        <f ca="1">_xll.BDP($C143,$P$2)</f>
        <v>#NAME?</v>
      </c>
      <c r="Q143" t="e">
        <f ca="1">_xll.BDP($C143,Q$2)</f>
        <v>#NAME?</v>
      </c>
      <c r="R143" t="e">
        <f ca="1">_xll.BDP($C143,R$2)</f>
        <v>#NAME?</v>
      </c>
      <c r="S143">
        <v>0</v>
      </c>
      <c r="T143">
        <v>0.11904764175415039</v>
      </c>
      <c r="U143">
        <v>0</v>
      </c>
      <c r="V143">
        <v>1.3260130000000001</v>
      </c>
      <c r="W143" s="72">
        <v>533700</v>
      </c>
      <c r="X143" s="72"/>
      <c r="Y143" s="72" t="s">
        <v>59075</v>
      </c>
      <c r="Z143" s="72" t="s">
        <v>59046</v>
      </c>
      <c r="AA143" s="72"/>
      <c r="AB143" s="72" t="s">
        <v>1806</v>
      </c>
      <c r="AC143" s="72"/>
      <c r="AD143" s="72"/>
      <c r="AE143" s="72"/>
      <c r="AF143" s="170">
        <v>0</v>
      </c>
      <c r="AG143" s="72"/>
      <c r="AH143" s="72"/>
      <c r="AI143" s="72" t="s">
        <v>247</v>
      </c>
      <c r="AJ143" s="72"/>
      <c r="AK143" s="167"/>
      <c r="AN143" t="s">
        <v>59199</v>
      </c>
      <c r="AO143" t="s">
        <v>59075</v>
      </c>
      <c r="AP143" t="s">
        <v>59046</v>
      </c>
      <c r="AQ143" t="s">
        <v>59118</v>
      </c>
      <c r="AR143" t="s">
        <v>59185</v>
      </c>
      <c r="AS143">
        <v>18.61</v>
      </c>
      <c r="AT143" t="s">
        <v>247</v>
      </c>
      <c r="AU143" t="s">
        <v>1806</v>
      </c>
      <c r="AV143" t="s">
        <v>1110</v>
      </c>
      <c r="AW143" s="171" t="e">
        <f ca="1">_xll.BDP(Z143,"GICS_SECTOR_NAME")</f>
        <v>#NAME?</v>
      </c>
      <c r="AX143" s="145" t="e">
        <f ca="1">_xll.BDP(Z143,"GICS_SUB_INDUSTRY_NAME")</f>
        <v>#NAME?</v>
      </c>
    </row>
    <row r="144" spans="1:50">
      <c r="A144" s="17">
        <v>44302</v>
      </c>
      <c r="B144" t="s">
        <v>1408</v>
      </c>
      <c r="C144" s="193" t="s">
        <v>59397</v>
      </c>
      <c r="D144" s="5">
        <v>1.2519663045862706E-2</v>
      </c>
      <c r="E144" s="5">
        <f>D144*VLOOKUP(B144,리밸런싱정리_202104!$AD$25:$AE$31,2,0)</f>
        <v>6.2598315229313534E-4</v>
      </c>
      <c r="F144" s="5">
        <f t="shared" si="16"/>
        <v>6.2598315229313534E-4</v>
      </c>
      <c r="G144" s="5">
        <f>IFERROR(VLOOKUP(C144,'p2301'!A:V,22,FALSE),0)/100</f>
        <v>0</v>
      </c>
      <c r="H144" s="2">
        <f t="shared" si="17"/>
        <v>6.2598315229313534E-4</v>
      </c>
      <c r="I144" s="78">
        <f t="shared" si="18"/>
        <v>131822325.18458433</v>
      </c>
      <c r="J144" t="e">
        <f ca="1">_xll.BDP(C144,"px_last")</f>
        <v>#NAME?</v>
      </c>
      <c r="K144" t="e">
        <f ca="1">_xll.BDP(C144, "CRNCY_ADJ_PX_LAST", "EQY_FUND_CRNCY", "KRW")</f>
        <v>#NAME?</v>
      </c>
      <c r="L144">
        <v>100</v>
      </c>
      <c r="M144" t="e">
        <f t="shared" ca="1" si="19"/>
        <v>#NAME?</v>
      </c>
      <c r="N144" t="str">
        <f>IF(ISNUMBER(MATCH(C144,'MTR 기등록 종목_GF1406'!C:C,0)),"-","NEW")</f>
        <v>NEW</v>
      </c>
      <c r="O144" t="s">
        <v>749</v>
      </c>
      <c r="P144" t="e">
        <f ca="1">_xll.BDP($C144,$P$2)</f>
        <v>#NAME?</v>
      </c>
      <c r="Q144" t="e">
        <f ca="1">_xll.BDP($C144,Q$2)</f>
        <v>#NAME?</v>
      </c>
      <c r="R144" t="e">
        <f ca="1">_xll.BDP($C144,R$2)</f>
        <v>#NAME?</v>
      </c>
      <c r="S144">
        <v>0</v>
      </c>
      <c r="T144">
        <v>0</v>
      </c>
      <c r="U144">
        <v>0</v>
      </c>
      <c r="V144">
        <v>-0.91324110000000003</v>
      </c>
      <c r="W144" s="72">
        <v>533700</v>
      </c>
      <c r="X144" s="72"/>
      <c r="Y144" s="72" t="s">
        <v>748</v>
      </c>
      <c r="Z144" s="72" t="s">
        <v>190</v>
      </c>
      <c r="AA144" s="72"/>
      <c r="AB144" s="72" t="s">
        <v>1806</v>
      </c>
      <c r="AC144" s="72"/>
      <c r="AD144" s="72"/>
      <c r="AE144" s="72"/>
      <c r="AF144" s="170">
        <v>321</v>
      </c>
      <c r="AG144" s="72"/>
      <c r="AH144" s="72"/>
      <c r="AI144" s="72" t="s">
        <v>247</v>
      </c>
      <c r="AJ144" s="72"/>
      <c r="AK144" s="167"/>
      <c r="AN144" t="s">
        <v>58215</v>
      </c>
      <c r="AO144" t="s">
        <v>748</v>
      </c>
      <c r="AP144" t="s">
        <v>190</v>
      </c>
      <c r="AQ144" t="s">
        <v>749</v>
      </c>
      <c r="AR144" t="s">
        <v>1115</v>
      </c>
      <c r="AS144">
        <v>17.170000000000002</v>
      </c>
      <c r="AT144" t="s">
        <v>247</v>
      </c>
      <c r="AU144" t="s">
        <v>1806</v>
      </c>
      <c r="AV144" t="s">
        <v>1110</v>
      </c>
      <c r="AW144" s="171" t="e">
        <f ca="1">_xll.BDP(Z144,"GICS_SECTOR_NAME")</f>
        <v>#NAME?</v>
      </c>
    </row>
    <row r="145" spans="1:50">
      <c r="A145" s="17">
        <v>44302</v>
      </c>
      <c r="B145" t="s">
        <v>1408</v>
      </c>
      <c r="C145" s="193" t="s">
        <v>186</v>
      </c>
      <c r="D145" s="5">
        <v>1.6684755405171725E-2</v>
      </c>
      <c r="E145" s="5">
        <f>D145*VLOOKUP(B145,리밸런싱정리_202104!$AD$25:$AE$31,2,0)</f>
        <v>8.3423777025858634E-4</v>
      </c>
      <c r="F145" s="5">
        <f t="shared" si="16"/>
        <v>8.3423777025858634E-4</v>
      </c>
      <c r="G145" s="5">
        <f>IFERROR(VLOOKUP(C145,'p2301'!A:V,22,FALSE),0)/100</f>
        <v>2.9999999999999997E-4</v>
      </c>
      <c r="H145" s="2">
        <f t="shared" si="17"/>
        <v>5.3423777025858642E-4</v>
      </c>
      <c r="I145" s="78">
        <f t="shared" si="18"/>
        <v>112502173.29161644</v>
      </c>
      <c r="J145" t="e">
        <f ca="1">_xll.BDP(C145,"px_last")</f>
        <v>#NAME?</v>
      </c>
      <c r="K145" t="e">
        <f ca="1">_xll.BDP(C145, "CRNCY_ADJ_PX_LAST", "EQY_FUND_CRNCY", "KRW")</f>
        <v>#NAME?</v>
      </c>
      <c r="L145">
        <v>100</v>
      </c>
      <c r="M145" t="e">
        <f t="shared" ca="1" si="19"/>
        <v>#NAME?</v>
      </c>
      <c r="N145" t="str">
        <f>IF(ISNUMBER(MATCH(C145,'MTR 기등록 종목_GF1406'!C:C,0)),"-","NEW")</f>
        <v>-</v>
      </c>
      <c r="O145" t="s">
        <v>59130</v>
      </c>
      <c r="P145" t="e">
        <f ca="1">_xll.BDP($C145,$P$2)</f>
        <v>#NAME?</v>
      </c>
      <c r="Q145" t="e">
        <f ca="1">_xll.BDP($C145,Q$2)</f>
        <v>#NAME?</v>
      </c>
      <c r="R145" t="e">
        <f ca="1">_xll.BDP($C145,R$2)</f>
        <v>#NAME?</v>
      </c>
      <c r="S145">
        <v>0</v>
      </c>
      <c r="T145">
        <v>0</v>
      </c>
      <c r="U145">
        <v>0</v>
      </c>
      <c r="V145">
        <v>-1.969811</v>
      </c>
      <c r="W145" s="72">
        <v>533700</v>
      </c>
      <c r="X145" s="72"/>
      <c r="Y145" s="72" t="s">
        <v>5730</v>
      </c>
      <c r="Z145" s="72" t="s">
        <v>59009</v>
      </c>
      <c r="AA145" s="72"/>
      <c r="AB145" s="72" t="s">
        <v>3621</v>
      </c>
      <c r="AC145" s="72"/>
      <c r="AD145" s="72"/>
      <c r="AE145" s="72"/>
      <c r="AF145" s="170">
        <v>-813</v>
      </c>
      <c r="AG145" s="72"/>
      <c r="AH145" s="72"/>
      <c r="AI145" s="72" t="s">
        <v>341</v>
      </c>
      <c r="AJ145" s="72"/>
      <c r="AK145" s="167"/>
      <c r="AN145" t="s">
        <v>59199</v>
      </c>
      <c r="AO145" t="s">
        <v>5730</v>
      </c>
      <c r="AP145" t="s">
        <v>59009</v>
      </c>
      <c r="AQ145" t="s">
        <v>59130</v>
      </c>
      <c r="AR145" t="s">
        <v>5733</v>
      </c>
      <c r="AS145">
        <v>3.58</v>
      </c>
      <c r="AT145" t="s">
        <v>341</v>
      </c>
      <c r="AU145" t="s">
        <v>3621</v>
      </c>
      <c r="AV145" t="s">
        <v>1156</v>
      </c>
      <c r="AW145" s="171" t="e">
        <f ca="1">_xll.BDP(Z145,"GICS_SECTOR_NAME")</f>
        <v>#NAME?</v>
      </c>
    </row>
    <row r="146" spans="1:50">
      <c r="A146" s="17">
        <v>44302</v>
      </c>
      <c r="B146" t="s">
        <v>1408</v>
      </c>
      <c r="C146" s="193" t="s">
        <v>59398</v>
      </c>
      <c r="D146" s="5">
        <v>2.2040687457483447E-2</v>
      </c>
      <c r="E146" s="5">
        <f>D146*VLOOKUP(B146,리밸런싱정리_202104!$AD$25:$AE$31,2,0)</f>
        <v>1.1020343728741723E-3</v>
      </c>
      <c r="F146" s="5">
        <f t="shared" si="16"/>
        <v>1.1020343728741723E-3</v>
      </c>
      <c r="G146" s="5">
        <f>IFERROR(VLOOKUP(C146,'p2301'!A:V,22,FALSE),0)/100</f>
        <v>0</v>
      </c>
      <c r="H146" s="2">
        <f t="shared" si="17"/>
        <v>1.1020343728741723E-3</v>
      </c>
      <c r="I146" s="78">
        <f t="shared" si="18"/>
        <v>232071315.23178807</v>
      </c>
      <c r="J146" t="e">
        <f ca="1">_xll.BDP(C146,"px_last")</f>
        <v>#NAME?</v>
      </c>
      <c r="K146" t="e">
        <f ca="1">_xll.BDP(C146, "CRNCY_ADJ_PX_LAST", "EQY_FUND_CRNCY", "KRW")</f>
        <v>#NAME?</v>
      </c>
      <c r="L146">
        <v>100</v>
      </c>
      <c r="M146" t="e">
        <f t="shared" ca="1" si="19"/>
        <v>#NAME?</v>
      </c>
      <c r="N146" t="str">
        <f>IF(ISNUMBER(MATCH(C146,'MTR 기등록 종목_GF1406'!C:C,0)),"-","NEW")</f>
        <v>NEW</v>
      </c>
      <c r="O146" t="s">
        <v>678</v>
      </c>
      <c r="P146" t="e">
        <f ca="1">_xll.BDP($C146,$P$2)</f>
        <v>#NAME?</v>
      </c>
      <c r="Q146" t="e">
        <f ca="1">_xll.BDP($C146,Q$2)</f>
        <v>#NAME?</v>
      </c>
      <c r="R146" t="e">
        <f ca="1">_xll.BDP($C146,R$2)</f>
        <v>#NAME?</v>
      </c>
      <c r="S146">
        <v>0</v>
      </c>
      <c r="T146">
        <v>0</v>
      </c>
      <c r="U146">
        <v>0</v>
      </c>
      <c r="V146">
        <v>0.77279560000000003</v>
      </c>
      <c r="W146" s="72">
        <v>533700</v>
      </c>
      <c r="X146" s="72"/>
      <c r="Y146" s="72" t="s">
        <v>677</v>
      </c>
      <c r="Z146" s="72" t="s">
        <v>189</v>
      </c>
      <c r="AA146" s="72"/>
      <c r="AB146" s="72" t="s">
        <v>1806</v>
      </c>
      <c r="AC146" s="72"/>
      <c r="AD146" s="72"/>
      <c r="AE146" s="72"/>
      <c r="AF146" s="170">
        <v>260</v>
      </c>
      <c r="AG146" s="72"/>
      <c r="AH146" s="72"/>
      <c r="AI146" s="72" t="s">
        <v>247</v>
      </c>
      <c r="AJ146" s="72"/>
      <c r="AK146" s="167"/>
      <c r="AN146" t="s">
        <v>58215</v>
      </c>
      <c r="AO146" t="s">
        <v>677</v>
      </c>
      <c r="AP146" t="s">
        <v>189</v>
      </c>
      <c r="AQ146" t="s">
        <v>678</v>
      </c>
      <c r="AR146" t="s">
        <v>1114</v>
      </c>
      <c r="AS146">
        <v>17.87</v>
      </c>
      <c r="AT146" t="s">
        <v>247</v>
      </c>
      <c r="AU146" t="s">
        <v>1806</v>
      </c>
      <c r="AV146" t="s">
        <v>1110</v>
      </c>
      <c r="AW146" s="171" t="e">
        <f ca="1">_xll.BDP(Z146,"GICS_SECTOR_NAME")</f>
        <v>#NAME?</v>
      </c>
    </row>
    <row r="147" spans="1:50">
      <c r="A147" s="17">
        <v>44302</v>
      </c>
      <c r="B147" t="s">
        <v>1408</v>
      </c>
      <c r="C147" s="193" t="s">
        <v>189</v>
      </c>
      <c r="D147" s="5">
        <v>1.8848586694981597E-2</v>
      </c>
      <c r="E147" s="5">
        <f>D147*VLOOKUP(B147,리밸런싱정리_202104!$AD$25:$AE$31,2,0)</f>
        <v>9.4242933474907985E-4</v>
      </c>
      <c r="F147" s="5">
        <f t="shared" si="16"/>
        <v>9.4242933474907985E-4</v>
      </c>
      <c r="G147" s="5">
        <f>IFERROR(VLOOKUP(C147,'p2301'!A:V,22,FALSE),0)/100</f>
        <v>4.0000000000000002E-4</v>
      </c>
      <c r="H147" s="2">
        <f t="shared" si="17"/>
        <v>5.4242933474907989E-4</v>
      </c>
      <c r="I147" s="78">
        <f t="shared" si="18"/>
        <v>114227189.49066369</v>
      </c>
      <c r="J147" t="e">
        <f ca="1">_xll.BDP(C147,"px_last")</f>
        <v>#NAME?</v>
      </c>
      <c r="K147" t="e">
        <f ca="1">_xll.BDP(C147, "CRNCY_ADJ_PX_LAST", "EQY_FUND_CRNCY", "KRW")</f>
        <v>#NAME?</v>
      </c>
      <c r="L147">
        <v>1</v>
      </c>
      <c r="M147" t="e">
        <f t="shared" ca="1" si="19"/>
        <v>#NAME?</v>
      </c>
      <c r="N147" t="str">
        <f>IF(ISNUMBER(MATCH(C147,'MTR 기등록 종목_GF1406'!C:C,0)),"-","NEW")</f>
        <v>-</v>
      </c>
      <c r="O147" t="s">
        <v>59134</v>
      </c>
      <c r="P147" t="e">
        <f ca="1">_xll.BDP($C147,$P$2)</f>
        <v>#NAME?</v>
      </c>
      <c r="Q147" t="e">
        <f ca="1">_xll.BDP($C147,Q$2)</f>
        <v>#NAME?</v>
      </c>
      <c r="R147" t="e">
        <f ca="1">_xll.BDP($C147,R$2)</f>
        <v>#NAME?</v>
      </c>
      <c r="S147">
        <v>-0.33333349227905273</v>
      </c>
      <c r="T147">
        <v>0</v>
      </c>
      <c r="U147">
        <v>0</v>
      </c>
      <c r="V147">
        <v>3.1957390000000001</v>
      </c>
      <c r="W147" s="72">
        <v>533700</v>
      </c>
      <c r="X147" s="72"/>
      <c r="Y147" s="72" t="s">
        <v>24007</v>
      </c>
      <c r="Z147" s="72" t="s">
        <v>58999</v>
      </c>
      <c r="AA147" s="72"/>
      <c r="AB147" s="72" t="s">
        <v>22088</v>
      </c>
      <c r="AC147" s="72"/>
      <c r="AD147" s="72"/>
      <c r="AE147" s="72"/>
      <c r="AF147" s="72">
        <v>-1</v>
      </c>
      <c r="AG147" s="72"/>
      <c r="AH147" s="72"/>
      <c r="AI147" s="72" t="s">
        <v>488</v>
      </c>
      <c r="AJ147" s="72"/>
      <c r="AK147" s="167"/>
      <c r="AN147" t="s">
        <v>58215</v>
      </c>
      <c r="AO147" t="s">
        <v>24007</v>
      </c>
      <c r="AP147" t="s">
        <v>58999</v>
      </c>
      <c r="AQ147" t="s">
        <v>59134</v>
      </c>
      <c r="AR147" t="s">
        <v>24010</v>
      </c>
      <c r="AS147">
        <v>130300</v>
      </c>
      <c r="AT147" t="s">
        <v>488</v>
      </c>
      <c r="AU147" t="s">
        <v>22088</v>
      </c>
      <c r="AV147" t="s">
        <v>1139</v>
      </c>
      <c r="AW147" s="171" t="e">
        <f ca="1">_xll.BDP(Z147,"GICS_SECTOR_NAME")</f>
        <v>#NAME?</v>
      </c>
    </row>
    <row r="148" spans="1:50">
      <c r="A148" s="17">
        <v>44302</v>
      </c>
      <c r="B148" t="s">
        <v>1408</v>
      </c>
      <c r="C148" s="193" t="s">
        <v>1415</v>
      </c>
      <c r="D148" s="5">
        <v>2.3307393108334802E-2</v>
      </c>
      <c r="E148" s="5">
        <f>D148*VLOOKUP(B148,리밸런싱정리_202104!$AD$25:$AE$31,2,0)</f>
        <v>1.1653696554167401E-3</v>
      </c>
      <c r="F148" s="5">
        <f t="shared" si="16"/>
        <v>1.1653696554167401E-3</v>
      </c>
      <c r="G148" s="5">
        <f>IFERROR(VLOOKUP(C148,'p2301'!A:V,22,FALSE),0)/100</f>
        <v>0</v>
      </c>
      <c r="H148" s="2">
        <f t="shared" si="17"/>
        <v>1.1653696554167401E-3</v>
      </c>
      <c r="I148" s="78">
        <f t="shared" si="18"/>
        <v>245408741.61522886</v>
      </c>
      <c r="J148" t="e">
        <f ca="1">_xll.BDP(C148,"px_last")</f>
        <v>#NAME?</v>
      </c>
      <c r="K148" t="e">
        <f ca="1">_xll.BDP(C148, "CRNCY_ADJ_PX_LAST", "EQY_FUND_CRNCY", "KRW")</f>
        <v>#NAME?</v>
      </c>
      <c r="L148">
        <v>1</v>
      </c>
      <c r="M148" t="e">
        <f t="shared" ca="1" si="19"/>
        <v>#NAME?</v>
      </c>
      <c r="N148" t="str">
        <f>IF(ISNUMBER(MATCH(C148,'MTR 기등록 종목_GF1406'!C:C,0)),"-","NEW")</f>
        <v>-</v>
      </c>
      <c r="O148" t="s">
        <v>59137</v>
      </c>
      <c r="P148" t="e">
        <f ca="1">_xll.BDP($C148,$P$2)</f>
        <v>#NAME?</v>
      </c>
      <c r="Q148" t="e">
        <f ca="1">_xll.BDP($C148,Q$2)</f>
        <v>#NAME?</v>
      </c>
      <c r="R148" t="e">
        <f ca="1">_xll.BDP($C148,R$2)</f>
        <v>#NAME?</v>
      </c>
      <c r="S148">
        <v>0.33333325386047363</v>
      </c>
      <c r="T148">
        <v>0</v>
      </c>
      <c r="U148">
        <v>0</v>
      </c>
      <c r="V148">
        <v>3.0155979999999998</v>
      </c>
      <c r="W148" s="72">
        <v>533700</v>
      </c>
      <c r="X148" s="72"/>
      <c r="Y148" s="72" t="s">
        <v>24056</v>
      </c>
      <c r="Z148" s="72" t="s">
        <v>1423</v>
      </c>
      <c r="AA148" s="72"/>
      <c r="AB148" s="72" t="s">
        <v>22088</v>
      </c>
      <c r="AC148" s="72"/>
      <c r="AD148" s="72"/>
      <c r="AE148" s="72"/>
      <c r="AF148" s="72">
        <v>-2</v>
      </c>
      <c r="AG148" s="72"/>
      <c r="AH148" s="72"/>
      <c r="AI148" s="72" t="s">
        <v>488</v>
      </c>
      <c r="AJ148" s="72"/>
      <c r="AK148" s="167"/>
      <c r="AN148" t="s">
        <v>58215</v>
      </c>
      <c r="AO148" t="s">
        <v>24056</v>
      </c>
      <c r="AP148" t="s">
        <v>1423</v>
      </c>
      <c r="AQ148" t="s">
        <v>59137</v>
      </c>
      <c r="AR148" t="s">
        <v>24059</v>
      </c>
      <c r="AS148">
        <v>260900</v>
      </c>
      <c r="AT148" t="s">
        <v>488</v>
      </c>
      <c r="AU148" t="s">
        <v>22088</v>
      </c>
      <c r="AV148" t="s">
        <v>1139</v>
      </c>
      <c r="AW148" s="171" t="e">
        <f ca="1">_xll.BDP(Z148,"GICS_SECTOR_NAME")</f>
        <v>#NAME?</v>
      </c>
    </row>
    <row r="149" spans="1:50">
      <c r="A149" s="17">
        <v>44302</v>
      </c>
      <c r="B149" t="s">
        <v>1408</v>
      </c>
      <c r="C149" s="193" t="s">
        <v>59399</v>
      </c>
      <c r="D149" s="5">
        <v>1.6416511497435757E-2</v>
      </c>
      <c r="E149" s="5">
        <f>D149*VLOOKUP(B149,리밸런싱정리_202104!$AD$25:$AE$31,2,0)</f>
        <v>8.2082557487178794E-4</v>
      </c>
      <c r="F149" s="5">
        <f t="shared" si="16"/>
        <v>8.2082557487178794E-4</v>
      </c>
      <c r="G149" s="5">
        <f>IFERROR(VLOOKUP(C149,'p2301'!A:V,22,FALSE),0)/100</f>
        <v>0</v>
      </c>
      <c r="H149" s="2">
        <f t="shared" si="17"/>
        <v>8.2082557487178794E-4</v>
      </c>
      <c r="I149" s="78">
        <f t="shared" si="18"/>
        <v>172853111.86762235</v>
      </c>
      <c r="J149" t="e">
        <f ca="1">_xll.BDP(C149,"px_last")</f>
        <v>#NAME?</v>
      </c>
      <c r="K149" t="e">
        <f ca="1">_xll.BDP(C149, "CRNCY_ADJ_PX_LAST", "EQY_FUND_CRNCY", "KRW")</f>
        <v>#NAME?</v>
      </c>
      <c r="L149">
        <v>1</v>
      </c>
      <c r="M149" t="e">
        <f t="shared" ca="1" si="19"/>
        <v>#NAME?</v>
      </c>
      <c r="N149" t="str">
        <f>IF(ISNUMBER(MATCH(C149,'MTR 기등록 종목_GF1406'!C:C,0)),"-","NEW")</f>
        <v>NEW</v>
      </c>
      <c r="O149" t="s">
        <v>59139</v>
      </c>
      <c r="P149" t="e">
        <f ca="1">_xll.BDP($C149,$P$2)</f>
        <v>#NAME?</v>
      </c>
      <c r="Q149" t="e">
        <f ca="1">_xll.BDP($C149,Q$2)</f>
        <v>#NAME?</v>
      </c>
      <c r="R149" t="e">
        <f ca="1">_xll.BDP($C149,R$2)</f>
        <v>#NAME?</v>
      </c>
      <c r="S149">
        <v>0</v>
      </c>
      <c r="T149">
        <v>0</v>
      </c>
      <c r="U149">
        <v>0</v>
      </c>
      <c r="V149">
        <v>-1.0597179999999999</v>
      </c>
      <c r="W149" s="72">
        <v>533700</v>
      </c>
      <c r="X149" s="72"/>
      <c r="Y149" s="72" t="s">
        <v>2272</v>
      </c>
      <c r="Z149" s="72" t="s">
        <v>59005</v>
      </c>
      <c r="AA149" s="72"/>
      <c r="AB149" s="72" t="s">
        <v>1913</v>
      </c>
      <c r="AC149" s="72"/>
      <c r="AD149" s="72"/>
      <c r="AE149" s="72"/>
      <c r="AF149" s="72">
        <v>0</v>
      </c>
      <c r="AG149" s="72"/>
      <c r="AH149" s="72"/>
      <c r="AI149" s="72" t="s">
        <v>293</v>
      </c>
      <c r="AJ149" s="72"/>
      <c r="AK149" s="167"/>
      <c r="AN149" t="s">
        <v>58215</v>
      </c>
      <c r="AO149" t="s">
        <v>2272</v>
      </c>
      <c r="AP149" t="s">
        <v>59005</v>
      </c>
      <c r="AQ149" t="s">
        <v>59139</v>
      </c>
      <c r="AR149" t="s">
        <v>2275</v>
      </c>
      <c r="AS149">
        <v>1.21</v>
      </c>
      <c r="AT149" t="s">
        <v>293</v>
      </c>
      <c r="AU149" t="s">
        <v>1913</v>
      </c>
      <c r="AV149" t="s">
        <v>1099</v>
      </c>
      <c r="AW149" s="171" t="e">
        <f ca="1">_xll.BDP(Z149,"GICS_SECTOR_NAME")</f>
        <v>#NAME?</v>
      </c>
    </row>
    <row r="150" spans="1:50">
      <c r="A150" s="17">
        <v>44302</v>
      </c>
      <c r="B150" t="s">
        <v>1408</v>
      </c>
      <c r="C150" s="193" t="s">
        <v>59400</v>
      </c>
      <c r="D150" s="5">
        <v>2.9640923537036786E-2</v>
      </c>
      <c r="E150" s="5">
        <f>D150*VLOOKUP(B150,리밸런싱정리_202104!$AD$25:$AE$31,2,0)</f>
        <v>1.4820461768518395E-3</v>
      </c>
      <c r="F150" s="5">
        <f t="shared" si="16"/>
        <v>1.4820461768518395E-3</v>
      </c>
      <c r="G150" s="5">
        <f>IFERROR(VLOOKUP(C150,'p2301'!A:V,22,FALSE),0)/100</f>
        <v>0</v>
      </c>
      <c r="H150" s="2">
        <f t="shared" si="17"/>
        <v>1.4820461768518395E-3</v>
      </c>
      <c r="I150" s="78">
        <f t="shared" si="18"/>
        <v>312095896.42765152</v>
      </c>
      <c r="J150" t="e">
        <f ca="1">_xll.BDP(C150,"px_last")</f>
        <v>#NAME?</v>
      </c>
      <c r="K150" t="e">
        <f ca="1">_xll.BDP(C150, "CRNCY_ADJ_PX_LAST", "EQY_FUND_CRNCY", "KRW")</f>
        <v>#NAME?</v>
      </c>
      <c r="L150">
        <v>1</v>
      </c>
      <c r="M150" t="e">
        <f t="shared" ca="1" si="19"/>
        <v>#NAME?</v>
      </c>
      <c r="N150" t="str">
        <f>IF(ISNUMBER(MATCH(C150,'MTR 기등록 종목_GF1406'!C:C,0)),"-","NEW")</f>
        <v>NEW</v>
      </c>
      <c r="O150" t="s">
        <v>59140</v>
      </c>
      <c r="P150" t="e">
        <f ca="1">_xll.BDP($C150,$P$2)</f>
        <v>#NAME?</v>
      </c>
      <c r="Q150" t="e">
        <f ca="1">_xll.BDP($C150,Q$2)</f>
        <v>#NAME?</v>
      </c>
      <c r="R150" t="e">
        <f ca="1">_xll.BDP($C150,R$2)</f>
        <v>#NAME?</v>
      </c>
      <c r="S150">
        <v>0.13333368301391602</v>
      </c>
      <c r="T150">
        <v>0</v>
      </c>
      <c r="U150">
        <v>0</v>
      </c>
      <c r="V150">
        <v>0.29493809999999998</v>
      </c>
      <c r="W150" s="72">
        <v>533700</v>
      </c>
      <c r="X150" s="72"/>
      <c r="Y150" s="72" t="s">
        <v>300</v>
      </c>
      <c r="Z150" s="72" t="s">
        <v>223</v>
      </c>
      <c r="AA150" s="72"/>
      <c r="AB150" s="72" t="s">
        <v>1913</v>
      </c>
      <c r="AC150" s="72"/>
      <c r="AD150" s="72"/>
      <c r="AE150" s="72"/>
      <c r="AF150" s="72">
        <v>0</v>
      </c>
      <c r="AG150" s="72"/>
      <c r="AH150" s="72"/>
      <c r="AI150" s="72" t="s">
        <v>293</v>
      </c>
      <c r="AJ150" s="72"/>
      <c r="AK150" s="167"/>
      <c r="AN150" t="s">
        <v>58215</v>
      </c>
      <c r="AO150" t="s">
        <v>300</v>
      </c>
      <c r="AP150" t="s">
        <v>223</v>
      </c>
      <c r="AQ150" t="s">
        <v>59140</v>
      </c>
      <c r="AR150" t="s">
        <v>1165</v>
      </c>
      <c r="AS150">
        <v>4.45</v>
      </c>
      <c r="AT150" t="s">
        <v>293</v>
      </c>
      <c r="AU150" t="s">
        <v>1913</v>
      </c>
      <c r="AV150" t="s">
        <v>1099</v>
      </c>
      <c r="AW150" s="171" t="e">
        <f ca="1">_xll.BDP(Z150,"GICS_SECTOR_NAME")</f>
        <v>#NAME?</v>
      </c>
    </row>
    <row r="151" spans="1:50">
      <c r="A151" s="17">
        <v>44302</v>
      </c>
      <c r="B151" t="s">
        <v>1408</v>
      </c>
      <c r="C151" s="193" t="s">
        <v>59401</v>
      </c>
      <c r="D151" s="5">
        <v>2.419408619415268E-2</v>
      </c>
      <c r="E151" s="5">
        <f>D151*VLOOKUP(B151,리밸런싱정리_202104!$AD$25:$AE$31,2,0)</f>
        <v>1.2097043097076341E-3</v>
      </c>
      <c r="F151" s="5">
        <v>0</v>
      </c>
      <c r="G151" s="5">
        <f>IFERROR(VLOOKUP(C151,'p2301'!A:V,22,FALSE),0)/100</f>
        <v>0</v>
      </c>
      <c r="H151" s="2">
        <f t="shared" si="17"/>
        <v>0</v>
      </c>
      <c r="I151" s="78">
        <f t="shared" si="18"/>
        <v>0</v>
      </c>
      <c r="J151" t="e">
        <f ca="1">_xll.BDP(C151,"px_last")</f>
        <v>#NAME?</v>
      </c>
      <c r="K151" t="e">
        <f ca="1">_xll.BDP(C151, "CRNCY_ADJ_PX_LAST", "EQY_FUND_CRNCY", "KRW")</f>
        <v>#NAME?</v>
      </c>
      <c r="L151">
        <v>100</v>
      </c>
      <c r="M151" s="153" t="e">
        <f>VLOOKUP(C151,'p2301'!A:L,12,0)*-1</f>
        <v>#N/A</v>
      </c>
      <c r="N151" t="str">
        <f>IF(ISNUMBER(MATCH(C151,'MTR 기등록 종목_GF1406'!C:C,0)),"-","NEW")</f>
        <v>NEW</v>
      </c>
      <c r="O151" t="s">
        <v>58192</v>
      </c>
      <c r="P151" t="e">
        <f ca="1">_xll.BDP($C151,$P$2)</f>
        <v>#NAME?</v>
      </c>
      <c r="Q151" t="e">
        <f ca="1">_xll.BDP($C151,Q$2)</f>
        <v>#NAME?</v>
      </c>
      <c r="R151" t="e">
        <f ca="1">_xll.BDP($C151,R$2)</f>
        <v>#NAME?</v>
      </c>
      <c r="S151">
        <v>0.33333349227905273</v>
      </c>
      <c r="T151">
        <v>0.16666674613952637</v>
      </c>
      <c r="U151">
        <v>0</v>
      </c>
      <c r="V151">
        <v>2.0833379999999999</v>
      </c>
      <c r="W151" s="72">
        <v>533700</v>
      </c>
      <c r="X151" s="72"/>
      <c r="Y151" s="72" t="s">
        <v>58191</v>
      </c>
      <c r="Z151" s="72" t="s">
        <v>58906</v>
      </c>
      <c r="AA151" s="72"/>
      <c r="AB151" s="72" t="s">
        <v>59197</v>
      </c>
      <c r="AC151" s="72"/>
      <c r="AD151" s="72"/>
      <c r="AE151" s="72"/>
      <c r="AF151" s="72" t="e">
        <v>#N/A</v>
      </c>
      <c r="AG151" s="72"/>
      <c r="AH151" s="72"/>
      <c r="AI151" s="72" t="s">
        <v>38773</v>
      </c>
      <c r="AJ151" s="72"/>
      <c r="AK151" s="167"/>
      <c r="AN151" t="s">
        <v>58215</v>
      </c>
      <c r="AO151" t="s">
        <v>58191</v>
      </c>
      <c r="AP151" t="s">
        <v>58906</v>
      </c>
      <c r="AQ151" t="s">
        <v>58192</v>
      </c>
      <c r="AR151" t="s">
        <v>58193</v>
      </c>
      <c r="AS151">
        <v>2.06</v>
      </c>
      <c r="AT151" t="s">
        <v>38773</v>
      </c>
      <c r="AU151" t="s">
        <v>38445</v>
      </c>
      <c r="AV151" t="s">
        <v>38775</v>
      </c>
      <c r="AW151" s="171" t="e">
        <f ca="1">_xll.BDP(Z151,"GICS_SECTOR_NAME")</f>
        <v>#NAME?</v>
      </c>
    </row>
    <row r="152" spans="1:50">
      <c r="A152" s="17">
        <v>44302</v>
      </c>
      <c r="B152" t="s">
        <v>1408</v>
      </c>
      <c r="C152" s="193" t="s">
        <v>187</v>
      </c>
      <c r="D152" s="5">
        <v>1.3862831757212358E-2</v>
      </c>
      <c r="E152" s="5">
        <f>D152*VLOOKUP(B152,리밸런싱정리_202104!$AD$25:$AE$31,2,0)</f>
        <v>6.9314158786061791E-4</v>
      </c>
      <c r="F152" s="5">
        <f t="shared" ref="F152:F187" si="20">E152</f>
        <v>6.9314158786061791E-4</v>
      </c>
      <c r="G152" s="5">
        <f>IFERROR(VLOOKUP(C152,'p2301'!A:V,22,FALSE),0)/100</f>
        <v>0</v>
      </c>
      <c r="H152" s="2">
        <f t="shared" si="17"/>
        <v>6.9314158786061791E-4</v>
      </c>
      <c r="I152" s="78">
        <f t="shared" si="18"/>
        <v>145964848.18993029</v>
      </c>
      <c r="J152" t="e">
        <f ca="1">_xll.BDP(C152,"px_last")</f>
        <v>#NAME?</v>
      </c>
      <c r="K152" t="e">
        <f ca="1">_xll.BDP(C152, "CRNCY_ADJ_PX_LAST", "EQY_FUND_CRNCY", "KRW")</f>
        <v>#NAME?</v>
      </c>
      <c r="L152">
        <v>100</v>
      </c>
      <c r="M152" t="e">
        <f t="shared" ref="M152:M187" ca="1" si="21">ROUND(H152*$B$1/K152,0)</f>
        <v>#NAME?</v>
      </c>
      <c r="N152" t="str">
        <f>IF(ISNUMBER(MATCH(C152,'MTR 기등록 종목_GF1406'!C:C,0)),"-","NEW")</f>
        <v>-</v>
      </c>
      <c r="O152" t="s">
        <v>1581</v>
      </c>
      <c r="P152" t="e">
        <f ca="1">_xll.BDP($C152,$P$2)</f>
        <v>#NAME?</v>
      </c>
      <c r="Q152" t="e">
        <f ca="1">_xll.BDP($C152,Q$2)</f>
        <v>#NAME?</v>
      </c>
      <c r="R152" t="e">
        <f ca="1">_xll.BDP($C152,R$2)</f>
        <v>#NAME?</v>
      </c>
      <c r="S152">
        <v>0</v>
      </c>
      <c r="T152">
        <v>0.25</v>
      </c>
      <c r="U152">
        <v>0</v>
      </c>
      <c r="V152">
        <v>2.6397529999999998</v>
      </c>
      <c r="W152" s="72">
        <v>533700</v>
      </c>
      <c r="X152" s="72"/>
      <c r="Y152" s="72" t="s">
        <v>1580</v>
      </c>
      <c r="Z152" s="72" t="s">
        <v>1582</v>
      </c>
      <c r="AA152" s="72"/>
      <c r="AB152" s="72" t="s">
        <v>1806</v>
      </c>
      <c r="AC152" s="72"/>
      <c r="AD152" s="72"/>
      <c r="AE152" s="72"/>
      <c r="AF152" s="72">
        <v>0</v>
      </c>
      <c r="AG152" s="72"/>
      <c r="AH152" s="72"/>
      <c r="AI152" s="72" t="s">
        <v>247</v>
      </c>
      <c r="AJ152" s="72"/>
      <c r="AK152" s="167"/>
      <c r="AN152" t="s">
        <v>58215</v>
      </c>
      <c r="AO152" t="s">
        <v>1580</v>
      </c>
      <c r="AP152" t="s">
        <v>1582</v>
      </c>
      <c r="AQ152" t="s">
        <v>1581</v>
      </c>
      <c r="AR152" t="s">
        <v>47812</v>
      </c>
      <c r="AS152">
        <v>17.36</v>
      </c>
      <c r="AT152" t="s">
        <v>247</v>
      </c>
      <c r="AU152" t="s">
        <v>1806</v>
      </c>
      <c r="AV152" t="s">
        <v>1096</v>
      </c>
      <c r="AW152" s="171" t="e">
        <f ca="1">_xll.BDP(Z152,"GICS_SECTOR_NAME")</f>
        <v>#NAME?</v>
      </c>
      <c r="AX152" s="145" t="e">
        <f ca="1">_xll.BDP(Z152,"GICS_SUB_INDUSTRY_NAME")</f>
        <v>#NAME?</v>
      </c>
    </row>
    <row r="153" spans="1:50">
      <c r="A153" s="17">
        <v>44302</v>
      </c>
      <c r="B153" t="s">
        <v>1408</v>
      </c>
      <c r="C153" s="193" t="s">
        <v>49</v>
      </c>
      <c r="D153" s="5">
        <v>1.7849698760608636E-2</v>
      </c>
      <c r="E153" s="5">
        <f>D153*VLOOKUP(B153,리밸런싱정리_202104!$AD$25:$AE$31,2,0)</f>
        <v>8.9248493803043179E-4</v>
      </c>
      <c r="F153" s="5">
        <f t="shared" si="20"/>
        <v>8.9248493803043179E-4</v>
      </c>
      <c r="G153" s="5">
        <f>IFERROR(VLOOKUP(C153,'p2301'!A:V,22,FALSE),0)/100</f>
        <v>4.0000000000000002E-4</v>
      </c>
      <c r="H153" s="2">
        <f t="shared" si="17"/>
        <v>4.9248493803043182E-4</v>
      </c>
      <c r="I153" s="78">
        <f t="shared" si="18"/>
        <v>103709675.59068823</v>
      </c>
      <c r="J153" t="e">
        <f ca="1">_xll.BDP(C153,"px_last")</f>
        <v>#NAME?</v>
      </c>
      <c r="K153" t="e">
        <f ca="1">_xll.BDP(C153, "CRNCY_ADJ_PX_LAST", "EQY_FUND_CRNCY", "KRW")</f>
        <v>#NAME?</v>
      </c>
      <c r="L153">
        <v>100</v>
      </c>
      <c r="M153" t="e">
        <f t="shared" ca="1" si="21"/>
        <v>#NAME?</v>
      </c>
      <c r="N153" t="str">
        <f>IF(ISNUMBER(MATCH(C153,'MTR 기등록 종목_GF1406'!C:C,0)),"-","NEW")</f>
        <v>-</v>
      </c>
      <c r="O153" t="s">
        <v>1579</v>
      </c>
      <c r="P153" t="e">
        <f ca="1">_xll.BDP($C153,$P$2)</f>
        <v>#NAME?</v>
      </c>
      <c r="Q153" t="e">
        <f ca="1">_xll.BDP($C153,Q$2)</f>
        <v>#NAME?</v>
      </c>
      <c r="R153" t="e">
        <f ca="1">_xll.BDP($C153,R$2)</f>
        <v>#NAME?</v>
      </c>
      <c r="S153">
        <v>0.35294103622436523</v>
      </c>
      <c r="T153">
        <v>0</v>
      </c>
      <c r="U153">
        <v>0</v>
      </c>
      <c r="V153">
        <v>0.98377809999999999</v>
      </c>
      <c r="W153" s="72">
        <v>533700</v>
      </c>
      <c r="X153" s="72"/>
      <c r="Y153" s="72" t="s">
        <v>1047</v>
      </c>
      <c r="Z153" s="72" t="s">
        <v>803</v>
      </c>
      <c r="AA153" s="72"/>
      <c r="AB153" s="72" t="s">
        <v>1806</v>
      </c>
      <c r="AC153" s="72"/>
      <c r="AD153" s="72"/>
      <c r="AE153" s="72"/>
      <c r="AF153" s="72">
        <v>0</v>
      </c>
      <c r="AG153" s="72"/>
      <c r="AH153" s="72"/>
      <c r="AI153" s="72" t="s">
        <v>247</v>
      </c>
      <c r="AJ153" s="72"/>
      <c r="AK153" s="167"/>
      <c r="AN153" t="s">
        <v>58215</v>
      </c>
      <c r="AO153" t="s">
        <v>1047</v>
      </c>
      <c r="AP153" t="s">
        <v>803</v>
      </c>
      <c r="AQ153" t="s">
        <v>1579</v>
      </c>
      <c r="AR153" t="s">
        <v>1097</v>
      </c>
      <c r="AS153">
        <v>73.2</v>
      </c>
      <c r="AT153" t="s">
        <v>247</v>
      </c>
      <c r="AU153" t="s">
        <v>1806</v>
      </c>
      <c r="AV153" t="s">
        <v>1096</v>
      </c>
      <c r="AW153" s="171" t="e">
        <f ca="1">_xll.BDP(Z153,"GICS_SECTOR_NAME")</f>
        <v>#NAME?</v>
      </c>
    </row>
    <row r="154" spans="1:50">
      <c r="A154" s="17">
        <v>44302</v>
      </c>
      <c r="B154" t="s">
        <v>1408</v>
      </c>
      <c r="C154" s="193" t="s">
        <v>59402</v>
      </c>
      <c r="D154" s="5">
        <v>2.1888681996581012E-2</v>
      </c>
      <c r="E154" s="5">
        <f>D154*VLOOKUP(B154,리밸런싱정리_202104!$AD$25:$AE$31,2,0)</f>
        <v>1.0944340998290507E-3</v>
      </c>
      <c r="F154" s="5">
        <f t="shared" si="20"/>
        <v>1.0944340998290507E-3</v>
      </c>
      <c r="G154" s="5">
        <f>IFERROR(VLOOKUP(C154,'p2301'!A:V,22,FALSE),0)/100</f>
        <v>0</v>
      </c>
      <c r="H154" s="2">
        <f t="shared" si="17"/>
        <v>1.0944340998290507E-3</v>
      </c>
      <c r="I154" s="78">
        <f t="shared" si="18"/>
        <v>230470815.82349649</v>
      </c>
      <c r="J154" t="e">
        <f ca="1">_xll.BDP(C154,"px_last")</f>
        <v>#NAME?</v>
      </c>
      <c r="K154" t="e">
        <f ca="1">_xll.BDP(C154, "CRNCY_ADJ_PX_LAST", "EQY_FUND_CRNCY", "KRW")</f>
        <v>#NAME?</v>
      </c>
      <c r="L154">
        <v>100</v>
      </c>
      <c r="M154" t="e">
        <f t="shared" ca="1" si="21"/>
        <v>#NAME?</v>
      </c>
      <c r="N154" t="str">
        <f>IF(ISNUMBER(MATCH(C154,'MTR 기등록 종목_GF1406'!C:C,0)),"-","NEW")</f>
        <v>-</v>
      </c>
      <c r="O154" t="s">
        <v>814</v>
      </c>
      <c r="P154" t="e">
        <f ca="1">_xll.BDP($C154,$P$2)</f>
        <v>#NAME?</v>
      </c>
      <c r="Q154" t="e">
        <f ca="1">_xll.BDP($C154,Q$2)</f>
        <v>#NAME?</v>
      </c>
      <c r="R154" t="e">
        <f ca="1">_xll.BDP($C154,R$2)</f>
        <v>#NAME?</v>
      </c>
      <c r="S154">
        <v>-0.12096762657165527</v>
      </c>
      <c r="T154">
        <v>-5.8467626571655273E-2</v>
      </c>
      <c r="U154">
        <v>-5.8467626571655273E-2</v>
      </c>
      <c r="V154">
        <v>0.63165070000000001</v>
      </c>
      <c r="W154" s="72">
        <v>533700</v>
      </c>
      <c r="X154" s="72"/>
      <c r="Y154" s="72" t="s">
        <v>969</v>
      </c>
      <c r="Z154" s="72" t="s">
        <v>1402</v>
      </c>
      <c r="AA154" s="72"/>
      <c r="AB154" s="72" t="s">
        <v>1806</v>
      </c>
      <c r="AC154" s="72"/>
      <c r="AD154" s="72"/>
      <c r="AE154" s="72"/>
      <c r="AF154" s="72">
        <v>0</v>
      </c>
      <c r="AG154" s="72"/>
      <c r="AH154" s="72"/>
      <c r="AI154" s="72" t="s">
        <v>247</v>
      </c>
      <c r="AJ154" s="72"/>
      <c r="AK154" s="167"/>
      <c r="AN154" t="s">
        <v>58215</v>
      </c>
      <c r="AO154" t="s">
        <v>969</v>
      </c>
      <c r="AP154" t="s">
        <v>1402</v>
      </c>
      <c r="AQ154" t="s">
        <v>814</v>
      </c>
      <c r="AR154" t="s">
        <v>1175</v>
      </c>
      <c r="AS154">
        <v>29.02</v>
      </c>
      <c r="AT154" t="s">
        <v>247</v>
      </c>
      <c r="AU154" t="s">
        <v>1806</v>
      </c>
      <c r="AV154" t="s">
        <v>1096</v>
      </c>
      <c r="AW154" s="171" t="e">
        <f ca="1">_xll.BDP(Z154,"GICS_SECTOR_NAME")</f>
        <v>#NAME?</v>
      </c>
    </row>
    <row r="155" spans="1:50">
      <c r="A155" s="17">
        <v>44302</v>
      </c>
      <c r="B155" t="s">
        <v>1408</v>
      </c>
      <c r="C155" s="193" t="s">
        <v>59403</v>
      </c>
      <c r="D155" s="5">
        <v>1.5504483080911549E-2</v>
      </c>
      <c r="E155" s="5">
        <f>D155*VLOOKUP(B155,리밸런싱정리_202104!$AD$25:$AE$31,2,0)</f>
        <v>7.7522415404557754E-4</v>
      </c>
      <c r="F155" s="5">
        <f t="shared" si="20"/>
        <v>7.7522415404557754E-4</v>
      </c>
      <c r="G155" s="5">
        <f>IFERROR(VLOOKUP(C155,'p2301'!A:V,22,FALSE),0)/100</f>
        <v>0</v>
      </c>
      <c r="H155" s="2">
        <f t="shared" si="17"/>
        <v>7.7522415404557754E-4</v>
      </c>
      <c r="I155" s="78">
        <f t="shared" si="18"/>
        <v>163250161.20831001</v>
      </c>
      <c r="J155" t="e">
        <f ca="1">_xll.BDP(C155,"px_last")</f>
        <v>#NAME?</v>
      </c>
      <c r="K155" t="e">
        <f ca="1">_xll.BDP(C155, "CRNCY_ADJ_PX_LAST", "EQY_FUND_CRNCY", "KRW")</f>
        <v>#NAME?</v>
      </c>
      <c r="L155">
        <v>100</v>
      </c>
      <c r="M155" t="e">
        <f t="shared" ca="1" si="21"/>
        <v>#NAME?</v>
      </c>
      <c r="N155" t="str">
        <f>IF(ISNUMBER(MATCH(C155,'MTR 기등록 종목_GF1406'!C:C,0)),"-","NEW")</f>
        <v>-</v>
      </c>
      <c r="O155" t="s">
        <v>1591</v>
      </c>
      <c r="P155" t="e">
        <f ca="1">_xll.BDP($C155,$P$2)</f>
        <v>#NAME?</v>
      </c>
      <c r="Q155" t="e">
        <f ca="1">_xll.BDP($C155,Q$2)</f>
        <v>#NAME?</v>
      </c>
      <c r="R155" t="e">
        <f ca="1">_xll.BDP($C155,R$2)</f>
        <v>#NAME?</v>
      </c>
      <c r="S155">
        <v>0</v>
      </c>
      <c r="T155">
        <v>0</v>
      </c>
      <c r="U155">
        <v>0</v>
      </c>
      <c r="V155">
        <v>0.16638259999999999</v>
      </c>
      <c r="W155" s="72">
        <v>533700</v>
      </c>
      <c r="X155" s="72"/>
      <c r="Y155" s="72" t="s">
        <v>1590</v>
      </c>
      <c r="Z155" s="72" t="s">
        <v>49</v>
      </c>
      <c r="AA155" s="72"/>
      <c r="AB155" s="72" t="s">
        <v>1806</v>
      </c>
      <c r="AC155" s="72"/>
      <c r="AD155" s="72"/>
      <c r="AE155" s="72"/>
      <c r="AF155" s="170">
        <v>24</v>
      </c>
      <c r="AG155" s="72"/>
      <c r="AH155" s="72"/>
      <c r="AI155" s="72" t="s">
        <v>247</v>
      </c>
      <c r="AJ155" s="72"/>
      <c r="AK155" s="167"/>
      <c r="AN155" t="s">
        <v>58215</v>
      </c>
      <c r="AO155" t="s">
        <v>1590</v>
      </c>
      <c r="AP155" t="s">
        <v>49</v>
      </c>
      <c r="AQ155" t="s">
        <v>1591</v>
      </c>
      <c r="AR155" t="s">
        <v>48485</v>
      </c>
      <c r="AS155">
        <v>16.670000000000002</v>
      </c>
      <c r="AT155" t="s">
        <v>247</v>
      </c>
      <c r="AU155" t="s">
        <v>1806</v>
      </c>
      <c r="AV155" t="s">
        <v>1096</v>
      </c>
      <c r="AW155" s="171" t="e">
        <f ca="1">_xll.BDP(Z155,"GICS_SECTOR_NAME")</f>
        <v>#NAME?</v>
      </c>
    </row>
    <row r="156" spans="1:50">
      <c r="A156" s="17">
        <v>44302</v>
      </c>
      <c r="B156" t="s">
        <v>1408</v>
      </c>
      <c r="C156" s="193" t="s">
        <v>59404</v>
      </c>
      <c r="D156" s="5">
        <v>1.5808493132938337E-2</v>
      </c>
      <c r="E156" s="5">
        <f>D156*VLOOKUP(B156,리밸런싱정리_202104!$AD$25:$AE$31,2,0)</f>
        <v>7.9042465664691693E-4</v>
      </c>
      <c r="F156" s="5">
        <f t="shared" si="20"/>
        <v>7.9042465664691693E-4</v>
      </c>
      <c r="G156" s="5">
        <f>IFERROR(VLOOKUP(C156,'p2301'!A:V,22,FALSE),0)/100</f>
        <v>0</v>
      </c>
      <c r="H156" s="2">
        <f t="shared" si="17"/>
        <v>7.9042465664691693E-4</v>
      </c>
      <c r="I156" s="78">
        <f t="shared" si="18"/>
        <v>166451150.86680573</v>
      </c>
      <c r="J156" t="e">
        <f ca="1">_xll.BDP(C156,"px_last")</f>
        <v>#NAME?</v>
      </c>
      <c r="K156" t="e">
        <f ca="1">_xll.BDP(C156, "CRNCY_ADJ_PX_LAST", "EQY_FUND_CRNCY", "KRW")</f>
        <v>#NAME?</v>
      </c>
      <c r="L156">
        <v>1</v>
      </c>
      <c r="M156" t="e">
        <f t="shared" ca="1" si="21"/>
        <v>#NAME?</v>
      </c>
      <c r="N156" t="str">
        <f>IF(ISNUMBER(MATCH(C156,'MTR 기등록 종목_GF1406'!C:C,0)),"-","NEW")</f>
        <v>NEW</v>
      </c>
      <c r="O156" t="s">
        <v>59116</v>
      </c>
      <c r="P156" t="e">
        <f ca="1">_xll.BDP($C156,$P$2)</f>
        <v>#NAME?</v>
      </c>
      <c r="Q156" t="e">
        <f ca="1">_xll.BDP($C156,Q$2)</f>
        <v>#NAME?</v>
      </c>
      <c r="R156" t="e">
        <f ca="1">_xll.BDP($C156,R$2)</f>
        <v>#NAME?</v>
      </c>
      <c r="S156">
        <v>-0.33333349227905273</v>
      </c>
      <c r="T156">
        <v>0</v>
      </c>
      <c r="U156">
        <v>0</v>
      </c>
      <c r="V156">
        <v>-0.8583691</v>
      </c>
      <c r="W156" s="72">
        <v>533700</v>
      </c>
      <c r="X156" s="72"/>
      <c r="Y156" s="72" t="s">
        <v>23998</v>
      </c>
      <c r="Z156" s="72" t="s">
        <v>58997</v>
      </c>
      <c r="AA156" s="72"/>
      <c r="AB156" s="72" t="s">
        <v>22088</v>
      </c>
      <c r="AC156" s="72"/>
      <c r="AD156" s="72"/>
      <c r="AE156" s="72"/>
      <c r="AF156" s="72">
        <v>-1</v>
      </c>
      <c r="AG156" s="72"/>
      <c r="AH156" s="72"/>
      <c r="AI156" s="72" t="s">
        <v>488</v>
      </c>
      <c r="AJ156" s="72"/>
      <c r="AK156" s="167"/>
      <c r="AN156" t="s">
        <v>58215</v>
      </c>
      <c r="AO156" t="s">
        <v>23998</v>
      </c>
      <c r="AP156" t="s">
        <v>58997</v>
      </c>
      <c r="AQ156" t="s">
        <v>59116</v>
      </c>
      <c r="AR156" t="s">
        <v>24001</v>
      </c>
      <c r="AS156">
        <v>403000</v>
      </c>
      <c r="AT156" t="s">
        <v>488</v>
      </c>
      <c r="AU156" t="s">
        <v>22088</v>
      </c>
      <c r="AV156" t="s">
        <v>1139</v>
      </c>
      <c r="AW156" s="171" t="e">
        <f ca="1">_xll.BDP(Z156,"GICS_SECTOR_NAME")</f>
        <v>#NAME?</v>
      </c>
    </row>
    <row r="157" spans="1:50">
      <c r="A157" s="17">
        <v>44302</v>
      </c>
      <c r="B157" t="s">
        <v>1408</v>
      </c>
      <c r="C157" s="193" t="s">
        <v>59405</v>
      </c>
      <c r="D157" s="5">
        <v>1.9335003126135689E-2</v>
      </c>
      <c r="E157" s="5">
        <f>D157*VLOOKUP(B157,리밸런싱정리_202104!$AD$25:$AE$31,2,0)</f>
        <v>9.6675015630678452E-4</v>
      </c>
      <c r="F157" s="5">
        <f t="shared" si="20"/>
        <v>9.6675015630678452E-4</v>
      </c>
      <c r="G157" s="5">
        <f>IFERROR(VLOOKUP(C157,'p2301'!A:V,22,FALSE),0)/100</f>
        <v>0</v>
      </c>
      <c r="H157" s="2">
        <f t="shared" si="17"/>
        <v>9.6675015630678452E-4</v>
      </c>
      <c r="I157" s="78">
        <f t="shared" si="18"/>
        <v>203582561.30389184</v>
      </c>
      <c r="J157" t="e">
        <f ca="1">_xll.BDP(C157,"px_last")</f>
        <v>#NAME?</v>
      </c>
      <c r="K157" t="e">
        <f ca="1">_xll.BDP(C157, "CRNCY_ADJ_PX_LAST", "EQY_FUND_CRNCY", "KRW")</f>
        <v>#NAME?</v>
      </c>
      <c r="L157">
        <v>100</v>
      </c>
      <c r="M157" t="e">
        <f t="shared" ca="1" si="21"/>
        <v>#NAME?</v>
      </c>
      <c r="N157" t="str">
        <f>IF(ISNUMBER(MATCH(C157,'MTR 기등록 종목_GF1406'!C:C,0)),"-","NEW")</f>
        <v>-</v>
      </c>
      <c r="O157" t="s">
        <v>691</v>
      </c>
      <c r="P157" t="e">
        <f ca="1">_xll.BDP($C157,$P$2)</f>
        <v>#NAME?</v>
      </c>
      <c r="Q157" t="e">
        <f ca="1">_xll.BDP($C157,Q$2)</f>
        <v>#NAME?</v>
      </c>
      <c r="R157" t="e">
        <f ca="1">_xll.BDP($C157,R$2)</f>
        <v>#NAME?</v>
      </c>
      <c r="S157">
        <v>-2.9411792755126953E-2</v>
      </c>
      <c r="T157">
        <v>0</v>
      </c>
      <c r="U157">
        <v>0</v>
      </c>
      <c r="V157">
        <v>-0.49687239999999999</v>
      </c>
      <c r="W157" s="72">
        <v>533700</v>
      </c>
      <c r="X157" s="72"/>
      <c r="Y157" s="72" t="s">
        <v>690</v>
      </c>
      <c r="Z157" s="72" t="s">
        <v>59158</v>
      </c>
      <c r="AA157" s="72"/>
      <c r="AB157" s="72" t="s">
        <v>1806</v>
      </c>
      <c r="AC157" s="72"/>
      <c r="AD157" s="72"/>
      <c r="AE157" s="72"/>
      <c r="AF157" s="170">
        <v>-103</v>
      </c>
      <c r="AG157" s="72"/>
      <c r="AH157" s="72"/>
      <c r="AI157" s="72" t="s">
        <v>247</v>
      </c>
      <c r="AJ157" s="72"/>
      <c r="AK157" s="167"/>
      <c r="AN157" t="s">
        <v>58215</v>
      </c>
      <c r="AO157" t="s">
        <v>690</v>
      </c>
      <c r="AP157" t="s">
        <v>23</v>
      </c>
      <c r="AQ157" t="s">
        <v>691</v>
      </c>
      <c r="AR157" t="s">
        <v>1286</v>
      </c>
      <c r="AS157">
        <v>51.48</v>
      </c>
      <c r="AT157" t="s">
        <v>247</v>
      </c>
      <c r="AU157" t="s">
        <v>1806</v>
      </c>
      <c r="AV157" t="s">
        <v>1096</v>
      </c>
      <c r="AW157" s="171" t="e">
        <f ca="1">_xll.BDP(Z157,"GICS_SECTOR_NAME")</f>
        <v>#NAME?</v>
      </c>
    </row>
    <row r="158" spans="1:50">
      <c r="A158" s="17">
        <v>44302</v>
      </c>
      <c r="B158" t="s">
        <v>1408</v>
      </c>
      <c r="C158" s="193" t="s">
        <v>58996</v>
      </c>
      <c r="D158" s="5">
        <v>1.0579529979592054E-2</v>
      </c>
      <c r="E158" s="5">
        <f>D158*VLOOKUP(B158,리밸런싱정리_202104!$AD$25:$AE$31,2,0)</f>
        <v>5.2897649897960277E-4</v>
      </c>
      <c r="F158" s="5">
        <f t="shared" si="20"/>
        <v>5.2897649897960277E-4</v>
      </c>
      <c r="G158" s="5">
        <f>IFERROR(VLOOKUP(C158,'p2301'!A:V,22,FALSE),0)/100</f>
        <v>5.9999999999999995E-4</v>
      </c>
      <c r="H158" s="2">
        <f t="shared" si="17"/>
        <v>-7.1023501020397182E-5</v>
      </c>
      <c r="I158" s="78">
        <f t="shared" si="18"/>
        <v>-14956445.733341705</v>
      </c>
      <c r="J158" t="e">
        <f ca="1">_xll.BDP(C158,"px_last")</f>
        <v>#NAME?</v>
      </c>
      <c r="K158" t="e">
        <f ca="1">_xll.BDP(C158, "CRNCY_ADJ_PX_LAST", "EQY_FUND_CRNCY", "KRW")</f>
        <v>#NAME?</v>
      </c>
      <c r="L158">
        <v>100</v>
      </c>
      <c r="M158" t="e">
        <f t="shared" ca="1" si="21"/>
        <v>#NAME?</v>
      </c>
      <c r="N158" t="str">
        <f>IF(ISNUMBER(MATCH(C158,'MTR 기등록 종목_GF1406'!C:C,0)),"-","NEW")</f>
        <v>-</v>
      </c>
      <c r="O158" t="s">
        <v>473</v>
      </c>
      <c r="P158" t="e">
        <f ca="1">_xll.BDP($C158,$P$2)</f>
        <v>#NAME?</v>
      </c>
      <c r="Q158" t="e">
        <f ca="1">_xll.BDP($C158,Q$2)</f>
        <v>#NAME?</v>
      </c>
      <c r="R158" t="e">
        <f ca="1">_xll.BDP($C158,R$2)</f>
        <v>#NAME?</v>
      </c>
      <c r="S158">
        <v>0.25</v>
      </c>
      <c r="T158">
        <v>8.3333492279052734E-2</v>
      </c>
      <c r="U158">
        <v>0</v>
      </c>
      <c r="V158">
        <v>1.8112140000000001</v>
      </c>
      <c r="W158" s="72">
        <v>533700</v>
      </c>
      <c r="X158" s="72"/>
      <c r="Y158" s="72" t="s">
        <v>472</v>
      </c>
      <c r="Z158" s="72" t="s">
        <v>17</v>
      </c>
      <c r="AA158" s="72"/>
      <c r="AB158" s="72" t="s">
        <v>1806</v>
      </c>
      <c r="AC158" s="72"/>
      <c r="AD158" s="72"/>
      <c r="AE158" s="72"/>
      <c r="AF158" s="72">
        <v>-40</v>
      </c>
      <c r="AG158" s="72"/>
      <c r="AH158" s="72"/>
      <c r="AI158" s="72" t="s">
        <v>247</v>
      </c>
      <c r="AJ158" s="72"/>
      <c r="AK158" s="167"/>
      <c r="AN158" t="s">
        <v>58215</v>
      </c>
      <c r="AO158" t="s">
        <v>472</v>
      </c>
      <c r="AP158" t="s">
        <v>17</v>
      </c>
      <c r="AQ158" t="s">
        <v>473</v>
      </c>
      <c r="AR158" t="s">
        <v>1284</v>
      </c>
      <c r="AS158">
        <v>126.88</v>
      </c>
      <c r="AT158" t="s">
        <v>247</v>
      </c>
      <c r="AU158" t="s">
        <v>1806</v>
      </c>
      <c r="AV158" t="s">
        <v>1096</v>
      </c>
      <c r="AW158" s="171" t="e">
        <f ca="1">_xll.BDP(Z158,"GICS_SECTOR_NAME")</f>
        <v>#NAME?</v>
      </c>
    </row>
    <row r="159" spans="1:50">
      <c r="A159" s="17">
        <v>44302</v>
      </c>
      <c r="B159" t="s">
        <v>1408</v>
      </c>
      <c r="C159" s="193" t="s">
        <v>58997</v>
      </c>
      <c r="D159" s="5">
        <v>1.2038775098119557E-2</v>
      </c>
      <c r="E159" s="5">
        <f>D159*VLOOKUP(B159,리밸런싱정리_202104!$AD$25:$AE$31,2,0)</f>
        <v>6.0193875490597789E-4</v>
      </c>
      <c r="F159" s="5">
        <f t="shared" si="20"/>
        <v>6.0193875490597789E-4</v>
      </c>
      <c r="G159" s="5">
        <f>IFERROR(VLOOKUP(C159,'p2301'!A:V,22,FALSE),0)/100</f>
        <v>1E-3</v>
      </c>
      <c r="H159" s="2">
        <f t="shared" si="17"/>
        <v>-3.9806124509402213E-4</v>
      </c>
      <c r="I159" s="78">
        <f t="shared" si="18"/>
        <v>-83825513.038076922</v>
      </c>
      <c r="J159" t="e">
        <f ca="1">_xll.BDP(C159,"px_last")</f>
        <v>#NAME?</v>
      </c>
      <c r="K159" t="e">
        <f ca="1">_xll.BDP(C159, "CRNCY_ADJ_PX_LAST", "EQY_FUND_CRNCY", "KRW")</f>
        <v>#NAME?</v>
      </c>
      <c r="L159">
        <v>100</v>
      </c>
      <c r="M159" t="e">
        <f t="shared" ca="1" si="21"/>
        <v>#NAME?</v>
      </c>
      <c r="N159" t="str">
        <f>IF(ISNUMBER(MATCH(C159,'MTR 기등록 종목_GF1406'!C:C,0)),"-","NEW")</f>
        <v>-</v>
      </c>
      <c r="O159" t="s">
        <v>59104</v>
      </c>
      <c r="P159" t="e">
        <f ca="1">_xll.BDP($C159,$P$2)</f>
        <v>#NAME?</v>
      </c>
      <c r="Q159" t="e">
        <f ca="1">_xll.BDP($C159,Q$2)</f>
        <v>#NAME?</v>
      </c>
      <c r="R159" t="e">
        <f ca="1">_xll.BDP($C159,R$2)</f>
        <v>#NAME?</v>
      </c>
      <c r="S159">
        <v>0.22222208976745605</v>
      </c>
      <c r="T159">
        <v>0</v>
      </c>
      <c r="U159">
        <v>0</v>
      </c>
      <c r="V159">
        <v>-0.4816974</v>
      </c>
      <c r="W159" s="72">
        <v>533700</v>
      </c>
      <c r="X159" s="72"/>
      <c r="Y159" s="72" t="s">
        <v>53805</v>
      </c>
      <c r="Z159" s="72" t="s">
        <v>53806</v>
      </c>
      <c r="AA159" s="72"/>
      <c r="AB159" s="72" t="s">
        <v>1806</v>
      </c>
      <c r="AC159" s="72"/>
      <c r="AD159" s="72"/>
      <c r="AE159" s="72"/>
      <c r="AF159" s="170">
        <v>-270</v>
      </c>
      <c r="AG159" s="72"/>
      <c r="AH159" s="72"/>
      <c r="AI159" s="72" t="s">
        <v>247</v>
      </c>
      <c r="AJ159" s="72"/>
      <c r="AK159" s="167"/>
      <c r="AN159" t="s">
        <v>58215</v>
      </c>
      <c r="AO159" t="s">
        <v>53805</v>
      </c>
      <c r="AP159" t="s">
        <v>53806</v>
      </c>
      <c r="AQ159" t="s">
        <v>59104</v>
      </c>
      <c r="AR159" t="s">
        <v>53808</v>
      </c>
      <c r="AS159">
        <v>17.57</v>
      </c>
      <c r="AT159" t="s">
        <v>247</v>
      </c>
      <c r="AU159" t="s">
        <v>1806</v>
      </c>
      <c r="AV159" t="s">
        <v>1096</v>
      </c>
      <c r="AW159" s="171" t="e">
        <f ca="1">_xll.BDP(Z159,"GICS_SECTOR_NAME")</f>
        <v>#NAME?</v>
      </c>
      <c r="AX159" s="145" t="e">
        <f ca="1">_xll.BDP(Z159,"GICS_SUB_INDUSTRY_NAME")</f>
        <v>#NAME?</v>
      </c>
    </row>
    <row r="160" spans="1:50">
      <c r="A160" s="17">
        <v>44302</v>
      </c>
      <c r="B160" t="s">
        <v>1408</v>
      </c>
      <c r="C160" s="193" t="s">
        <v>207</v>
      </c>
      <c r="D160" s="5">
        <v>1.3133209197948607E-2</v>
      </c>
      <c r="E160" s="5">
        <f>D160*VLOOKUP(B160,리밸런싱정리_202104!$AD$25:$AE$31,2,0)</f>
        <v>6.5666045989743035E-4</v>
      </c>
      <c r="F160" s="5">
        <f t="shared" si="20"/>
        <v>6.5666045989743035E-4</v>
      </c>
      <c r="G160" s="5">
        <f>IFERROR(VLOOKUP(C160,'p2301'!A:V,22,FALSE),0)/100</f>
        <v>0</v>
      </c>
      <c r="H160" s="2">
        <f t="shared" si="17"/>
        <v>6.5666045989743035E-4</v>
      </c>
      <c r="I160" s="78">
        <f t="shared" si="18"/>
        <v>138282489.49409789</v>
      </c>
      <c r="J160" t="e">
        <f ca="1">_xll.BDP(C160,"px_last")</f>
        <v>#NAME?</v>
      </c>
      <c r="K160" t="e">
        <f ca="1">_xll.BDP(C160, "CRNCY_ADJ_PX_LAST", "EQY_FUND_CRNCY", "KRW")</f>
        <v>#NAME?</v>
      </c>
      <c r="L160">
        <v>100</v>
      </c>
      <c r="M160" t="e">
        <f t="shared" ca="1" si="21"/>
        <v>#NAME?</v>
      </c>
      <c r="N160" t="str">
        <f>IF(ISNUMBER(MATCH(C160,'MTR 기등록 종목_GF1406'!C:C,0)),"-","NEW")</f>
        <v>-</v>
      </c>
      <c r="O160" t="s">
        <v>1578</v>
      </c>
      <c r="P160" t="e">
        <f ca="1">_xll.BDP($C160,$P$2)</f>
        <v>#NAME?</v>
      </c>
      <c r="Q160" t="e">
        <f ca="1">_xll.BDP($C160,Q$2)</f>
        <v>#NAME?</v>
      </c>
      <c r="R160" t="e">
        <f ca="1">_xll.BDP($C160,R$2)</f>
        <v>#NAME?</v>
      </c>
      <c r="S160">
        <v>0.25</v>
      </c>
      <c r="T160">
        <v>0</v>
      </c>
      <c r="U160">
        <v>0</v>
      </c>
      <c r="V160">
        <v>-0.2442338</v>
      </c>
      <c r="W160" s="72">
        <v>533700</v>
      </c>
      <c r="X160" s="72"/>
      <c r="Y160" s="72" t="s">
        <v>1577</v>
      </c>
      <c r="Z160" s="72" t="s">
        <v>74</v>
      </c>
      <c r="AA160" s="72"/>
      <c r="AB160" s="72" t="s">
        <v>1806</v>
      </c>
      <c r="AC160" s="72"/>
      <c r="AD160" s="72"/>
      <c r="AE160" s="72"/>
      <c r="AF160" s="72">
        <v>0</v>
      </c>
      <c r="AG160" s="72"/>
      <c r="AH160" s="72"/>
      <c r="AI160" s="72" t="s">
        <v>59198</v>
      </c>
      <c r="AJ160" s="72"/>
      <c r="AK160" s="167"/>
      <c r="AN160" t="s">
        <v>58215</v>
      </c>
      <c r="AO160" t="s">
        <v>1577</v>
      </c>
      <c r="AP160" t="s">
        <v>74</v>
      </c>
      <c r="AQ160" t="s">
        <v>1578</v>
      </c>
      <c r="AR160" t="s">
        <v>45937</v>
      </c>
      <c r="AS160">
        <v>32.159999999999997</v>
      </c>
      <c r="AT160" t="s">
        <v>247</v>
      </c>
      <c r="AU160" t="s">
        <v>1806</v>
      </c>
      <c r="AV160" t="s">
        <v>1110</v>
      </c>
      <c r="AW160" s="171" t="e">
        <f ca="1">_xll.BDP(Z160,"GICS_SECTOR_NAME")</f>
        <v>#NAME?</v>
      </c>
      <c r="AX160" s="145" t="e">
        <f ca="1">_xll.BDP(Z160,"GICS_SUB_INDUSTRY_NAME")</f>
        <v>#NAME?</v>
      </c>
    </row>
    <row r="161" spans="1:50">
      <c r="A161" s="17">
        <v>44302</v>
      </c>
      <c r="B161" t="s">
        <v>1408</v>
      </c>
      <c r="C161" s="193" t="s">
        <v>59406</v>
      </c>
      <c r="D161" s="5">
        <v>1.1673963731509874E-2</v>
      </c>
      <c r="E161" s="5">
        <f>D161*VLOOKUP(B161,리밸런싱정리_202104!$AD$25:$AE$31,2,0)</f>
        <v>5.8369818657549378E-4</v>
      </c>
      <c r="F161" s="5">
        <f t="shared" si="20"/>
        <v>5.8369818657549378E-4</v>
      </c>
      <c r="G161" s="5">
        <f>IFERROR(VLOOKUP(C161,'p2301'!A:V,22,FALSE),0)/100</f>
        <v>0</v>
      </c>
      <c r="H161" s="2">
        <f t="shared" si="17"/>
        <v>5.8369818657549378E-4</v>
      </c>
      <c r="I161" s="78">
        <f t="shared" si="18"/>
        <v>122917768.43919815</v>
      </c>
      <c r="J161" t="e">
        <f ca="1">_xll.BDP(C161,"px_last")</f>
        <v>#NAME?</v>
      </c>
      <c r="K161" t="e">
        <f ca="1">_xll.BDP(C161, "CRNCY_ADJ_PX_LAST", "EQY_FUND_CRNCY", "KRW")</f>
        <v>#NAME?</v>
      </c>
      <c r="L161">
        <v>100</v>
      </c>
      <c r="M161" t="e">
        <f t="shared" ca="1" si="21"/>
        <v>#NAME?</v>
      </c>
      <c r="N161" t="str">
        <f>IF(ISNUMBER(MATCH(C161,'MTR 기등록 종목_GF1406'!C:C,0)),"-","NEW")</f>
        <v>NEW</v>
      </c>
      <c r="O161" t="s">
        <v>59110</v>
      </c>
      <c r="P161" t="e">
        <f ca="1">_xll.BDP($C161,$P$2)</f>
        <v>#NAME?</v>
      </c>
      <c r="Q161" t="e">
        <f ca="1">_xll.BDP($C161,Q$2)</f>
        <v>#NAME?</v>
      </c>
      <c r="R161" t="e">
        <f ca="1">_xll.BDP($C161,R$2)</f>
        <v>#NAME?</v>
      </c>
      <c r="S161">
        <v>-4.3292045593261719E-3</v>
      </c>
      <c r="T161">
        <v>0</v>
      </c>
      <c r="U161">
        <v>0</v>
      </c>
      <c r="V161">
        <v>0.78609689999999999</v>
      </c>
      <c r="W161" s="72">
        <v>533700</v>
      </c>
      <c r="X161" s="72"/>
      <c r="Y161" s="72" t="s">
        <v>44975</v>
      </c>
      <c r="Z161" s="72" t="s">
        <v>44976</v>
      </c>
      <c r="AA161" s="72"/>
      <c r="AB161" s="72" t="s">
        <v>1806</v>
      </c>
      <c r="AC161" s="72"/>
      <c r="AD161" s="72"/>
      <c r="AE161" s="72"/>
      <c r="AF161" s="170">
        <v>-30</v>
      </c>
      <c r="AG161" s="72"/>
      <c r="AH161" s="72"/>
      <c r="AI161" s="72" t="s">
        <v>247</v>
      </c>
      <c r="AJ161" s="72"/>
      <c r="AK161" s="167"/>
      <c r="AN161" t="s">
        <v>58215</v>
      </c>
      <c r="AO161" t="s">
        <v>44975</v>
      </c>
      <c r="AP161" t="s">
        <v>44976</v>
      </c>
      <c r="AQ161" t="s">
        <v>59110</v>
      </c>
      <c r="AR161" t="s">
        <v>44978</v>
      </c>
      <c r="AS161">
        <v>171.05</v>
      </c>
      <c r="AT161" t="s">
        <v>247</v>
      </c>
      <c r="AU161" t="s">
        <v>1806</v>
      </c>
      <c r="AV161" t="s">
        <v>1110</v>
      </c>
      <c r="AW161" s="171" t="e">
        <f ca="1">_xll.BDP(Z161,"GICS_SECTOR_NAME")</f>
        <v>#NAME?</v>
      </c>
    </row>
    <row r="162" spans="1:50">
      <c r="A162" s="17">
        <v>44302</v>
      </c>
      <c r="B162" t="s">
        <v>1408</v>
      </c>
      <c r="C162" s="193" t="s">
        <v>59407</v>
      </c>
      <c r="D162" s="5">
        <v>1.1673963731509874E-2</v>
      </c>
      <c r="E162" s="5">
        <f>D162*VLOOKUP(B162,리밸런싱정리_202104!$AD$25:$AE$31,2,0)</f>
        <v>5.8369818657549378E-4</v>
      </c>
      <c r="F162" s="5">
        <f t="shared" si="20"/>
        <v>5.8369818657549378E-4</v>
      </c>
      <c r="G162" s="5">
        <f>IFERROR(VLOOKUP(C162,'p2301'!A:V,22,FALSE),0)/100</f>
        <v>0</v>
      </c>
      <c r="H162" s="2">
        <f t="shared" si="17"/>
        <v>5.8369818657549378E-4</v>
      </c>
      <c r="I162" s="78">
        <f t="shared" si="18"/>
        <v>122917768.43919815</v>
      </c>
      <c r="J162" t="e">
        <f ca="1">_xll.BDP(C162,"px_last")</f>
        <v>#NAME?</v>
      </c>
      <c r="K162" t="e">
        <f ca="1">_xll.BDP(C162, "CRNCY_ADJ_PX_LAST", "EQY_FUND_CRNCY", "KRW")</f>
        <v>#NAME?</v>
      </c>
      <c r="L162">
        <v>100</v>
      </c>
      <c r="M162" t="e">
        <f t="shared" ca="1" si="21"/>
        <v>#NAME?</v>
      </c>
      <c r="N162" t="str">
        <f>IF(ISNUMBER(MATCH(C162,'MTR 기등록 종목_GF1406'!C:C,0)),"-","NEW")</f>
        <v>-</v>
      </c>
      <c r="O162" t="s">
        <v>59101</v>
      </c>
      <c r="P162" t="e">
        <f ca="1">_xll.BDP($C162,$P$2)</f>
        <v>#NAME?</v>
      </c>
      <c r="Q162" t="e">
        <f ca="1">_xll.BDP($C162,Q$2)</f>
        <v>#NAME?</v>
      </c>
      <c r="R162" t="e">
        <f ca="1">_xll.BDP($C162,R$2)</f>
        <v>#NAME?</v>
      </c>
      <c r="S162">
        <v>0</v>
      </c>
      <c r="T162">
        <v>0</v>
      </c>
      <c r="U162">
        <v>0</v>
      </c>
      <c r="V162">
        <v>2.3484050000000001</v>
      </c>
      <c r="W162" s="72">
        <v>533700</v>
      </c>
      <c r="X162" s="72"/>
      <c r="Y162" s="72" t="s">
        <v>49485</v>
      </c>
      <c r="Z162" s="72" t="s">
        <v>49486</v>
      </c>
      <c r="AA162" s="72"/>
      <c r="AB162" s="72" t="s">
        <v>1806</v>
      </c>
      <c r="AC162" s="72"/>
      <c r="AD162" s="72"/>
      <c r="AE162" s="72"/>
      <c r="AF162" s="170">
        <v>-191</v>
      </c>
      <c r="AG162" s="72"/>
      <c r="AH162" s="72"/>
      <c r="AI162" s="72" t="s">
        <v>247</v>
      </c>
      <c r="AJ162" s="72"/>
      <c r="AK162" s="167"/>
      <c r="AN162" t="s">
        <v>58215</v>
      </c>
      <c r="AO162" t="s">
        <v>49485</v>
      </c>
      <c r="AP162" t="s">
        <v>49486</v>
      </c>
      <c r="AQ162" t="s">
        <v>59101</v>
      </c>
      <c r="AR162" t="s">
        <v>49488</v>
      </c>
      <c r="AS162">
        <v>24.34</v>
      </c>
      <c r="AT162" t="s">
        <v>247</v>
      </c>
      <c r="AU162" t="s">
        <v>1806</v>
      </c>
      <c r="AV162" t="s">
        <v>1096</v>
      </c>
      <c r="AW162" s="171" t="e">
        <f ca="1">_xll.BDP(Z162,"GICS_SECTOR_NAME")</f>
        <v>#NAME?</v>
      </c>
    </row>
    <row r="163" spans="1:50">
      <c r="A163" s="17">
        <v>44302</v>
      </c>
      <c r="B163" t="s">
        <v>1408</v>
      </c>
      <c r="C163" s="193" t="s">
        <v>58998</v>
      </c>
      <c r="D163" s="5">
        <v>1.7510945597264807E-2</v>
      </c>
      <c r="E163" s="5">
        <f>D163*VLOOKUP(B163,리밸런싱정리_202104!$AD$25:$AE$31,2,0)</f>
        <v>8.755472798632404E-4</v>
      </c>
      <c r="F163" s="5">
        <f t="shared" si="20"/>
        <v>8.755472798632404E-4</v>
      </c>
      <c r="G163" s="5">
        <f>IFERROR(VLOOKUP(C163,'p2301'!A:V,22,FALSE),0)/100</f>
        <v>7.000000000000001E-4</v>
      </c>
      <c r="H163" s="2">
        <f t="shared" ref="H163:H187" si="22">F163-G163</f>
        <v>1.7554727986324029E-4</v>
      </c>
      <c r="I163" s="78">
        <f t="shared" ref="I163:I187" si="23">IF(ABS(H163*$B$1)&lt;10000000,0,H163*$B$1)</f>
        <v>36967529.440097146</v>
      </c>
      <c r="J163" t="e">
        <f ca="1">_xll.BDP(C163,"px_last")</f>
        <v>#NAME?</v>
      </c>
      <c r="K163" t="e">
        <f ca="1">_xll.BDP(C163, "CRNCY_ADJ_PX_LAST", "EQY_FUND_CRNCY", "KRW")</f>
        <v>#NAME?</v>
      </c>
      <c r="L163">
        <v>1000</v>
      </c>
      <c r="M163" t="e">
        <f t="shared" ca="1" si="21"/>
        <v>#NAME?</v>
      </c>
      <c r="N163" t="str">
        <f>IF(ISNUMBER(MATCH(C163,'MTR 기등록 종목_GF1406'!C:C,0)),"-","NEW")</f>
        <v>-</v>
      </c>
      <c r="O163" t="s">
        <v>59089</v>
      </c>
      <c r="P163" t="e">
        <f ca="1">_xll.BDP($C163,$P$2)</f>
        <v>#NAME?</v>
      </c>
      <c r="Q163" t="e">
        <f ca="1">_xll.BDP($C163,Q$2)</f>
        <v>#NAME?</v>
      </c>
      <c r="R163" t="e">
        <f ca="1">_xll.BDP($C163,R$2)</f>
        <v>#NAME?</v>
      </c>
      <c r="S163">
        <v>6.8311214447021484E-2</v>
      </c>
      <c r="T163">
        <v>2.4193763732910156E-2</v>
      </c>
      <c r="U163">
        <v>2.4193763732910156E-2</v>
      </c>
      <c r="V163">
        <v>2.0408179999999998</v>
      </c>
      <c r="W163" s="72">
        <v>533700</v>
      </c>
      <c r="X163" s="72"/>
      <c r="Y163" s="72" t="s">
        <v>11791</v>
      </c>
      <c r="Z163" s="72" t="s">
        <v>59153</v>
      </c>
      <c r="AA163" s="72"/>
      <c r="AB163" s="72" t="s">
        <v>59156</v>
      </c>
      <c r="AC163" s="72"/>
      <c r="AD163" s="72"/>
      <c r="AE163" s="72"/>
      <c r="AF163" s="170">
        <v>-6678</v>
      </c>
      <c r="AG163" s="72"/>
      <c r="AH163" s="72"/>
      <c r="AI163" s="72" t="s">
        <v>332</v>
      </c>
      <c r="AJ163" s="72"/>
      <c r="AK163" s="167"/>
      <c r="AN163" t="s">
        <v>58215</v>
      </c>
      <c r="AO163" t="s">
        <v>11791</v>
      </c>
      <c r="AP163" t="s">
        <v>59153</v>
      </c>
      <c r="AQ163" t="s">
        <v>59180</v>
      </c>
      <c r="AR163" t="s">
        <v>11794</v>
      </c>
      <c r="AS163">
        <v>5.93</v>
      </c>
      <c r="AT163" t="s">
        <v>332</v>
      </c>
      <c r="AU163" t="s">
        <v>1762</v>
      </c>
      <c r="AV163" t="s">
        <v>1103</v>
      </c>
      <c r="AW163" s="171" t="e">
        <f ca="1">_xll.BDP(Z163,"GICS_SECTOR_NAME")</f>
        <v>#NAME?</v>
      </c>
      <c r="AX163" s="145" t="e">
        <f ca="1">_xll.BDP(Z163,"GICS_SUB_INDUSTRY_NAME")</f>
        <v>#NAME?</v>
      </c>
    </row>
    <row r="164" spans="1:50">
      <c r="A164" s="17">
        <v>44302</v>
      </c>
      <c r="B164" t="s">
        <v>1408</v>
      </c>
      <c r="C164" s="193" t="s">
        <v>59408</v>
      </c>
      <c r="D164" s="5">
        <v>8.7554727986324035E-3</v>
      </c>
      <c r="E164" s="5">
        <f>D164*VLOOKUP(B164,리밸런싱정리_202104!$AD$25:$AE$31,2,0)</f>
        <v>4.377736399316202E-4</v>
      </c>
      <c r="F164" s="5">
        <f t="shared" si="20"/>
        <v>4.377736399316202E-4</v>
      </c>
      <c r="G164" s="5">
        <f>IFERROR(VLOOKUP(C164,'p2301'!A:V,22,FALSE),0)/100</f>
        <v>0</v>
      </c>
      <c r="H164" s="2">
        <f t="shared" si="22"/>
        <v>4.377736399316202E-4</v>
      </c>
      <c r="I164" s="78">
        <f t="shared" si="23"/>
        <v>92188326.329398587</v>
      </c>
      <c r="J164" t="e">
        <f ca="1">_xll.BDP(C164,"px_last")</f>
        <v>#NAME?</v>
      </c>
      <c r="K164" t="e">
        <f ca="1">_xll.BDP(C164, "CRNCY_ADJ_PX_LAST", "EQY_FUND_CRNCY", "KRW")</f>
        <v>#NAME?</v>
      </c>
      <c r="L164">
        <v>100</v>
      </c>
      <c r="M164" t="e">
        <f t="shared" ca="1" si="21"/>
        <v>#NAME?</v>
      </c>
      <c r="N164" t="str">
        <f>IF(ISNUMBER(MATCH(C164,'MTR 기등록 종목_GF1406'!C:C,0)),"-","NEW")</f>
        <v>NEW</v>
      </c>
      <c r="O164" t="s">
        <v>52377</v>
      </c>
      <c r="P164" t="e">
        <f ca="1">_xll.BDP($C164,$P$2)</f>
        <v>#NAME?</v>
      </c>
      <c r="Q164" t="e">
        <f ca="1">_xll.BDP($C164,Q$2)</f>
        <v>#NAME?</v>
      </c>
      <c r="R164" t="e">
        <f ca="1">_xll.BDP($C164,R$2)</f>
        <v>#NAME?</v>
      </c>
      <c r="S164">
        <v>-0.14285731315612793</v>
      </c>
      <c r="T164">
        <v>-0.14285731315612793</v>
      </c>
      <c r="U164">
        <v>0</v>
      </c>
      <c r="V164">
        <v>-2.8050850000000001</v>
      </c>
      <c r="W164" s="72">
        <v>533700</v>
      </c>
      <c r="X164" s="72"/>
      <c r="Y164" s="72" t="s">
        <v>52375</v>
      </c>
      <c r="Z164" s="72" t="s">
        <v>52376</v>
      </c>
      <c r="AA164" s="72"/>
      <c r="AB164" s="72" t="s">
        <v>1806</v>
      </c>
      <c r="AC164" s="72"/>
      <c r="AD164" s="72"/>
      <c r="AE164" s="72"/>
      <c r="AF164" s="170">
        <v>-75</v>
      </c>
      <c r="AG164" s="72"/>
      <c r="AH164" s="72"/>
      <c r="AI164" s="72" t="s">
        <v>247</v>
      </c>
      <c r="AJ164" s="72"/>
      <c r="AK164" s="167"/>
      <c r="AN164" t="s">
        <v>58215</v>
      </c>
      <c r="AO164" t="s">
        <v>52375</v>
      </c>
      <c r="AP164" t="s">
        <v>52376</v>
      </c>
      <c r="AQ164" t="s">
        <v>52377</v>
      </c>
      <c r="AR164" t="s">
        <v>52378</v>
      </c>
      <c r="AS164">
        <v>63.59</v>
      </c>
      <c r="AT164" t="s">
        <v>247</v>
      </c>
      <c r="AU164" t="s">
        <v>1806</v>
      </c>
      <c r="AV164" t="s">
        <v>1096</v>
      </c>
      <c r="AW164" s="171" t="e">
        <f ca="1">_xll.BDP(Z164,"GICS_SECTOR_NAME")</f>
        <v>#NAME?</v>
      </c>
    </row>
    <row r="165" spans="1:50">
      <c r="A165" s="17">
        <v>44302</v>
      </c>
      <c r="B165" t="s">
        <v>1408</v>
      </c>
      <c r="C165" s="193" t="s">
        <v>59409</v>
      </c>
      <c r="D165" s="5">
        <v>9.9228691717833922E-3</v>
      </c>
      <c r="E165" s="5">
        <f>D165*VLOOKUP(B165,리밸런싱정리_202104!$AD$25:$AE$31,2,0)</f>
        <v>4.9614345858916967E-4</v>
      </c>
      <c r="F165" s="5">
        <f t="shared" si="20"/>
        <v>4.9614345858916967E-4</v>
      </c>
      <c r="G165" s="5">
        <f>IFERROR(VLOOKUP(C165,'p2301'!A:V,22,FALSE),0)/100</f>
        <v>0</v>
      </c>
      <c r="H165" s="2">
        <f t="shared" si="22"/>
        <v>4.9614345858916967E-4</v>
      </c>
      <c r="I165" s="78">
        <f t="shared" si="23"/>
        <v>104480103.17331842</v>
      </c>
      <c r="J165" t="e">
        <f ca="1">_xll.BDP(C165,"px_last")</f>
        <v>#NAME?</v>
      </c>
      <c r="K165" t="e">
        <f ca="1">_xll.BDP(C165, "CRNCY_ADJ_PX_LAST", "EQY_FUND_CRNCY", "KRW")</f>
        <v>#NAME?</v>
      </c>
      <c r="L165">
        <v>100</v>
      </c>
      <c r="M165" t="e">
        <f t="shared" ca="1" si="21"/>
        <v>#NAME?</v>
      </c>
      <c r="N165" t="str">
        <f>IF(ISNUMBER(MATCH(C165,'MTR 기등록 종목_GF1406'!C:C,0)),"-","NEW")</f>
        <v>-</v>
      </c>
      <c r="O165" t="s">
        <v>673</v>
      </c>
      <c r="P165" t="e">
        <f ca="1">_xll.BDP($C165,$P$2)</f>
        <v>#NAME?</v>
      </c>
      <c r="Q165" t="e">
        <f ca="1">_xll.BDP($C165,Q$2)</f>
        <v>#NAME?</v>
      </c>
      <c r="R165" t="e">
        <f ca="1">_xll.BDP($C165,R$2)</f>
        <v>#NAME?</v>
      </c>
      <c r="S165">
        <v>0</v>
      </c>
      <c r="T165">
        <v>0</v>
      </c>
      <c r="U165">
        <v>0</v>
      </c>
      <c r="V165">
        <v>-3.9077140000000003E-2</v>
      </c>
      <c r="W165" s="72">
        <v>533700</v>
      </c>
      <c r="X165" s="72"/>
      <c r="Y165" s="72" t="s">
        <v>672</v>
      </c>
      <c r="Z165" s="72" t="s">
        <v>674</v>
      </c>
      <c r="AA165" s="72"/>
      <c r="AB165" s="72" t="s">
        <v>1806</v>
      </c>
      <c r="AC165" s="72"/>
      <c r="AD165" s="72"/>
      <c r="AE165" s="72"/>
      <c r="AF165" s="170">
        <v>-149</v>
      </c>
      <c r="AG165" s="72"/>
      <c r="AH165" s="72"/>
      <c r="AI165" s="72" t="s">
        <v>247</v>
      </c>
      <c r="AJ165" s="72"/>
      <c r="AK165" s="167"/>
      <c r="AN165" t="s">
        <v>58215</v>
      </c>
      <c r="AO165" t="s">
        <v>672</v>
      </c>
      <c r="AP165" t="s">
        <v>674</v>
      </c>
      <c r="AQ165" t="s">
        <v>673</v>
      </c>
      <c r="AR165" t="s">
        <v>1316</v>
      </c>
      <c r="AS165">
        <v>31.18</v>
      </c>
      <c r="AT165" t="s">
        <v>247</v>
      </c>
      <c r="AU165" t="s">
        <v>1806</v>
      </c>
      <c r="AV165" t="s">
        <v>1110</v>
      </c>
      <c r="AW165" s="171" t="e">
        <f ca="1">_xll.BDP(Z165,"GICS_SECTOR_NAME")</f>
        <v>#NAME?</v>
      </c>
      <c r="AX165" s="145" t="e">
        <f ca="1">_xll.BDP(Z165,"GICS_SUB_INDUSTRY_NAME")</f>
        <v>#NAME?</v>
      </c>
    </row>
    <row r="166" spans="1:50">
      <c r="A166" s="17">
        <v>44302</v>
      </c>
      <c r="B166" t="s">
        <v>1408</v>
      </c>
      <c r="C166" s="193" t="s">
        <v>56</v>
      </c>
      <c r="D166" s="5">
        <v>9.9228691717833922E-3</v>
      </c>
      <c r="E166" s="5">
        <f>D166*VLOOKUP(B166,리밸런싱정리_202104!$AD$25:$AE$31,2,0)</f>
        <v>4.9614345858916967E-4</v>
      </c>
      <c r="F166" s="5">
        <f t="shared" si="20"/>
        <v>4.9614345858916967E-4</v>
      </c>
      <c r="G166" s="5">
        <f>IFERROR(VLOOKUP(C166,'p2301'!A:V,22,FALSE),0)/100</f>
        <v>0</v>
      </c>
      <c r="H166" s="2">
        <f t="shared" si="22"/>
        <v>4.9614345858916967E-4</v>
      </c>
      <c r="I166" s="78">
        <f t="shared" si="23"/>
        <v>104480103.17331842</v>
      </c>
      <c r="J166" t="e">
        <f ca="1">_xll.BDP(C166,"px_last")</f>
        <v>#NAME?</v>
      </c>
      <c r="K166" t="e">
        <f ca="1">_xll.BDP(C166, "CRNCY_ADJ_PX_LAST", "EQY_FUND_CRNCY", "KRW")</f>
        <v>#NAME?</v>
      </c>
      <c r="L166">
        <v>100</v>
      </c>
      <c r="M166" t="e">
        <f t="shared" ca="1" si="21"/>
        <v>#NAME?</v>
      </c>
      <c r="N166" t="str">
        <f>IF(ISNUMBER(MATCH(C166,'MTR 기등록 종목_GF1406'!C:C,0)),"-","NEW")</f>
        <v>-</v>
      </c>
      <c r="O166" t="s">
        <v>59105</v>
      </c>
      <c r="P166" t="e">
        <f ca="1">_xll.BDP($C166,$P$2)</f>
        <v>#NAME?</v>
      </c>
      <c r="Q166" t="e">
        <f ca="1">_xll.BDP($C166,Q$2)</f>
        <v>#NAME?</v>
      </c>
      <c r="R166" t="e">
        <f ca="1">_xll.BDP($C166,R$2)</f>
        <v>#NAME?</v>
      </c>
      <c r="S166">
        <v>0.26666688919067383</v>
      </c>
      <c r="T166">
        <v>6.6666841506958008E-2</v>
      </c>
      <c r="U166">
        <v>0</v>
      </c>
      <c r="V166">
        <v>5.165794</v>
      </c>
      <c r="W166" s="72">
        <v>533700</v>
      </c>
      <c r="X166" s="72"/>
      <c r="Y166" s="72" t="s">
        <v>20861</v>
      </c>
      <c r="Z166" s="72" t="s">
        <v>20862</v>
      </c>
      <c r="AA166" s="72"/>
      <c r="AB166" s="72" t="s">
        <v>1806</v>
      </c>
      <c r="AC166" s="72"/>
      <c r="AD166" s="72"/>
      <c r="AE166" s="72"/>
      <c r="AF166" s="170">
        <v>-73</v>
      </c>
      <c r="AG166" s="72"/>
      <c r="AH166" s="72"/>
      <c r="AI166" s="72" t="s">
        <v>247</v>
      </c>
      <c r="AJ166" s="72"/>
      <c r="AK166" s="167"/>
      <c r="AN166" t="s">
        <v>58215</v>
      </c>
      <c r="AO166" t="s">
        <v>20861</v>
      </c>
      <c r="AP166" t="s">
        <v>20862</v>
      </c>
      <c r="AQ166" t="s">
        <v>59105</v>
      </c>
      <c r="AR166" t="s">
        <v>20864</v>
      </c>
      <c r="AS166">
        <v>59</v>
      </c>
      <c r="AT166" t="s">
        <v>247</v>
      </c>
      <c r="AU166" t="s">
        <v>1806</v>
      </c>
      <c r="AV166" t="s">
        <v>1110</v>
      </c>
      <c r="AW166" s="171" t="e">
        <f ca="1">_xll.BDP(Z166,"GICS_SECTOR_NAME")</f>
        <v>#NAME?</v>
      </c>
    </row>
    <row r="167" spans="1:50">
      <c r="A167" s="17">
        <v>44302</v>
      </c>
      <c r="B167" t="s">
        <v>1408</v>
      </c>
      <c r="C167" s="193" t="s">
        <v>59410</v>
      </c>
      <c r="D167" s="5">
        <v>1.436444756025629E-2</v>
      </c>
      <c r="E167" s="5">
        <f>D167*VLOOKUP(B167,리밸런싱정리_202104!$AD$25:$AE$31,2,0)</f>
        <v>7.1822237801281454E-4</v>
      </c>
      <c r="F167" s="5">
        <f t="shared" si="20"/>
        <v>7.1822237801281454E-4</v>
      </c>
      <c r="G167" s="5">
        <f>IFERROR(VLOOKUP(C167,'p2301'!A:V,22,FALSE),0)/100</f>
        <v>0</v>
      </c>
      <c r="H167" s="2">
        <f t="shared" si="22"/>
        <v>7.1822237801281454E-4</v>
      </c>
      <c r="I167" s="78">
        <f t="shared" si="23"/>
        <v>151246472.88416958</v>
      </c>
      <c r="J167" t="e">
        <f ca="1">_xll.BDP(C167,"px_last")</f>
        <v>#NAME?</v>
      </c>
      <c r="K167" t="e">
        <f ca="1">_xll.BDP(C167, "CRNCY_ADJ_PX_LAST", "EQY_FUND_CRNCY", "KRW")</f>
        <v>#NAME?</v>
      </c>
      <c r="L167">
        <v>100</v>
      </c>
      <c r="M167" t="e">
        <f t="shared" ca="1" si="21"/>
        <v>#NAME?</v>
      </c>
      <c r="N167" t="str">
        <f>IF(ISNUMBER(MATCH(C167,'MTR 기등록 종목_GF1406'!C:C,0)),"-","NEW")</f>
        <v>-</v>
      </c>
      <c r="O167" t="s">
        <v>55911</v>
      </c>
      <c r="P167" t="e">
        <f ca="1">_xll.BDP($C167,$P$2)</f>
        <v>#NAME?</v>
      </c>
      <c r="Q167" t="e">
        <f ca="1">_xll.BDP($C167,Q$2)</f>
        <v>#NAME?</v>
      </c>
      <c r="R167" t="e">
        <f ca="1">_xll.BDP($C167,R$2)</f>
        <v>#NAME?</v>
      </c>
      <c r="S167">
        <v>-0.21428585052490234</v>
      </c>
      <c r="T167">
        <v>-4.5454502105712891E-2</v>
      </c>
      <c r="U167">
        <v>-2.3809432983398438E-2</v>
      </c>
      <c r="V167">
        <v>-1.1322829999999999</v>
      </c>
      <c r="W167" s="72">
        <v>533700</v>
      </c>
      <c r="X167" s="72"/>
      <c r="Y167" s="72" t="s">
        <v>55909</v>
      </c>
      <c r="Z167" s="72" t="s">
        <v>55910</v>
      </c>
      <c r="AA167" s="72"/>
      <c r="AB167" s="72" t="s">
        <v>1806</v>
      </c>
      <c r="AC167" s="72"/>
      <c r="AD167" s="72"/>
      <c r="AE167" s="72"/>
      <c r="AF167" s="170">
        <v>-78</v>
      </c>
      <c r="AG167" s="72"/>
      <c r="AH167" s="72"/>
      <c r="AI167" s="72" t="s">
        <v>247</v>
      </c>
      <c r="AJ167" s="72"/>
      <c r="AK167" s="167"/>
      <c r="AN167" t="s">
        <v>58215</v>
      </c>
      <c r="AO167" t="s">
        <v>55909</v>
      </c>
      <c r="AP167" t="s">
        <v>55910</v>
      </c>
      <c r="AQ167" t="s">
        <v>55911</v>
      </c>
      <c r="AR167" t="s">
        <v>55912</v>
      </c>
      <c r="AS167">
        <v>57.71</v>
      </c>
      <c r="AT167" t="s">
        <v>247</v>
      </c>
      <c r="AU167" t="s">
        <v>1806</v>
      </c>
      <c r="AV167" t="s">
        <v>1096</v>
      </c>
      <c r="AW167" s="171" t="e">
        <f ca="1">_xll.BDP(Z167,"GICS_SECTOR_NAME")</f>
        <v>#NAME?</v>
      </c>
    </row>
    <row r="168" spans="1:50">
      <c r="A168" s="17">
        <v>44302</v>
      </c>
      <c r="B168" t="s">
        <v>1408</v>
      </c>
      <c r="C168" s="193" t="s">
        <v>59411</v>
      </c>
      <c r="D168" s="5">
        <v>7.6853593638010051E-3</v>
      </c>
      <c r="E168" s="5">
        <f>D168*VLOOKUP(B168,리밸런싱정리_202104!$AD$25:$AE$31,2,0)</f>
        <v>3.8426796819005025E-4</v>
      </c>
      <c r="F168" s="5">
        <f t="shared" si="20"/>
        <v>3.8426796819005025E-4</v>
      </c>
      <c r="G168" s="5">
        <f>IFERROR(VLOOKUP(C168,'p2301'!A:V,22,FALSE),0)/100</f>
        <v>0</v>
      </c>
      <c r="H168" s="2">
        <f t="shared" si="22"/>
        <v>3.8426796819005025E-4</v>
      </c>
      <c r="I168" s="78">
        <f t="shared" si="23"/>
        <v>80920863.245609447</v>
      </c>
      <c r="J168" t="e">
        <f ca="1">_xll.BDP(C168,"px_last")</f>
        <v>#NAME?</v>
      </c>
      <c r="K168" t="e">
        <f ca="1">_xll.BDP(C168, "CRNCY_ADJ_PX_LAST", "EQY_FUND_CRNCY", "KRW")</f>
        <v>#NAME?</v>
      </c>
      <c r="L168">
        <v>100</v>
      </c>
      <c r="M168" t="e">
        <f t="shared" ca="1" si="21"/>
        <v>#NAME?</v>
      </c>
      <c r="N168" t="str">
        <f>IF(ISNUMBER(MATCH(C168,'MTR 기등록 종목_GF1406'!C:C,0)),"-","NEW")</f>
        <v>-</v>
      </c>
      <c r="O168" t="s">
        <v>59096</v>
      </c>
      <c r="P168" t="e">
        <f ca="1">_xll.BDP($C168,$P$2)</f>
        <v>#NAME?</v>
      </c>
      <c r="Q168" t="e">
        <f ca="1">_xll.BDP($C168,Q$2)</f>
        <v>#NAME?</v>
      </c>
      <c r="R168" t="e">
        <f ca="1">_xll.BDP($C168,R$2)</f>
        <v>#NAME?</v>
      </c>
      <c r="S168">
        <v>0</v>
      </c>
      <c r="T168">
        <v>0</v>
      </c>
      <c r="U168">
        <v>0</v>
      </c>
      <c r="V168">
        <v>-3.9024390000000002</v>
      </c>
      <c r="W168" s="72">
        <v>533700</v>
      </c>
      <c r="X168" s="72"/>
      <c r="Y168" s="72" t="s">
        <v>33450</v>
      </c>
      <c r="Z168" s="72" t="s">
        <v>33451</v>
      </c>
      <c r="AA168" s="72"/>
      <c r="AB168" s="72" t="s">
        <v>22088</v>
      </c>
      <c r="AC168" s="72"/>
      <c r="AD168" s="72"/>
      <c r="AE168" s="72"/>
      <c r="AF168" s="72">
        <v>-1046</v>
      </c>
      <c r="AG168" s="72"/>
      <c r="AH168" s="72"/>
      <c r="AI168" s="72" t="s">
        <v>488</v>
      </c>
      <c r="AJ168" s="72"/>
      <c r="AK168" s="167"/>
      <c r="AN168" t="s">
        <v>58215</v>
      </c>
      <c r="AO168" t="s">
        <v>33450</v>
      </c>
      <c r="AP168" t="s">
        <v>33451</v>
      </c>
      <c r="AQ168" t="s">
        <v>59096</v>
      </c>
      <c r="AR168" t="s">
        <v>33453</v>
      </c>
      <c r="AS168">
        <v>549</v>
      </c>
      <c r="AT168" t="s">
        <v>488</v>
      </c>
      <c r="AU168" t="s">
        <v>22088</v>
      </c>
      <c r="AV168" t="s">
        <v>1139</v>
      </c>
      <c r="AW168" s="171" t="e">
        <f ca="1">_xll.BDP(Z168,"GICS_SECTOR_NAME")</f>
        <v>#NAME?</v>
      </c>
    </row>
    <row r="169" spans="1:50">
      <c r="A169" s="17">
        <v>44302</v>
      </c>
      <c r="B169" t="s">
        <v>1408</v>
      </c>
      <c r="C169" s="193" t="s">
        <v>59002</v>
      </c>
      <c r="D169" s="5">
        <v>1.7100532809828914E-2</v>
      </c>
      <c r="E169" s="5">
        <f>D169*VLOOKUP(B169,리밸런싱정리_202104!$AD$25:$AE$31,2,0)</f>
        <v>8.5502664049144574E-4</v>
      </c>
      <c r="F169" s="5">
        <f t="shared" si="20"/>
        <v>8.5502664049144574E-4</v>
      </c>
      <c r="G169" s="5">
        <f>IFERROR(VLOOKUP(C169,'p2301'!A:V,22,FALSE),0)/100</f>
        <v>1E-3</v>
      </c>
      <c r="H169" s="2">
        <f t="shared" si="22"/>
        <v>-1.4497335950855428E-4</v>
      </c>
      <c r="I169" s="78">
        <f t="shared" si="23"/>
        <v>-30529136.878893387</v>
      </c>
      <c r="J169" t="e">
        <f ca="1">_xll.BDP(C169,"px_last")</f>
        <v>#NAME?</v>
      </c>
      <c r="K169" t="e">
        <f ca="1">_xll.BDP(C169, "CRNCY_ADJ_PX_LAST", "EQY_FUND_CRNCY", "KRW")</f>
        <v>#NAME?</v>
      </c>
      <c r="L169">
        <v>100</v>
      </c>
      <c r="M169" t="e">
        <f t="shared" ca="1" si="21"/>
        <v>#NAME?</v>
      </c>
      <c r="N169" t="str">
        <f>IF(ISNUMBER(MATCH(C169,'MTR 기등록 종목_GF1406'!C:C,0)),"-","NEW")</f>
        <v>-</v>
      </c>
      <c r="O169" t="s">
        <v>58201</v>
      </c>
      <c r="P169" t="e">
        <f ca="1">_xll.BDP($C169,$P$2)</f>
        <v>#NAME?</v>
      </c>
      <c r="Q169" t="e">
        <f ca="1">_xll.BDP($C169,Q$2)</f>
        <v>#NAME?</v>
      </c>
      <c r="R169" t="e">
        <f ca="1">_xll.BDP($C169,R$2)</f>
        <v>#NAME?</v>
      </c>
      <c r="S169" t="s">
        <v>59042</v>
      </c>
      <c r="T169" t="s">
        <v>59042</v>
      </c>
      <c r="U169" t="s">
        <v>59042</v>
      </c>
      <c r="V169">
        <v>0.45642440000000001</v>
      </c>
      <c r="W169" s="63">
        <v>533700</v>
      </c>
      <c r="X169" s="72"/>
      <c r="Y169" s="72" t="s">
        <v>58200</v>
      </c>
      <c r="Z169" s="72" t="s">
        <v>1720</v>
      </c>
      <c r="AA169" s="72"/>
      <c r="AB169" s="72" t="s">
        <v>1806</v>
      </c>
      <c r="AC169" s="72"/>
      <c r="AD169" s="72"/>
      <c r="AE169" s="72"/>
      <c r="AF169" s="72">
        <v>-768</v>
      </c>
      <c r="AG169" s="72"/>
      <c r="AH169" s="72"/>
      <c r="AI169" s="72" t="s">
        <v>247</v>
      </c>
      <c r="AJ169" s="72"/>
      <c r="AK169" s="167"/>
      <c r="AN169" t="s">
        <v>58215</v>
      </c>
      <c r="AO169" t="s">
        <v>58200</v>
      </c>
      <c r="AP169" t="s">
        <v>1720</v>
      </c>
      <c r="AQ169" t="s">
        <v>58201</v>
      </c>
      <c r="AR169" t="s">
        <v>58202</v>
      </c>
      <c r="AS169">
        <v>24.19</v>
      </c>
      <c r="AT169" t="s">
        <v>247</v>
      </c>
      <c r="AU169" t="s">
        <v>1806</v>
      </c>
      <c r="AV169" t="s">
        <v>1083</v>
      </c>
      <c r="AW169" s="171" t="e">
        <f ca="1">_xll.BDP(Z169,"GICS_SECTOR_NAME")</f>
        <v>#NAME?</v>
      </c>
    </row>
    <row r="170" spans="1:50">
      <c r="A170" s="17">
        <v>44302</v>
      </c>
      <c r="B170" t="s">
        <v>1408</v>
      </c>
      <c r="C170" s="193" t="s">
        <v>59412</v>
      </c>
      <c r="D170" s="5">
        <v>1.3289557373810055E-2</v>
      </c>
      <c r="E170" s="5">
        <f>D170*VLOOKUP(B170,리밸런싱정리_202104!$AD$25:$AE$31,2,0)</f>
        <v>6.6447786869050279E-4</v>
      </c>
      <c r="F170" s="5">
        <f t="shared" si="20"/>
        <v>6.6447786869050279E-4</v>
      </c>
      <c r="G170" s="5">
        <f>IFERROR(VLOOKUP(C170,'p2301'!A:V,22,FALSE),0)/100</f>
        <v>0</v>
      </c>
      <c r="H170" s="2">
        <f t="shared" si="22"/>
        <v>6.6447786869050279E-4</v>
      </c>
      <c r="I170" s="78">
        <f t="shared" si="23"/>
        <v>139928714.3169964</v>
      </c>
      <c r="J170" t="e">
        <f ca="1">_xll.BDP(C170,"px_last")</f>
        <v>#NAME?</v>
      </c>
      <c r="K170" t="e">
        <f ca="1">_xll.BDP(C170, "CRNCY_ADJ_PX_LAST", "EQY_FUND_CRNCY", "KRW")</f>
        <v>#NAME?</v>
      </c>
      <c r="L170">
        <v>100</v>
      </c>
      <c r="M170" t="e">
        <f t="shared" ca="1" si="21"/>
        <v>#NAME?</v>
      </c>
      <c r="N170" t="str">
        <f>IF(ISNUMBER(MATCH(C170,'MTR 기등록 종목_GF1406'!C:C,0)),"-","NEW")</f>
        <v>-</v>
      </c>
      <c r="O170" t="s">
        <v>50850</v>
      </c>
      <c r="P170" t="e">
        <f ca="1">_xll.BDP($C170,$P$2)</f>
        <v>#NAME?</v>
      </c>
      <c r="Q170" t="e">
        <f ca="1">_xll.BDP($C170,Q$2)</f>
        <v>#NAME?</v>
      </c>
      <c r="R170" t="e">
        <f ca="1">_xll.BDP($C170,R$2)</f>
        <v>#NAME?</v>
      </c>
      <c r="S170">
        <v>0</v>
      </c>
      <c r="T170">
        <v>0</v>
      </c>
      <c r="U170">
        <v>0</v>
      </c>
      <c r="V170">
        <v>1.9407350000000001</v>
      </c>
      <c r="W170" s="72">
        <v>533700</v>
      </c>
      <c r="X170" s="72"/>
      <c r="Y170" s="72" t="s">
        <v>50849</v>
      </c>
      <c r="Z170" s="72" t="s">
        <v>1725</v>
      </c>
      <c r="AA170" s="72"/>
      <c r="AB170" s="72" t="s">
        <v>1806</v>
      </c>
      <c r="AC170" s="72"/>
      <c r="AD170" s="72"/>
      <c r="AE170" s="72"/>
      <c r="AF170" s="72">
        <v>-381</v>
      </c>
      <c r="AG170" s="72"/>
      <c r="AH170" s="72"/>
      <c r="AI170" s="72" t="s">
        <v>247</v>
      </c>
      <c r="AJ170" s="72"/>
      <c r="AK170" s="167"/>
      <c r="AN170" t="s">
        <v>58215</v>
      </c>
      <c r="AO170" t="s">
        <v>50849</v>
      </c>
      <c r="AP170" t="s">
        <v>1725</v>
      </c>
      <c r="AQ170" t="s">
        <v>50850</v>
      </c>
      <c r="AR170" t="s">
        <v>50851</v>
      </c>
      <c r="AS170">
        <v>40.49</v>
      </c>
      <c r="AT170" t="s">
        <v>247</v>
      </c>
      <c r="AU170" t="s">
        <v>1806</v>
      </c>
      <c r="AV170" t="s">
        <v>1096</v>
      </c>
      <c r="AW170" s="171" t="e">
        <f ca="1">_xll.BDP(Z170,"GICS_SECTOR_NAME")</f>
        <v>#NAME?</v>
      </c>
      <c r="AX170" s="145" t="e">
        <f ca="1">_xll.BDP(Z170,"GICS_SUB_INDUSTRY_NAME")</f>
        <v>#NAME?</v>
      </c>
    </row>
    <row r="171" spans="1:50">
      <c r="A171" s="17">
        <v>44302</v>
      </c>
      <c r="B171" t="s">
        <v>1408</v>
      </c>
      <c r="C171" s="193" t="s">
        <v>1427</v>
      </c>
      <c r="D171" s="5">
        <v>9.9319897690687414E-3</v>
      </c>
      <c r="E171" s="5">
        <f>D171*VLOOKUP(B171,리밸런싱정리_202104!$AD$25:$AE$31,2,0)</f>
        <v>4.9659948845343711E-4</v>
      </c>
      <c r="F171" s="5">
        <f t="shared" si="20"/>
        <v>4.9659948845343711E-4</v>
      </c>
      <c r="G171" s="5">
        <f>IFERROR(VLOOKUP(C171,'p2301'!A:V,22,FALSE),0)/100</f>
        <v>1.2999999999999999E-3</v>
      </c>
      <c r="H171" s="2">
        <f t="shared" si="22"/>
        <v>-8.0340051154656283E-4</v>
      </c>
      <c r="I171" s="78">
        <f t="shared" si="23"/>
        <v>-169183664.286477</v>
      </c>
      <c r="J171" t="e">
        <f ca="1">_xll.BDP(C171,"px_last")</f>
        <v>#NAME?</v>
      </c>
      <c r="K171" t="e">
        <f ca="1">_xll.BDP(C171, "CRNCY_ADJ_PX_LAST", "EQY_FUND_CRNCY", "KRW")</f>
        <v>#NAME?</v>
      </c>
      <c r="L171">
        <v>100</v>
      </c>
      <c r="M171" t="e">
        <f t="shared" ca="1" si="21"/>
        <v>#NAME?</v>
      </c>
      <c r="N171" t="str">
        <f>IF(ISNUMBER(MATCH(C171,'MTR 기등록 종목_GF1406'!C:C,0)),"-","NEW")</f>
        <v>NEW</v>
      </c>
      <c r="O171" t="s">
        <v>642</v>
      </c>
      <c r="P171" t="e">
        <f ca="1">_xll.BDP($C171,$P$2)</f>
        <v>#NAME?</v>
      </c>
      <c r="Q171" t="e">
        <f ca="1">_xll.BDP($C171,Q$2)</f>
        <v>#NAME?</v>
      </c>
      <c r="R171" t="e">
        <f ca="1">_xll.BDP($C171,R$2)</f>
        <v>#NAME?</v>
      </c>
      <c r="S171">
        <v>-0.17894744873046875</v>
      </c>
      <c r="T171">
        <v>-0.1238093376159668</v>
      </c>
      <c r="U171">
        <v>0</v>
      </c>
      <c r="V171">
        <v>2.1098789999999998</v>
      </c>
      <c r="W171" s="72">
        <v>533700</v>
      </c>
      <c r="X171" s="72"/>
      <c r="Y171" s="72" t="s">
        <v>641</v>
      </c>
      <c r="Z171" s="72" t="s">
        <v>75</v>
      </c>
      <c r="AA171" s="72"/>
      <c r="AB171" s="72" t="s">
        <v>1806</v>
      </c>
      <c r="AC171" s="72"/>
      <c r="AD171" s="72"/>
      <c r="AE171" s="72"/>
      <c r="AF171" s="170">
        <v>-250</v>
      </c>
      <c r="AG171" s="72"/>
      <c r="AH171" s="72"/>
      <c r="AI171" s="72" t="s">
        <v>247</v>
      </c>
      <c r="AJ171" s="72"/>
      <c r="AK171" s="167"/>
      <c r="AN171" t="s">
        <v>58215</v>
      </c>
      <c r="AO171" t="s">
        <v>641</v>
      </c>
      <c r="AP171" t="s">
        <v>75</v>
      </c>
      <c r="AQ171" t="s">
        <v>642</v>
      </c>
      <c r="AR171" t="s">
        <v>1104</v>
      </c>
      <c r="AS171">
        <v>62.9</v>
      </c>
      <c r="AT171" t="s">
        <v>247</v>
      </c>
      <c r="AU171" t="s">
        <v>1806</v>
      </c>
      <c r="AV171" t="s">
        <v>1096</v>
      </c>
      <c r="AW171" s="171" t="e">
        <f ca="1">_xll.BDP(Z171,"GICS_SECTOR_NAME")</f>
        <v>#NAME?</v>
      </c>
      <c r="AX171" s="145" t="e">
        <f ca="1">_xll.BDP(Z171,"GICS_SUB_INDUSTRY_NAME")</f>
        <v>#NAME?</v>
      </c>
    </row>
    <row r="172" spans="1:50">
      <c r="A172" s="17">
        <v>44302</v>
      </c>
      <c r="B172" t="s">
        <v>1408</v>
      </c>
      <c r="C172" s="193" t="s">
        <v>38</v>
      </c>
      <c r="D172" s="5">
        <v>1.2160379118930274E-2</v>
      </c>
      <c r="E172" s="5">
        <f>D172*VLOOKUP(B172,리밸런싱정리_202104!$AD$25:$AE$31,2,0)</f>
        <v>6.0801895594651378E-4</v>
      </c>
      <c r="F172" s="5">
        <f t="shared" si="20"/>
        <v>6.0801895594651378E-4</v>
      </c>
      <c r="G172" s="5">
        <f>IFERROR(VLOOKUP(C172,'p2301'!A:V,22,FALSE),0)/100</f>
        <v>0</v>
      </c>
      <c r="H172" s="2">
        <f t="shared" si="22"/>
        <v>6.0801895594651378E-4</v>
      </c>
      <c r="I172" s="78">
        <f t="shared" si="23"/>
        <v>128039344.5663214</v>
      </c>
      <c r="J172" t="e">
        <f ca="1">_xll.BDP(C172,"px_last")</f>
        <v>#NAME?</v>
      </c>
      <c r="K172" t="e">
        <f ca="1">_xll.BDP(C172, "CRNCY_ADJ_PX_LAST", "EQY_FUND_CRNCY", "KRW")</f>
        <v>#NAME?</v>
      </c>
      <c r="L172">
        <v>100</v>
      </c>
      <c r="M172" t="e">
        <f t="shared" ca="1" si="21"/>
        <v>#NAME?</v>
      </c>
      <c r="N172" t="str">
        <f>IF(ISNUMBER(MATCH(C172,'MTR 기등록 종목_GF1406'!C:C,0)),"-","NEW")</f>
        <v>-</v>
      </c>
      <c r="O172" t="s">
        <v>45863</v>
      </c>
      <c r="P172" t="e">
        <f ca="1">_xll.BDP($C172,$P$2)</f>
        <v>#NAME?</v>
      </c>
      <c r="Q172" t="e">
        <f ca="1">_xll.BDP($C172,Q$2)</f>
        <v>#NAME?</v>
      </c>
      <c r="R172" t="e">
        <f ca="1">_xll.BDP($C172,R$2)</f>
        <v>#NAME?</v>
      </c>
      <c r="S172">
        <v>-9.2879056930541992E-2</v>
      </c>
      <c r="T172">
        <v>0</v>
      </c>
      <c r="U172">
        <v>0</v>
      </c>
      <c r="V172">
        <v>1.822973</v>
      </c>
      <c r="W172" s="72">
        <v>533700</v>
      </c>
      <c r="X172" s="72"/>
      <c r="Y172" s="72" t="s">
        <v>45861</v>
      </c>
      <c r="Z172" s="72" t="s">
        <v>45862</v>
      </c>
      <c r="AA172" s="72"/>
      <c r="AB172" s="72" t="s">
        <v>1806</v>
      </c>
      <c r="AC172" s="72"/>
      <c r="AD172" s="72"/>
      <c r="AE172" s="72"/>
      <c r="AF172" s="170">
        <v>-481</v>
      </c>
      <c r="AG172" s="72"/>
      <c r="AH172" s="72"/>
      <c r="AI172" s="72" t="s">
        <v>247</v>
      </c>
      <c r="AJ172" s="72"/>
      <c r="AK172" s="167"/>
      <c r="AN172" t="s">
        <v>58215</v>
      </c>
      <c r="AO172" t="s">
        <v>45861</v>
      </c>
      <c r="AP172" t="s">
        <v>45862</v>
      </c>
      <c r="AQ172" t="s">
        <v>45863</v>
      </c>
      <c r="AR172" t="s">
        <v>45864</v>
      </c>
      <c r="AS172">
        <v>46.86</v>
      </c>
      <c r="AT172" t="s">
        <v>247</v>
      </c>
      <c r="AU172" t="s">
        <v>1806</v>
      </c>
      <c r="AV172" t="s">
        <v>1096</v>
      </c>
      <c r="AW172" s="171" t="e">
        <f ca="1">_xll.BDP(Z172,"GICS_SECTOR_NAME")</f>
        <v>#NAME?</v>
      </c>
    </row>
    <row r="173" spans="1:50">
      <c r="A173" s="17">
        <v>44302</v>
      </c>
      <c r="B173" t="s">
        <v>1408</v>
      </c>
      <c r="C173" s="193" t="s">
        <v>59413</v>
      </c>
      <c r="D173" s="5">
        <v>1.6720521549462547E-2</v>
      </c>
      <c r="E173" s="5">
        <f>D173*VLOOKUP(B173,리밸런싱정리_202104!$AD$25:$AE$31,2,0)</f>
        <v>8.3602607747312744E-4</v>
      </c>
      <c r="F173" s="5">
        <f t="shared" si="20"/>
        <v>8.3602607747312744E-4</v>
      </c>
      <c r="G173" s="5">
        <f>IFERROR(VLOOKUP(C173,'p2301'!A:V,22,FALSE),0)/100</f>
        <v>0</v>
      </c>
      <c r="H173" s="2">
        <f t="shared" si="22"/>
        <v>8.3602607747312744E-4</v>
      </c>
      <c r="I173" s="78">
        <f t="shared" si="23"/>
        <v>176054101.5261181</v>
      </c>
      <c r="J173" t="e">
        <f ca="1">_xll.BDP(C173,"px_last")</f>
        <v>#NAME?</v>
      </c>
      <c r="K173" t="e">
        <f ca="1">_xll.BDP(C173, "CRNCY_ADJ_PX_LAST", "EQY_FUND_CRNCY", "KRW")</f>
        <v>#NAME?</v>
      </c>
      <c r="L173">
        <v>100</v>
      </c>
      <c r="M173" t="e">
        <f t="shared" ca="1" si="21"/>
        <v>#NAME?</v>
      </c>
      <c r="N173" t="str">
        <f>IF(ISNUMBER(MATCH(C173,'MTR 기등록 종목_GF1406'!C:C,0)),"-","NEW")</f>
        <v>NEW</v>
      </c>
      <c r="O173" t="s">
        <v>766</v>
      </c>
      <c r="P173" t="e">
        <f ca="1">_xll.BDP($C173,$P$2)</f>
        <v>#NAME?</v>
      </c>
      <c r="Q173" t="e">
        <f ca="1">_xll.BDP($C173,Q$2)</f>
        <v>#NAME?</v>
      </c>
      <c r="R173" t="e">
        <f ca="1">_xll.BDP($C173,R$2)</f>
        <v>#NAME?</v>
      </c>
      <c r="S173">
        <v>0.16031265258789063</v>
      </c>
      <c r="T173">
        <v>6.0606002807617188E-2</v>
      </c>
      <c r="U173">
        <v>0</v>
      </c>
      <c r="V173">
        <v>2.786721</v>
      </c>
      <c r="W173" s="72">
        <v>533700</v>
      </c>
      <c r="X173" s="72"/>
      <c r="Y173" s="72" t="s">
        <v>768</v>
      </c>
      <c r="Z173" s="72" t="s">
        <v>767</v>
      </c>
      <c r="AA173" s="72"/>
      <c r="AB173" s="72" t="s">
        <v>1806</v>
      </c>
      <c r="AC173" s="72"/>
      <c r="AD173" s="72"/>
      <c r="AE173" s="72"/>
      <c r="AF173" s="170">
        <v>-122</v>
      </c>
      <c r="AG173" s="72"/>
      <c r="AH173" s="72"/>
      <c r="AI173" s="72" t="s">
        <v>247</v>
      </c>
      <c r="AJ173" s="72"/>
      <c r="AK173" s="167"/>
      <c r="AN173" t="s">
        <v>58215</v>
      </c>
      <c r="AO173" t="s">
        <v>768</v>
      </c>
      <c r="AP173" t="s">
        <v>767</v>
      </c>
      <c r="AQ173" t="s">
        <v>766</v>
      </c>
      <c r="AR173" t="s">
        <v>1189</v>
      </c>
      <c r="AS173">
        <v>193.6</v>
      </c>
      <c r="AT173" t="s">
        <v>247</v>
      </c>
      <c r="AU173" t="s">
        <v>1806</v>
      </c>
      <c r="AV173" t="s">
        <v>1096</v>
      </c>
      <c r="AW173" s="171" t="e">
        <f ca="1">_xll.BDP(Z173,"GICS_SECTOR_NAME")</f>
        <v>#NAME?</v>
      </c>
    </row>
    <row r="174" spans="1:50">
      <c r="A174" s="17">
        <v>44302</v>
      </c>
      <c r="B174" t="s">
        <v>1408</v>
      </c>
      <c r="C174" s="193" t="s">
        <v>59414</v>
      </c>
      <c r="D174" s="5">
        <v>9.30268984854693E-3</v>
      </c>
      <c r="E174" s="5">
        <f>D174*VLOOKUP(B174,리밸런싱정리_202104!$AD$25:$AE$31,2,0)</f>
        <v>4.6513449242734653E-4</v>
      </c>
      <c r="F174" s="5">
        <f t="shared" si="20"/>
        <v>4.6513449242734653E-4</v>
      </c>
      <c r="G174" s="5">
        <f>IFERROR(VLOOKUP(C174,'p2301'!A:V,22,FALSE),0)/100</f>
        <v>0</v>
      </c>
      <c r="H174" s="2">
        <f t="shared" si="22"/>
        <v>4.6513449242734653E-4</v>
      </c>
      <c r="I174" s="78">
        <f t="shared" si="23"/>
        <v>97950096.724986017</v>
      </c>
      <c r="J174" t="e">
        <f ca="1">_xll.BDP(C174,"px_last")</f>
        <v>#NAME?</v>
      </c>
      <c r="K174" t="e">
        <f ca="1">_xll.BDP(C174, "CRNCY_ADJ_PX_LAST", "EQY_FUND_CRNCY", "KRW")</f>
        <v>#NAME?</v>
      </c>
      <c r="L174">
        <v>100</v>
      </c>
      <c r="M174" t="e">
        <f t="shared" ca="1" si="21"/>
        <v>#NAME?</v>
      </c>
      <c r="N174" t="str">
        <f>IF(ISNUMBER(MATCH(C174,'MTR 기등록 종목_GF1406'!C:C,0)),"-","NEW")</f>
        <v>-</v>
      </c>
      <c r="O174" t="s">
        <v>53595</v>
      </c>
      <c r="P174" t="e">
        <f ca="1">_xll.BDP($C174,$P$2)</f>
        <v>#NAME?</v>
      </c>
      <c r="Q174" t="e">
        <f ca="1">_xll.BDP($C174,Q$2)</f>
        <v>#NAME?</v>
      </c>
      <c r="R174" t="e">
        <f ca="1">_xll.BDP($C174,R$2)</f>
        <v>#NAME?</v>
      </c>
      <c r="S174">
        <v>0.13235282897949219</v>
      </c>
      <c r="T174">
        <v>-2.7777671813964844E-2</v>
      </c>
      <c r="U174">
        <v>2.7777671813964844E-2</v>
      </c>
      <c r="V174">
        <v>4.587154</v>
      </c>
      <c r="W174" s="72">
        <v>533700</v>
      </c>
      <c r="X174" s="72"/>
      <c r="Y174" s="72" t="s">
        <v>53593</v>
      </c>
      <c r="Z174" s="72" t="s">
        <v>53594</v>
      </c>
      <c r="AA174" s="72"/>
      <c r="AB174" s="72" t="s">
        <v>1806</v>
      </c>
      <c r="AC174" s="72"/>
      <c r="AD174" s="72"/>
      <c r="AE174" s="72"/>
      <c r="AF174" s="170">
        <v>-461</v>
      </c>
      <c r="AG174" s="72"/>
      <c r="AH174" s="72"/>
      <c r="AI174" s="72" t="s">
        <v>247</v>
      </c>
      <c r="AJ174" s="72"/>
      <c r="AK174" s="167"/>
      <c r="AN174" t="s">
        <v>58215</v>
      </c>
      <c r="AO174" t="s">
        <v>53593</v>
      </c>
      <c r="AP174" t="s">
        <v>53594</v>
      </c>
      <c r="AQ174" t="s">
        <v>53595</v>
      </c>
      <c r="AR174" t="s">
        <v>53596</v>
      </c>
      <c r="AS174">
        <v>41.53</v>
      </c>
      <c r="AT174" t="s">
        <v>247</v>
      </c>
      <c r="AU174" t="s">
        <v>1806</v>
      </c>
      <c r="AV174" t="s">
        <v>1096</v>
      </c>
      <c r="AW174" s="171" t="e">
        <f ca="1">_xll.BDP(Z174,"GICS_SECTOR_NAME")</f>
        <v>#NAME?</v>
      </c>
    </row>
    <row r="175" spans="1:50">
      <c r="A175" s="17">
        <v>44302</v>
      </c>
      <c r="B175" t="s">
        <v>1408</v>
      </c>
      <c r="C175" s="193" t="s">
        <v>59415</v>
      </c>
      <c r="D175" s="5">
        <v>2.1557035615946057E-2</v>
      </c>
      <c r="E175" s="5">
        <f>D175*VLOOKUP(B175,리밸런싱정리_202104!$AD$25:$AE$31,2,0)</f>
        <v>1.0778517807973028E-3</v>
      </c>
      <c r="F175" s="5">
        <f t="shared" si="20"/>
        <v>1.0778517807973028E-3</v>
      </c>
      <c r="G175" s="5">
        <f>IFERROR(VLOOKUP(C175,'p2301'!A:V,22,FALSE),0)/100</f>
        <v>0</v>
      </c>
      <c r="H175" s="2">
        <f t="shared" si="22"/>
        <v>1.0778517807973028E-3</v>
      </c>
      <c r="I175" s="78">
        <f t="shared" si="23"/>
        <v>226978837.09577832</v>
      </c>
      <c r="J175" t="e">
        <f ca="1">_xll.BDP(C175,"px_last")</f>
        <v>#NAME?</v>
      </c>
      <c r="K175" t="e">
        <f ca="1">_xll.BDP(C175, "CRNCY_ADJ_PX_LAST", "EQY_FUND_CRNCY", "KRW")</f>
        <v>#NAME?</v>
      </c>
      <c r="L175">
        <v>1000</v>
      </c>
      <c r="M175" t="e">
        <f t="shared" ca="1" si="21"/>
        <v>#NAME?</v>
      </c>
      <c r="N175" t="str">
        <f>IF(ISNUMBER(MATCH(C175,'MTR 기등록 종목_GF1406'!C:C,0)),"-","NEW")</f>
        <v>-</v>
      </c>
      <c r="O175" t="s">
        <v>59100</v>
      </c>
      <c r="P175" t="e">
        <f ca="1">_xll.BDP($C175,$P$2)</f>
        <v>#NAME?</v>
      </c>
      <c r="Q175" t="e">
        <f ca="1">_xll.BDP($C175,Q$2)</f>
        <v>#NAME?</v>
      </c>
      <c r="R175" t="e">
        <f ca="1">_xll.BDP($C175,R$2)</f>
        <v>#NAME?</v>
      </c>
      <c r="S175">
        <v>0.5</v>
      </c>
      <c r="T175">
        <v>0.33333349227905273</v>
      </c>
      <c r="U175">
        <v>0</v>
      </c>
      <c r="V175">
        <v>0.98039220000000005</v>
      </c>
      <c r="W175" s="72">
        <v>533700</v>
      </c>
      <c r="X175" s="72"/>
      <c r="Y175" s="72" t="s">
        <v>43059</v>
      </c>
      <c r="Z175" s="72" t="s">
        <v>43060</v>
      </c>
      <c r="AA175" s="72"/>
      <c r="AB175" s="72" t="s">
        <v>59162</v>
      </c>
      <c r="AC175" s="72"/>
      <c r="AD175" s="72"/>
      <c r="AE175" s="72"/>
      <c r="AF175" s="170">
        <v>-6708</v>
      </c>
      <c r="AG175" s="72"/>
      <c r="AH175" s="72"/>
      <c r="AI175" s="72" t="s">
        <v>1067</v>
      </c>
      <c r="AJ175" s="72"/>
      <c r="AK175" s="167"/>
      <c r="AN175" t="s">
        <v>58215</v>
      </c>
      <c r="AO175" t="s">
        <v>43059</v>
      </c>
      <c r="AP175" t="s">
        <v>43060</v>
      </c>
      <c r="AQ175" t="s">
        <v>59100</v>
      </c>
      <c r="AR175" t="s">
        <v>43062</v>
      </c>
      <c r="AS175">
        <v>86.6</v>
      </c>
      <c r="AT175" t="s">
        <v>1067</v>
      </c>
      <c r="AU175" t="s">
        <v>36671</v>
      </c>
      <c r="AV175" t="s">
        <v>1258</v>
      </c>
      <c r="AW175" s="171" t="e">
        <f ca="1">_xll.BDP(Z175,"GICS_SECTOR_NAME")</f>
        <v>#NAME?</v>
      </c>
    </row>
    <row r="176" spans="1:50">
      <c r="A176" s="17">
        <v>44302</v>
      </c>
      <c r="B176" t="s">
        <v>1408</v>
      </c>
      <c r="C176" s="193" t="s">
        <v>226</v>
      </c>
      <c r="D176" s="5">
        <v>2.2540130120002812E-2</v>
      </c>
      <c r="E176" s="5">
        <f>D176*VLOOKUP(B176,리밸런싱정리_202104!$AD$25:$AE$31,2,0)</f>
        <v>1.1270065060001407E-3</v>
      </c>
      <c r="F176" s="5">
        <f t="shared" si="20"/>
        <v>1.1270065060001407E-3</v>
      </c>
      <c r="G176" s="5">
        <f>IFERROR(VLOOKUP(C176,'p2301'!A:V,22,FALSE),0)/100</f>
        <v>7.000000000000001E-4</v>
      </c>
      <c r="H176" s="2">
        <f t="shared" si="22"/>
        <v>4.2700650600014062E-4</v>
      </c>
      <c r="I176" s="78">
        <f t="shared" si="23"/>
        <v>89920935.225944698</v>
      </c>
      <c r="J176" t="e">
        <f ca="1">_xll.BDP(C176,"px_last")</f>
        <v>#NAME?</v>
      </c>
      <c r="K176" t="e">
        <f ca="1">_xll.BDP(C176, "CRNCY_ADJ_PX_LAST", "EQY_FUND_CRNCY", "KRW")</f>
        <v>#NAME?</v>
      </c>
      <c r="L176">
        <v>100</v>
      </c>
      <c r="M176" t="e">
        <f t="shared" ca="1" si="21"/>
        <v>#NAME?</v>
      </c>
      <c r="N176" t="str">
        <f>IF(ISNUMBER(MATCH(C176,'MTR 기등록 종목_GF1406'!C:C,0)),"-","NEW")</f>
        <v>-</v>
      </c>
      <c r="O176" t="s">
        <v>51605</v>
      </c>
      <c r="P176" t="e">
        <f ca="1">_xll.BDP($C176,$P$2)</f>
        <v>#NAME?</v>
      </c>
      <c r="Q176" t="e">
        <f ca="1">_xll.BDP($C176,Q$2)</f>
        <v>#NAME?</v>
      </c>
      <c r="R176" t="e">
        <f ca="1">_xll.BDP($C176,R$2)</f>
        <v>#NAME?</v>
      </c>
      <c r="S176">
        <v>2.3392200469970703E-2</v>
      </c>
      <c r="T176">
        <v>-8.7718963623046875E-2</v>
      </c>
      <c r="U176">
        <v>2.3392200469970703E-2</v>
      </c>
      <c r="V176">
        <v>1.8751610000000001</v>
      </c>
      <c r="W176" s="72">
        <v>533700</v>
      </c>
      <c r="X176" s="72"/>
      <c r="Y176" s="72" t="s">
        <v>51603</v>
      </c>
      <c r="Z176" s="72" t="s">
        <v>51604</v>
      </c>
      <c r="AA176" s="72"/>
      <c r="AB176" s="72" t="s">
        <v>1806</v>
      </c>
      <c r="AC176" s="72"/>
      <c r="AD176" s="72"/>
      <c r="AE176" s="72"/>
      <c r="AF176" s="170">
        <v>-124</v>
      </c>
      <c r="AG176" s="72"/>
      <c r="AH176" s="72"/>
      <c r="AI176" s="72" t="s">
        <v>247</v>
      </c>
      <c r="AJ176" s="72"/>
      <c r="AK176" s="167"/>
      <c r="AN176" t="s">
        <v>58215</v>
      </c>
      <c r="AO176" t="s">
        <v>51603</v>
      </c>
      <c r="AP176" t="s">
        <v>51604</v>
      </c>
      <c r="AQ176" t="s">
        <v>51605</v>
      </c>
      <c r="AR176" t="s">
        <v>51606</v>
      </c>
      <c r="AS176">
        <v>183.55</v>
      </c>
      <c r="AT176" t="s">
        <v>247</v>
      </c>
      <c r="AU176" t="s">
        <v>1806</v>
      </c>
      <c r="AV176" t="s">
        <v>1096</v>
      </c>
      <c r="AW176" s="171" t="e">
        <f ca="1">_xll.BDP(Z176,"GICS_SECTOR_NAME")</f>
        <v>#NAME?</v>
      </c>
    </row>
    <row r="177" spans="1:50">
      <c r="A177" s="17">
        <v>44302</v>
      </c>
      <c r="B177" t="s">
        <v>1408</v>
      </c>
      <c r="C177" s="193" t="s">
        <v>59416</v>
      </c>
      <c r="D177" s="5">
        <v>7.8173865267535687E-3</v>
      </c>
      <c r="E177" s="5">
        <f>D177*VLOOKUP(B177,리밸런싱정리_202104!$AD$25:$AE$31,2,0)</f>
        <v>3.9086932633767847E-4</v>
      </c>
      <c r="F177" s="5">
        <f t="shared" si="20"/>
        <v>3.9086932633767847E-4</v>
      </c>
      <c r="G177" s="5">
        <f>IFERROR(VLOOKUP(C177,'p2301'!A:V,22,FALSE),0)/100</f>
        <v>0</v>
      </c>
      <c r="H177" s="2">
        <f t="shared" si="22"/>
        <v>3.9086932633767847E-4</v>
      </c>
      <c r="I177" s="78">
        <f t="shared" si="23"/>
        <v>82311006.697887301</v>
      </c>
      <c r="J177" t="e">
        <f ca="1">_xll.BDP(C177,"px_last")</f>
        <v>#NAME?</v>
      </c>
      <c r="K177" t="e">
        <f ca="1">_xll.BDP(C177, "CRNCY_ADJ_PX_LAST", "EQY_FUND_CRNCY", "KRW")</f>
        <v>#NAME?</v>
      </c>
      <c r="L177">
        <v>100</v>
      </c>
      <c r="M177" t="e">
        <f t="shared" ca="1" si="21"/>
        <v>#NAME?</v>
      </c>
      <c r="N177" t="str">
        <f>IF(ISNUMBER(MATCH(C177,'MTR 기등록 종목_GF1406'!C:C,0)),"-","NEW")</f>
        <v>-</v>
      </c>
      <c r="O177" t="s">
        <v>54757</v>
      </c>
      <c r="P177" t="e">
        <f ca="1">_xll.BDP($C177,$P$2)</f>
        <v>#NAME?</v>
      </c>
      <c r="Q177" t="e">
        <f ca="1">_xll.BDP($C177,Q$2)</f>
        <v>#NAME?</v>
      </c>
      <c r="R177" t="e">
        <f ca="1">_xll.BDP($C177,R$2)</f>
        <v>#NAME?</v>
      </c>
      <c r="S177">
        <v>0</v>
      </c>
      <c r="T177">
        <v>0</v>
      </c>
      <c r="U177">
        <v>0</v>
      </c>
      <c r="V177">
        <v>2.8895080000000002</v>
      </c>
      <c r="W177" s="72">
        <v>533700</v>
      </c>
      <c r="X177" s="72"/>
      <c r="Y177" s="72" t="s">
        <v>54755</v>
      </c>
      <c r="Z177" s="72" t="s">
        <v>54756</v>
      </c>
      <c r="AA177" s="72"/>
      <c r="AB177" s="72" t="s">
        <v>1806</v>
      </c>
      <c r="AC177" s="72"/>
      <c r="AD177" s="72"/>
      <c r="AE177" s="72"/>
      <c r="AF177" s="170">
        <v>-105</v>
      </c>
      <c r="AG177" s="72"/>
      <c r="AH177" s="72"/>
      <c r="AI177" s="72" t="s">
        <v>247</v>
      </c>
      <c r="AJ177" s="72"/>
      <c r="AK177" s="167"/>
      <c r="AN177" t="s">
        <v>58215</v>
      </c>
      <c r="AO177" t="s">
        <v>54755</v>
      </c>
      <c r="AP177" t="s">
        <v>54756</v>
      </c>
      <c r="AQ177" t="s">
        <v>54757</v>
      </c>
      <c r="AR177" t="s">
        <v>54758</v>
      </c>
      <c r="AS177">
        <v>172.89</v>
      </c>
      <c r="AT177" t="s">
        <v>247</v>
      </c>
      <c r="AU177" t="s">
        <v>1806</v>
      </c>
      <c r="AV177" t="s">
        <v>1096</v>
      </c>
      <c r="AW177" s="171" t="e">
        <f ca="1">_xll.BDP(Z177,"GICS_SECTOR_NAME")</f>
        <v>#NAME?</v>
      </c>
    </row>
    <row r="178" spans="1:50">
      <c r="A178" s="17">
        <v>44302</v>
      </c>
      <c r="B178" t="s">
        <v>1408</v>
      </c>
      <c r="C178" s="193" t="s">
        <v>59417</v>
      </c>
      <c r="D178" s="5">
        <v>1.3425058012907371E-2</v>
      </c>
      <c r="E178" s="5">
        <f>D178*VLOOKUP(B178,리밸런싱정리_202104!$AD$25:$AE$31,2,0)</f>
        <v>6.7125290064536862E-4</v>
      </c>
      <c r="F178" s="5">
        <f t="shared" si="20"/>
        <v>6.7125290064536862E-4</v>
      </c>
      <c r="G178" s="5">
        <f>IFERROR(VLOOKUP(C178,'p2301'!A:V,22,FALSE),0)/100</f>
        <v>0</v>
      </c>
      <c r="H178" s="2">
        <f t="shared" si="22"/>
        <v>6.7125290064536862E-4</v>
      </c>
      <c r="I178" s="78">
        <f t="shared" si="23"/>
        <v>141355430.77448991</v>
      </c>
      <c r="J178" t="e">
        <f ca="1">_xll.BDP(C178,"px_last")</f>
        <v>#NAME?</v>
      </c>
      <c r="K178" t="e">
        <f ca="1">_xll.BDP(C178, "CRNCY_ADJ_PX_LAST", "EQY_FUND_CRNCY", "KRW")</f>
        <v>#NAME?</v>
      </c>
      <c r="L178">
        <v>100</v>
      </c>
      <c r="M178" t="e">
        <f t="shared" ca="1" si="21"/>
        <v>#NAME?</v>
      </c>
      <c r="N178" t="str">
        <f>IF(ISNUMBER(MATCH(C178,'MTR 기등록 종목_GF1406'!C:C,0)),"-","NEW")</f>
        <v>-</v>
      </c>
      <c r="O178" t="s">
        <v>51685</v>
      </c>
      <c r="P178" t="e">
        <f ca="1">_xll.BDP($C178,$P$2)</f>
        <v>#NAME?</v>
      </c>
      <c r="Q178" t="e">
        <f ca="1">_xll.BDP($C178,Q$2)</f>
        <v>#NAME?</v>
      </c>
      <c r="R178" t="e">
        <f ca="1">_xll.BDP($C178,R$2)</f>
        <v>#NAME?</v>
      </c>
      <c r="S178">
        <v>0</v>
      </c>
      <c r="T178">
        <v>0</v>
      </c>
      <c r="U178">
        <v>0</v>
      </c>
      <c r="V178">
        <v>1.2491669999999999</v>
      </c>
      <c r="W178" s="72">
        <v>533700</v>
      </c>
      <c r="X178" s="72"/>
      <c r="Y178" s="72" t="s">
        <v>51683</v>
      </c>
      <c r="Z178" s="72" t="s">
        <v>51684</v>
      </c>
      <c r="AA178" s="72"/>
      <c r="AB178" s="72" t="s">
        <v>1806</v>
      </c>
      <c r="AC178" s="72"/>
      <c r="AD178" s="72"/>
      <c r="AE178" s="72"/>
      <c r="AF178" s="170">
        <v>-398</v>
      </c>
      <c r="AG178" s="72"/>
      <c r="AH178" s="72"/>
      <c r="AI178" s="72" t="s">
        <v>247</v>
      </c>
      <c r="AJ178" s="72"/>
      <c r="AK178" s="167"/>
      <c r="AN178" t="s">
        <v>58215</v>
      </c>
      <c r="AO178" t="s">
        <v>51683</v>
      </c>
      <c r="AP178" t="s">
        <v>51684</v>
      </c>
      <c r="AQ178" t="s">
        <v>51685</v>
      </c>
      <c r="AR178" t="s">
        <v>51686</v>
      </c>
      <c r="AS178">
        <v>49.41</v>
      </c>
      <c r="AT178" t="s">
        <v>247</v>
      </c>
      <c r="AU178" t="s">
        <v>1806</v>
      </c>
      <c r="AV178" t="s">
        <v>1096</v>
      </c>
      <c r="AW178" s="171" t="e">
        <f ca="1">_xll.BDP(Z178,"GICS_SECTOR_NAME")</f>
        <v>#NAME?</v>
      </c>
      <c r="AX178" s="145" t="e">
        <f ca="1">_xll.BDP(Z178,"GICS_SUB_INDUSTRY_NAME")</f>
        <v>#NAME?</v>
      </c>
    </row>
    <row r="179" spans="1:50">
      <c r="A179" s="17">
        <v>44302</v>
      </c>
      <c r="B179" t="s">
        <v>1408</v>
      </c>
      <c r="C179" s="193" t="s">
        <v>59418</v>
      </c>
      <c r="D179" s="5">
        <v>1.1673963731509874E-2</v>
      </c>
      <c r="E179" s="5">
        <f>D179*VLOOKUP(B179,리밸런싱정리_202104!$AD$25:$AE$31,2,0)</f>
        <v>5.8369818657549378E-4</v>
      </c>
      <c r="F179" s="5">
        <f t="shared" si="20"/>
        <v>5.8369818657549378E-4</v>
      </c>
      <c r="G179" s="5">
        <f>IFERROR(VLOOKUP(C179,'p2301'!A:V,22,FALSE),0)/100</f>
        <v>0</v>
      </c>
      <c r="H179" s="2">
        <f t="shared" si="22"/>
        <v>5.8369818657549378E-4</v>
      </c>
      <c r="I179" s="78">
        <f t="shared" si="23"/>
        <v>122917768.43919815</v>
      </c>
      <c r="J179" t="e">
        <f ca="1">_xll.BDP(C179,"px_last")</f>
        <v>#NAME?</v>
      </c>
      <c r="K179" t="e">
        <f ca="1">_xll.BDP(C179, "CRNCY_ADJ_PX_LAST", "EQY_FUND_CRNCY", "KRW")</f>
        <v>#NAME?</v>
      </c>
      <c r="L179">
        <v>2000</v>
      </c>
      <c r="M179" t="e">
        <f t="shared" ca="1" si="21"/>
        <v>#NAME?</v>
      </c>
      <c r="N179" t="str">
        <f>IF(ISNUMBER(MATCH(C179,'MTR 기등록 종목_GF1406'!C:C,0)),"-","NEW")</f>
        <v>NEW</v>
      </c>
      <c r="O179" t="s">
        <v>59092</v>
      </c>
      <c r="P179" t="e">
        <f ca="1">_xll.BDP($C179,$P$2)</f>
        <v>#NAME?</v>
      </c>
      <c r="Q179" t="e">
        <f ca="1">_xll.BDP($C179,Q$2)</f>
        <v>#NAME?</v>
      </c>
      <c r="R179" t="e">
        <f ca="1">_xll.BDP($C179,R$2)</f>
        <v>#NAME?</v>
      </c>
      <c r="S179">
        <v>9.0476036071777344E-2</v>
      </c>
      <c r="T179">
        <v>0.10833311080932617</v>
      </c>
      <c r="U179">
        <v>0.10833311080932617</v>
      </c>
      <c r="V179">
        <v>3.9301379999999999</v>
      </c>
      <c r="W179" s="72">
        <v>533700</v>
      </c>
      <c r="X179" s="72"/>
      <c r="Y179" s="72" t="s">
        <v>19372</v>
      </c>
      <c r="Z179" s="72" t="s">
        <v>19373</v>
      </c>
      <c r="AA179" s="72"/>
      <c r="AB179" s="72" t="s">
        <v>1762</v>
      </c>
      <c r="AC179" s="72"/>
      <c r="AD179" s="72"/>
      <c r="AE179" s="72"/>
      <c r="AF179" s="72">
        <v>-39519</v>
      </c>
      <c r="AG179" s="72"/>
      <c r="AH179" s="72"/>
      <c r="AI179" s="72" t="s">
        <v>332</v>
      </c>
      <c r="AJ179" s="72"/>
      <c r="AK179" s="167"/>
      <c r="AN179" t="s">
        <v>58215</v>
      </c>
      <c r="AO179" t="s">
        <v>19372</v>
      </c>
      <c r="AP179" t="s">
        <v>19373</v>
      </c>
      <c r="AQ179" t="s">
        <v>59092</v>
      </c>
      <c r="AR179" t="s">
        <v>19375</v>
      </c>
      <c r="AS179">
        <v>3.73</v>
      </c>
      <c r="AT179" t="s">
        <v>332</v>
      </c>
      <c r="AU179" t="s">
        <v>1762</v>
      </c>
      <c r="AV179" t="s">
        <v>1103</v>
      </c>
      <c r="AW179" s="171" t="e">
        <f ca="1">_xll.BDP(Z179,"GICS_SECTOR_NAME")</f>
        <v>#NAME?</v>
      </c>
    </row>
    <row r="180" spans="1:50">
      <c r="A180" s="17">
        <v>44302</v>
      </c>
      <c r="B180" t="s">
        <v>1408</v>
      </c>
      <c r="C180" s="193" t="s">
        <v>1441</v>
      </c>
      <c r="D180" s="5">
        <v>2.1888681996581012E-2</v>
      </c>
      <c r="E180" s="5">
        <f>D180*VLOOKUP(B180,리밸런싱정리_202104!$AD$25:$AE$31,2,0)</f>
        <v>1.0944340998290507E-3</v>
      </c>
      <c r="F180" s="5">
        <f t="shared" si="20"/>
        <v>1.0944340998290507E-3</v>
      </c>
      <c r="G180" s="5">
        <f>IFERROR(VLOOKUP(C180,'p2301'!A:V,22,FALSE),0)/100</f>
        <v>0</v>
      </c>
      <c r="H180" s="2">
        <f t="shared" si="22"/>
        <v>1.0944340998290507E-3</v>
      </c>
      <c r="I180" s="78">
        <f t="shared" si="23"/>
        <v>230470815.82349649</v>
      </c>
      <c r="J180" t="e">
        <f ca="1">_xll.BDP(C180,"px_last")</f>
        <v>#NAME?</v>
      </c>
      <c r="K180" t="e">
        <f ca="1">_xll.BDP(C180, "CRNCY_ADJ_PX_LAST", "EQY_FUND_CRNCY", "KRW")</f>
        <v>#NAME?</v>
      </c>
      <c r="L180">
        <v>100</v>
      </c>
      <c r="M180" t="e">
        <f t="shared" ca="1" si="21"/>
        <v>#NAME?</v>
      </c>
      <c r="N180" t="str">
        <f>IF(ISNUMBER(MATCH(C180,'MTR 기등록 종목_GF1406'!C:C,0)),"-","NEW")</f>
        <v>NEW</v>
      </c>
      <c r="O180" t="s">
        <v>1573</v>
      </c>
      <c r="P180" t="e">
        <f ca="1">_xll.BDP($C180,$P$2)</f>
        <v>#NAME?</v>
      </c>
      <c r="Q180" t="e">
        <f ca="1">_xll.BDP($C180,Q$2)</f>
        <v>#NAME?</v>
      </c>
      <c r="R180" t="e">
        <f ca="1">_xll.BDP($C180,R$2)</f>
        <v>#NAME?</v>
      </c>
      <c r="S180">
        <v>-9.7883701324462891E-2</v>
      </c>
      <c r="T180">
        <v>-0.17195773124694824</v>
      </c>
      <c r="U180">
        <v>0</v>
      </c>
      <c r="V180">
        <v>-1.1792069999999999</v>
      </c>
      <c r="W180" s="72">
        <v>533700</v>
      </c>
      <c r="X180" s="72"/>
      <c r="Y180" s="72" t="s">
        <v>1572</v>
      </c>
      <c r="Z180" s="72" t="s">
        <v>1574</v>
      </c>
      <c r="AA180" s="72"/>
      <c r="AB180" s="72" t="s">
        <v>1806</v>
      </c>
      <c r="AC180" s="72"/>
      <c r="AD180" s="72"/>
      <c r="AE180" s="72"/>
      <c r="AF180" s="72">
        <v>-211</v>
      </c>
      <c r="AG180" s="72"/>
      <c r="AH180" s="72"/>
      <c r="AI180" s="72" t="s">
        <v>247</v>
      </c>
      <c r="AJ180" s="72"/>
      <c r="AK180" s="167"/>
      <c r="AN180" t="s">
        <v>58215</v>
      </c>
      <c r="AO180" t="s">
        <v>1572</v>
      </c>
      <c r="AP180" t="s">
        <v>1574</v>
      </c>
      <c r="AQ180" t="s">
        <v>1573</v>
      </c>
      <c r="AR180" t="s">
        <v>45393</v>
      </c>
      <c r="AS180">
        <v>107.57</v>
      </c>
      <c r="AT180" t="s">
        <v>247</v>
      </c>
      <c r="AU180" t="s">
        <v>1806</v>
      </c>
      <c r="AV180" t="s">
        <v>1096</v>
      </c>
      <c r="AW180" s="171" t="e">
        <f ca="1">_xll.BDP(Z180,"GICS_SECTOR_NAME")</f>
        <v>#NAME?</v>
      </c>
    </row>
    <row r="181" spans="1:50">
      <c r="A181" s="17">
        <v>44302</v>
      </c>
      <c r="B181" t="s">
        <v>1408</v>
      </c>
      <c r="C181" s="193" t="s">
        <v>220</v>
      </c>
      <c r="D181" s="5">
        <v>1.3348779867228176E-2</v>
      </c>
      <c r="E181" s="5">
        <f>D181*VLOOKUP(B181,리밸런싱정리_202104!$AD$25:$AE$31,2,0)</f>
        <v>6.6743899336140888E-4</v>
      </c>
      <c r="F181" s="5">
        <f t="shared" si="20"/>
        <v>6.6743899336140888E-4</v>
      </c>
      <c r="G181" s="5">
        <f>IFERROR(VLOOKUP(C181,'p2301'!A:V,22,FALSE),0)/100</f>
        <v>0</v>
      </c>
      <c r="H181" s="2">
        <f t="shared" si="22"/>
        <v>6.6743899336140888E-4</v>
      </c>
      <c r="I181" s="78">
        <f t="shared" si="23"/>
        <v>140552281.16196716</v>
      </c>
      <c r="J181" t="e">
        <f ca="1">_xll.BDP(C181,"px_last")</f>
        <v>#NAME?</v>
      </c>
      <c r="K181" t="e">
        <f ca="1">_xll.BDP(C181, "CRNCY_ADJ_PX_LAST", "EQY_FUND_CRNCY", "KRW")</f>
        <v>#NAME?</v>
      </c>
      <c r="L181">
        <v>100</v>
      </c>
      <c r="M181" t="e">
        <f t="shared" ca="1" si="21"/>
        <v>#NAME?</v>
      </c>
      <c r="N181" t="str">
        <f>IF(ISNUMBER(MATCH(C181,'MTR 기등록 종목_GF1406'!C:C,0)),"-","NEW")</f>
        <v>-</v>
      </c>
      <c r="O181" t="s">
        <v>59247</v>
      </c>
      <c r="P181" t="e">
        <f ca="1">_xll.BDP($C181,$P$2)</f>
        <v>#NAME?</v>
      </c>
      <c r="Q181" t="e">
        <f ca="1">_xll.BDP($C181,Q$2)</f>
        <v>#NAME?</v>
      </c>
      <c r="R181" t="e">
        <f ca="1">_xll.BDP($C181,R$2)</f>
        <v>#NAME?</v>
      </c>
      <c r="S181">
        <v>6.5217494964599609E-2</v>
      </c>
      <c r="T181">
        <v>-8.6956501007080078E-2</v>
      </c>
      <c r="U181">
        <v>0</v>
      </c>
      <c r="V181">
        <v>-2.158798</v>
      </c>
      <c r="W181" s="72">
        <v>533700</v>
      </c>
      <c r="X181" s="72"/>
      <c r="Y181" s="72" t="s">
        <v>44675</v>
      </c>
      <c r="Z181" s="72" t="s">
        <v>44676</v>
      </c>
      <c r="AA181" s="72"/>
      <c r="AB181" s="72" t="s">
        <v>1806</v>
      </c>
      <c r="AC181" s="72"/>
      <c r="AD181" s="72"/>
      <c r="AE181" s="72"/>
      <c r="AF181" s="170">
        <v>-67</v>
      </c>
      <c r="AG181" s="72"/>
      <c r="AH181" s="72"/>
      <c r="AI181" s="72" t="s">
        <v>247</v>
      </c>
      <c r="AJ181" s="72"/>
      <c r="AK181" s="167"/>
      <c r="AN181" t="s">
        <v>58215</v>
      </c>
      <c r="AO181" t="s">
        <v>44675</v>
      </c>
      <c r="AP181" t="s">
        <v>44676</v>
      </c>
      <c r="AQ181" t="s">
        <v>44677</v>
      </c>
      <c r="AR181" t="s">
        <v>44678</v>
      </c>
      <c r="AS181">
        <v>337.08</v>
      </c>
      <c r="AT181" t="s">
        <v>247</v>
      </c>
      <c r="AU181" t="s">
        <v>1806</v>
      </c>
      <c r="AV181" t="s">
        <v>1096</v>
      </c>
      <c r="AW181" s="171" t="e">
        <f ca="1">_xll.BDP(Z181,"GICS_SECTOR_NAME")</f>
        <v>#NAME?</v>
      </c>
    </row>
    <row r="182" spans="1:50">
      <c r="A182" s="17">
        <v>44302</v>
      </c>
      <c r="B182" t="s">
        <v>1408</v>
      </c>
      <c r="C182" s="193" t="s">
        <v>1436</v>
      </c>
      <c r="D182" s="5">
        <v>1.5808492785027106E-2</v>
      </c>
      <c r="E182" s="5">
        <f>D182*VLOOKUP(B182,리밸런싱정리_202104!$AD$25:$AE$31,2,0)</f>
        <v>7.9042463925135537E-4</v>
      </c>
      <c r="F182" s="5">
        <f t="shared" si="20"/>
        <v>7.9042463925135537E-4</v>
      </c>
      <c r="G182" s="5">
        <f>IFERROR(VLOOKUP(C182,'p2301'!A:V,22,FALSE),0)/100</f>
        <v>0</v>
      </c>
      <c r="H182" s="2">
        <f t="shared" si="22"/>
        <v>7.9042463925135537E-4</v>
      </c>
      <c r="I182" s="78">
        <f t="shared" si="23"/>
        <v>166451147.20357078</v>
      </c>
      <c r="J182" t="e">
        <f ca="1">_xll.BDP(C182,"px_last")</f>
        <v>#NAME?</v>
      </c>
      <c r="K182" t="e">
        <f ca="1">_xll.BDP(C182, "CRNCY_ADJ_PX_LAST", "EQY_FUND_CRNCY", "KRW")</f>
        <v>#NAME?</v>
      </c>
      <c r="L182">
        <v>2000</v>
      </c>
      <c r="M182" t="e">
        <f t="shared" ca="1" si="21"/>
        <v>#NAME?</v>
      </c>
      <c r="N182" t="str">
        <f>IF(ISNUMBER(MATCH(C182,'MTR 기등록 종목_GF1406'!C:C,0)),"-","NEW")</f>
        <v>NEW</v>
      </c>
      <c r="O182" t="s">
        <v>59093</v>
      </c>
      <c r="P182" t="e">
        <f ca="1">_xll.BDP($C182,$P$2)</f>
        <v>#NAME?</v>
      </c>
      <c r="Q182" t="e">
        <f ca="1">_xll.BDP($C182,Q$2)</f>
        <v>#NAME?</v>
      </c>
      <c r="R182" t="e">
        <f ca="1">_xll.BDP($C182,R$2)</f>
        <v>#NAME?</v>
      </c>
      <c r="S182">
        <v>2.5362014770507813E-2</v>
      </c>
      <c r="T182">
        <v>-6.1594486236572266E-2</v>
      </c>
      <c r="U182">
        <v>-0.10333347320556641</v>
      </c>
      <c r="V182">
        <v>12.09928</v>
      </c>
      <c r="W182" s="72">
        <v>533700</v>
      </c>
      <c r="X182" s="72"/>
      <c r="Y182" s="72" t="s">
        <v>19979</v>
      </c>
      <c r="Z182" s="72" t="s">
        <v>59155</v>
      </c>
      <c r="AA182" s="72"/>
      <c r="AB182" s="72" t="s">
        <v>59156</v>
      </c>
      <c r="AC182" s="72"/>
      <c r="AD182" s="72"/>
      <c r="AE182" s="72"/>
      <c r="AF182" s="170">
        <v>-30816</v>
      </c>
      <c r="AG182" s="72"/>
      <c r="AH182" s="72"/>
      <c r="AI182" s="72" t="s">
        <v>332</v>
      </c>
      <c r="AJ182" s="72"/>
      <c r="AK182" s="167"/>
      <c r="AN182" t="s">
        <v>58215</v>
      </c>
      <c r="AO182" t="s">
        <v>19979</v>
      </c>
      <c r="AP182" t="s">
        <v>59155</v>
      </c>
      <c r="AQ182" t="s">
        <v>19981</v>
      </c>
      <c r="AR182" t="s">
        <v>19982</v>
      </c>
      <c r="AS182">
        <v>7.91</v>
      </c>
      <c r="AT182" t="s">
        <v>332</v>
      </c>
      <c r="AU182" t="s">
        <v>1762</v>
      </c>
      <c r="AV182" t="s">
        <v>1103</v>
      </c>
      <c r="AW182" s="171" t="e">
        <f ca="1">_xll.BDP(Z182,"GICS_SECTOR_NAME")</f>
        <v>#NAME?</v>
      </c>
    </row>
    <row r="183" spans="1:50">
      <c r="A183" s="17">
        <v>44302</v>
      </c>
      <c r="B183" t="s">
        <v>1408</v>
      </c>
      <c r="C183" s="193" t="s">
        <v>1437</v>
      </c>
      <c r="D183" s="5">
        <v>1.8970191063703547E-2</v>
      </c>
      <c r="E183" s="5">
        <f>D183*VLOOKUP(B183,리밸런싱정리_202104!$AD$25:$AE$31,2,0)</f>
        <v>9.485095531851774E-4</v>
      </c>
      <c r="F183" s="5">
        <f t="shared" si="20"/>
        <v>9.485095531851774E-4</v>
      </c>
      <c r="G183" s="5">
        <f>IFERROR(VLOOKUP(C183,'p2301'!A:V,22,FALSE),0)/100</f>
        <v>0</v>
      </c>
      <c r="H183" s="2">
        <f t="shared" si="22"/>
        <v>9.485095531851774E-4</v>
      </c>
      <c r="I183" s="78">
        <f t="shared" si="23"/>
        <v>199741373.71369699</v>
      </c>
      <c r="J183" t="e">
        <f ca="1">_xll.BDP(C183,"px_last")</f>
        <v>#NAME?</v>
      </c>
      <c r="K183" t="e">
        <f ca="1">_xll.BDP(C183, "CRNCY_ADJ_PX_LAST", "EQY_FUND_CRNCY", "KRW")</f>
        <v>#NAME?</v>
      </c>
      <c r="L183">
        <v>1</v>
      </c>
      <c r="M183" t="e">
        <f t="shared" ca="1" si="21"/>
        <v>#NAME?</v>
      </c>
      <c r="N183" t="str">
        <f>IF(ISNUMBER(MATCH(C183,'MTR 기등록 종목_GF1406'!C:C,0)),"-","NEW")</f>
        <v>NEW</v>
      </c>
      <c r="O183" t="s">
        <v>59094</v>
      </c>
      <c r="P183" t="e">
        <f ca="1">_xll.BDP($C183,$P$2)</f>
        <v>#NAME?</v>
      </c>
      <c r="Q183" t="e">
        <f ca="1">_xll.BDP($C183,Q$2)</f>
        <v>#NAME?</v>
      </c>
      <c r="R183" t="e">
        <f ca="1">_xll.BDP($C183,R$2)</f>
        <v>#NAME?</v>
      </c>
      <c r="S183">
        <v>0.3125</v>
      </c>
      <c r="T183">
        <v>0.24107122421264648</v>
      </c>
      <c r="U183">
        <v>0</v>
      </c>
      <c r="V183">
        <v>3.190299</v>
      </c>
      <c r="W183" s="72">
        <v>533700</v>
      </c>
      <c r="X183" s="72"/>
      <c r="Y183" s="72" t="s">
        <v>16681</v>
      </c>
      <c r="Z183" s="72" t="s">
        <v>16682</v>
      </c>
      <c r="AA183" s="72"/>
      <c r="AB183" s="72" t="s">
        <v>16114</v>
      </c>
      <c r="AC183" s="72"/>
      <c r="AD183" s="72"/>
      <c r="AE183" s="72"/>
      <c r="AF183" s="170">
        <v>-744</v>
      </c>
      <c r="AG183" s="72"/>
      <c r="AH183" s="72"/>
      <c r="AI183" s="72" t="s">
        <v>374</v>
      </c>
      <c r="AJ183" s="72"/>
      <c r="AK183" s="167"/>
      <c r="AN183" t="s">
        <v>58215</v>
      </c>
      <c r="AO183" t="s">
        <v>16681</v>
      </c>
      <c r="AP183" t="s">
        <v>16682</v>
      </c>
      <c r="AQ183" t="s">
        <v>59094</v>
      </c>
      <c r="AR183" t="s">
        <v>16684</v>
      </c>
      <c r="AS183">
        <v>55.74</v>
      </c>
      <c r="AT183" t="s">
        <v>374</v>
      </c>
      <c r="AU183" t="s">
        <v>16114</v>
      </c>
      <c r="AV183" t="s">
        <v>1154</v>
      </c>
      <c r="AW183" s="171" t="e">
        <f ca="1">_xll.BDP(Z183,"GICS_SECTOR_NAME")</f>
        <v>#NAME?</v>
      </c>
    </row>
    <row r="184" spans="1:50">
      <c r="A184" s="17">
        <v>44302</v>
      </c>
      <c r="B184" t="s">
        <v>1408</v>
      </c>
      <c r="C184" s="193" t="s">
        <v>1438</v>
      </c>
      <c r="D184" s="5">
        <v>1.2257661918085368E-2</v>
      </c>
      <c r="E184" s="5">
        <f>D184*VLOOKUP(B184,리밸런싱정리_202104!$AD$25:$AE$31,2,0)</f>
        <v>6.1288309590426841E-4</v>
      </c>
      <c r="F184" s="5">
        <f t="shared" si="20"/>
        <v>6.1288309590426841E-4</v>
      </c>
      <c r="G184" s="5">
        <f>IFERROR(VLOOKUP(C184,'p2301'!A:V,22,FALSE),0)/100</f>
        <v>0</v>
      </c>
      <c r="H184" s="2">
        <f t="shared" si="22"/>
        <v>6.1288309590426841E-4</v>
      </c>
      <c r="I184" s="78">
        <f t="shared" si="23"/>
        <v>129063656.86115804</v>
      </c>
      <c r="J184" t="e">
        <f ca="1">_xll.BDP(C184,"px_last")</f>
        <v>#NAME?</v>
      </c>
      <c r="K184" t="e">
        <f ca="1">_xll.BDP(C184, "CRNCY_ADJ_PX_LAST", "EQY_FUND_CRNCY", "KRW")</f>
        <v>#NAME?</v>
      </c>
      <c r="L184">
        <v>1</v>
      </c>
      <c r="M184" t="e">
        <f t="shared" ca="1" si="21"/>
        <v>#NAME?</v>
      </c>
      <c r="N184" t="str">
        <f>IF(ISNUMBER(MATCH(C184,'MTR 기등록 종목_GF1406'!C:C,0)),"-","NEW")</f>
        <v>-</v>
      </c>
      <c r="O184" t="s">
        <v>59143</v>
      </c>
      <c r="P184" t="e">
        <f ca="1">_xll.BDP($C184,$P$2)</f>
        <v>#NAME?</v>
      </c>
      <c r="Q184" t="e">
        <f ca="1">_xll.BDP($C184,Q$2)</f>
        <v>#NAME?</v>
      </c>
      <c r="R184" t="e">
        <f ca="1">_xll.BDP($C184,R$2)</f>
        <v>#NAME?</v>
      </c>
      <c r="S184">
        <v>0</v>
      </c>
      <c r="T184">
        <v>0</v>
      </c>
      <c r="U184">
        <v>0</v>
      </c>
      <c r="V184">
        <v>3.3663370000000001</v>
      </c>
      <c r="W184" s="72">
        <v>533700</v>
      </c>
      <c r="X184" s="72"/>
      <c r="Y184" s="72" t="s">
        <v>570</v>
      </c>
      <c r="Z184" s="72" t="s">
        <v>1547</v>
      </c>
      <c r="AA184" s="72"/>
      <c r="AB184" s="72" t="s">
        <v>34064</v>
      </c>
      <c r="AC184" s="72"/>
      <c r="AD184" s="72"/>
      <c r="AE184" s="72"/>
      <c r="AF184" s="72">
        <v>-25266</v>
      </c>
      <c r="AG184" s="72"/>
      <c r="AH184" s="72"/>
      <c r="AI184" s="72" t="s">
        <v>552</v>
      </c>
      <c r="AJ184" s="72"/>
      <c r="AK184" s="167"/>
      <c r="AN184" t="s">
        <v>58215</v>
      </c>
      <c r="AO184" t="s">
        <v>570</v>
      </c>
      <c r="AP184" t="s">
        <v>1547</v>
      </c>
      <c r="AQ184" t="s">
        <v>59143</v>
      </c>
      <c r="AR184" t="s">
        <v>59192</v>
      </c>
      <c r="AS184">
        <v>5280</v>
      </c>
      <c r="AT184" t="s">
        <v>552</v>
      </c>
      <c r="AU184" t="s">
        <v>34064</v>
      </c>
      <c r="AV184" t="s">
        <v>1101</v>
      </c>
      <c r="AW184" s="171" t="e">
        <f ca="1">_xll.BDP(Z184,"GICS_SECTOR_NAME")</f>
        <v>#NAME?</v>
      </c>
    </row>
    <row r="185" spans="1:50">
      <c r="A185" s="17">
        <v>44302</v>
      </c>
      <c r="B185" t="s">
        <v>1408</v>
      </c>
      <c r="C185" s="193" t="s">
        <v>59419</v>
      </c>
      <c r="D185" s="5">
        <v>1.2768397831338924E-2</v>
      </c>
      <c r="E185" s="5">
        <f>D185*VLOOKUP(B185,리밸런싱정리_202104!$AD$25:$AE$31,2,0)</f>
        <v>6.3841989156694623E-4</v>
      </c>
      <c r="F185" s="5">
        <f t="shared" si="20"/>
        <v>6.3841989156694623E-4</v>
      </c>
      <c r="G185" s="5">
        <f>IFERROR(VLOOKUP(C185,'p2301'!A:V,22,FALSE),0)/100</f>
        <v>0</v>
      </c>
      <c r="H185" s="2">
        <f t="shared" si="22"/>
        <v>6.3841989156694623E-4</v>
      </c>
      <c r="I185" s="78">
        <f t="shared" si="23"/>
        <v>134441309.23037297</v>
      </c>
      <c r="J185" t="e">
        <f ca="1">_xll.BDP(C185,"px_last")</f>
        <v>#NAME?</v>
      </c>
      <c r="K185" t="e">
        <f ca="1">_xll.BDP(C185, "CRNCY_ADJ_PX_LAST", "EQY_FUND_CRNCY", "KRW")</f>
        <v>#NAME?</v>
      </c>
      <c r="L185">
        <v>1</v>
      </c>
      <c r="M185" t="e">
        <f t="shared" ca="1" si="21"/>
        <v>#NAME?</v>
      </c>
      <c r="N185" t="str">
        <f>IF(ISNUMBER(MATCH(C185,'MTR 기등록 종목_GF1406'!C:C,0)),"-","NEW")</f>
        <v>-</v>
      </c>
      <c r="O185" t="s">
        <v>59080</v>
      </c>
      <c r="P185" t="e">
        <f ca="1">_xll.BDP($C185,$P$2)</f>
        <v>#NAME?</v>
      </c>
      <c r="Q185" t="e">
        <f ca="1">_xll.BDP($C185,Q$2)</f>
        <v>#NAME?</v>
      </c>
      <c r="R185" t="e">
        <f ca="1">_xll.BDP($C185,R$2)</f>
        <v>#NAME?</v>
      </c>
      <c r="S185">
        <v>0</v>
      </c>
      <c r="T185">
        <v>0</v>
      </c>
      <c r="U185">
        <v>0</v>
      </c>
      <c r="V185">
        <v>-0.39682539999999999</v>
      </c>
      <c r="W185">
        <v>533700</v>
      </c>
      <c r="Y185" t="s">
        <v>567</v>
      </c>
      <c r="Z185" t="s">
        <v>59014</v>
      </c>
      <c r="AB185" t="s">
        <v>34064</v>
      </c>
      <c r="AF185" s="168">
        <v>-47434</v>
      </c>
      <c r="AI185" t="s">
        <v>552</v>
      </c>
      <c r="AK185" s="141"/>
      <c r="AN185" t="s">
        <v>58215</v>
      </c>
      <c r="AO185" t="s">
        <v>567</v>
      </c>
      <c r="AP185" t="s">
        <v>59014</v>
      </c>
      <c r="AQ185" t="s">
        <v>59080</v>
      </c>
      <c r="AR185" t="s">
        <v>1172</v>
      </c>
      <c r="AS185">
        <v>7000</v>
      </c>
      <c r="AT185" t="s">
        <v>552</v>
      </c>
      <c r="AU185" t="s">
        <v>34064</v>
      </c>
      <c r="AV185" t="s">
        <v>1101</v>
      </c>
      <c r="AW185" s="171" t="e">
        <f ca="1">_xll.BDP(Z185,"GICS_SECTOR_NAME")</f>
        <v>#NAME?</v>
      </c>
      <c r="AX185" s="145"/>
    </row>
    <row r="186" spans="1:50">
      <c r="A186" s="17">
        <v>44302</v>
      </c>
      <c r="B186" t="s">
        <v>1408</v>
      </c>
      <c r="C186" s="193" t="s">
        <v>1440</v>
      </c>
      <c r="D186" s="5">
        <v>1.7559587762247062E-2</v>
      </c>
      <c r="E186" s="5">
        <f>D186*VLOOKUP(B186,리밸런싱정리_202104!$AD$25:$AE$31,2,0)</f>
        <v>8.7797938811235311E-4</v>
      </c>
      <c r="F186" s="5">
        <f t="shared" si="20"/>
        <v>8.7797938811235311E-4</v>
      </c>
      <c r="G186" s="5">
        <f>IFERROR(VLOOKUP(C186,'p2301'!A:V,22,FALSE),0)/100</f>
        <v>0</v>
      </c>
      <c r="H186" s="2">
        <f t="shared" si="22"/>
        <v>8.7797938811235311E-4</v>
      </c>
      <c r="I186" s="78">
        <f t="shared" si="23"/>
        <v>184888816.86533242</v>
      </c>
      <c r="J186" t="e">
        <f ca="1">_xll.BDP(C186,"px_last")</f>
        <v>#NAME?</v>
      </c>
      <c r="K186" t="e">
        <f ca="1">_xll.BDP(C186, "CRNCY_ADJ_PX_LAST", "EQY_FUND_CRNCY", "KRW")</f>
        <v>#NAME?</v>
      </c>
      <c r="L186">
        <v>1000</v>
      </c>
      <c r="M186" t="e">
        <f t="shared" ca="1" si="21"/>
        <v>#NAME?</v>
      </c>
      <c r="N186" t="str">
        <f>IF(ISNUMBER(MATCH(C186,'MTR 기등록 종목_GF1406'!C:C,0)),"-","NEW")</f>
        <v>-</v>
      </c>
      <c r="O186" t="s">
        <v>59091</v>
      </c>
      <c r="P186" t="e">
        <f ca="1">_xll.BDP($C186,$P$2)</f>
        <v>#NAME?</v>
      </c>
      <c r="Q186" t="e">
        <f ca="1">_xll.BDP($C186,Q$2)</f>
        <v>#NAME?</v>
      </c>
      <c r="R186" t="e">
        <f ca="1">_xll.BDP($C186,R$2)</f>
        <v>#NAME?</v>
      </c>
      <c r="S186">
        <v>0</v>
      </c>
      <c r="T186">
        <v>0</v>
      </c>
      <c r="U186">
        <v>0</v>
      </c>
      <c r="V186">
        <v>8.2785759999999993</v>
      </c>
      <c r="W186" s="72">
        <v>533700</v>
      </c>
      <c r="X186" s="72"/>
      <c r="Y186" s="72" t="s">
        <v>36847</v>
      </c>
      <c r="Z186" s="72" t="s">
        <v>59154</v>
      </c>
      <c r="AA186" s="72"/>
      <c r="AB186" s="72" t="s">
        <v>59156</v>
      </c>
      <c r="AC186" s="72"/>
      <c r="AD186" s="72"/>
      <c r="AE186" s="72"/>
      <c r="AF186" s="170">
        <v>-169666</v>
      </c>
      <c r="AG186" s="72"/>
      <c r="AH186" s="72"/>
      <c r="AI186" s="72" t="s">
        <v>332</v>
      </c>
      <c r="AJ186" s="72"/>
      <c r="AK186" s="167"/>
      <c r="AN186" t="s">
        <v>58215</v>
      </c>
      <c r="AO186" t="s">
        <v>36847</v>
      </c>
      <c r="AP186" t="s">
        <v>59154</v>
      </c>
      <c r="AQ186" t="s">
        <v>59181</v>
      </c>
      <c r="AR186" t="s">
        <v>36850</v>
      </c>
      <c r="AS186">
        <v>9.4700000000000006</v>
      </c>
      <c r="AT186" t="s">
        <v>332</v>
      </c>
      <c r="AU186" t="s">
        <v>1762</v>
      </c>
      <c r="AV186" t="s">
        <v>1103</v>
      </c>
      <c r="AW186" s="171" t="e">
        <f ca="1">_xll.BDP(Z186,"GICS_SECTOR_NAME")</f>
        <v>#NAME?</v>
      </c>
    </row>
    <row r="187" spans="1:50">
      <c r="A187" s="17">
        <v>44302</v>
      </c>
      <c r="B187" t="s">
        <v>1408</v>
      </c>
      <c r="C187" s="193" t="s">
        <v>222</v>
      </c>
      <c r="D187" s="5">
        <v>2.3510066621315676E-2</v>
      </c>
      <c r="E187" s="5">
        <f>D187*VLOOKUP(B187,리밸런싱정리_202104!$AD$25:$AE$31,2,0)</f>
        <v>1.1755033310657838E-3</v>
      </c>
      <c r="F187" s="5">
        <f t="shared" si="20"/>
        <v>1.1755033310657838E-3</v>
      </c>
      <c r="G187" s="5">
        <f>IFERROR(VLOOKUP(C187,'p2301'!A:V,22,FALSE),0)/100</f>
        <v>0</v>
      </c>
      <c r="H187" s="2">
        <f t="shared" si="22"/>
        <v>1.1755033310657838E-3</v>
      </c>
      <c r="I187" s="78">
        <f t="shared" si="23"/>
        <v>247542736.2472406</v>
      </c>
      <c r="J187" t="e">
        <f ca="1">_xll.BDP(C187,"px_last")</f>
        <v>#NAME?</v>
      </c>
      <c r="K187" t="e">
        <f ca="1">_xll.BDP(C187, "CRNCY_ADJ_PX_LAST", "EQY_FUND_CRNCY", "KRW")</f>
        <v>#NAME?</v>
      </c>
      <c r="L187">
        <v>1</v>
      </c>
      <c r="M187" t="e">
        <f t="shared" ca="1" si="21"/>
        <v>#NAME?</v>
      </c>
      <c r="N187" t="str">
        <f>IF(ISNUMBER(MATCH(C187,'MTR 기등록 종목_GF1406'!C:C,0)),"-","NEW")</f>
        <v>-</v>
      </c>
      <c r="O187" t="s">
        <v>59021</v>
      </c>
      <c r="P187" t="e">
        <f ca="1">_xll.BDP($C187,$P$2)</f>
        <v>#NAME?</v>
      </c>
      <c r="Q187" t="e">
        <f ca="1">_xll.BDP($C187,Q$2)</f>
        <v>#NAME?</v>
      </c>
      <c r="R187" t="e">
        <f ca="1">_xll.BDP($C187,R$2)</f>
        <v>#NAME?</v>
      </c>
      <c r="S187">
        <v>0</v>
      </c>
      <c r="T187">
        <v>0</v>
      </c>
      <c r="U187">
        <v>0</v>
      </c>
      <c r="V187">
        <v>3.508772</v>
      </c>
      <c r="W187" s="72">
        <v>533700</v>
      </c>
      <c r="X187" s="72"/>
      <c r="Y187" s="72" t="s">
        <v>561</v>
      </c>
      <c r="Z187" s="72" t="s">
        <v>804</v>
      </c>
      <c r="AA187" s="72"/>
      <c r="AB187" s="72" t="s">
        <v>34064</v>
      </c>
      <c r="AC187" s="72"/>
      <c r="AD187" s="72"/>
      <c r="AE187" s="72"/>
      <c r="AF187" s="72">
        <v>-61569</v>
      </c>
      <c r="AG187" s="72"/>
      <c r="AH187" s="72"/>
      <c r="AI187" s="72" t="s">
        <v>552</v>
      </c>
      <c r="AJ187" s="72"/>
      <c r="AK187" s="167"/>
      <c r="AN187" t="s">
        <v>58215</v>
      </c>
      <c r="AO187" t="s">
        <v>561</v>
      </c>
      <c r="AP187" t="s">
        <v>804</v>
      </c>
      <c r="AQ187" t="s">
        <v>59021</v>
      </c>
      <c r="AR187" t="s">
        <v>1100</v>
      </c>
      <c r="AS187">
        <v>10300</v>
      </c>
      <c r="AT187" t="s">
        <v>552</v>
      </c>
      <c r="AU187" t="s">
        <v>34064</v>
      </c>
      <c r="AV187" t="s">
        <v>1101</v>
      </c>
      <c r="AW187" s="171" t="e">
        <f ca="1">_xll.BDP(Z187,"GICS_SECTOR_NAME")</f>
        <v>#NAME?</v>
      </c>
      <c r="AX187" s="145" t="e">
        <f ca="1">_xll.BDP(Z187,"GICS_SUB_INDUSTRY_NAME")</f>
        <v>#NAME?</v>
      </c>
    </row>
    <row r="188" spans="1:50">
      <c r="A188" s="17">
        <v>44302</v>
      </c>
      <c r="B188" t="s">
        <v>1408</v>
      </c>
      <c r="C188" s="193" t="s">
        <v>59420</v>
      </c>
      <c r="D188" s="5">
        <v>2.229402815276468E-2</v>
      </c>
      <c r="E188" s="5">
        <f>D188*VLOOKUP(B188,리밸런싱정리_202104!$AD$25:$AE$31,2,0)</f>
        <v>1.114701407638234E-3</v>
      </c>
      <c r="F188" s="5">
        <f t="shared" ref="F188:F198" si="24">E188</f>
        <v>1.114701407638234E-3</v>
      </c>
      <c r="G188" s="5">
        <f>IFERROR(VLOOKUP(C188,'p2301'!A:V,22,FALSE),0)/100</f>
        <v>0</v>
      </c>
      <c r="H188" s="2">
        <f t="shared" ref="H188:H198" si="25">F188-G188</f>
        <v>1.114701407638234E-3</v>
      </c>
      <c r="I188" s="78">
        <f t="shared" ref="I188:I198" si="26">IF(ABS(H188*$B$1)&lt;10000000,0,H188*$B$1)</f>
        <v>234738795.92943254</v>
      </c>
      <c r="J188" t="e">
        <f ca="1">_xll.BDP(C188,"px_last")</f>
        <v>#NAME?</v>
      </c>
      <c r="K188" t="e">
        <f ca="1">_xll.BDP(C188, "CRNCY_ADJ_PX_LAST", "EQY_FUND_CRNCY", "KRW")</f>
        <v>#NAME?</v>
      </c>
      <c r="L188">
        <v>1</v>
      </c>
      <c r="M188" t="e">
        <f t="shared" ref="M188:M198" ca="1" si="27">ROUND(H188*$B$1/K188,0)</f>
        <v>#NAME?</v>
      </c>
      <c r="N188" t="str">
        <f>IF(ISNUMBER(MATCH(C188,'MTR 기등록 종목_GF1406'!C:C,0)),"-","NEW")</f>
        <v>-</v>
      </c>
      <c r="O188" t="s">
        <v>59021</v>
      </c>
      <c r="P188" t="e">
        <f ca="1">_xll.BDP($C188,$P$2)</f>
        <v>#NAME?</v>
      </c>
      <c r="Q188" t="e">
        <f ca="1">_xll.BDP($C188,Q$2)</f>
        <v>#NAME?</v>
      </c>
      <c r="R188" t="e">
        <f ca="1">_xll.BDP($C188,R$2)</f>
        <v>#NAME?</v>
      </c>
      <c r="S188">
        <v>0</v>
      </c>
      <c r="T188">
        <v>0</v>
      </c>
      <c r="U188">
        <v>0</v>
      </c>
      <c r="V188">
        <v>3.508772</v>
      </c>
      <c r="W188" s="72">
        <v>533700</v>
      </c>
      <c r="X188" s="72"/>
      <c r="Y188" s="72" t="s">
        <v>561</v>
      </c>
      <c r="Z188" s="72" t="s">
        <v>804</v>
      </c>
      <c r="AA188" s="72"/>
      <c r="AB188" s="72" t="s">
        <v>34064</v>
      </c>
      <c r="AC188" s="72"/>
      <c r="AD188" s="72"/>
      <c r="AE188" s="72"/>
      <c r="AF188" s="72">
        <v>-61569</v>
      </c>
      <c r="AG188" s="72"/>
      <c r="AH188" s="72"/>
      <c r="AI188" s="72" t="s">
        <v>552</v>
      </c>
      <c r="AJ188" s="72"/>
      <c r="AK188" s="167"/>
      <c r="AN188" t="s">
        <v>58215</v>
      </c>
      <c r="AO188" t="s">
        <v>561</v>
      </c>
      <c r="AP188" t="s">
        <v>804</v>
      </c>
      <c r="AQ188" t="s">
        <v>59021</v>
      </c>
      <c r="AR188" t="s">
        <v>1100</v>
      </c>
      <c r="AS188">
        <v>10300</v>
      </c>
      <c r="AT188" t="s">
        <v>552</v>
      </c>
      <c r="AU188" t="s">
        <v>34064</v>
      </c>
      <c r="AV188" t="s">
        <v>1101</v>
      </c>
      <c r="AW188" s="171" t="e">
        <f ca="1">_xll.BDP(Z188,"GICS_SECTOR_NAME")</f>
        <v>#NAME?</v>
      </c>
      <c r="AX188" s="145" t="e">
        <f ca="1">_xll.BDP(Z188,"GICS_SUB_INDUSTRY_NAME")</f>
        <v>#NAME?</v>
      </c>
    </row>
    <row r="189" spans="1:50">
      <c r="A189" s="17">
        <v>44302</v>
      </c>
      <c r="B189" t="s">
        <v>1408</v>
      </c>
      <c r="C189" s="193" t="s">
        <v>59421</v>
      </c>
      <c r="D189" s="5">
        <v>1.1309152538855807E-2</v>
      </c>
      <c r="E189" s="5">
        <f>D189*VLOOKUP(B189,리밸런싱정리_202104!$AD$25:$AE$31,2,0)</f>
        <v>5.6545762694279033E-4</v>
      </c>
      <c r="F189" s="5">
        <f t="shared" si="24"/>
        <v>5.6545762694279033E-4</v>
      </c>
      <c r="G189" s="5">
        <f>IFERROR(VLOOKUP(C189,'p2301'!A:V,22,FALSE),0)/100</f>
        <v>0</v>
      </c>
      <c r="H189" s="2">
        <f t="shared" si="25"/>
        <v>5.6545762694279033E-4</v>
      </c>
      <c r="I189" s="78">
        <f t="shared" si="26"/>
        <v>119076590.00709069</v>
      </c>
      <c r="J189" t="e">
        <f ca="1">_xll.BDP(C189,"px_last")</f>
        <v>#NAME?</v>
      </c>
      <c r="K189" t="e">
        <f ca="1">_xll.BDP(C189, "CRNCY_ADJ_PX_LAST", "EQY_FUND_CRNCY", "KRW")</f>
        <v>#NAME?</v>
      </c>
      <c r="L189">
        <v>1</v>
      </c>
      <c r="M189" t="e">
        <f t="shared" ca="1" si="27"/>
        <v>#NAME?</v>
      </c>
      <c r="N189" t="str">
        <f>IF(ISNUMBER(MATCH(C189,'MTR 기등록 종목_GF1406'!C:C,0)),"-","NEW")</f>
        <v>NEW</v>
      </c>
      <c r="O189" t="s">
        <v>59021</v>
      </c>
      <c r="P189" t="e">
        <f ca="1">_xll.BDP($C189,$P$2)</f>
        <v>#NAME?</v>
      </c>
      <c r="Q189" t="e">
        <f ca="1">_xll.BDP($C189,Q$2)</f>
        <v>#NAME?</v>
      </c>
      <c r="R189" t="e">
        <f ca="1">_xll.BDP($C189,R$2)</f>
        <v>#NAME?</v>
      </c>
      <c r="S189">
        <v>0</v>
      </c>
      <c r="T189">
        <v>0</v>
      </c>
      <c r="U189">
        <v>0</v>
      </c>
      <c r="V189">
        <v>3.508772</v>
      </c>
      <c r="W189" s="72">
        <v>533700</v>
      </c>
      <c r="X189" s="72"/>
      <c r="Y189" s="72" t="s">
        <v>561</v>
      </c>
      <c r="Z189" s="72" t="s">
        <v>804</v>
      </c>
      <c r="AA189" s="72"/>
      <c r="AB189" s="72" t="s">
        <v>34064</v>
      </c>
      <c r="AC189" s="72"/>
      <c r="AD189" s="72"/>
      <c r="AE189" s="72"/>
      <c r="AF189" s="72">
        <v>-61569</v>
      </c>
      <c r="AG189" s="72"/>
      <c r="AH189" s="72"/>
      <c r="AI189" s="72" t="s">
        <v>552</v>
      </c>
      <c r="AJ189" s="72"/>
      <c r="AK189" s="167"/>
      <c r="AN189" t="s">
        <v>58215</v>
      </c>
      <c r="AO189" t="s">
        <v>561</v>
      </c>
      <c r="AP189" t="s">
        <v>804</v>
      </c>
      <c r="AQ189" t="s">
        <v>59021</v>
      </c>
      <c r="AR189" t="s">
        <v>1100</v>
      </c>
      <c r="AS189">
        <v>10300</v>
      </c>
      <c r="AT189" t="s">
        <v>552</v>
      </c>
      <c r="AU189" t="s">
        <v>34064</v>
      </c>
      <c r="AV189" t="s">
        <v>1101</v>
      </c>
      <c r="AW189" s="171" t="e">
        <f ca="1">_xll.BDP(Z189,"GICS_SECTOR_NAME")</f>
        <v>#NAME?</v>
      </c>
      <c r="AX189" s="145" t="e">
        <f ca="1">_xll.BDP(Z189,"GICS_SUB_INDUSTRY_NAME")</f>
        <v>#NAME?</v>
      </c>
    </row>
    <row r="190" spans="1:50">
      <c r="A190" s="17">
        <v>44302</v>
      </c>
      <c r="B190" t="s">
        <v>1408</v>
      </c>
      <c r="C190" s="193" t="s">
        <v>1433</v>
      </c>
      <c r="D190" s="5">
        <v>1.8422973839833403E-2</v>
      </c>
      <c r="E190" s="5">
        <f>D190*VLOOKUP(B190,리밸런싱정리_202104!$AD$25:$AE$31,2,0)</f>
        <v>9.2114869199167023E-4</v>
      </c>
      <c r="F190" s="5">
        <f t="shared" si="24"/>
        <v>9.2114869199167023E-4</v>
      </c>
      <c r="G190" s="5">
        <f>IFERROR(VLOOKUP(C190,'p2301'!A:V,22,FALSE),0)/100</f>
        <v>0</v>
      </c>
      <c r="H190" s="2">
        <f t="shared" si="25"/>
        <v>9.2114869199167023E-4</v>
      </c>
      <c r="I190" s="78">
        <f t="shared" si="26"/>
        <v>193979601.48649207</v>
      </c>
      <c r="J190" t="e">
        <f ca="1">_xll.BDP(C190,"px_last")</f>
        <v>#NAME?</v>
      </c>
      <c r="K190" t="e">
        <f ca="1">_xll.BDP(C190, "CRNCY_ADJ_PX_LAST", "EQY_FUND_CRNCY", "KRW")</f>
        <v>#NAME?</v>
      </c>
      <c r="L190">
        <v>1</v>
      </c>
      <c r="M190" t="e">
        <f t="shared" ca="1" si="27"/>
        <v>#NAME?</v>
      </c>
      <c r="N190" t="str">
        <f>IF(ISNUMBER(MATCH(C190,'MTR 기등록 종목_GF1406'!C:C,0)),"-","NEW")</f>
        <v>NEW</v>
      </c>
      <c r="O190" t="s">
        <v>59021</v>
      </c>
      <c r="P190" t="e">
        <f ca="1">_xll.BDP($C190,$P$2)</f>
        <v>#NAME?</v>
      </c>
      <c r="Q190" t="e">
        <f ca="1">_xll.BDP($C190,Q$2)</f>
        <v>#NAME?</v>
      </c>
      <c r="R190" t="e">
        <f ca="1">_xll.BDP($C190,R$2)</f>
        <v>#NAME?</v>
      </c>
      <c r="S190">
        <v>0</v>
      </c>
      <c r="T190">
        <v>0</v>
      </c>
      <c r="U190">
        <v>0</v>
      </c>
      <c r="V190">
        <v>3.508772</v>
      </c>
      <c r="W190" s="72">
        <v>533700</v>
      </c>
      <c r="X190" s="72"/>
      <c r="Y190" s="72" t="s">
        <v>561</v>
      </c>
      <c r="Z190" s="72" t="s">
        <v>804</v>
      </c>
      <c r="AA190" s="72"/>
      <c r="AB190" s="72" t="s">
        <v>34064</v>
      </c>
      <c r="AC190" s="72"/>
      <c r="AD190" s="72"/>
      <c r="AE190" s="72"/>
      <c r="AF190" s="72">
        <v>-61569</v>
      </c>
      <c r="AG190" s="72"/>
      <c r="AH190" s="72"/>
      <c r="AI190" s="72" t="s">
        <v>552</v>
      </c>
      <c r="AJ190" s="72"/>
      <c r="AK190" s="167"/>
      <c r="AN190" t="s">
        <v>58215</v>
      </c>
      <c r="AO190" t="s">
        <v>561</v>
      </c>
      <c r="AP190" t="s">
        <v>804</v>
      </c>
      <c r="AQ190" t="s">
        <v>59021</v>
      </c>
      <c r="AR190" t="s">
        <v>1100</v>
      </c>
      <c r="AS190">
        <v>10300</v>
      </c>
      <c r="AT190" t="s">
        <v>552</v>
      </c>
      <c r="AU190" t="s">
        <v>34064</v>
      </c>
      <c r="AV190" t="s">
        <v>1101</v>
      </c>
      <c r="AW190" s="171" t="e">
        <f ca="1">_xll.BDP(Z190,"GICS_SECTOR_NAME")</f>
        <v>#NAME?</v>
      </c>
      <c r="AX190" s="145" t="e">
        <f ca="1">_xll.BDP(Z190,"GICS_SUB_INDUSTRY_NAME")</f>
        <v>#NAME?</v>
      </c>
    </row>
    <row r="191" spans="1:50">
      <c r="A191" s="17">
        <v>44302</v>
      </c>
      <c r="B191" t="s">
        <v>1408</v>
      </c>
      <c r="C191" s="193" t="s">
        <v>59422</v>
      </c>
      <c r="D191" s="5">
        <v>1.7908921254026759E-2</v>
      </c>
      <c r="E191" s="5">
        <f>D191*VLOOKUP(B191,리밸런싱정리_202104!$AD$25:$AE$31,2,0)</f>
        <v>8.9544606270133798E-4</v>
      </c>
      <c r="F191" s="5">
        <f t="shared" si="24"/>
        <v>8.9544606270133798E-4</v>
      </c>
      <c r="G191" s="5">
        <f>IFERROR(VLOOKUP(C191,'p2301'!A:V,22,FALSE),0)/100</f>
        <v>0</v>
      </c>
      <c r="H191" s="2">
        <f t="shared" si="25"/>
        <v>8.9544606270133798E-4</v>
      </c>
      <c r="I191" s="78">
        <f t="shared" si="26"/>
        <v>188567027.13205901</v>
      </c>
      <c r="J191" t="e">
        <f ca="1">_xll.BDP(C191,"px_last")</f>
        <v>#NAME?</v>
      </c>
      <c r="K191" t="e">
        <f ca="1">_xll.BDP(C191, "CRNCY_ADJ_PX_LAST", "EQY_FUND_CRNCY", "KRW")</f>
        <v>#NAME?</v>
      </c>
      <c r="L191">
        <v>1</v>
      </c>
      <c r="M191" t="e">
        <f t="shared" ca="1" si="27"/>
        <v>#NAME?</v>
      </c>
      <c r="N191" t="str">
        <f>IF(ISNUMBER(MATCH(C191,'MTR 기등록 종목_GF1406'!C:C,0)),"-","NEW")</f>
        <v>NEW</v>
      </c>
      <c r="O191" t="s">
        <v>59021</v>
      </c>
      <c r="P191" t="e">
        <f ca="1">_xll.BDP($C191,$P$2)</f>
        <v>#NAME?</v>
      </c>
      <c r="Q191" t="e">
        <f ca="1">_xll.BDP($C191,Q$2)</f>
        <v>#NAME?</v>
      </c>
      <c r="R191" t="e">
        <f ca="1">_xll.BDP($C191,R$2)</f>
        <v>#NAME?</v>
      </c>
      <c r="S191">
        <v>0</v>
      </c>
      <c r="T191">
        <v>0</v>
      </c>
      <c r="U191">
        <v>0</v>
      </c>
      <c r="V191">
        <v>3.508772</v>
      </c>
      <c r="W191" s="72">
        <v>533700</v>
      </c>
      <c r="X191" s="72"/>
      <c r="Y191" s="72" t="s">
        <v>561</v>
      </c>
      <c r="Z191" s="72" t="s">
        <v>804</v>
      </c>
      <c r="AA191" s="72"/>
      <c r="AB191" s="72" t="s">
        <v>34064</v>
      </c>
      <c r="AC191" s="72"/>
      <c r="AD191" s="72"/>
      <c r="AE191" s="72"/>
      <c r="AF191" s="72">
        <v>-61569</v>
      </c>
      <c r="AG191" s="72"/>
      <c r="AH191" s="72"/>
      <c r="AI191" s="72" t="s">
        <v>552</v>
      </c>
      <c r="AJ191" s="72"/>
      <c r="AK191" s="167"/>
      <c r="AN191" t="s">
        <v>58215</v>
      </c>
      <c r="AO191" t="s">
        <v>561</v>
      </c>
      <c r="AP191" t="s">
        <v>804</v>
      </c>
      <c r="AQ191" t="s">
        <v>59021</v>
      </c>
      <c r="AR191" t="s">
        <v>1100</v>
      </c>
      <c r="AS191">
        <v>10300</v>
      </c>
      <c r="AT191" t="s">
        <v>552</v>
      </c>
      <c r="AU191" t="s">
        <v>34064</v>
      </c>
      <c r="AV191" t="s">
        <v>1101</v>
      </c>
      <c r="AW191" s="171" t="e">
        <f ca="1">_xll.BDP(Z191,"GICS_SECTOR_NAME")</f>
        <v>#NAME?</v>
      </c>
      <c r="AX191" s="145" t="e">
        <f ca="1">_xll.BDP(Z191,"GICS_SUB_INDUSTRY_NAME")</f>
        <v>#NAME?</v>
      </c>
    </row>
    <row r="192" spans="1:50">
      <c r="A192" s="17">
        <v>44302</v>
      </c>
      <c r="B192" t="s">
        <v>1408</v>
      </c>
      <c r="C192" s="193" t="s">
        <v>1431</v>
      </c>
      <c r="D192" s="5">
        <v>2.1888681996581012E-2</v>
      </c>
      <c r="E192" s="5">
        <f>D192*VLOOKUP(B192,리밸런싱정리_202104!$AD$25:$AE$31,2,0)</f>
        <v>1.0944340998290507E-3</v>
      </c>
      <c r="F192" s="5">
        <f t="shared" si="24"/>
        <v>1.0944340998290507E-3</v>
      </c>
      <c r="G192" s="5">
        <f>IFERROR(VLOOKUP(C192,'p2301'!A:V,22,FALSE),0)/100</f>
        <v>0</v>
      </c>
      <c r="H192" s="2">
        <f t="shared" si="25"/>
        <v>1.0944340998290507E-3</v>
      </c>
      <c r="I192" s="78">
        <f t="shared" si="26"/>
        <v>230470815.82349649</v>
      </c>
      <c r="J192" t="e">
        <f ca="1">_xll.BDP(C192,"px_last")</f>
        <v>#NAME?</v>
      </c>
      <c r="K192" t="e">
        <f ca="1">_xll.BDP(C192, "CRNCY_ADJ_PX_LAST", "EQY_FUND_CRNCY", "KRW")</f>
        <v>#NAME?</v>
      </c>
      <c r="L192">
        <v>1</v>
      </c>
      <c r="M192" t="e">
        <f t="shared" ca="1" si="27"/>
        <v>#NAME?</v>
      </c>
      <c r="N192" t="str">
        <f>IF(ISNUMBER(MATCH(C192,'MTR 기등록 종목_GF1406'!C:C,0)),"-","NEW")</f>
        <v>NEW</v>
      </c>
      <c r="O192" t="s">
        <v>59021</v>
      </c>
      <c r="P192" t="e">
        <f ca="1">_xll.BDP($C192,$P$2)</f>
        <v>#NAME?</v>
      </c>
      <c r="Q192" t="e">
        <f ca="1">_xll.BDP($C192,Q$2)</f>
        <v>#NAME?</v>
      </c>
      <c r="R192" t="e">
        <f ca="1">_xll.BDP($C192,R$2)</f>
        <v>#NAME?</v>
      </c>
      <c r="S192">
        <v>0</v>
      </c>
      <c r="T192">
        <v>0</v>
      </c>
      <c r="U192">
        <v>0</v>
      </c>
      <c r="V192">
        <v>3.508772</v>
      </c>
      <c r="W192" s="72">
        <v>533700</v>
      </c>
      <c r="X192" s="72"/>
      <c r="Y192" s="72" t="s">
        <v>561</v>
      </c>
      <c r="Z192" s="72" t="s">
        <v>804</v>
      </c>
      <c r="AA192" s="72"/>
      <c r="AB192" s="72" t="s">
        <v>34064</v>
      </c>
      <c r="AC192" s="72"/>
      <c r="AD192" s="72"/>
      <c r="AE192" s="72"/>
      <c r="AF192" s="72">
        <v>-61569</v>
      </c>
      <c r="AG192" s="72"/>
      <c r="AH192" s="72"/>
      <c r="AI192" s="72" t="s">
        <v>552</v>
      </c>
      <c r="AJ192" s="72"/>
      <c r="AK192" s="167"/>
      <c r="AN192" t="s">
        <v>58215</v>
      </c>
      <c r="AO192" t="s">
        <v>561</v>
      </c>
      <c r="AP192" t="s">
        <v>804</v>
      </c>
      <c r="AQ192" t="s">
        <v>59021</v>
      </c>
      <c r="AR192" t="s">
        <v>1100</v>
      </c>
      <c r="AS192">
        <v>10300</v>
      </c>
      <c r="AT192" t="s">
        <v>552</v>
      </c>
      <c r="AU192" t="s">
        <v>34064</v>
      </c>
      <c r="AV192" t="s">
        <v>1101</v>
      </c>
      <c r="AW192" s="171" t="e">
        <f ca="1">_xll.BDP(Z192,"GICS_SECTOR_NAME")</f>
        <v>#NAME?</v>
      </c>
      <c r="AX192" s="145" t="e">
        <f ca="1">_xll.BDP(Z192,"GICS_SUB_INDUSTRY_NAME")</f>
        <v>#NAME?</v>
      </c>
    </row>
    <row r="193" spans="1:50">
      <c r="A193" s="17">
        <v>44302</v>
      </c>
      <c r="B193" t="s">
        <v>1408</v>
      </c>
      <c r="C193" s="193" t="s">
        <v>59423</v>
      </c>
      <c r="D193" s="5">
        <v>1.7510945597264807E-2</v>
      </c>
      <c r="E193" s="5">
        <f>D193*VLOOKUP(B193,리밸런싱정리_202104!$AD$25:$AE$31,2,0)</f>
        <v>8.755472798632404E-4</v>
      </c>
      <c r="F193" s="5">
        <f t="shared" si="24"/>
        <v>8.755472798632404E-4</v>
      </c>
      <c r="G193" s="5">
        <f>IFERROR(VLOOKUP(C193,'p2301'!A:V,22,FALSE),0)/100</f>
        <v>0</v>
      </c>
      <c r="H193" s="2">
        <f t="shared" si="25"/>
        <v>8.755472798632404E-4</v>
      </c>
      <c r="I193" s="78">
        <f t="shared" si="26"/>
        <v>184376652.65879717</v>
      </c>
      <c r="J193" t="e">
        <f ca="1">_xll.BDP(C193,"px_last")</f>
        <v>#NAME?</v>
      </c>
      <c r="K193" t="e">
        <f ca="1">_xll.BDP(C193, "CRNCY_ADJ_PX_LAST", "EQY_FUND_CRNCY", "KRW")</f>
        <v>#NAME?</v>
      </c>
      <c r="L193">
        <v>1</v>
      </c>
      <c r="M193" t="e">
        <f t="shared" ca="1" si="27"/>
        <v>#NAME?</v>
      </c>
      <c r="N193" t="str">
        <f>IF(ISNUMBER(MATCH(C193,'MTR 기등록 종목_GF1406'!C:C,0)),"-","NEW")</f>
        <v>NEW</v>
      </c>
      <c r="O193" t="s">
        <v>59021</v>
      </c>
      <c r="P193" t="e">
        <f ca="1">_xll.BDP($C193,$P$2)</f>
        <v>#NAME?</v>
      </c>
      <c r="Q193" t="e">
        <f ca="1">_xll.BDP($C193,Q$2)</f>
        <v>#NAME?</v>
      </c>
      <c r="R193" t="e">
        <f ca="1">_xll.BDP($C193,R$2)</f>
        <v>#NAME?</v>
      </c>
      <c r="S193">
        <v>0</v>
      </c>
      <c r="T193">
        <v>0</v>
      </c>
      <c r="U193">
        <v>0</v>
      </c>
      <c r="V193">
        <v>3.508772</v>
      </c>
      <c r="W193" s="72">
        <v>533700</v>
      </c>
      <c r="X193" s="72"/>
      <c r="Y193" s="72" t="s">
        <v>561</v>
      </c>
      <c r="Z193" s="72" t="s">
        <v>804</v>
      </c>
      <c r="AA193" s="72"/>
      <c r="AB193" s="72" t="s">
        <v>34064</v>
      </c>
      <c r="AC193" s="72"/>
      <c r="AD193" s="72"/>
      <c r="AE193" s="72"/>
      <c r="AF193" s="72">
        <v>-61569</v>
      </c>
      <c r="AG193" s="72"/>
      <c r="AH193" s="72"/>
      <c r="AI193" s="72" t="s">
        <v>552</v>
      </c>
      <c r="AJ193" s="72"/>
      <c r="AK193" s="167"/>
      <c r="AN193" t="s">
        <v>58215</v>
      </c>
      <c r="AO193" t="s">
        <v>561</v>
      </c>
      <c r="AP193" t="s">
        <v>804</v>
      </c>
      <c r="AQ193" t="s">
        <v>59021</v>
      </c>
      <c r="AR193" t="s">
        <v>1100</v>
      </c>
      <c r="AS193">
        <v>10300</v>
      </c>
      <c r="AT193" t="s">
        <v>552</v>
      </c>
      <c r="AU193" t="s">
        <v>34064</v>
      </c>
      <c r="AV193" t="s">
        <v>1101</v>
      </c>
      <c r="AW193" s="171" t="e">
        <f ca="1">_xll.BDP(Z193,"GICS_SECTOR_NAME")</f>
        <v>#NAME?</v>
      </c>
      <c r="AX193" s="145" t="e">
        <f ca="1">_xll.BDP(Z193,"GICS_SUB_INDUSTRY_NAME")</f>
        <v>#NAME?</v>
      </c>
    </row>
    <row r="194" spans="1:50">
      <c r="A194" s="17">
        <v>44302</v>
      </c>
      <c r="B194" t="s">
        <v>1408</v>
      </c>
      <c r="C194" s="193" t="s">
        <v>564</v>
      </c>
      <c r="D194" s="5">
        <v>2.0134228187919461E-3</v>
      </c>
      <c r="E194" s="5">
        <f>D194*VLOOKUP(B194,리밸런싱정리_202104!$AD$25:$AE$31,2,0)</f>
        <v>1.0067114093959731E-4</v>
      </c>
      <c r="F194" s="5">
        <f t="shared" si="24"/>
        <v>1.0067114093959731E-4</v>
      </c>
      <c r="G194" s="5">
        <f>IFERROR(VLOOKUP(C194,'p2301'!A:V,22,FALSE),0)/100</f>
        <v>2.0000000000000001E-4</v>
      </c>
      <c r="H194" s="2">
        <f t="shared" si="25"/>
        <v>-9.9328859060402697E-5</v>
      </c>
      <c r="I194" s="78">
        <f t="shared" si="26"/>
        <v>-20917114.320582554</v>
      </c>
      <c r="J194" t="e">
        <f ca="1">_xll.BDP(C194,"px_last")</f>
        <v>#NAME?</v>
      </c>
      <c r="K194" t="e">
        <f ca="1">_xll.BDP(C194, "CRNCY_ADJ_PX_LAST", "EQY_FUND_CRNCY", "KRW")</f>
        <v>#NAME?</v>
      </c>
      <c r="L194">
        <v>1</v>
      </c>
      <c r="M194" t="e">
        <f t="shared" ca="1" si="27"/>
        <v>#NAME?</v>
      </c>
      <c r="N194" t="str">
        <f>IF(ISNUMBER(MATCH(C194,'MTR 기등록 종목_GF1406'!C:C,0)),"-","NEW")</f>
        <v>NEW</v>
      </c>
      <c r="O194" t="s">
        <v>59021</v>
      </c>
      <c r="P194" t="e">
        <f ca="1">_xll.BDP($C194,$P$2)</f>
        <v>#NAME?</v>
      </c>
      <c r="Q194" t="e">
        <f ca="1">_xll.BDP($C194,Q$2)</f>
        <v>#NAME?</v>
      </c>
      <c r="R194" t="e">
        <f ca="1">_xll.BDP($C194,R$2)</f>
        <v>#NAME?</v>
      </c>
      <c r="S194">
        <v>0</v>
      </c>
      <c r="T194">
        <v>0</v>
      </c>
      <c r="U194">
        <v>0</v>
      </c>
      <c r="V194">
        <v>3.508772</v>
      </c>
      <c r="W194" s="72">
        <v>533700</v>
      </c>
      <c r="X194" s="72"/>
      <c r="Y194" s="72" t="s">
        <v>561</v>
      </c>
      <c r="Z194" s="72" t="s">
        <v>804</v>
      </c>
      <c r="AA194" s="72"/>
      <c r="AB194" s="72" t="s">
        <v>34064</v>
      </c>
      <c r="AC194" s="72"/>
      <c r="AD194" s="72"/>
      <c r="AE194" s="72"/>
      <c r="AF194" s="72">
        <v>-61569</v>
      </c>
      <c r="AG194" s="72"/>
      <c r="AH194" s="72"/>
      <c r="AI194" s="72" t="s">
        <v>552</v>
      </c>
      <c r="AJ194" s="72"/>
      <c r="AK194" s="167"/>
      <c r="AN194" t="s">
        <v>58215</v>
      </c>
      <c r="AO194" t="s">
        <v>561</v>
      </c>
      <c r="AP194" t="s">
        <v>804</v>
      </c>
      <c r="AQ194" t="s">
        <v>59021</v>
      </c>
      <c r="AR194" t="s">
        <v>1100</v>
      </c>
      <c r="AS194">
        <v>10300</v>
      </c>
      <c r="AT194" t="s">
        <v>552</v>
      </c>
      <c r="AU194" t="s">
        <v>34064</v>
      </c>
      <c r="AV194" t="s">
        <v>1101</v>
      </c>
      <c r="AW194" s="171" t="e">
        <f ca="1">_xll.BDP(Z194,"GICS_SECTOR_NAME")</f>
        <v>#NAME?</v>
      </c>
      <c r="AX194" s="145" t="e">
        <f ca="1">_xll.BDP(Z194,"GICS_SUB_INDUSTRY_NAME")</f>
        <v>#NAME?</v>
      </c>
    </row>
    <row r="195" spans="1:50">
      <c r="A195" s="17">
        <v>44302</v>
      </c>
      <c r="B195" t="s">
        <v>1408</v>
      </c>
      <c r="C195" s="193" t="s">
        <v>812</v>
      </c>
      <c r="D195" s="5">
        <v>5.536912751677852E-2</v>
      </c>
      <c r="E195" s="5">
        <f>D195*VLOOKUP(B195,리밸런싱정리_202104!$AD$25:$AE$31,2,0)</f>
        <v>2.7684563758389263E-3</v>
      </c>
      <c r="F195" s="5">
        <f t="shared" si="24"/>
        <v>2.7684563758389263E-3</v>
      </c>
      <c r="G195" s="5">
        <f>IFERROR(VLOOKUP(C195,'p2301'!A:V,22,FALSE),0)/100</f>
        <v>5.5000000000000005E-3</v>
      </c>
      <c r="H195" s="2">
        <f t="shared" si="25"/>
        <v>-2.7315436241610743E-3</v>
      </c>
      <c r="I195" s="78">
        <f t="shared" si="26"/>
        <v>-575220643.81602025</v>
      </c>
      <c r="J195" t="e">
        <f ca="1">_xll.BDP(C195,"px_last")</f>
        <v>#NAME?</v>
      </c>
      <c r="K195" t="e">
        <f ca="1">_xll.BDP(C195, "CRNCY_ADJ_PX_LAST", "EQY_FUND_CRNCY", "KRW")</f>
        <v>#NAME?</v>
      </c>
      <c r="L195">
        <v>1</v>
      </c>
      <c r="M195" t="e">
        <f t="shared" ca="1" si="27"/>
        <v>#NAME?</v>
      </c>
      <c r="N195" t="str">
        <f>IF(ISNUMBER(MATCH(C195,'MTR 기등록 종목_GF1406'!C:C,0)),"-","NEW")</f>
        <v>NEW</v>
      </c>
      <c r="O195" t="s">
        <v>59021</v>
      </c>
      <c r="P195" t="e">
        <f ca="1">_xll.BDP($C195,$P$2)</f>
        <v>#NAME?</v>
      </c>
      <c r="Q195" t="e">
        <f ca="1">_xll.BDP($C195,Q$2)</f>
        <v>#NAME?</v>
      </c>
      <c r="R195" t="e">
        <f ca="1">_xll.BDP($C195,R$2)</f>
        <v>#NAME?</v>
      </c>
      <c r="S195">
        <v>0</v>
      </c>
      <c r="T195">
        <v>0</v>
      </c>
      <c r="U195">
        <v>0</v>
      </c>
      <c r="V195">
        <v>3.508772</v>
      </c>
      <c r="W195" s="72">
        <v>533700</v>
      </c>
      <c r="X195" s="72"/>
      <c r="Y195" s="72" t="s">
        <v>561</v>
      </c>
      <c r="Z195" s="72" t="s">
        <v>804</v>
      </c>
      <c r="AA195" s="72"/>
      <c r="AB195" s="72" t="s">
        <v>34064</v>
      </c>
      <c r="AC195" s="72"/>
      <c r="AD195" s="72"/>
      <c r="AE195" s="72"/>
      <c r="AF195" s="72">
        <v>-61569</v>
      </c>
      <c r="AG195" s="72"/>
      <c r="AH195" s="72"/>
      <c r="AI195" s="72" t="s">
        <v>552</v>
      </c>
      <c r="AJ195" s="72"/>
      <c r="AK195" s="167"/>
      <c r="AN195" t="s">
        <v>58215</v>
      </c>
      <c r="AO195" t="s">
        <v>561</v>
      </c>
      <c r="AP195" t="s">
        <v>804</v>
      </c>
      <c r="AQ195" t="s">
        <v>59021</v>
      </c>
      <c r="AR195" t="s">
        <v>1100</v>
      </c>
      <c r="AS195">
        <v>10300</v>
      </c>
      <c r="AT195" t="s">
        <v>552</v>
      </c>
      <c r="AU195" t="s">
        <v>34064</v>
      </c>
      <c r="AV195" t="s">
        <v>1101</v>
      </c>
      <c r="AW195" s="171" t="e">
        <f ca="1">_xll.BDP(Z195,"GICS_SECTOR_NAME")</f>
        <v>#NAME?</v>
      </c>
      <c r="AX195" s="145" t="e">
        <f ca="1">_xll.BDP(Z195,"GICS_SUB_INDUSTRY_NAME")</f>
        <v>#NAME?</v>
      </c>
    </row>
    <row r="196" spans="1:50">
      <c r="A196" s="17">
        <v>44302</v>
      </c>
      <c r="B196" t="s">
        <v>1408</v>
      </c>
      <c r="C196" s="193" t="s">
        <v>1547</v>
      </c>
      <c r="D196" s="5">
        <v>2.3154362416107379E-2</v>
      </c>
      <c r="E196" s="5">
        <f>D196*VLOOKUP(B196,리밸런싱정리_202104!$AD$25:$AE$31,2,0)</f>
        <v>1.157718120805369E-3</v>
      </c>
      <c r="F196" s="5">
        <f t="shared" si="24"/>
        <v>1.157718120805369E-3</v>
      </c>
      <c r="G196" s="5">
        <f>IFERROR(VLOOKUP(C196,'p2301'!A:V,22,FALSE),0)/100</f>
        <v>2.3E-3</v>
      </c>
      <c r="H196" s="2">
        <f t="shared" si="25"/>
        <v>-1.1422818791946309E-3</v>
      </c>
      <c r="I196" s="78">
        <f t="shared" si="26"/>
        <v>-240546814.68669933</v>
      </c>
      <c r="J196" t="e">
        <f ca="1">_xll.BDP(C196,"px_last")</f>
        <v>#NAME?</v>
      </c>
      <c r="K196" t="e">
        <f ca="1">_xll.BDP(C196, "CRNCY_ADJ_PX_LAST", "EQY_FUND_CRNCY", "KRW")</f>
        <v>#NAME?</v>
      </c>
      <c r="L196">
        <v>1</v>
      </c>
      <c r="M196" t="e">
        <f t="shared" ca="1" si="27"/>
        <v>#NAME?</v>
      </c>
      <c r="N196" t="str">
        <f>IF(ISNUMBER(MATCH(C196,'MTR 기등록 종목_GF1406'!C:C,0)),"-","NEW")</f>
        <v>NEW</v>
      </c>
      <c r="O196" t="s">
        <v>59021</v>
      </c>
      <c r="P196" t="e">
        <f ca="1">_xll.BDP($C196,$P$2)</f>
        <v>#NAME?</v>
      </c>
      <c r="Q196" t="e">
        <f ca="1">_xll.BDP($C196,Q$2)</f>
        <v>#NAME?</v>
      </c>
      <c r="R196" t="e">
        <f ca="1">_xll.BDP($C196,R$2)</f>
        <v>#NAME?</v>
      </c>
      <c r="S196">
        <v>0</v>
      </c>
      <c r="T196">
        <v>0</v>
      </c>
      <c r="U196">
        <v>0</v>
      </c>
      <c r="V196">
        <v>3.508772</v>
      </c>
      <c r="W196" s="72">
        <v>533700</v>
      </c>
      <c r="X196" s="72"/>
      <c r="Y196" s="72" t="s">
        <v>561</v>
      </c>
      <c r="Z196" s="72" t="s">
        <v>804</v>
      </c>
      <c r="AA196" s="72"/>
      <c r="AB196" s="72" t="s">
        <v>34064</v>
      </c>
      <c r="AC196" s="72"/>
      <c r="AD196" s="72"/>
      <c r="AE196" s="72"/>
      <c r="AF196" s="72">
        <v>-61569</v>
      </c>
      <c r="AG196" s="72"/>
      <c r="AH196" s="72"/>
      <c r="AI196" s="72" t="s">
        <v>552</v>
      </c>
      <c r="AJ196" s="72"/>
      <c r="AK196" s="167"/>
      <c r="AN196" t="s">
        <v>58215</v>
      </c>
      <c r="AO196" t="s">
        <v>561</v>
      </c>
      <c r="AP196" t="s">
        <v>804</v>
      </c>
      <c r="AQ196" t="s">
        <v>59021</v>
      </c>
      <c r="AR196" t="s">
        <v>1100</v>
      </c>
      <c r="AS196">
        <v>10300</v>
      </c>
      <c r="AT196" t="s">
        <v>552</v>
      </c>
      <c r="AU196" t="s">
        <v>34064</v>
      </c>
      <c r="AV196" t="s">
        <v>1101</v>
      </c>
      <c r="AW196" s="171" t="e">
        <f ca="1">_xll.BDP(Z196,"GICS_SECTOR_NAME")</f>
        <v>#NAME?</v>
      </c>
      <c r="AX196" s="145" t="e">
        <f ca="1">_xll.BDP(Z196,"GICS_SUB_INDUSTRY_NAME")</f>
        <v>#NAME?</v>
      </c>
    </row>
    <row r="197" spans="1:50">
      <c r="A197" s="17">
        <v>44302</v>
      </c>
      <c r="B197" t="s">
        <v>1408</v>
      </c>
      <c r="C197" s="193" t="s">
        <v>58975</v>
      </c>
      <c r="D197" s="5">
        <v>5.6375838926174489E-2</v>
      </c>
      <c r="E197" s="5">
        <f>D197*VLOOKUP(B197,리밸런싱정리_202104!$AD$25:$AE$31,2,0)</f>
        <v>2.8187919463087247E-3</v>
      </c>
      <c r="F197" s="5">
        <f t="shared" si="24"/>
        <v>2.8187919463087247E-3</v>
      </c>
      <c r="G197" s="5">
        <f>IFERROR(VLOOKUP(C197,'p2301'!A:V,22,FALSE),0)/100</f>
        <v>5.6000000000000008E-3</v>
      </c>
      <c r="H197" s="2">
        <f t="shared" si="25"/>
        <v>-2.7812080536912761E-3</v>
      </c>
      <c r="I197" s="78">
        <f t="shared" si="26"/>
        <v>-585679200.97631156</v>
      </c>
      <c r="J197" t="e">
        <f ca="1">_xll.BDP(C197,"px_last")</f>
        <v>#NAME?</v>
      </c>
      <c r="K197" t="e">
        <f ca="1">_xll.BDP(C197, "CRNCY_ADJ_PX_LAST", "EQY_FUND_CRNCY", "KRW")</f>
        <v>#NAME?</v>
      </c>
      <c r="L197">
        <v>1</v>
      </c>
      <c r="M197" t="e">
        <f t="shared" ca="1" si="27"/>
        <v>#NAME?</v>
      </c>
      <c r="N197" t="str">
        <f>IF(ISNUMBER(MATCH(C197,'MTR 기등록 종목_GF1406'!C:C,0)),"-","NEW")</f>
        <v>NEW</v>
      </c>
      <c r="O197" t="s">
        <v>59021</v>
      </c>
      <c r="P197" t="e">
        <f ca="1">_xll.BDP($C197,$P$2)</f>
        <v>#NAME?</v>
      </c>
      <c r="Q197" t="e">
        <f ca="1">_xll.BDP($C197,Q$2)</f>
        <v>#NAME?</v>
      </c>
      <c r="R197" t="e">
        <f ca="1">_xll.BDP($C197,R$2)</f>
        <v>#NAME?</v>
      </c>
      <c r="S197">
        <v>0</v>
      </c>
      <c r="T197">
        <v>0</v>
      </c>
      <c r="U197">
        <v>0</v>
      </c>
      <c r="V197">
        <v>3.508772</v>
      </c>
      <c r="W197" s="72">
        <v>533700</v>
      </c>
      <c r="X197" s="72"/>
      <c r="Y197" s="72" t="s">
        <v>561</v>
      </c>
      <c r="Z197" s="72" t="s">
        <v>804</v>
      </c>
      <c r="AA197" s="72"/>
      <c r="AB197" s="72" t="s">
        <v>34064</v>
      </c>
      <c r="AC197" s="72"/>
      <c r="AD197" s="72"/>
      <c r="AE197" s="72"/>
      <c r="AF197" s="72">
        <v>-61569</v>
      </c>
      <c r="AG197" s="72"/>
      <c r="AH197" s="72"/>
      <c r="AI197" s="72" t="s">
        <v>552</v>
      </c>
      <c r="AJ197" s="72"/>
      <c r="AK197" s="167"/>
      <c r="AN197" t="s">
        <v>58215</v>
      </c>
      <c r="AO197" t="s">
        <v>561</v>
      </c>
      <c r="AP197" t="s">
        <v>804</v>
      </c>
      <c r="AQ197" t="s">
        <v>59021</v>
      </c>
      <c r="AR197" t="s">
        <v>1100</v>
      </c>
      <c r="AS197">
        <v>10300</v>
      </c>
      <c r="AT197" t="s">
        <v>552</v>
      </c>
      <c r="AU197" t="s">
        <v>34064</v>
      </c>
      <c r="AV197" t="s">
        <v>1101</v>
      </c>
      <c r="AW197" s="171" t="e">
        <f ca="1">_xll.BDP(Z197,"GICS_SECTOR_NAME")</f>
        <v>#NAME?</v>
      </c>
      <c r="AX197" s="145" t="e">
        <f ca="1">_xll.BDP(Z197,"GICS_SUB_INDUSTRY_NAME")</f>
        <v>#NAME?</v>
      </c>
    </row>
    <row r="198" spans="1:50">
      <c r="A198" s="17">
        <v>44302</v>
      </c>
      <c r="B198" t="s">
        <v>1408</v>
      </c>
      <c r="C198" s="193" t="s">
        <v>558</v>
      </c>
      <c r="D198" s="5">
        <v>1.3087248322147648E-2</v>
      </c>
      <c r="E198" s="5">
        <f>D198*VLOOKUP(B198,리밸런싱정리_202104!$AD$25:$AE$31,2,0)</f>
        <v>6.543624161073824E-4</v>
      </c>
      <c r="F198" s="5">
        <f t="shared" si="24"/>
        <v>6.543624161073824E-4</v>
      </c>
      <c r="G198" s="5">
        <f>IFERROR(VLOOKUP(C198,'p2301'!A:V,22,FALSE),0)/100</f>
        <v>1.2999999999999999E-3</v>
      </c>
      <c r="H198" s="2">
        <f t="shared" si="25"/>
        <v>-6.4563758389261754E-4</v>
      </c>
      <c r="I198" s="78">
        <f t="shared" si="26"/>
        <v>-135961243.08378661</v>
      </c>
      <c r="J198" t="e">
        <f ca="1">_xll.BDP(C198,"px_last")</f>
        <v>#NAME?</v>
      </c>
      <c r="K198" t="e">
        <f ca="1">_xll.BDP(C198, "CRNCY_ADJ_PX_LAST", "EQY_FUND_CRNCY", "KRW")</f>
        <v>#NAME?</v>
      </c>
      <c r="L198">
        <v>1</v>
      </c>
      <c r="M198" t="e">
        <f t="shared" ca="1" si="27"/>
        <v>#NAME?</v>
      </c>
      <c r="N198" t="str">
        <f>IF(ISNUMBER(MATCH(C198,'MTR 기등록 종목_GF1406'!C:C,0)),"-","NEW")</f>
        <v>NEW</v>
      </c>
      <c r="O198" t="s">
        <v>59021</v>
      </c>
      <c r="P198" t="e">
        <f ca="1">_xll.BDP($C198,$P$2)</f>
        <v>#NAME?</v>
      </c>
      <c r="Q198" t="e">
        <f ca="1">_xll.BDP($C198,Q$2)</f>
        <v>#NAME?</v>
      </c>
      <c r="R198" t="e">
        <f ca="1">_xll.BDP($C198,R$2)</f>
        <v>#NAME?</v>
      </c>
      <c r="S198">
        <v>0</v>
      </c>
      <c r="T198">
        <v>0</v>
      </c>
      <c r="U198">
        <v>0</v>
      </c>
      <c r="V198">
        <v>3.508772</v>
      </c>
      <c r="W198" s="72">
        <v>533700</v>
      </c>
      <c r="X198" s="72"/>
      <c r="Y198" s="72" t="s">
        <v>561</v>
      </c>
      <c r="Z198" s="72" t="s">
        <v>804</v>
      </c>
      <c r="AA198" s="72"/>
      <c r="AB198" s="72" t="s">
        <v>34064</v>
      </c>
      <c r="AC198" s="72"/>
      <c r="AD198" s="72"/>
      <c r="AE198" s="72"/>
      <c r="AF198" s="72">
        <v>-61569</v>
      </c>
      <c r="AG198" s="72"/>
      <c r="AH198" s="72"/>
      <c r="AI198" s="72" t="s">
        <v>552</v>
      </c>
      <c r="AJ198" s="72"/>
      <c r="AK198" s="167"/>
      <c r="AN198" t="s">
        <v>58215</v>
      </c>
      <c r="AO198" t="s">
        <v>561</v>
      </c>
      <c r="AP198" t="s">
        <v>804</v>
      </c>
      <c r="AQ198" t="s">
        <v>59021</v>
      </c>
      <c r="AR198" t="s">
        <v>1100</v>
      </c>
      <c r="AS198">
        <v>10300</v>
      </c>
      <c r="AT198" t="s">
        <v>552</v>
      </c>
      <c r="AU198" t="s">
        <v>34064</v>
      </c>
      <c r="AV198" t="s">
        <v>1101</v>
      </c>
      <c r="AW198" s="171" t="e">
        <f ca="1">_xll.BDP(Z198,"GICS_SECTOR_NAME")</f>
        <v>#NAME?</v>
      </c>
      <c r="AX198" s="145" t="e">
        <f ca="1">_xll.BDP(Z198,"GICS_SUB_INDUSTRY_NAME")</f>
        <v>#NAME?</v>
      </c>
    </row>
    <row r="199" spans="1:50">
      <c r="Z199" s="166"/>
    </row>
    <row r="200" spans="1:50">
      <c r="Z200" s="166"/>
    </row>
    <row r="201" spans="1:50">
      <c r="Z201" s="166"/>
    </row>
    <row r="202" spans="1:50">
      <c r="Z202" s="166"/>
    </row>
    <row r="203" spans="1:50">
      <c r="Z203" s="166"/>
    </row>
    <row r="204" spans="1:50">
      <c r="Z204" s="166"/>
    </row>
    <row r="205" spans="1:50">
      <c r="Z205" s="166"/>
    </row>
    <row r="206" spans="1:50">
      <c r="Z206" s="166"/>
    </row>
  </sheetData>
  <autoFilter ref="A2:AX187">
    <sortState ref="A3:AX187">
      <sortCondition descending="1" ref="I2:I187"/>
    </sortState>
  </autoFilter>
  <phoneticPr fontId="10" type="noConversion"/>
  <conditionalFormatting sqref="P3:U198">
    <cfRule type="colorScale" priority="4">
      <colorScale>
        <cfvo type="num" val="-1"/>
        <cfvo type="num" val="0"/>
        <cfvo type="num" val="1"/>
        <color rgb="FFF8696B"/>
        <color rgb="FFFCFCFF"/>
        <color rgb="FF5A8AC6"/>
      </colorScale>
    </cfRule>
  </conditionalFormatting>
  <conditionalFormatting sqref="V3:V198">
    <cfRule type="colorScale" priority="18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E111"/>
  <sheetViews>
    <sheetView workbookViewId="0">
      <selection activeCell="B1" sqref="B1"/>
    </sheetView>
  </sheetViews>
  <sheetFormatPr defaultRowHeight="16.5"/>
  <cols>
    <col min="1" max="1" width="12.25" customWidth="1"/>
    <col min="2" max="2" width="15" bestFit="1" customWidth="1"/>
    <col min="3" max="3" width="22.625" bestFit="1" customWidth="1"/>
    <col min="4" max="4" width="12.875" bestFit="1" customWidth="1"/>
    <col min="5" max="5" width="14.875" bestFit="1" customWidth="1"/>
    <col min="7" max="7" width="14.625" bestFit="1" customWidth="1"/>
    <col min="8" max="8" width="14.625" customWidth="1"/>
    <col min="31" max="31" width="9.875" bestFit="1" customWidth="1"/>
  </cols>
  <sheetData>
    <row r="1" spans="1:31">
      <c r="B1" s="18">
        <v>134283381176</v>
      </c>
      <c r="G1" s="78"/>
      <c r="H1" s="78">
        <f>SUM(H3:H148)</f>
        <v>8212928389.9125986</v>
      </c>
      <c r="I1" t="e">
        <f ca="1">_xll.BDP(C1,"px_last")</f>
        <v>#NAME?</v>
      </c>
      <c r="J1" t="e">
        <f ca="1">_xll.BDP(C1, "CRNCY_ADJ_PX_LAST", "EQY_FUND_CRNCY", "KRW")</f>
        <v>#NAME?</v>
      </c>
      <c r="Q1" t="s">
        <v>1735</v>
      </c>
      <c r="S1" t="e">
        <f ca="1">_xll.BDP(T3,"id_isin")</f>
        <v>#NAME?</v>
      </c>
      <c r="V1" t="e">
        <f ca="1">VLOOKUP(_xll.BDP(T1,"country"),country_code!B:C,2,FALSE)</f>
        <v>#NAME?</v>
      </c>
      <c r="Z1">
        <f>L1</f>
        <v>0</v>
      </c>
      <c r="AC1" t="e">
        <f ca="1">_xll.BDP(T1,"crncy")</f>
        <v>#NAME?</v>
      </c>
    </row>
    <row r="2" spans="1:31">
      <c r="A2" t="s">
        <v>1712</v>
      </c>
      <c r="B2" s="135" t="s">
        <v>1713</v>
      </c>
      <c r="C2" s="135" t="s">
        <v>1461</v>
      </c>
      <c r="D2" s="135" t="s">
        <v>1714</v>
      </c>
      <c r="E2" s="135" t="s">
        <v>1715</v>
      </c>
      <c r="F2" s="136" t="s">
        <v>1727</v>
      </c>
      <c r="G2" s="136" t="s">
        <v>1730</v>
      </c>
      <c r="H2" s="136" t="s">
        <v>1745</v>
      </c>
      <c r="I2" s="136" t="s">
        <v>1731</v>
      </c>
      <c r="J2" s="136" t="s">
        <v>1732</v>
      </c>
      <c r="K2" s="136" t="s">
        <v>58207</v>
      </c>
      <c r="L2" s="136" t="s">
        <v>1733</v>
      </c>
      <c r="M2" s="136" t="s">
        <v>1734</v>
      </c>
      <c r="Q2" t="s">
        <v>1736</v>
      </c>
      <c r="S2" t="s">
        <v>1737</v>
      </c>
      <c r="T2" t="s">
        <v>1739</v>
      </c>
      <c r="V2" t="s">
        <v>1741</v>
      </c>
      <c r="Z2" t="s">
        <v>1742</v>
      </c>
      <c r="AC2" t="s">
        <v>1744</v>
      </c>
      <c r="AE2" t="s">
        <v>58894</v>
      </c>
    </row>
    <row r="3" spans="1:31">
      <c r="A3" s="17">
        <v>44039</v>
      </c>
      <c r="B3" t="s">
        <v>1716</v>
      </c>
      <c r="C3" t="s">
        <v>1409</v>
      </c>
      <c r="D3" s="5">
        <v>1.4942029891167927E-2</v>
      </c>
      <c r="E3" s="5">
        <v>5.6779713586438125E-4</v>
      </c>
      <c r="F3" s="5">
        <f>IFERROR(VLOOKUP(C3,'p2301'!A:V,22,FALSE),0)/100</f>
        <v>0</v>
      </c>
      <c r="G3" s="2">
        <f>E3-F3</f>
        <v>5.6779713586438125E-4</v>
      </c>
      <c r="H3" s="78">
        <f>IF(ABS(G3*$B$1)&lt;10000000,0,G3*$B$1)</f>
        <v>76245719.225917771</v>
      </c>
      <c r="I3">
        <v>104.23</v>
      </c>
      <c r="J3">
        <v>124450.6</v>
      </c>
      <c r="L3">
        <f>ROUND(G3*$B$1/J3,0)</f>
        <v>613</v>
      </c>
      <c r="M3" t="str">
        <f>IF(ISNUMBER(MATCH(C3,'MTR 기등록 종목_GF1406'!C:C,0)),"-","NEW")</f>
        <v>NEW</v>
      </c>
      <c r="Q3">
        <v>533700</v>
      </c>
      <c r="S3" t="s">
        <v>58164</v>
      </c>
      <c r="T3" t="s">
        <v>1409</v>
      </c>
      <c r="V3" t="s">
        <v>1806</v>
      </c>
      <c r="Z3">
        <v>613</v>
      </c>
      <c r="AC3" t="s">
        <v>247</v>
      </c>
      <c r="AE3" s="141">
        <v>44047</v>
      </c>
    </row>
    <row r="4" spans="1:31">
      <c r="A4" s="17">
        <v>44039</v>
      </c>
      <c r="B4" t="s">
        <v>1716</v>
      </c>
      <c r="C4" t="s">
        <v>1410</v>
      </c>
      <c r="D4" s="5">
        <v>1.5725074416111123E-2</v>
      </c>
      <c r="E4" s="5">
        <v>5.9755282781222263E-4</v>
      </c>
      <c r="F4" s="5">
        <f>IFERROR(VLOOKUP(C4,'p2301'!A:V,22,FALSE),0)/100</f>
        <v>0</v>
      </c>
      <c r="G4" s="2">
        <f t="shared" ref="G4:G67" si="0">E4-F4</f>
        <v>5.9755282781222263E-4</v>
      </c>
      <c r="H4" s="78">
        <f t="shared" ref="H4:H67" si="1">IF(ABS(G4*$B$1)&lt;10000000,0,G4*$B$1)</f>
        <v>80241414.149905384</v>
      </c>
      <c r="I4">
        <v>16.100000000000001</v>
      </c>
      <c r="J4">
        <v>19223.400000000001</v>
      </c>
      <c r="L4">
        <f t="shared" ref="L4:L67" si="2">ROUND(G4*$B$1/J4,0)</f>
        <v>4174</v>
      </c>
      <c r="M4" t="str">
        <f>IF(ISNUMBER(MATCH(C4,'MTR 기등록 종목_GF1406'!C:C,0)),"-","NEW")</f>
        <v>NEW</v>
      </c>
      <c r="Q4">
        <v>533700</v>
      </c>
      <c r="S4" t="s">
        <v>58167</v>
      </c>
      <c r="T4" t="s">
        <v>1410</v>
      </c>
      <c r="V4" t="s">
        <v>1806</v>
      </c>
      <c r="Z4">
        <v>4174</v>
      </c>
      <c r="AC4" t="s">
        <v>247</v>
      </c>
      <c r="AE4" s="141">
        <v>44047</v>
      </c>
    </row>
    <row r="5" spans="1:31">
      <c r="A5" s="17">
        <v>44039</v>
      </c>
      <c r="B5" t="s">
        <v>1716</v>
      </c>
      <c r="C5" t="s">
        <v>1411</v>
      </c>
      <c r="D5" s="5">
        <v>1.2086336941853537E-2</v>
      </c>
      <c r="E5" s="5">
        <v>4.5928080379043439E-4</v>
      </c>
      <c r="F5" s="5">
        <f>IFERROR(VLOOKUP(C5,'p2301'!A:V,22,FALSE),0)/100</f>
        <v>0</v>
      </c>
      <c r="G5" s="2">
        <f t="shared" si="0"/>
        <v>4.5928080379043439E-4</v>
      </c>
      <c r="H5" s="78">
        <f t="shared" si="1"/>
        <v>61673779.242210567</v>
      </c>
      <c r="I5">
        <v>38.340000000000003</v>
      </c>
      <c r="J5">
        <v>45777.96</v>
      </c>
      <c r="L5">
        <f t="shared" si="2"/>
        <v>1347</v>
      </c>
      <c r="M5" t="str">
        <f>IF(ISNUMBER(MATCH(C5,'MTR 기등록 종목_GF1406'!C:C,0)),"-","NEW")</f>
        <v>-</v>
      </c>
      <c r="Q5">
        <v>533700</v>
      </c>
      <c r="S5" t="s">
        <v>49131</v>
      </c>
      <c r="T5" t="s">
        <v>1411</v>
      </c>
      <c r="V5" t="s">
        <v>1806</v>
      </c>
      <c r="Z5">
        <v>1347</v>
      </c>
      <c r="AC5" t="s">
        <v>247</v>
      </c>
      <c r="AE5" s="141">
        <v>44047</v>
      </c>
    </row>
    <row r="6" spans="1:31">
      <c r="A6" s="17">
        <v>44039</v>
      </c>
      <c r="B6" t="s">
        <v>1716</v>
      </c>
      <c r="C6" t="s">
        <v>188</v>
      </c>
      <c r="D6" s="5">
        <v>1.0397804387744481E-2</v>
      </c>
      <c r="E6" s="5">
        <v>3.9511656673429024E-4</v>
      </c>
      <c r="F6" s="5">
        <f>IFERROR(VLOOKUP(C6,'p2301'!A:V,22,FALSE),0)/100</f>
        <v>0</v>
      </c>
      <c r="G6" s="2">
        <f t="shared" si="0"/>
        <v>3.9511656673429024E-4</v>
      </c>
      <c r="H6" s="78">
        <f t="shared" si="1"/>
        <v>53057588.539733134</v>
      </c>
      <c r="I6">
        <v>71.37</v>
      </c>
      <c r="J6">
        <v>85215.78</v>
      </c>
      <c r="L6">
        <f t="shared" si="2"/>
        <v>623</v>
      </c>
      <c r="M6" t="str">
        <f>IF(ISNUMBER(MATCH(C6,'MTR 기등록 종목_GF1406'!C:C,0)),"-","NEW")</f>
        <v>-</v>
      </c>
      <c r="Q6">
        <v>533700</v>
      </c>
      <c r="S6" t="s">
        <v>779</v>
      </c>
      <c r="T6" t="s">
        <v>188</v>
      </c>
      <c r="V6" t="s">
        <v>1806</v>
      </c>
      <c r="Z6">
        <v>-8</v>
      </c>
      <c r="AC6" t="s">
        <v>247</v>
      </c>
      <c r="AE6" s="141">
        <v>44047</v>
      </c>
    </row>
    <row r="7" spans="1:31">
      <c r="A7" s="17">
        <v>44039</v>
      </c>
      <c r="B7" t="s">
        <v>1716</v>
      </c>
      <c r="C7" t="s">
        <v>47</v>
      </c>
      <c r="D7" s="5">
        <v>1.8870090401124359E-2</v>
      </c>
      <c r="E7" s="5">
        <v>7.1706343524272564E-4</v>
      </c>
      <c r="F7" s="5">
        <f>IFERROR(VLOOKUP(C7,'p2301'!A:V,22,FALSE),0)/100</f>
        <v>0</v>
      </c>
      <c r="G7" s="2">
        <f t="shared" si="0"/>
        <v>7.1706343524272564E-4</v>
      </c>
      <c r="H7" s="78">
        <f t="shared" si="1"/>
        <v>96289702.602070913</v>
      </c>
      <c r="I7">
        <v>32.6</v>
      </c>
      <c r="J7">
        <v>38924.400000000001</v>
      </c>
      <c r="L7">
        <f t="shared" si="2"/>
        <v>2474</v>
      </c>
      <c r="M7" t="str">
        <f>IF(ISNUMBER(MATCH(C7,'MTR 기등록 종목_GF1406'!C:C,0)),"-","NEW")</f>
        <v>-</v>
      </c>
      <c r="Q7">
        <v>533700</v>
      </c>
      <c r="S7" t="s">
        <v>754</v>
      </c>
      <c r="T7" t="s">
        <v>47</v>
      </c>
      <c r="V7" t="s">
        <v>1806</v>
      </c>
      <c r="Z7">
        <v>-1321</v>
      </c>
      <c r="AC7" t="s">
        <v>247</v>
      </c>
      <c r="AE7" s="141">
        <v>44047</v>
      </c>
    </row>
    <row r="8" spans="1:31">
      <c r="A8" s="17">
        <v>44039</v>
      </c>
      <c r="B8" t="s">
        <v>1716</v>
      </c>
      <c r="C8" t="s">
        <v>190</v>
      </c>
      <c r="D8" s="5">
        <v>9.8293180536900299E-3</v>
      </c>
      <c r="E8" s="5">
        <v>3.7351408604022115E-4</v>
      </c>
      <c r="F8" s="5">
        <f>IFERROR(VLOOKUP(C8,'p2301'!A:V,22,FALSE),0)/100</f>
        <v>8.0000000000000004E-4</v>
      </c>
      <c r="G8" s="2">
        <f t="shared" si="0"/>
        <v>-4.2648591395977889E-4</v>
      </c>
      <c r="H8" s="78">
        <f t="shared" si="1"/>
        <v>-57269970.550455727</v>
      </c>
      <c r="I8">
        <v>14.74</v>
      </c>
      <c r="J8">
        <v>17599.560000000001</v>
      </c>
      <c r="L8">
        <f t="shared" si="2"/>
        <v>-3254</v>
      </c>
      <c r="M8" t="str">
        <f>IF(ISNUMBER(MATCH(C8,'MTR 기등록 종목_GF1406'!C:C,0)),"-","NEW")</f>
        <v>-</v>
      </c>
      <c r="Q8">
        <v>533700</v>
      </c>
      <c r="S8" t="s">
        <v>748</v>
      </c>
      <c r="T8" t="s">
        <v>190</v>
      </c>
      <c r="V8" t="s">
        <v>1806</v>
      </c>
      <c r="Z8">
        <v>2850</v>
      </c>
      <c r="AC8" t="s">
        <v>247</v>
      </c>
      <c r="AE8" s="141">
        <v>44047</v>
      </c>
    </row>
    <row r="9" spans="1:31">
      <c r="A9" s="17">
        <v>44039</v>
      </c>
      <c r="B9" t="s">
        <v>1716</v>
      </c>
      <c r="C9" t="s">
        <v>1412</v>
      </c>
      <c r="D9" s="5">
        <v>1.3863739346887605E-2</v>
      </c>
      <c r="E9" s="5">
        <v>5.2682209518172896E-4</v>
      </c>
      <c r="F9" s="5">
        <f>IFERROR(VLOOKUP(C9,'p2301'!A:V,22,FALSE),0)/100</f>
        <v>0</v>
      </c>
      <c r="G9" s="2">
        <f t="shared" si="0"/>
        <v>5.2682209518172896E-4</v>
      </c>
      <c r="H9" s="78">
        <f t="shared" si="1"/>
        <v>70743452.219227061</v>
      </c>
      <c r="I9">
        <v>18.04</v>
      </c>
      <c r="J9">
        <v>21539.759999999998</v>
      </c>
      <c r="L9">
        <f t="shared" si="2"/>
        <v>3284</v>
      </c>
      <c r="M9" t="str">
        <f>IF(ISNUMBER(MATCH(C9,'MTR 기등록 종목_GF1406'!C:C,0)),"-","NEW")</f>
        <v>-</v>
      </c>
      <c r="Q9">
        <v>533700</v>
      </c>
      <c r="S9" t="s">
        <v>52774</v>
      </c>
      <c r="T9" t="s">
        <v>1412</v>
      </c>
      <c r="V9" t="s">
        <v>1806</v>
      </c>
      <c r="Z9">
        <v>3284</v>
      </c>
      <c r="AC9" t="s">
        <v>247</v>
      </c>
      <c r="AE9" s="141">
        <v>44047</v>
      </c>
    </row>
    <row r="10" spans="1:31">
      <c r="A10" s="17">
        <v>44039</v>
      </c>
      <c r="B10" t="s">
        <v>1716</v>
      </c>
      <c r="C10" t="s">
        <v>195</v>
      </c>
      <c r="D10" s="5">
        <v>8.200447238040481E-3</v>
      </c>
      <c r="E10" s="5">
        <v>3.1161699504553828E-4</v>
      </c>
      <c r="F10" s="5">
        <f>IFERROR(VLOOKUP(C10,'p2301'!A:V,22,FALSE),0)/100</f>
        <v>0</v>
      </c>
      <c r="G10" s="2">
        <f t="shared" si="0"/>
        <v>3.1161699504553828E-4</v>
      </c>
      <c r="H10" s="78">
        <f t="shared" si="1"/>
        <v>41844983.72661972</v>
      </c>
      <c r="I10">
        <v>34.46</v>
      </c>
      <c r="J10">
        <v>41145.24</v>
      </c>
      <c r="L10">
        <f t="shared" si="2"/>
        <v>1017</v>
      </c>
      <c r="M10" t="str">
        <f>IF(ISNUMBER(MATCH(C10,'MTR 기등록 종목_GF1406'!C:C,0)),"-","NEW")</f>
        <v>-</v>
      </c>
      <c r="Q10">
        <v>533700</v>
      </c>
      <c r="S10" t="s">
        <v>751</v>
      </c>
      <c r="T10" t="s">
        <v>195</v>
      </c>
      <c r="V10" t="s">
        <v>1806</v>
      </c>
      <c r="Z10">
        <v>-615</v>
      </c>
      <c r="AC10" t="s">
        <v>247</v>
      </c>
      <c r="AE10" s="141">
        <v>44047</v>
      </c>
    </row>
    <row r="11" spans="1:31">
      <c r="A11" s="17">
        <v>44039</v>
      </c>
      <c r="B11" t="s">
        <v>1716</v>
      </c>
      <c r="C11" t="s">
        <v>1413</v>
      </c>
      <c r="D11" s="5">
        <v>1.0526172711923777E-2</v>
      </c>
      <c r="E11" s="5">
        <v>3.9999456305310352E-4</v>
      </c>
      <c r="F11" s="5">
        <f>IFERROR(VLOOKUP(C11,'p2301'!A:V,22,FALSE),0)/100</f>
        <v>0</v>
      </c>
      <c r="G11" s="2">
        <f t="shared" si="0"/>
        <v>3.9999456305310352E-4</v>
      </c>
      <c r="H11" s="78">
        <f t="shared" si="1"/>
        <v>53712622.378787465</v>
      </c>
      <c r="I11">
        <v>25.15</v>
      </c>
      <c r="J11">
        <v>30029.1</v>
      </c>
      <c r="L11">
        <f t="shared" si="2"/>
        <v>1789</v>
      </c>
      <c r="M11" t="str">
        <f>IF(ISNUMBER(MATCH(C11,'MTR 기등록 종목_GF1406'!C:C,0)),"-","NEW")</f>
        <v>-</v>
      </c>
      <c r="Q11">
        <v>533700</v>
      </c>
      <c r="S11" t="s">
        <v>52346</v>
      </c>
      <c r="T11" t="s">
        <v>1413</v>
      </c>
      <c r="V11" t="s">
        <v>1806</v>
      </c>
      <c r="Z11">
        <v>1789</v>
      </c>
      <c r="AC11" t="s">
        <v>247</v>
      </c>
      <c r="AE11" s="141">
        <v>44047</v>
      </c>
    </row>
    <row r="12" spans="1:31">
      <c r="A12" s="17">
        <v>44039</v>
      </c>
      <c r="B12" t="s">
        <v>1716</v>
      </c>
      <c r="C12" t="s">
        <v>186</v>
      </c>
      <c r="D12" s="5">
        <v>9.9485166609610126E-3</v>
      </c>
      <c r="E12" s="5">
        <v>3.7804363311651847E-4</v>
      </c>
      <c r="F12" s="5">
        <f>IFERROR(VLOOKUP(C12,'p2301'!A:V,22,FALSE),0)/100</f>
        <v>2.9999999999999997E-4</v>
      </c>
      <c r="G12" s="2">
        <f t="shared" si="0"/>
        <v>7.8043633116518492E-5</v>
      </c>
      <c r="H12" s="78">
        <f t="shared" si="1"/>
        <v>10479962.93414535</v>
      </c>
      <c r="I12">
        <v>23.69</v>
      </c>
      <c r="J12">
        <v>28285.86</v>
      </c>
      <c r="L12">
        <f t="shared" si="2"/>
        <v>371</v>
      </c>
      <c r="M12" t="str">
        <f>IF(ISNUMBER(MATCH(C12,'MTR 기등록 종목_GF1406'!C:C,0)),"-","NEW")</f>
        <v>-</v>
      </c>
      <c r="Q12">
        <v>533700</v>
      </c>
      <c r="S12" t="s">
        <v>757</v>
      </c>
      <c r="T12" t="s">
        <v>186</v>
      </c>
      <c r="V12" t="s">
        <v>1806</v>
      </c>
      <c r="Z12">
        <v>845</v>
      </c>
      <c r="AC12" t="s">
        <v>247</v>
      </c>
      <c r="AE12" s="141">
        <v>44047</v>
      </c>
    </row>
    <row r="13" spans="1:31">
      <c r="A13" s="17">
        <v>44039</v>
      </c>
      <c r="B13" t="s">
        <v>1716</v>
      </c>
      <c r="C13" t="s">
        <v>1414</v>
      </c>
      <c r="D13" s="5">
        <v>1.3020178399712617E-2</v>
      </c>
      <c r="E13" s="5">
        <v>4.9476677918907947E-4</v>
      </c>
      <c r="F13" s="5">
        <f>IFERROR(VLOOKUP(C13,'p2301'!A:V,22,FALSE),0)/100</f>
        <v>0</v>
      </c>
      <c r="G13" s="2">
        <f t="shared" si="0"/>
        <v>4.9476677918907947E-4</v>
      </c>
      <c r="H13" s="78">
        <f t="shared" si="1"/>
        <v>66438956.003068984</v>
      </c>
      <c r="I13">
        <v>22.36</v>
      </c>
      <c r="J13">
        <v>26697.84</v>
      </c>
      <c r="L13">
        <f t="shared" si="2"/>
        <v>2489</v>
      </c>
      <c r="M13" t="str">
        <f>IF(ISNUMBER(MATCH(C13,'MTR 기등록 종목_GF1406'!C:C,0)),"-","NEW")</f>
        <v>-</v>
      </c>
      <c r="Q13">
        <v>533700</v>
      </c>
      <c r="S13" t="s">
        <v>1628</v>
      </c>
      <c r="T13" t="s">
        <v>1414</v>
      </c>
      <c r="V13" t="s">
        <v>1806</v>
      </c>
      <c r="Z13">
        <v>477</v>
      </c>
      <c r="AC13" t="s">
        <v>247</v>
      </c>
      <c r="AE13" s="141">
        <v>44047</v>
      </c>
    </row>
    <row r="14" spans="1:31">
      <c r="A14" s="17">
        <v>44039</v>
      </c>
      <c r="B14" t="s">
        <v>1716</v>
      </c>
      <c r="C14" t="s">
        <v>1415</v>
      </c>
      <c r="D14" s="5">
        <v>1.7824808046510068E-2</v>
      </c>
      <c r="E14" s="5">
        <v>6.7734270576738252E-4</v>
      </c>
      <c r="F14" s="5">
        <f>IFERROR(VLOOKUP(C14,'p2301'!A:V,22,FALSE),0)/100</f>
        <v>0</v>
      </c>
      <c r="G14" s="2">
        <f t="shared" si="0"/>
        <v>6.7734270576738252E-4</v>
      </c>
      <c r="H14" s="78">
        <f t="shared" si="1"/>
        <v>90955868.745344639</v>
      </c>
      <c r="I14">
        <v>14.43</v>
      </c>
      <c r="J14">
        <v>17229.419999999998</v>
      </c>
      <c r="L14">
        <f t="shared" si="2"/>
        <v>5279</v>
      </c>
      <c r="M14" t="str">
        <f>IF(ISNUMBER(MATCH(C14,'MTR 기등록 종목_GF1406'!C:C,0)),"-","NEW")</f>
        <v>-</v>
      </c>
      <c r="Q14">
        <v>533700</v>
      </c>
      <c r="S14" t="s">
        <v>51816</v>
      </c>
      <c r="T14" t="s">
        <v>1415</v>
      </c>
      <c r="V14" t="s">
        <v>1806</v>
      </c>
      <c r="Z14">
        <v>5279</v>
      </c>
      <c r="AC14" t="s">
        <v>247</v>
      </c>
      <c r="AE14" s="141">
        <v>44047</v>
      </c>
    </row>
    <row r="15" spans="1:31">
      <c r="A15" s="17">
        <v>44039</v>
      </c>
      <c r="B15" t="s">
        <v>1716</v>
      </c>
      <c r="C15" t="s">
        <v>1416</v>
      </c>
      <c r="D15" s="5">
        <v>1.7329674183609509E-2</v>
      </c>
      <c r="E15" s="5">
        <v>6.5852761897716131E-4</v>
      </c>
      <c r="F15" s="5">
        <f>IFERROR(VLOOKUP(C15,'p2301'!A:V,22,FALSE),0)/100</f>
        <v>0</v>
      </c>
      <c r="G15" s="2">
        <f t="shared" si="0"/>
        <v>6.5852761897716131E-4</v>
      </c>
      <c r="H15" s="78">
        <f t="shared" si="1"/>
        <v>88429315.274033844</v>
      </c>
      <c r="I15">
        <v>21.11</v>
      </c>
      <c r="J15">
        <v>25205.34</v>
      </c>
      <c r="L15">
        <f t="shared" si="2"/>
        <v>3508</v>
      </c>
      <c r="M15" t="str">
        <f>IF(ISNUMBER(MATCH(C15,'MTR 기등록 종목_GF1406'!C:C,0)),"-","NEW")</f>
        <v>NEW</v>
      </c>
      <c r="Q15">
        <v>533700</v>
      </c>
      <c r="S15" t="s">
        <v>58170</v>
      </c>
      <c r="T15" t="s">
        <v>1416</v>
      </c>
      <c r="V15" t="s">
        <v>1806</v>
      </c>
      <c r="Z15">
        <v>3508</v>
      </c>
      <c r="AC15" t="s">
        <v>247</v>
      </c>
      <c r="AE15" s="141">
        <v>44047</v>
      </c>
    </row>
    <row r="16" spans="1:31">
      <c r="A16" s="17">
        <v>44039</v>
      </c>
      <c r="B16" t="s">
        <v>1716</v>
      </c>
      <c r="C16" t="s">
        <v>49</v>
      </c>
      <c r="D16" s="5">
        <v>1.7879822308059568E-2</v>
      </c>
      <c r="E16" s="5">
        <v>6.794332477062635E-4</v>
      </c>
      <c r="F16" s="5">
        <f>IFERROR(VLOOKUP(C16,'p2301'!A:V,22,FALSE),0)/100</f>
        <v>4.0000000000000002E-4</v>
      </c>
      <c r="G16" s="2">
        <f t="shared" si="0"/>
        <v>2.7943324770626348E-4</v>
      </c>
      <c r="H16" s="78">
        <f t="shared" si="1"/>
        <v>37523241.314987808</v>
      </c>
      <c r="I16">
        <v>16.649999999999999</v>
      </c>
      <c r="J16">
        <v>19880.099999999999</v>
      </c>
      <c r="L16">
        <f t="shared" si="2"/>
        <v>1887</v>
      </c>
      <c r="M16" t="str">
        <f>IF(ISNUMBER(MATCH(C16,'MTR 기등록 종목_GF1406'!C:C,0)),"-","NEW")</f>
        <v>-</v>
      </c>
      <c r="Q16">
        <v>533700</v>
      </c>
      <c r="S16" t="s">
        <v>1590</v>
      </c>
      <c r="T16" t="s">
        <v>49</v>
      </c>
      <c r="V16" t="s">
        <v>1806</v>
      </c>
      <c r="Z16">
        <v>-4192</v>
      </c>
      <c r="AC16" t="s">
        <v>247</v>
      </c>
      <c r="AE16" s="141">
        <v>44047</v>
      </c>
    </row>
    <row r="17" spans="1:31">
      <c r="A17" s="17">
        <v>44039</v>
      </c>
      <c r="B17" t="s">
        <v>1716</v>
      </c>
      <c r="C17" t="s">
        <v>1417</v>
      </c>
      <c r="D17" s="5">
        <v>3.4659348367219019E-2</v>
      </c>
      <c r="E17" s="5">
        <v>1.3170552379543226E-3</v>
      </c>
      <c r="F17" s="5">
        <f>IFERROR(VLOOKUP(C17,'p2301'!A:V,22,FALSE),0)/100</f>
        <v>0</v>
      </c>
      <c r="G17" s="2">
        <f t="shared" si="0"/>
        <v>1.3170552379543226E-3</v>
      </c>
      <c r="H17" s="78">
        <f t="shared" si="1"/>
        <v>176858630.54806769</v>
      </c>
      <c r="I17">
        <v>596000</v>
      </c>
      <c r="J17">
        <v>6714384</v>
      </c>
      <c r="L17">
        <f t="shared" si="2"/>
        <v>26</v>
      </c>
      <c r="M17" t="str">
        <f>IF(ISNUMBER(MATCH(C17,'MTR 기등록 종목_GF1406'!C:C,0)),"-","NEW")</f>
        <v>-</v>
      </c>
      <c r="Q17">
        <v>533700</v>
      </c>
      <c r="S17" t="s">
        <v>24240</v>
      </c>
      <c r="T17" t="s">
        <v>58895</v>
      </c>
      <c r="V17" t="s">
        <v>58892</v>
      </c>
      <c r="Z17">
        <v>26</v>
      </c>
      <c r="AC17" t="s">
        <v>488</v>
      </c>
      <c r="AE17" s="141">
        <v>44047</v>
      </c>
    </row>
    <row r="18" spans="1:31">
      <c r="A18" s="17">
        <v>44039</v>
      </c>
      <c r="B18" t="s">
        <v>1716</v>
      </c>
      <c r="C18" t="s">
        <v>1418</v>
      </c>
      <c r="D18" s="5">
        <v>3.4659348367219019E-2</v>
      </c>
      <c r="E18" s="5">
        <v>1.3170552379543226E-3</v>
      </c>
      <c r="F18" s="5">
        <f>IFERROR(VLOOKUP(C18,'p2301'!A:V,22,FALSE),0)/100</f>
        <v>0</v>
      </c>
      <c r="G18" s="2">
        <f t="shared" si="0"/>
        <v>1.3170552379543226E-3</v>
      </c>
      <c r="H18" s="78">
        <f t="shared" si="1"/>
        <v>176858630.54806769</v>
      </c>
      <c r="I18">
        <v>359500</v>
      </c>
      <c r="J18">
        <v>4050035</v>
      </c>
      <c r="L18">
        <f t="shared" si="2"/>
        <v>44</v>
      </c>
      <c r="M18" t="str">
        <f>IF(ISNUMBER(MATCH(C18,'MTR 기등록 종목_GF1406'!C:C,0)),"-","NEW")</f>
        <v>-</v>
      </c>
      <c r="Q18">
        <v>533700</v>
      </c>
      <c r="S18" t="s">
        <v>1511</v>
      </c>
      <c r="T18" t="s">
        <v>1418</v>
      </c>
      <c r="V18" t="s">
        <v>58892</v>
      </c>
      <c r="Z18">
        <v>20</v>
      </c>
      <c r="AC18" t="s">
        <v>488</v>
      </c>
      <c r="AE18" s="141">
        <v>44049</v>
      </c>
    </row>
    <row r="19" spans="1:31">
      <c r="A19" s="17">
        <v>44039</v>
      </c>
      <c r="B19" t="s">
        <v>1716</v>
      </c>
      <c r="C19" t="s">
        <v>1419</v>
      </c>
      <c r="D19" s="5">
        <v>1.219495529487835E-2</v>
      </c>
      <c r="E19" s="5">
        <v>4.6340830120537727E-4</v>
      </c>
      <c r="F19" s="5">
        <f>IFERROR(VLOOKUP(C19,'p2301'!A:V,22,FALSE),0)/100</f>
        <v>0</v>
      </c>
      <c r="G19" s="2">
        <f t="shared" si="0"/>
        <v>4.6340830120537727E-4</v>
      </c>
      <c r="H19" s="78">
        <f t="shared" si="1"/>
        <v>62228033.550884299</v>
      </c>
      <c r="I19">
        <v>320000</v>
      </c>
      <c r="J19">
        <v>3605038</v>
      </c>
      <c r="L19">
        <f t="shared" si="2"/>
        <v>17</v>
      </c>
      <c r="M19" t="str">
        <f>IF(ISNUMBER(MATCH(C19,'MTR 기등록 종목_GF1406'!C:C,0)),"-","NEW")</f>
        <v>-</v>
      </c>
      <c r="Q19">
        <v>533700</v>
      </c>
      <c r="S19" t="s">
        <v>1506</v>
      </c>
      <c r="T19" t="s">
        <v>1419</v>
      </c>
      <c r="V19" t="s">
        <v>58892</v>
      </c>
      <c r="Z19">
        <v>-9</v>
      </c>
      <c r="AC19" t="s">
        <v>488</v>
      </c>
      <c r="AE19" s="141">
        <v>44049</v>
      </c>
    </row>
    <row r="20" spans="1:31">
      <c r="A20" s="17">
        <v>44039</v>
      </c>
      <c r="B20" t="s">
        <v>1716</v>
      </c>
      <c r="C20" t="s">
        <v>1420</v>
      </c>
      <c r="D20" s="5">
        <v>9.3358513230119081E-3</v>
      </c>
      <c r="E20" s="5">
        <v>3.5476235027445251E-4</v>
      </c>
      <c r="F20" s="5">
        <f>IFERROR(VLOOKUP(C20,'p2301'!A:V,22,FALSE),0)/100</f>
        <v>0</v>
      </c>
      <c r="G20" s="2">
        <f t="shared" si="0"/>
        <v>3.5476235027445251E-4</v>
      </c>
      <c r="H20" s="78">
        <f t="shared" si="1"/>
        <v>47638687.908797935</v>
      </c>
      <c r="I20">
        <v>538000</v>
      </c>
      <c r="J20">
        <v>6060971</v>
      </c>
      <c r="L20">
        <f t="shared" si="2"/>
        <v>8</v>
      </c>
      <c r="M20" t="str">
        <f>IF(ISNUMBER(MATCH(C20,'MTR 기등록 종목_GF1406'!C:C,0)),"-","NEW")</f>
        <v>-</v>
      </c>
      <c r="Q20">
        <v>533700</v>
      </c>
      <c r="S20" t="s">
        <v>1502</v>
      </c>
      <c r="T20" t="s">
        <v>1420</v>
      </c>
      <c r="V20" t="s">
        <v>58892</v>
      </c>
      <c r="Z20">
        <v>-1</v>
      </c>
      <c r="AC20" t="s">
        <v>488</v>
      </c>
    </row>
    <row r="21" spans="1:31">
      <c r="A21" s="17">
        <v>44039</v>
      </c>
      <c r="B21" t="s">
        <v>1716</v>
      </c>
      <c r="C21" t="s">
        <v>1421</v>
      </c>
      <c r="D21" s="5">
        <v>2.6315429943491092E-2</v>
      </c>
      <c r="E21" s="5">
        <v>9.9998633785266145E-4</v>
      </c>
      <c r="F21" s="5">
        <f>IFERROR(VLOOKUP(C21,'p2301'!A:V,22,FALSE),0)/100</f>
        <v>0</v>
      </c>
      <c r="G21" s="2">
        <f t="shared" si="0"/>
        <v>9.9998633785266145E-4</v>
      </c>
      <c r="H21" s="78">
        <f t="shared" si="1"/>
        <v>134281546.57666126</v>
      </c>
      <c r="I21">
        <v>175500</v>
      </c>
      <c r="J21">
        <v>1977138</v>
      </c>
      <c r="L21">
        <f t="shared" si="2"/>
        <v>68</v>
      </c>
      <c r="M21" t="str">
        <f>IF(ISNUMBER(MATCH(C21,'MTR 기등록 종목_GF1406'!C:C,0)),"-","NEW")</f>
        <v>-</v>
      </c>
      <c r="Q21">
        <v>533700</v>
      </c>
      <c r="S21" t="s">
        <v>24139</v>
      </c>
      <c r="T21" t="s">
        <v>58896</v>
      </c>
      <c r="V21" t="s">
        <v>58892</v>
      </c>
      <c r="Z21">
        <v>68</v>
      </c>
      <c r="AC21" t="s">
        <v>488</v>
      </c>
      <c r="AE21" s="141">
        <v>44047</v>
      </c>
    </row>
    <row r="22" spans="1:31">
      <c r="A22" s="17">
        <v>44039</v>
      </c>
      <c r="B22" t="s">
        <v>1716</v>
      </c>
      <c r="C22" t="s">
        <v>1422</v>
      </c>
      <c r="D22" s="5">
        <v>2.1822552675656415E-2</v>
      </c>
      <c r="E22" s="5">
        <v>8.2925700167494373E-4</v>
      </c>
      <c r="F22" s="5">
        <f>IFERROR(VLOOKUP(C22,'p2301'!A:V,22,FALSE),0)/100</f>
        <v>0</v>
      </c>
      <c r="G22" s="2">
        <f t="shared" si="0"/>
        <v>8.2925700167494373E-4</v>
      </c>
      <c r="H22" s="78">
        <f t="shared" si="1"/>
        <v>111355434.04878335</v>
      </c>
      <c r="I22">
        <v>106300</v>
      </c>
      <c r="J22">
        <v>1197549</v>
      </c>
      <c r="L22">
        <f t="shared" si="2"/>
        <v>93</v>
      </c>
      <c r="M22" t="str">
        <f>IF(ISNUMBER(MATCH(C22,'MTR 기등록 종목_GF1406'!C:C,0)),"-","NEW")</f>
        <v>-</v>
      </c>
      <c r="Q22">
        <v>533700</v>
      </c>
      <c r="S22" t="s">
        <v>1507</v>
      </c>
      <c r="T22" t="s">
        <v>1422</v>
      </c>
      <c r="V22" t="s">
        <v>58892</v>
      </c>
      <c r="Z22">
        <v>14</v>
      </c>
      <c r="AC22" t="s">
        <v>488</v>
      </c>
      <c r="AE22" s="141">
        <v>44049</v>
      </c>
    </row>
    <row r="23" spans="1:31">
      <c r="A23" s="17">
        <v>44039</v>
      </c>
      <c r="B23" t="s">
        <v>1716</v>
      </c>
      <c r="C23" t="s">
        <v>1423</v>
      </c>
      <c r="D23" s="5">
        <v>1.9683086318991905E-2</v>
      </c>
      <c r="E23" s="5">
        <v>7.4795728012169238E-4</v>
      </c>
      <c r="F23" s="5">
        <f>IFERROR(VLOOKUP(C23,'p2301'!A:V,22,FALSE),0)/100</f>
        <v>4.0000000000000002E-4</v>
      </c>
      <c r="G23" s="2">
        <f t="shared" si="0"/>
        <v>3.4795728012169236E-4</v>
      </c>
      <c r="H23" s="78">
        <f t="shared" si="1"/>
        <v>46724880.079545423</v>
      </c>
      <c r="I23">
        <v>273200</v>
      </c>
      <c r="J23">
        <v>3077802</v>
      </c>
      <c r="L23">
        <f t="shared" si="2"/>
        <v>15</v>
      </c>
      <c r="M23" t="str">
        <f>IF(ISNUMBER(MATCH(C23,'MTR 기등록 종목_GF1406'!C:C,0)),"-","NEW")</f>
        <v>-</v>
      </c>
      <c r="Q23">
        <v>533700</v>
      </c>
      <c r="S23" t="s">
        <v>24056</v>
      </c>
      <c r="T23" t="s">
        <v>58897</v>
      </c>
      <c r="V23" t="s">
        <v>58892</v>
      </c>
      <c r="Z23">
        <v>33</v>
      </c>
      <c r="AC23" t="s">
        <v>488</v>
      </c>
      <c r="AE23" s="141">
        <v>44047</v>
      </c>
    </row>
    <row r="24" spans="1:31">
      <c r="A24" s="17">
        <v>44039</v>
      </c>
      <c r="B24" t="s">
        <v>1716</v>
      </c>
      <c r="C24" t="s">
        <v>1424</v>
      </c>
      <c r="D24" s="5">
        <v>1.7522225935351111E-2</v>
      </c>
      <c r="E24" s="5">
        <v>6.6584458554334218E-4</v>
      </c>
      <c r="F24" s="5">
        <f>IFERROR(VLOOKUP(C24,'p2301'!A:V,22,FALSE),0)/100</f>
        <v>0</v>
      </c>
      <c r="G24" s="2">
        <f t="shared" si="0"/>
        <v>6.6584458554334218E-4</v>
      </c>
      <c r="H24" s="78">
        <f t="shared" si="1"/>
        <v>89411862.284492359</v>
      </c>
      <c r="I24">
        <v>67200</v>
      </c>
      <c r="J24">
        <v>757058.1</v>
      </c>
      <c r="L24">
        <f t="shared" si="2"/>
        <v>118</v>
      </c>
      <c r="M24" t="str">
        <f>IF(ISNUMBER(MATCH(C24,'MTR 기등록 종목_GF1406'!C:C,0)),"-","NEW")</f>
        <v>-</v>
      </c>
      <c r="Q24">
        <v>533700</v>
      </c>
      <c r="S24" t="s">
        <v>24194</v>
      </c>
      <c r="T24" t="s">
        <v>1424</v>
      </c>
      <c r="V24" t="s">
        <v>58892</v>
      </c>
      <c r="Z24">
        <v>118</v>
      </c>
      <c r="AC24" t="s">
        <v>488</v>
      </c>
      <c r="AE24" s="141">
        <v>44049</v>
      </c>
    </row>
    <row r="25" spans="1:31">
      <c r="A25" s="17">
        <v>44039</v>
      </c>
      <c r="B25" t="s">
        <v>1716</v>
      </c>
      <c r="C25" t="s">
        <v>213</v>
      </c>
      <c r="D25" s="5">
        <v>2.5673591383125194E-2</v>
      </c>
      <c r="E25" s="5">
        <v>9.7559647255875733E-4</v>
      </c>
      <c r="F25" s="5">
        <f>IFERROR(VLOOKUP(C25,'p2301'!A:V,22,FALSE),0)/100</f>
        <v>0</v>
      </c>
      <c r="G25" s="2">
        <f t="shared" si="0"/>
        <v>9.7559647255875733E-4</v>
      </c>
      <c r="H25" s="78">
        <f t="shared" si="1"/>
        <v>131006392.99856864</v>
      </c>
      <c r="I25">
        <v>190700</v>
      </c>
      <c r="J25">
        <v>2148378</v>
      </c>
      <c r="L25">
        <f t="shared" si="2"/>
        <v>61</v>
      </c>
      <c r="M25" t="str">
        <f>IF(ISNUMBER(MATCH(C25,'MTR 기등록 종목_GF1406'!C:C,0)),"-","NEW")</f>
        <v>-</v>
      </c>
      <c r="Q25">
        <v>533700</v>
      </c>
      <c r="S25" t="s">
        <v>494</v>
      </c>
      <c r="T25" t="s">
        <v>58898</v>
      </c>
      <c r="V25" t="s">
        <v>58892</v>
      </c>
      <c r="Z25">
        <v>61</v>
      </c>
      <c r="AC25" t="s">
        <v>488</v>
      </c>
      <c r="AE25" s="141">
        <v>44047</v>
      </c>
    </row>
    <row r="26" spans="1:31">
      <c r="A26" s="17">
        <v>44039</v>
      </c>
      <c r="B26" t="s">
        <v>1716</v>
      </c>
      <c r="C26" t="s">
        <v>1425</v>
      </c>
      <c r="D26" s="5">
        <v>8.9857569840938161E-3</v>
      </c>
      <c r="E26" s="5">
        <v>3.4145876539556501E-4</v>
      </c>
      <c r="F26" s="5">
        <f>IFERROR(VLOOKUP(C26,'p2301'!A:V,22,FALSE),0)/100</f>
        <v>0</v>
      </c>
      <c r="G26" s="2">
        <f t="shared" si="0"/>
        <v>3.4145876539556501E-4</v>
      </c>
      <c r="H26" s="78">
        <f t="shared" si="1"/>
        <v>45852237.549499013</v>
      </c>
      <c r="I26">
        <v>678000</v>
      </c>
      <c r="J26">
        <v>7638175</v>
      </c>
      <c r="L26">
        <f t="shared" si="2"/>
        <v>6</v>
      </c>
      <c r="M26" t="str">
        <f>IF(ISNUMBER(MATCH(C26,'MTR 기등록 종목_GF1406'!C:C,0)),"-","NEW")</f>
        <v>-</v>
      </c>
      <c r="Q26">
        <v>533700</v>
      </c>
      <c r="S26" t="s">
        <v>24074</v>
      </c>
      <c r="T26" t="s">
        <v>1425</v>
      </c>
      <c r="V26" t="s">
        <v>58892</v>
      </c>
      <c r="Z26">
        <v>6</v>
      </c>
      <c r="AC26" t="s">
        <v>488</v>
      </c>
      <c r="AE26" s="141">
        <v>44049</v>
      </c>
    </row>
    <row r="27" spans="1:31">
      <c r="A27" s="17">
        <v>44039</v>
      </c>
      <c r="B27" t="s">
        <v>1716</v>
      </c>
      <c r="C27" t="s">
        <v>1426</v>
      </c>
      <c r="D27" s="5">
        <v>4.6982673700173783E-2</v>
      </c>
      <c r="E27" s="5">
        <v>1.7853416006066037E-3</v>
      </c>
      <c r="F27" s="5">
        <f>IFERROR(VLOOKUP(C27,'p2301'!A:V,22,FALSE),0)/100</f>
        <v>0</v>
      </c>
      <c r="G27" s="2">
        <f t="shared" si="0"/>
        <v>1.7853416006066037E-3</v>
      </c>
      <c r="H27" s="78">
        <f t="shared" si="1"/>
        <v>239741706.6836265</v>
      </c>
      <c r="I27">
        <v>490500</v>
      </c>
      <c r="J27">
        <v>5525848</v>
      </c>
      <c r="L27">
        <f t="shared" si="2"/>
        <v>43</v>
      </c>
      <c r="M27" t="str">
        <f>IF(ISNUMBER(MATCH(C27,'MTR 기등록 종목_GF1406'!C:C,0)),"-","NEW")</f>
        <v>NEW</v>
      </c>
      <c r="Q27">
        <v>533700</v>
      </c>
      <c r="S27" t="s">
        <v>58173</v>
      </c>
      <c r="T27" t="s">
        <v>58899</v>
      </c>
      <c r="V27" t="s">
        <v>58892</v>
      </c>
      <c r="Z27">
        <v>43</v>
      </c>
      <c r="AC27" t="s">
        <v>488</v>
      </c>
      <c r="AE27" s="141">
        <v>44047</v>
      </c>
    </row>
    <row r="28" spans="1:31">
      <c r="A28" s="17">
        <v>44039</v>
      </c>
      <c r="B28" t="s">
        <v>1716</v>
      </c>
      <c r="C28" t="s">
        <v>51</v>
      </c>
      <c r="D28" s="5">
        <v>1.6191867918784079E-2</v>
      </c>
      <c r="E28" s="5">
        <v>6.1529098091379496E-4</v>
      </c>
      <c r="F28" s="5">
        <f>IFERROR(VLOOKUP(C28,'p2301'!A:V,22,FALSE),0)/100</f>
        <v>0</v>
      </c>
      <c r="G28" s="2">
        <f t="shared" si="0"/>
        <v>6.1529098091379496E-4</v>
      </c>
      <c r="H28" s="78">
        <f t="shared" si="1"/>
        <v>82623353.324202076</v>
      </c>
      <c r="I28">
        <v>2.98</v>
      </c>
      <c r="J28">
        <v>2584.5279999999998</v>
      </c>
      <c r="L28">
        <f t="shared" si="2"/>
        <v>31968</v>
      </c>
      <c r="M28" t="str">
        <f>IF(ISNUMBER(MATCH(C28,'MTR 기등록 종목_GF1406'!C:C,0)),"-","NEW")</f>
        <v>-</v>
      </c>
      <c r="Q28">
        <v>533700</v>
      </c>
      <c r="S28" t="s">
        <v>611</v>
      </c>
      <c r="T28" t="s">
        <v>51</v>
      </c>
      <c r="V28" t="s">
        <v>58765</v>
      </c>
      <c r="Z28">
        <v>-30380</v>
      </c>
      <c r="AC28" t="s">
        <v>608</v>
      </c>
      <c r="AE28" s="141">
        <v>44049</v>
      </c>
    </row>
    <row r="29" spans="1:31">
      <c r="A29" s="17">
        <v>44039</v>
      </c>
      <c r="B29" t="s">
        <v>1716</v>
      </c>
      <c r="C29" t="s">
        <v>203</v>
      </c>
      <c r="D29" s="5">
        <v>1.3050742694492719E-2</v>
      </c>
      <c r="E29" s="5">
        <v>4.9592822239072332E-4</v>
      </c>
      <c r="F29" s="5">
        <f>IFERROR(VLOOKUP(C29,'p2301'!A:V,22,FALSE),0)/100</f>
        <v>0</v>
      </c>
      <c r="G29" s="2">
        <f t="shared" si="0"/>
        <v>4.9592822239072332E-4</v>
      </c>
      <c r="H29" s="78">
        <f t="shared" si="1"/>
        <v>66594918.523229599</v>
      </c>
      <c r="I29">
        <v>1.2</v>
      </c>
      <c r="J29">
        <v>1040.75</v>
      </c>
      <c r="L29">
        <f t="shared" si="2"/>
        <v>63987</v>
      </c>
      <c r="M29" t="str">
        <f>IF(ISNUMBER(MATCH(C29,'MTR 기등록 종목_GF1406'!C:C,0)),"-","NEW")</f>
        <v>-</v>
      </c>
      <c r="Q29">
        <v>533700</v>
      </c>
      <c r="S29" t="s">
        <v>627</v>
      </c>
      <c r="T29" t="s">
        <v>203</v>
      </c>
      <c r="V29" t="s">
        <v>58765</v>
      </c>
      <c r="Z29">
        <v>-26330</v>
      </c>
      <c r="AC29" t="s">
        <v>608</v>
      </c>
    </row>
    <row r="30" spans="1:31">
      <c r="A30" s="17">
        <v>44039</v>
      </c>
      <c r="B30" t="s">
        <v>1716</v>
      </c>
      <c r="C30" t="s">
        <v>1427</v>
      </c>
      <c r="D30" s="5">
        <v>2.1373265560979068E-2</v>
      </c>
      <c r="E30" s="5">
        <v>8.1218409131720453E-4</v>
      </c>
      <c r="F30" s="5">
        <f>IFERROR(VLOOKUP(C30,'p2301'!A:V,22,FALSE),0)/100</f>
        <v>1.2999999999999999E-3</v>
      </c>
      <c r="G30" s="2">
        <f t="shared" si="0"/>
        <v>-4.8781590868279541E-4</v>
      </c>
      <c r="H30" s="78">
        <f t="shared" si="1"/>
        <v>-65505569.609368622</v>
      </c>
      <c r="I30">
        <v>0.76500000000000001</v>
      </c>
      <c r="J30">
        <v>663.47789999999998</v>
      </c>
      <c r="L30">
        <f t="shared" si="2"/>
        <v>-98731</v>
      </c>
      <c r="M30" t="str">
        <f>IF(ISNUMBER(MATCH(C30,'MTR 기등록 종목_GF1406'!C:C,0)),"-","NEW")</f>
        <v>NEW</v>
      </c>
      <c r="Q30">
        <v>533700</v>
      </c>
      <c r="S30" t="s">
        <v>58176</v>
      </c>
      <c r="T30" t="s">
        <v>1427</v>
      </c>
      <c r="V30" t="s">
        <v>58765</v>
      </c>
      <c r="Z30">
        <v>164380</v>
      </c>
      <c r="AC30" t="s">
        <v>608</v>
      </c>
      <c r="AE30" s="141">
        <v>44049</v>
      </c>
    </row>
    <row r="31" spans="1:31">
      <c r="A31" s="17">
        <v>44039</v>
      </c>
      <c r="B31" t="s">
        <v>1716</v>
      </c>
      <c r="C31" t="s">
        <v>1428</v>
      </c>
      <c r="D31" s="5">
        <v>1.6257126847400667E-2</v>
      </c>
      <c r="E31" s="5">
        <v>6.1777082020122531E-4</v>
      </c>
      <c r="F31" s="5">
        <f>IFERROR(VLOOKUP(C31,'p2301'!A:V,22,FALSE),0)/100</f>
        <v>0</v>
      </c>
      <c r="G31" s="2">
        <f t="shared" si="0"/>
        <v>6.1777082020122531E-4</v>
      </c>
      <c r="H31" s="78">
        <f t="shared" si="1"/>
        <v>82956354.528491303</v>
      </c>
      <c r="I31">
        <v>1.83</v>
      </c>
      <c r="J31">
        <v>1587.143</v>
      </c>
      <c r="L31">
        <f t="shared" si="2"/>
        <v>52268</v>
      </c>
      <c r="M31" t="str">
        <f>IF(ISNUMBER(MATCH(C31,'MTR 기등록 종목_GF1406'!C:C,0)),"-","NEW")</f>
        <v>-</v>
      </c>
      <c r="Q31">
        <v>533700</v>
      </c>
      <c r="S31" t="s">
        <v>1552</v>
      </c>
      <c r="T31" t="s">
        <v>1428</v>
      </c>
      <c r="V31" t="s">
        <v>58765</v>
      </c>
      <c r="Z31">
        <v>-91564</v>
      </c>
      <c r="AC31" t="s">
        <v>608</v>
      </c>
      <c r="AE31" s="141">
        <v>44049</v>
      </c>
    </row>
    <row r="32" spans="1:31">
      <c r="A32" s="17">
        <v>44039</v>
      </c>
      <c r="B32" t="s">
        <v>1716</v>
      </c>
      <c r="C32" t="s">
        <v>1429</v>
      </c>
      <c r="D32" s="5">
        <v>1.9086288210065552E-2</v>
      </c>
      <c r="E32" s="5">
        <v>7.2527895198249098E-4</v>
      </c>
      <c r="F32" s="5">
        <f>IFERROR(VLOOKUP(C32,'p2301'!A:V,22,FALSE),0)/100</f>
        <v>0</v>
      </c>
      <c r="G32" s="2">
        <f t="shared" si="0"/>
        <v>7.2527895198249098E-4</v>
      </c>
      <c r="H32" s="78">
        <f t="shared" si="1"/>
        <v>97392909.96799463</v>
      </c>
      <c r="I32">
        <v>2.37</v>
      </c>
      <c r="J32">
        <v>2055.4810000000002</v>
      </c>
      <c r="L32">
        <f t="shared" si="2"/>
        <v>47382</v>
      </c>
      <c r="M32" t="str">
        <f>IF(ISNUMBER(MATCH(C32,'MTR 기등록 종목_GF1406'!C:C,0)),"-","NEW")</f>
        <v>-</v>
      </c>
      <c r="Q32">
        <v>533700</v>
      </c>
      <c r="S32" t="s">
        <v>41351</v>
      </c>
      <c r="T32" t="s">
        <v>1429</v>
      </c>
      <c r="V32" t="s">
        <v>58765</v>
      </c>
      <c r="Z32">
        <v>47382</v>
      </c>
      <c r="AC32" t="s">
        <v>608</v>
      </c>
      <c r="AE32" s="141">
        <v>44049</v>
      </c>
    </row>
    <row r="33" spans="1:31">
      <c r="A33" s="17">
        <v>44039</v>
      </c>
      <c r="B33" t="s">
        <v>1716</v>
      </c>
      <c r="C33" t="s">
        <v>50</v>
      </c>
      <c r="D33" s="5">
        <v>3.0109836592941024E-2</v>
      </c>
      <c r="E33" s="5">
        <v>1.1441737905317588E-3</v>
      </c>
      <c r="F33" s="5">
        <f>IFERROR(VLOOKUP(C33,'p2301'!A:V,22,FALSE),0)/100</f>
        <v>0</v>
      </c>
      <c r="G33" s="2">
        <f t="shared" si="0"/>
        <v>1.1441737905317588E-3</v>
      </c>
      <c r="H33" s="78">
        <f t="shared" si="1"/>
        <v>153643525.24556494</v>
      </c>
      <c r="I33">
        <v>1.58</v>
      </c>
      <c r="J33">
        <v>1370.32</v>
      </c>
      <c r="L33">
        <f t="shared" si="2"/>
        <v>112122</v>
      </c>
      <c r="M33" t="str">
        <f>IF(ISNUMBER(MATCH(C33,'MTR 기등록 종목_GF1406'!C:C,0)),"-","NEW")</f>
        <v>-</v>
      </c>
      <c r="Q33">
        <v>533700</v>
      </c>
      <c r="S33" t="s">
        <v>1554</v>
      </c>
      <c r="T33" t="s">
        <v>50</v>
      </c>
      <c r="V33" t="s">
        <v>58765</v>
      </c>
      <c r="Z33">
        <v>-25069</v>
      </c>
      <c r="AC33" t="s">
        <v>608</v>
      </c>
      <c r="AE33" s="141">
        <v>44049</v>
      </c>
    </row>
    <row r="34" spans="1:31">
      <c r="A34" s="17">
        <v>44039</v>
      </c>
      <c r="B34" t="s">
        <v>1716</v>
      </c>
      <c r="C34" t="s">
        <v>202</v>
      </c>
      <c r="D34" s="5">
        <v>9.7559646031663508E-3</v>
      </c>
      <c r="E34" s="5">
        <v>3.707266549203213E-4</v>
      </c>
      <c r="F34" s="5">
        <f>IFERROR(VLOOKUP(C34,'p2301'!A:V,22,FALSE),0)/100</f>
        <v>0</v>
      </c>
      <c r="G34" s="2">
        <f t="shared" si="0"/>
        <v>3.707266549203213E-4</v>
      </c>
      <c r="H34" s="78">
        <f t="shared" si="1"/>
        <v>49782428.714768924</v>
      </c>
      <c r="I34">
        <v>0.875</v>
      </c>
      <c r="J34">
        <v>754.54349999999999</v>
      </c>
      <c r="L34">
        <f t="shared" si="2"/>
        <v>65977</v>
      </c>
      <c r="M34" t="str">
        <f>IF(ISNUMBER(MATCH(C34,'MTR 기등록 종목_GF1406'!C:C,0)),"-","NEW")</f>
        <v>-</v>
      </c>
      <c r="Q34">
        <v>533700</v>
      </c>
      <c r="S34" t="s">
        <v>1557</v>
      </c>
      <c r="T34" t="s">
        <v>202</v>
      </c>
      <c r="V34" t="s">
        <v>58765</v>
      </c>
      <c r="Z34">
        <v>-23006</v>
      </c>
      <c r="AC34" t="s">
        <v>608</v>
      </c>
      <c r="AE34" s="141">
        <v>44049</v>
      </c>
    </row>
    <row r="35" spans="1:31">
      <c r="A35" s="17">
        <v>44039</v>
      </c>
      <c r="B35" t="s">
        <v>1716</v>
      </c>
      <c r="C35" t="s">
        <v>52</v>
      </c>
      <c r="D35" s="5">
        <v>3.5301186621531852E-2</v>
      </c>
      <c r="E35" s="5">
        <v>1.3414450916182103E-3</v>
      </c>
      <c r="F35" s="5">
        <f>IFERROR(VLOOKUP(C35,'p2301'!A:V,22,FALSE),0)/100</f>
        <v>1.7000000000000001E-3</v>
      </c>
      <c r="G35" s="2">
        <f t="shared" si="0"/>
        <v>-3.5855490838178979E-4</v>
      </c>
      <c r="H35" s="78">
        <f t="shared" si="1"/>
        <v>-48147965.434757635</v>
      </c>
      <c r="I35">
        <v>1.36</v>
      </c>
      <c r="J35">
        <v>1179.5160000000001</v>
      </c>
      <c r="L35">
        <f t="shared" si="2"/>
        <v>-40820</v>
      </c>
      <c r="M35" t="str">
        <f>IF(ISNUMBER(MATCH(C35,'MTR 기등록 종목_GF1406'!C:C,0)),"-","NEW")</f>
        <v>-</v>
      </c>
      <c r="Q35">
        <v>533700</v>
      </c>
      <c r="S35" t="s">
        <v>41094</v>
      </c>
      <c r="T35" t="s">
        <v>52</v>
      </c>
      <c r="V35" t="s">
        <v>58765</v>
      </c>
      <c r="Z35">
        <v>152718</v>
      </c>
      <c r="AC35" t="s">
        <v>608</v>
      </c>
      <c r="AE35" s="141">
        <v>44049</v>
      </c>
    </row>
    <row r="36" spans="1:31">
      <c r="A36" s="17">
        <v>44039</v>
      </c>
      <c r="B36" t="s">
        <v>1716</v>
      </c>
      <c r="C36" t="s">
        <v>1430</v>
      </c>
      <c r="D36" s="5">
        <v>8.6648370918047547E-3</v>
      </c>
      <c r="E36" s="5">
        <v>3.2926380948858065E-4</v>
      </c>
      <c r="F36" s="5">
        <f>IFERROR(VLOOKUP(C36,'p2301'!A:V,22,FALSE),0)/100</f>
        <v>0</v>
      </c>
      <c r="G36" s="2">
        <f t="shared" si="0"/>
        <v>3.2926380948858065E-4</v>
      </c>
      <c r="H36" s="78">
        <f t="shared" si="1"/>
        <v>44214657.637016922</v>
      </c>
      <c r="I36">
        <v>3.83</v>
      </c>
      <c r="J36">
        <v>3252.2860000000001</v>
      </c>
      <c r="L36">
        <f t="shared" si="2"/>
        <v>13595</v>
      </c>
      <c r="M36" t="str">
        <f>IF(ISNUMBER(MATCH(C36,'MTR 기등록 종목_GF1406'!C:C,0)),"-","NEW")</f>
        <v>-</v>
      </c>
      <c r="Q36">
        <v>533700</v>
      </c>
      <c r="S36" t="s">
        <v>2107</v>
      </c>
      <c r="T36" t="s">
        <v>1430</v>
      </c>
      <c r="V36" t="s">
        <v>1913</v>
      </c>
      <c r="Z36">
        <v>13595</v>
      </c>
      <c r="AC36" t="s">
        <v>293</v>
      </c>
      <c r="AE36" s="141">
        <v>44049</v>
      </c>
    </row>
    <row r="37" spans="1:31">
      <c r="A37" s="17">
        <v>44039</v>
      </c>
      <c r="B37" t="s">
        <v>1716</v>
      </c>
      <c r="C37" t="s">
        <v>218</v>
      </c>
      <c r="D37" s="5">
        <v>4.6212466325943703E-2</v>
      </c>
      <c r="E37" s="5">
        <v>1.7560737203858607E-3</v>
      </c>
      <c r="F37" s="5">
        <f>IFERROR(VLOOKUP(C37,'p2301'!A:V,22,FALSE),0)/100</f>
        <v>1.7000000000000001E-3</v>
      </c>
      <c r="G37" s="2">
        <f t="shared" si="0"/>
        <v>5.6073720385860573E-5</v>
      </c>
      <c r="H37" s="78">
        <f t="shared" si="1"/>
        <v>0</v>
      </c>
      <c r="I37">
        <v>77.900000000000006</v>
      </c>
      <c r="J37">
        <v>69293.45</v>
      </c>
      <c r="L37">
        <f t="shared" si="2"/>
        <v>109</v>
      </c>
      <c r="M37" t="str">
        <f>IF(ISNUMBER(MATCH(C37,'MTR 기등록 종목_GF1406'!C:C,0)),"-","NEW")</f>
        <v>-</v>
      </c>
      <c r="Q37">
        <v>533700</v>
      </c>
      <c r="S37" t="s">
        <v>339</v>
      </c>
      <c r="T37" t="s">
        <v>218</v>
      </c>
      <c r="V37" t="s">
        <v>3621</v>
      </c>
      <c r="Z37">
        <v>-666</v>
      </c>
      <c r="AC37" t="s">
        <v>341</v>
      </c>
      <c r="AE37" s="141">
        <v>44047</v>
      </c>
    </row>
    <row r="38" spans="1:31">
      <c r="A38" s="17">
        <v>44039</v>
      </c>
      <c r="B38" t="s">
        <v>1716</v>
      </c>
      <c r="C38" t="s">
        <v>1431</v>
      </c>
      <c r="D38" s="5">
        <v>3.8510387074687798E-2</v>
      </c>
      <c r="E38" s="5">
        <v>1.4633947088381362E-3</v>
      </c>
      <c r="F38" s="5">
        <f>IFERROR(VLOOKUP(C38,'p2301'!A:V,22,FALSE),0)/100</f>
        <v>0</v>
      </c>
      <c r="G38" s="2">
        <f t="shared" si="0"/>
        <v>1.4633947088381362E-3</v>
      </c>
      <c r="H38" s="78">
        <f t="shared" si="1"/>
        <v>196509589.49785298</v>
      </c>
      <c r="I38">
        <v>11</v>
      </c>
      <c r="J38">
        <v>9784.6980000000003</v>
      </c>
      <c r="L38">
        <f t="shared" si="2"/>
        <v>20083</v>
      </c>
      <c r="M38" t="str">
        <f>IF(ISNUMBER(MATCH(C38,'MTR 기등록 종목_GF1406'!C:C,0)),"-","NEW")</f>
        <v>NEW</v>
      </c>
      <c r="Q38">
        <v>533700</v>
      </c>
      <c r="S38" t="s">
        <v>58179</v>
      </c>
      <c r="T38" t="s">
        <v>1431</v>
      </c>
      <c r="V38" t="s">
        <v>3621</v>
      </c>
      <c r="Z38">
        <v>20083</v>
      </c>
      <c r="AC38" t="s">
        <v>341</v>
      </c>
      <c r="AE38" s="141">
        <v>44047</v>
      </c>
    </row>
    <row r="39" spans="1:31">
      <c r="A39" s="17">
        <v>44039</v>
      </c>
      <c r="B39" t="s">
        <v>1716</v>
      </c>
      <c r="C39" t="s">
        <v>1432</v>
      </c>
      <c r="D39" s="5">
        <v>9.788057020869538E-3</v>
      </c>
      <c r="E39" s="5">
        <v>3.7194616679304244E-4</v>
      </c>
      <c r="F39" s="5">
        <f>IFERROR(VLOOKUP(C39,'p2301'!A:V,22,FALSE),0)/100</f>
        <v>0</v>
      </c>
      <c r="G39" s="2">
        <f t="shared" si="0"/>
        <v>3.7194616679304244E-4</v>
      </c>
      <c r="H39" s="78">
        <f t="shared" si="1"/>
        <v>49946188.892422192</v>
      </c>
      <c r="I39">
        <v>13.05</v>
      </c>
      <c r="J39">
        <v>11608.21</v>
      </c>
      <c r="L39">
        <f t="shared" si="2"/>
        <v>4303</v>
      </c>
      <c r="M39" t="str">
        <f>IF(ISNUMBER(MATCH(C39,'MTR 기등록 종목_GF1406'!C:C,0)),"-","NEW")</f>
        <v>NEW</v>
      </c>
      <c r="Q39">
        <v>533700</v>
      </c>
      <c r="S39" t="s">
        <v>58182</v>
      </c>
      <c r="T39" t="s">
        <v>1432</v>
      </c>
      <c r="V39" t="s">
        <v>3621</v>
      </c>
      <c r="Z39">
        <v>4303</v>
      </c>
      <c r="AC39" t="s">
        <v>341</v>
      </c>
      <c r="AE39" s="141">
        <v>44047</v>
      </c>
    </row>
    <row r="40" spans="1:31">
      <c r="A40" s="17">
        <v>44039</v>
      </c>
      <c r="B40" t="s">
        <v>1716</v>
      </c>
      <c r="C40" t="s">
        <v>1433</v>
      </c>
      <c r="D40" s="5">
        <v>1.0055490162426075E-2</v>
      </c>
      <c r="E40" s="5">
        <v>3.8210862617219085E-4</v>
      </c>
      <c r="F40" s="5">
        <f>IFERROR(VLOOKUP(C40,'p2301'!A:V,22,FALSE),0)/100</f>
        <v>0</v>
      </c>
      <c r="G40" s="2">
        <f t="shared" si="0"/>
        <v>3.8210862617219085E-4</v>
      </c>
      <c r="H40" s="78">
        <f t="shared" si="1"/>
        <v>51310838.298917994</v>
      </c>
      <c r="I40">
        <v>11.25</v>
      </c>
      <c r="J40">
        <v>10007.08</v>
      </c>
      <c r="L40">
        <f t="shared" si="2"/>
        <v>5127</v>
      </c>
      <c r="M40" t="str">
        <f>IF(ISNUMBER(MATCH(C40,'MTR 기등록 종목_GF1406'!C:C,0)),"-","NEW")</f>
        <v>NEW</v>
      </c>
      <c r="Q40">
        <v>533700</v>
      </c>
      <c r="S40" t="s">
        <v>58185</v>
      </c>
      <c r="T40" t="s">
        <v>1433</v>
      </c>
      <c r="V40" t="s">
        <v>3621</v>
      </c>
      <c r="Z40">
        <v>5127</v>
      </c>
      <c r="AC40" t="s">
        <v>341</v>
      </c>
      <c r="AE40" s="141">
        <v>44047</v>
      </c>
    </row>
    <row r="41" spans="1:31">
      <c r="A41" s="17">
        <v>44039</v>
      </c>
      <c r="B41" t="s">
        <v>1716</v>
      </c>
      <c r="C41" t="s">
        <v>219</v>
      </c>
      <c r="D41" s="5">
        <v>1.9790059514403907E-2</v>
      </c>
      <c r="E41" s="5">
        <v>7.5202226154734843E-4</v>
      </c>
      <c r="F41" s="5">
        <f>IFERROR(VLOOKUP(C41,'p2301'!A:V,22,FALSE),0)/100</f>
        <v>0</v>
      </c>
      <c r="G41" s="2">
        <f t="shared" si="0"/>
        <v>7.5202226154734843E-4</v>
      </c>
      <c r="H41" s="78">
        <f t="shared" si="1"/>
        <v>100984092.00020015</v>
      </c>
      <c r="I41">
        <v>35.04</v>
      </c>
      <c r="J41">
        <v>31168.71</v>
      </c>
      <c r="L41">
        <f t="shared" si="2"/>
        <v>3240</v>
      </c>
      <c r="M41" t="str">
        <f>IF(ISNUMBER(MATCH(C41,'MTR 기등록 종목_GF1406'!C:C,0)),"-","NEW")</f>
        <v>-</v>
      </c>
      <c r="Q41">
        <v>533700</v>
      </c>
      <c r="S41" t="s">
        <v>348</v>
      </c>
      <c r="T41" t="s">
        <v>219</v>
      </c>
      <c r="V41" t="s">
        <v>3621</v>
      </c>
      <c r="Z41">
        <v>3240</v>
      </c>
      <c r="AC41" t="s">
        <v>341</v>
      </c>
      <c r="AE41" s="141">
        <v>44047</v>
      </c>
    </row>
    <row r="42" spans="1:31">
      <c r="A42" s="17">
        <v>44039</v>
      </c>
      <c r="B42" t="s">
        <v>1716</v>
      </c>
      <c r="C42" t="s">
        <v>1434</v>
      </c>
      <c r="D42" s="5">
        <v>4.208635263809072E-2</v>
      </c>
      <c r="E42" s="5">
        <v>1.5992814002474473E-3</v>
      </c>
      <c r="F42" s="5">
        <f>IFERROR(VLOOKUP(C42,'p2301'!A:V,22,FALSE),0)/100</f>
        <v>5.0000000000000001E-4</v>
      </c>
      <c r="G42" s="2">
        <f t="shared" si="0"/>
        <v>1.0992814002474473E-3</v>
      </c>
      <c r="H42" s="78">
        <f t="shared" si="1"/>
        <v>147615223.28911498</v>
      </c>
      <c r="I42">
        <v>21.4</v>
      </c>
      <c r="J42">
        <v>1141.8430000000001</v>
      </c>
      <c r="L42">
        <f t="shared" si="2"/>
        <v>129278</v>
      </c>
      <c r="M42" t="str">
        <f>IF(ISNUMBER(MATCH(C42,'MTR 기등록 종목_GF1406'!C:C,0)),"-","NEW")</f>
        <v>-</v>
      </c>
      <c r="Q42">
        <v>533700</v>
      </c>
      <c r="S42" t="s">
        <v>38648</v>
      </c>
      <c r="T42" t="s">
        <v>1434</v>
      </c>
      <c r="V42" t="s">
        <v>38541</v>
      </c>
      <c r="Z42">
        <v>188079</v>
      </c>
      <c r="AC42" t="s">
        <v>576</v>
      </c>
    </row>
    <row r="43" spans="1:31">
      <c r="A43" s="17">
        <v>44039</v>
      </c>
      <c r="B43" t="s">
        <v>1716</v>
      </c>
      <c r="C43" t="s">
        <v>1435</v>
      </c>
      <c r="D43" s="5">
        <v>8.0871809184207659E-3</v>
      </c>
      <c r="E43" s="5">
        <v>3.0731287489998911E-4</v>
      </c>
      <c r="F43" s="5">
        <f>IFERROR(VLOOKUP(C43,'p2301'!A:V,22,FALSE),0)/100</f>
        <v>0</v>
      </c>
      <c r="G43" s="2">
        <f t="shared" si="0"/>
        <v>3.0731287489998911E-4</v>
      </c>
      <c r="H43" s="78">
        <f t="shared" si="1"/>
        <v>41267011.920487642</v>
      </c>
      <c r="I43">
        <v>2.23</v>
      </c>
      <c r="J43">
        <v>1762.854</v>
      </c>
      <c r="L43">
        <f t="shared" si="2"/>
        <v>23409</v>
      </c>
      <c r="M43" t="str">
        <f>IF(ISNUMBER(MATCH(C43,'MTR 기등록 종목_GF1406'!C:C,0)),"-","NEW")</f>
        <v>NEW</v>
      </c>
      <c r="Q43">
        <v>533700</v>
      </c>
      <c r="S43" t="s">
        <v>58188</v>
      </c>
      <c r="T43" t="s">
        <v>1435</v>
      </c>
      <c r="V43" t="s">
        <v>58643</v>
      </c>
      <c r="Z43">
        <v>23409</v>
      </c>
      <c r="AC43" t="s">
        <v>588</v>
      </c>
      <c r="AE43" s="141">
        <v>44049</v>
      </c>
    </row>
    <row r="44" spans="1:31">
      <c r="A44" s="17">
        <v>44039</v>
      </c>
      <c r="B44" t="s">
        <v>1716</v>
      </c>
      <c r="C44" t="s">
        <v>1436</v>
      </c>
      <c r="D44" s="5">
        <v>2.9524629478487857E-2</v>
      </c>
      <c r="E44" s="5">
        <v>1.1219359201825386E-3</v>
      </c>
      <c r="F44" s="5">
        <f>IFERROR(VLOOKUP(C44,'p2301'!A:V,22,FALSE),0)/100</f>
        <v>0</v>
      </c>
      <c r="G44" s="2">
        <f t="shared" si="0"/>
        <v>1.1219359201825386E-3</v>
      </c>
      <c r="H44" s="78">
        <f t="shared" si="1"/>
        <v>150657348.82491815</v>
      </c>
      <c r="I44">
        <v>2.06</v>
      </c>
      <c r="J44">
        <v>581.26909999999998</v>
      </c>
      <c r="L44">
        <f t="shared" si="2"/>
        <v>259187</v>
      </c>
      <c r="M44" t="str">
        <f>IF(ISNUMBER(MATCH(C44,'MTR 기등록 종목_GF1406'!C:C,0)),"-","NEW")</f>
        <v>NEW</v>
      </c>
      <c r="Q44">
        <v>533700</v>
      </c>
      <c r="S44" t="s">
        <v>58191</v>
      </c>
      <c r="T44" t="s">
        <v>58900</v>
      </c>
      <c r="V44" t="s">
        <v>38445</v>
      </c>
      <c r="Z44">
        <v>259187</v>
      </c>
      <c r="AC44" t="s">
        <v>38773</v>
      </c>
      <c r="AE44" s="141">
        <v>44047</v>
      </c>
    </row>
    <row r="45" spans="1:31">
      <c r="A45" s="17">
        <v>44039</v>
      </c>
      <c r="B45" t="s">
        <v>1716</v>
      </c>
      <c r="C45" t="s">
        <v>1437</v>
      </c>
      <c r="D45" s="5">
        <v>3.0808309659750233E-2</v>
      </c>
      <c r="E45" s="5">
        <v>1.1707157670705088E-3</v>
      </c>
      <c r="F45" s="5">
        <f>IFERROR(VLOOKUP(C45,'p2301'!A:V,22,FALSE),0)/100</f>
        <v>0</v>
      </c>
      <c r="G45" s="2">
        <f t="shared" si="0"/>
        <v>1.1707157670705088E-3</v>
      </c>
      <c r="H45" s="78">
        <f t="shared" si="1"/>
        <v>157207671.59828237</v>
      </c>
      <c r="I45">
        <v>106.5</v>
      </c>
      <c r="J45">
        <v>1661.867</v>
      </c>
      <c r="L45">
        <f t="shared" si="2"/>
        <v>94597</v>
      </c>
      <c r="M45" t="str">
        <f>IF(ISNUMBER(MATCH(C45,'MTR 기등록 종목_GF1406'!C:C,0)),"-","NEW")</f>
        <v>NEW</v>
      </c>
      <c r="Q45">
        <v>533700</v>
      </c>
      <c r="S45" t="s">
        <v>58194</v>
      </c>
      <c r="T45" t="s">
        <v>1437</v>
      </c>
      <c r="V45" t="s">
        <v>2660</v>
      </c>
      <c r="Z45">
        <v>94597</v>
      </c>
      <c r="AC45" t="s">
        <v>1051</v>
      </c>
      <c r="AE45" s="141">
        <v>44047</v>
      </c>
    </row>
    <row r="46" spans="1:31">
      <c r="A46" s="17">
        <v>44039</v>
      </c>
      <c r="B46" t="s">
        <v>1716</v>
      </c>
      <c r="C46" t="s">
        <v>1438</v>
      </c>
      <c r="D46" s="5">
        <v>2.5673591383125194E-2</v>
      </c>
      <c r="E46" s="5">
        <v>9.7559647255875733E-4</v>
      </c>
      <c r="F46" s="5">
        <f>IFERROR(VLOOKUP(C46,'p2301'!A:V,22,FALSE),0)/100</f>
        <v>0</v>
      </c>
      <c r="G46" s="2">
        <f t="shared" si="0"/>
        <v>9.7559647255875733E-4</v>
      </c>
      <c r="H46" s="78">
        <f t="shared" si="1"/>
        <v>131006392.99856864</v>
      </c>
      <c r="I46">
        <v>2876</v>
      </c>
      <c r="J46">
        <v>44878.21</v>
      </c>
      <c r="L46">
        <f t="shared" si="2"/>
        <v>2919</v>
      </c>
      <c r="M46" t="str">
        <f>IF(ISNUMBER(MATCH(C46,'MTR 기등록 종목_GF1406'!C:C,0)),"-","NEW")</f>
        <v>-</v>
      </c>
      <c r="Q46">
        <v>533700</v>
      </c>
      <c r="S46" t="s">
        <v>18193</v>
      </c>
      <c r="T46" t="s">
        <v>1438</v>
      </c>
      <c r="V46" t="s">
        <v>2660</v>
      </c>
      <c r="Z46">
        <v>2919</v>
      </c>
      <c r="AC46" t="s">
        <v>1051</v>
      </c>
      <c r="AE46" s="141">
        <v>44047</v>
      </c>
    </row>
    <row r="47" spans="1:31">
      <c r="A47" s="17">
        <v>44039</v>
      </c>
      <c r="B47" t="s">
        <v>1716</v>
      </c>
      <c r="C47" t="s">
        <v>1439</v>
      </c>
      <c r="D47" s="5">
        <v>7.4103323365411894E-3</v>
      </c>
      <c r="E47" s="5">
        <v>2.8159262878856521E-4</v>
      </c>
      <c r="F47" s="5">
        <f>IFERROR(VLOOKUP(C47,'p2301'!A:V,22,FALSE),0)/100</f>
        <v>0</v>
      </c>
      <c r="G47" s="2">
        <f t="shared" si="0"/>
        <v>2.8159262878856521E-4</v>
      </c>
      <c r="H47" s="78">
        <f t="shared" si="1"/>
        <v>37813210.307966776</v>
      </c>
      <c r="I47">
        <v>1.8</v>
      </c>
      <c r="J47">
        <v>507.90499999999997</v>
      </c>
      <c r="L47">
        <f t="shared" si="2"/>
        <v>74449</v>
      </c>
      <c r="M47" t="str">
        <f>IF(ISNUMBER(MATCH(C47,'MTR 기등록 종목_GF1406'!C:C,0)),"-","NEW")</f>
        <v>-</v>
      </c>
      <c r="Q47">
        <v>533700</v>
      </c>
      <c r="S47" t="s">
        <v>39181</v>
      </c>
      <c r="T47" t="s">
        <v>1439</v>
      </c>
      <c r="V47" t="s">
        <v>38445</v>
      </c>
      <c r="Z47">
        <v>74449</v>
      </c>
      <c r="AC47" t="s">
        <v>38773</v>
      </c>
    </row>
    <row r="48" spans="1:31">
      <c r="A48" s="17">
        <v>44039</v>
      </c>
      <c r="B48" t="s">
        <v>1716</v>
      </c>
      <c r="C48" t="s">
        <v>1440</v>
      </c>
      <c r="D48" s="5">
        <v>3.5678740102105054E-2</v>
      </c>
      <c r="E48" s="5">
        <v>1.355792123879992E-3</v>
      </c>
      <c r="F48" s="5">
        <f>IFERROR(VLOOKUP(C48,'p2301'!A:V,22,FALSE),0)/100</f>
        <v>0</v>
      </c>
      <c r="G48" s="2">
        <f t="shared" si="0"/>
        <v>1.355792123879992E-3</v>
      </c>
      <c r="H48" s="78">
        <f t="shared" si="1"/>
        <v>182060350.56639558</v>
      </c>
      <c r="I48">
        <v>43.58</v>
      </c>
      <c r="J48">
        <v>2325.306</v>
      </c>
      <c r="L48">
        <f t="shared" si="2"/>
        <v>78295</v>
      </c>
      <c r="M48" t="str">
        <f>IF(ISNUMBER(MATCH(C48,'MTR 기등록 종목_GF1406'!C:C,0)),"-","NEW")</f>
        <v>-</v>
      </c>
      <c r="Q48">
        <v>533700</v>
      </c>
      <c r="S48" t="s">
        <v>38656</v>
      </c>
      <c r="T48" t="s">
        <v>1440</v>
      </c>
      <c r="V48" t="s">
        <v>38541</v>
      </c>
      <c r="Z48">
        <v>78295</v>
      </c>
      <c r="AC48" t="s">
        <v>576</v>
      </c>
    </row>
    <row r="49" spans="1:31">
      <c r="A49" s="17">
        <v>44039</v>
      </c>
      <c r="B49" t="s">
        <v>1716</v>
      </c>
      <c r="C49" t="s">
        <v>222</v>
      </c>
      <c r="D49" s="5">
        <v>3.9794066888686502E-2</v>
      </c>
      <c r="E49" s="5">
        <v>1.5121745417700872E-3</v>
      </c>
      <c r="F49" s="5">
        <f>IFERROR(VLOOKUP(C49,'p2301'!A:V,22,FALSE),0)/100</f>
        <v>0</v>
      </c>
      <c r="G49" s="2">
        <f t="shared" si="0"/>
        <v>1.5121745417700872E-3</v>
      </c>
      <c r="H49" s="78">
        <f t="shared" si="1"/>
        <v>203059910.39715576</v>
      </c>
      <c r="I49">
        <v>151.4</v>
      </c>
      <c r="J49">
        <v>2362.5039999999999</v>
      </c>
      <c r="L49">
        <f t="shared" si="2"/>
        <v>85951</v>
      </c>
      <c r="M49" t="str">
        <f>IF(ISNUMBER(MATCH(C49,'MTR 기등록 종목_GF1406'!C:C,0)),"-","NEW")</f>
        <v>-</v>
      </c>
      <c r="Q49">
        <v>533700</v>
      </c>
      <c r="S49" t="s">
        <v>453</v>
      </c>
      <c r="T49" t="s">
        <v>222</v>
      </c>
      <c r="V49" t="s">
        <v>2660</v>
      </c>
      <c r="Z49">
        <v>51847</v>
      </c>
      <c r="AC49" t="s">
        <v>1051</v>
      </c>
      <c r="AE49" s="141">
        <v>44047</v>
      </c>
    </row>
    <row r="50" spans="1:31">
      <c r="A50" s="17">
        <v>44039</v>
      </c>
      <c r="B50" t="s">
        <v>1716</v>
      </c>
      <c r="C50" t="s">
        <v>1441</v>
      </c>
      <c r="D50" s="5">
        <v>3.8510387074687798E-2</v>
      </c>
      <c r="E50" s="5">
        <v>1.4633947088381362E-3</v>
      </c>
      <c r="F50" s="5">
        <f>IFERROR(VLOOKUP(C50,'p2301'!A:V,22,FALSE),0)/100</f>
        <v>0</v>
      </c>
      <c r="G50" s="2">
        <f t="shared" si="0"/>
        <v>1.4633947088381362E-3</v>
      </c>
      <c r="H50" s="78">
        <f t="shared" si="1"/>
        <v>196509589.49785298</v>
      </c>
      <c r="I50">
        <v>113</v>
      </c>
      <c r="J50">
        <v>1763.296</v>
      </c>
      <c r="L50">
        <f t="shared" si="2"/>
        <v>111444</v>
      </c>
      <c r="M50" t="str">
        <f>IF(ISNUMBER(MATCH(C50,'MTR 기등록 종목_GF1406'!C:C,0)),"-","NEW")</f>
        <v>NEW</v>
      </c>
      <c r="Q50">
        <v>533700</v>
      </c>
      <c r="S50" t="s">
        <v>58197</v>
      </c>
      <c r="T50" t="s">
        <v>1441</v>
      </c>
      <c r="V50" t="s">
        <v>2660</v>
      </c>
      <c r="Z50">
        <v>111444</v>
      </c>
      <c r="AC50" t="s">
        <v>1051</v>
      </c>
      <c r="AE50" s="141">
        <v>44047</v>
      </c>
    </row>
    <row r="51" spans="1:31">
      <c r="A51" s="17">
        <v>44039</v>
      </c>
      <c r="B51" t="s">
        <v>1717</v>
      </c>
      <c r="C51" t="s">
        <v>1718</v>
      </c>
      <c r="D51" s="5">
        <v>1</v>
      </c>
      <c r="E51" s="5">
        <v>2.75E-2</v>
      </c>
      <c r="F51" s="5">
        <f>IFERROR(VLOOKUP(C51,'p2301'!A:V,22,FALSE),0)/100</f>
        <v>2.4700000000000003E-2</v>
      </c>
      <c r="G51" s="2">
        <f t="shared" si="0"/>
        <v>2.7999999999999969E-3</v>
      </c>
      <c r="H51" s="78">
        <f t="shared" si="1"/>
        <v>375993467.29279959</v>
      </c>
      <c r="I51">
        <v>30.64</v>
      </c>
      <c r="J51">
        <v>36584.160000000003</v>
      </c>
      <c r="L51">
        <f t="shared" si="2"/>
        <v>10277</v>
      </c>
      <c r="M51" t="str">
        <f>IF(ISNUMBER(MATCH(C51,'MTR 기등록 종목_GF1406'!C:C,0)),"-","NEW")</f>
        <v>-</v>
      </c>
      <c r="Q51">
        <v>533700</v>
      </c>
      <c r="S51" t="s">
        <v>1046</v>
      </c>
      <c r="T51" t="s">
        <v>1718</v>
      </c>
      <c r="V51" t="s">
        <v>1806</v>
      </c>
      <c r="Z51">
        <v>52489</v>
      </c>
      <c r="AC51" t="s">
        <v>247</v>
      </c>
      <c r="AE51" s="141">
        <v>44046</v>
      </c>
    </row>
    <row r="52" spans="1:31">
      <c r="A52" s="17">
        <v>44039</v>
      </c>
      <c r="B52" t="s">
        <v>1719</v>
      </c>
      <c r="C52" t="s">
        <v>68</v>
      </c>
      <c r="D52" s="5">
        <v>0.35</v>
      </c>
      <c r="E52" s="5">
        <v>2.1874999999999999E-2</v>
      </c>
      <c r="F52" s="5">
        <f>IFERROR(VLOOKUP(C52,'p2301'!A:V,22,FALSE),0)/100</f>
        <v>2.23E-2</v>
      </c>
      <c r="G52" s="2">
        <f t="shared" si="0"/>
        <v>-4.2500000000000177E-4</v>
      </c>
      <c r="H52" s="78">
        <f t="shared" si="1"/>
        <v>-57070436.999800235</v>
      </c>
      <c r="I52">
        <v>19.14</v>
      </c>
      <c r="J52">
        <v>22853.16</v>
      </c>
      <c r="L52">
        <f t="shared" si="2"/>
        <v>-2497</v>
      </c>
      <c r="M52" t="str">
        <f>IF(ISNUMBER(MATCH(C52,'MTR 기등록 종목_GF1406'!C:C,0)),"-","NEW")</f>
        <v>-</v>
      </c>
      <c r="Q52">
        <v>533700</v>
      </c>
      <c r="S52" t="s">
        <v>676</v>
      </c>
      <c r="T52" t="s">
        <v>68</v>
      </c>
      <c r="V52" t="s">
        <v>1806</v>
      </c>
      <c r="Z52">
        <v>-6610</v>
      </c>
      <c r="AC52" t="s">
        <v>247</v>
      </c>
      <c r="AE52" s="141">
        <v>44047</v>
      </c>
    </row>
    <row r="53" spans="1:31">
      <c r="A53" s="17">
        <v>44039</v>
      </c>
      <c r="B53" t="s">
        <v>1719</v>
      </c>
      <c r="C53" t="s">
        <v>773</v>
      </c>
      <c r="D53" s="5">
        <v>0.1</v>
      </c>
      <c r="E53" s="5">
        <v>6.2500000000000003E-3</v>
      </c>
      <c r="F53" s="5">
        <f>IFERROR(VLOOKUP(C53,'p2301'!A:V,22,FALSE),0)/100</f>
        <v>9.1000000000000004E-3</v>
      </c>
      <c r="G53" s="2">
        <f t="shared" si="0"/>
        <v>-2.8500000000000001E-3</v>
      </c>
      <c r="H53" s="78">
        <f t="shared" si="1"/>
        <v>-382707636.35159999</v>
      </c>
      <c r="I53">
        <v>19.13</v>
      </c>
      <c r="J53">
        <v>22841.22</v>
      </c>
      <c r="L53">
        <f t="shared" si="2"/>
        <v>-16755</v>
      </c>
      <c r="M53" t="str">
        <f>IF(ISNUMBER(MATCH(C53,'MTR 기등록 종목_GF1406'!C:C,0)),"-","NEW")</f>
        <v>-</v>
      </c>
      <c r="Q53">
        <v>533700</v>
      </c>
      <c r="S53" t="s">
        <v>772</v>
      </c>
      <c r="T53" t="s">
        <v>773</v>
      </c>
      <c r="V53" t="s">
        <v>1806</v>
      </c>
      <c r="Z53">
        <v>-86127</v>
      </c>
      <c r="AC53" t="s">
        <v>247</v>
      </c>
      <c r="AE53" s="141">
        <v>44046</v>
      </c>
    </row>
    <row r="54" spans="1:31">
      <c r="A54" s="17">
        <v>44039</v>
      </c>
      <c r="B54" t="s">
        <v>1719</v>
      </c>
      <c r="C54" t="s">
        <v>682</v>
      </c>
      <c r="D54" s="5">
        <v>0.25</v>
      </c>
      <c r="E54" s="5">
        <v>1.5625E-2</v>
      </c>
      <c r="F54" s="5">
        <f>IFERROR(VLOOKUP(C54,'p2301'!A:V,22,FALSE),0)/100</f>
        <v>1.3300000000000001E-2</v>
      </c>
      <c r="G54" s="2">
        <f t="shared" si="0"/>
        <v>2.3249999999999989E-3</v>
      </c>
      <c r="H54" s="78">
        <f t="shared" si="1"/>
        <v>312208861.23419988</v>
      </c>
      <c r="I54">
        <v>24.65</v>
      </c>
      <c r="J54">
        <v>29432.1</v>
      </c>
      <c r="L54">
        <f t="shared" si="2"/>
        <v>10608</v>
      </c>
      <c r="M54" t="str">
        <f>IF(ISNUMBER(MATCH(C54,'MTR 기등록 종목_GF1406'!C:C,0)),"-","NEW")</f>
        <v>-</v>
      </c>
      <c r="Q54">
        <v>533700</v>
      </c>
      <c r="S54" t="s">
        <v>680</v>
      </c>
      <c r="T54" t="s">
        <v>682</v>
      </c>
      <c r="V54" t="s">
        <v>1806</v>
      </c>
      <c r="Z54">
        <v>-12205</v>
      </c>
      <c r="AC54" t="s">
        <v>247</v>
      </c>
      <c r="AE54" s="141">
        <v>44046</v>
      </c>
    </row>
    <row r="55" spans="1:31">
      <c r="A55" s="17">
        <v>44039</v>
      </c>
      <c r="B55" t="s">
        <v>1719</v>
      </c>
      <c r="C55" t="s">
        <v>1720</v>
      </c>
      <c r="D55" s="5">
        <v>0.3</v>
      </c>
      <c r="E55" s="5">
        <v>1.8749999999999999E-2</v>
      </c>
      <c r="F55" s="5">
        <f>IFERROR(VLOOKUP(C55,'p2301'!A:V,22,FALSE),0)/100</f>
        <v>1E-4</v>
      </c>
      <c r="G55" s="2">
        <f t="shared" si="0"/>
        <v>1.865E-2</v>
      </c>
      <c r="H55" s="78">
        <f t="shared" si="1"/>
        <v>2504385058.9323997</v>
      </c>
      <c r="I55">
        <v>24.19</v>
      </c>
      <c r="J55">
        <v>28882.86</v>
      </c>
      <c r="L55">
        <f t="shared" si="2"/>
        <v>86708</v>
      </c>
      <c r="M55" t="str">
        <f>IF(ISNUMBER(MATCH(C55,'MTR 기등록 종목_GF1406'!C:C,0)),"-","NEW")</f>
        <v>NEW</v>
      </c>
      <c r="Q55">
        <v>533700</v>
      </c>
      <c r="S55" t="s">
        <v>58200</v>
      </c>
      <c r="T55" t="s">
        <v>1720</v>
      </c>
      <c r="V55" t="s">
        <v>1806</v>
      </c>
      <c r="Z55">
        <v>87173</v>
      </c>
      <c r="AC55" t="s">
        <v>247</v>
      </c>
      <c r="AE55" s="141">
        <v>44046</v>
      </c>
    </row>
    <row r="56" spans="1:31">
      <c r="A56" s="17">
        <v>44039</v>
      </c>
      <c r="B56" t="s">
        <v>1721</v>
      </c>
      <c r="C56" t="s">
        <v>1722</v>
      </c>
      <c r="D56" s="5">
        <v>0.5</v>
      </c>
      <c r="E56" s="5">
        <v>1.4999999999999999E-2</v>
      </c>
      <c r="F56" s="5">
        <f>IFERROR(VLOOKUP(C56,'p2301'!A:V,22,FALSE),0)/100</f>
        <v>1.3100000000000001E-2</v>
      </c>
      <c r="G56" s="2">
        <f t="shared" si="0"/>
        <v>1.8999999999999989E-3</v>
      </c>
      <c r="H56" s="78">
        <f t="shared" si="1"/>
        <v>255138424.23439986</v>
      </c>
      <c r="I56">
        <v>76.14</v>
      </c>
      <c r="J56">
        <v>90911.16</v>
      </c>
      <c r="L56">
        <f t="shared" si="2"/>
        <v>2806</v>
      </c>
      <c r="M56" t="str">
        <f>IF(ISNUMBER(MATCH(C56,'MTR 기등록 종목_GF1406'!C:C,0)),"-","NEW")</f>
        <v>-</v>
      </c>
      <c r="Q56">
        <v>533700</v>
      </c>
      <c r="S56" t="s">
        <v>694</v>
      </c>
      <c r="T56" t="s">
        <v>1722</v>
      </c>
      <c r="V56" t="s">
        <v>1806</v>
      </c>
      <c r="Z56">
        <v>1329</v>
      </c>
      <c r="AC56" t="s">
        <v>247</v>
      </c>
      <c r="AE56" s="141">
        <v>44047</v>
      </c>
    </row>
    <row r="57" spans="1:31">
      <c r="A57" s="17">
        <v>44039</v>
      </c>
      <c r="B57" t="s">
        <v>1721</v>
      </c>
      <c r="C57" t="s">
        <v>69</v>
      </c>
      <c r="D57" s="5">
        <v>0.5</v>
      </c>
      <c r="E57" s="5">
        <v>1.4999999999999999E-2</v>
      </c>
      <c r="F57" s="5">
        <f>IFERROR(VLOOKUP(C57,'p2301'!A:V,22,FALSE),0)/100</f>
        <v>1.3899999999999999E-2</v>
      </c>
      <c r="G57" s="2">
        <f t="shared" si="0"/>
        <v>1.1000000000000003E-3</v>
      </c>
      <c r="H57" s="78">
        <f t="shared" si="1"/>
        <v>147711719.29360005</v>
      </c>
      <c r="I57">
        <v>64.89</v>
      </c>
      <c r="J57">
        <v>77478.66</v>
      </c>
      <c r="L57">
        <f t="shared" si="2"/>
        <v>1906</v>
      </c>
      <c r="M57" t="str">
        <f>IF(ISNUMBER(MATCH(C57,'MTR 기등록 종목_GF1406'!C:C,0)),"-","NEW")</f>
        <v>-</v>
      </c>
      <c r="Q57">
        <v>533700</v>
      </c>
      <c r="S57" t="s">
        <v>746</v>
      </c>
      <c r="T57" t="s">
        <v>69</v>
      </c>
      <c r="V57" t="s">
        <v>1806</v>
      </c>
      <c r="Z57">
        <v>2253</v>
      </c>
      <c r="AC57" t="s">
        <v>247</v>
      </c>
      <c r="AE57" s="141">
        <v>44047</v>
      </c>
    </row>
    <row r="58" spans="1:31">
      <c r="A58" s="17">
        <v>44039</v>
      </c>
      <c r="B58" t="s">
        <v>1723</v>
      </c>
      <c r="C58" t="s">
        <v>1724</v>
      </c>
      <c r="D58" s="5">
        <v>0.2</v>
      </c>
      <c r="E58" s="5">
        <v>4.0000000000000001E-3</v>
      </c>
      <c r="F58" s="5">
        <f>IFERROR(VLOOKUP(C58,'p2301'!A:V,22,FALSE),0)/100</f>
        <v>5.4000000000000003E-3</v>
      </c>
      <c r="G58" s="2">
        <f t="shared" si="0"/>
        <v>-1.4000000000000002E-3</v>
      </c>
      <c r="H58" s="78">
        <f t="shared" si="1"/>
        <v>-187996733.64640003</v>
      </c>
      <c r="I58">
        <v>39.94</v>
      </c>
      <c r="J58">
        <v>47688.36</v>
      </c>
      <c r="L58">
        <f t="shared" si="2"/>
        <v>-3942</v>
      </c>
      <c r="M58" t="str">
        <f>IF(ISNUMBER(MATCH(C58,'MTR 기등록 종목_GF1406'!C:C,0)),"-","NEW")</f>
        <v>NEW</v>
      </c>
      <c r="Q58">
        <v>533700</v>
      </c>
      <c r="S58" t="s">
        <v>58203</v>
      </c>
      <c r="T58" t="s">
        <v>1724</v>
      </c>
      <c r="V58" t="s">
        <v>1806</v>
      </c>
      <c r="Z58">
        <v>11263</v>
      </c>
      <c r="AC58" t="s">
        <v>247</v>
      </c>
      <c r="AE58" s="141">
        <v>44046</v>
      </c>
    </row>
    <row r="59" spans="1:31">
      <c r="A59" s="17">
        <v>44039</v>
      </c>
      <c r="B59" t="s">
        <v>1723</v>
      </c>
      <c r="C59" t="s">
        <v>74</v>
      </c>
      <c r="D59" s="5">
        <v>0.17499999999999999</v>
      </c>
      <c r="E59" s="5">
        <v>3.4999999999999996E-3</v>
      </c>
      <c r="F59" s="5">
        <f>IFERROR(VLOOKUP(C59,'p2301'!A:V,22,FALSE),0)/100</f>
        <v>1.9E-3</v>
      </c>
      <c r="G59" s="2">
        <f t="shared" si="0"/>
        <v>1.5999999999999996E-3</v>
      </c>
      <c r="H59" s="78">
        <f t="shared" si="1"/>
        <v>214853409.88159996</v>
      </c>
      <c r="I59">
        <v>28.47</v>
      </c>
      <c r="J59">
        <v>33993.18</v>
      </c>
      <c r="L59">
        <f t="shared" si="2"/>
        <v>6320</v>
      </c>
      <c r="M59" t="str">
        <f>IF(ISNUMBER(MATCH(C59,'MTR 기등록 종목_GF1406'!C:C,0)),"-","NEW")</f>
        <v>-</v>
      </c>
      <c r="Q59">
        <v>533700</v>
      </c>
      <c r="S59" t="s">
        <v>1577</v>
      </c>
      <c r="T59" t="s">
        <v>74</v>
      </c>
      <c r="V59" t="s">
        <v>1806</v>
      </c>
      <c r="Z59">
        <v>3160</v>
      </c>
      <c r="AC59" t="s">
        <v>247</v>
      </c>
      <c r="AE59" s="141">
        <v>44047</v>
      </c>
    </row>
    <row r="60" spans="1:31">
      <c r="A60" s="17">
        <v>44039</v>
      </c>
      <c r="B60" t="s">
        <v>1723</v>
      </c>
      <c r="C60" t="s">
        <v>1725</v>
      </c>
      <c r="D60" s="5">
        <v>0.125</v>
      </c>
      <c r="E60" s="5">
        <v>2.5000000000000001E-3</v>
      </c>
      <c r="F60" s="5">
        <f>IFERROR(VLOOKUP(C60,'p2301'!A:V,22,FALSE),0)/100</f>
        <v>3.9000000000000003E-3</v>
      </c>
      <c r="G60" s="2">
        <f t="shared" si="0"/>
        <v>-1.4000000000000002E-3</v>
      </c>
      <c r="H60" s="78">
        <f t="shared" si="1"/>
        <v>-187996733.64640003</v>
      </c>
      <c r="I60">
        <v>35.369999999999997</v>
      </c>
      <c r="J60">
        <v>42231.78</v>
      </c>
      <c r="L60">
        <f t="shared" si="2"/>
        <v>-4452</v>
      </c>
      <c r="M60" t="str">
        <f>IF(ISNUMBER(MATCH(C60,'MTR 기등록 종목_GF1406'!C:C,0)),"-","NEW")</f>
        <v>-</v>
      </c>
      <c r="Q60">
        <v>533700</v>
      </c>
      <c r="S60" t="s">
        <v>50849</v>
      </c>
      <c r="T60" t="s">
        <v>1725</v>
      </c>
      <c r="V60" t="s">
        <v>1806</v>
      </c>
      <c r="Z60">
        <v>7949</v>
      </c>
      <c r="AC60" t="s">
        <v>247</v>
      </c>
      <c r="AE60" s="141">
        <v>44046</v>
      </c>
    </row>
    <row r="61" spans="1:31">
      <c r="A61" s="17">
        <v>44039</v>
      </c>
      <c r="B61" t="s">
        <v>1723</v>
      </c>
      <c r="C61" t="s">
        <v>75</v>
      </c>
      <c r="D61" s="5">
        <v>0.125</v>
      </c>
      <c r="E61" s="5">
        <v>2.5000000000000001E-3</v>
      </c>
      <c r="F61" s="5">
        <f>IFERROR(VLOOKUP(C61,'p2301'!A:V,22,FALSE),0)/100</f>
        <v>3.9000000000000003E-3</v>
      </c>
      <c r="G61" s="2">
        <f t="shared" si="0"/>
        <v>-1.4000000000000002E-3</v>
      </c>
      <c r="H61" s="78">
        <f t="shared" si="1"/>
        <v>-187996733.64640003</v>
      </c>
      <c r="I61">
        <v>53.28</v>
      </c>
      <c r="J61">
        <v>63616.32</v>
      </c>
      <c r="L61">
        <f t="shared" si="2"/>
        <v>-2955</v>
      </c>
      <c r="M61" t="str">
        <f>IF(ISNUMBER(MATCH(C61,'MTR 기등록 종목_GF1406'!C:C,0)),"-","NEW")</f>
        <v>-</v>
      </c>
      <c r="Q61">
        <v>533700</v>
      </c>
      <c r="S61" t="s">
        <v>641</v>
      </c>
      <c r="T61" t="s">
        <v>75</v>
      </c>
      <c r="V61" t="s">
        <v>1806</v>
      </c>
      <c r="Z61">
        <v>-1689</v>
      </c>
      <c r="AC61" t="s">
        <v>247</v>
      </c>
      <c r="AE61" s="141">
        <v>44047</v>
      </c>
    </row>
    <row r="62" spans="1:31">
      <c r="A62" s="17">
        <v>44039</v>
      </c>
      <c r="B62" t="s">
        <v>1723</v>
      </c>
      <c r="C62" t="s">
        <v>73</v>
      </c>
      <c r="D62" s="5">
        <v>0.17499999999999999</v>
      </c>
      <c r="E62" s="5">
        <v>3.4999999999999996E-3</v>
      </c>
      <c r="F62" s="5">
        <f>IFERROR(VLOOKUP(C62,'p2301'!A:V,22,FALSE),0)/100</f>
        <v>3.3E-3</v>
      </c>
      <c r="G62" s="2">
        <f t="shared" si="0"/>
        <v>1.9999999999999966E-4</v>
      </c>
      <c r="H62" s="78">
        <f t="shared" si="1"/>
        <v>26856676.235199954</v>
      </c>
      <c r="I62">
        <v>49.1</v>
      </c>
      <c r="J62">
        <v>58625.4</v>
      </c>
      <c r="L62">
        <f t="shared" si="2"/>
        <v>458</v>
      </c>
      <c r="M62" t="str">
        <f>IF(ISNUMBER(MATCH(C62,'MTR 기등록 종목_GF1406'!C:C,0)),"-","NEW")</f>
        <v>-</v>
      </c>
      <c r="Q62">
        <v>533700</v>
      </c>
      <c r="S62" t="s">
        <v>636</v>
      </c>
      <c r="T62" t="s">
        <v>73</v>
      </c>
      <c r="V62" t="s">
        <v>1806</v>
      </c>
      <c r="Z62">
        <v>687</v>
      </c>
      <c r="AC62" t="s">
        <v>247</v>
      </c>
      <c r="AE62" s="141">
        <v>44047</v>
      </c>
    </row>
    <row r="63" spans="1:31">
      <c r="A63" s="17">
        <v>44039</v>
      </c>
      <c r="B63" t="s">
        <v>1723</v>
      </c>
      <c r="C63" t="s">
        <v>71</v>
      </c>
      <c r="D63" s="5">
        <v>0</v>
      </c>
      <c r="E63" s="5">
        <v>0</v>
      </c>
      <c r="F63" s="5">
        <f>IFERROR(VLOOKUP(C63,'p2301'!A:V,22,FALSE),0)/100</f>
        <v>0</v>
      </c>
      <c r="G63" s="2">
        <f t="shared" si="0"/>
        <v>0</v>
      </c>
      <c r="H63" s="78">
        <f t="shared" si="1"/>
        <v>0</v>
      </c>
      <c r="I63">
        <v>881.2</v>
      </c>
      <c r="J63">
        <v>1146092</v>
      </c>
      <c r="L63">
        <f t="shared" si="2"/>
        <v>0</v>
      </c>
      <c r="M63" t="str">
        <f>IF(ISNUMBER(MATCH(C63,'MTR 기등록 종목_GF1406'!C:C,0)),"-","NEW")</f>
        <v>-</v>
      </c>
      <c r="Q63">
        <v>533700</v>
      </c>
      <c r="S63" t="s">
        <v>364</v>
      </c>
      <c r="T63" t="s">
        <v>71</v>
      </c>
      <c r="V63" t="s">
        <v>58412</v>
      </c>
      <c r="Z63">
        <v>-246</v>
      </c>
      <c r="AC63" t="s">
        <v>355</v>
      </c>
      <c r="AE63" s="141">
        <v>44046</v>
      </c>
    </row>
    <row r="64" spans="1:31">
      <c r="A64" s="17">
        <v>44039</v>
      </c>
      <c r="B64" t="s">
        <v>1723</v>
      </c>
      <c r="C64" t="s">
        <v>1582</v>
      </c>
      <c r="D64" s="5">
        <v>0.1</v>
      </c>
      <c r="E64" s="5">
        <v>2E-3</v>
      </c>
      <c r="F64" s="5">
        <f>IFERROR(VLOOKUP(C64,'p2301'!A:V,22,FALSE),0)/100</f>
        <v>0</v>
      </c>
      <c r="G64" s="2">
        <f t="shared" si="0"/>
        <v>2E-3</v>
      </c>
      <c r="H64" s="78">
        <f t="shared" si="1"/>
        <v>268566762.352</v>
      </c>
      <c r="I64">
        <v>15.9</v>
      </c>
      <c r="J64">
        <v>18984.599999999999</v>
      </c>
      <c r="L64">
        <f t="shared" si="2"/>
        <v>14147</v>
      </c>
      <c r="M64" t="str">
        <f>IF(ISNUMBER(MATCH(C64,'MTR 기등록 종목_GF1406'!C:C,0)),"-","NEW")</f>
        <v>-</v>
      </c>
      <c r="Q64">
        <v>533700</v>
      </c>
      <c r="S64" t="s">
        <v>1580</v>
      </c>
      <c r="T64" t="s">
        <v>1582</v>
      </c>
      <c r="V64" t="s">
        <v>1806</v>
      </c>
      <c r="Z64">
        <v>-5659</v>
      </c>
      <c r="AC64" t="s">
        <v>247</v>
      </c>
      <c r="AE64" s="141">
        <v>44047</v>
      </c>
    </row>
    <row r="65" spans="1:31">
      <c r="A65" s="17">
        <v>44039</v>
      </c>
      <c r="B65" t="s">
        <v>1723</v>
      </c>
      <c r="C65" t="s">
        <v>1571</v>
      </c>
      <c r="D65" s="5">
        <v>0.1</v>
      </c>
      <c r="E65" s="5">
        <v>2E-3</v>
      </c>
      <c r="F65" s="5">
        <f>IFERROR(VLOOKUP(C65,'p2301'!A:V,22,FALSE),0)/100</f>
        <v>1.5E-3</v>
      </c>
      <c r="G65" s="2">
        <f t="shared" si="0"/>
        <v>5.0000000000000001E-4</v>
      </c>
      <c r="H65" s="78">
        <f t="shared" si="1"/>
        <v>67141690.588</v>
      </c>
      <c r="I65">
        <v>14.1</v>
      </c>
      <c r="J65">
        <v>16835.400000000001</v>
      </c>
      <c r="L65">
        <f t="shared" si="2"/>
        <v>3988</v>
      </c>
      <c r="M65" t="str">
        <f>IF(ISNUMBER(MATCH(C65,'MTR 기등록 종목_GF1406'!C:C,0)),"-","NEW")</f>
        <v>-</v>
      </c>
      <c r="Q65">
        <v>533700</v>
      </c>
      <c r="S65" t="s">
        <v>1569</v>
      </c>
      <c r="T65" t="s">
        <v>1571</v>
      </c>
      <c r="V65" t="s">
        <v>1806</v>
      </c>
      <c r="Z65">
        <v>-1595</v>
      </c>
      <c r="AC65" t="s">
        <v>247</v>
      </c>
      <c r="AE65" s="141">
        <v>44047</v>
      </c>
    </row>
    <row r="66" spans="1:31">
      <c r="A66" s="17">
        <v>44039</v>
      </c>
      <c r="B66" t="s">
        <v>1726</v>
      </c>
      <c r="C66" t="s">
        <v>800</v>
      </c>
      <c r="D66" s="5">
        <v>5.5172413793103441E-2</v>
      </c>
      <c r="E66" s="5">
        <v>3.1724137931034482E-3</v>
      </c>
      <c r="F66" s="5">
        <f>IFERROR(VLOOKUP(C66,'p2301'!A:V,22,FALSE),0)/100</f>
        <v>2.2000000000000001E-3</v>
      </c>
      <c r="G66" s="2">
        <f t="shared" si="0"/>
        <v>9.7241379310344803E-4</v>
      </c>
      <c r="H66" s="78">
        <f t="shared" si="1"/>
        <v>130579012.0401103</v>
      </c>
      <c r="I66">
        <v>163.19999999999999</v>
      </c>
      <c r="J66">
        <v>2546.636</v>
      </c>
      <c r="L66">
        <f t="shared" si="2"/>
        <v>51275</v>
      </c>
      <c r="M66" t="str">
        <f>IF(ISNUMBER(MATCH(C66,'MTR 기등록 종목_GF1406'!C:C,0)),"-","NEW")</f>
        <v>-</v>
      </c>
      <c r="Q66">
        <v>533700</v>
      </c>
      <c r="S66" t="s">
        <v>438</v>
      </c>
      <c r="T66" t="s">
        <v>800</v>
      </c>
      <c r="V66" t="s">
        <v>58776</v>
      </c>
      <c r="Z66">
        <v>-112187</v>
      </c>
      <c r="AC66" t="s">
        <v>1051</v>
      </c>
      <c r="AE66" s="141">
        <v>44046</v>
      </c>
    </row>
    <row r="67" spans="1:31">
      <c r="A67" s="17">
        <v>44039</v>
      </c>
      <c r="B67" t="s">
        <v>1726</v>
      </c>
      <c r="C67" t="s">
        <v>64</v>
      </c>
      <c r="D67" s="5">
        <v>2.758620689655172E-2</v>
      </c>
      <c r="E67" s="5">
        <v>1.5862068965517241E-3</v>
      </c>
      <c r="F67" s="5">
        <f>IFERROR(VLOOKUP(C67,'p2301'!A:V,22,FALSE),0)/100</f>
        <v>8.0000000000000004E-4</v>
      </c>
      <c r="G67" s="2">
        <f t="shared" si="0"/>
        <v>7.8620689655172404E-4</v>
      </c>
      <c r="H67" s="78">
        <f t="shared" si="1"/>
        <v>105574520.37285516</v>
      </c>
      <c r="I67">
        <v>105</v>
      </c>
      <c r="J67">
        <v>1638.461</v>
      </c>
      <c r="L67">
        <f t="shared" si="2"/>
        <v>64435</v>
      </c>
      <c r="M67" t="str">
        <f>IF(ISNUMBER(MATCH(C67,'MTR 기등록 종목_GF1406'!C:C,0)),"-","NEW")</f>
        <v>-</v>
      </c>
      <c r="Q67">
        <v>533700</v>
      </c>
      <c r="S67" t="s">
        <v>461</v>
      </c>
      <c r="T67" t="s">
        <v>58901</v>
      </c>
      <c r="V67" t="s">
        <v>58776</v>
      </c>
      <c r="Z67">
        <v>-115870</v>
      </c>
      <c r="AC67" t="s">
        <v>1051</v>
      </c>
      <c r="AE67" s="141">
        <v>44047</v>
      </c>
    </row>
    <row r="68" spans="1:31">
      <c r="A68" s="17">
        <v>44039</v>
      </c>
      <c r="B68" t="s">
        <v>1726</v>
      </c>
      <c r="C68" t="s">
        <v>801</v>
      </c>
      <c r="D68" s="5">
        <v>5.5172413793103441E-2</v>
      </c>
      <c r="E68" s="5">
        <v>3.1724137931034482E-3</v>
      </c>
      <c r="F68" s="5">
        <f>IFERROR(VLOOKUP(C68,'p2301'!A:V,22,FALSE),0)/100</f>
        <v>1.8E-3</v>
      </c>
      <c r="G68" s="2">
        <f t="shared" ref="G68:G111" si="3">E68-F68</f>
        <v>1.3724137931034482E-3</v>
      </c>
      <c r="H68" s="78">
        <f t="shared" ref="H68:H111" si="4">IF(ABS(G68*$B$1)&lt;10000000,0,G68*$B$1)</f>
        <v>184292364.51051033</v>
      </c>
      <c r="I68">
        <v>167.8</v>
      </c>
      <c r="J68">
        <v>2618.4160000000002</v>
      </c>
      <c r="L68">
        <f t="shared" ref="L68:L80" si="5">ROUND(G68*$B$1/J68,0)</f>
        <v>70383</v>
      </c>
      <c r="M68" t="str">
        <f>IF(ISNUMBER(MATCH(C68,'MTR 기등록 종목_GF1406'!C:C,0)),"-","NEW")</f>
        <v>-</v>
      </c>
      <c r="Q68">
        <v>533700</v>
      </c>
      <c r="S68" t="s">
        <v>456</v>
      </c>
      <c r="T68" t="s">
        <v>801</v>
      </c>
      <c r="V68" t="s">
        <v>2660</v>
      </c>
      <c r="Z68">
        <v>-98855</v>
      </c>
      <c r="AC68" t="s">
        <v>1051</v>
      </c>
      <c r="AE68" s="141">
        <v>44047</v>
      </c>
    </row>
    <row r="69" spans="1:31">
      <c r="A69" s="17">
        <v>44039</v>
      </c>
      <c r="B69" t="s">
        <v>1726</v>
      </c>
      <c r="C69" t="s">
        <v>65</v>
      </c>
      <c r="D69" s="5">
        <v>8.2758620689655157E-2</v>
      </c>
      <c r="E69" s="5">
        <v>4.7586206896551714E-3</v>
      </c>
      <c r="F69" s="5">
        <f>IFERROR(VLOOKUP(C69,'p2301'!A:V,22,FALSE),0)/100</f>
        <v>2.7000000000000001E-3</v>
      </c>
      <c r="G69" s="2">
        <f t="shared" si="3"/>
        <v>2.0586206896551712E-3</v>
      </c>
      <c r="H69" s="78">
        <f t="shared" si="4"/>
        <v>276438546.76576537</v>
      </c>
      <c r="I69">
        <v>290</v>
      </c>
      <c r="J69">
        <v>4525.2719999999999</v>
      </c>
      <c r="L69">
        <f t="shared" si="5"/>
        <v>61088</v>
      </c>
      <c r="M69" t="str">
        <f>IF(ISNUMBER(MATCH(C69,'MTR 기등록 종목_GF1406'!C:C,0)),"-","NEW")</f>
        <v>-</v>
      </c>
      <c r="Q69">
        <v>533700</v>
      </c>
      <c r="S69" t="s">
        <v>483</v>
      </c>
      <c r="T69" t="s">
        <v>65</v>
      </c>
      <c r="V69" t="s">
        <v>58519</v>
      </c>
      <c r="Z69">
        <v>-60576</v>
      </c>
      <c r="AC69" t="s">
        <v>1051</v>
      </c>
      <c r="AE69" s="141">
        <v>44046</v>
      </c>
    </row>
    <row r="70" spans="1:31">
      <c r="A70" s="17">
        <v>44039</v>
      </c>
      <c r="B70" t="s">
        <v>1726</v>
      </c>
      <c r="C70" t="s">
        <v>1401</v>
      </c>
      <c r="D70" s="5">
        <v>8.2758620689655157E-2</v>
      </c>
      <c r="E70" s="5">
        <v>4.7586206896551714E-3</v>
      </c>
      <c r="F70" s="5">
        <f>IFERROR(VLOOKUP(C70,'p2301'!A:V,22,FALSE),0)/100</f>
        <v>4.4000000000000003E-3</v>
      </c>
      <c r="G70" s="2">
        <f t="shared" si="3"/>
        <v>3.5862068965517111E-4</v>
      </c>
      <c r="H70" s="78">
        <f t="shared" si="4"/>
        <v>48156798.766565345</v>
      </c>
      <c r="I70">
        <v>21.818100000000001</v>
      </c>
      <c r="J70">
        <v>26050.81</v>
      </c>
      <c r="L70">
        <f t="shared" si="5"/>
        <v>1849</v>
      </c>
      <c r="M70" t="str">
        <f>IF(ISNUMBER(MATCH(C70,'MTR 기등록 종목_GF1406'!C:C,0)),"-","NEW")</f>
        <v>-</v>
      </c>
      <c r="Q70">
        <v>533700</v>
      </c>
      <c r="S70" t="s">
        <v>1596</v>
      </c>
      <c r="T70" t="s">
        <v>1401</v>
      </c>
      <c r="V70" t="s">
        <v>1806</v>
      </c>
      <c r="Z70">
        <v>2880</v>
      </c>
      <c r="AC70" t="s">
        <v>247</v>
      </c>
      <c r="AE70" s="141">
        <v>44047</v>
      </c>
    </row>
    <row r="71" spans="1:31">
      <c r="A71" s="17">
        <v>44039</v>
      </c>
      <c r="B71" t="s">
        <v>1726</v>
      </c>
      <c r="C71" t="s">
        <v>1402</v>
      </c>
      <c r="D71" s="5">
        <v>5.5172413793103441E-2</v>
      </c>
      <c r="E71" s="5">
        <v>3.1724137931034482E-3</v>
      </c>
      <c r="F71" s="5">
        <f>IFERROR(VLOOKUP(C71,'p2301'!A:V,22,FALSE),0)/100</f>
        <v>0</v>
      </c>
      <c r="G71" s="2">
        <f t="shared" si="3"/>
        <v>3.1724137931034482E-3</v>
      </c>
      <c r="H71" s="78">
        <f t="shared" si="4"/>
        <v>426002450.62731034</v>
      </c>
      <c r="I71">
        <v>29.58</v>
      </c>
      <c r="J71">
        <v>35318.519999999997</v>
      </c>
      <c r="L71">
        <f t="shared" si="5"/>
        <v>12062</v>
      </c>
      <c r="M71" t="str">
        <f>IF(ISNUMBER(MATCH(C71,'MTR 기등록 종목_GF1406'!C:C,0)),"-","NEW")</f>
        <v>-</v>
      </c>
      <c r="Q71">
        <v>533700</v>
      </c>
      <c r="S71" t="s">
        <v>969</v>
      </c>
      <c r="T71" t="s">
        <v>1402</v>
      </c>
      <c r="V71" t="s">
        <v>1806</v>
      </c>
      <c r="Z71">
        <v>12062</v>
      </c>
      <c r="AC71" t="s">
        <v>247</v>
      </c>
      <c r="AE71" s="141">
        <v>44046</v>
      </c>
    </row>
    <row r="72" spans="1:31">
      <c r="A72" s="17">
        <v>44039</v>
      </c>
      <c r="B72" t="s">
        <v>1726</v>
      </c>
      <c r="C72" t="s">
        <v>1354</v>
      </c>
      <c r="D72" s="5">
        <v>4.827586206896551E-2</v>
      </c>
      <c r="E72" s="5">
        <v>2.7758620689655169E-3</v>
      </c>
      <c r="F72" s="5">
        <f>IFERROR(VLOOKUP(C72,'p2301'!A:V,22,FALSE),0)/100</f>
        <v>0</v>
      </c>
      <c r="G72" s="2">
        <f t="shared" si="3"/>
        <v>2.7758620689655169E-3</v>
      </c>
      <c r="H72" s="78">
        <f t="shared" si="4"/>
        <v>372752144.29889649</v>
      </c>
      <c r="I72">
        <v>53.6</v>
      </c>
      <c r="J72">
        <v>8242.1859999999997</v>
      </c>
      <c r="L72">
        <f t="shared" si="5"/>
        <v>45225</v>
      </c>
      <c r="M72" t="str">
        <f>IF(ISNUMBER(MATCH(C72,'MTR 기등록 종목_GF1406'!C:C,0)),"-","NEW")</f>
        <v>-</v>
      </c>
      <c r="Q72">
        <v>533700</v>
      </c>
      <c r="S72" t="s">
        <v>19975</v>
      </c>
      <c r="T72" t="s">
        <v>58902</v>
      </c>
      <c r="V72" t="s">
        <v>1762</v>
      </c>
      <c r="Z72">
        <v>45225</v>
      </c>
      <c r="AC72" t="s">
        <v>332</v>
      </c>
      <c r="AE72" s="141">
        <v>44047</v>
      </c>
    </row>
    <row r="73" spans="1:31">
      <c r="A73" s="17">
        <v>44039</v>
      </c>
      <c r="B73" t="s">
        <v>1726</v>
      </c>
      <c r="C73" t="s">
        <v>802</v>
      </c>
      <c r="D73" s="5">
        <v>4.1379310344827579E-2</v>
      </c>
      <c r="E73" s="5">
        <v>2.3793103448275857E-3</v>
      </c>
      <c r="F73" s="5">
        <f>IFERROR(VLOOKUP(C73,'p2301'!A:V,22,FALSE),0)/100</f>
        <v>2.3E-3</v>
      </c>
      <c r="G73" s="2">
        <f t="shared" si="3"/>
        <v>7.9310344827585727E-5</v>
      </c>
      <c r="H73" s="78">
        <f t="shared" si="4"/>
        <v>10650061.265682694</v>
      </c>
      <c r="I73">
        <v>41.84</v>
      </c>
      <c r="J73">
        <v>49956.959999999999</v>
      </c>
      <c r="L73">
        <f t="shared" si="5"/>
        <v>213</v>
      </c>
      <c r="M73" t="str">
        <f>IF(ISNUMBER(MATCH(C73,'MTR 기등록 종목_GF1406'!C:C,0)),"-","NEW")</f>
        <v>-</v>
      </c>
      <c r="Q73">
        <v>533700</v>
      </c>
      <c r="S73" t="s">
        <v>327</v>
      </c>
      <c r="T73" t="s">
        <v>802</v>
      </c>
      <c r="V73" t="s">
        <v>3621</v>
      </c>
      <c r="Z73">
        <v>-8657</v>
      </c>
      <c r="AC73" t="s">
        <v>247</v>
      </c>
      <c r="AE73" s="141">
        <v>44046</v>
      </c>
    </row>
    <row r="74" spans="1:31">
      <c r="A74" s="17">
        <v>44039</v>
      </c>
      <c r="B74" t="s">
        <v>1726</v>
      </c>
      <c r="C74" t="s">
        <v>1403</v>
      </c>
      <c r="D74" s="5">
        <v>0</v>
      </c>
      <c r="E74" s="5">
        <v>0</v>
      </c>
      <c r="F74" s="5">
        <f>IFERROR(VLOOKUP(C74,'p2301'!A:V,22,FALSE),0)/100</f>
        <v>0</v>
      </c>
      <c r="G74" s="2">
        <f t="shared" si="3"/>
        <v>0</v>
      </c>
      <c r="H74" s="78">
        <f t="shared" si="4"/>
        <v>0</v>
      </c>
      <c r="I74">
        <v>54.61</v>
      </c>
      <c r="J74">
        <v>65204.34</v>
      </c>
      <c r="L74">
        <v>-8906</v>
      </c>
      <c r="M74" t="str">
        <f>IF(ISNUMBER(MATCH(C74,'MTR 기등록 종목_GF1406'!C:C,0)),"-","NEW")</f>
        <v>-</v>
      </c>
      <c r="Q74">
        <v>533700</v>
      </c>
      <c r="S74" t="s">
        <v>1620</v>
      </c>
      <c r="T74" t="s">
        <v>1403</v>
      </c>
      <c r="V74" t="s">
        <v>1806</v>
      </c>
      <c r="Z74">
        <v>-8906</v>
      </c>
      <c r="AC74" t="s">
        <v>247</v>
      </c>
      <c r="AE74" s="141">
        <v>44046</v>
      </c>
    </row>
    <row r="75" spans="1:31">
      <c r="A75" s="17">
        <v>44039</v>
      </c>
      <c r="B75" t="s">
        <v>1726</v>
      </c>
      <c r="C75" t="s">
        <v>1404</v>
      </c>
      <c r="D75" s="5">
        <v>8.9655172413793088E-2</v>
      </c>
      <c r="E75" s="5">
        <v>5.1551724137931026E-3</v>
      </c>
      <c r="F75" s="5">
        <f>IFERROR(VLOOKUP(C75,'p2301'!A:V,22,FALSE),0)/100</f>
        <v>3.9000000000000003E-3</v>
      </c>
      <c r="G75" s="2">
        <f t="shared" si="3"/>
        <v>1.2551724137931024E-3</v>
      </c>
      <c r="H75" s="78">
        <f t="shared" si="4"/>
        <v>168548795.68297917</v>
      </c>
      <c r="I75">
        <v>280.7</v>
      </c>
      <c r="J75">
        <v>335155.8</v>
      </c>
      <c r="L75">
        <f t="shared" si="5"/>
        <v>503</v>
      </c>
      <c r="M75" t="str">
        <f>IF(ISNUMBER(MATCH(C75,'MTR 기등록 종목_GF1406'!C:C,0)),"-","NEW")</f>
        <v>-</v>
      </c>
      <c r="Q75">
        <v>533700</v>
      </c>
      <c r="S75" t="s">
        <v>1610</v>
      </c>
      <c r="T75" t="s">
        <v>1404</v>
      </c>
      <c r="V75" t="s">
        <v>1806</v>
      </c>
      <c r="Z75">
        <v>-138</v>
      </c>
      <c r="AC75" t="s">
        <v>247</v>
      </c>
      <c r="AE75" s="141">
        <v>44047</v>
      </c>
    </row>
    <row r="76" spans="1:31">
      <c r="A76" s="17">
        <v>44039</v>
      </c>
      <c r="B76" t="s">
        <v>1726</v>
      </c>
      <c r="C76" t="s">
        <v>1405</v>
      </c>
      <c r="D76" s="5">
        <v>2.758620689655172E-2</v>
      </c>
      <c r="E76" s="5">
        <v>1.5862068965517241E-3</v>
      </c>
      <c r="F76" s="5">
        <f>IFERROR(VLOOKUP(C76,'p2301'!A:V,22,FALSE),0)/100</f>
        <v>0</v>
      </c>
      <c r="G76" s="2">
        <f t="shared" si="3"/>
        <v>1.5862068965517241E-3</v>
      </c>
      <c r="H76" s="78">
        <f t="shared" si="4"/>
        <v>213001225.31365517</v>
      </c>
      <c r="I76">
        <v>12.701000000000001</v>
      </c>
      <c r="J76">
        <v>15164.99</v>
      </c>
      <c r="L76">
        <f t="shared" si="5"/>
        <v>14046</v>
      </c>
      <c r="M76" t="str">
        <f>IF(ISNUMBER(MATCH(C76,'MTR 기등록 종목_GF1406'!C:C,0)),"-","NEW")</f>
        <v>NEW</v>
      </c>
      <c r="Q76">
        <v>533700</v>
      </c>
      <c r="S76" t="s">
        <v>390</v>
      </c>
      <c r="T76" t="s">
        <v>1405</v>
      </c>
      <c r="V76" t="s">
        <v>58893</v>
      </c>
      <c r="Z76">
        <v>14046</v>
      </c>
      <c r="AC76" t="s">
        <v>247</v>
      </c>
      <c r="AE76" s="141">
        <v>44046</v>
      </c>
    </row>
    <row r="77" spans="1:31">
      <c r="A77" s="17">
        <v>44039</v>
      </c>
      <c r="B77" t="s">
        <v>1726</v>
      </c>
      <c r="C77" t="s">
        <v>1358</v>
      </c>
      <c r="D77" s="5">
        <v>6.8965517241379309E-2</v>
      </c>
      <c r="E77" s="5">
        <v>3.9655172413793106E-3</v>
      </c>
      <c r="F77" s="5">
        <f>IFERROR(VLOOKUP(C77,'p2301'!A:V,22,FALSE),0)/100</f>
        <v>3.5999999999999999E-3</v>
      </c>
      <c r="G77" s="2">
        <f t="shared" si="3"/>
        <v>3.6551724137931074E-4</v>
      </c>
      <c r="H77" s="78">
        <f t="shared" si="4"/>
        <v>49082891.050537981</v>
      </c>
      <c r="I77">
        <v>19.13</v>
      </c>
      <c r="J77">
        <v>22841.22</v>
      </c>
      <c r="L77">
        <f t="shared" si="5"/>
        <v>2149</v>
      </c>
      <c r="M77" t="str">
        <f>IF(ISNUMBER(MATCH(C77,'MTR 기등록 종목_GF1406'!C:C,0)),"-","NEW")</f>
        <v>-</v>
      </c>
      <c r="Q77">
        <v>533700</v>
      </c>
      <c r="S77" t="s">
        <v>56651</v>
      </c>
      <c r="T77" t="s">
        <v>1358</v>
      </c>
      <c r="V77" t="s">
        <v>1806</v>
      </c>
      <c r="Z77">
        <v>23313</v>
      </c>
      <c r="AC77" t="s">
        <v>247</v>
      </c>
      <c r="AE77" s="141">
        <v>44046</v>
      </c>
    </row>
    <row r="78" spans="1:31">
      <c r="A78" s="17">
        <v>44039</v>
      </c>
      <c r="B78" t="s">
        <v>1726</v>
      </c>
      <c r="C78" t="s">
        <v>1406</v>
      </c>
      <c r="D78" s="5">
        <v>0</v>
      </c>
      <c r="E78" s="5">
        <v>0</v>
      </c>
      <c r="F78" s="5">
        <f>IFERROR(VLOOKUP(C78,'p2301'!A:V,22,FALSE),0)/100</f>
        <v>1.2999999999999999E-3</v>
      </c>
      <c r="G78" s="2">
        <f t="shared" si="3"/>
        <v>-1.2999999999999999E-3</v>
      </c>
      <c r="H78" s="78">
        <f t="shared" si="4"/>
        <v>-174568395.52879998</v>
      </c>
      <c r="I78">
        <v>32</v>
      </c>
      <c r="J78">
        <v>38208</v>
      </c>
      <c r="L78">
        <f>-VLOOKUP(C78,'p2301'!A:L,12,FALSE)</f>
        <v>-6803</v>
      </c>
      <c r="M78" t="str">
        <f>IF(ISNUMBER(MATCH(C78,'MTR 기등록 종목_GF1406'!C:C,0)),"-","NEW")</f>
        <v>-</v>
      </c>
      <c r="Q78">
        <v>533700</v>
      </c>
      <c r="S78" t="s">
        <v>1475</v>
      </c>
      <c r="T78" t="s">
        <v>1406</v>
      </c>
      <c r="V78" t="s">
        <v>3621</v>
      </c>
      <c r="Z78">
        <v>-20040</v>
      </c>
      <c r="AC78" t="s">
        <v>247</v>
      </c>
      <c r="AE78" s="141">
        <v>44046</v>
      </c>
    </row>
    <row r="79" spans="1:31">
      <c r="A79" s="17">
        <v>44039</v>
      </c>
      <c r="B79" t="s">
        <v>1726</v>
      </c>
      <c r="C79" t="s">
        <v>803</v>
      </c>
      <c r="D79" s="5">
        <v>3.4482758620689655E-2</v>
      </c>
      <c r="E79" s="5">
        <v>1.9827586206896553E-3</v>
      </c>
      <c r="F79" s="5">
        <f>IFERROR(VLOOKUP(C79,'p2301'!A:V,22,FALSE),0)/100</f>
        <v>0</v>
      </c>
      <c r="G79" s="2">
        <f t="shared" si="3"/>
        <v>1.9827586206896553E-3</v>
      </c>
      <c r="H79" s="78">
        <f t="shared" si="4"/>
        <v>266251531.64206898</v>
      </c>
      <c r="I79">
        <v>81.03</v>
      </c>
      <c r="J79">
        <v>96749.82</v>
      </c>
      <c r="L79">
        <f t="shared" si="5"/>
        <v>2752</v>
      </c>
      <c r="M79" t="str">
        <f>IF(ISNUMBER(MATCH(C79,'MTR 기등록 종목_GF1406'!C:C,0)),"-","NEW")</f>
        <v>-</v>
      </c>
      <c r="Q79">
        <v>533700</v>
      </c>
      <c r="S79" t="s">
        <v>1047</v>
      </c>
      <c r="T79" t="s">
        <v>803</v>
      </c>
      <c r="V79" t="s">
        <v>1806</v>
      </c>
      <c r="Z79">
        <v>-1828</v>
      </c>
      <c r="AC79" t="s">
        <v>247</v>
      </c>
      <c r="AE79" s="141">
        <v>44047</v>
      </c>
    </row>
    <row r="80" spans="1:31">
      <c r="A80" s="17">
        <v>44039</v>
      </c>
      <c r="B80" t="s">
        <v>1726</v>
      </c>
      <c r="C80" t="s">
        <v>804</v>
      </c>
      <c r="D80" s="5">
        <v>0.29655172413793096</v>
      </c>
      <c r="E80" s="5">
        <v>1.7051724137931032E-2</v>
      </c>
      <c r="F80" s="5">
        <f>IFERROR(VLOOKUP(C80,'p2301'!A:V,22,FALSE),0)/100</f>
        <v>1.9599999999999999E-2</v>
      </c>
      <c r="G80" s="2">
        <f t="shared" si="3"/>
        <v>-2.5482758620689674E-3</v>
      </c>
      <c r="H80" s="78">
        <f t="shared" si="4"/>
        <v>-342191098.92780715</v>
      </c>
      <c r="I80">
        <v>11200</v>
      </c>
      <c r="J80">
        <v>11200</v>
      </c>
      <c r="L80">
        <f t="shared" si="5"/>
        <v>-30553</v>
      </c>
      <c r="M80" t="str">
        <f>IF(ISNUMBER(MATCH(C80,'MTR 기등록 종목_GF1406'!C:C,0)),"-","NEW")</f>
        <v>-</v>
      </c>
      <c r="Q80">
        <v>533700</v>
      </c>
      <c r="S80" t="s">
        <v>561</v>
      </c>
      <c r="T80" t="s">
        <v>804</v>
      </c>
      <c r="V80" t="s">
        <v>58763</v>
      </c>
      <c r="Z80">
        <v>-73715</v>
      </c>
      <c r="AC80" t="s">
        <v>552</v>
      </c>
    </row>
    <row r="81" spans="2:31">
      <c r="B81" t="s">
        <v>58216</v>
      </c>
      <c r="C81" t="s">
        <v>294</v>
      </c>
      <c r="E81">
        <v>0</v>
      </c>
      <c r="F81" s="5">
        <f>IFERROR(VLOOKUP(C81,'p2301'!A:V,22,FALSE),0)/100</f>
        <v>1.1000000000000001E-3</v>
      </c>
      <c r="G81" s="2">
        <f t="shared" si="3"/>
        <v>-1.1000000000000001E-3</v>
      </c>
      <c r="H81" s="78">
        <f t="shared" si="4"/>
        <v>-147711719.29360002</v>
      </c>
      <c r="L81">
        <f>-VLOOKUP(C81,'p2301'!A:L,12,FALSE)</f>
        <v>-85400</v>
      </c>
      <c r="Q81">
        <v>533700</v>
      </c>
      <c r="S81" t="s">
        <v>292</v>
      </c>
      <c r="T81" t="s">
        <v>294</v>
      </c>
      <c r="V81" t="s">
        <v>1913</v>
      </c>
      <c r="Z81">
        <v>-49213</v>
      </c>
      <c r="AC81" t="s">
        <v>293</v>
      </c>
      <c r="AE81" s="141">
        <v>44047</v>
      </c>
    </row>
    <row r="82" spans="2:31">
      <c r="B82" t="s">
        <v>58216</v>
      </c>
      <c r="C82" t="s">
        <v>299</v>
      </c>
      <c r="E82">
        <v>0</v>
      </c>
      <c r="F82" s="5">
        <f>IFERROR(VLOOKUP(C82,'p2301'!A:V,22,FALSE),0)/100</f>
        <v>7.000000000000001E-4</v>
      </c>
      <c r="G82" s="2">
        <f t="shared" si="3"/>
        <v>-7.000000000000001E-4</v>
      </c>
      <c r="H82" s="78">
        <f t="shared" si="4"/>
        <v>-93998366.823200017</v>
      </c>
      <c r="L82">
        <f>-VLOOKUP(C82,'p2301'!A:L,12,FALSE)</f>
        <v>-50708</v>
      </c>
      <c r="Q82">
        <v>533700</v>
      </c>
      <c r="S82" t="s">
        <v>297</v>
      </c>
      <c r="T82" t="s">
        <v>299</v>
      </c>
      <c r="V82" t="s">
        <v>1913</v>
      </c>
      <c r="Z82">
        <v>-49208</v>
      </c>
      <c r="AC82" t="s">
        <v>293</v>
      </c>
      <c r="AE82" s="141">
        <v>44047</v>
      </c>
    </row>
    <row r="83" spans="2:31">
      <c r="B83" t="s">
        <v>58216</v>
      </c>
      <c r="C83" t="s">
        <v>302</v>
      </c>
      <c r="E83">
        <v>0</v>
      </c>
      <c r="F83" s="5">
        <f>IFERROR(VLOOKUP(C83,'p2301'!A:V,22,FALSE),0)/100</f>
        <v>0</v>
      </c>
      <c r="G83" s="2">
        <f t="shared" si="3"/>
        <v>0</v>
      </c>
      <c r="H83" s="78">
        <f t="shared" si="4"/>
        <v>0</v>
      </c>
      <c r="L83" t="e">
        <f>-VLOOKUP(C83,'p2301'!A:L,12,FALSE)</f>
        <v>#N/A</v>
      </c>
      <c r="Q83">
        <v>533700</v>
      </c>
      <c r="S83" t="s">
        <v>300</v>
      </c>
      <c r="T83" t="s">
        <v>302</v>
      </c>
      <c r="V83" t="s">
        <v>1913</v>
      </c>
      <c r="Z83">
        <v>-18020</v>
      </c>
      <c r="AC83" t="s">
        <v>293</v>
      </c>
      <c r="AE83" s="141">
        <v>44047</v>
      </c>
    </row>
    <row r="84" spans="2:31">
      <c r="B84" t="s">
        <v>58216</v>
      </c>
      <c r="C84" t="s">
        <v>305</v>
      </c>
      <c r="E84">
        <v>0</v>
      </c>
      <c r="F84" s="5">
        <f>IFERROR(VLOOKUP(C84,'p2301'!A:V,22,FALSE),0)/100</f>
        <v>0</v>
      </c>
      <c r="G84" s="2">
        <f t="shared" si="3"/>
        <v>0</v>
      </c>
      <c r="H84" s="78">
        <f t="shared" si="4"/>
        <v>0</v>
      </c>
      <c r="L84" t="e">
        <f>-VLOOKUP(C84,'p2301'!A:L,12,FALSE)</f>
        <v>#N/A</v>
      </c>
      <c r="Q84">
        <v>533700</v>
      </c>
      <c r="S84" t="s">
        <v>303</v>
      </c>
      <c r="T84" t="s">
        <v>305</v>
      </c>
      <c r="V84" t="s">
        <v>1913</v>
      </c>
      <c r="Z84">
        <v>-95529</v>
      </c>
      <c r="AC84" t="s">
        <v>293</v>
      </c>
      <c r="AE84" s="141">
        <v>44047</v>
      </c>
    </row>
    <row r="85" spans="2:31">
      <c r="B85" t="s">
        <v>58216</v>
      </c>
      <c r="C85" t="s">
        <v>1464</v>
      </c>
      <c r="E85">
        <v>0</v>
      </c>
      <c r="F85" s="5">
        <f>IFERROR(VLOOKUP(C85,'p2301'!A:V,22,FALSE),0)/100</f>
        <v>0</v>
      </c>
      <c r="G85" s="2">
        <f t="shared" si="3"/>
        <v>0</v>
      </c>
      <c r="H85" s="78">
        <f t="shared" si="4"/>
        <v>0</v>
      </c>
      <c r="L85" t="e">
        <f>-VLOOKUP(C85,'p2301'!A:L,12,FALSE)</f>
        <v>#N/A</v>
      </c>
      <c r="Q85">
        <v>533700</v>
      </c>
      <c r="S85" t="s">
        <v>1463</v>
      </c>
      <c r="T85" t="s">
        <v>1464</v>
      </c>
      <c r="V85" t="s">
        <v>1913</v>
      </c>
      <c r="Z85">
        <v>-21160</v>
      </c>
      <c r="AC85" t="s">
        <v>293</v>
      </c>
      <c r="AE85" s="141">
        <v>44047</v>
      </c>
    </row>
    <row r="86" spans="2:31">
      <c r="B86" t="s">
        <v>58216</v>
      </c>
      <c r="C86" t="s">
        <v>1466</v>
      </c>
      <c r="E86">
        <v>0</v>
      </c>
      <c r="F86" s="5">
        <f>IFERROR(VLOOKUP(C86,'p2301'!A:V,22,FALSE),0)/100</f>
        <v>0</v>
      </c>
      <c r="G86" s="2">
        <f t="shared" si="3"/>
        <v>0</v>
      </c>
      <c r="H86" s="78">
        <f t="shared" si="4"/>
        <v>0</v>
      </c>
      <c r="L86" t="e">
        <f>-VLOOKUP(C86,'p2301'!A:L,12,FALSE)</f>
        <v>#N/A</v>
      </c>
      <c r="Q86">
        <v>533700</v>
      </c>
      <c r="S86" t="s">
        <v>1465</v>
      </c>
      <c r="T86" t="s">
        <v>1466</v>
      </c>
      <c r="V86" t="s">
        <v>1913</v>
      </c>
      <c r="Z86">
        <v>-33979</v>
      </c>
      <c r="AC86" t="s">
        <v>293</v>
      </c>
      <c r="AE86" s="141">
        <v>44047</v>
      </c>
    </row>
    <row r="87" spans="2:31">
      <c r="B87" t="s">
        <v>58216</v>
      </c>
      <c r="C87" t="s">
        <v>1473</v>
      </c>
      <c r="E87">
        <v>0</v>
      </c>
      <c r="F87" s="5">
        <f>IFERROR(VLOOKUP(C87,'p2301'!A:V,22,FALSE),0)/100</f>
        <v>0</v>
      </c>
      <c r="G87" s="2">
        <f t="shared" si="3"/>
        <v>0</v>
      </c>
      <c r="H87" s="78">
        <f t="shared" si="4"/>
        <v>0</v>
      </c>
      <c r="L87" t="e">
        <f>-VLOOKUP(C87,'p2301'!A:L,12,FALSE)</f>
        <v>#N/A</v>
      </c>
      <c r="Q87">
        <v>533700</v>
      </c>
      <c r="S87" t="s">
        <v>1472</v>
      </c>
      <c r="T87" t="s">
        <v>1473</v>
      </c>
      <c r="V87" t="s">
        <v>3621</v>
      </c>
      <c r="Z87">
        <v>-13350</v>
      </c>
      <c r="AC87" t="s">
        <v>341</v>
      </c>
      <c r="AE87" s="141">
        <v>44047</v>
      </c>
    </row>
    <row r="88" spans="2:31">
      <c r="B88" t="s">
        <v>58216</v>
      </c>
      <c r="C88" t="s">
        <v>385</v>
      </c>
      <c r="E88">
        <v>0</v>
      </c>
      <c r="F88" s="5">
        <f>IFERROR(VLOOKUP(C88,'p2301'!A:V,22,FALSE),0)/100</f>
        <v>5.0000000000000001E-4</v>
      </c>
      <c r="G88" s="2">
        <f t="shared" si="3"/>
        <v>-5.0000000000000001E-4</v>
      </c>
      <c r="H88" s="78">
        <f t="shared" si="4"/>
        <v>-67141690.588</v>
      </c>
      <c r="L88">
        <f>-VLOOKUP(C88,'p2301'!A:L,12,FALSE)</f>
        <v>-5309</v>
      </c>
      <c r="Q88">
        <v>533700</v>
      </c>
      <c r="S88" t="s">
        <v>383</v>
      </c>
      <c r="T88" t="s">
        <v>385</v>
      </c>
      <c r="V88" t="s">
        <v>58442</v>
      </c>
      <c r="Z88">
        <v>-3438</v>
      </c>
      <c r="AC88" t="s">
        <v>374</v>
      </c>
      <c r="AE88" s="141">
        <v>44047</v>
      </c>
    </row>
    <row r="89" spans="2:31">
      <c r="B89" t="s">
        <v>58216</v>
      </c>
      <c r="C89" t="s">
        <v>446</v>
      </c>
      <c r="E89">
        <v>0</v>
      </c>
      <c r="F89" s="5">
        <f>IFERROR(VLOOKUP(C89,'p2301'!A:V,22,FALSE),0)/100</f>
        <v>0</v>
      </c>
      <c r="G89" s="2">
        <f t="shared" si="3"/>
        <v>0</v>
      </c>
      <c r="H89" s="78">
        <f t="shared" si="4"/>
        <v>0</v>
      </c>
      <c r="L89" t="e">
        <f>-VLOOKUP(C89,'p2301'!A:L,12,FALSE)</f>
        <v>#N/A</v>
      </c>
      <c r="Q89">
        <v>533700</v>
      </c>
      <c r="S89" t="s">
        <v>444</v>
      </c>
      <c r="T89" t="s">
        <v>446</v>
      </c>
      <c r="V89" t="s">
        <v>2660</v>
      </c>
      <c r="Z89">
        <v>-6277</v>
      </c>
      <c r="AC89" t="s">
        <v>1051</v>
      </c>
      <c r="AE89" s="141">
        <v>44047</v>
      </c>
    </row>
    <row r="90" spans="2:31">
      <c r="B90" t="s">
        <v>58216</v>
      </c>
      <c r="C90" t="s">
        <v>1492</v>
      </c>
      <c r="E90">
        <v>0</v>
      </c>
      <c r="F90" s="5">
        <f>IFERROR(VLOOKUP(C90,'p2301'!A:V,22,FALSE),0)/100</f>
        <v>0</v>
      </c>
      <c r="G90" s="2">
        <f t="shared" si="3"/>
        <v>0</v>
      </c>
      <c r="H90" s="78">
        <f t="shared" si="4"/>
        <v>0</v>
      </c>
      <c r="L90" t="e">
        <f>-VLOOKUP(C90,'p2301'!A:L,12,FALSE)</f>
        <v>#N/A</v>
      </c>
      <c r="Q90">
        <v>533700</v>
      </c>
      <c r="S90" t="s">
        <v>1491</v>
      </c>
      <c r="T90" t="s">
        <v>1492</v>
      </c>
      <c r="V90" t="s">
        <v>2660</v>
      </c>
      <c r="Z90">
        <v>-10643</v>
      </c>
      <c r="AC90" t="s">
        <v>1051</v>
      </c>
      <c r="AE90" s="141">
        <v>44047</v>
      </c>
    </row>
    <row r="91" spans="2:31">
      <c r="B91" t="s">
        <v>58216</v>
      </c>
      <c r="C91" t="s">
        <v>1501</v>
      </c>
      <c r="E91">
        <v>0</v>
      </c>
      <c r="F91" s="5">
        <f>IFERROR(VLOOKUP(C91,'p2301'!A:V,22,FALSE),0)/100</f>
        <v>0</v>
      </c>
      <c r="G91" s="2">
        <f t="shared" si="3"/>
        <v>0</v>
      </c>
      <c r="H91" s="78">
        <f t="shared" si="4"/>
        <v>0</v>
      </c>
      <c r="L91" t="e">
        <f>-VLOOKUP(C91,'p2301'!A:L,12,FALSE)</f>
        <v>#N/A</v>
      </c>
      <c r="Q91">
        <v>533700</v>
      </c>
      <c r="S91" t="s">
        <v>1499</v>
      </c>
      <c r="T91" t="s">
        <v>1501</v>
      </c>
      <c r="V91" t="s">
        <v>58502</v>
      </c>
      <c r="Z91">
        <v>-131700</v>
      </c>
      <c r="AC91" t="s">
        <v>374</v>
      </c>
      <c r="AE91" s="141">
        <v>44047</v>
      </c>
    </row>
    <row r="92" spans="2:31">
      <c r="B92" t="s">
        <v>58216</v>
      </c>
      <c r="C92" t="s">
        <v>43</v>
      </c>
      <c r="E92">
        <v>0</v>
      </c>
      <c r="F92" s="5">
        <f>IFERROR(VLOOKUP(C92,'p2301'!A:V,22,FALSE),0)/100</f>
        <v>0</v>
      </c>
      <c r="G92" s="2">
        <f t="shared" si="3"/>
        <v>0</v>
      </c>
      <c r="H92" s="78">
        <f t="shared" si="4"/>
        <v>0</v>
      </c>
      <c r="L92" t="e">
        <f>-VLOOKUP(C92,'p2301'!A:L,12,FALSE)</f>
        <v>#N/A</v>
      </c>
      <c r="Q92">
        <v>533700</v>
      </c>
      <c r="S92" t="s">
        <v>1504</v>
      </c>
      <c r="T92" t="s">
        <v>43</v>
      </c>
      <c r="V92" t="s">
        <v>58892</v>
      </c>
      <c r="Z92">
        <v>-33</v>
      </c>
      <c r="AC92" t="s">
        <v>488</v>
      </c>
      <c r="AE92" s="141">
        <v>44047</v>
      </c>
    </row>
    <row r="93" spans="2:31">
      <c r="B93" t="s">
        <v>58216</v>
      </c>
      <c r="C93" t="s">
        <v>489</v>
      </c>
      <c r="E93">
        <v>0</v>
      </c>
      <c r="F93" s="5">
        <f>IFERROR(VLOOKUP(C93,'p2301'!A:V,22,FALSE),0)/100</f>
        <v>0</v>
      </c>
      <c r="G93" s="2">
        <f t="shared" si="3"/>
        <v>0</v>
      </c>
      <c r="H93" s="78">
        <f t="shared" si="4"/>
        <v>0</v>
      </c>
      <c r="L93" t="e">
        <f>-VLOOKUP(C93,'p2301'!A:L,12,FALSE)</f>
        <v>#N/A</v>
      </c>
      <c r="Q93">
        <v>533700</v>
      </c>
      <c r="S93" t="s">
        <v>486</v>
      </c>
      <c r="T93" t="s">
        <v>489</v>
      </c>
      <c r="V93" t="s">
        <v>58892</v>
      </c>
      <c r="Z93">
        <v>-47</v>
      </c>
      <c r="AC93" t="s">
        <v>488</v>
      </c>
      <c r="AE93" s="141">
        <v>44047</v>
      </c>
    </row>
    <row r="94" spans="2:31">
      <c r="B94" t="s">
        <v>58216</v>
      </c>
      <c r="C94" t="s">
        <v>1510</v>
      </c>
      <c r="E94">
        <v>0</v>
      </c>
      <c r="F94" s="5">
        <f>IFERROR(VLOOKUP(C94,'p2301'!A:V,22,FALSE),0)/100</f>
        <v>0</v>
      </c>
      <c r="G94" s="2">
        <f t="shared" si="3"/>
        <v>0</v>
      </c>
      <c r="H94" s="78">
        <f t="shared" si="4"/>
        <v>0</v>
      </c>
      <c r="L94" t="e">
        <f>-VLOOKUP(C94,'p2301'!A:L,12,FALSE)</f>
        <v>#N/A</v>
      </c>
      <c r="Q94">
        <v>533700</v>
      </c>
      <c r="S94" t="s">
        <v>1509</v>
      </c>
      <c r="T94" t="s">
        <v>1510</v>
      </c>
      <c r="V94" t="s">
        <v>58892</v>
      </c>
      <c r="Z94">
        <v>-13</v>
      </c>
      <c r="AC94" t="s">
        <v>488</v>
      </c>
      <c r="AE94" s="141">
        <v>44047</v>
      </c>
    </row>
    <row r="95" spans="2:31">
      <c r="B95" t="s">
        <v>58216</v>
      </c>
      <c r="C95" t="s">
        <v>499</v>
      </c>
      <c r="E95">
        <v>0</v>
      </c>
      <c r="F95" s="5">
        <f>IFERROR(VLOOKUP(C95,'p2301'!A:V,22,FALSE),0)/100</f>
        <v>0</v>
      </c>
      <c r="G95" s="2">
        <f t="shared" si="3"/>
        <v>0</v>
      </c>
      <c r="H95" s="78">
        <f t="shared" si="4"/>
        <v>0</v>
      </c>
      <c r="L95" t="e">
        <f>-VLOOKUP(C95,'p2301'!A:L,12,FALSE)</f>
        <v>#N/A</v>
      </c>
      <c r="Q95">
        <v>533700</v>
      </c>
      <c r="S95" t="s">
        <v>497</v>
      </c>
      <c r="T95" t="s">
        <v>499</v>
      </c>
      <c r="V95" t="s">
        <v>58892</v>
      </c>
      <c r="Z95">
        <v>-26</v>
      </c>
      <c r="AC95" t="s">
        <v>488</v>
      </c>
      <c r="AE95" s="141">
        <v>44047</v>
      </c>
    </row>
    <row r="96" spans="2:31">
      <c r="B96" t="s">
        <v>58216</v>
      </c>
      <c r="C96" t="s">
        <v>505</v>
      </c>
      <c r="E96">
        <v>0</v>
      </c>
      <c r="F96" s="5">
        <f>IFERROR(VLOOKUP(C96,'p2301'!A:V,22,FALSE),0)/100</f>
        <v>0</v>
      </c>
      <c r="G96" s="2">
        <f t="shared" si="3"/>
        <v>0</v>
      </c>
      <c r="H96" s="78">
        <f t="shared" si="4"/>
        <v>0</v>
      </c>
      <c r="L96" t="e">
        <f>-VLOOKUP(C96,'p2301'!A:L,12,FALSE)</f>
        <v>#N/A</v>
      </c>
      <c r="Q96">
        <v>533700</v>
      </c>
      <c r="S96" t="s">
        <v>503</v>
      </c>
      <c r="T96" t="s">
        <v>505</v>
      </c>
      <c r="V96" t="s">
        <v>58892</v>
      </c>
      <c r="Z96">
        <v>-58</v>
      </c>
      <c r="AC96" t="s">
        <v>488</v>
      </c>
      <c r="AE96" s="141">
        <v>44047</v>
      </c>
    </row>
    <row r="97" spans="2:31">
      <c r="B97" t="s">
        <v>58216</v>
      </c>
      <c r="C97" t="s">
        <v>508</v>
      </c>
      <c r="E97">
        <v>0</v>
      </c>
      <c r="F97" s="5">
        <f>IFERROR(VLOOKUP(C97,'p2301'!A:V,22,FALSE),0)/100</f>
        <v>0</v>
      </c>
      <c r="G97" s="2">
        <f t="shared" si="3"/>
        <v>0</v>
      </c>
      <c r="H97" s="78">
        <f t="shared" si="4"/>
        <v>0</v>
      </c>
      <c r="L97" t="e">
        <f>-VLOOKUP(C97,'p2301'!A:L,12,FALSE)</f>
        <v>#N/A</v>
      </c>
      <c r="Q97">
        <v>533700</v>
      </c>
      <c r="S97" t="s">
        <v>506</v>
      </c>
      <c r="T97" t="s">
        <v>508</v>
      </c>
      <c r="V97" t="s">
        <v>58892</v>
      </c>
      <c r="Z97">
        <v>-53</v>
      </c>
      <c r="AC97" t="s">
        <v>488</v>
      </c>
      <c r="AE97" s="141">
        <v>44047</v>
      </c>
    </row>
    <row r="98" spans="2:31">
      <c r="B98" t="s">
        <v>58216</v>
      </c>
      <c r="C98" t="s">
        <v>1550</v>
      </c>
      <c r="E98">
        <v>0</v>
      </c>
      <c r="F98" s="5">
        <f>IFERROR(VLOOKUP(C98,'p2301'!A:V,22,FALSE),0)/100</f>
        <v>5.9999999999999995E-4</v>
      </c>
      <c r="G98" s="2">
        <f t="shared" si="3"/>
        <v>-5.9999999999999995E-4</v>
      </c>
      <c r="H98" s="78">
        <f t="shared" si="4"/>
        <v>-80570028.705599993</v>
      </c>
      <c r="L98">
        <f>-VLOOKUP(C98,'p2301'!A:L,12,FALSE)</f>
        <v>-101079</v>
      </c>
      <c r="Q98">
        <v>533700</v>
      </c>
      <c r="S98" t="s">
        <v>1548</v>
      </c>
      <c r="T98" t="s">
        <v>1550</v>
      </c>
      <c r="V98" t="s">
        <v>38541</v>
      </c>
      <c r="Z98">
        <v>-43734</v>
      </c>
      <c r="AC98" t="s">
        <v>576</v>
      </c>
    </row>
    <row r="99" spans="2:31">
      <c r="B99" t="s">
        <v>58216</v>
      </c>
      <c r="C99" t="s">
        <v>39</v>
      </c>
      <c r="E99">
        <v>0</v>
      </c>
      <c r="F99" s="5">
        <f>IFERROR(VLOOKUP(C99,'p2301'!A:V,22,FALSE),0)/100</f>
        <v>1E-3</v>
      </c>
      <c r="G99" s="2">
        <f t="shared" si="3"/>
        <v>-1E-3</v>
      </c>
      <c r="H99" s="78">
        <f t="shared" si="4"/>
        <v>-134283381.176</v>
      </c>
      <c r="L99">
        <f>-VLOOKUP(C99,'p2301'!A:L,12,FALSE)</f>
        <v>-4861</v>
      </c>
      <c r="Q99">
        <v>533700</v>
      </c>
      <c r="S99" t="s">
        <v>581</v>
      </c>
      <c r="T99" t="s">
        <v>39</v>
      </c>
      <c r="V99" t="s">
        <v>58648</v>
      </c>
      <c r="Z99">
        <v>-1346</v>
      </c>
      <c r="AC99" t="s">
        <v>374</v>
      </c>
      <c r="AE99" s="141">
        <v>44047</v>
      </c>
    </row>
    <row r="100" spans="2:31">
      <c r="B100" t="s">
        <v>58216</v>
      </c>
      <c r="C100" t="s">
        <v>609</v>
      </c>
      <c r="E100">
        <v>0</v>
      </c>
      <c r="F100" s="5">
        <f>IFERROR(VLOOKUP(C100,'p2301'!A:V,22,FALSE),0)/100</f>
        <v>7.000000000000001E-4</v>
      </c>
      <c r="G100" s="2">
        <f t="shared" si="3"/>
        <v>-7.000000000000001E-4</v>
      </c>
      <c r="H100" s="78">
        <f t="shared" si="4"/>
        <v>-93998366.823200017</v>
      </c>
      <c r="L100">
        <f>-VLOOKUP(C100,'p2301'!A:L,12,FALSE)</f>
        <v>-256816</v>
      </c>
      <c r="Q100">
        <v>533700</v>
      </c>
      <c r="S100" t="s">
        <v>606</v>
      </c>
      <c r="T100" t="s">
        <v>609</v>
      </c>
      <c r="V100" t="s">
        <v>58903</v>
      </c>
      <c r="Z100">
        <v>-101561</v>
      </c>
      <c r="AC100" t="s">
        <v>608</v>
      </c>
      <c r="AE100" s="141">
        <v>44047</v>
      </c>
    </row>
    <row r="101" spans="2:31">
      <c r="B101" t="s">
        <v>58216</v>
      </c>
      <c r="C101" t="s">
        <v>616</v>
      </c>
      <c r="E101">
        <v>0</v>
      </c>
      <c r="F101" s="5">
        <f>IFERROR(VLOOKUP(C101,'p2301'!A:V,22,FALSE),0)/100</f>
        <v>0</v>
      </c>
      <c r="G101" s="2">
        <f t="shared" si="3"/>
        <v>0</v>
      </c>
      <c r="H101" s="78">
        <f t="shared" si="4"/>
        <v>0</v>
      </c>
      <c r="L101" t="e">
        <f>-VLOOKUP(C101,'p2301'!A:L,12,FALSE)</f>
        <v>#N/A</v>
      </c>
      <c r="Q101">
        <v>533700</v>
      </c>
      <c r="S101" t="s">
        <v>614</v>
      </c>
      <c r="T101" t="s">
        <v>616</v>
      </c>
      <c r="V101" t="s">
        <v>58903</v>
      </c>
      <c r="Z101">
        <v>-70345</v>
      </c>
      <c r="AC101" t="s">
        <v>608</v>
      </c>
      <c r="AE101" s="141">
        <v>44047</v>
      </c>
    </row>
    <row r="102" spans="2:31">
      <c r="B102" t="s">
        <v>58216</v>
      </c>
      <c r="C102" t="s">
        <v>1556</v>
      </c>
      <c r="E102">
        <v>0</v>
      </c>
      <c r="F102" s="5">
        <f>IFERROR(VLOOKUP(C102,'p2301'!A:V,22,FALSE),0)/100</f>
        <v>0</v>
      </c>
      <c r="G102" s="2">
        <f t="shared" si="3"/>
        <v>0</v>
      </c>
      <c r="H102" s="78">
        <f t="shared" si="4"/>
        <v>0</v>
      </c>
      <c r="L102" t="e">
        <f>-VLOOKUP(C102,'p2301'!A:L,12,FALSE)</f>
        <v>#N/A</v>
      </c>
      <c r="Q102">
        <v>533700</v>
      </c>
      <c r="S102" t="s">
        <v>810</v>
      </c>
      <c r="T102" t="s">
        <v>1556</v>
      </c>
      <c r="V102" t="s">
        <v>58903</v>
      </c>
      <c r="Z102">
        <v>-47693</v>
      </c>
      <c r="AC102" t="s">
        <v>608</v>
      </c>
      <c r="AE102" s="141">
        <v>44047</v>
      </c>
    </row>
    <row r="103" spans="2:31">
      <c r="B103" t="s">
        <v>58216</v>
      </c>
      <c r="C103" t="s">
        <v>1576</v>
      </c>
      <c r="E103">
        <v>0</v>
      </c>
      <c r="F103" s="5">
        <f>IFERROR(VLOOKUP(C103,'p2301'!A:V,22,FALSE),0)/100</f>
        <v>0</v>
      </c>
      <c r="G103" s="2">
        <f t="shared" si="3"/>
        <v>0</v>
      </c>
      <c r="H103" s="78">
        <f t="shared" si="4"/>
        <v>0</v>
      </c>
      <c r="L103" t="e">
        <f>-VLOOKUP(C103,'p2301'!A:L,12,FALSE)</f>
        <v>#N/A</v>
      </c>
      <c r="Q103">
        <v>533700</v>
      </c>
      <c r="S103" t="s">
        <v>1575</v>
      </c>
      <c r="T103" t="s">
        <v>1576</v>
      </c>
      <c r="V103" t="s">
        <v>1806</v>
      </c>
      <c r="Z103">
        <v>-2411</v>
      </c>
      <c r="AC103" t="s">
        <v>247</v>
      </c>
      <c r="AE103" s="141">
        <v>44047</v>
      </c>
    </row>
    <row r="104" spans="2:31">
      <c r="B104" t="s">
        <v>58216</v>
      </c>
      <c r="C104" t="s">
        <v>1584</v>
      </c>
      <c r="E104">
        <v>0</v>
      </c>
      <c r="F104" s="5">
        <f>IFERROR(VLOOKUP(C104,'p2301'!A:V,22,FALSE),0)/100</f>
        <v>0</v>
      </c>
      <c r="G104" s="2">
        <f t="shared" si="3"/>
        <v>0</v>
      </c>
      <c r="H104" s="78">
        <f t="shared" si="4"/>
        <v>0</v>
      </c>
      <c r="L104" t="e">
        <f>-VLOOKUP(C104,'p2301'!A:L,12,FALSE)</f>
        <v>#N/A</v>
      </c>
      <c r="Q104">
        <v>533700</v>
      </c>
      <c r="S104" t="s">
        <v>1583</v>
      </c>
      <c r="T104" t="s">
        <v>1584</v>
      </c>
      <c r="V104" t="s">
        <v>1806</v>
      </c>
      <c r="Z104">
        <v>-3448</v>
      </c>
      <c r="AC104" t="s">
        <v>247</v>
      </c>
      <c r="AE104" s="141">
        <v>44047</v>
      </c>
    </row>
    <row r="105" spans="2:31">
      <c r="B105" t="s">
        <v>58216</v>
      </c>
      <c r="C105" t="s">
        <v>1586</v>
      </c>
      <c r="E105">
        <v>0</v>
      </c>
      <c r="F105" s="5">
        <f>IFERROR(VLOOKUP(C105,'p2301'!A:V,22,FALSE),0)/100</f>
        <v>0</v>
      </c>
      <c r="G105" s="2">
        <f t="shared" si="3"/>
        <v>0</v>
      </c>
      <c r="H105" s="78">
        <f t="shared" si="4"/>
        <v>0</v>
      </c>
      <c r="L105" t="e">
        <f>-VLOOKUP(C105,'p2301'!A:L,12,FALSE)</f>
        <v>#N/A</v>
      </c>
      <c r="Q105">
        <v>533700</v>
      </c>
      <c r="S105" t="s">
        <v>1585</v>
      </c>
      <c r="T105" t="s">
        <v>1586</v>
      </c>
      <c r="V105" t="s">
        <v>1806</v>
      </c>
      <c r="Z105">
        <v>-1713</v>
      </c>
      <c r="AC105" t="s">
        <v>247</v>
      </c>
      <c r="AE105" s="141">
        <v>44047</v>
      </c>
    </row>
    <row r="106" spans="2:31">
      <c r="B106" t="s">
        <v>58216</v>
      </c>
      <c r="C106" t="s">
        <v>711</v>
      </c>
      <c r="E106">
        <v>0</v>
      </c>
      <c r="F106" s="5">
        <f>IFERROR(VLOOKUP(C106,'p2301'!A:V,22,FALSE),0)/100</f>
        <v>0</v>
      </c>
      <c r="G106" s="2">
        <f t="shared" si="3"/>
        <v>0</v>
      </c>
      <c r="H106" s="78">
        <f t="shared" si="4"/>
        <v>0</v>
      </c>
      <c r="L106" t="e">
        <f>-VLOOKUP(C106,'p2301'!A:L,12,FALSE)</f>
        <v>#N/A</v>
      </c>
      <c r="Q106">
        <v>533700</v>
      </c>
      <c r="S106" t="s">
        <v>709</v>
      </c>
      <c r="T106" t="s">
        <v>711</v>
      </c>
      <c r="V106" t="s">
        <v>1806</v>
      </c>
      <c r="Z106">
        <v>-795</v>
      </c>
      <c r="AC106" t="s">
        <v>247</v>
      </c>
      <c r="AE106" s="141">
        <v>44047</v>
      </c>
    </row>
    <row r="107" spans="2:31">
      <c r="B107" t="s">
        <v>58216</v>
      </c>
      <c r="C107" t="s">
        <v>1606</v>
      </c>
      <c r="E107">
        <v>0</v>
      </c>
      <c r="F107" s="5">
        <f>IFERROR(VLOOKUP(C107,'p2301'!A:V,22,FALSE),0)/100</f>
        <v>1E-3</v>
      </c>
      <c r="G107" s="2">
        <f t="shared" si="3"/>
        <v>-1E-3</v>
      </c>
      <c r="H107" s="78">
        <f t="shared" si="4"/>
        <v>-134283381.176</v>
      </c>
      <c r="L107">
        <f>-VLOOKUP(C107,'p2301'!A:L,12,FALSE)</f>
        <v>-9078</v>
      </c>
      <c r="Q107">
        <v>533700</v>
      </c>
      <c r="S107" t="s">
        <v>1605</v>
      </c>
      <c r="T107" t="s">
        <v>1606</v>
      </c>
      <c r="V107" t="s">
        <v>1806</v>
      </c>
      <c r="Z107">
        <v>-2492</v>
      </c>
      <c r="AC107" t="s">
        <v>247</v>
      </c>
      <c r="AE107" s="141">
        <v>44047</v>
      </c>
    </row>
    <row r="108" spans="2:31">
      <c r="B108" t="s">
        <v>58216</v>
      </c>
      <c r="C108" t="s">
        <v>729</v>
      </c>
      <c r="E108">
        <v>0</v>
      </c>
      <c r="F108" s="5">
        <f>IFERROR(VLOOKUP(C108,'p2301'!A:V,22,FALSE),0)/100</f>
        <v>5.9999999999999995E-4</v>
      </c>
      <c r="G108" s="2">
        <f t="shared" si="3"/>
        <v>-5.9999999999999995E-4</v>
      </c>
      <c r="H108" s="78">
        <f t="shared" si="4"/>
        <v>-80570028.705599993</v>
      </c>
      <c r="L108">
        <f>-VLOOKUP(C108,'p2301'!A:L,12,FALSE)</f>
        <v>-2867</v>
      </c>
      <c r="Q108">
        <v>533700</v>
      </c>
      <c r="S108" t="s">
        <v>727</v>
      </c>
      <c r="T108" t="s">
        <v>729</v>
      </c>
      <c r="V108" t="s">
        <v>1806</v>
      </c>
      <c r="Z108">
        <v>-1142</v>
      </c>
      <c r="AC108" t="s">
        <v>247</v>
      </c>
      <c r="AE108" s="141">
        <v>44047</v>
      </c>
    </row>
    <row r="109" spans="2:31">
      <c r="B109" t="s">
        <v>58217</v>
      </c>
      <c r="C109" t="s">
        <v>338</v>
      </c>
      <c r="E109">
        <v>0</v>
      </c>
      <c r="F109" s="5">
        <f>IFERROR(VLOOKUP(C109,'p2301'!A:V,22,FALSE),0)/100</f>
        <v>0</v>
      </c>
      <c r="G109" s="2">
        <f t="shared" si="3"/>
        <v>0</v>
      </c>
      <c r="H109" s="78">
        <f t="shared" si="4"/>
        <v>0</v>
      </c>
      <c r="L109" t="e">
        <f>-VLOOKUP(C109,'p2301'!A:L,12,FALSE)</f>
        <v>#N/A</v>
      </c>
      <c r="Q109">
        <v>533700</v>
      </c>
      <c r="S109" t="s">
        <v>337</v>
      </c>
      <c r="T109" t="s">
        <v>338</v>
      </c>
      <c r="V109" t="s">
        <v>3621</v>
      </c>
      <c r="Z109">
        <v>-1237</v>
      </c>
      <c r="AC109" t="s">
        <v>247</v>
      </c>
      <c r="AE109" s="141">
        <v>44047</v>
      </c>
    </row>
    <row r="110" spans="2:31">
      <c r="B110" t="s">
        <v>58217</v>
      </c>
      <c r="C110" t="s">
        <v>1468</v>
      </c>
      <c r="E110">
        <v>0</v>
      </c>
      <c r="F110" s="5">
        <f>IFERROR(VLOOKUP(C110,'p2301'!A:V,22,FALSE),0)/100</f>
        <v>0</v>
      </c>
      <c r="G110" s="2">
        <f t="shared" si="3"/>
        <v>0</v>
      </c>
      <c r="H110" s="78">
        <f t="shared" si="4"/>
        <v>0</v>
      </c>
      <c r="L110" t="e">
        <f>-VLOOKUP(C110,'p2301'!A:L,12,FALSE)</f>
        <v>#N/A</v>
      </c>
      <c r="Q110">
        <v>533700</v>
      </c>
      <c r="S110" t="s">
        <v>1467</v>
      </c>
      <c r="T110" t="s">
        <v>1468</v>
      </c>
      <c r="V110" t="s">
        <v>3621</v>
      </c>
      <c r="Z110">
        <v>-1659</v>
      </c>
      <c r="AC110" t="s">
        <v>247</v>
      </c>
      <c r="AE110" s="141">
        <v>44047</v>
      </c>
    </row>
    <row r="111" spans="2:31">
      <c r="B111" t="s">
        <v>58218</v>
      </c>
      <c r="C111" t="s">
        <v>250</v>
      </c>
      <c r="E111">
        <v>0</v>
      </c>
      <c r="F111" s="5">
        <f>IFERROR(VLOOKUP(C111,'p2301'!A:V,22,FALSE),0)/100</f>
        <v>0</v>
      </c>
      <c r="G111" s="2">
        <f t="shared" si="3"/>
        <v>0</v>
      </c>
      <c r="H111" s="78">
        <f t="shared" si="4"/>
        <v>0</v>
      </c>
      <c r="L111" t="e">
        <f>-VLOOKUP(C111,'p2301'!A:L,12,FALSE)</f>
        <v>#N/A</v>
      </c>
      <c r="Q111">
        <v>533700</v>
      </c>
      <c r="S111" t="s">
        <v>744</v>
      </c>
      <c r="T111" t="s">
        <v>250</v>
      </c>
      <c r="V111" t="s">
        <v>1806</v>
      </c>
      <c r="Z111">
        <v>-23845</v>
      </c>
      <c r="AC111" t="s">
        <v>247</v>
      </c>
      <c r="AE111" s="141">
        <v>44046</v>
      </c>
    </row>
  </sheetData>
  <autoFilter ref="A2:AE111"/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59"/>
  <sheetViews>
    <sheetView workbookViewId="0">
      <selection activeCell="O27" sqref="O27"/>
    </sheetView>
  </sheetViews>
  <sheetFormatPr defaultRowHeight="16.5"/>
  <cols>
    <col min="1" max="1" width="11.125" bestFit="1" customWidth="1"/>
    <col min="2" max="2" width="17" bestFit="1" customWidth="1"/>
    <col min="3" max="3" width="19.375" bestFit="1" customWidth="1"/>
    <col min="4" max="4" width="14.875" bestFit="1" customWidth="1"/>
    <col min="5" max="5" width="16.875" bestFit="1" customWidth="1"/>
    <col min="8" max="8" width="12.875" bestFit="1" customWidth="1"/>
    <col min="10" max="10" width="8.375" customWidth="1"/>
    <col min="20" max="20" width="9.5" bestFit="1" customWidth="1"/>
  </cols>
  <sheetData>
    <row r="1" spans="1:21">
      <c r="A1" t="s">
        <v>1396</v>
      </c>
      <c r="B1" t="s">
        <v>1397</v>
      </c>
      <c r="C1" t="s">
        <v>1398</v>
      </c>
      <c r="D1" t="s">
        <v>1399</v>
      </c>
      <c r="E1" t="s">
        <v>1407</v>
      </c>
      <c r="G1" s="131">
        <v>0.04</v>
      </c>
    </row>
    <row r="2" spans="1:21">
      <c r="A2" s="17">
        <v>44186</v>
      </c>
      <c r="B2" t="s">
        <v>1408</v>
      </c>
      <c r="C2" s="146" t="s">
        <v>58985</v>
      </c>
      <c r="D2" s="4">
        <v>3.6121909472879646E-2</v>
      </c>
      <c r="E2" s="5"/>
      <c r="H2" s="20"/>
      <c r="I2" s="21" t="e">
        <f ca="1">_xll.BDP(C2,"gics_sub_industry_name")</f>
        <v>#NAME?</v>
      </c>
      <c r="J2" s="20" t="e">
        <f ca="1">_xll.BDP(C2,"country_full_name")</f>
        <v>#NAME?</v>
      </c>
      <c r="K2" s="20"/>
      <c r="L2" s="22"/>
      <c r="M2" s="22"/>
      <c r="S2" s="5"/>
      <c r="U2" s="5"/>
    </row>
    <row r="3" spans="1:21">
      <c r="A3" s="17">
        <v>44186</v>
      </c>
      <c r="B3" t="s">
        <v>1408</v>
      </c>
      <c r="C3" s="146" t="s">
        <v>58986</v>
      </c>
      <c r="D3" s="4">
        <v>1.327861731319032E-2</v>
      </c>
      <c r="E3" s="5"/>
      <c r="H3" s="20"/>
      <c r="I3" s="21" t="e">
        <f ca="1">_xll.BDP(C3,"gics_sub_industry_name")</f>
        <v>#NAME?</v>
      </c>
      <c r="J3" s="20" t="e">
        <f ca="1">_xll.BDP(C3,"country_full_name")</f>
        <v>#NAME?</v>
      </c>
      <c r="K3" s="20"/>
      <c r="L3" s="22"/>
      <c r="M3" s="22"/>
      <c r="S3" s="5"/>
      <c r="U3" s="5"/>
    </row>
    <row r="4" spans="1:21">
      <c r="A4" s="17">
        <v>44186</v>
      </c>
      <c r="B4" t="s">
        <v>1408</v>
      </c>
      <c r="C4" s="146" t="s">
        <v>58987</v>
      </c>
      <c r="D4" s="4">
        <v>2.5801364082482136E-2</v>
      </c>
      <c r="E4" s="5"/>
      <c r="H4" s="20"/>
      <c r="I4" s="21" t="e">
        <f ca="1">_xll.BDP(C4,"gics_sub_industry_name")</f>
        <v>#NAME?</v>
      </c>
      <c r="J4" s="20" t="e">
        <f ca="1">_xll.BDP(C4,"country_full_name")</f>
        <v>#NAME?</v>
      </c>
      <c r="K4" s="20"/>
      <c r="L4" s="22"/>
      <c r="M4" s="22"/>
      <c r="R4" s="20"/>
      <c r="S4" s="5"/>
      <c r="U4" s="5"/>
    </row>
    <row r="5" spans="1:21">
      <c r="A5" s="17">
        <v>44186</v>
      </c>
      <c r="B5" t="s">
        <v>1408</v>
      </c>
      <c r="C5" s="146" t="s">
        <v>58988</v>
      </c>
      <c r="D5" s="4">
        <v>1.4263430413264878E-2</v>
      </c>
      <c r="E5" s="5"/>
      <c r="H5" s="20"/>
      <c r="I5" s="21" t="e">
        <f ca="1">_xll.BDP(C5,"gics_sub_industry_name")</f>
        <v>#NAME?</v>
      </c>
      <c r="J5" s="20" t="e">
        <f ca="1">_xll.BDP(C5,"country_full_name")</f>
        <v>#NAME?</v>
      </c>
      <c r="K5" s="20"/>
      <c r="L5" s="22"/>
      <c r="M5" s="22"/>
      <c r="R5" s="20"/>
      <c r="S5" s="5"/>
      <c r="U5" s="5"/>
    </row>
    <row r="6" spans="1:21">
      <c r="A6" s="17">
        <v>44186</v>
      </c>
      <c r="B6" t="s">
        <v>1408</v>
      </c>
      <c r="C6" s="146" t="s">
        <v>190</v>
      </c>
      <c r="D6" s="4">
        <v>1.8442524147179055E-2</v>
      </c>
      <c r="E6" s="5"/>
      <c r="H6" s="20"/>
      <c r="I6" s="21" t="e">
        <f ca="1">_xll.BDP(C6,"gics_sub_industry_name")</f>
        <v>#NAME?</v>
      </c>
      <c r="J6" s="20" t="e">
        <f ca="1">_xll.BDP(C6,"country_full_name")</f>
        <v>#NAME?</v>
      </c>
      <c r="K6" s="20"/>
      <c r="L6" s="22"/>
      <c r="M6" s="22"/>
      <c r="R6" s="20"/>
      <c r="S6" s="5"/>
      <c r="U6" s="5"/>
    </row>
    <row r="7" spans="1:21">
      <c r="A7" s="17">
        <v>44186</v>
      </c>
      <c r="B7" t="s">
        <v>1408</v>
      </c>
      <c r="C7" s="146" t="s">
        <v>58989</v>
      </c>
      <c r="D7" s="4">
        <v>8.237055370883031E-3</v>
      </c>
      <c r="E7" s="5"/>
      <c r="H7" s="20"/>
      <c r="I7" s="21" t="e">
        <f ca="1">_xll.BDP(C7,"gics_sub_industry_name")</f>
        <v>#NAME?</v>
      </c>
      <c r="J7" s="20" t="e">
        <f ca="1">_xll.BDP(C7,"country_full_name")</f>
        <v>#NAME?</v>
      </c>
      <c r="K7" s="20"/>
      <c r="L7" s="22"/>
      <c r="M7" s="22"/>
      <c r="S7" s="5"/>
      <c r="U7" s="5"/>
    </row>
    <row r="8" spans="1:21">
      <c r="A8" s="17">
        <v>44186</v>
      </c>
      <c r="B8" t="s">
        <v>1408</v>
      </c>
      <c r="C8" s="146" t="s">
        <v>186</v>
      </c>
      <c r="D8" s="4">
        <v>8.9032876657215588E-3</v>
      </c>
      <c r="E8" s="5"/>
      <c r="H8" s="20"/>
      <c r="I8" s="21" t="e">
        <f ca="1">_xll.BDP(C8,"gics_sub_industry_name")</f>
        <v>#NAME?</v>
      </c>
      <c r="J8" s="20" t="e">
        <f ca="1">_xll.BDP(C8,"country_full_name")</f>
        <v>#NAME?</v>
      </c>
      <c r="K8" s="20"/>
      <c r="L8" s="22"/>
      <c r="M8" s="22"/>
      <c r="S8" s="5"/>
      <c r="U8" s="5"/>
    </row>
    <row r="9" spans="1:21">
      <c r="A9" s="17">
        <v>44186</v>
      </c>
      <c r="B9" t="s">
        <v>1408</v>
      </c>
      <c r="C9" s="146" t="s">
        <v>192</v>
      </c>
      <c r="D9" s="4">
        <v>1.3164146762888303E-2</v>
      </c>
      <c r="E9" s="5"/>
      <c r="H9" s="20"/>
      <c r="I9" s="21" t="e">
        <f ca="1">_xll.BDP(C9,"gics_sub_industry_name")</f>
        <v>#NAME?</v>
      </c>
      <c r="J9" s="20" t="e">
        <f ca="1">_xll.BDP(C9,"country_full_name")</f>
        <v>#NAME?</v>
      </c>
      <c r="K9" s="20"/>
      <c r="L9" s="22"/>
      <c r="M9" s="22"/>
      <c r="S9" s="5"/>
      <c r="U9" s="5"/>
    </row>
    <row r="10" spans="1:21">
      <c r="A10" s="17">
        <v>44186</v>
      </c>
      <c r="B10" t="s">
        <v>1408</v>
      </c>
      <c r="C10" s="146" t="s">
        <v>58990</v>
      </c>
      <c r="D10" s="4">
        <v>1.3049676030639784E-2</v>
      </c>
      <c r="E10" s="5"/>
      <c r="H10" s="20"/>
      <c r="I10" s="21" t="e">
        <f ca="1">_xll.BDP(C10,"gics_sub_industry_name")</f>
        <v>#NAME?</v>
      </c>
      <c r="J10" s="20" t="e">
        <f ca="1">_xll.BDP(C10,"country_full_name")</f>
        <v>#NAME?</v>
      </c>
      <c r="K10" s="20"/>
      <c r="L10" s="22"/>
      <c r="M10" s="22"/>
      <c r="S10" s="5"/>
      <c r="U10" s="5"/>
    </row>
    <row r="11" spans="1:21">
      <c r="A11" s="17">
        <v>44186</v>
      </c>
      <c r="B11" t="s">
        <v>1408</v>
      </c>
      <c r="C11" s="146" t="s">
        <v>58991</v>
      </c>
      <c r="D11" s="4">
        <v>1.5771537665516089E-2</v>
      </c>
      <c r="E11" s="5"/>
      <c r="H11" s="20"/>
      <c r="I11" s="21" t="e">
        <f ca="1">_xll.BDP(C11,"gics_sub_industry_name")</f>
        <v>#NAME?</v>
      </c>
      <c r="J11" s="20" t="e">
        <f ca="1">_xll.BDP(C11,"country_full_name")</f>
        <v>#NAME?</v>
      </c>
      <c r="K11" s="20"/>
      <c r="L11" s="22"/>
      <c r="M11" s="22"/>
      <c r="S11" s="5"/>
      <c r="U11" s="5"/>
    </row>
    <row r="12" spans="1:21">
      <c r="A12" s="17">
        <v>44186</v>
      </c>
      <c r="B12" t="s">
        <v>1408</v>
      </c>
      <c r="C12" s="146" t="s">
        <v>58992</v>
      </c>
      <c r="D12" s="4">
        <v>2.7800060966997713E-2</v>
      </c>
      <c r="E12" s="5"/>
      <c r="H12" s="20"/>
      <c r="I12" s="21" t="e">
        <f ca="1">_xll.BDP(C12,"gics_sub_industry_name")</f>
        <v>#NAME?</v>
      </c>
      <c r="J12" s="20" t="e">
        <f ca="1">_xll.BDP(C12,"country_full_name")</f>
        <v>#NAME?</v>
      </c>
      <c r="K12" s="20"/>
      <c r="L12" s="22"/>
      <c r="M12" s="22"/>
      <c r="S12" s="5"/>
      <c r="U12" s="5"/>
    </row>
    <row r="13" spans="1:21">
      <c r="A13" s="17">
        <v>44186</v>
      </c>
      <c r="B13" t="s">
        <v>1408</v>
      </c>
      <c r="C13" s="146" t="s">
        <v>58993</v>
      </c>
      <c r="D13" s="4">
        <v>1.4813873894742712E-2</v>
      </c>
      <c r="E13" s="5"/>
      <c r="H13" s="20"/>
      <c r="I13" s="21" t="e">
        <f ca="1">_xll.BDP(C13,"gics_sub_industry_name")</f>
        <v>#NAME?</v>
      </c>
      <c r="J13" s="20" t="e">
        <f ca="1">_xll.BDP(C13,"country_full_name")</f>
        <v>#NAME?</v>
      </c>
      <c r="K13" s="20"/>
      <c r="L13" s="22"/>
      <c r="M13" s="22"/>
      <c r="S13" s="5"/>
      <c r="U13" s="5"/>
    </row>
    <row r="14" spans="1:21">
      <c r="A14" s="17">
        <v>44186</v>
      </c>
      <c r="B14" t="s">
        <v>1408</v>
      </c>
      <c r="C14" s="146" t="s">
        <v>58994</v>
      </c>
      <c r="D14" s="4">
        <v>1.8351674922847977E-2</v>
      </c>
      <c r="E14" s="5"/>
      <c r="H14" s="20"/>
      <c r="I14" s="21" t="e">
        <f ca="1">_xll.BDP(C14,"gics_sub_industry_name")</f>
        <v>#NAME?</v>
      </c>
      <c r="J14" s="20" t="e">
        <f ca="1">_xll.BDP(C14,"country_full_name")</f>
        <v>#NAME?</v>
      </c>
      <c r="K14" s="20"/>
      <c r="L14" s="22"/>
      <c r="M14" s="22"/>
      <c r="S14" s="5"/>
      <c r="U14" s="5"/>
    </row>
    <row r="15" spans="1:21">
      <c r="A15" s="17">
        <v>44186</v>
      </c>
      <c r="B15" t="s">
        <v>1408</v>
      </c>
      <c r="C15" s="146" t="s">
        <v>189</v>
      </c>
      <c r="D15" s="4">
        <v>9.4968398533092132E-3</v>
      </c>
      <c r="E15" s="5"/>
      <c r="I15" s="21" t="e">
        <f ca="1">_xll.BDP(C15,"gics_sub_industry_name")</f>
        <v>#NAME?</v>
      </c>
      <c r="J15" s="20" t="e">
        <f ca="1">_xll.BDP(C15,"country_full_name")</f>
        <v>#NAME?</v>
      </c>
      <c r="M15" s="22"/>
      <c r="S15" s="5"/>
      <c r="U15" s="5"/>
    </row>
    <row r="16" spans="1:21">
      <c r="A16" s="17">
        <v>44186</v>
      </c>
      <c r="B16" t="s">
        <v>1408</v>
      </c>
      <c r="C16" s="146" t="s">
        <v>49</v>
      </c>
      <c r="D16" s="4">
        <v>8.9396274767516576E-3</v>
      </c>
      <c r="E16" s="5"/>
      <c r="I16" s="21" t="e">
        <f ca="1">_xll.BDP(C16,"gics_sub_industry_name")</f>
        <v>#NAME?</v>
      </c>
      <c r="J16" s="20" t="e">
        <f ca="1">_xll.BDP(C16,"country_full_name")</f>
        <v>#NAME?</v>
      </c>
      <c r="M16" s="22"/>
      <c r="S16" s="5"/>
      <c r="U16" s="5"/>
    </row>
    <row r="17" spans="1:21">
      <c r="A17" s="17">
        <v>44186</v>
      </c>
      <c r="B17" t="s">
        <v>1408</v>
      </c>
      <c r="C17" s="146" t="s">
        <v>48</v>
      </c>
      <c r="D17" s="4">
        <v>1.4773587785373363E-2</v>
      </c>
      <c r="E17" s="5"/>
      <c r="I17" s="21" t="e">
        <f ca="1">_xll.BDP(C17,"gics_sub_industry_name")</f>
        <v>#NAME?</v>
      </c>
      <c r="J17" s="20" t="e">
        <f ca="1">_xll.BDP(C17,"country_full_name")</f>
        <v>#NAME?</v>
      </c>
      <c r="M17" s="22"/>
      <c r="S17" s="5"/>
      <c r="U17" s="5"/>
    </row>
    <row r="18" spans="1:21">
      <c r="A18" s="17">
        <v>44186</v>
      </c>
      <c r="B18" t="s">
        <v>1408</v>
      </c>
      <c r="C18" s="146" t="s">
        <v>58995</v>
      </c>
      <c r="D18" s="4">
        <v>6.4866810135971341E-3</v>
      </c>
      <c r="E18" s="5"/>
      <c r="I18" s="21" t="e">
        <f ca="1">_xll.BDP(C18,"gics_sub_industry_name")</f>
        <v>#NAME?</v>
      </c>
      <c r="J18" s="20" t="e">
        <f ca="1">_xll.BDP(C18,"country_full_name")</f>
        <v>#NAME?</v>
      </c>
      <c r="M18" s="22"/>
      <c r="S18" s="5"/>
      <c r="U18" s="5"/>
    </row>
    <row r="19" spans="1:21">
      <c r="A19" s="17">
        <v>44186</v>
      </c>
      <c r="B19" t="s">
        <v>1408</v>
      </c>
      <c r="C19" s="146" t="s">
        <v>58996</v>
      </c>
      <c r="D19" s="4">
        <v>1.4690424284547563E-2</v>
      </c>
      <c r="E19" s="5"/>
      <c r="I19" s="21" t="e">
        <f ca="1">_xll.BDP(C19,"gics_sub_industry_name")</f>
        <v>#NAME?</v>
      </c>
      <c r="J19" s="20" t="e">
        <f ca="1">_xll.BDP(C19,"country_full_name")</f>
        <v>#NAME?</v>
      </c>
      <c r="M19" s="22"/>
      <c r="S19" s="5"/>
      <c r="U19" s="5"/>
    </row>
    <row r="20" spans="1:21">
      <c r="A20" s="17">
        <v>44186</v>
      </c>
      <c r="B20" t="s">
        <v>1408</v>
      </c>
      <c r="C20" s="146" t="s">
        <v>58997</v>
      </c>
      <c r="D20" s="4">
        <v>2.1749459869119806E-2</v>
      </c>
      <c r="E20" s="5"/>
      <c r="I20" s="21" t="e">
        <f ca="1">_xll.BDP(C20,"gics_sub_industry_name")</f>
        <v>#NAME?</v>
      </c>
      <c r="J20" s="20" t="e">
        <f ca="1">_xll.BDP(C20,"country_full_name")</f>
        <v>#NAME?</v>
      </c>
      <c r="M20" s="22"/>
      <c r="S20" s="5"/>
      <c r="U20" s="5"/>
    </row>
    <row r="21" spans="1:21">
      <c r="A21" s="17">
        <v>44186</v>
      </c>
      <c r="B21" t="s">
        <v>1408</v>
      </c>
      <c r="C21" s="146" t="s">
        <v>1423</v>
      </c>
      <c r="D21" s="4">
        <v>8.0892729389842183E-3</v>
      </c>
      <c r="E21" s="5"/>
      <c r="I21" s="21" t="e">
        <f ca="1">_xll.BDP(C21,"gics_sub_industry_name")</f>
        <v>#NAME?</v>
      </c>
      <c r="J21" s="20" t="e">
        <f ca="1">_xll.BDP(C21,"country_full_name")</f>
        <v>#NAME?</v>
      </c>
      <c r="M21" s="22"/>
      <c r="S21" s="5"/>
      <c r="U21" s="5"/>
    </row>
    <row r="22" spans="1:21">
      <c r="A22" s="17">
        <v>44186</v>
      </c>
      <c r="B22" t="s">
        <v>1408</v>
      </c>
      <c r="C22" s="146" t="s">
        <v>58998</v>
      </c>
      <c r="D22" s="4">
        <v>1.6852651046484611E-2</v>
      </c>
      <c r="E22" s="5"/>
      <c r="I22" s="21" t="e">
        <f ca="1">_xll.BDP(C22,"gics_sub_industry_name")</f>
        <v>#NAME?</v>
      </c>
      <c r="J22" s="20" t="e">
        <f ca="1">_xll.BDP(C22,"country_full_name")</f>
        <v>#NAME?</v>
      </c>
      <c r="M22" s="22"/>
      <c r="S22" s="5"/>
      <c r="U22" s="5"/>
    </row>
    <row r="23" spans="1:21">
      <c r="A23" s="17">
        <v>44186</v>
      </c>
      <c r="B23" t="s">
        <v>1408</v>
      </c>
      <c r="C23" s="146" t="s">
        <v>58999</v>
      </c>
      <c r="D23" s="4">
        <v>8.6997839476479211E-3</v>
      </c>
      <c r="E23" s="5"/>
      <c r="I23" s="21" t="e">
        <f ca="1">_xll.BDP(C23,"gics_sub_industry_name")</f>
        <v>#NAME?</v>
      </c>
      <c r="J23" s="20" t="e">
        <f ca="1">_xll.BDP(C23,"country_full_name")</f>
        <v>#NAME?</v>
      </c>
      <c r="M23" s="22"/>
      <c r="S23" s="5"/>
      <c r="U23" s="5"/>
    </row>
    <row r="24" spans="1:21">
      <c r="A24" s="17">
        <v>44186</v>
      </c>
      <c r="B24" t="s">
        <v>1408</v>
      </c>
      <c r="C24" s="146" t="s">
        <v>203</v>
      </c>
      <c r="D24" s="4">
        <v>2.4590033409215426E-2</v>
      </c>
      <c r="E24" s="5"/>
      <c r="I24" s="21" t="e">
        <f ca="1">_xll.BDP(C24,"gics_sub_industry_name")</f>
        <v>#NAME?</v>
      </c>
      <c r="J24" s="20" t="e">
        <f ca="1">_xll.BDP(C24,"country_full_name")</f>
        <v>#NAME?</v>
      </c>
      <c r="M24" s="22"/>
      <c r="S24" s="5"/>
      <c r="U24" s="5"/>
    </row>
    <row r="25" spans="1:21">
      <c r="A25" s="17">
        <v>44186</v>
      </c>
      <c r="B25" t="s">
        <v>1408</v>
      </c>
      <c r="C25" s="146" t="s">
        <v>59000</v>
      </c>
      <c r="D25" s="4">
        <v>2.4955982166884647E-2</v>
      </c>
      <c r="E25" s="5"/>
      <c r="I25" s="21" t="e">
        <f ca="1">_xll.BDP(C25,"gics_sub_industry_name")</f>
        <v>#NAME?</v>
      </c>
      <c r="J25" s="20" t="e">
        <f ca="1">_xll.BDP(C25,"country_full_name")</f>
        <v>#NAME?</v>
      </c>
      <c r="M25" s="22"/>
      <c r="R25" s="20"/>
      <c r="S25" s="5"/>
      <c r="U25" s="5"/>
    </row>
    <row r="26" spans="1:21">
      <c r="A26" s="17">
        <v>44186</v>
      </c>
      <c r="B26" t="s">
        <v>1408</v>
      </c>
      <c r="C26" s="146" t="s">
        <v>59001</v>
      </c>
      <c r="D26" s="4">
        <v>1.0378689621755416E-2</v>
      </c>
      <c r="E26" s="5"/>
      <c r="I26" s="21" t="e">
        <f ca="1">_xll.BDP(C26,"gics_sub_industry_name")</f>
        <v>#NAME?</v>
      </c>
      <c r="J26" s="20" t="e">
        <f ca="1">_xll.BDP(C26,"country_full_name")</f>
        <v>#NAME?</v>
      </c>
      <c r="M26" s="22"/>
      <c r="R26" s="20"/>
      <c r="S26" s="5"/>
      <c r="U26" s="5"/>
    </row>
    <row r="27" spans="1:21">
      <c r="A27" s="17">
        <v>44186</v>
      </c>
      <c r="B27" t="s">
        <v>1408</v>
      </c>
      <c r="C27" s="146" t="s">
        <v>52</v>
      </c>
      <c r="D27" s="4">
        <v>3.7648186873241243E-2</v>
      </c>
      <c r="E27" s="5"/>
      <c r="I27" s="21" t="e">
        <f ca="1">_xll.BDP(C27,"gics_sub_industry_name")</f>
        <v>#NAME?</v>
      </c>
      <c r="J27" s="20" t="e">
        <f ca="1">_xll.BDP(C27,"country_full_name")</f>
        <v>#NAME?</v>
      </c>
      <c r="M27" s="22"/>
      <c r="S27" s="5"/>
      <c r="U27" s="5"/>
    </row>
    <row r="28" spans="1:21">
      <c r="A28" s="17">
        <v>44186</v>
      </c>
      <c r="B28" t="s">
        <v>1408</v>
      </c>
      <c r="C28" s="146" t="s">
        <v>59002</v>
      </c>
      <c r="D28" s="4">
        <v>2.5437964759204453E-2</v>
      </c>
      <c r="E28" s="5"/>
      <c r="I28" s="21" t="e">
        <f ca="1">_xll.BDP(C28,"gics_sub_industry_name")</f>
        <v>#NAME?</v>
      </c>
      <c r="J28" s="20" t="e">
        <f ca="1">_xll.BDP(C28,"country_full_name")</f>
        <v>#NAME?</v>
      </c>
      <c r="M28" s="22"/>
      <c r="S28" s="5"/>
      <c r="U28" s="5"/>
    </row>
    <row r="29" spans="1:21">
      <c r="A29" s="17">
        <v>44186</v>
      </c>
      <c r="B29" t="s">
        <v>1408</v>
      </c>
      <c r="C29" s="146" t="s">
        <v>59003</v>
      </c>
      <c r="D29" s="4">
        <v>2.1622270045323785E-2</v>
      </c>
      <c r="E29" s="5"/>
      <c r="I29" s="21" t="e">
        <f ca="1">_xll.BDP(C29,"gics_sub_industry_name")</f>
        <v>#NAME?</v>
      </c>
      <c r="J29" s="20" t="e">
        <f ca="1">_xll.BDP(C29,"country_full_name")</f>
        <v>#NAME?</v>
      </c>
      <c r="M29" s="22"/>
      <c r="S29" s="5"/>
      <c r="U29" s="5"/>
    </row>
    <row r="30" spans="1:21">
      <c r="A30" s="17">
        <v>44186</v>
      </c>
      <c r="B30" t="s">
        <v>1408</v>
      </c>
      <c r="C30" s="146" t="s">
        <v>1427</v>
      </c>
      <c r="D30" s="4">
        <v>2.930453656706114E-2</v>
      </c>
      <c r="E30" s="5"/>
      <c r="I30" s="21" t="e">
        <f ca="1">_xll.BDP(C30,"gics_sub_industry_name")</f>
        <v>#NAME?</v>
      </c>
      <c r="J30" s="20" t="e">
        <f ca="1">_xll.BDP(C30,"country_full_name")</f>
        <v>#NAME?</v>
      </c>
      <c r="M30" s="22"/>
      <c r="S30" s="5"/>
      <c r="U30" s="5"/>
    </row>
    <row r="31" spans="1:21">
      <c r="A31" s="17">
        <v>44186</v>
      </c>
      <c r="B31" t="s">
        <v>1408</v>
      </c>
      <c r="C31" s="146" t="s">
        <v>200</v>
      </c>
      <c r="D31" s="4">
        <v>1.7399567895295842E-2</v>
      </c>
      <c r="E31" s="5"/>
      <c r="I31" s="21" t="e">
        <f ca="1">_xll.BDP(C31,"gics_sub_industry_name")</f>
        <v>#NAME?</v>
      </c>
      <c r="J31" s="20" t="e">
        <f ca="1">_xll.BDP(C31,"country_full_name")</f>
        <v>#NAME?</v>
      </c>
      <c r="M31" s="22"/>
      <c r="S31" s="5"/>
      <c r="U31" s="5"/>
    </row>
    <row r="32" spans="1:21">
      <c r="A32" s="17">
        <v>44186</v>
      </c>
      <c r="B32" t="s">
        <v>1408</v>
      </c>
      <c r="C32" s="146" t="s">
        <v>59004</v>
      </c>
      <c r="D32" s="4">
        <v>1.4423326018468925E-2</v>
      </c>
      <c r="E32" s="5"/>
      <c r="I32" s="21" t="e">
        <f ca="1">_xll.BDP(C32,"gics_sub_industry_name")</f>
        <v>#NAME?</v>
      </c>
      <c r="J32" s="20" t="e">
        <f ca="1">_xll.BDP(C32,"country_full_name")</f>
        <v>#NAME?</v>
      </c>
      <c r="M32" s="22"/>
      <c r="S32" s="5"/>
      <c r="U32" s="5"/>
    </row>
    <row r="33" spans="1:21">
      <c r="A33" s="17">
        <v>44186</v>
      </c>
      <c r="B33" t="s">
        <v>1408</v>
      </c>
      <c r="C33" s="146" t="s">
        <v>226</v>
      </c>
      <c r="D33" s="4">
        <v>1.6789056741074938E-2</v>
      </c>
      <c r="E33" s="5"/>
      <c r="I33" s="21" t="e">
        <f ca="1">_xll.BDP(C33,"gics_sub_industry_name")</f>
        <v>#NAME?</v>
      </c>
      <c r="J33" s="20" t="e">
        <f ca="1">_xll.BDP(C33,"country_full_name")</f>
        <v>#NAME?</v>
      </c>
      <c r="M33" s="22"/>
      <c r="S33" s="5"/>
      <c r="U33" s="5"/>
    </row>
    <row r="34" spans="1:21">
      <c r="A34" s="17">
        <v>44186</v>
      </c>
      <c r="B34" t="s">
        <v>1408</v>
      </c>
      <c r="C34" s="146" t="s">
        <v>224</v>
      </c>
      <c r="D34" s="4">
        <v>2.6900647732858708E-2</v>
      </c>
      <c r="E34" s="5"/>
      <c r="I34" s="21" t="e">
        <f ca="1">_xll.BDP(C34,"gics_sub_industry_name")</f>
        <v>#NAME?</v>
      </c>
      <c r="J34" s="20" t="e">
        <f ca="1">_xll.BDP(C34,"country_full_name")</f>
        <v>#NAME?</v>
      </c>
      <c r="M34" s="22"/>
      <c r="S34" s="5"/>
      <c r="U34" s="5"/>
    </row>
    <row r="35" spans="1:21">
      <c r="A35" s="17">
        <v>44186</v>
      </c>
      <c r="B35" t="s">
        <v>1408</v>
      </c>
      <c r="C35" s="146" t="s">
        <v>59005</v>
      </c>
      <c r="D35" s="4">
        <v>0</v>
      </c>
      <c r="E35" s="5"/>
      <c r="I35" s="21" t="e">
        <f ca="1">_xll.BDP(C35,"gics_sub_industry_name")</f>
        <v>#NAME?</v>
      </c>
      <c r="J35" s="20" t="e">
        <f ca="1">_xll.BDP(C35,"country_full_name")</f>
        <v>#NAME?</v>
      </c>
      <c r="M35" s="22"/>
      <c r="S35" s="5"/>
      <c r="U35" s="5"/>
    </row>
    <row r="36" spans="1:21">
      <c r="A36" s="17">
        <v>44186</v>
      </c>
      <c r="B36" t="s">
        <v>1408</v>
      </c>
      <c r="C36" s="146" t="s">
        <v>223</v>
      </c>
      <c r="D36" s="4">
        <v>0</v>
      </c>
      <c r="E36" s="5"/>
      <c r="I36" s="21" t="e">
        <f ca="1">_xll.BDP(C36,"gics_sub_industry_name")</f>
        <v>#NAME?</v>
      </c>
      <c r="J36" s="20" t="e">
        <f ca="1">_xll.BDP(C36,"country_full_name")</f>
        <v>#NAME?</v>
      </c>
      <c r="M36" s="22"/>
      <c r="S36" s="5"/>
      <c r="U36" s="5"/>
    </row>
    <row r="37" spans="1:21">
      <c r="A37" s="17">
        <v>44186</v>
      </c>
      <c r="B37" t="s">
        <v>1408</v>
      </c>
      <c r="C37" s="146" t="s">
        <v>218</v>
      </c>
      <c r="D37" s="4">
        <v>3.8156947138806678E-2</v>
      </c>
      <c r="E37" s="5"/>
      <c r="I37" s="21" t="e">
        <f ca="1">_xll.BDP(C37,"gics_sub_industry_name")</f>
        <v>#NAME?</v>
      </c>
      <c r="J37" s="20" t="e">
        <f ca="1">_xll.BDP(C37,"country_full_name")</f>
        <v>#NAME?</v>
      </c>
      <c r="M37" s="22"/>
      <c r="S37" s="5"/>
      <c r="U37" s="5"/>
    </row>
    <row r="38" spans="1:21">
      <c r="A38" s="17">
        <v>44186</v>
      </c>
      <c r="B38" t="s">
        <v>1408</v>
      </c>
      <c r="C38" s="146" t="s">
        <v>59006</v>
      </c>
      <c r="D38" s="4">
        <v>1.1192704882202498E-2</v>
      </c>
      <c r="E38" s="5"/>
      <c r="I38" s="21" t="e">
        <f ca="1">_xll.BDP(C38,"gics_sub_industry_name")</f>
        <v>#NAME?</v>
      </c>
      <c r="J38" s="20" t="e">
        <f ca="1">_xll.BDP(C38,"country_full_name")</f>
        <v>#NAME?</v>
      </c>
      <c r="M38" s="22"/>
      <c r="S38" s="5"/>
      <c r="U38" s="5"/>
    </row>
    <row r="39" spans="1:21">
      <c r="A39" s="17">
        <v>44186</v>
      </c>
      <c r="B39" t="s">
        <v>1408</v>
      </c>
      <c r="C39" s="146" t="s">
        <v>59007</v>
      </c>
      <c r="D39" s="4">
        <v>1.9078473569403339E-2</v>
      </c>
      <c r="E39" s="5"/>
      <c r="I39" s="21" t="e">
        <f ca="1">_xll.BDP(C39,"gics_sub_industry_name")</f>
        <v>#NAME?</v>
      </c>
      <c r="J39" s="20" t="e">
        <f ca="1">_xll.BDP(C39,"country_full_name")</f>
        <v>#NAME?</v>
      </c>
      <c r="M39" s="22"/>
      <c r="S39" s="5"/>
      <c r="U39" s="5"/>
    </row>
    <row r="40" spans="1:21">
      <c r="A40" s="17">
        <v>44186</v>
      </c>
      <c r="B40" t="s">
        <v>1408</v>
      </c>
      <c r="C40" s="146" t="s">
        <v>59008</v>
      </c>
      <c r="D40" s="4">
        <v>2.3897150561087606E-2</v>
      </c>
      <c r="E40" s="5"/>
      <c r="I40" s="21" t="e">
        <f ca="1">_xll.BDP(C40,"gics_sub_industry_name")</f>
        <v>#NAME?</v>
      </c>
      <c r="J40" s="20" t="e">
        <f ca="1">_xll.BDP(C40,"country_full_name")</f>
        <v>#NAME?</v>
      </c>
      <c r="M40" s="22"/>
      <c r="S40" s="5"/>
      <c r="U40" s="5"/>
    </row>
    <row r="41" spans="1:21">
      <c r="A41" s="17">
        <v>44186</v>
      </c>
      <c r="B41" t="s">
        <v>1408</v>
      </c>
      <c r="C41" s="146" t="s">
        <v>59009</v>
      </c>
      <c r="D41" s="4">
        <v>1.0785697251978957E-2</v>
      </c>
      <c r="E41" s="5"/>
      <c r="I41" s="21" t="e">
        <f ca="1">_xll.BDP(C41,"gics_sub_industry_name")</f>
        <v>#NAME?</v>
      </c>
      <c r="J41" s="20" t="e">
        <f ca="1">_xll.BDP(C41,"country_full_name")</f>
        <v>#NAME?</v>
      </c>
      <c r="M41" s="22"/>
      <c r="S41" s="5"/>
      <c r="U41" s="5"/>
    </row>
    <row r="42" spans="1:21">
      <c r="A42" s="17">
        <v>44186</v>
      </c>
      <c r="B42" t="s">
        <v>1408</v>
      </c>
      <c r="C42" s="146" t="s">
        <v>1434</v>
      </c>
      <c r="D42" s="4">
        <v>3.561315163326758E-2</v>
      </c>
      <c r="E42" s="5"/>
      <c r="I42" s="21" t="e">
        <f ca="1">_xll.BDP(C42,"gics_sub_industry_name")</f>
        <v>#NAME?</v>
      </c>
      <c r="J42" s="20" t="e">
        <f ca="1">_xll.BDP(C42,"country_full_name")</f>
        <v>#NAME?</v>
      </c>
      <c r="M42" s="22"/>
      <c r="S42" s="5"/>
      <c r="U42" s="5"/>
    </row>
    <row r="43" spans="1:21">
      <c r="A43" s="17">
        <v>44186</v>
      </c>
      <c r="B43" t="s">
        <v>1408</v>
      </c>
      <c r="C43" s="146" t="s">
        <v>217</v>
      </c>
      <c r="D43" s="4">
        <v>1.3314766808178915E-2</v>
      </c>
      <c r="E43" s="5"/>
      <c r="I43" s="21" t="e">
        <f ca="1">_xll.BDP(C43,"gics_sub_industry_name")</f>
        <v>#NAME?</v>
      </c>
      <c r="J43" s="20" t="e">
        <f ca="1">_xll.BDP(C43,"country_full_name")</f>
        <v>#NAME?</v>
      </c>
      <c r="M43" s="22"/>
      <c r="S43" s="5"/>
      <c r="U43" s="5"/>
    </row>
    <row r="44" spans="1:21">
      <c r="A44" s="17">
        <v>44186</v>
      </c>
      <c r="B44" t="s">
        <v>1408</v>
      </c>
      <c r="C44" s="146" t="s">
        <v>59010</v>
      </c>
      <c r="D44" s="4">
        <v>1.6474823486864774E-2</v>
      </c>
      <c r="E44" s="5"/>
      <c r="I44" s="21" t="e">
        <f ca="1">_xll.BDP(C44,"gics_sub_industry_name")</f>
        <v>#NAME?</v>
      </c>
      <c r="J44" s="20" t="e">
        <f ca="1">_xll.BDP(C44,"country_full_name")</f>
        <v>#NAME?</v>
      </c>
      <c r="M44" s="22"/>
      <c r="S44" s="5"/>
      <c r="U44" s="5"/>
    </row>
    <row r="45" spans="1:21">
      <c r="A45" s="17">
        <v>44186</v>
      </c>
      <c r="B45" t="s">
        <v>1408</v>
      </c>
      <c r="C45" s="146" t="s">
        <v>59011</v>
      </c>
      <c r="D45" s="4">
        <v>1.7704823084253762E-2</v>
      </c>
      <c r="E45" s="5"/>
      <c r="I45" s="21" t="e">
        <f ca="1">_xll.BDP(C45,"gics_sub_industry_name")</f>
        <v>#NAME?</v>
      </c>
      <c r="J45" s="20" t="e">
        <f ca="1">_xll.BDP(C45,"country_full_name")</f>
        <v>#NAME?</v>
      </c>
      <c r="M45" s="22"/>
      <c r="S45" s="5"/>
      <c r="U45" s="5"/>
    </row>
    <row r="46" spans="1:21">
      <c r="A46" s="17">
        <v>44186</v>
      </c>
      <c r="B46" t="s">
        <v>1408</v>
      </c>
      <c r="C46" s="146" t="s">
        <v>59012</v>
      </c>
      <c r="D46" s="4">
        <v>3.1797455949005564E-2</v>
      </c>
      <c r="E46" s="5"/>
      <c r="I46" s="21" t="e">
        <f ca="1">_xll.BDP(C46,"gics_sub_industry_name")</f>
        <v>#NAME?</v>
      </c>
      <c r="J46" s="20" t="e">
        <f ca="1">_xll.BDP(C46,"country_full_name")</f>
        <v>#NAME?</v>
      </c>
      <c r="M46" s="22"/>
      <c r="R46" s="20"/>
      <c r="S46" s="5"/>
      <c r="U46" s="5"/>
    </row>
    <row r="47" spans="1:21">
      <c r="A47" s="17">
        <v>44186</v>
      </c>
      <c r="B47" t="s">
        <v>1408</v>
      </c>
      <c r="C47" s="146" t="s">
        <v>59013</v>
      </c>
      <c r="D47" s="4">
        <v>1.6025917798298806E-2</v>
      </c>
      <c r="E47" s="5"/>
      <c r="I47" s="21" t="e">
        <f ca="1">_xll.BDP(C47,"gics_sub_industry_name")</f>
        <v>#NAME?</v>
      </c>
      <c r="J47" s="20" t="e">
        <f ca="1">_xll.BDP(C47,"country_full_name")</f>
        <v>#NAME?</v>
      </c>
      <c r="M47" s="22"/>
      <c r="R47" s="20"/>
      <c r="S47" s="5"/>
      <c r="U47" s="5"/>
    </row>
    <row r="48" spans="1:21">
      <c r="A48" s="17">
        <v>44186</v>
      </c>
      <c r="B48" t="s">
        <v>1408</v>
      </c>
      <c r="C48" s="146" t="s">
        <v>205</v>
      </c>
      <c r="D48" s="4">
        <v>2.4038876697448204E-2</v>
      </c>
      <c r="E48" s="5"/>
      <c r="I48" s="21" t="e">
        <f ca="1">_xll.BDP(C48,"gics_sub_industry_name")</f>
        <v>#NAME?</v>
      </c>
      <c r="J48" s="20" t="e">
        <f ca="1">_xll.BDP(C48,"country_full_name")</f>
        <v>#NAME?</v>
      </c>
      <c r="M48" s="22"/>
      <c r="S48" s="5"/>
      <c r="U48" s="5"/>
    </row>
    <row r="49" spans="1:21">
      <c r="A49" s="17">
        <v>44186</v>
      </c>
      <c r="B49" t="s">
        <v>1408</v>
      </c>
      <c r="C49" s="130" t="s">
        <v>59014</v>
      </c>
      <c r="D49" s="4">
        <v>8.4530853761623004E-2</v>
      </c>
      <c r="E49" s="5"/>
      <c r="I49" s="21" t="e">
        <f ca="1">_xll.BDP(C49,"gics_sub_industry_name")</f>
        <v>#NAME?</v>
      </c>
      <c r="J49" s="20" t="e">
        <f ca="1">_xll.BDP(C49,"country_full_name")</f>
        <v>#NAME?</v>
      </c>
      <c r="M49" s="22"/>
      <c r="S49" s="5"/>
      <c r="U49" s="5"/>
    </row>
    <row r="50" spans="1:21">
      <c r="A50" s="17">
        <v>44186</v>
      </c>
      <c r="B50" t="s">
        <v>1408</v>
      </c>
      <c r="C50" s="130" t="s">
        <v>59015</v>
      </c>
      <c r="D50" s="4">
        <v>2.7895181741335592E-2</v>
      </c>
      <c r="E50" s="5"/>
      <c r="I50" s="21" t="e">
        <f ca="1">_xll.BDP(C50,"gics_sub_industry_name")</f>
        <v>#NAME?</v>
      </c>
      <c r="J50" s="20" t="e">
        <f ca="1">_xll.BDP(C50,"country_full_name")</f>
        <v>#NAME?</v>
      </c>
      <c r="M50" s="22"/>
    </row>
    <row r="51" spans="1:21">
      <c r="A51" s="17">
        <v>44186</v>
      </c>
      <c r="B51" t="s">
        <v>1408</v>
      </c>
      <c r="C51" s="130" t="s">
        <v>59016</v>
      </c>
      <c r="D51" s="4">
        <v>5.0718512256973805E-3</v>
      </c>
      <c r="E51" s="5"/>
      <c r="I51" s="21" t="e">
        <f ca="1">_xll.BDP(C51,"gics_sub_industry_name")</f>
        <v>#NAME?</v>
      </c>
      <c r="J51" s="20" t="e">
        <f ca="1">_xll.BDP(C51,"country_full_name")</f>
        <v>#NAME?</v>
      </c>
      <c r="M51" s="22"/>
    </row>
    <row r="52" spans="1:21">
      <c r="A52" s="17">
        <v>44186</v>
      </c>
      <c r="B52" t="s">
        <v>1408</v>
      </c>
      <c r="C52" s="147" t="s">
        <v>59017</v>
      </c>
      <c r="D52" s="4">
        <v>3.7193575655114122E-2</v>
      </c>
      <c r="E52" s="5"/>
      <c r="I52" s="21" t="e">
        <f ca="1">_xll.BDP(C52,"gics_sub_industry_name")</f>
        <v>#NAME?</v>
      </c>
      <c r="J52" s="20" t="e">
        <f ca="1">_xll.BDP(C52,"country_full_name")</f>
        <v>#NAME?</v>
      </c>
      <c r="M52" s="22"/>
    </row>
    <row r="53" spans="1:21">
      <c r="A53" s="17"/>
      <c r="D53" s="4"/>
      <c r="E53" s="5"/>
      <c r="M53" s="22"/>
    </row>
    <row r="54" spans="1:21">
      <c r="A54" s="17"/>
      <c r="E54" s="5"/>
      <c r="M54" s="22"/>
    </row>
    <row r="55" spans="1:21">
      <c r="A55" s="17"/>
      <c r="E55" s="5"/>
      <c r="G55" s="18"/>
      <c r="H55" s="18"/>
      <c r="J55" s="19"/>
      <c r="M55" s="22"/>
    </row>
    <row r="56" spans="1:21">
      <c r="D56" s="17"/>
      <c r="G56" s="18"/>
      <c r="H56" s="18"/>
      <c r="I56" s="5"/>
      <c r="J56" s="3"/>
    </row>
    <row r="57" spans="1:21">
      <c r="D57" s="17"/>
      <c r="G57" s="18"/>
      <c r="H57" s="18"/>
      <c r="I57" s="5"/>
      <c r="J57" s="3"/>
    </row>
    <row r="58" spans="1:21">
      <c r="D58" s="17"/>
      <c r="G58" s="18"/>
      <c r="H58" s="18"/>
      <c r="I58" s="5"/>
      <c r="J58" s="3"/>
    </row>
    <row r="59" spans="1:21">
      <c r="D59" s="17"/>
      <c r="G59" s="18"/>
      <c r="H59" s="18"/>
      <c r="I59" s="5"/>
      <c r="J59" s="3"/>
    </row>
  </sheetData>
  <autoFilter ref="A1:T55"/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B51"/>
  <sheetViews>
    <sheetView workbookViewId="0">
      <selection activeCell="C22" sqref="C22:D22"/>
    </sheetView>
  </sheetViews>
  <sheetFormatPr defaultRowHeight="16.5"/>
  <cols>
    <col min="1" max="1" width="22.75" customWidth="1"/>
    <col min="8" max="8" width="15.375" bestFit="1" customWidth="1"/>
    <col min="9" max="9" width="23.75" bestFit="1" customWidth="1"/>
    <col min="10" max="10" width="15.5" bestFit="1" customWidth="1"/>
    <col min="16" max="16" width="11.75" customWidth="1"/>
    <col min="17" max="17" width="7.5" customWidth="1"/>
  </cols>
  <sheetData>
    <row r="1" spans="1:28">
      <c r="A1" t="s">
        <v>58984</v>
      </c>
      <c r="H1" t="s">
        <v>59039</v>
      </c>
      <c r="I1" t="s">
        <v>59040</v>
      </c>
      <c r="J1" t="s">
        <v>59041</v>
      </c>
    </row>
    <row r="2" spans="1:28">
      <c r="A2" t="s">
        <v>960</v>
      </c>
      <c r="B2" s="19">
        <v>0.02</v>
      </c>
      <c r="E2" t="e">
        <f ca="1">_xll.BDP(A2,"gics_sector_name")</f>
        <v>#NAME?</v>
      </c>
      <c r="F2" t="e">
        <f ca="1">_xll.BDP(A2, "COUNTRY_FULL_NAME")</f>
        <v>#NAME?</v>
      </c>
      <c r="H2" t="s">
        <v>1035</v>
      </c>
      <c r="I2" t="s">
        <v>94</v>
      </c>
      <c r="J2" t="s">
        <v>98</v>
      </c>
    </row>
    <row r="3" spans="1:28">
      <c r="A3" t="s">
        <v>15</v>
      </c>
      <c r="B3" s="19">
        <v>0.02</v>
      </c>
      <c r="E3" t="e">
        <f ca="1">_xll.BDP(A3,"gics_sector_name")</f>
        <v>#NAME?</v>
      </c>
      <c r="F3" t="e">
        <f ca="1">_xll.BDP(A3, "COUNTRY_FULL_NAME")</f>
        <v>#NAME?</v>
      </c>
      <c r="H3" t="s">
        <v>421</v>
      </c>
      <c r="I3" t="s">
        <v>89</v>
      </c>
      <c r="J3" t="s">
        <v>88</v>
      </c>
    </row>
    <row r="4" spans="1:28">
      <c r="A4" t="s">
        <v>19199</v>
      </c>
      <c r="B4" s="19">
        <v>0.02</v>
      </c>
      <c r="E4" t="e">
        <f ca="1">_xll.BDP(A4,"gics_sector_name")</f>
        <v>#NAME?</v>
      </c>
      <c r="F4" t="e">
        <f ca="1">_xll.BDP(A4, "COUNTRY_FULL_NAME")</f>
        <v>#NAME?</v>
      </c>
      <c r="H4" t="s">
        <v>19198</v>
      </c>
      <c r="I4" t="s">
        <v>79</v>
      </c>
      <c r="J4" t="s">
        <v>88</v>
      </c>
    </row>
    <row r="5" spans="1:28">
      <c r="A5" t="s">
        <v>14</v>
      </c>
      <c r="B5" s="19">
        <v>0.02</v>
      </c>
      <c r="E5" t="e">
        <f ca="1">_xll.BDP(A5,"gics_sector_name")</f>
        <v>#NAME?</v>
      </c>
      <c r="F5" t="e">
        <f ca="1">_xll.BDP(A5, "COUNTRY_FULL_NAME")</f>
        <v>#NAME?</v>
      </c>
      <c r="H5" t="s">
        <v>419</v>
      </c>
      <c r="I5" t="s">
        <v>87</v>
      </c>
      <c r="J5" t="s">
        <v>88</v>
      </c>
    </row>
    <row r="6" spans="1:28">
      <c r="A6" t="s">
        <v>1471</v>
      </c>
      <c r="B6" s="19">
        <v>0.02</v>
      </c>
      <c r="E6" t="e">
        <f ca="1">_xll.BDP(A6,"gics_sector_name")</f>
        <v>#NAME?</v>
      </c>
      <c r="F6" t="e">
        <f ca="1">_xll.BDP(A6, "COUNTRY_FULL_NAME")</f>
        <v>#NAME?</v>
      </c>
      <c r="H6" t="s">
        <v>1469</v>
      </c>
      <c r="I6" t="s">
        <v>83</v>
      </c>
      <c r="J6" t="s">
        <v>81</v>
      </c>
    </row>
    <row r="7" spans="1:28">
      <c r="A7" t="s">
        <v>957</v>
      </c>
      <c r="B7" s="19">
        <v>0.02</v>
      </c>
      <c r="E7" t="e">
        <f ca="1">_xll.BDP(A7,"gics_sector_name")</f>
        <v>#NAME?</v>
      </c>
      <c r="F7" t="e">
        <f ca="1">_xll.BDP(A7, "COUNTRY_FULL_NAME")</f>
        <v>#NAME?</v>
      </c>
      <c r="H7" t="s">
        <v>1004</v>
      </c>
      <c r="I7" t="s">
        <v>79</v>
      </c>
      <c r="J7" t="s">
        <v>81</v>
      </c>
      <c r="P7" s="152"/>
      <c r="Q7" s="152"/>
      <c r="R7" s="148" t="s">
        <v>94</v>
      </c>
      <c r="S7" s="148" t="s">
        <v>89</v>
      </c>
      <c r="T7" s="148" t="s">
        <v>79</v>
      </c>
      <c r="U7" s="148" t="s">
        <v>87</v>
      </c>
      <c r="V7" s="148" t="s">
        <v>83</v>
      </c>
      <c r="W7" s="148" t="s">
        <v>84</v>
      </c>
      <c r="X7" s="148" t="s">
        <v>85</v>
      </c>
      <c r="Y7" s="148" t="s">
        <v>90</v>
      </c>
      <c r="Z7" s="148" t="s">
        <v>93</v>
      </c>
      <c r="AA7" s="148" t="s">
        <v>97</v>
      </c>
      <c r="AB7" s="148" t="s">
        <v>82</v>
      </c>
    </row>
    <row r="8" spans="1:28">
      <c r="A8" t="s">
        <v>13706</v>
      </c>
      <c r="B8" s="19">
        <v>0.02</v>
      </c>
      <c r="E8" t="e">
        <f ca="1">_xll.BDP(A8,"gics_sector_name")</f>
        <v>#NAME?</v>
      </c>
      <c r="F8" t="e">
        <f ca="1">_xll.BDP(A8, "COUNTRY_FULL_NAME")</f>
        <v>#NAME?</v>
      </c>
      <c r="H8" t="s">
        <v>13701</v>
      </c>
      <c r="I8" t="s">
        <v>84</v>
      </c>
      <c r="J8" t="s">
        <v>102</v>
      </c>
      <c r="P8" s="152"/>
      <c r="Q8" s="152"/>
      <c r="R8" s="149">
        <f>SUM(R9:R19)</f>
        <v>0.04</v>
      </c>
      <c r="S8" s="149">
        <f t="shared" ref="S8:AB8" si="0">SUM(S9:S19)</f>
        <v>0.08</v>
      </c>
      <c r="T8" s="149">
        <f t="shared" si="0"/>
        <v>0.14000000000000001</v>
      </c>
      <c r="U8" s="149">
        <f t="shared" si="0"/>
        <v>0.08</v>
      </c>
      <c r="V8" s="149">
        <f t="shared" si="0"/>
        <v>0.04</v>
      </c>
      <c r="W8" s="149">
        <f t="shared" si="0"/>
        <v>0.1</v>
      </c>
      <c r="X8" s="149">
        <f t="shared" si="0"/>
        <v>0.14000000000000001</v>
      </c>
      <c r="Y8" s="149">
        <f t="shared" si="0"/>
        <v>0.12000000000000001</v>
      </c>
      <c r="Z8" s="149">
        <f t="shared" si="0"/>
        <v>0.21999999999999997</v>
      </c>
      <c r="AA8" s="149">
        <f t="shared" si="0"/>
        <v>0.02</v>
      </c>
      <c r="AB8" s="149">
        <f t="shared" si="0"/>
        <v>0.02</v>
      </c>
    </row>
    <row r="9" spans="1:28">
      <c r="A9" t="s">
        <v>8298</v>
      </c>
      <c r="B9" s="19">
        <v>0.02</v>
      </c>
      <c r="E9" t="e">
        <f ca="1">_xll.BDP(A9,"gics_sector_name")</f>
        <v>#NAME?</v>
      </c>
      <c r="F9" t="e">
        <f ca="1">_xll.BDP(A9, "COUNTRY_FULL_NAME")</f>
        <v>#NAME?</v>
      </c>
      <c r="H9" t="s">
        <v>8297</v>
      </c>
      <c r="I9" t="s">
        <v>85</v>
      </c>
      <c r="J9" t="s">
        <v>102</v>
      </c>
      <c r="P9" s="148" t="s">
        <v>80</v>
      </c>
      <c r="Q9" s="149">
        <f>SUM(R9:AB9)</f>
        <v>0.60000000000000009</v>
      </c>
      <c r="R9" s="150">
        <f t="shared" ref="R9:AB19" si="1">SUMIFS($B:$B,$I:$I,R$7,$J:$J,$P9)</f>
        <v>0.02</v>
      </c>
      <c r="S9" s="150">
        <f t="shared" si="1"/>
        <v>0.04</v>
      </c>
      <c r="T9" s="150">
        <f t="shared" si="1"/>
        <v>0.06</v>
      </c>
      <c r="U9" s="150">
        <f t="shared" si="1"/>
        <v>0.04</v>
      </c>
      <c r="V9" s="150">
        <f t="shared" si="1"/>
        <v>0.02</v>
      </c>
      <c r="W9" s="150">
        <f t="shared" si="1"/>
        <v>0.06</v>
      </c>
      <c r="X9" s="150">
        <f t="shared" si="1"/>
        <v>0.08</v>
      </c>
      <c r="Y9" s="150">
        <f t="shared" si="1"/>
        <v>0.08</v>
      </c>
      <c r="Z9" s="150">
        <f t="shared" si="1"/>
        <v>0.16</v>
      </c>
      <c r="AA9" s="150">
        <f t="shared" si="1"/>
        <v>0.02</v>
      </c>
      <c r="AB9" s="150">
        <f t="shared" si="1"/>
        <v>0.02</v>
      </c>
    </row>
    <row r="10" spans="1:28">
      <c r="A10" t="s">
        <v>15652</v>
      </c>
      <c r="B10" s="19">
        <v>0.02</v>
      </c>
      <c r="E10" t="e">
        <f ca="1">_xll.BDP(A10,"gics_sector_name")</f>
        <v>#NAME?</v>
      </c>
      <c r="F10" t="e">
        <f ca="1">_xll.BDP(A10, "COUNTRY_FULL_NAME")</f>
        <v>#NAME?</v>
      </c>
      <c r="H10" t="s">
        <v>15651</v>
      </c>
      <c r="I10" t="s">
        <v>79</v>
      </c>
      <c r="J10" t="s">
        <v>102</v>
      </c>
      <c r="P10" s="148" t="s">
        <v>98</v>
      </c>
      <c r="Q10" s="149">
        <f t="shared" ref="Q10:Q19" si="2">SUM(R10:AB10)</f>
        <v>0.02</v>
      </c>
      <c r="R10" s="150">
        <f t="shared" si="1"/>
        <v>0.02</v>
      </c>
      <c r="S10" s="150">
        <f t="shared" si="1"/>
        <v>0</v>
      </c>
      <c r="T10" s="150">
        <f t="shared" si="1"/>
        <v>0</v>
      </c>
      <c r="U10" s="150">
        <f t="shared" si="1"/>
        <v>0</v>
      </c>
      <c r="V10" s="150">
        <f t="shared" si="1"/>
        <v>0</v>
      </c>
      <c r="W10" s="150">
        <f t="shared" si="1"/>
        <v>0</v>
      </c>
      <c r="X10" s="150">
        <f t="shared" si="1"/>
        <v>0</v>
      </c>
      <c r="Y10" s="150">
        <f t="shared" si="1"/>
        <v>0</v>
      </c>
      <c r="Z10" s="150">
        <f t="shared" si="1"/>
        <v>0</v>
      </c>
      <c r="AA10" s="150">
        <f t="shared" si="1"/>
        <v>0</v>
      </c>
      <c r="AB10" s="150">
        <f t="shared" si="1"/>
        <v>0</v>
      </c>
    </row>
    <row r="11" spans="1:28">
      <c r="A11" t="s">
        <v>1485</v>
      </c>
      <c r="B11" s="19">
        <v>0.02</v>
      </c>
      <c r="E11" t="e">
        <f ca="1">_xll.BDP(A11,"gics_sector_name")</f>
        <v>#NAME?</v>
      </c>
      <c r="F11" t="e">
        <f ca="1">_xll.BDP(A11, "COUNTRY_FULL_NAME")</f>
        <v>#NAME?</v>
      </c>
      <c r="H11" t="s">
        <v>983</v>
      </c>
      <c r="I11" t="s">
        <v>85</v>
      </c>
      <c r="J11" t="s">
        <v>103</v>
      </c>
      <c r="P11" s="148" t="s">
        <v>88</v>
      </c>
      <c r="Q11" s="149">
        <f t="shared" si="2"/>
        <v>0.06</v>
      </c>
      <c r="R11" s="150">
        <f t="shared" si="1"/>
        <v>0</v>
      </c>
      <c r="S11" s="150">
        <f t="shared" si="1"/>
        <v>0.02</v>
      </c>
      <c r="T11" s="150">
        <f t="shared" si="1"/>
        <v>0.02</v>
      </c>
      <c r="U11" s="150">
        <f t="shared" si="1"/>
        <v>0.02</v>
      </c>
      <c r="V11" s="150">
        <f t="shared" si="1"/>
        <v>0</v>
      </c>
      <c r="W11" s="150">
        <f t="shared" si="1"/>
        <v>0</v>
      </c>
      <c r="X11" s="150">
        <f t="shared" si="1"/>
        <v>0</v>
      </c>
      <c r="Y11" s="150">
        <f t="shared" si="1"/>
        <v>0</v>
      </c>
      <c r="Z11" s="150">
        <f t="shared" si="1"/>
        <v>0</v>
      </c>
      <c r="AA11" s="150">
        <f t="shared" si="1"/>
        <v>0</v>
      </c>
      <c r="AB11" s="150">
        <f t="shared" si="1"/>
        <v>0</v>
      </c>
    </row>
    <row r="12" spans="1:28">
      <c r="A12" t="s">
        <v>16682</v>
      </c>
      <c r="B12" s="19">
        <v>0.02</v>
      </c>
      <c r="E12" t="e">
        <f ca="1">_xll.BDP(A12,"gics_sector_name")</f>
        <v>#NAME?</v>
      </c>
      <c r="F12" t="e">
        <f ca="1">_xll.BDP(A12, "COUNTRY_FULL_NAME")</f>
        <v>#NAME?</v>
      </c>
      <c r="H12" t="s">
        <v>16681</v>
      </c>
      <c r="I12" t="s">
        <v>85</v>
      </c>
      <c r="J12" t="s">
        <v>101</v>
      </c>
      <c r="P12" s="148" t="s">
        <v>81</v>
      </c>
      <c r="Q12" s="149">
        <f t="shared" si="2"/>
        <v>0.04</v>
      </c>
      <c r="R12" s="150">
        <f t="shared" si="1"/>
        <v>0</v>
      </c>
      <c r="S12" s="150">
        <f t="shared" si="1"/>
        <v>0</v>
      </c>
      <c r="T12" s="150">
        <f t="shared" si="1"/>
        <v>0.02</v>
      </c>
      <c r="U12" s="150">
        <f t="shared" si="1"/>
        <v>0</v>
      </c>
      <c r="V12" s="150">
        <f t="shared" si="1"/>
        <v>0.02</v>
      </c>
      <c r="W12" s="150">
        <f t="shared" si="1"/>
        <v>0</v>
      </c>
      <c r="X12" s="150">
        <f t="shared" si="1"/>
        <v>0</v>
      </c>
      <c r="Y12" s="150">
        <f t="shared" si="1"/>
        <v>0</v>
      </c>
      <c r="Z12" s="150">
        <f t="shared" si="1"/>
        <v>0</v>
      </c>
      <c r="AA12" s="150">
        <f t="shared" si="1"/>
        <v>0</v>
      </c>
      <c r="AB12" s="150">
        <f t="shared" si="1"/>
        <v>0</v>
      </c>
    </row>
    <row r="13" spans="1:28">
      <c r="A13" t="s">
        <v>535</v>
      </c>
      <c r="B13" s="19">
        <v>0.02</v>
      </c>
      <c r="E13" t="e">
        <f ca="1">_xll.BDP(A13,"gics_sector_name")</f>
        <v>#NAME?</v>
      </c>
      <c r="F13" t="e">
        <f ca="1">_xll.BDP(A13, "COUNTRY_FULL_NAME")</f>
        <v>#NAME?</v>
      </c>
      <c r="H13" t="s">
        <v>533</v>
      </c>
      <c r="I13" t="s">
        <v>84</v>
      </c>
      <c r="J13" t="s">
        <v>95</v>
      </c>
      <c r="P13" s="148" t="s">
        <v>102</v>
      </c>
      <c r="Q13" s="149">
        <f t="shared" si="2"/>
        <v>0.06</v>
      </c>
      <c r="R13" s="150">
        <f t="shared" si="1"/>
        <v>0</v>
      </c>
      <c r="S13" s="150">
        <f t="shared" si="1"/>
        <v>0</v>
      </c>
      <c r="T13" s="150">
        <f t="shared" si="1"/>
        <v>0.02</v>
      </c>
      <c r="U13" s="150">
        <f t="shared" si="1"/>
        <v>0</v>
      </c>
      <c r="V13" s="150">
        <f t="shared" si="1"/>
        <v>0</v>
      </c>
      <c r="W13" s="150">
        <f t="shared" si="1"/>
        <v>0.02</v>
      </c>
      <c r="X13" s="150">
        <f t="shared" si="1"/>
        <v>0.02</v>
      </c>
      <c r="Y13" s="150">
        <f t="shared" si="1"/>
        <v>0</v>
      </c>
      <c r="Z13" s="150">
        <f t="shared" si="1"/>
        <v>0</v>
      </c>
      <c r="AA13" s="150">
        <f t="shared" si="1"/>
        <v>0</v>
      </c>
      <c r="AB13" s="150">
        <f t="shared" si="1"/>
        <v>0</v>
      </c>
    </row>
    <row r="14" spans="1:28">
      <c r="A14" t="s">
        <v>32956</v>
      </c>
      <c r="B14" s="19">
        <v>0.02</v>
      </c>
      <c r="E14" t="e">
        <f ca="1">_xll.BDP(A14,"gics_sector_name")</f>
        <v>#NAME?</v>
      </c>
      <c r="F14" t="e">
        <f ca="1">_xll.BDP(A14, "COUNTRY_FULL_NAME")</f>
        <v>#NAME?</v>
      </c>
      <c r="H14" t="s">
        <v>32955</v>
      </c>
      <c r="I14" t="s">
        <v>79</v>
      </c>
      <c r="J14" t="s">
        <v>95</v>
      </c>
      <c r="P14" s="148" t="s">
        <v>103</v>
      </c>
      <c r="Q14" s="149">
        <f t="shared" si="2"/>
        <v>0.02</v>
      </c>
      <c r="R14" s="150">
        <f t="shared" si="1"/>
        <v>0</v>
      </c>
      <c r="S14" s="150">
        <f t="shared" si="1"/>
        <v>0</v>
      </c>
      <c r="T14" s="150">
        <f t="shared" si="1"/>
        <v>0</v>
      </c>
      <c r="U14" s="150">
        <f t="shared" si="1"/>
        <v>0</v>
      </c>
      <c r="V14" s="150">
        <f t="shared" si="1"/>
        <v>0</v>
      </c>
      <c r="W14" s="150">
        <f t="shared" si="1"/>
        <v>0</v>
      </c>
      <c r="X14" s="150">
        <f t="shared" si="1"/>
        <v>0.02</v>
      </c>
      <c r="Y14" s="150">
        <f t="shared" si="1"/>
        <v>0</v>
      </c>
      <c r="Z14" s="150">
        <f t="shared" si="1"/>
        <v>0</v>
      </c>
      <c r="AA14" s="150">
        <f t="shared" si="1"/>
        <v>0</v>
      </c>
      <c r="AB14" s="150">
        <f t="shared" si="1"/>
        <v>0</v>
      </c>
    </row>
    <row r="15" spans="1:28">
      <c r="A15" t="s">
        <v>27549</v>
      </c>
      <c r="B15" s="19">
        <v>0.02</v>
      </c>
      <c r="E15" t="e">
        <f ca="1">_xll.BDP(A15,"gics_sector_name")</f>
        <v>#NAME?</v>
      </c>
      <c r="F15" t="e">
        <f ca="1">_xll.BDP(A15, "COUNTRY_FULL_NAME")</f>
        <v>#NAME?</v>
      </c>
      <c r="H15" t="s">
        <v>27548</v>
      </c>
      <c r="I15" t="s">
        <v>90</v>
      </c>
      <c r="J15" t="s">
        <v>95</v>
      </c>
      <c r="P15" s="148" t="s">
        <v>101</v>
      </c>
      <c r="Q15" s="149">
        <f t="shared" si="2"/>
        <v>0.02</v>
      </c>
      <c r="R15" s="150">
        <f t="shared" si="1"/>
        <v>0</v>
      </c>
      <c r="S15" s="150">
        <f t="shared" si="1"/>
        <v>0</v>
      </c>
      <c r="T15" s="150">
        <f t="shared" si="1"/>
        <v>0</v>
      </c>
      <c r="U15" s="150">
        <f t="shared" si="1"/>
        <v>0</v>
      </c>
      <c r="V15" s="150">
        <f t="shared" si="1"/>
        <v>0</v>
      </c>
      <c r="W15" s="150">
        <f t="shared" si="1"/>
        <v>0</v>
      </c>
      <c r="X15" s="150">
        <f t="shared" si="1"/>
        <v>0.02</v>
      </c>
      <c r="Y15" s="150">
        <f t="shared" si="1"/>
        <v>0</v>
      </c>
      <c r="Z15" s="150">
        <f t="shared" si="1"/>
        <v>0</v>
      </c>
      <c r="AA15" s="150">
        <f t="shared" si="1"/>
        <v>0</v>
      </c>
      <c r="AB15" s="150">
        <f t="shared" si="1"/>
        <v>0</v>
      </c>
    </row>
    <row r="16" spans="1:28">
      <c r="A16" t="s">
        <v>517</v>
      </c>
      <c r="B16" s="19">
        <v>0.02</v>
      </c>
      <c r="E16" t="e">
        <f ca="1">_xll.BDP(A16,"gics_sector_name")</f>
        <v>#NAME?</v>
      </c>
      <c r="F16" t="e">
        <f ca="1">_xll.BDP(A16, "COUNTRY_FULL_NAME")</f>
        <v>#NAME?</v>
      </c>
      <c r="H16" t="s">
        <v>515</v>
      </c>
      <c r="I16" t="s">
        <v>87</v>
      </c>
      <c r="J16" t="s">
        <v>95</v>
      </c>
      <c r="P16" s="148" t="s">
        <v>95</v>
      </c>
      <c r="Q16" s="149">
        <f t="shared" si="2"/>
        <v>0.1</v>
      </c>
      <c r="R16" s="150">
        <f t="shared" si="1"/>
        <v>0</v>
      </c>
      <c r="S16" s="150">
        <f t="shared" si="1"/>
        <v>0</v>
      </c>
      <c r="T16" s="150">
        <f t="shared" si="1"/>
        <v>0.02</v>
      </c>
      <c r="U16" s="150">
        <f t="shared" si="1"/>
        <v>0.02</v>
      </c>
      <c r="V16" s="150">
        <f t="shared" si="1"/>
        <v>0</v>
      </c>
      <c r="W16" s="150">
        <f t="shared" si="1"/>
        <v>0.02</v>
      </c>
      <c r="X16" s="150">
        <f t="shared" si="1"/>
        <v>0</v>
      </c>
      <c r="Y16" s="150">
        <f t="shared" si="1"/>
        <v>0.02</v>
      </c>
      <c r="Z16" s="150">
        <f t="shared" si="1"/>
        <v>0.02</v>
      </c>
      <c r="AA16" s="150">
        <f t="shared" si="1"/>
        <v>0</v>
      </c>
      <c r="AB16" s="150">
        <f t="shared" si="1"/>
        <v>0</v>
      </c>
    </row>
    <row r="17" spans="1:28">
      <c r="A17" t="s">
        <v>28294</v>
      </c>
      <c r="B17" s="19">
        <v>0.02</v>
      </c>
      <c r="E17" t="e">
        <f ca="1">_xll.BDP(A17,"gics_sector_name")</f>
        <v>#NAME?</v>
      </c>
      <c r="F17" t="e">
        <f ca="1">_xll.BDP(A17, "COUNTRY_FULL_NAME")</f>
        <v>#NAME?</v>
      </c>
      <c r="H17" t="s">
        <v>28293</v>
      </c>
      <c r="I17" t="s">
        <v>93</v>
      </c>
      <c r="J17" t="s">
        <v>95</v>
      </c>
      <c r="P17" s="148" t="s">
        <v>96</v>
      </c>
      <c r="Q17" s="149">
        <f t="shared" si="2"/>
        <v>0.02</v>
      </c>
      <c r="R17" s="150">
        <f t="shared" si="1"/>
        <v>0</v>
      </c>
      <c r="S17" s="150">
        <f t="shared" si="1"/>
        <v>0</v>
      </c>
      <c r="T17" s="150">
        <f t="shared" si="1"/>
        <v>0</v>
      </c>
      <c r="U17" s="150">
        <f t="shared" si="1"/>
        <v>0</v>
      </c>
      <c r="V17" s="150">
        <f t="shared" si="1"/>
        <v>0</v>
      </c>
      <c r="W17" s="150">
        <f t="shared" si="1"/>
        <v>0</v>
      </c>
      <c r="X17" s="150">
        <f t="shared" si="1"/>
        <v>0</v>
      </c>
      <c r="Y17" s="150">
        <f t="shared" si="1"/>
        <v>0</v>
      </c>
      <c r="Z17" s="150">
        <f t="shared" si="1"/>
        <v>0.02</v>
      </c>
      <c r="AA17" s="150">
        <f t="shared" si="1"/>
        <v>0</v>
      </c>
      <c r="AB17" s="150">
        <f t="shared" si="1"/>
        <v>0</v>
      </c>
    </row>
    <row r="18" spans="1:28">
      <c r="A18" t="s">
        <v>553</v>
      </c>
      <c r="B18" s="19">
        <v>0.02</v>
      </c>
      <c r="E18" t="e">
        <f ca="1">_xll.BDP(A18,"gics_sector_name")</f>
        <v>#NAME?</v>
      </c>
      <c r="F18" t="e">
        <f ca="1">_xll.BDP(A18, "COUNTRY_FULL_NAME")</f>
        <v>#NAME?</v>
      </c>
      <c r="H18" t="s">
        <v>555</v>
      </c>
      <c r="I18" t="s">
        <v>93</v>
      </c>
      <c r="J18" t="s">
        <v>96</v>
      </c>
      <c r="P18" s="148" t="s">
        <v>86</v>
      </c>
      <c r="Q18" s="149">
        <f t="shared" si="2"/>
        <v>0.04</v>
      </c>
      <c r="R18" s="150">
        <f t="shared" si="1"/>
        <v>0</v>
      </c>
      <c r="S18" s="150">
        <f t="shared" si="1"/>
        <v>0.02</v>
      </c>
      <c r="T18" s="150">
        <f t="shared" si="1"/>
        <v>0</v>
      </c>
      <c r="U18" s="150">
        <f t="shared" si="1"/>
        <v>0</v>
      </c>
      <c r="V18" s="150">
        <f t="shared" si="1"/>
        <v>0</v>
      </c>
      <c r="W18" s="150">
        <f t="shared" si="1"/>
        <v>0</v>
      </c>
      <c r="X18" s="150">
        <f t="shared" si="1"/>
        <v>0</v>
      </c>
      <c r="Y18" s="150">
        <f t="shared" si="1"/>
        <v>0.02</v>
      </c>
      <c r="Z18" s="150">
        <f t="shared" si="1"/>
        <v>0</v>
      </c>
      <c r="AA18" s="150">
        <f t="shared" si="1"/>
        <v>0</v>
      </c>
      <c r="AB18" s="150">
        <f t="shared" si="1"/>
        <v>0</v>
      </c>
    </row>
    <row r="19" spans="1:28">
      <c r="A19" t="s">
        <v>367</v>
      </c>
      <c r="B19" s="19">
        <v>0.02</v>
      </c>
      <c r="E19" t="e">
        <f ca="1">_xll.BDP(A19,"gics_sector_name")</f>
        <v>#NAME?</v>
      </c>
      <c r="F19" t="e">
        <f ca="1">_xll.BDP(A19, "COUNTRY_FULL_NAME")</f>
        <v>#NAME?</v>
      </c>
      <c r="H19" t="s">
        <v>365</v>
      </c>
      <c r="I19" t="s">
        <v>89</v>
      </c>
      <c r="J19" t="s">
        <v>86</v>
      </c>
      <c r="P19" s="148" t="s">
        <v>59032</v>
      </c>
      <c r="Q19" s="149">
        <f t="shared" si="2"/>
        <v>0.02</v>
      </c>
      <c r="R19" s="150">
        <f t="shared" si="1"/>
        <v>0</v>
      </c>
      <c r="S19" s="150">
        <f t="shared" si="1"/>
        <v>0</v>
      </c>
      <c r="T19" s="150">
        <f t="shared" si="1"/>
        <v>0</v>
      </c>
      <c r="U19" s="150">
        <f t="shared" si="1"/>
        <v>0</v>
      </c>
      <c r="V19" s="150">
        <f t="shared" si="1"/>
        <v>0</v>
      </c>
      <c r="W19" s="150">
        <f t="shared" si="1"/>
        <v>0</v>
      </c>
      <c r="X19" s="150">
        <f t="shared" si="1"/>
        <v>0</v>
      </c>
      <c r="Y19" s="150">
        <f t="shared" si="1"/>
        <v>0</v>
      </c>
      <c r="Z19" s="150">
        <f t="shared" si="1"/>
        <v>0.02</v>
      </c>
      <c r="AA19" s="150">
        <f t="shared" si="1"/>
        <v>0</v>
      </c>
      <c r="AB19" s="150">
        <f t="shared" si="1"/>
        <v>0</v>
      </c>
    </row>
    <row r="20" spans="1:28">
      <c r="A20" t="s">
        <v>964</v>
      </c>
      <c r="B20" s="19">
        <v>0.02</v>
      </c>
      <c r="E20" t="e">
        <f ca="1">_xll.BDP(A20,"gics_sector_name")</f>
        <v>#NAME?</v>
      </c>
      <c r="F20" t="e">
        <f ca="1">_xll.BDP(A20, "COUNTRY_FULL_NAME")</f>
        <v>#NAME?</v>
      </c>
      <c r="H20" t="s">
        <v>1010</v>
      </c>
      <c r="I20" t="s">
        <v>90</v>
      </c>
      <c r="J20" t="s">
        <v>86</v>
      </c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</row>
    <row r="21" spans="1:28">
      <c r="A21" t="s">
        <v>43060</v>
      </c>
      <c r="B21" s="19">
        <v>0.02</v>
      </c>
      <c r="E21" t="e">
        <f ca="1">_xll.BDP(A21,"gics_sector_name")</f>
        <v>#NAME?</v>
      </c>
      <c r="F21" t="e">
        <f ca="1">_xll.BDP(A21, "COUNTRY_FULL_NAME")</f>
        <v>#NAME?</v>
      </c>
      <c r="H21" t="s">
        <v>43059</v>
      </c>
      <c r="I21" t="s">
        <v>93</v>
      </c>
      <c r="J21" t="s">
        <v>59032</v>
      </c>
    </row>
    <row r="22" spans="1:28">
      <c r="A22" t="s">
        <v>49486</v>
      </c>
      <c r="B22" s="19">
        <v>0.02</v>
      </c>
      <c r="E22" t="e">
        <f ca="1">_xll.BDP(A22,"gics_sector_name")</f>
        <v>#NAME?</v>
      </c>
      <c r="F22" t="e">
        <f ca="1">_xll.BDP(A22, "COUNTRY_FULL_NAME")</f>
        <v>#NAME?</v>
      </c>
      <c r="H22" t="s">
        <v>49485</v>
      </c>
      <c r="I22" t="s">
        <v>84</v>
      </c>
      <c r="J22" t="s">
        <v>80</v>
      </c>
    </row>
    <row r="23" spans="1:28">
      <c r="A23" t="s">
        <v>56347</v>
      </c>
      <c r="B23" s="19">
        <v>0.02</v>
      </c>
      <c r="E23" t="e">
        <f ca="1">_xll.BDP(A23,"gics_sector_name")</f>
        <v>#NAME?</v>
      </c>
      <c r="F23" t="e">
        <f ca="1">_xll.BDP(A23, "COUNTRY_FULL_NAME")</f>
        <v>#NAME?</v>
      </c>
      <c r="H23" t="s">
        <v>56346</v>
      </c>
      <c r="I23" t="s">
        <v>84</v>
      </c>
      <c r="J23" t="s">
        <v>80</v>
      </c>
    </row>
    <row r="24" spans="1:28">
      <c r="A24" t="s">
        <v>29</v>
      </c>
      <c r="B24" s="19">
        <v>0.02</v>
      </c>
      <c r="E24" t="e">
        <f ca="1">_xll.BDP(A24,"gics_sector_name")</f>
        <v>#NAME?</v>
      </c>
      <c r="F24" t="e">
        <f ca="1">_xll.BDP(A24, "COUNTRY_FULL_NAME")</f>
        <v>#NAME?</v>
      </c>
      <c r="H24" t="s">
        <v>777</v>
      </c>
      <c r="I24" t="s">
        <v>84</v>
      </c>
      <c r="J24" t="s">
        <v>80</v>
      </c>
    </row>
    <row r="25" spans="1:28">
      <c r="A25" t="s">
        <v>56627</v>
      </c>
      <c r="B25" s="19">
        <v>0.02</v>
      </c>
      <c r="E25" t="e">
        <f ca="1">_xll.BDP(A25,"gics_sector_name")</f>
        <v>#NAME?</v>
      </c>
      <c r="F25" t="e">
        <f ca="1">_xll.BDP(A25, "COUNTRY_FULL_NAME")</f>
        <v>#NAME?</v>
      </c>
      <c r="H25" t="s">
        <v>56626</v>
      </c>
      <c r="I25" t="s">
        <v>85</v>
      </c>
      <c r="J25" t="s">
        <v>80</v>
      </c>
    </row>
    <row r="26" spans="1:28">
      <c r="A26" t="s">
        <v>767</v>
      </c>
      <c r="B26" s="19">
        <v>0.02</v>
      </c>
      <c r="E26" t="e">
        <f ca="1">_xll.BDP(A26,"gics_sector_name")</f>
        <v>#NAME?</v>
      </c>
      <c r="F26" t="e">
        <f ca="1">_xll.BDP(A26, "COUNTRY_FULL_NAME")</f>
        <v>#NAME?</v>
      </c>
      <c r="H26" t="s">
        <v>768</v>
      </c>
      <c r="I26" t="s">
        <v>85</v>
      </c>
      <c r="J26" t="s">
        <v>80</v>
      </c>
    </row>
    <row r="27" spans="1:28">
      <c r="A27" t="s">
        <v>1574</v>
      </c>
      <c r="B27" s="19">
        <v>0.02</v>
      </c>
      <c r="E27" t="e">
        <f ca="1">_xll.BDP(A27,"gics_sector_name")</f>
        <v>#NAME?</v>
      </c>
      <c r="F27" t="e">
        <f ca="1">_xll.BDP(A27, "COUNTRY_FULL_NAME")</f>
        <v>#NAME?</v>
      </c>
      <c r="H27" t="s">
        <v>1572</v>
      </c>
      <c r="I27" t="s">
        <v>85</v>
      </c>
      <c r="J27" t="s">
        <v>80</v>
      </c>
    </row>
    <row r="28" spans="1:28">
      <c r="A28" t="s">
        <v>48429</v>
      </c>
      <c r="B28" s="19">
        <v>0.02</v>
      </c>
      <c r="E28" t="e">
        <f ca="1">_xll.BDP(A28,"gics_sector_name")</f>
        <v>#NAME?</v>
      </c>
      <c r="F28" t="e">
        <f ca="1">_xll.BDP(A28, "COUNTRY_FULL_NAME")</f>
        <v>#NAME?</v>
      </c>
      <c r="H28" t="s">
        <v>48428</v>
      </c>
      <c r="I28" t="s">
        <v>85</v>
      </c>
      <c r="J28" t="s">
        <v>80</v>
      </c>
    </row>
    <row r="29" spans="1:28">
      <c r="A29" t="s">
        <v>54751</v>
      </c>
      <c r="B29" s="19">
        <v>0.02</v>
      </c>
      <c r="E29" t="e">
        <f ca="1">_xll.BDP(A29,"gics_sector_name")</f>
        <v>#NAME?</v>
      </c>
      <c r="F29" t="e">
        <f ca="1">_xll.BDP(A29, "COUNTRY_FULL_NAME")</f>
        <v>#NAME?</v>
      </c>
      <c r="H29" t="s">
        <v>54750</v>
      </c>
      <c r="I29" t="s">
        <v>89</v>
      </c>
      <c r="J29" t="s">
        <v>80</v>
      </c>
    </row>
    <row r="30" spans="1:28">
      <c r="A30" t="s">
        <v>45862</v>
      </c>
      <c r="B30" s="19">
        <v>0.02</v>
      </c>
      <c r="E30" t="e">
        <f ca="1">_xll.BDP(A30,"gics_sector_name")</f>
        <v>#NAME?</v>
      </c>
      <c r="F30" t="e">
        <f ca="1">_xll.BDP(A30, "COUNTRY_FULL_NAME")</f>
        <v>#NAME?</v>
      </c>
      <c r="H30" t="s">
        <v>45861</v>
      </c>
      <c r="I30" t="s">
        <v>89</v>
      </c>
      <c r="J30" t="s">
        <v>80</v>
      </c>
    </row>
    <row r="31" spans="1:28">
      <c r="A31" t="s">
        <v>55910</v>
      </c>
      <c r="B31" s="19">
        <v>0.02</v>
      </c>
      <c r="E31" t="e">
        <f ca="1">_xll.BDP(A31,"gics_sector_name")</f>
        <v>#NAME?</v>
      </c>
      <c r="F31" t="e">
        <f ca="1">_xll.BDP(A31, "COUNTRY_FULL_NAME")</f>
        <v>#NAME?</v>
      </c>
      <c r="H31" t="s">
        <v>55909</v>
      </c>
      <c r="I31" t="s">
        <v>83</v>
      </c>
      <c r="J31" t="s">
        <v>80</v>
      </c>
    </row>
    <row r="32" spans="1:28">
      <c r="A32" t="s">
        <v>51297</v>
      </c>
      <c r="B32" s="19">
        <v>0.02</v>
      </c>
      <c r="E32" t="e">
        <f ca="1">_xll.BDP(A32,"gics_sector_name")</f>
        <v>#NAME?</v>
      </c>
      <c r="F32" t="e">
        <f ca="1">_xll.BDP(A32, "COUNTRY_FULL_NAME")</f>
        <v>#NAME?</v>
      </c>
      <c r="H32" t="s">
        <v>51296</v>
      </c>
      <c r="I32" t="s">
        <v>79</v>
      </c>
      <c r="J32" t="s">
        <v>80</v>
      </c>
    </row>
    <row r="33" spans="1:10">
      <c r="A33" t="s">
        <v>51684</v>
      </c>
      <c r="B33" s="19">
        <v>0.02</v>
      </c>
      <c r="E33" t="e">
        <f ca="1">_xll.BDP(A33,"gics_sector_name")</f>
        <v>#NAME?</v>
      </c>
      <c r="F33" t="e">
        <f ca="1">_xll.BDP(A33, "COUNTRY_FULL_NAME")</f>
        <v>#NAME?</v>
      </c>
      <c r="H33" t="s">
        <v>51683</v>
      </c>
      <c r="I33" t="s">
        <v>79</v>
      </c>
      <c r="J33" t="s">
        <v>80</v>
      </c>
    </row>
    <row r="34" spans="1:10">
      <c r="A34" t="s">
        <v>53505</v>
      </c>
      <c r="B34" s="19">
        <v>0.02</v>
      </c>
      <c r="E34" t="e">
        <f ca="1">_xll.BDP(A34,"gics_sector_name")</f>
        <v>#NAME?</v>
      </c>
      <c r="F34" t="e">
        <f ca="1">_xll.BDP(A34, "COUNTRY_FULL_NAME")</f>
        <v>#NAME?</v>
      </c>
      <c r="H34" t="s">
        <v>53504</v>
      </c>
      <c r="I34" t="s">
        <v>79</v>
      </c>
      <c r="J34" t="s">
        <v>80</v>
      </c>
    </row>
    <row r="35" spans="1:10">
      <c r="A35" t="s">
        <v>738</v>
      </c>
      <c r="B35" s="19">
        <v>0.02</v>
      </c>
      <c r="E35" t="e">
        <f ca="1">_xll.BDP(A35,"gics_sector_name")</f>
        <v>#NAME?</v>
      </c>
      <c r="F35" t="e">
        <f ca="1">_xll.BDP(A35, "COUNTRY_FULL_NAME")</f>
        <v>#NAME?</v>
      </c>
      <c r="H35" t="s">
        <v>736</v>
      </c>
      <c r="I35" t="s">
        <v>90</v>
      </c>
      <c r="J35" t="s">
        <v>80</v>
      </c>
    </row>
    <row r="36" spans="1:10">
      <c r="A36" t="s">
        <v>51604</v>
      </c>
      <c r="B36" s="19">
        <v>0.02</v>
      </c>
      <c r="E36" t="e">
        <f ca="1">_xll.BDP(A36,"gics_sector_name")</f>
        <v>#NAME?</v>
      </c>
      <c r="F36" t="e">
        <f ca="1">_xll.BDP(A36, "COUNTRY_FULL_NAME")</f>
        <v>#NAME?</v>
      </c>
      <c r="H36" t="s">
        <v>51603</v>
      </c>
      <c r="I36" t="s">
        <v>90</v>
      </c>
      <c r="J36" t="s">
        <v>80</v>
      </c>
    </row>
    <row r="37" spans="1:10">
      <c r="A37" t="s">
        <v>45787</v>
      </c>
      <c r="B37" s="19">
        <v>0.02</v>
      </c>
      <c r="E37" t="e">
        <f ca="1">_xll.BDP(A37,"gics_sector_name")</f>
        <v>#NAME?</v>
      </c>
      <c r="F37" t="e">
        <f ca="1">_xll.BDP(A37, "COUNTRY_FULL_NAME")</f>
        <v>#NAME?</v>
      </c>
      <c r="H37" t="s">
        <v>45786</v>
      </c>
      <c r="I37" t="s">
        <v>90</v>
      </c>
      <c r="J37" t="s">
        <v>80</v>
      </c>
    </row>
    <row r="38" spans="1:10">
      <c r="A38" t="s">
        <v>698</v>
      </c>
      <c r="B38" s="19">
        <v>0.02</v>
      </c>
      <c r="E38" t="e">
        <f ca="1">_xll.BDP(A38,"gics_sector_name")</f>
        <v>#NAME?</v>
      </c>
      <c r="F38" t="e">
        <f ca="1">_xll.BDP(A38, "COUNTRY_FULL_NAME")</f>
        <v>#NAME?</v>
      </c>
      <c r="H38" t="s">
        <v>696</v>
      </c>
      <c r="I38" t="s">
        <v>90</v>
      </c>
      <c r="J38" t="s">
        <v>80</v>
      </c>
    </row>
    <row r="39" spans="1:10">
      <c r="A39" t="s">
        <v>54756</v>
      </c>
      <c r="B39" s="19">
        <v>0.02</v>
      </c>
      <c r="E39" t="e">
        <f ca="1">_xll.BDP(A39,"gics_sector_name")</f>
        <v>#NAME?</v>
      </c>
      <c r="F39" t="e">
        <f ca="1">_xll.BDP(A39, "COUNTRY_FULL_NAME")</f>
        <v>#NAME?</v>
      </c>
      <c r="H39" t="s">
        <v>54755</v>
      </c>
      <c r="I39" t="s">
        <v>87</v>
      </c>
      <c r="J39" t="s">
        <v>80</v>
      </c>
    </row>
    <row r="40" spans="1:10">
      <c r="A40" t="s">
        <v>46745</v>
      </c>
      <c r="B40" s="19">
        <v>0.02</v>
      </c>
      <c r="E40" t="e">
        <f ca="1">_xll.BDP(A40,"gics_sector_name")</f>
        <v>#NAME?</v>
      </c>
      <c r="F40" t="e">
        <f ca="1">_xll.BDP(A40, "COUNTRY_FULL_NAME")</f>
        <v>#NAME?</v>
      </c>
      <c r="H40" t="s">
        <v>46744</v>
      </c>
      <c r="I40" t="s">
        <v>87</v>
      </c>
      <c r="J40" t="s">
        <v>80</v>
      </c>
    </row>
    <row r="41" spans="1:10">
      <c r="A41" t="s">
        <v>20862</v>
      </c>
      <c r="B41" s="19">
        <v>0.02</v>
      </c>
      <c r="E41" t="e">
        <f ca="1">_xll.BDP(A41,"gics_sector_name")</f>
        <v>#NAME?</v>
      </c>
      <c r="F41" t="e">
        <f ca="1">_xll.BDP(A41, "COUNTRY_FULL_NAME")</f>
        <v>#NAME?</v>
      </c>
      <c r="H41" t="s">
        <v>20861</v>
      </c>
      <c r="I41" t="s">
        <v>93</v>
      </c>
      <c r="J41" t="s">
        <v>80</v>
      </c>
    </row>
    <row r="42" spans="1:10">
      <c r="A42" t="s">
        <v>46373</v>
      </c>
      <c r="B42" s="19">
        <v>0.02</v>
      </c>
      <c r="E42" t="e">
        <f ca="1">_xll.BDP(A42,"gics_sector_name")</f>
        <v>#NAME?</v>
      </c>
      <c r="F42" t="e">
        <f ca="1">_xll.BDP(A42, "COUNTRY_FULL_NAME")</f>
        <v>#NAME?</v>
      </c>
      <c r="H42" t="s">
        <v>46372</v>
      </c>
      <c r="I42" t="s">
        <v>93</v>
      </c>
      <c r="J42" t="s">
        <v>80</v>
      </c>
    </row>
    <row r="43" spans="1:10">
      <c r="A43" t="s">
        <v>726</v>
      </c>
      <c r="B43" s="19">
        <v>0.02</v>
      </c>
      <c r="E43" t="e">
        <f ca="1">_xll.BDP(A43,"gics_sector_name")</f>
        <v>#NAME?</v>
      </c>
      <c r="F43" t="e">
        <f ca="1">_xll.BDP(A43, "COUNTRY_FULL_NAME")</f>
        <v>#NAME?</v>
      </c>
      <c r="H43" t="s">
        <v>724</v>
      </c>
      <c r="I43" t="s">
        <v>93</v>
      </c>
      <c r="J43" t="s">
        <v>80</v>
      </c>
    </row>
    <row r="44" spans="1:10">
      <c r="A44" t="s">
        <v>1604</v>
      </c>
      <c r="B44" s="19">
        <v>0.02</v>
      </c>
      <c r="E44" t="e">
        <f ca="1">_xll.BDP(A44,"gics_sector_name")</f>
        <v>#NAME?</v>
      </c>
      <c r="F44" t="e">
        <f ca="1">_xll.BDP(A44, "COUNTRY_FULL_NAME")</f>
        <v>#NAME?</v>
      </c>
      <c r="H44" t="s">
        <v>1602</v>
      </c>
      <c r="I44" t="s">
        <v>93</v>
      </c>
      <c r="J44" t="s">
        <v>80</v>
      </c>
    </row>
    <row r="45" spans="1:10">
      <c r="A45" t="s">
        <v>52660</v>
      </c>
      <c r="B45" s="19">
        <v>0.02</v>
      </c>
      <c r="E45" t="e">
        <f ca="1">_xll.BDP(A45,"gics_sector_name")</f>
        <v>#NAME?</v>
      </c>
      <c r="F45" t="e">
        <f ca="1">_xll.BDP(A45, "COUNTRY_FULL_NAME")</f>
        <v>#NAME?</v>
      </c>
      <c r="H45" t="s">
        <v>52659</v>
      </c>
      <c r="I45" t="s">
        <v>93</v>
      </c>
      <c r="J45" t="s">
        <v>80</v>
      </c>
    </row>
    <row r="46" spans="1:10">
      <c r="A46" t="s">
        <v>50824</v>
      </c>
      <c r="B46" s="19">
        <v>0.02</v>
      </c>
      <c r="E46" t="e">
        <f ca="1">_xll.BDP(A46,"gics_sector_name")</f>
        <v>#NAME?</v>
      </c>
      <c r="F46" t="e">
        <f ca="1">_xll.BDP(A46, "COUNTRY_FULL_NAME")</f>
        <v>#NAME?</v>
      </c>
      <c r="H46" t="s">
        <v>50823</v>
      </c>
      <c r="I46" t="s">
        <v>93</v>
      </c>
      <c r="J46" t="s">
        <v>80</v>
      </c>
    </row>
    <row r="47" spans="1:10">
      <c r="A47" t="s">
        <v>56603</v>
      </c>
      <c r="B47" s="19">
        <v>0.02</v>
      </c>
      <c r="E47" t="e">
        <f ca="1">_xll.BDP(A47,"gics_sector_name")</f>
        <v>#NAME?</v>
      </c>
      <c r="F47" t="e">
        <f ca="1">_xll.BDP(A47, "COUNTRY_FULL_NAME")</f>
        <v>#NAME?</v>
      </c>
      <c r="H47" t="s">
        <v>56602</v>
      </c>
      <c r="I47" t="s">
        <v>93</v>
      </c>
      <c r="J47" t="s">
        <v>80</v>
      </c>
    </row>
    <row r="48" spans="1:10">
      <c r="A48" t="s">
        <v>51709</v>
      </c>
      <c r="B48" s="19">
        <v>0.02</v>
      </c>
      <c r="E48" t="e">
        <f ca="1">_xll.BDP(A48,"gics_sector_name")</f>
        <v>#NAME?</v>
      </c>
      <c r="F48" t="e">
        <f ca="1">_xll.BDP(A48, "COUNTRY_FULL_NAME")</f>
        <v>#NAME?</v>
      </c>
      <c r="H48" t="s">
        <v>51708</v>
      </c>
      <c r="I48" t="s">
        <v>93</v>
      </c>
      <c r="J48" t="s">
        <v>80</v>
      </c>
    </row>
    <row r="49" spans="1:10">
      <c r="A49" t="s">
        <v>47403</v>
      </c>
      <c r="B49" s="19">
        <v>0.02</v>
      </c>
      <c r="E49" t="e">
        <f ca="1">_xll.BDP(A49,"gics_sector_name")</f>
        <v>#NAME?</v>
      </c>
      <c r="F49" t="e">
        <f ca="1">_xll.BDP(A49, "COUNTRY_FULL_NAME")</f>
        <v>#NAME?</v>
      </c>
      <c r="H49" t="s">
        <v>47402</v>
      </c>
      <c r="I49" t="s">
        <v>94</v>
      </c>
      <c r="J49" t="s">
        <v>80</v>
      </c>
    </row>
    <row r="50" spans="1:10">
      <c r="A50" t="s">
        <v>47668</v>
      </c>
      <c r="B50" s="19">
        <v>0.02</v>
      </c>
      <c r="E50" t="e">
        <f ca="1">_xll.BDP(A50,"gics_sector_name")</f>
        <v>#NAME?</v>
      </c>
      <c r="F50" t="e">
        <f ca="1">_xll.BDP(A50, "COUNTRY_FULL_NAME")</f>
        <v>#NAME?</v>
      </c>
      <c r="H50" t="s">
        <v>47667</v>
      </c>
      <c r="I50" t="s">
        <v>97</v>
      </c>
      <c r="J50" t="s">
        <v>80</v>
      </c>
    </row>
    <row r="51" spans="1:10">
      <c r="A51" t="s">
        <v>52298</v>
      </c>
      <c r="B51" s="19">
        <v>0.02</v>
      </c>
      <c r="E51" t="e">
        <f ca="1">_xll.BDP(A51,"gics_sector_name")</f>
        <v>#NAME?</v>
      </c>
      <c r="F51" t="e">
        <f ca="1">_xll.BDP(A51, "COUNTRY_FULL_NAME")</f>
        <v>#NAME?</v>
      </c>
      <c r="H51" t="s">
        <v>52297</v>
      </c>
      <c r="I51" t="s">
        <v>82</v>
      </c>
      <c r="J51" t="s">
        <v>80</v>
      </c>
    </row>
  </sheetData>
  <autoFilter ref="A1:L51"/>
  <phoneticPr fontId="10" type="noConversion"/>
  <conditionalFormatting sqref="R9:AB19">
    <cfRule type="colorScale" priority="3">
      <colorScale>
        <cfvo type="min"/>
        <cfvo type="max"/>
        <color rgb="FFFCFCFF"/>
        <color rgb="FFF8696B"/>
      </colorScale>
    </cfRule>
  </conditionalFormatting>
  <conditionalFormatting sqref="Q9:Q19">
    <cfRule type="colorScale" priority="2">
      <colorScale>
        <cfvo type="min"/>
        <cfvo type="max"/>
        <color rgb="FFFCFCFF"/>
        <color rgb="FFF8696B"/>
      </colorScale>
    </cfRule>
  </conditionalFormatting>
  <conditionalFormatting sqref="R8:AB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49"/>
  <sheetViews>
    <sheetView workbookViewId="0">
      <selection activeCell="A2" sqref="A2:E8"/>
    </sheetView>
  </sheetViews>
  <sheetFormatPr defaultRowHeight="16.5"/>
  <cols>
    <col min="1" max="1" width="16.25" bestFit="1" customWidth="1"/>
    <col min="2" max="2" width="15" bestFit="1" customWidth="1"/>
    <col min="3" max="3" width="19.375" bestFit="1" customWidth="1"/>
    <col min="4" max="4" width="13.875" bestFit="1" customWidth="1"/>
    <col min="5" max="5" width="14.875" bestFit="1" customWidth="1"/>
    <col min="7" max="7" width="7.5" bestFit="1" customWidth="1"/>
    <col min="9" max="9" width="9.375" bestFit="1" customWidth="1"/>
  </cols>
  <sheetData>
    <row r="1" spans="1:9">
      <c r="A1" t="s">
        <v>1396</v>
      </c>
      <c r="B1" t="s">
        <v>1397</v>
      </c>
      <c r="C1" t="s">
        <v>1398</v>
      </c>
      <c r="D1" t="s">
        <v>1399</v>
      </c>
      <c r="E1" t="s">
        <v>1407</v>
      </c>
      <c r="G1" s="131">
        <v>2.75E-2</v>
      </c>
    </row>
    <row r="2" spans="1:9">
      <c r="A2" s="17">
        <v>44186</v>
      </c>
      <c r="B2" t="s">
        <v>1442</v>
      </c>
      <c r="C2" s="130" t="s">
        <v>1443</v>
      </c>
      <c r="D2" s="4">
        <v>1</v>
      </c>
      <c r="E2" s="5">
        <f>D2*$G$1</f>
        <v>2.75E-2</v>
      </c>
    </row>
    <row r="3" spans="1:9">
      <c r="A3" s="17">
        <v>44186</v>
      </c>
      <c r="B3" t="s">
        <v>1448</v>
      </c>
      <c r="C3" s="130" t="s">
        <v>1444</v>
      </c>
      <c r="D3" s="4">
        <v>0.5</v>
      </c>
      <c r="E3" s="5">
        <f>D3*$G$3</f>
        <v>2.75E-2</v>
      </c>
      <c r="G3" s="131">
        <v>5.5E-2</v>
      </c>
      <c r="I3" s="78"/>
    </row>
    <row r="4" spans="1:9">
      <c r="A4" s="17">
        <v>44186</v>
      </c>
      <c r="B4" t="s">
        <v>1448</v>
      </c>
      <c r="C4" s="130" t="s">
        <v>1445</v>
      </c>
      <c r="D4" s="4">
        <v>0.2</v>
      </c>
      <c r="E4" s="5">
        <f t="shared" ref="E4:E6" si="0">D4*$G$3</f>
        <v>1.1000000000000001E-2</v>
      </c>
      <c r="I4" s="78"/>
    </row>
    <row r="5" spans="1:9">
      <c r="A5" s="17">
        <v>44186</v>
      </c>
      <c r="B5" t="s">
        <v>1448</v>
      </c>
      <c r="C5" s="130" t="s">
        <v>1446</v>
      </c>
      <c r="D5" s="4">
        <v>0.3</v>
      </c>
      <c r="E5" s="5">
        <f t="shared" si="0"/>
        <v>1.6500000000000001E-2</v>
      </c>
      <c r="I5" s="78"/>
    </row>
    <row r="6" spans="1:9">
      <c r="A6" s="17">
        <v>44186</v>
      </c>
      <c r="B6" t="s">
        <v>1448</v>
      </c>
      <c r="C6" s="130" t="s">
        <v>1447</v>
      </c>
      <c r="D6" s="4">
        <v>0</v>
      </c>
      <c r="E6" s="5">
        <f t="shared" si="0"/>
        <v>0</v>
      </c>
      <c r="I6" s="78"/>
    </row>
    <row r="7" spans="1:9">
      <c r="A7" s="17">
        <v>44186</v>
      </c>
      <c r="B7" t="s">
        <v>1449</v>
      </c>
      <c r="C7" s="130" t="s">
        <v>1450</v>
      </c>
      <c r="D7" s="4">
        <v>0.5</v>
      </c>
      <c r="E7" s="5">
        <f>D7*$G$7</f>
        <v>1.2500000000000001E-2</v>
      </c>
      <c r="G7" s="131">
        <v>2.5000000000000001E-2</v>
      </c>
    </row>
    <row r="8" spans="1:9">
      <c r="A8" s="17">
        <v>44186</v>
      </c>
      <c r="B8" t="s">
        <v>1449</v>
      </c>
      <c r="C8" s="130" t="s">
        <v>1451</v>
      </c>
      <c r="D8" s="4">
        <v>0.5</v>
      </c>
      <c r="E8" s="5">
        <f>D8*$G$7</f>
        <v>1.2500000000000001E-2</v>
      </c>
    </row>
    <row r="9" spans="1:9">
      <c r="A9" s="17"/>
      <c r="C9" s="130"/>
      <c r="D9" s="4"/>
      <c r="E9" s="5"/>
    </row>
    <row r="10" spans="1:9">
      <c r="A10" s="17"/>
      <c r="C10" s="130"/>
      <c r="D10" s="78"/>
      <c r="E10" s="78"/>
    </row>
    <row r="11" spans="1:9">
      <c r="A11" s="17"/>
      <c r="C11" s="130"/>
      <c r="D11" s="78"/>
      <c r="E11" s="78"/>
    </row>
    <row r="12" spans="1:9">
      <c r="A12" s="17"/>
      <c r="C12" s="130"/>
      <c r="D12" s="78"/>
      <c r="E12" s="78"/>
    </row>
    <row r="13" spans="1:9">
      <c r="A13" s="17"/>
      <c r="C13" s="130"/>
      <c r="D13" s="4"/>
      <c r="E13" s="5"/>
    </row>
    <row r="14" spans="1:9">
      <c r="A14" s="17"/>
      <c r="C14" s="130"/>
      <c r="D14" s="4"/>
      <c r="E14" s="5"/>
    </row>
    <row r="15" spans="1:9">
      <c r="A15" s="17"/>
      <c r="C15" s="130"/>
      <c r="D15" s="4"/>
      <c r="E15" s="5"/>
    </row>
    <row r="16" spans="1:9">
      <c r="A16" s="17"/>
      <c r="C16" s="130"/>
      <c r="D16" s="4"/>
      <c r="E16" s="5"/>
    </row>
    <row r="17" spans="1:5">
      <c r="A17" s="17"/>
      <c r="C17" s="130"/>
      <c r="D17" s="4"/>
      <c r="E17" s="5"/>
    </row>
    <row r="18" spans="1:5">
      <c r="A18" s="17"/>
      <c r="C18" s="130"/>
      <c r="D18" s="4"/>
      <c r="E18" s="5"/>
    </row>
    <row r="19" spans="1:5">
      <c r="A19" s="17"/>
      <c r="C19" s="130"/>
      <c r="D19" s="4"/>
      <c r="E19" s="5"/>
    </row>
    <row r="20" spans="1:5">
      <c r="A20" s="17"/>
      <c r="C20" s="130"/>
      <c r="D20" s="4"/>
      <c r="E20" s="5"/>
    </row>
    <row r="21" spans="1:5">
      <c r="A21" s="17"/>
      <c r="C21" s="130"/>
      <c r="D21" s="4"/>
      <c r="E21" s="5"/>
    </row>
    <row r="22" spans="1:5">
      <c r="A22" s="17"/>
      <c r="C22" s="130"/>
      <c r="D22" s="4"/>
      <c r="E22" s="5"/>
    </row>
    <row r="23" spans="1:5">
      <c r="A23" s="17"/>
      <c r="C23" s="130"/>
      <c r="D23" s="4"/>
      <c r="E23" s="5"/>
    </row>
    <row r="24" spans="1:5">
      <c r="A24" s="17"/>
      <c r="C24" s="130"/>
      <c r="D24" s="4"/>
      <c r="E24" s="5"/>
    </row>
    <row r="25" spans="1:5">
      <c r="A25" s="17"/>
      <c r="C25" s="130"/>
      <c r="D25" s="4"/>
      <c r="E25" s="5"/>
    </row>
    <row r="26" spans="1:5">
      <c r="A26" s="17"/>
      <c r="C26" s="130"/>
      <c r="D26" s="4"/>
      <c r="E26" s="5"/>
    </row>
    <row r="27" spans="1:5">
      <c r="A27" s="17"/>
      <c r="C27" s="130"/>
      <c r="D27" s="4"/>
      <c r="E27" s="5"/>
    </row>
    <row r="28" spans="1:5">
      <c r="A28" s="17"/>
      <c r="C28" s="130"/>
      <c r="D28" s="4"/>
      <c r="E28" s="5"/>
    </row>
    <row r="29" spans="1:5">
      <c r="A29" s="17"/>
      <c r="C29" s="130"/>
      <c r="D29" s="4"/>
      <c r="E29" s="5"/>
    </row>
    <row r="30" spans="1:5">
      <c r="A30" s="17"/>
      <c r="C30" s="130"/>
      <c r="D30" s="4"/>
      <c r="E30" s="5"/>
    </row>
    <row r="31" spans="1:5">
      <c r="A31" s="17"/>
      <c r="C31" s="130"/>
      <c r="D31" s="4"/>
      <c r="E31" s="5"/>
    </row>
    <row r="32" spans="1:5">
      <c r="A32" s="17"/>
      <c r="C32" s="130"/>
      <c r="D32" s="4"/>
      <c r="E32" s="5"/>
    </row>
    <row r="33" spans="1:5">
      <c r="A33" s="17"/>
      <c r="C33" s="130"/>
      <c r="D33" s="4"/>
      <c r="E33" s="5"/>
    </row>
    <row r="34" spans="1:5">
      <c r="A34" s="17"/>
      <c r="C34" s="130"/>
      <c r="D34" s="4"/>
      <c r="E34" s="5"/>
    </row>
    <row r="35" spans="1:5">
      <c r="A35" s="17"/>
      <c r="C35" s="130"/>
      <c r="D35" s="4"/>
      <c r="E35" s="5"/>
    </row>
    <row r="36" spans="1:5">
      <c r="A36" s="17"/>
      <c r="C36" s="130"/>
      <c r="D36" s="4"/>
      <c r="E36" s="5"/>
    </row>
    <row r="37" spans="1:5">
      <c r="A37" s="17"/>
      <c r="C37" s="130"/>
      <c r="D37" s="4"/>
      <c r="E37" s="5"/>
    </row>
    <row r="38" spans="1:5">
      <c r="A38" s="17"/>
      <c r="C38" s="130"/>
      <c r="D38" s="4"/>
      <c r="E38" s="5"/>
    </row>
    <row r="39" spans="1:5">
      <c r="A39" s="17"/>
      <c r="C39" s="20"/>
      <c r="D39" s="4"/>
      <c r="E39" s="5"/>
    </row>
    <row r="40" spans="1:5">
      <c r="A40" s="17"/>
      <c r="C40" s="20"/>
      <c r="D40" s="4"/>
      <c r="E40" s="5"/>
    </row>
    <row r="41" spans="1:5">
      <c r="A41" s="17"/>
      <c r="C41" s="130"/>
      <c r="D41" s="4"/>
      <c r="E41" s="5"/>
    </row>
    <row r="42" spans="1:5">
      <c r="A42" s="17"/>
      <c r="C42" s="130"/>
      <c r="D42" s="4"/>
      <c r="E42" s="5"/>
    </row>
    <row r="43" spans="1:5">
      <c r="A43" s="17"/>
      <c r="C43" s="130"/>
      <c r="D43" s="4"/>
      <c r="E43" s="5"/>
    </row>
    <row r="44" spans="1:5">
      <c r="A44" s="17"/>
      <c r="C44" s="130"/>
      <c r="D44" s="4"/>
      <c r="E44" s="5"/>
    </row>
    <row r="45" spans="1:5">
      <c r="A45" s="17"/>
      <c r="C45" s="130"/>
      <c r="D45" s="4"/>
      <c r="E45" s="5"/>
    </row>
    <row r="46" spans="1:5">
      <c r="A46" s="17"/>
      <c r="C46" s="130"/>
      <c r="D46" s="4"/>
      <c r="E46" s="5"/>
    </row>
    <row r="47" spans="1:5">
      <c r="A47" s="17"/>
      <c r="C47" s="130"/>
      <c r="D47" s="4"/>
      <c r="E47" s="5"/>
    </row>
    <row r="48" spans="1:5">
      <c r="A48" s="17"/>
      <c r="C48" s="130"/>
      <c r="D48" s="4"/>
      <c r="E48" s="5"/>
    </row>
    <row r="49" spans="1:5">
      <c r="A49" s="17"/>
      <c r="C49" s="130"/>
      <c r="D49" s="4"/>
      <c r="E49" s="5"/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2"/>
  <sheetViews>
    <sheetView workbookViewId="0">
      <selection activeCell="A2" sqref="A2:D12"/>
    </sheetView>
  </sheetViews>
  <sheetFormatPr defaultRowHeight="16.5"/>
  <cols>
    <col min="1" max="1" width="11.125" bestFit="1" customWidth="1"/>
    <col min="2" max="2" width="15" bestFit="1" customWidth="1"/>
    <col min="3" max="3" width="14.125" bestFit="1" customWidth="1"/>
    <col min="4" max="4" width="12.875" bestFit="1" customWidth="1"/>
    <col min="5" max="5" width="14.875" bestFit="1" customWidth="1"/>
    <col min="7" max="7" width="6.5" bestFit="1" customWidth="1"/>
  </cols>
  <sheetData>
    <row r="1" spans="1:9">
      <c r="A1" t="s">
        <v>1396</v>
      </c>
      <c r="B1" t="s">
        <v>1397</v>
      </c>
      <c r="C1" t="s">
        <v>1398</v>
      </c>
      <c r="D1" t="s">
        <v>1399</v>
      </c>
      <c r="E1" t="s">
        <v>1407</v>
      </c>
      <c r="G1" s="131">
        <v>2.5000000000000001E-2</v>
      </c>
    </row>
    <row r="2" spans="1:9">
      <c r="A2" s="17">
        <v>44186</v>
      </c>
      <c r="B2" t="s">
        <v>1452</v>
      </c>
      <c r="C2" s="130" t="s">
        <v>1453</v>
      </c>
      <c r="D2" s="4">
        <v>0.22800000000000001</v>
      </c>
      <c r="E2" s="5">
        <f>D2*$G$1</f>
        <v>5.7000000000000002E-3</v>
      </c>
      <c r="I2" t="e">
        <f ca="1">_xll.BDP(C2,"name")</f>
        <v>#NAME?</v>
      </c>
    </row>
    <row r="3" spans="1:9">
      <c r="A3" s="17">
        <v>44186</v>
      </c>
      <c r="B3" t="s">
        <v>1452</v>
      </c>
      <c r="C3" t="s">
        <v>809</v>
      </c>
      <c r="D3" s="4">
        <v>7.5999999999999998E-2</v>
      </c>
      <c r="E3" s="5">
        <f t="shared" ref="E3:E11" si="0">D3*$G$1</f>
        <v>1.9E-3</v>
      </c>
      <c r="I3" t="e">
        <f ca="1">_xll.BDP(C3,"name")</f>
        <v>#NAME?</v>
      </c>
    </row>
    <row r="4" spans="1:9">
      <c r="A4" s="17">
        <v>44186</v>
      </c>
      <c r="B4" t="s">
        <v>1452</v>
      </c>
      <c r="C4" t="s">
        <v>1454</v>
      </c>
      <c r="D4" s="4">
        <v>0.152</v>
      </c>
      <c r="E4" s="5">
        <f t="shared" si="0"/>
        <v>3.8E-3</v>
      </c>
      <c r="I4" t="e">
        <f ca="1">_xll.BDP(C4,"name")</f>
        <v>#NAME?</v>
      </c>
    </row>
    <row r="5" spans="1:9">
      <c r="A5" s="17">
        <v>44186</v>
      </c>
      <c r="B5" t="s">
        <v>1452</v>
      </c>
      <c r="C5" t="s">
        <v>805</v>
      </c>
      <c r="D5" s="4">
        <v>0.152</v>
      </c>
      <c r="E5" s="5">
        <f t="shared" si="0"/>
        <v>3.8E-3</v>
      </c>
      <c r="I5" t="e">
        <f ca="1">_xll.BDP(C5,"name")</f>
        <v>#NAME?</v>
      </c>
    </row>
    <row r="6" spans="1:9">
      <c r="A6" s="17">
        <v>44186</v>
      </c>
      <c r="B6" t="s">
        <v>1452</v>
      </c>
      <c r="C6" t="s">
        <v>807</v>
      </c>
      <c r="D6" s="4">
        <v>0.152</v>
      </c>
      <c r="E6" s="5">
        <f t="shared" si="0"/>
        <v>3.8E-3</v>
      </c>
      <c r="I6" t="e">
        <f ca="1">_xll.BDP(C6,"name")</f>
        <v>#NAME?</v>
      </c>
    </row>
    <row r="7" spans="1:9">
      <c r="A7" s="17">
        <v>44186</v>
      </c>
      <c r="B7" t="s">
        <v>1452</v>
      </c>
      <c r="C7" t="s">
        <v>806</v>
      </c>
      <c r="D7" s="4">
        <v>0</v>
      </c>
      <c r="E7" s="5">
        <f t="shared" si="0"/>
        <v>0</v>
      </c>
      <c r="I7" t="e">
        <f ca="1">_xll.BDP(C7,"name")</f>
        <v>#NAME?</v>
      </c>
    </row>
    <row r="8" spans="1:9">
      <c r="A8" s="17">
        <v>44186</v>
      </c>
      <c r="B8" t="s">
        <v>1452</v>
      </c>
      <c r="C8" t="s">
        <v>1455</v>
      </c>
      <c r="D8" s="4">
        <v>0</v>
      </c>
      <c r="E8" s="5">
        <f t="shared" si="0"/>
        <v>0</v>
      </c>
      <c r="I8" t="e">
        <f ca="1">_xll.BDP(C8,"name")</f>
        <v>#NAME?</v>
      </c>
    </row>
    <row r="9" spans="1:9">
      <c r="A9" s="17">
        <v>44186</v>
      </c>
      <c r="B9" t="s">
        <v>1452</v>
      </c>
      <c r="C9" t="s">
        <v>1456</v>
      </c>
      <c r="D9" s="4">
        <v>0.06</v>
      </c>
      <c r="E9" s="5">
        <f t="shared" si="0"/>
        <v>1.5E-3</v>
      </c>
      <c r="I9" t="e">
        <f ca="1">_xll.BDP(C9,"name")</f>
        <v>#NAME?</v>
      </c>
    </row>
    <row r="10" spans="1:9">
      <c r="A10" s="17">
        <v>44186</v>
      </c>
      <c r="B10" t="s">
        <v>1452</v>
      </c>
      <c r="C10" t="s">
        <v>58981</v>
      </c>
      <c r="D10" s="4">
        <v>9.6000000000000002E-2</v>
      </c>
      <c r="E10" s="5">
        <f t="shared" si="0"/>
        <v>2.4000000000000002E-3</v>
      </c>
      <c r="I10" t="e">
        <f ca="1">_xll.BDP(C10,"name")</f>
        <v>#NAME?</v>
      </c>
    </row>
    <row r="11" spans="1:9">
      <c r="A11" s="17">
        <v>44186</v>
      </c>
      <c r="B11" t="s">
        <v>1452</v>
      </c>
      <c r="C11" t="s">
        <v>58982</v>
      </c>
      <c r="D11" s="4">
        <v>4.8000000000000001E-2</v>
      </c>
      <c r="E11" s="5">
        <f t="shared" si="0"/>
        <v>1.2000000000000001E-3</v>
      </c>
      <c r="I11" t="e">
        <f ca="1">_xll.BDP(C11,"name")</f>
        <v>#NAME?</v>
      </c>
    </row>
    <row r="12" spans="1:9">
      <c r="A12" s="17">
        <v>44186</v>
      </c>
      <c r="B12" t="s">
        <v>1452</v>
      </c>
      <c r="C12" t="s">
        <v>58983</v>
      </c>
      <c r="D12" s="4">
        <v>3.5999999999999997E-2</v>
      </c>
      <c r="E12" s="5">
        <f t="shared" ref="E12" si="1">D12*$G$1</f>
        <v>8.9999999999999998E-4</v>
      </c>
      <c r="I12" t="e">
        <f ca="1">_xll.BDP(C12,"name")</f>
        <v>#NAME?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6"/>
  <sheetViews>
    <sheetView topLeftCell="B1" workbookViewId="0">
      <selection activeCell="H28" sqref="H28"/>
    </sheetView>
  </sheetViews>
  <sheetFormatPr defaultRowHeight="16.5"/>
  <cols>
    <col min="1" max="1" width="11.125" bestFit="1" customWidth="1"/>
    <col min="2" max="2" width="15" bestFit="1" customWidth="1"/>
    <col min="3" max="3" width="17.125" bestFit="1" customWidth="1"/>
    <col min="4" max="5" width="17.125" customWidth="1"/>
    <col min="6" max="6" width="12.875" bestFit="1" customWidth="1"/>
  </cols>
  <sheetData>
    <row r="1" spans="1:11">
      <c r="A1" t="s">
        <v>1396</v>
      </c>
      <c r="B1" t="s">
        <v>1397</v>
      </c>
      <c r="C1" t="s">
        <v>1398</v>
      </c>
      <c r="E1">
        <v>7909913.8099999996</v>
      </c>
      <c r="F1" t="s">
        <v>1399</v>
      </c>
      <c r="G1" t="s">
        <v>1407</v>
      </c>
      <c r="I1" s="131">
        <v>4.7500000000000001E-2</v>
      </c>
    </row>
    <row r="2" spans="1:11">
      <c r="A2" s="17">
        <v>44186</v>
      </c>
      <c r="B2" t="s">
        <v>1400</v>
      </c>
      <c r="C2" t="s">
        <v>800</v>
      </c>
      <c r="D2" t="e">
        <f ca="1">_xll.BDH($C2, "PX_LAST", "2020-07-27", "2020-07-27", "currency", "usd")</f>
        <v>#NAME?</v>
      </c>
      <c r="E2" s="78" t="e">
        <f t="shared" ref="E2:E13" ca="1" si="0">F2*$E$1/D2</f>
        <v>#NAME?</v>
      </c>
      <c r="F2" s="5">
        <v>0.06</v>
      </c>
      <c r="G2" s="5">
        <f t="shared" ref="G2:G13" si="1">F2*$I$1</f>
        <v>2.8500000000000001E-3</v>
      </c>
      <c r="K2" t="e">
        <f ca="1">_xll.BDP(C2,"security_name")</f>
        <v>#NAME?</v>
      </c>
    </row>
    <row r="3" spans="1:11">
      <c r="A3" s="17">
        <v>44186</v>
      </c>
      <c r="B3" t="s">
        <v>1400</v>
      </c>
      <c r="C3" t="s">
        <v>64</v>
      </c>
      <c r="D3" t="e">
        <f ca="1">_xll.BDH($C3, "PX_LAST", "2020-07-27", "2020-07-27", "currency", "usd")</f>
        <v>#NAME?</v>
      </c>
      <c r="E3" s="78" t="e">
        <f t="shared" ca="1" si="0"/>
        <v>#NAME?</v>
      </c>
      <c r="F3" s="5">
        <v>0.02</v>
      </c>
      <c r="G3" s="5">
        <f t="shared" si="1"/>
        <v>9.5E-4</v>
      </c>
      <c r="K3" t="e">
        <f ca="1">_xll.BDP(C3,"security_name")</f>
        <v>#NAME?</v>
      </c>
    </row>
    <row r="4" spans="1:11">
      <c r="A4" s="17">
        <v>44186</v>
      </c>
      <c r="B4" t="s">
        <v>1400</v>
      </c>
      <c r="C4" t="s">
        <v>801</v>
      </c>
      <c r="D4" t="e">
        <f ca="1">_xll.BDH($C4, "PX_LAST", "2020-07-27", "2020-07-27", "currency", "usd")</f>
        <v>#NAME?</v>
      </c>
      <c r="E4" s="78" t="e">
        <f t="shared" ca="1" si="0"/>
        <v>#NAME?</v>
      </c>
      <c r="F4" s="5">
        <v>0.04</v>
      </c>
      <c r="G4" s="5">
        <f t="shared" si="1"/>
        <v>1.9E-3</v>
      </c>
      <c r="K4" t="e">
        <f ca="1">_xll.BDP(C4,"security_name")</f>
        <v>#NAME?</v>
      </c>
    </row>
    <row r="5" spans="1:11">
      <c r="A5" s="17">
        <v>44186</v>
      </c>
      <c r="B5" t="s">
        <v>1400</v>
      </c>
      <c r="C5" t="s">
        <v>65</v>
      </c>
      <c r="D5" t="e">
        <f ca="1">_xll.BDH($C5, "PX_LAST", "2020-07-27", "2020-07-27", "currency", "usd")</f>
        <v>#NAME?</v>
      </c>
      <c r="E5" s="78" t="e">
        <f t="shared" ca="1" si="0"/>
        <v>#NAME?</v>
      </c>
      <c r="F5" s="5">
        <v>0.06</v>
      </c>
      <c r="G5" s="5">
        <f t="shared" si="1"/>
        <v>2.8500000000000001E-3</v>
      </c>
      <c r="K5" t="e">
        <f ca="1">_xll.BDP(C5,"security_name")</f>
        <v>#NAME?</v>
      </c>
    </row>
    <row r="6" spans="1:11">
      <c r="A6" s="17">
        <v>44186</v>
      </c>
      <c r="B6" t="s">
        <v>1400</v>
      </c>
      <c r="C6" t="s">
        <v>59047</v>
      </c>
      <c r="D6" t="e">
        <f ca="1">_xll.BDH($C6, "PX_LAST", "2020-07-27", "2020-07-27", "currency", "usd")</f>
        <v>#NAME?</v>
      </c>
      <c r="E6" s="78" t="e">
        <f t="shared" ca="1" si="0"/>
        <v>#NAME?</v>
      </c>
      <c r="F6" s="5">
        <v>0.02</v>
      </c>
      <c r="G6" s="5">
        <f t="shared" si="1"/>
        <v>9.5E-4</v>
      </c>
      <c r="K6" t="e">
        <f ca="1">_xll.BDP(C6,"security_name")</f>
        <v>#NAME?</v>
      </c>
    </row>
    <row r="7" spans="1:11">
      <c r="A7" s="17">
        <v>44186</v>
      </c>
      <c r="B7" t="s">
        <v>1400</v>
      </c>
      <c r="C7" t="s">
        <v>59068</v>
      </c>
      <c r="D7" t="e">
        <f ca="1">_xll.BDH($C7, "PX_LAST", "2020-07-27", "2020-07-27", "currency", "usd")</f>
        <v>#NAME?</v>
      </c>
      <c r="E7" s="78" t="e">
        <f t="shared" ca="1" si="0"/>
        <v>#NAME?</v>
      </c>
      <c r="F7" s="5">
        <v>0.03</v>
      </c>
      <c r="G7" s="5">
        <f t="shared" si="1"/>
        <v>1.4250000000000001E-3</v>
      </c>
      <c r="K7" t="e">
        <f ca="1">_xll.BDP(C7,"security_name")</f>
        <v>#NAME?</v>
      </c>
    </row>
    <row r="8" spans="1:11">
      <c r="A8" s="17">
        <v>44186</v>
      </c>
      <c r="B8" t="s">
        <v>1400</v>
      </c>
      <c r="C8" t="s">
        <v>59048</v>
      </c>
      <c r="D8" t="e">
        <f ca="1">_xll.BDH($C8, "PX_LAST", "2020-07-27", "2020-07-27", "currency", "usd")</f>
        <v>#NAME?</v>
      </c>
      <c r="E8" s="78" t="e">
        <f t="shared" ca="1" si="0"/>
        <v>#NAME?</v>
      </c>
      <c r="F8" s="5">
        <v>0.04</v>
      </c>
      <c r="G8" s="5">
        <f t="shared" si="1"/>
        <v>1.9E-3</v>
      </c>
      <c r="K8" t="e">
        <f ca="1">_xll.BDP(C8,"security_name")</f>
        <v>#NAME?</v>
      </c>
    </row>
    <row r="9" spans="1:11">
      <c r="A9" s="17">
        <v>44186</v>
      </c>
      <c r="B9" t="s">
        <v>1400</v>
      </c>
      <c r="C9" t="s">
        <v>59049</v>
      </c>
      <c r="D9" t="e">
        <f ca="1">_xll.BDH($C9, "PX_LAST", "2020-07-27", "2020-07-27", "currency", "usd")</f>
        <v>#NAME?</v>
      </c>
      <c r="E9" s="78" t="e">
        <f t="shared" ca="1" si="0"/>
        <v>#NAME?</v>
      </c>
      <c r="F9" s="5">
        <v>0.04</v>
      </c>
      <c r="G9" s="5">
        <f t="shared" si="1"/>
        <v>1.9E-3</v>
      </c>
      <c r="K9" t="e">
        <f ca="1">_xll.BDP(C9,"security_name")</f>
        <v>#NAME?</v>
      </c>
    </row>
    <row r="10" spans="1:11">
      <c r="A10" s="17">
        <v>44186</v>
      </c>
      <c r="B10" t="s">
        <v>1400</v>
      </c>
      <c r="C10" t="s">
        <v>1401</v>
      </c>
      <c r="D10" t="e">
        <f ca="1">_xll.BDH($C10, "PX_LAST", "2020-07-27", "2020-07-27", "currency", "usd")</f>
        <v>#NAME?</v>
      </c>
      <c r="E10" s="78" t="e">
        <f t="shared" ca="1" si="0"/>
        <v>#NAME?</v>
      </c>
      <c r="F10" s="5">
        <v>9.9999999999999992E-2</v>
      </c>
      <c r="G10" s="5">
        <f t="shared" si="1"/>
        <v>4.7499999999999999E-3</v>
      </c>
      <c r="K10" t="e">
        <f ca="1">_xll.BDP(C10,"security_name")</f>
        <v>#NAME?</v>
      </c>
    </row>
    <row r="11" spans="1:11">
      <c r="A11" s="17">
        <v>44186</v>
      </c>
      <c r="B11" t="s">
        <v>1400</v>
      </c>
      <c r="C11" t="s">
        <v>1402</v>
      </c>
      <c r="D11" t="e">
        <f ca="1">_xll.BDH($C11, "PX_LAST", "2020-07-27", "2020-07-27", "currency", "usd")</f>
        <v>#NAME?</v>
      </c>
      <c r="E11" s="78" t="e">
        <f t="shared" ca="1" si="0"/>
        <v>#NAME?</v>
      </c>
      <c r="F11" s="5">
        <v>0</v>
      </c>
      <c r="G11" s="5">
        <f t="shared" si="1"/>
        <v>0</v>
      </c>
      <c r="K11" t="e">
        <f ca="1">_xll.BDP(C11,"security_name")</f>
        <v>#NAME?</v>
      </c>
    </row>
    <row r="12" spans="1:11">
      <c r="A12" s="17">
        <v>44186</v>
      </c>
      <c r="B12" t="s">
        <v>1400</v>
      </c>
      <c r="C12" t="s">
        <v>802</v>
      </c>
      <c r="D12" t="e">
        <f ca="1">_xll.BDH($C12, "PX_LAST", "2020-07-27", "2020-07-27", "currency", "usd")</f>
        <v>#NAME?</v>
      </c>
      <c r="E12" s="78" t="e">
        <f t="shared" ca="1" si="0"/>
        <v>#NAME?</v>
      </c>
      <c r="F12" s="5">
        <v>4.9999999999999996E-2</v>
      </c>
      <c r="G12" s="5">
        <f t="shared" si="1"/>
        <v>2.3749999999999999E-3</v>
      </c>
      <c r="K12" t="e">
        <f ca="1">_xll.BDP(C12,"security_name")</f>
        <v>#NAME?</v>
      </c>
    </row>
    <row r="13" spans="1:11">
      <c r="A13" s="17">
        <v>44186</v>
      </c>
      <c r="B13" t="s">
        <v>1400</v>
      </c>
      <c r="C13" t="s">
        <v>1404</v>
      </c>
      <c r="D13" t="e">
        <f ca="1">_xll.BDH($C13, "PX_LAST", "2020-07-27", "2020-07-27", "currency", "usd")</f>
        <v>#NAME?</v>
      </c>
      <c r="E13" s="78" t="e">
        <f t="shared" ca="1" si="0"/>
        <v>#NAME?</v>
      </c>
      <c r="F13" s="5">
        <v>8.9999999999999983E-2</v>
      </c>
      <c r="G13" s="5">
        <f t="shared" si="1"/>
        <v>4.2749999999999993E-3</v>
      </c>
      <c r="K13" t="e">
        <f ca="1">_xll.BDP(C13,"security_name")</f>
        <v>#NAME?</v>
      </c>
    </row>
    <row r="14" spans="1:11">
      <c r="A14" s="17">
        <v>44186</v>
      </c>
      <c r="B14" t="s">
        <v>1400</v>
      </c>
      <c r="C14" t="s">
        <v>1406</v>
      </c>
      <c r="D14" t="e">
        <f ca="1">_xll.BDH($C14, "PX_LAST", "2020-07-27", "2020-07-27", "currency", "usd")</f>
        <v>#NAME?</v>
      </c>
      <c r="E14" s="78" t="e">
        <f ca="1">F14*$E$1/D14</f>
        <v>#NAME?</v>
      </c>
      <c r="F14" s="5">
        <v>0.03</v>
      </c>
      <c r="G14" s="5">
        <f>F14*$I$1</f>
        <v>1.4250000000000001E-3</v>
      </c>
      <c r="K14" t="e">
        <f ca="1">_xll.BDP(C14,"security_name")</f>
        <v>#NAME?</v>
      </c>
    </row>
    <row r="15" spans="1:11">
      <c r="A15" s="17">
        <v>44186</v>
      </c>
      <c r="B15" t="s">
        <v>1400</v>
      </c>
      <c r="C15" t="s">
        <v>1358</v>
      </c>
      <c r="F15" s="5">
        <v>0.08</v>
      </c>
      <c r="G15" s="5">
        <f>F15*$I$1</f>
        <v>3.8E-3</v>
      </c>
      <c r="K15" t="e">
        <f ca="1">_xll.BDP(C15,"security_name")</f>
        <v>#NAME?</v>
      </c>
    </row>
    <row r="16" spans="1:11">
      <c r="A16" s="17">
        <v>44186</v>
      </c>
      <c r="B16" t="s">
        <v>1400</v>
      </c>
      <c r="C16" t="s">
        <v>803</v>
      </c>
      <c r="F16" s="5">
        <v>0</v>
      </c>
      <c r="G16" s="5">
        <f>F16*$I$1</f>
        <v>0</v>
      </c>
      <c r="K16" t="e">
        <f ca="1">_xll.BDP(C16,"security_name")</f>
        <v>#NAME?</v>
      </c>
    </row>
    <row r="17" spans="1:11">
      <c r="A17" s="17">
        <v>44186</v>
      </c>
      <c r="B17" t="s">
        <v>1400</v>
      </c>
      <c r="C17" t="s">
        <v>804</v>
      </c>
      <c r="F17" s="5">
        <v>0.34</v>
      </c>
      <c r="G17" s="5">
        <f>F17*$I$1</f>
        <v>1.6150000000000001E-2</v>
      </c>
      <c r="K17" t="e">
        <f ca="1">_xll.BDP(C17,"security_name")</f>
        <v>#NAME?</v>
      </c>
    </row>
    <row r="20" spans="1:11" ht="17.25" thickBot="1"/>
    <row r="21" spans="1:11">
      <c r="C21" s="154" t="s">
        <v>59053</v>
      </c>
      <c r="D21" s="84">
        <v>0.06</v>
      </c>
    </row>
    <row r="22" spans="1:11">
      <c r="C22" s="155" t="s">
        <v>59054</v>
      </c>
      <c r="D22" s="89">
        <v>0.02</v>
      </c>
    </row>
    <row r="23" spans="1:11">
      <c r="C23" s="155" t="s">
        <v>59055</v>
      </c>
      <c r="D23" s="89">
        <v>0.04</v>
      </c>
    </row>
    <row r="24" spans="1:11" ht="17.25" thickBot="1">
      <c r="C24" s="156" t="s">
        <v>59056</v>
      </c>
      <c r="D24" s="94">
        <v>0.06</v>
      </c>
    </row>
    <row r="25" spans="1:11" ht="17.25" thickBot="1">
      <c r="C25" s="157" t="s">
        <v>59057</v>
      </c>
      <c r="D25" s="164">
        <v>0.02</v>
      </c>
    </row>
    <row r="26" spans="1:11" ht="17.25" thickBot="1">
      <c r="C26" s="158" t="s">
        <v>59058</v>
      </c>
      <c r="D26" s="165">
        <v>0.03</v>
      </c>
    </row>
    <row r="27" spans="1:11" ht="17.25" thickBot="1">
      <c r="C27" s="158" t="s">
        <v>59059</v>
      </c>
      <c r="D27" s="165">
        <v>0.04</v>
      </c>
    </row>
    <row r="28" spans="1:11">
      <c r="C28" s="159" t="s">
        <v>59060</v>
      </c>
      <c r="D28" s="104">
        <v>0.04</v>
      </c>
    </row>
    <row r="29" spans="1:11">
      <c r="C29" s="155" t="s">
        <v>59061</v>
      </c>
      <c r="D29" s="89">
        <v>9.9999999999999992E-2</v>
      </c>
    </row>
    <row r="30" spans="1:11">
      <c r="C30" s="160" t="s">
        <v>59062</v>
      </c>
      <c r="D30" s="104">
        <v>0</v>
      </c>
    </row>
    <row r="31" spans="1:11">
      <c r="C31" s="155" t="s">
        <v>59063</v>
      </c>
      <c r="D31" s="104">
        <v>4.9999999999999996E-2</v>
      </c>
    </row>
    <row r="32" spans="1:11">
      <c r="C32" s="155" t="s">
        <v>59064</v>
      </c>
      <c r="D32" s="89">
        <v>8.9999999999999983E-2</v>
      </c>
    </row>
    <row r="33" spans="3:4">
      <c r="C33" s="161" t="s">
        <v>1406</v>
      </c>
      <c r="D33" s="89">
        <v>0.03</v>
      </c>
    </row>
    <row r="34" spans="3:4">
      <c r="C34" s="155" t="s">
        <v>59065</v>
      </c>
      <c r="D34" s="89">
        <v>0.08</v>
      </c>
    </row>
    <row r="35" spans="3:4" ht="17.25" thickBot="1">
      <c r="C35" s="162" t="s">
        <v>59066</v>
      </c>
      <c r="D35" s="94">
        <v>0</v>
      </c>
    </row>
    <row r="36" spans="3:4" ht="17.25" thickBot="1">
      <c r="C36" s="163" t="s">
        <v>59067</v>
      </c>
      <c r="D36" s="114">
        <v>0.34</v>
      </c>
    </row>
  </sheetData>
  <autoFilter ref="A1:I1">
    <sortState ref="A2:I17">
      <sortCondition ref="C1"/>
    </sortState>
  </autoFilter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이름이 지정된 범위</vt:lpstr>
      </vt:variant>
      <vt:variant>
        <vt:i4>1</vt:i4>
      </vt:variant>
    </vt:vector>
  </HeadingPairs>
  <TitlesOfParts>
    <vt:vector size="15" baseType="lpstr">
      <vt:lpstr>자산배분</vt:lpstr>
      <vt:lpstr>리밸런싱정리_202104</vt:lpstr>
      <vt:lpstr>MP_20210416</vt:lpstr>
      <vt:lpstr>MP_EXDIV</vt:lpstr>
      <vt:lpstr>리츠</vt:lpstr>
      <vt:lpstr>배당주</vt:lpstr>
      <vt:lpstr>HYPFCB</vt:lpstr>
      <vt:lpstr>PEF</vt:lpstr>
      <vt:lpstr>인프라</vt:lpstr>
      <vt:lpstr>MTR 종목 등록</vt:lpstr>
      <vt:lpstr>MTR 기등록 종목_GF1406</vt:lpstr>
      <vt:lpstr>p2301</vt:lpstr>
      <vt:lpstr>201910 매매</vt:lpstr>
      <vt:lpstr>country_code</vt:lpstr>
      <vt:lpstr>리밸런싱정리_202104!Print_Area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2021-04-16T07:38:48Z</dcterms:modified>
</cp:coreProperties>
</file>